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sharedStrings.xml" ContentType="application/vnd.openxmlformats-officedocument.spreadsheetml.sharedString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HONORÁRIOS" sheetId="1" state="visible" r:id="rId2"/>
    <sheet name="PORTE E UCO" sheetId="2" state="visible" r:id="rId3"/>
    <sheet name="Planilha3" sheetId="3" state="visible" r:id="rId4"/>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<sst xmlns="http://schemas.openxmlformats.org/spreadsheetml/2006/main" count="9672" uniqueCount="4318">
  <si>
    <t xml:space="preserve">CÓDIGO</t>
  </si>
  <si>
    <t xml:space="preserve">PROCEDIMENTO</t>
  </si>
  <si>
    <t xml:space="preserve">PORTE
ÍNDICE</t>
  </si>
  <si>
    <t xml:space="preserve">VALOR FINAL PORTE R$</t>
  </si>
  <si>
    <t xml:space="preserve">CUSTO OPERAC.
ÍNDICE</t>
  </si>
  <si>
    <t xml:space="preserve">VALOR CUSTO OPERAC. R$</t>
  </si>
  <si>
    <t xml:space="preserve">NÚMERO AUX.</t>
  </si>
  <si>
    <t xml:space="preserve">PORTE ANESTÉSICO</t>
  </si>
  <si>
    <t xml:space="preserve">INCID.</t>
  </si>
  <si>
    <t xml:space="preserve">FILMES
ÍNDICE</t>
  </si>
  <si>
    <t xml:space="preserve">VALOR M² FILME R$</t>
  </si>
  <si>
    <t xml:space="preserve">VALOR UCO</t>
  </si>
  <si>
    <t xml:space="preserve">VALOR TOTAL DOS HM R$</t>
  </si>
  <si>
    <t xml:space="preserve">VALOR TOTAL DOS HM + FILME R$</t>
  </si>
  <si>
    <t xml:space="preserve">Em consultório (no horário normal ou preestabelecido)</t>
  </si>
  <si>
    <t xml:space="preserve">2B</t>
  </si>
  <si>
    <t xml:space="preserve">Em domicílio</t>
  </si>
  <si>
    <t xml:space="preserve">3A</t>
  </si>
  <si>
    <t xml:space="preserve">Em pronto socorro</t>
  </si>
  <si>
    <t xml:space="preserve">Visita hospitalar a paciente internado</t>
  </si>
  <si>
    <t xml:space="preserve">2A</t>
  </si>
  <si>
    <t xml:space="preserve">Atendimento ao recém-nascido em berçário</t>
  </si>
  <si>
    <t xml:space="preserve">3C</t>
  </si>
  <si>
    <t xml:space="preserve">Atendimento ao recém-nascido em sala de parto (parto normal ou operatório de alto risco)</t>
  </si>
  <si>
    <t xml:space="preserve">5B</t>
  </si>
  <si>
    <t xml:space="preserve">Atendimento ao recém-nascido em sala de parto (parto normal ou operatório de baixo risco)</t>
  </si>
  <si>
    <t xml:space="preserve">4C</t>
  </si>
  <si>
    <t xml:space="preserve">Atendimento do intensivista diarista (por dia e por paciente)</t>
  </si>
  <si>
    <t xml:space="preserve">Atendimento médico do intensivista em UTI geral ou pediátrica (plantão de 12 horas - por paciente)</t>
  </si>
  <si>
    <t xml:space="preserve">Acompanhamento médico para transporte intra-hospitalar de pacientes graves, com ventilação assistida, da UTI para o centro de diagnósitco</t>
  </si>
  <si>
    <t xml:space="preserve">Transporte extra-hospitalar aéreo ou aquático de pacientes graves, 1ª hora - a partir do deslocamento do médico</t>
  </si>
  <si>
    <t xml:space="preserve">4A</t>
  </si>
  <si>
    <t xml:space="preserve">Transporte extra-hospitalar aéreo ou aquático de pacientes graves, por hora adicional</t>
  </si>
  <si>
    <t xml:space="preserve">Transporte extra-hospitalar terrestre de pacientes graves, 1ª hora - a partir do deslocamento do médico</t>
  </si>
  <si>
    <t xml:space="preserve">Transporte extra-hospitalar terrestre de pacientes graves, por hora adicional - até o retorno do médico à base</t>
  </si>
  <si>
    <t xml:space="preserve">Aconselhamento genético</t>
  </si>
  <si>
    <t xml:space="preserve">Atendimento ambulatorial em puericultura</t>
  </si>
  <si>
    <t xml:space="preserve">3B</t>
  </si>
  <si>
    <t xml:space="preserve">Atendimento ao familiar do adolescente</t>
  </si>
  <si>
    <t xml:space="preserve">1C</t>
  </si>
  <si>
    <t xml:space="preserve">Atendimento pediátrico a gestantes (3º trimestre)</t>
  </si>
  <si>
    <t xml:space="preserve">Exame de aptidão física e mental para concessão de benefícios fiscais conferidos pela Secretaria da Receita Federal e da Fazenda Estadual, a que fazem jus portadores de mobilidade reduzida, com necessidade de adaptação veicular</t>
  </si>
  <si>
    <t xml:space="preserve">Exame de aptidão física e mental para ratificação, quando a condição física e mental assim o requerer, dos exames realizados pelo órgão previdenciário, incluindo restrição ou liberação para a condução de veículo automotor</t>
  </si>
  <si>
    <t xml:space="preserve">Exame de aptidão física e mental, ou em portadores de mobilidade reduzida, para fins de inscrição ou renovação de CNH (Carteira Nacional de Habilitação)</t>
  </si>
  <si>
    <t xml:space="preserve">Junta Médica (três ou mais profissionais) - destina-se ao esclarecimento diagnóstico ou decisão de conduta em caso de difícil solução - por profissional</t>
  </si>
  <si>
    <t xml:space="preserve">Prova de direção veicular em banca especial - Avaliação Clínica durante a prova prática de direção veicular procedida por dois médicos simultaneamente - por profissional</t>
  </si>
  <si>
    <t xml:space="preserve">Acompanhamento clínico ambulatorial pós-transplante de córnea - por avaliação do 11º ao 30º dia até 3 avaliações</t>
  </si>
  <si>
    <t xml:space="preserve">Acompanhamento clínico ambulatorial pós-transplante de medula óssea</t>
  </si>
  <si>
    <t xml:space="preserve">Acompanhamento clínico ambulatorial pós-transplante renal - por avaliação</t>
  </si>
  <si>
    <t xml:space="preserve">Análise da proporcionalidade cineantropométrica</t>
  </si>
  <si>
    <t xml:space="preserve">1A</t>
  </si>
  <si>
    <t xml:space="preserve">Avaliação clínica e eletrônica de paciente portador de marca-passo ou sincronizador ou desfibrilador</t>
  </si>
  <si>
    <t xml:space="preserve">Avaliação da composição corporal por antropometria (inclui consulta)</t>
  </si>
  <si>
    <t xml:space="preserve">Avaliação da composição corporal por bioimpedanciometria</t>
  </si>
  <si>
    <t xml:space="preserve">1B</t>
  </si>
  <si>
    <t xml:space="preserve">Avaliação da composição corporal por pesagem hidrostática</t>
  </si>
  <si>
    <t xml:space="preserve">Avaliação nutrológica (inclui consulta)</t>
  </si>
  <si>
    <t xml:space="preserve">Avaliação nutrológica pré e pós-cirurgia bariátrica (inclui consulta)</t>
  </si>
  <si>
    <t xml:space="preserve">Controle anti-doping (por período de 2 horas) - durante competições</t>
  </si>
  <si>
    <t xml:space="preserve">5A</t>
  </si>
  <si>
    <t xml:space="preserve">Controle anti-doping (por período de 2 horas) - fora de competições</t>
  </si>
  <si>
    <t xml:space="preserve">Prestação de serviços em delegações ou competições esportivas</t>
  </si>
  <si>
    <t xml:space="preserve">6C</t>
  </si>
  <si>
    <t xml:space="preserve">Rejeição de enxerto renal - tratamento ambulatorial - avaliação clínica diária</t>
  </si>
  <si>
    <t xml:space="preserve">2C</t>
  </si>
  <si>
    <t xml:space="preserve">Holter de 24 horas - 2 ou mais canais - analógico</t>
  </si>
  <si>
    <t xml:space="preserve">Holter de 24 horas - 3 canais - digital</t>
  </si>
  <si>
    <t xml:space="preserve">Monitor de eventos sintomáticos por 15 a 30 dias (LOOPER)</t>
  </si>
  <si>
    <t xml:space="preserve">Monitorização ambulatorial da pressão arterial - MAPA (24 horas)</t>
  </si>
  <si>
    <t xml:space="preserve">Tilt teste</t>
  </si>
  <si>
    <t xml:space="preserve">Adaptação e treinamento de recursos ópticos para visão subnormal (por sessão) - binocular</t>
  </si>
  <si>
    <t xml:space="preserve">Amputação bilateral (preparação do coto)</t>
  </si>
  <si>
    <t xml:space="preserve">Amputação bilateral (treinamento protético)</t>
  </si>
  <si>
    <t xml:space="preserve">Amputação unilateral (preparação do coto)</t>
  </si>
  <si>
    <t xml:space="preserve">Amputação unilateral (treinamento protético)</t>
  </si>
  <si>
    <t xml:space="preserve">Assistência fisiátrica respiratória em pré e pós-operatório de condições cirúrgicas</t>
  </si>
  <si>
    <t xml:space="preserve">Ataxias</t>
  </si>
  <si>
    <t xml:space="preserve">Atendimento fisiátrico no pré e pós-operatório de pacientes para prevenção de sequelas</t>
  </si>
  <si>
    <t xml:space="preserve">Atendimento fisiátrico no pré e pós-parto</t>
  </si>
  <si>
    <t xml:space="preserve">Atividade reflexa ou aplicação de técnica cinesioterápica específica</t>
  </si>
  <si>
    <t xml:space="preserve">Atividades em escola de postura (máximo de 10 pessoas) - por sessão</t>
  </si>
  <si>
    <t xml:space="preserve">Biofeedback com EMG</t>
  </si>
  <si>
    <t xml:space="preserve">Bloqueio fenólico, alcoólico ou com toxina botulínica por segmento corporal</t>
  </si>
  <si>
    <t xml:space="preserve">Confecção de órteses em material termo-sensível (por unidade)</t>
  </si>
  <si>
    <t xml:space="preserve">Confecção de prótese imediata</t>
  </si>
  <si>
    <t xml:space="preserve">Confecção de prótese provisória</t>
  </si>
  <si>
    <t xml:space="preserve">Desvios posturais da coluna vertebral</t>
  </si>
  <si>
    <t xml:space="preserve">Disfunção vésico-uretral</t>
  </si>
  <si>
    <t xml:space="preserve">Distrofia simpático-reflexa</t>
  </si>
  <si>
    <t xml:space="preserve">Distúrbios circulatórios artério-venosos e linfáticos</t>
  </si>
  <si>
    <t xml:space="preserve">Doenças pulmonares atendidas em ambulatório</t>
  </si>
  <si>
    <t xml:space="preserve">Exercícios de ortóptica (por sessão)</t>
  </si>
  <si>
    <t xml:space="preserve">Exercícios para reabilitação do asmático (ERAC) - por sessão coletiva</t>
  </si>
  <si>
    <t xml:space="preserve">Exercícios para reabilitação do asmático (ERAI) - por sessão individual</t>
  </si>
  <si>
    <t xml:space="preserve">Hemiparesia</t>
  </si>
  <si>
    <t xml:space="preserve">Hemiplegia</t>
  </si>
  <si>
    <t xml:space="preserve">Hemiplegia e hemiparesia com afasia</t>
  </si>
  <si>
    <t xml:space="preserve">Hipo ou agenesia de membros</t>
  </si>
  <si>
    <t xml:space="preserve">Infiltração de ponto gatilho (por músculo) ou agulhamento seco (por músculo)</t>
  </si>
  <si>
    <t xml:space="preserve">Lesão nervosa periférica afetando mais de um nervo com alterações sensitivas e/ou motoras</t>
  </si>
  <si>
    <t xml:space="preserve">Lesão nervosa periférica afetando um nervo com alterações sensitivas e/ou motoras</t>
  </si>
  <si>
    <t xml:space="preserve">Manipulação vertebral</t>
  </si>
  <si>
    <t xml:space="preserve">Miopatias</t>
  </si>
  <si>
    <t xml:space="preserve">Paciente com D.P.O.C. em atendimento ambulatorial necessitando reeducação e reabilitação respiratória</t>
  </si>
  <si>
    <t xml:space="preserve">Paciente em pós-operatório de cirurgia cardíaca, atendido em ambulatório, duas a três vezes por semana</t>
  </si>
  <si>
    <t xml:space="preserve">Pacientes com doença isquêmica do coração, atendido em ambulatório de 8 a 24 semanas</t>
  </si>
  <si>
    <t xml:space="preserve">Pacientes com doença isquêmica do coração, atendido em ambulatório, até 8 semanas de programa</t>
  </si>
  <si>
    <t xml:space="preserve">Pacientes com doenças neuro-músculo-esqueléticas com envolvimento tegumentar</t>
  </si>
  <si>
    <t xml:space="preserve">Pacientes sem doença coronariana clinicamente manifesta, mas considerada de alto  risco,  atendido  em ambulatório, duas a três vezes por semana</t>
  </si>
  <si>
    <t xml:space="preserve">Paralisia cerebral</t>
  </si>
  <si>
    <t xml:space="preserve">Paralisia cerebral com distúrbio de comunicação</t>
  </si>
  <si>
    <t xml:space="preserve">Paraparesia/tetraparesia</t>
  </si>
  <si>
    <t xml:space="preserve">Paraplegia e tetraplegia</t>
  </si>
  <si>
    <t xml:space="preserve">Parkinson</t>
  </si>
  <si>
    <t xml:space="preserve">Patologia neurológica com dependência de atividades da vida diária</t>
  </si>
  <si>
    <t xml:space="preserve">Patologia osteomioarticular em diferentes segmentos da coluna</t>
  </si>
  <si>
    <t xml:space="preserve">Patologia osteomioarticular em dois ou mais membros</t>
  </si>
  <si>
    <t xml:space="preserve">Patologia osteomioarticular em um membro</t>
  </si>
  <si>
    <t xml:space="preserve">Patologia osteomioarticular em um segmento da coluna</t>
  </si>
  <si>
    <t xml:space="preserve">Patologias osteomioarticulares com dependência de atividades da vida diária</t>
  </si>
  <si>
    <t xml:space="preserve">Procedimentos mesoterápicos (por região anatômica)</t>
  </si>
  <si>
    <t xml:space="preserve">Procedimentos mesoterápicos com calcitonina (qualquer segmento)</t>
  </si>
  <si>
    <t xml:space="preserve">Processos inflamatórios pélvicos</t>
  </si>
  <si>
    <t xml:space="preserve">Programa de exercício supervisionado com obtenção de eletrocardiograma e/ou saturação de O2 - sessão coletiva</t>
  </si>
  <si>
    <t xml:space="preserve">Programa de exercício supervisionado com obtenção de eletrocardiograma e/ou saturação de O2 - sessão individual</t>
  </si>
  <si>
    <t xml:space="preserve">Programa de exercício supervisionado sem obtenção de eletrocardiograma e/ou saturação de O2 - sessão coletiva</t>
  </si>
  <si>
    <t xml:space="preserve">Programa de exercício supervisionado sem obtenção de eletrocardiograma e/ou saturação de O2 - sessão individual</t>
  </si>
  <si>
    <t xml:space="preserve">Queimados - seguimento ambulatorial para prevenção de sequelas (por segmento)</t>
  </si>
  <si>
    <t xml:space="preserve">Reabilitação  cardíaca supervisionada. Programa de 12 semanas. Duas a três sessões por semana (por sessão)</t>
  </si>
  <si>
    <t xml:space="preserve">Reabilitação de paciente com endoprótese</t>
  </si>
  <si>
    <t xml:space="preserve">Reabilitação labiríntica (por sessão)</t>
  </si>
  <si>
    <t xml:space="preserve">Reabilitação perineal com biofeedback</t>
  </si>
  <si>
    <t xml:space="preserve">Recuperação funcional de distúrbios crânio-faciais</t>
  </si>
  <si>
    <t xml:space="preserve">Recuperação funcional pós-operatória ou por imobilização da patologia vertebral</t>
  </si>
  <si>
    <t xml:space="preserve">Recuperação funcional pós-operatória ou pós-imobilização gessada de  patologia  osteomioarticular  com complicações neurovasculares afetando mais de um membro</t>
  </si>
  <si>
    <t xml:space="preserve">Recuperação funcional pós-operatória ou pós-imobilização gessada de  patologia  osteomioarticular  com complicações neurovasculares afetando um membro</t>
  </si>
  <si>
    <t xml:space="preserve">Retardo do desenvolvimento psicomotor</t>
  </si>
  <si>
    <t xml:space="preserve">Sequelas de traumatismos torácicos e abdominais</t>
  </si>
  <si>
    <t xml:space="preserve">Sequelas em politraumatizados (em diferentes segmentos)</t>
  </si>
  <si>
    <t xml:space="preserve">Sinusites</t>
  </si>
  <si>
    <t xml:space="preserve">Actinoterapia (por sessão)</t>
  </si>
  <si>
    <t xml:space="preserve">Aplicação de hipossensibilizante - em consultório (AHC) exclusive o alérgeno - planejamento técnico para</t>
  </si>
  <si>
    <t xml:space="preserve">Cateterismo vesical em retenção urinária</t>
  </si>
  <si>
    <t xml:space="preserve">Cerumen - remoção (bilateral)</t>
  </si>
  <si>
    <t xml:space="preserve">Crioterapia (grupo de até 5 lesões)</t>
  </si>
  <si>
    <t xml:space="preserve">Curativo de extremidades de origem vascular</t>
  </si>
  <si>
    <t xml:space="preserve">Curativo de ouvido (cada)</t>
  </si>
  <si>
    <t xml:space="preserve">Curativo oftalmológico</t>
  </si>
  <si>
    <t xml:space="preserve">Curativos em geral com anestesia, exceto queimados</t>
  </si>
  <si>
    <t xml:space="preserve">Curativos em geral sem anestesia, exceto queimados</t>
  </si>
  <si>
    <t xml:space="preserve">Dilatação uretral (sessão)</t>
  </si>
  <si>
    <t xml:space="preserve">Fototerapia com UVA (PUVA) (por sessão)</t>
  </si>
  <si>
    <t xml:space="preserve">Imunoterapia específica - 30 dias - planejamento técnico</t>
  </si>
  <si>
    <t xml:space="preserve">Imunoterapia inespecífica - 30 dias - planejamento técnico</t>
  </si>
  <si>
    <t xml:space="preserve">Instilação vesical ou uretral</t>
  </si>
  <si>
    <t xml:space="preserve">Terapia imunobiológica intravenosa (por sessão)</t>
  </si>
  <si>
    <t xml:space="preserve">Pulsoterapia intravenosa (por sessão)</t>
  </si>
  <si>
    <t xml:space="preserve">Sessão de eletroconvulsoterapia (em sala com oxímetro de pulso, monitor de ECG, EEG), sob anestesia</t>
  </si>
  <si>
    <t xml:space="preserve">Sessão de oxigenoterapia hiperbárica (por sessão de 2 horas)</t>
  </si>
  <si>
    <t xml:space="preserve">Sessão de psicoterapia de casal</t>
  </si>
  <si>
    <t xml:space="preserve">Sessão de psicoterapia de grupo (por paciente)</t>
  </si>
  <si>
    <t xml:space="preserve">Sessão de psicoterapia individual</t>
  </si>
  <si>
    <t xml:space="preserve">Sessão de psicoterapia infantil</t>
  </si>
  <si>
    <t xml:space="preserve">Terapia inalatória - por nebulização</t>
  </si>
  <si>
    <t xml:space="preserve">Terapia oncológica - planejamento e 1º dia de tratamento</t>
  </si>
  <si>
    <t xml:space="preserve">Terapia oncológica - por dia subsequente de tratamento</t>
  </si>
  <si>
    <t xml:space="preserve">Terapia oncológica com altas doses - planejamento e 1º dia de tratamento</t>
  </si>
  <si>
    <t xml:space="preserve">7A</t>
  </si>
  <si>
    <t xml:space="preserve">Terapia oncológica com altas doses - por dia subsequente de tratamento</t>
  </si>
  <si>
    <t xml:space="preserve">Terapia oncológica com aplicação de medicamentos por via intracavitária ou intratecal  - por procedimento</t>
  </si>
  <si>
    <t xml:space="preserve">Terapia oncológica com aplicação intra-arterial ou intravenosa de medicamentos em infusão de duração mínima de 6 horas - planejamento e 1º dia de tratamento</t>
  </si>
  <si>
    <t xml:space="preserve">4B</t>
  </si>
  <si>
    <t xml:space="preserve">Terapia oncológica com aplicação intra-arterial ou intravenosa de medicamentos em infusão de duração mínima de 6 horas - por dia subsequente de tratamento</t>
  </si>
  <si>
    <t xml:space="preserve">Perícia forense, por psiquiatra forense</t>
  </si>
  <si>
    <t xml:space="preserve">11B</t>
  </si>
  <si>
    <t xml:space="preserve">Perícia psiquiátrica administrativa</t>
  </si>
  <si>
    <t xml:space="preserve">8C</t>
  </si>
  <si>
    <t xml:space="preserve">Acompanhamento clínico de transplante renal no período de internação do receptor e do doador (pós-operatório até 15 dias)</t>
  </si>
  <si>
    <t xml:space="preserve">14A</t>
  </si>
  <si>
    <t xml:space="preserve">Acompanhamento peroperatório</t>
  </si>
  <si>
    <t xml:space="preserve">Assistência cardiológica no pós-operatório de cirurgia cardíaca (após a alta da UTI)</t>
  </si>
  <si>
    <t xml:space="preserve">Assistência cardiológica peroperatória em cirurgia geral e em parto (horas suplementares) - máximo de 4 horas</t>
  </si>
  <si>
    <t xml:space="preserve">Assistência cardiológica peroperatória em cirurgia geral e em parto (primeira hora)</t>
  </si>
  <si>
    <t xml:space="preserve">Avaliação clínica diária enteral</t>
  </si>
  <si>
    <t xml:space="preserve">Avaliação clínica diária parenteral</t>
  </si>
  <si>
    <t xml:space="preserve">Avaliação clínica diária parenteral e enteral</t>
  </si>
  <si>
    <t xml:space="preserve">Cardioversão elétrica eletiva (avaliação clínica, eletrocardiográfica, indispensável à desfibrilação)</t>
  </si>
  <si>
    <t xml:space="preserve">Rejeição de enxerto renal - tratamento internado - avaliação clínica diária - por visita</t>
  </si>
  <si>
    <t xml:space="preserve">Transplante duplo rim-pâncreas - acompanhamento clínico (pós-operatório até 15 dias)</t>
  </si>
  <si>
    <t xml:space="preserve">Tratamento  conservador  de  traumatismo  cranioencefálico, hipertensão  intracraniana  e  hemorragia (por dia)</t>
  </si>
  <si>
    <t xml:space="preserve">Cardiotocografia anteparto</t>
  </si>
  <si>
    <t xml:space="preserve">Cardiotocografia intraparto (por hora) até 6 horas externa</t>
  </si>
  <si>
    <t xml:space="preserve">Monitorização da pressão intracraniana (por dia)</t>
  </si>
  <si>
    <t xml:space="preserve">Monitorização hemodinâmica invasiva (por 12 horas)</t>
  </si>
  <si>
    <t xml:space="preserve">Monitorização neurofisiológica intra-operatória</t>
  </si>
  <si>
    <t xml:space="preserve">7C</t>
  </si>
  <si>
    <t xml:space="preserve">Potencial evocado intra-operatório - monitorização cirúrgica (PE/IO)</t>
  </si>
  <si>
    <t xml:space="preserve">Assistência fisiátrica respiratória em doente clínico internado</t>
  </si>
  <si>
    <t xml:space="preserve">Assistência fisiátrica respiratória em paciente internado com ventilação mecânica</t>
  </si>
  <si>
    <t xml:space="preserve">Eletroestimulação do assoalho pélvico e/ou outra técnica de exercícios perineais - por sessão</t>
  </si>
  <si>
    <t xml:space="preserve">Pacientes com doença isquêmica do coração, hospitalizado, até 8 semanas de programa</t>
  </si>
  <si>
    <t xml:space="preserve">Pacientes em pós-operatório de cirurgia cardíaca, hospitalizado, até 8 semanas de programa</t>
  </si>
  <si>
    <t xml:space="preserve">Cardioversão elétrica de emergência</t>
  </si>
  <si>
    <t xml:space="preserve">Cardioversão química de arritmia paroxísta em emergência</t>
  </si>
  <si>
    <t xml:space="preserve">Priapismo - tratamento não cirúrgico</t>
  </si>
  <si>
    <t xml:space="preserve">Terapia oncológica com aplicação intra-arterial de medicamentos, em regime de aplicação peroperatória, por meio de cronoinfusor ou perfusor extracorpórea</t>
  </si>
  <si>
    <t xml:space="preserve">8B</t>
  </si>
  <si>
    <t xml:space="preserve">Abrasão cirúrgica (por sessão)</t>
  </si>
  <si>
    <t xml:space="preserve">Abscesso de unha (drenagem) - tratamento cirúrgico</t>
  </si>
  <si>
    <t xml:space="preserve">Alopecia parcial - exérese e sutura</t>
  </si>
  <si>
    <t xml:space="preserve">Alopecia parcial - rotação de retalho</t>
  </si>
  <si>
    <t xml:space="preserve">Alopecia parcial - rotação múltipla de retalhos</t>
  </si>
  <si>
    <t xml:space="preserve">Apêndice pré-auricular - ressecção</t>
  </si>
  <si>
    <t xml:space="preserve">Autonomização de retalho - por estágio</t>
  </si>
  <si>
    <t xml:space="preserve">Biópsia de pele, tumores superficiais, tecido celular subcutâneo, linfonodo superficial, etc</t>
  </si>
  <si>
    <t xml:space="preserve">Biópsia de unha</t>
  </si>
  <si>
    <t xml:space="preserve">Calosidade e/ou mal perfurante - desbastamento (por lesão)</t>
  </si>
  <si>
    <t xml:space="preserve">Cantoplastia ungueal</t>
  </si>
  <si>
    <t xml:space="preserve">Cauterização química (por grupo de até 5 lesões)</t>
  </si>
  <si>
    <t xml:space="preserve">Cirurgia da hidrosadenite (por região)</t>
  </si>
  <si>
    <t xml:space="preserve">Correção cirúrgica de linfedema (por estágio)</t>
  </si>
  <si>
    <t xml:space="preserve">9C</t>
  </si>
  <si>
    <t xml:space="preserve">Correção cirúrgica de sequelas de alopecia traumática com microenxertos pilosos (por região)</t>
  </si>
  <si>
    <t xml:space="preserve">6A</t>
  </si>
  <si>
    <t xml:space="preserve">Correção de deformidades nos membros com utilização de implantes</t>
  </si>
  <si>
    <t xml:space="preserve">9B</t>
  </si>
  <si>
    <t xml:space="preserve">Correção de deformidades por exérese de tumores, cicatrizes ou ferimentos com o emprego de expansores  em retalhos  musculares ou miocutâneos (por estágio)</t>
  </si>
  <si>
    <t xml:space="preserve">Correção de deformidades por exérese de tumores, cicatrizes ou ferimentos, com o emprego de expansores de tecido, em retalhos cutâneos (por estágio)</t>
  </si>
  <si>
    <t xml:space="preserve">Correção de lipodistrofia braquial, crural ou trocanteriana de membros superiores e inferiores</t>
  </si>
  <si>
    <t xml:space="preserve">9A</t>
  </si>
  <si>
    <t xml:space="preserve">Criocirurgia (nitrogênio líquido) de neoplasias cutâneas</t>
  </si>
  <si>
    <t xml:space="preserve">Curativo de queimaduras - por unidade topográfica (UT) ambulatorial</t>
  </si>
  <si>
    <t xml:space="preserve">Curativo de queimaduras - por unidade topográfica (UT) hospitalar</t>
  </si>
  <si>
    <t xml:space="preserve">Curativo especial sob anestesia - por unidade topográfica (UT)</t>
  </si>
  <si>
    <t xml:space="preserve">Curetagem e eletrocoagulação de CA de pele (por lesão)</t>
  </si>
  <si>
    <t xml:space="preserve">Curetagem simples de lesões de pele (por grupo de até 5 lesões)</t>
  </si>
  <si>
    <t xml:space="preserve">Dermoabrasão de lesões cutâneas</t>
  </si>
  <si>
    <t xml:space="preserve">Dermolipectomia para correção de abdome em avental</t>
  </si>
  <si>
    <t xml:space="preserve">Desbridamento cirúrgico - por unidade topográfica (UT)</t>
  </si>
  <si>
    <t xml:space="preserve">Eletrocoagulação de lesões de pele e mucosas - com ou sem curetagem (por grupo de até 5 lesões)</t>
  </si>
  <si>
    <t xml:space="preserve">Enxerto cartilaginoso</t>
  </si>
  <si>
    <t xml:space="preserve">Enxerto composto</t>
  </si>
  <si>
    <t xml:space="preserve">Enxerto de mucosa</t>
  </si>
  <si>
    <t xml:space="preserve">Enxerto de pele (homoenxerto inclusive)</t>
  </si>
  <si>
    <t xml:space="preserve">Enxerto de pele múltiplo - por unidade topográfica (UT)</t>
  </si>
  <si>
    <t xml:space="preserve">Epilação por eletrólise (por sessão)</t>
  </si>
  <si>
    <t xml:space="preserve">Escalpo  parcial  -  tratamento cirúrgico</t>
  </si>
  <si>
    <t xml:space="preserve">Escalpo total - tratamento cirúrgico</t>
  </si>
  <si>
    <t xml:space="preserve">Escarectomia descompressiva - (pele e estruturas profundas) - por unidade topográfica (UT)</t>
  </si>
  <si>
    <t xml:space="preserve">Esfoliação química média (por sessão)</t>
  </si>
  <si>
    <t xml:space="preserve">Esfoliação química profunda (por sessão)</t>
  </si>
  <si>
    <t xml:space="preserve">Esfoliação química superficial (por sessão)</t>
  </si>
  <si>
    <t xml:space="preserve">Exérese de higroma cístico</t>
  </si>
  <si>
    <t xml:space="preserve">Exérese de higroma cístico no RN e lactente</t>
  </si>
  <si>
    <t xml:space="preserve">11C</t>
  </si>
  <si>
    <t xml:space="preserve">Exérese de lesão / tumor de pele e mucosas</t>
  </si>
  <si>
    <t xml:space="preserve">Exérese de lesão com auto-enxertia</t>
  </si>
  <si>
    <t xml:space="preserve">5C</t>
  </si>
  <si>
    <t xml:space="preserve">Exérese de tumor e rotação de retalho músculo-cutâneo</t>
  </si>
  <si>
    <t xml:space="preserve">Exérese de unha</t>
  </si>
  <si>
    <t xml:space="preserve">Exérese e sutura de hemangioma, linfangioma ou nevus (por grupo de até 5 lesões)</t>
  </si>
  <si>
    <t xml:space="preserve">Exérese e sutura de lesões (circulares ou não) com rotação de retalhos cutâneos</t>
  </si>
  <si>
    <t xml:space="preserve">Exérese e sutura simples de pequenas lesões (grupo de até 5 lesões)</t>
  </si>
  <si>
    <t xml:space="preserve">Exérese tangencial (shaving) - (por grupo de até 5 lesões)</t>
  </si>
  <si>
    <t xml:space="preserve">Expansão tissular (por sessão)</t>
  </si>
  <si>
    <t xml:space="preserve">Extensos ferimentos, cicatrizes ou tumores - excisão e retalhos cutâneos da região</t>
  </si>
  <si>
    <t xml:space="preserve">Extensos ferimentos, cicatrizes ou tumores - exérese e emprego de retalhos cutâneos ou musculares  cruzados (por estágio)</t>
  </si>
  <si>
    <t xml:space="preserve">Extensos ferimentos, cicatrizes ou tumores - exérese e retalhos cutâneos à distância</t>
  </si>
  <si>
    <t xml:space="preserve">Extensos ferimentos, cicatrizes ou tumores - exérese e rotação de retalho fasciocutâneo ou axial</t>
  </si>
  <si>
    <t xml:space="preserve">Extensos ferimentos, cicatrizes ou tumores - exérese e rotação de retalhos miocutâneos</t>
  </si>
  <si>
    <t xml:space="preserve">Extensos ferimentos, cicatrizes ou tumores - exérese e rotação de retalhos musculares</t>
  </si>
  <si>
    <t xml:space="preserve">Extensos ferimentos, cicatrizes, ou tumores - exérese e enxerto cutâneo</t>
  </si>
  <si>
    <t xml:space="preserve">8A</t>
  </si>
  <si>
    <t xml:space="preserve">Face - biópsia</t>
  </si>
  <si>
    <t xml:space="preserve">Ferimentos infectados e mordidas de animais (desbridamento)</t>
  </si>
  <si>
    <t xml:space="preserve">Incisão e drenagem de abscesso, hematoma ou panarício</t>
  </si>
  <si>
    <t xml:space="preserve">Incisão e drenagem de flegmão</t>
  </si>
  <si>
    <t xml:space="preserve">Incisão e drenagem de tenossinovites purulentas</t>
  </si>
  <si>
    <t xml:space="preserve">Infiltração  intralesional, cicatricial e hemangiomas - por sessão</t>
  </si>
  <si>
    <t xml:space="preserve">Lasercirurgia (por sessão)</t>
  </si>
  <si>
    <t xml:space="preserve">Matricectomia por dobra ungueal</t>
  </si>
  <si>
    <t xml:space="preserve">Plástica em Z ou W</t>
  </si>
  <si>
    <t xml:space="preserve">Reconstrução com retalhos de gálea aponeurótica</t>
  </si>
  <si>
    <t xml:space="preserve">Retalho composto (incluindo cartilagem ou osso)</t>
  </si>
  <si>
    <t xml:space="preserve">Retirada de corpo estranho subcutâneo</t>
  </si>
  <si>
    <t xml:space="preserve">Retração cicatricial de axila - tratamento cirúrgico</t>
  </si>
  <si>
    <t xml:space="preserve">Retração cicatricial de zona de flexão e extensão de membros superiores e inferiores</t>
  </si>
  <si>
    <t xml:space="preserve">Retração cicatricial do cotovelo - tratamento cirúrgico</t>
  </si>
  <si>
    <t xml:space="preserve">Retração de aponevrose palmar (Dupuytren)</t>
  </si>
  <si>
    <t xml:space="preserve">Sutura de extensos ferimentos com ou sem desbridamento</t>
  </si>
  <si>
    <t xml:space="preserve">Sutura de pequenos ferimentos com ou sem desbridamento</t>
  </si>
  <si>
    <t xml:space="preserve">Transecção de retalho</t>
  </si>
  <si>
    <t xml:space="preserve">Transferência intermediária de retalho</t>
  </si>
  <si>
    <t xml:space="preserve">Tratamento cirúrgico de bridas constrictivas</t>
  </si>
  <si>
    <t xml:space="preserve">Tratamento cirúrgico de grandes hemangiomas</t>
  </si>
  <si>
    <t xml:space="preserve">Tratamento da miiase furunculóide (por lesão)</t>
  </si>
  <si>
    <t xml:space="preserve">Tratamento de anomalias pilosas a laser/photoderm - por sessão</t>
  </si>
  <si>
    <t xml:space="preserve">Tratamento de escaras ou ulcerações com enxerto de pele</t>
  </si>
  <si>
    <t xml:space="preserve">Tratamento de escaras ou ulcerações com retalhos cutâneos locais</t>
  </si>
  <si>
    <t xml:space="preserve">Tratamento de escaras ou ulcerações com retalhos miocutâneos ou musculares</t>
  </si>
  <si>
    <t xml:space="preserve">Tratamento de fístula cutânea</t>
  </si>
  <si>
    <t xml:space="preserve">Tratamento de lesões cutâneas e vasculares a laser/photoderm - por sessão</t>
  </si>
  <si>
    <t xml:space="preserve">TU partes moles - exérese</t>
  </si>
  <si>
    <t xml:space="preserve">Unha (enxerto) - tratamento cirúrgico</t>
  </si>
  <si>
    <t xml:space="preserve">Biópsia de lábio</t>
  </si>
  <si>
    <t xml:space="preserve">Excisão com plástica de vermelhão</t>
  </si>
  <si>
    <t xml:space="preserve">Excisão com reconstrução à custa de retalhos</t>
  </si>
  <si>
    <t xml:space="preserve">Excisão com reconstrução total</t>
  </si>
  <si>
    <t xml:space="preserve">10B</t>
  </si>
  <si>
    <t xml:space="preserve">Excisão em cunha</t>
  </si>
  <si>
    <t xml:space="preserve">Frenotomia labial</t>
  </si>
  <si>
    <t xml:space="preserve">Queiloplastia para fissura labial unilateral - por estágio</t>
  </si>
  <si>
    <t xml:space="preserve">Reconstrução de sulco gengivo-labial</t>
  </si>
  <si>
    <t xml:space="preserve">Reconstrução total do lábio</t>
  </si>
  <si>
    <t xml:space="preserve">Tratamento cirúrgico da macrostomia</t>
  </si>
  <si>
    <t xml:space="preserve">Tratamento cirúrgico da microstomia</t>
  </si>
  <si>
    <t xml:space="preserve">Alongamento cirúrgico do palato mole</t>
  </si>
  <si>
    <t xml:space="preserve">Biópsia de boca</t>
  </si>
  <si>
    <t xml:space="preserve">Excisão de lesão maligna com reconstrução à custa de retalhos locais</t>
  </si>
  <si>
    <t xml:space="preserve">Excisão de tumor de boca com mandibulectomia</t>
  </si>
  <si>
    <t xml:space="preserve">10A</t>
  </si>
  <si>
    <t xml:space="preserve">Exérese de tumor e enxerto cutâneo ou mucoso</t>
  </si>
  <si>
    <t xml:space="preserve">Fístula orofacial - tratamento cirúrgico</t>
  </si>
  <si>
    <t xml:space="preserve">Glossectomia subtotal ou total, com ou sem mandibulectomia</t>
  </si>
  <si>
    <t xml:space="preserve">Palatoplastia com enxerto ósseo</t>
  </si>
  <si>
    <t xml:space="preserve">Palatoplastia com retalho faríngeo</t>
  </si>
  <si>
    <t xml:space="preserve">Palatoplastia com retalho miomucoso</t>
  </si>
  <si>
    <t xml:space="preserve">Palatoplastia parcial</t>
  </si>
  <si>
    <t xml:space="preserve">Palatoplastia total</t>
  </si>
  <si>
    <t xml:space="preserve">Palato-queiloplastia unilateral</t>
  </si>
  <si>
    <t xml:space="preserve">Plástica do ducto parotídeo</t>
  </si>
  <si>
    <t xml:space="preserve">Biópsia de língua</t>
  </si>
  <si>
    <t xml:space="preserve">Frenotomia lingual</t>
  </si>
  <si>
    <t xml:space="preserve">Tumor de língua - tratamento cirúrgico</t>
  </si>
  <si>
    <t xml:space="preserve">Biópsia de glândula salivar</t>
  </si>
  <si>
    <t xml:space="preserve">Excisão de glândula submandibular</t>
  </si>
  <si>
    <t xml:space="preserve">Exérese de rânula ou mucocele</t>
  </si>
  <si>
    <t xml:space="preserve">Parotidectomia parcial com conservação do nervo facial</t>
  </si>
  <si>
    <t xml:space="preserve">Parotidectomia total ampliada com ou sem reconstrução com retalhos locais</t>
  </si>
  <si>
    <t xml:space="preserve">Parotidectomia total com conservação do nervo facial</t>
  </si>
  <si>
    <t xml:space="preserve">Parotidectomia total com reconstrução do nervo facial</t>
  </si>
  <si>
    <t xml:space="preserve">11A</t>
  </si>
  <si>
    <t xml:space="preserve">Parotidectomia total com sacrificio do nervo facial, sem reconstrução</t>
  </si>
  <si>
    <t xml:space="preserve">Plastia de ducto salivar ou exérese de cálculo ou de rânula salivar</t>
  </si>
  <si>
    <t xml:space="preserve">Ressecção de tumor de glândula sublingual</t>
  </si>
  <si>
    <t xml:space="preserve">Abscesso faríngeo - qualquer área</t>
  </si>
  <si>
    <t xml:space="preserve">Adeno tonsilectomia - revisão cirúrgica</t>
  </si>
  <si>
    <t xml:space="preserve">Adeno-amigdalectomia</t>
  </si>
  <si>
    <t xml:space="preserve">Adenoidectomia</t>
  </si>
  <si>
    <t xml:space="preserve">Adenoidectomia por videoendoscopia</t>
  </si>
  <si>
    <t xml:space="preserve">6B</t>
  </si>
  <si>
    <t xml:space="preserve">Amigdalectomia das palatinas</t>
  </si>
  <si>
    <t xml:space="preserve">Amigdalectomia lingual</t>
  </si>
  <si>
    <t xml:space="preserve">Biópsia do cavum, orofaringe ou hipofaringe</t>
  </si>
  <si>
    <t xml:space="preserve">Cauterização (qualquer técnica) por sessão</t>
  </si>
  <si>
    <t xml:space="preserve">Corpo estranho de faringe - retirada em consultório</t>
  </si>
  <si>
    <t xml:space="preserve">Corpo estranho de faringe - retirada sob anestesia geral</t>
  </si>
  <si>
    <t xml:space="preserve">Criptólise amigdaliana</t>
  </si>
  <si>
    <t xml:space="preserve">Faringolaringectomia</t>
  </si>
  <si>
    <t xml:space="preserve">10C</t>
  </si>
  <si>
    <t xml:space="preserve">Faringolaringoesofagectomia total</t>
  </si>
  <si>
    <t xml:space="preserve">12B</t>
  </si>
  <si>
    <t xml:space="preserve">Ressecção de nasoangiofibroma</t>
  </si>
  <si>
    <t xml:space="preserve">Ressecção de nasoangiofibroma por videoendoscopia</t>
  </si>
  <si>
    <t xml:space="preserve">Ressecção de tumor de faringe (via bucal ou nasal)</t>
  </si>
  <si>
    <t xml:space="preserve">Ressecção de tumor de faringe com acesso por faringotomia ou por retalho jugal</t>
  </si>
  <si>
    <t xml:space="preserve">Ressecção de tumor de faringe com mandibulectomia</t>
  </si>
  <si>
    <t xml:space="preserve">Ressecção de tumor de faringe por mandibulotomia</t>
  </si>
  <si>
    <t xml:space="preserve">Ressecção de tumor de nasofaringe via endoscópica</t>
  </si>
  <si>
    <t xml:space="preserve">Tonsilectomia a laser</t>
  </si>
  <si>
    <t xml:space="preserve">Tumor de boca ou faringe - ressecção</t>
  </si>
  <si>
    <t xml:space="preserve">Uvulopalatofaringoplastia (qualquer técnica)</t>
  </si>
  <si>
    <t xml:space="preserve">Uvulopalatofaringoplastia por radiofrequência</t>
  </si>
  <si>
    <t xml:space="preserve">Alargamento de traqueostomia</t>
  </si>
  <si>
    <t xml:space="preserve">Aritenoidectomia microcirúrgica</t>
  </si>
  <si>
    <t xml:space="preserve">Aritenoidectomia ou aritenopexia via externa</t>
  </si>
  <si>
    <t xml:space="preserve">Confecção de fístula tráqueo-esofágica para prótese fonatória com miotomia faríngea</t>
  </si>
  <si>
    <t xml:space="preserve">Exérese de tumor por via endoscópica</t>
  </si>
  <si>
    <t xml:space="preserve">Injeção intralaríngea de toxina botulínica</t>
  </si>
  <si>
    <t xml:space="preserve">Laringectomia parcial</t>
  </si>
  <si>
    <t xml:space="preserve">Laringectomia total</t>
  </si>
  <si>
    <t xml:space="preserve">Laringofissura (inclusive com cordectomia)</t>
  </si>
  <si>
    <t xml:space="preserve">Laringotraqueoplastia</t>
  </si>
  <si>
    <t xml:space="preserve">Microcirurgia com laser para remoção de lesões malignas</t>
  </si>
  <si>
    <t xml:space="preserve">Microcirurgia com uso de laser para ressecção de lesões benignas</t>
  </si>
  <si>
    <t xml:space="preserve">Microcirurgia para decorticação ou tratamento de edema de Reinke</t>
  </si>
  <si>
    <t xml:space="preserve">Microcirurgia para remoção de cisto ou lesão intracordal</t>
  </si>
  <si>
    <t xml:space="preserve">Microcirurgia para ressecção de papiloma</t>
  </si>
  <si>
    <t xml:space="preserve">Microcirurgia para ressecção de pólipo, nódulo ou granuloma</t>
  </si>
  <si>
    <t xml:space="preserve">Microcirurgia para tratamento de paralisia de prega vocal (inclui injeção de materiais)</t>
  </si>
  <si>
    <t xml:space="preserve">Reconstrução para fonação após laringectomia</t>
  </si>
  <si>
    <t xml:space="preserve">Tiroplastia tipo 1 com rotação de aritenóide</t>
  </si>
  <si>
    <t xml:space="preserve">Tiroplastia tipo 1 simples</t>
  </si>
  <si>
    <t xml:space="preserve">Tiroplastia tipo 2 ou 3</t>
  </si>
  <si>
    <t xml:space="preserve">Tratamento cirúrgico da estenose laringo-traqueal</t>
  </si>
  <si>
    <t xml:space="preserve">Tratamento cirúrgico de trauma laríngeo (agudo)</t>
  </si>
  <si>
    <t xml:space="preserve">Fratura  simples de mandíbula com contenção e bloqueio intermaxilar eventual</t>
  </si>
  <si>
    <t xml:space="preserve">Fratura cominutiva de mandíbula - redução cirúrgica com fixação óssea e bloqueio intermaxilar eventual</t>
  </si>
  <si>
    <t xml:space="preserve">Fratura de maxila, tipo Lefort I e II - redução e aplicação de levantamento zigomático-maxilar com bloqueio intermaxilar eventual</t>
  </si>
  <si>
    <t xml:space="preserve">Fratura de maxila, tipo Lefort III - redução e aplicação de levantamento crânio-maxilar com bloqueio intermaxilar eventual</t>
  </si>
  <si>
    <t xml:space="preserve">Fratura do arco zigomático - redução cirúrgica com fixação</t>
  </si>
  <si>
    <t xml:space="preserve">Fratura do arco zigomático - redução instrumental sem fixação</t>
  </si>
  <si>
    <t xml:space="preserve">Fratura Lefort I - fixação cirúrgica com síntese óssea, levantamento e bloqueio intermaxilar eventual</t>
  </si>
  <si>
    <t xml:space="preserve">Fratura Lefort II - fixação cirúrgica com síntese óssea, levantamento e bloqueio intermaxilar eventual</t>
  </si>
  <si>
    <t xml:space="preserve">Fratura Lefort III - fixação cirúrgica com síntese óssea, levantamento crânio-maxilar e bloqueio intermaxilar eventual</t>
  </si>
  <si>
    <t xml:space="preserve">Fratura naso etmóido órbito-etmoidal</t>
  </si>
  <si>
    <t xml:space="preserve">Fratura simples de mandíbula - redução cirúrgica com fixação óssea e bloqueio intermaxilar eventual</t>
  </si>
  <si>
    <t xml:space="preserve">Fraturas alveolares - fixação com aparelho e contenção</t>
  </si>
  <si>
    <t xml:space="preserve">Fraturas complexas de mandíbula - redução cirúrgica com fixação óssea e eventual bloqueio intermaxilar</t>
  </si>
  <si>
    <t xml:space="preserve">Fraturas complexas do terço médio da face, fixação cirúrgica com síntese, levantamento crânio-maxilar, enxerto ósseo, halo craniano eventual</t>
  </si>
  <si>
    <t xml:space="preserve">Fraturas múltiplas de terço médio da face: fixação cirúrgica com síntese óssea, levantamento crânio maxilar e bloqueio intermaxilar</t>
  </si>
  <si>
    <t xml:space="preserve">Redução de fratura de seio frontal (acesso coronal)</t>
  </si>
  <si>
    <t xml:space="preserve">Redução de fratura de seio frontal (acesso frontal)</t>
  </si>
  <si>
    <t xml:space="preserve">Redução de fratura do malar (com fixação)</t>
  </si>
  <si>
    <t xml:space="preserve">Redução de fratura do malar (sem fixação)</t>
  </si>
  <si>
    <t xml:space="preserve">Redução de luxação do ATM</t>
  </si>
  <si>
    <t xml:space="preserve">Retirada dos meios de fixação (na face)</t>
  </si>
  <si>
    <t xml:space="preserve">Tratamento conservador de fratura de ossos</t>
  </si>
  <si>
    <t xml:space="preserve">Artroplastia para luxação recidivante da articulação têmporo-mandibular</t>
  </si>
  <si>
    <t xml:space="preserve">Osteoplastia para prognatismo, micrognatismo ou laterognatismo</t>
  </si>
  <si>
    <t xml:space="preserve">Osteotomia crânio-maxilares complexas</t>
  </si>
  <si>
    <t xml:space="preserve">Osteotomia tipo Lefort I</t>
  </si>
  <si>
    <t xml:space="preserve">Osteotomia tipo Lefort II</t>
  </si>
  <si>
    <t xml:space="preserve">Osteotomia tipo Lefort III - extracraniana</t>
  </si>
  <si>
    <t xml:space="preserve">Osteotomias alvéolo palatinas</t>
  </si>
  <si>
    <t xml:space="preserve">Osteotomias segmentares da maxila ou malar</t>
  </si>
  <si>
    <t xml:space="preserve">Reconstrução parcial da mandíbula com enxerto ósseo</t>
  </si>
  <si>
    <t xml:space="preserve">Reconstrução total de mandíbula com prótese e ou enxerto ósseo</t>
  </si>
  <si>
    <t xml:space="preserve">Redução simples da luxação da articulação têmporo-mandibular com fixação intermaxilar</t>
  </si>
  <si>
    <t xml:space="preserve">Translocação etmóido orbital para tratamento do hipertelorismo miocutâneo associado a expansor de tecido - por lado</t>
  </si>
  <si>
    <t xml:space="preserve">Tratamento cirúrgico de anquilose da articulação têmporo-mandibular</t>
  </si>
  <si>
    <t xml:space="preserve">Correção cirúrgica de depressão (afundamento) da região frontal</t>
  </si>
  <si>
    <t xml:space="preserve">Osteoplastias da órbita</t>
  </si>
  <si>
    <t xml:space="preserve">Osteoplastias de mandíbula</t>
  </si>
  <si>
    <t xml:space="preserve">Osteoplastias do arco zigomático</t>
  </si>
  <si>
    <t xml:space="preserve">Osteoplastias etmóido orbitais</t>
  </si>
  <si>
    <t xml:space="preserve">Correção de tumores, cicatrizes ou ferimentos com o auxílio de expansores de tecidos - por estágio</t>
  </si>
  <si>
    <t xml:space="preserve">Exérese de tumor benigno, cisto ou fístula</t>
  </si>
  <si>
    <t xml:space="preserve">Exérese de tumor maligno de pele</t>
  </si>
  <si>
    <t xml:space="preserve">Hemiatrofia facial, correção com enxerto de gordura ou implante</t>
  </si>
  <si>
    <t xml:space="preserve">Paralisia facial - reanimação com o músculo temporal (região oral), com neurotização</t>
  </si>
  <si>
    <t xml:space="preserve">Paralisia facial - reanimação com o músculo temporal (região oral), sem neurotização</t>
  </si>
  <si>
    <t xml:space="preserve">Paralisia facial - reanimação com o músculo temporal (região orbital e oral), com neurotização</t>
  </si>
  <si>
    <t xml:space="preserve">Paralisia facial - reanimação com o músculo temporal (região orbital), sem neurotização</t>
  </si>
  <si>
    <t xml:space="preserve">Reconstrução com retalho axial da artéria temporal superficial</t>
  </si>
  <si>
    <t xml:space="preserve">Reconstrução com retalhos axiais supra-orbitais e supratrocleares</t>
  </si>
  <si>
    <t xml:space="preserve">Reconstrução com retalhos em VY de pedículo subarterial</t>
  </si>
  <si>
    <t xml:space="preserve">Reconstrução com rotação do músculo temporal</t>
  </si>
  <si>
    <t xml:space="preserve">Biópsia de mandíbula</t>
  </si>
  <si>
    <t xml:space="preserve">Hemimandibulectomia ou ressecção segmentar ou seccional da mandíbula</t>
  </si>
  <si>
    <t xml:space="preserve">Mandibulectomia total</t>
  </si>
  <si>
    <t xml:space="preserve">Ressecção de tumor de mandíbula com desarticulação de ATM</t>
  </si>
  <si>
    <t xml:space="preserve">Cervicotomia exploradora</t>
  </si>
  <si>
    <t xml:space="preserve">Drenagem de abscesso cervical profundo</t>
  </si>
  <si>
    <t xml:space="preserve">Esvaziamento cervical radical (especificar o lado)</t>
  </si>
  <si>
    <t xml:space="preserve">Esvaziamento cervical radical ampliado</t>
  </si>
  <si>
    <t xml:space="preserve">Esvaziamento cervical seletivo (especificar o lado)</t>
  </si>
  <si>
    <t xml:space="preserve">Exérese de cisto branquial</t>
  </si>
  <si>
    <t xml:space="preserve">Exérese de cisto tireoglosso</t>
  </si>
  <si>
    <t xml:space="preserve">Exérese de tumor benigno, cisto ou fístula cervical</t>
  </si>
  <si>
    <t xml:space="preserve">7B</t>
  </si>
  <si>
    <t xml:space="preserve">Linfadenectomia profunda</t>
  </si>
  <si>
    <t xml:space="preserve">Linfadenectomia superficial</t>
  </si>
  <si>
    <t xml:space="preserve">Neuroblastoma cervical - exérese</t>
  </si>
  <si>
    <t xml:space="preserve">Punção-biópsia de pescoço</t>
  </si>
  <si>
    <t xml:space="preserve">Reconstrução de esôfago cervical</t>
  </si>
  <si>
    <t xml:space="preserve">Ressecção de tumor de corpo carotídeo</t>
  </si>
  <si>
    <t xml:space="preserve">Retração cicatricial cervical - por estágio</t>
  </si>
  <si>
    <t xml:space="preserve">Retração cicatricial cervical com emprego de expansores de tecido - por estágio</t>
  </si>
  <si>
    <t xml:space="preserve">Torcicolo congênito - tratamento cirúrgico</t>
  </si>
  <si>
    <t xml:space="preserve">Tratamento cirúrgico da lipomatose cervical</t>
  </si>
  <si>
    <t xml:space="preserve">Tratamento cirúrgico de fístula com retalho cutâneo</t>
  </si>
  <si>
    <t xml:space="preserve">Biópsia de tireóide</t>
  </si>
  <si>
    <t xml:space="preserve">Bócio mergulhante: extirpação por acesso cérvico-torácico</t>
  </si>
  <si>
    <t xml:space="preserve">Istmectomia ou nodulectomia</t>
  </si>
  <si>
    <t xml:space="preserve">Tireoidectomia parcial</t>
  </si>
  <si>
    <t xml:space="preserve">Tireoidectomia total</t>
  </si>
  <si>
    <t xml:space="preserve">Biópsia de paratireóide</t>
  </si>
  <si>
    <t xml:space="preserve">Paratireoidectomia com toracotomia</t>
  </si>
  <si>
    <t xml:space="preserve">Reimplante de paratireóide previamente preservada</t>
  </si>
  <si>
    <t xml:space="preserve">Tratamento cirúrgico do hiperparatireoidismo primário</t>
  </si>
  <si>
    <t xml:space="preserve">Tratamento cirúrgico do hiperparatireoidismo secundário</t>
  </si>
  <si>
    <t xml:space="preserve">Cranioplastia</t>
  </si>
  <si>
    <t xml:space="preserve">Craniotomia descompressiva</t>
  </si>
  <si>
    <t xml:space="preserve">Craniotomia para tumores ósseos</t>
  </si>
  <si>
    <t xml:space="preserve">Reconstrução craniana ou craniofacial</t>
  </si>
  <si>
    <t xml:space="preserve">Retirada de cranioplastia</t>
  </si>
  <si>
    <t xml:space="preserve">Tratamento cirúrgico da craniossinostose</t>
  </si>
  <si>
    <t xml:space="preserve">Tratamento cirúrgico da fratura do crânio - afundamento</t>
  </si>
  <si>
    <t xml:space="preserve">Tratamento cirúrgico da osteomielite de crânio</t>
  </si>
  <si>
    <t xml:space="preserve">Abscesso de pálpebra - drenagem</t>
  </si>
  <si>
    <t xml:space="preserve">Biópsia de pálpebra</t>
  </si>
  <si>
    <t xml:space="preserve">Blefarorrafia</t>
  </si>
  <si>
    <t xml:space="preserve">Calázio</t>
  </si>
  <si>
    <t xml:space="preserve">Cantoplastia lateral</t>
  </si>
  <si>
    <t xml:space="preserve">Cantoplastia medial</t>
  </si>
  <si>
    <t xml:space="preserve">Coloboma - com plástica</t>
  </si>
  <si>
    <t xml:space="preserve">Correção cirúrgica de ectrópio ou entrópio</t>
  </si>
  <si>
    <t xml:space="preserve">Correção de bolsas palpebrais - unilateral</t>
  </si>
  <si>
    <t xml:space="preserve">Dermatocalaze ou blefarocalaze - unilateral</t>
  </si>
  <si>
    <t xml:space="preserve">Epicanto - correção cirúrgica - unilateral</t>
  </si>
  <si>
    <t xml:space="preserve">Epilação</t>
  </si>
  <si>
    <t xml:space="preserve">Epilação de cílios (diatermo-coagulação)</t>
  </si>
  <si>
    <t xml:space="preserve">Fissura palpebral - correção cirúrgica</t>
  </si>
  <si>
    <t xml:space="preserve">Lagoftalmo - correção cirúrgica</t>
  </si>
  <si>
    <t xml:space="preserve">Pálpebra - reconstrução parcial (com ou sem ressecção de tumor)</t>
  </si>
  <si>
    <t xml:space="preserve">Pálpebra - reconstrução total (com ou sem ressecção de tumor) - por estágio</t>
  </si>
  <si>
    <t xml:space="preserve">Ptose palpebral - correção cirúrgica - unilateral</t>
  </si>
  <si>
    <t xml:space="preserve">Ressecção de tumores palpebrais</t>
  </si>
  <si>
    <t xml:space="preserve">Retração palpebral</t>
  </si>
  <si>
    <t xml:space="preserve">Simbléfaro com ou sem enxerto - correção cirúrgica</t>
  </si>
  <si>
    <t xml:space="preserve">Supercílio - reconstrução total</t>
  </si>
  <si>
    <t xml:space="preserve">Sutura de pálpebra</t>
  </si>
  <si>
    <t xml:space="preserve">Tarsorrafia</t>
  </si>
  <si>
    <t xml:space="preserve">Telecanto - correção cirúrgica - unilateral</t>
  </si>
  <si>
    <t xml:space="preserve">Triquíase com ou sem enxerto</t>
  </si>
  <si>
    <t xml:space="preserve">Xantelasma palpebral - exérese - unilateral</t>
  </si>
  <si>
    <t xml:space="preserve">Correção da enoftalmia</t>
  </si>
  <si>
    <t xml:space="preserve">Descompressão de órbita ou nervo ótico</t>
  </si>
  <si>
    <t xml:space="preserve">Exenteração com osteotomia</t>
  </si>
  <si>
    <t xml:space="preserve">Exenteração de órbita</t>
  </si>
  <si>
    <t xml:space="preserve">Exérese de tumor com abordagem craniofacial oncológica (tempo facial) pálpebra, cavidade orbitária e olhos</t>
  </si>
  <si>
    <t xml:space="preserve">Fratura de órbita - redução cirúrgica</t>
  </si>
  <si>
    <t xml:space="preserve">Fratura de órbita - redução cirúrgica e enxerto ósseo</t>
  </si>
  <si>
    <t xml:space="preserve">Implante secundário de órbita</t>
  </si>
  <si>
    <t xml:space="preserve">Microcirurgia para tumores orbitários</t>
  </si>
  <si>
    <t xml:space="preserve">Reconstituição de paredes orbitárias</t>
  </si>
  <si>
    <t xml:space="preserve">Reconstrução parcial da cavidade orbital - por estágio</t>
  </si>
  <si>
    <t xml:space="preserve">Reconstrução total da cavidade orbital - por estágio</t>
  </si>
  <si>
    <t xml:space="preserve">Tumor de órbita - exérese</t>
  </si>
  <si>
    <t xml:space="preserve">Autotransplante conjuntival</t>
  </si>
  <si>
    <t xml:space="preserve">Biópsia de conjuntiva</t>
  </si>
  <si>
    <t xml:space="preserve">Enxerto de membrana amniótica</t>
  </si>
  <si>
    <t xml:space="preserve">Infiltração subconjuntival</t>
  </si>
  <si>
    <t xml:space="preserve">Plástica de conjuntiva</t>
  </si>
  <si>
    <t xml:space="preserve">Pterígio - exérese</t>
  </si>
  <si>
    <t xml:space="preserve">Reconstituição de fundo de saco</t>
  </si>
  <si>
    <t xml:space="preserve">Sutura de conjuntiva</t>
  </si>
  <si>
    <t xml:space="preserve">Transplante de limbo</t>
  </si>
  <si>
    <t xml:space="preserve">Tumor de conjuntiva - exérese</t>
  </si>
  <si>
    <t xml:space="preserve">Cauterização de córnea</t>
  </si>
  <si>
    <t xml:space="preserve">Ceratectomia superficial - monocular</t>
  </si>
  <si>
    <t xml:space="preserve">Corpo estranho da córnea - retirada</t>
  </si>
  <si>
    <t xml:space="preserve">Delaminação corneana com fotoablação estromal - LASIK</t>
  </si>
  <si>
    <t xml:space="preserve">Fotoablação de superfície convencional - PRK</t>
  </si>
  <si>
    <t xml:space="preserve">Implante de anel intra-estromal</t>
  </si>
  <si>
    <t xml:space="preserve">PTK ceratectomia fototerapêutica - monocular</t>
  </si>
  <si>
    <t xml:space="preserve">Recobrimento conjuntival</t>
  </si>
  <si>
    <t xml:space="preserve">Sutura de córnea (com ou sem hérnia de íris)</t>
  </si>
  <si>
    <t xml:space="preserve">Tarsoconjuntivoceratoplastia</t>
  </si>
  <si>
    <t xml:space="preserve">Paracentese da câmara anterior</t>
  </si>
  <si>
    <t xml:space="preserve">Reconstrução da câmara anterior</t>
  </si>
  <si>
    <t xml:space="preserve">Remoção de hifema</t>
  </si>
  <si>
    <t xml:space="preserve">Retirada de corpo estranho da câmara anterior</t>
  </si>
  <si>
    <t xml:space="preserve">Capsulotomia YAG ou cirúrgica</t>
  </si>
  <si>
    <t xml:space="preserve">Facectomia com lente intra-ocular com facoemulsificação</t>
  </si>
  <si>
    <t xml:space="preserve">Facectomia com lente intra-ocular sem facoemulsificação</t>
  </si>
  <si>
    <t xml:space="preserve">Facectomia sem implante</t>
  </si>
  <si>
    <t xml:space="preserve">Fixação iriana de lente intra-ocular</t>
  </si>
  <si>
    <t xml:space="preserve">Implante secundário / explante / fixação escleral ou iriana</t>
  </si>
  <si>
    <t xml:space="preserve">Remoção de pigmentos da lente intra-ocular com yag-laser</t>
  </si>
  <si>
    <t xml:space="preserve">Biópsia de tumor via pars plana</t>
  </si>
  <si>
    <t xml:space="preserve">Biópsia de vítreo via pars plana</t>
  </si>
  <si>
    <t xml:space="preserve">Endolaser/Endodiatermia</t>
  </si>
  <si>
    <t xml:space="preserve">Implante de silicone intravítreo</t>
  </si>
  <si>
    <t xml:space="preserve">Infusão de perfluocarbono</t>
  </si>
  <si>
    <t xml:space="preserve">Membranectomia EPI ou sub-retiniana</t>
  </si>
  <si>
    <t xml:space="preserve">Retirada de corpo estranho</t>
  </si>
  <si>
    <t xml:space="preserve">Retirada de óleo de silicone via pars plana</t>
  </si>
  <si>
    <t xml:space="preserve">Troca fluido gasosa</t>
  </si>
  <si>
    <t xml:space="preserve">Vitrectomia a céu aberto - ceratoprótese</t>
  </si>
  <si>
    <t xml:space="preserve">Vitrectomia anterior</t>
  </si>
  <si>
    <t xml:space="preserve">Vitrectomia vias pars plana</t>
  </si>
  <si>
    <t xml:space="preserve">Biópsia de esclera</t>
  </si>
  <si>
    <t xml:space="preserve">Enxerto de esclera (qualquer técnica)</t>
  </si>
  <si>
    <t xml:space="preserve">Sutura de esclera</t>
  </si>
  <si>
    <t xml:space="preserve">Enucleação ou evisceração com ou sem implante</t>
  </si>
  <si>
    <t xml:space="preserve">Injeção retrobulbar</t>
  </si>
  <si>
    <t xml:space="preserve">Reconstituição de globo ocular com lesão de estruturas intra-oculares</t>
  </si>
  <si>
    <t xml:space="preserve">Biópsia de íris e corpo ciliar</t>
  </si>
  <si>
    <t xml:space="preserve">Cicloterapia - qualquer técnica</t>
  </si>
  <si>
    <t xml:space="preserve">Cirurgias fistulizantes antiglaucomatosas</t>
  </si>
  <si>
    <t xml:space="preserve">Cirurgias fistulizantes com implantes valvulares</t>
  </si>
  <si>
    <t xml:space="preserve">Drenagem de descolamento de coróide</t>
  </si>
  <si>
    <t xml:space="preserve">Fototrabeculoplastia (laser)</t>
  </si>
  <si>
    <t xml:space="preserve">Goniotomia ou trabeculotomia</t>
  </si>
  <si>
    <t xml:space="preserve">Iridectomia (laser ou cirúrgica)</t>
  </si>
  <si>
    <t xml:space="preserve">Iridociclectomia</t>
  </si>
  <si>
    <t xml:space="preserve">Sinequiotomia (cirúrgica)</t>
  </si>
  <si>
    <t xml:space="preserve">Sinequiotomia (laser)</t>
  </si>
  <si>
    <t xml:space="preserve">Biópsia de músculos</t>
  </si>
  <si>
    <t xml:space="preserve">Cirurgia com sutura ajustável</t>
  </si>
  <si>
    <t xml:space="preserve">Estrabismo ciclo vertical/transposição - monocular</t>
  </si>
  <si>
    <t xml:space="preserve">Estrabismo horizontal - monocular</t>
  </si>
  <si>
    <t xml:space="preserve">Injeção de toxina botulínica - monocular</t>
  </si>
  <si>
    <t xml:space="preserve">Aplicação de placa radiativa episcleral</t>
  </si>
  <si>
    <t xml:space="preserve">Biópsia de retina</t>
  </si>
  <si>
    <t xml:space="preserve">Exérese de tumor de coróide e/ou corpo ciliar</t>
  </si>
  <si>
    <t xml:space="preserve">Fotocoagulação (laser) - por sessão  - monocular</t>
  </si>
  <si>
    <t xml:space="preserve">Infusão de gás expansor</t>
  </si>
  <si>
    <t xml:space="preserve">Pancrioterapia periférica</t>
  </si>
  <si>
    <t xml:space="preserve">Remoção de implante episcleral</t>
  </si>
  <si>
    <t xml:space="preserve">Retinopexia com introflexão escleral</t>
  </si>
  <si>
    <t xml:space="preserve">Retinopexia pneumática</t>
  </si>
  <si>
    <t xml:space="preserve">Retinopexia profilática (criopexia)</t>
  </si>
  <si>
    <t xml:space="preserve">Retinotomia relaxante</t>
  </si>
  <si>
    <t xml:space="preserve">Cirurgia da glândula lacrimal</t>
  </si>
  <si>
    <t xml:space="preserve">Dacriocistectomia - unilateral</t>
  </si>
  <si>
    <t xml:space="preserve">Dacriocistorrinostomia com ou sem intubação - unilateral</t>
  </si>
  <si>
    <t xml:space="preserve">Fechamento dos pontos lacrimais</t>
  </si>
  <si>
    <t xml:space="preserve">Reconstituição de vias lacrimais com silicone ou outro material</t>
  </si>
  <si>
    <t xml:space="preserve">Sondagem das vias lacrimais - com ou sem lavagem</t>
  </si>
  <si>
    <t xml:space="preserve">Biópsia de pavilhão auricular</t>
  </si>
  <si>
    <t xml:space="preserve">Exérese de tumor com abordagem craniofacial oncológica pavilhão auricular (tempo facial)</t>
  </si>
  <si>
    <t xml:space="preserve">Exérese de tumor com fechamento primário</t>
  </si>
  <si>
    <t xml:space="preserve">Outros defeitos congênitos que não a microtia</t>
  </si>
  <si>
    <t xml:space="preserve">Reconstrução  de orelha - retoques</t>
  </si>
  <si>
    <t xml:space="preserve">Reconstrução de unidade anatômica do pavilhão auricular - por estágio</t>
  </si>
  <si>
    <t xml:space="preserve">Reconstrução total de orelha (único estágio)</t>
  </si>
  <si>
    <t xml:space="preserve">Ressecção de tumor de pavilhão auricular, incluindo parte do osso temporal</t>
  </si>
  <si>
    <t xml:space="preserve">Ressecção subtotal ou total de orelha</t>
  </si>
  <si>
    <t xml:space="preserve">Tratamento cirúrgico de sinus pré-auricular</t>
  </si>
  <si>
    <t xml:space="preserve">Aspiração auricular</t>
  </si>
  <si>
    <t xml:space="preserve">Biópsia (orelha externa)</t>
  </si>
  <si>
    <t xml:space="preserve">Cisto pré-auricular (coloboma auris) - exérese-unilateral</t>
  </si>
  <si>
    <t xml:space="preserve">Corpos estranhos, pólipos ou biópsia - em consultório</t>
  </si>
  <si>
    <t xml:space="preserve">Corpos estranhos, pólipos ou biópsia - em hospital sob anestesia geral</t>
  </si>
  <si>
    <t xml:space="preserve">Estenose de conduto auditivo externo - correção</t>
  </si>
  <si>
    <t xml:space="preserve">Furúnculo - drenagem (ouvido)</t>
  </si>
  <si>
    <t xml:space="preserve">Pericondrite de pavilhão - tratamento cirúrgico com desbridamento</t>
  </si>
  <si>
    <t xml:space="preserve">Tumor benigno de conduto auditivo externo - exérese</t>
  </si>
  <si>
    <t xml:space="preserve">Cauterização de membrana timpânica</t>
  </si>
  <si>
    <t xml:space="preserve">Estapedectomia ou estapedotomia</t>
  </si>
  <si>
    <t xml:space="preserve">Exploração e descompressão parcial do nervo facial intratemporal</t>
  </si>
  <si>
    <t xml:space="preserve">Fístula perilinfática - fechamento cirúrgico</t>
  </si>
  <si>
    <t xml:space="preserve">Glomus jugular - ressecção</t>
  </si>
  <si>
    <t xml:space="preserve">Glomus timpânicus - ressecção</t>
  </si>
  <si>
    <t xml:space="preserve">Mastoidectomia simples ou radical modificada</t>
  </si>
  <si>
    <t xml:space="preserve">Ouvido congênito - tratamento cirúrgico</t>
  </si>
  <si>
    <t xml:space="preserve">Paracentese do tímpano - miringotomia, unilateral - em consultório</t>
  </si>
  <si>
    <t xml:space="preserve">Paracentese do tímpano, unilateral, em hospital - anestesia geral</t>
  </si>
  <si>
    <t xml:space="preserve">Tímpano-mastoidectomia</t>
  </si>
  <si>
    <t xml:space="preserve">Timpanoplastia com reconstrução da cadeia ossicular</t>
  </si>
  <si>
    <t xml:space="preserve">Timpanoplastia tipo I - miringoplastia - unilateral</t>
  </si>
  <si>
    <t xml:space="preserve">Timpanotomia exploradora - unilateral</t>
  </si>
  <si>
    <t xml:space="preserve">Timpanotomia para tubo de ventilação - unilateral</t>
  </si>
  <si>
    <t xml:space="preserve">Doença de Meniere - tratamento cirúrgico - descompressão do saco endolinfático ou "shunt"</t>
  </si>
  <si>
    <t xml:space="preserve">Enxerto parcial intratemporal do nervo facial - do foramem estilo-mastóideo ao gânglio geniculado</t>
  </si>
  <si>
    <t xml:space="preserve">Enxerto parcial intratemporal do nervo facial - do gânglio geniculado ao meato acústico interno</t>
  </si>
  <si>
    <t xml:space="preserve">Enxerto total do nervo facial intratemporal</t>
  </si>
  <si>
    <t xml:space="preserve">Exploração e descompressão total do nervo facial (transmastóideo, translabiríntico, fossa média)</t>
  </si>
  <si>
    <t xml:space="preserve">Implante coclear (exceto a prótese)</t>
  </si>
  <si>
    <t xml:space="preserve">Injeção de drogas intratimpânicas</t>
  </si>
  <si>
    <t xml:space="preserve">Labirintectomia (membranosa ou óssea) - sem audição</t>
  </si>
  <si>
    <t xml:space="preserve">Neurectomia vestibular para fossa média ou posterior</t>
  </si>
  <si>
    <t xml:space="preserve">Neurectomia vestibular translabiríntica - sem audição</t>
  </si>
  <si>
    <t xml:space="preserve">Ressecção do osso temporal</t>
  </si>
  <si>
    <t xml:space="preserve">Tumor do nervo acústico - ressecção via translabiríntica ou fossa média</t>
  </si>
  <si>
    <t xml:space="preserve">Abscesso ou hematoma de septo nasal - drenagem</t>
  </si>
  <si>
    <t xml:space="preserve">Abscesso ou hematoma de septo nasal - drenagem sob anestesia geral</t>
  </si>
  <si>
    <t xml:space="preserve">Alongamento de columela</t>
  </si>
  <si>
    <t xml:space="preserve">Biópsia de nariz</t>
  </si>
  <si>
    <t xml:space="preserve">Corneto inferior - cauterização linear - unilateral</t>
  </si>
  <si>
    <t xml:space="preserve">Corneto inferior - infiltração medicamentosa (unilateral)</t>
  </si>
  <si>
    <t xml:space="preserve">Corpos estranhos - retirada em consultório (nariz)</t>
  </si>
  <si>
    <t xml:space="preserve">Corpos estranhos - retirada sob anestesia geral / hospital</t>
  </si>
  <si>
    <t xml:space="preserve">Corpos estranhos - retirada sob anestesia geral / hospital (nariz) - por videoendoscopia</t>
  </si>
  <si>
    <t xml:space="preserve">Epistaxe - cauterização (qualquer técnica)</t>
  </si>
  <si>
    <t xml:space="preserve">Epistaxe - cauterização da artéria esfenopalatina com microscopia - unilateral</t>
  </si>
  <si>
    <t xml:space="preserve">Epistaxe - cauterização da artéria esfenopalatina com microscopia - unilateral por videoendoscopia</t>
  </si>
  <si>
    <t xml:space="preserve">Epistaxe - cauterização das artérias etmoidais com microscopia - unilateral</t>
  </si>
  <si>
    <t xml:space="preserve">Epistaxe - ligadura das artérias etmoidais - acesso transorbitário - unilateral</t>
  </si>
  <si>
    <t xml:space="preserve">Epistaxe - tamponamento  antero-posterior</t>
  </si>
  <si>
    <t xml:space="preserve">Epistaxe - tamponamento anterior</t>
  </si>
  <si>
    <t xml:space="preserve">Epistaxe - tamponamento antero-posterior sob anestesia geral</t>
  </si>
  <si>
    <t xml:space="preserve">Exérese de tumor com abordagem craniofacial oncológica (tempo facial) pirâmide nasal</t>
  </si>
  <si>
    <t xml:space="preserve">Exérese de tumor nasal por via endoscópica</t>
  </si>
  <si>
    <t xml:space="preserve">Fechamento de fístula liquórica transnasal</t>
  </si>
  <si>
    <t xml:space="preserve">Fístula liquórica - tratamento cirúrgico endoscópico intranasal</t>
  </si>
  <si>
    <t xml:space="preserve">Fraturas dos ossos nasais - redução cirúrgica e gesso</t>
  </si>
  <si>
    <t xml:space="preserve">Fraturas dos ossos nasais - redução incruenta e gesso</t>
  </si>
  <si>
    <t xml:space="preserve">Imperfuração coanal - correção cirúrgica intranasal</t>
  </si>
  <si>
    <t xml:space="preserve">Imperfuração coanal - correção cirúrgica intranasal por videoendoscopia</t>
  </si>
  <si>
    <t xml:space="preserve">Imperfuração coanal - correção cirúrgica transpalatina</t>
  </si>
  <si>
    <t xml:space="preserve">Ozena - tratamento cirúrgico</t>
  </si>
  <si>
    <t xml:space="preserve">Ozena - tratamento cirúrgico por videoendoscopia</t>
  </si>
  <si>
    <t xml:space="preserve">Perfuração do septo nasal - correção cirúrgica</t>
  </si>
  <si>
    <t xml:space="preserve">Perfuração do septo nasal - correção cirúrgica por videoendoscopia</t>
  </si>
  <si>
    <t xml:space="preserve">Polipectomia - unilateral</t>
  </si>
  <si>
    <t xml:space="preserve">Reconstrução de unidade anatômica do nariz - por estágio</t>
  </si>
  <si>
    <t xml:space="preserve">Reconstrução total de nariz - por estágio</t>
  </si>
  <si>
    <t xml:space="preserve">Ressecção de tumores malignos transnasais</t>
  </si>
  <si>
    <t xml:space="preserve">Rinectomia parcial</t>
  </si>
  <si>
    <t xml:space="preserve">Rinectomia total</t>
  </si>
  <si>
    <t xml:space="preserve">Rinoplastia reparadora</t>
  </si>
  <si>
    <t xml:space="preserve">Rinosseptoplastia funcional</t>
  </si>
  <si>
    <t xml:space="preserve">Rinosseptoplastia funcional por videoendoscopia</t>
  </si>
  <si>
    <t xml:space="preserve">Septoplastia (qualquer técnica sem vídeo)</t>
  </si>
  <si>
    <t xml:space="preserve">Septoplastia por videoendoscopia</t>
  </si>
  <si>
    <t xml:space="preserve">Sinéquia nasal - ressecção unilateral - qualquer técnica</t>
  </si>
  <si>
    <t xml:space="preserve">Tratamento cirúrgico da atresia narinária</t>
  </si>
  <si>
    <t xml:space="preserve">Tratamento cirúrgico de deformidade nasal congênita</t>
  </si>
  <si>
    <t xml:space="preserve">Tratamento cirúrgico do rinofima</t>
  </si>
  <si>
    <t xml:space="preserve">Tratamento cirúrgico reparador do nariz em sela</t>
  </si>
  <si>
    <t xml:space="preserve">Tratamento de deformidade traumática nasal</t>
  </si>
  <si>
    <t xml:space="preserve">Tumor intranasal - exérese por rinotomia lateral</t>
  </si>
  <si>
    <t xml:space="preserve">Tumor intranasal - exérese por via transnasal</t>
  </si>
  <si>
    <t xml:space="preserve">Turbinectomia ou turbinoplastia - unilateral</t>
  </si>
  <si>
    <t xml:space="preserve">Turbinoplastia por radiofrequência</t>
  </si>
  <si>
    <t xml:space="preserve">Angiofibroma - ressecção transmaxilar e/ou transpalatina</t>
  </si>
  <si>
    <t xml:space="preserve">Antrostomia maxilar intranasal</t>
  </si>
  <si>
    <t xml:space="preserve">Antrostomia maxilar intranasal por videoendoscopia</t>
  </si>
  <si>
    <t xml:space="preserve">Antrostomia maxilar, etmoidectomia etc a laser (abertura de todas as cavidades paranasais a laser)</t>
  </si>
  <si>
    <t xml:space="preserve">Artéria maxilar interna - ligadura transmaxilar</t>
  </si>
  <si>
    <t xml:space="preserve">Artéria maxilar interna - ligadura transmaxilar por videoendoscopia</t>
  </si>
  <si>
    <t xml:space="preserve">Cisto naso-alveolar e globular - exérese</t>
  </si>
  <si>
    <t xml:space="preserve">Descompressão transetmoidal do canal óptico</t>
  </si>
  <si>
    <t xml:space="preserve">Etmoidectomia externa</t>
  </si>
  <si>
    <t xml:space="preserve">Etmoidectomia intranasal</t>
  </si>
  <si>
    <t xml:space="preserve">Etmoidectomia intranasal por videoendoscopia</t>
  </si>
  <si>
    <t xml:space="preserve">Exérese de tumor com abordagem craniofacial oncológica seios...(tempo facial)</t>
  </si>
  <si>
    <t xml:space="preserve">Exérese de tumor de seios paranasais por via endoscópica</t>
  </si>
  <si>
    <t xml:space="preserve">Fístula oro-antral - tratamento cirúrgico</t>
  </si>
  <si>
    <t xml:space="preserve">Fístula oronasal - tratamento cirúrgico</t>
  </si>
  <si>
    <t xml:space="preserve">Maxilectomia incluindo exenteração de órbita</t>
  </si>
  <si>
    <t xml:space="preserve">Maxilectomia parcial</t>
  </si>
  <si>
    <t xml:space="preserve">Maxilectomia total</t>
  </si>
  <si>
    <t xml:space="preserve">Pólipo antro-coanal de Killiam - exérese</t>
  </si>
  <si>
    <t xml:space="preserve">Punção maxilar transmeática ou via fossa canina</t>
  </si>
  <si>
    <t xml:space="preserve">Ressecção de tumor benigno</t>
  </si>
  <si>
    <t xml:space="preserve">Seios paranasais - biópsia qualquer via</t>
  </si>
  <si>
    <t xml:space="preserve">Sinusectomia frontal com retalho osteoplástico ou via coronal</t>
  </si>
  <si>
    <t xml:space="preserve">Sinusectomia fronto-etmoidal por via externa</t>
  </si>
  <si>
    <t xml:space="preserve">Sinusectomia maxilar - via endonasal</t>
  </si>
  <si>
    <t xml:space="preserve">Sinusectomia maxilar - via endonasal por videoendoscopia</t>
  </si>
  <si>
    <t xml:space="preserve">Sinusectomia maxilar - via oral (Caldwell-Luc)</t>
  </si>
  <si>
    <t xml:space="preserve">Sinusectomia transmaxilar (Ermiro de Lima)</t>
  </si>
  <si>
    <t xml:space="preserve">Sinusotomia esfenoidal</t>
  </si>
  <si>
    <t xml:space="preserve">Sinusotomia esfenoidal por videoendoscopia</t>
  </si>
  <si>
    <t xml:space="preserve">Sinusotomia frontal intranasal</t>
  </si>
  <si>
    <t xml:space="preserve">Sinusotomia frontal intranasal por videoendoscopia</t>
  </si>
  <si>
    <t xml:space="preserve">Sinusotomia frontal via externa</t>
  </si>
  <si>
    <t xml:space="preserve">Biópsia cirúrgica de costela ou esterno</t>
  </si>
  <si>
    <t xml:space="preserve">Correção de deformidades da parede torácica</t>
  </si>
  <si>
    <t xml:space="preserve">Correção de deformidades da parede torácica por vídeo</t>
  </si>
  <si>
    <t xml:space="preserve">12A</t>
  </si>
  <si>
    <t xml:space="preserve">Costectomia (porte para 1 arco costal, 30% deste porte para cada arco adicional)</t>
  </si>
  <si>
    <t xml:space="preserve">Esternectomia subtotal</t>
  </si>
  <si>
    <t xml:space="preserve">Esternectomia total</t>
  </si>
  <si>
    <t xml:space="preserve">Fechamento de pleurostomia</t>
  </si>
  <si>
    <t xml:space="preserve">Fratura de costela ou esterno - tratamento conservador</t>
  </si>
  <si>
    <t xml:space="preserve">Fratura luxação de esterno ou costela - redução incruenta</t>
  </si>
  <si>
    <t xml:space="preserve">Fratura luxação de esterno ou costela - tratamento cirúrgico</t>
  </si>
  <si>
    <t xml:space="preserve">Mobilização de retalhos musculares ou do omento</t>
  </si>
  <si>
    <t xml:space="preserve">Osteomielite de costela ou esterno - tratamento cirúrgico</t>
  </si>
  <si>
    <t xml:space="preserve">Plumbagem extrafascial</t>
  </si>
  <si>
    <t xml:space="preserve">Punção biópsia de costela ou esterno</t>
  </si>
  <si>
    <t xml:space="preserve">Reconstrução da parede torácica (com ou sem prótese)</t>
  </si>
  <si>
    <t xml:space="preserve">Reconstrução da parede torácica com retalhos cutâneos</t>
  </si>
  <si>
    <t xml:space="preserve">Reconstrução da parede torácica com retalhos musculares ou miocutâneos</t>
  </si>
  <si>
    <t xml:space="preserve">Reconstrução da região esternal com retalhos musculares bilaterais</t>
  </si>
  <si>
    <t xml:space="preserve">Ressecção de tumor do diafragma e reconstrução (qualquer técnica)</t>
  </si>
  <si>
    <t xml:space="preserve">Ressutura de parede torácica</t>
  </si>
  <si>
    <t xml:space="preserve">Retirada de corpo estranho da parede torácica</t>
  </si>
  <si>
    <t xml:space="preserve">Toracectomia</t>
  </si>
  <si>
    <t xml:space="preserve">Toracoplastia (qualquer técnica)</t>
  </si>
  <si>
    <t xml:space="preserve">Toracotomia com biópsia</t>
  </si>
  <si>
    <t xml:space="preserve">Toracotomia exploradora (excluídos os procedimentos intratorácicos)</t>
  </si>
  <si>
    <t xml:space="preserve">Toracotomia para procedimentos ortopédicos sobre a coluna vertebral</t>
  </si>
  <si>
    <t xml:space="preserve">Tração esquelética do gradil costo-esternal (traumatismo)</t>
  </si>
  <si>
    <t xml:space="preserve">Tratamento cirúrgico de fraturas do gradil costal</t>
  </si>
  <si>
    <t xml:space="preserve">Vídeo para procedimentos sobre a coluna vertebral</t>
  </si>
  <si>
    <t xml:space="preserve">Biópsia incisional de mama</t>
  </si>
  <si>
    <t xml:space="preserve">Biópsia percutânea com agulha grossa, em consultório</t>
  </si>
  <si>
    <t xml:space="preserve">Coleta de fluxo papilar de mama</t>
  </si>
  <si>
    <t xml:space="preserve">Correção cirúrgica da assimetria mamária</t>
  </si>
  <si>
    <t xml:space="preserve">Correção da hipertrofia mamária - unilateral</t>
  </si>
  <si>
    <t xml:space="preserve">Correção de inversão papilar - unilateral</t>
  </si>
  <si>
    <t xml:space="preserve">Drenagem de abscesso de mama</t>
  </si>
  <si>
    <t xml:space="preserve">Drenagem e/ou aspiração de seroma</t>
  </si>
  <si>
    <t xml:space="preserve">Exérese de lesão da mama por marcação estereotáxica ou roll</t>
  </si>
  <si>
    <t xml:space="preserve">Exérese de mama supra-numerária - unilateral</t>
  </si>
  <si>
    <t xml:space="preserve">Exérese de nódulo</t>
  </si>
  <si>
    <t xml:space="preserve">Fistulectomia de mama</t>
  </si>
  <si>
    <t xml:space="preserve">Ginecomastia - unilateral</t>
  </si>
  <si>
    <t xml:space="preserve">Linfadenectomia axilar</t>
  </si>
  <si>
    <t xml:space="preserve">Linfadenectomia por incisão extra-axilar</t>
  </si>
  <si>
    <t xml:space="preserve">Mastectomia radical ou radical modificada - qualquer técnica</t>
  </si>
  <si>
    <t xml:space="preserve">Mastectomia simples</t>
  </si>
  <si>
    <t xml:space="preserve">Mastectomia subcutânea e inclusão da prótese</t>
  </si>
  <si>
    <t xml:space="preserve">Mastoplastia em mama oposta após reconstrução da contralateral</t>
  </si>
  <si>
    <t xml:space="preserve">Punção ou biópsia percutânea de agulha fina - por nódulo (máximo de 3 nódulos por mama)</t>
  </si>
  <si>
    <t xml:space="preserve">Quadrantectomia - ressecção segmentar</t>
  </si>
  <si>
    <t xml:space="preserve">Quadrantectomia e linfadenectomia axilar</t>
  </si>
  <si>
    <t xml:space="preserve">Reconstrução da mama com prótese e/ou expansor</t>
  </si>
  <si>
    <t xml:space="preserve">Reconstrução da placa aréolo mamilar - unilateral</t>
  </si>
  <si>
    <t xml:space="preserve">Reconstrução mamária com retalho muscular ou miocutâneo - unilateral</t>
  </si>
  <si>
    <t xml:space="preserve">Reconstrução mamária com retalhos cutâneos regionais</t>
  </si>
  <si>
    <t xml:space="preserve">Reconstrução parcial da mama pós-quadrantectomia</t>
  </si>
  <si>
    <t xml:space="preserve">Ressecção do linfonodo sentinela / torácica lateral</t>
  </si>
  <si>
    <t xml:space="preserve">Ressecção do linfonodo sentinela / torácica medial</t>
  </si>
  <si>
    <t xml:space="preserve">Ressecção dos ductos principais da mama - unilateral</t>
  </si>
  <si>
    <t xml:space="preserve">Retirada da válvula após colocação de expansor permanente</t>
  </si>
  <si>
    <t xml:space="preserve">Substituição de prótese</t>
  </si>
  <si>
    <t xml:space="preserve">Abdominal ou hipogástrico</t>
  </si>
  <si>
    <t xml:space="preserve">12C</t>
  </si>
  <si>
    <t xml:space="preserve">Antebraço</t>
  </si>
  <si>
    <t xml:space="preserve">13A</t>
  </si>
  <si>
    <t xml:space="preserve">Axilar</t>
  </si>
  <si>
    <t xml:space="preserve">Couro cabeludo</t>
  </si>
  <si>
    <t xml:space="preserve">Deltopeitoral</t>
  </si>
  <si>
    <t xml:space="preserve">Digitais (da face volar e látero-cubital dos dedos médio e anular da mão)</t>
  </si>
  <si>
    <t xml:space="preserve">Digital do hallux</t>
  </si>
  <si>
    <t xml:space="preserve">Dorsal do pé</t>
  </si>
  <si>
    <t xml:space="preserve">Escapular</t>
  </si>
  <si>
    <t xml:space="preserve">Femoral</t>
  </si>
  <si>
    <t xml:space="preserve">Fossa poplítea</t>
  </si>
  <si>
    <t xml:space="preserve">Inguino-cural</t>
  </si>
  <si>
    <t xml:space="preserve">Intercostal</t>
  </si>
  <si>
    <t xml:space="preserve">Interdigital da 1ª comissura dos dedos do pé</t>
  </si>
  <si>
    <t xml:space="preserve">Outros transplantes cutâneos</t>
  </si>
  <si>
    <t xml:space="preserve">Paraescapular</t>
  </si>
  <si>
    <t xml:space="preserve">Retroauricular</t>
  </si>
  <si>
    <t xml:space="preserve">Temporal</t>
  </si>
  <si>
    <t xml:space="preserve">Transplante cutâneo com microanastomose</t>
  </si>
  <si>
    <t xml:space="preserve">Grande dorsal (latissimus dorsi)</t>
  </si>
  <si>
    <t xml:space="preserve">Grande glúteo (gluteus maximus)</t>
  </si>
  <si>
    <t xml:space="preserve">Outros transplantes músculo-cutâneos</t>
  </si>
  <si>
    <t xml:space="preserve">Reto abdominal (rectus abdominis)</t>
  </si>
  <si>
    <t xml:space="preserve">Reto interno (gracilis)</t>
  </si>
  <si>
    <t xml:space="preserve">Serrato maior (serratus)</t>
  </si>
  <si>
    <t xml:space="preserve">Tensor da fascia lata (tensor fascia lata)</t>
  </si>
  <si>
    <t xml:space="preserve">Transplante cutâneo sem microanastomose, ilha neurovascular</t>
  </si>
  <si>
    <t xml:space="preserve">Transplante miocutâneo com microanastomose</t>
  </si>
  <si>
    <t xml:space="preserve">Trapézio (trapezius)</t>
  </si>
  <si>
    <t xml:space="preserve">Bíceps femoral (biceps femoris)</t>
  </si>
  <si>
    <t xml:space="preserve">Extensor comum dos dedos (extensor digitorum longus)</t>
  </si>
  <si>
    <t xml:space="preserve">Extensor próprio do dedo gordo (extensor hallucis longus)</t>
  </si>
  <si>
    <t xml:space="preserve">Flexor curto plantar (flexor digitorum brevis)</t>
  </si>
  <si>
    <t xml:space="preserve">Grande peitoral (pectoralis major)</t>
  </si>
  <si>
    <t xml:space="preserve">Músculo pédio (extensor digitorum brevis)</t>
  </si>
  <si>
    <t xml:space="preserve">Os músculos latissimus dorsi,gracilis,rectus femoris,tensor fascia lata,flexor digitorum brevis, quando transplantados com sua inervação e praticada a microneurorrafia com finalidade de restaurar função e sensibilidade, serão considerados retalhos neurovasculares livres e terão acréscimo do porte</t>
  </si>
  <si>
    <t xml:space="preserve">Outros transplantes musculares</t>
  </si>
  <si>
    <t xml:space="preserve">Primeiro radial externo (extensor carpi radialis longus)</t>
  </si>
  <si>
    <t xml:space="preserve">Reto anterior (rectus femoris)</t>
  </si>
  <si>
    <t xml:space="preserve">Sartório (sartorius)</t>
  </si>
  <si>
    <t xml:space="preserve">Semimembranoso (semimembranosus)</t>
  </si>
  <si>
    <t xml:space="preserve">Semitendinoso (semitendinosus)</t>
  </si>
  <si>
    <t xml:space="preserve">Supinador longo (brachioradialis)</t>
  </si>
  <si>
    <t xml:space="preserve">Costela</t>
  </si>
  <si>
    <t xml:space="preserve">Ilíaco</t>
  </si>
  <si>
    <t xml:space="preserve">Osteocutâneo de ilíaco</t>
  </si>
  <si>
    <t xml:space="preserve">Osteocutâneos de costela</t>
  </si>
  <si>
    <t xml:space="preserve">Osteomusculocutâneo de costela</t>
  </si>
  <si>
    <t xml:space="preserve">Outros transplantes ósseos e osteomusculocutâneos</t>
  </si>
  <si>
    <t xml:space="preserve">Perônio ou fíbula</t>
  </si>
  <si>
    <t xml:space="preserve">Transplante ósseo vascularizado (microanastomose)</t>
  </si>
  <si>
    <t xml:space="preserve">Autotransplante de dois retalhos  musculares combinados, isolados e associados entre si, ligados por um único pedículo</t>
  </si>
  <si>
    <t xml:space="preserve">Autotransplante de dois retalhos cutâneos combinados, isolados e associados entre si, ligados por um único pedículo vascular</t>
  </si>
  <si>
    <t xml:space="preserve">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</si>
  <si>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t>
  </si>
  <si>
    <t xml:space="preserve">Autotransplante de epiplon</t>
  </si>
  <si>
    <t xml:space="preserve">Autotransplante de outros retalhos,  isolados  entre  si, e associados mediante um único pedículo vascular comuns aos retalhos</t>
  </si>
  <si>
    <t xml:space="preserve">Autotransplante de três retalhos, um cutâneo separado, combinado a outros dois retalhos musculares isolados e associados, ligados por um único pedículo vascular</t>
  </si>
  <si>
    <t xml:space="preserve">Reimplante de segmentos distais do membro superior, com ressecção segmentar</t>
  </si>
  <si>
    <t xml:space="preserve">Reimplante do membro inferior do nível médio proximal da perna até a coxa</t>
  </si>
  <si>
    <t xml:space="preserve">Reimplante do membro inferior do pé até o terço médio da perna</t>
  </si>
  <si>
    <t xml:space="preserve">Reimplante do membro superior, do nível médio do antebraço até o ombro</t>
  </si>
  <si>
    <t xml:space="preserve">Transplante articular de metatarsofalângica para a mão</t>
  </si>
  <si>
    <t xml:space="preserve">Transplante de 2º pododáctilo para mão</t>
  </si>
  <si>
    <t xml:space="preserve">Transplante de dedos do pé para a mão</t>
  </si>
  <si>
    <t xml:space="preserve">Transplante de dois pododáctilos para a mão</t>
  </si>
  <si>
    <t xml:space="preserve">Transplante do 2º pododáctilo para o polegar</t>
  </si>
  <si>
    <t xml:space="preserve">Transplante do hallux para polegar</t>
  </si>
  <si>
    <t xml:space="preserve">Instalação de halo craniano</t>
  </si>
  <si>
    <t xml:space="preserve">Tração cutânea</t>
  </si>
  <si>
    <t xml:space="preserve">Tração transesquelética (por membro)</t>
  </si>
  <si>
    <t xml:space="preserve">Fios ou pinos metálicos transósseos</t>
  </si>
  <si>
    <t xml:space="preserve">Fios, pinos, parafusos ou hastes metálicas intra-ósseas</t>
  </si>
  <si>
    <t xml:space="preserve">Placas</t>
  </si>
  <si>
    <t xml:space="preserve">Próteses de substituição de pequenas articulações</t>
  </si>
  <si>
    <t xml:space="preserve">Retirada de fixadores externos</t>
  </si>
  <si>
    <t xml:space="preserve">Imobilizações não-gessadas (qualquer segmento)</t>
  </si>
  <si>
    <t xml:space="preserve">Membro inferior</t>
  </si>
  <si>
    <t xml:space="preserve">Membro superior</t>
  </si>
  <si>
    <t xml:space="preserve">Áxilo-palmar ou pendente</t>
  </si>
  <si>
    <t xml:space="preserve">Bota com ou sem salto</t>
  </si>
  <si>
    <t xml:space="preserve">Colar</t>
  </si>
  <si>
    <t xml:space="preserve">Colete</t>
  </si>
  <si>
    <t xml:space="preserve">Cruro-podálico</t>
  </si>
  <si>
    <t xml:space="preserve">Dupla abdução ou Ducroquet</t>
  </si>
  <si>
    <t xml:space="preserve">Halo-gesso</t>
  </si>
  <si>
    <t xml:space="preserve">Inguino-maleolar</t>
  </si>
  <si>
    <t xml:space="preserve">Luva</t>
  </si>
  <si>
    <t xml:space="preserve">Minerva ou Risser para escoliose</t>
  </si>
  <si>
    <t xml:space="preserve">Pelvipodálico</t>
  </si>
  <si>
    <t xml:space="preserve">Spica-gessada</t>
  </si>
  <si>
    <t xml:space="preserve">Tipo Velpeau</t>
  </si>
  <si>
    <t xml:space="preserve">Tóraco-braquial</t>
  </si>
  <si>
    <t xml:space="preserve">Artroscopia para diagnóstico com ou sem biópsia sinovial</t>
  </si>
  <si>
    <t xml:space="preserve">Biópsia óssea</t>
  </si>
  <si>
    <t xml:space="preserve">Biópsias percutânea sinovial ou de tecidos moles</t>
  </si>
  <si>
    <t xml:space="preserve">Enxertos em outras pseudartroses</t>
  </si>
  <si>
    <t xml:space="preserve">Manipulação articular sob anestesia geral</t>
  </si>
  <si>
    <t xml:space="preserve">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</si>
  <si>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t>
  </si>
  <si>
    <t xml:space="preserve">Retirada de enxerto ósseo</t>
  </si>
  <si>
    <t xml:space="preserve">Corpo estranho intra-articular - tratamento cirúrgico</t>
  </si>
  <si>
    <t xml:space="preserve">Corpo estranho intramuscular - tratamento cirúrgico</t>
  </si>
  <si>
    <t xml:space="preserve">Corpo estranho intra-ósseo - tratamento cirúrgico</t>
  </si>
  <si>
    <t xml:space="preserve">Artrodese da coluna com instrumentação por segmento</t>
  </si>
  <si>
    <t xml:space="preserve">Artrodese de coluna via anterior ou póstero lateral - tratamento cirúrgico</t>
  </si>
  <si>
    <t xml:space="preserve">Biópsia da coluna</t>
  </si>
  <si>
    <t xml:space="preserve">Biópsia de corpo vertebral com agulha</t>
  </si>
  <si>
    <t xml:space="preserve">Cirurgia de coluna por via endoscópica</t>
  </si>
  <si>
    <t xml:space="preserve">Cordotomia - mielotomia</t>
  </si>
  <si>
    <t xml:space="preserve">Costela cervical - tratamento cirúrgico</t>
  </si>
  <si>
    <t xml:space="preserve">Derivação lombar externa</t>
  </si>
  <si>
    <t xml:space="preserve">Descompressão medular e/ou cauda equina</t>
  </si>
  <si>
    <t xml:space="preserve">Dorso curvo / escoliose / giba costal - tratamento cirúrgico</t>
  </si>
  <si>
    <t xml:space="preserve">Espondilolistese - tratamento cirúrgico</t>
  </si>
  <si>
    <t xml:space="preserve">Fratura de coluna - tratamento conservador</t>
  </si>
  <si>
    <t xml:space="preserve">Fratura do cóccix - redução incruenta</t>
  </si>
  <si>
    <t xml:space="preserve">Fratura do cóccix - tratamento cirúrgico</t>
  </si>
  <si>
    <t xml:space="preserve">Fratura e/ou luxação de coluna vertebral - redução incruenta</t>
  </si>
  <si>
    <t xml:space="preserve">Fraturas ou fratura-luxação de coluna - tratamento cirúrgico</t>
  </si>
  <si>
    <t xml:space="preserve">Hemivértebra - ressecção via anterior ou posterior - tratamento cirúrgico</t>
  </si>
  <si>
    <t xml:space="preserve">Hérnia de disco cervical - tratamento cirúrgico</t>
  </si>
  <si>
    <t xml:space="preserve">Hérnia de disco tóraco-lombar - tratamento cirúrgico</t>
  </si>
  <si>
    <t xml:space="preserve">Laminectomia ou laminotomia</t>
  </si>
  <si>
    <t xml:space="preserve">Osteomielite de coluna - tratamento cirúrgico</t>
  </si>
  <si>
    <t xml:space="preserve">Osteotomia de coluna vertebral - tratamento cirúrgico</t>
  </si>
  <si>
    <t xml:space="preserve">Outras afecções da coluna - tratamento incruento</t>
  </si>
  <si>
    <t xml:space="preserve">Pseudartrose de coluna - tratamento cirúrgico</t>
  </si>
  <si>
    <t xml:space="preserve">Punção liquórica</t>
  </si>
  <si>
    <t xml:space="preserve">Retirada de corpo estranho - tratamento cirúrgico</t>
  </si>
  <si>
    <t xml:space="preserve">Retirada de material de síntese - tratamento cirúrgico</t>
  </si>
  <si>
    <t xml:space="preserve">Substituição de corpo vertebral</t>
  </si>
  <si>
    <t xml:space="preserve">Tração cervical transesquelética</t>
  </si>
  <si>
    <t xml:space="preserve">Tratamento cirúrgico da cifose infantil</t>
  </si>
  <si>
    <t xml:space="preserve">Tratamento cirúrgico da lesão traumática raquimedular</t>
  </si>
  <si>
    <t xml:space="preserve">Tratamento cirúrgico das malformações craniovertebrais</t>
  </si>
  <si>
    <t xml:space="preserve">Tratamento cirúrgico do disrafismo</t>
  </si>
  <si>
    <t xml:space="preserve">Tratamento conservador do traumatismo raquimedular (por dia)</t>
  </si>
  <si>
    <t xml:space="preserve">Tratamento microcirúrgico das lesões intramedulares (tumor, malformações arteriovenosas, siringomielia, parasitoses)</t>
  </si>
  <si>
    <t xml:space="preserve">13B</t>
  </si>
  <si>
    <t xml:space="preserve">Tratamento microcirúrgico do canal vertebral estreito por segmento</t>
  </si>
  <si>
    <t xml:space="preserve">Tratamento pré-natal dos disrafismos espinhais</t>
  </si>
  <si>
    <t xml:space="preserve">Tumor ósseo vertebral - ressecção com substituição com ou sem instrumentação - tratamento cirúrgico</t>
  </si>
  <si>
    <t xml:space="preserve">Artrodese ao nível do ombro - tratamento cirúrgico</t>
  </si>
  <si>
    <t xml:space="preserve">Artroplastia escápulo umeral com implante - tratamento cirúrgico</t>
  </si>
  <si>
    <t xml:space="preserve">Artrotomia glenoumeral - tratamento cirúrgico</t>
  </si>
  <si>
    <t xml:space="preserve">Biópsia cirúrgica da cintura escapular</t>
  </si>
  <si>
    <t xml:space="preserve">Deformidade (doença) Sprengel - tratamento cirúrgico</t>
  </si>
  <si>
    <t xml:space="preserve">Desarticulação ao nível do ombro - tratamento cirúrgico</t>
  </si>
  <si>
    <t xml:space="preserve">Escápula em ressalto - tratamento cirúrgico</t>
  </si>
  <si>
    <t xml:space="preserve">Fratura de cintura escapular - tratamento conservador</t>
  </si>
  <si>
    <t xml:space="preserve">Fraturas e/ou luxações e/ou avulsões - redução incruenta</t>
  </si>
  <si>
    <t xml:space="preserve">Fraturas e/ou luxações e/ou avulsões - tratamento cirúrgico</t>
  </si>
  <si>
    <t xml:space="preserve">Luxações crônicas inveteradas e recidivantes - tratamento cirúrgico</t>
  </si>
  <si>
    <t xml:space="preserve">Osteomielite ao nível da cintura escapular - tratamento cirúrgico</t>
  </si>
  <si>
    <t xml:space="preserve">Pseudartroses e/ou osteotomias da cintura escapular - tratamento cirúrgico</t>
  </si>
  <si>
    <t xml:space="preserve">Ressecção parcial ou total de clavícula - tratamento cirúrgico</t>
  </si>
  <si>
    <t xml:space="preserve">Revisão cirúrgica de prótese de ombro</t>
  </si>
  <si>
    <t xml:space="preserve">Transferências musculares ao nível do ombro - tratamento cirúrgico</t>
  </si>
  <si>
    <t xml:space="preserve">Amputação ao nível do braço - tratamento cirúrgico</t>
  </si>
  <si>
    <t xml:space="preserve">Biópsia cirúrgica do úmero</t>
  </si>
  <si>
    <t xml:space="preserve">Fixador externo dinâmico com ou sem alongamento - tratamento cirúrgico</t>
  </si>
  <si>
    <t xml:space="preserve">Fratura (incluindo descolamento epifisário) - redução incruenta</t>
  </si>
  <si>
    <t xml:space="preserve">Fratura (incluindo descolamento epifisário) - tratamento cirúrgico</t>
  </si>
  <si>
    <t xml:space="preserve">Fratura de úmero - tratamento conservador</t>
  </si>
  <si>
    <t xml:space="preserve">Fraturas e pseudartroses - fixador externo - tratamento cirúrgico</t>
  </si>
  <si>
    <t xml:space="preserve">Osteomielite de úmero - tratamento cirúrgico</t>
  </si>
  <si>
    <t xml:space="preserve">Pseudartroses, osteotomias, alongamentos/encurtamentos - tratamento cirúrgico</t>
  </si>
  <si>
    <t xml:space="preserve">Artrodese - tratamento cirúrgico</t>
  </si>
  <si>
    <t xml:space="preserve">Artrodiastase - tratamento cirúrgico com fixador externo</t>
  </si>
  <si>
    <t xml:space="preserve">Artroplastia com implante - tratamento cirúrgico</t>
  </si>
  <si>
    <t xml:space="preserve">Artroplastias sem implante - tratamento cirúrgico</t>
  </si>
  <si>
    <t xml:space="preserve">Artrotomia de cotovelo - tratamento cirúrgico</t>
  </si>
  <si>
    <t xml:space="preserve">Biópsia cirúrgica de cotovelo</t>
  </si>
  <si>
    <t xml:space="preserve">Desarticulação ao nível do cotovelo - tratamento cirúrgico</t>
  </si>
  <si>
    <t xml:space="preserve">Fratura de cotovelo - tratamento conservador</t>
  </si>
  <si>
    <t xml:space="preserve">Fraturas / pseudartroses / artroses / com fixador externo dinâmico - tratamento cirúrgico</t>
  </si>
  <si>
    <t xml:space="preserve">Fraturas e ou luxações - redução incruenta</t>
  </si>
  <si>
    <t xml:space="preserve">Fraturas e ou luxações - tratamento cirúrgico</t>
  </si>
  <si>
    <t xml:space="preserve">Lesões ligamentares - redução incruenta</t>
  </si>
  <si>
    <t xml:space="preserve">Tendinites, sinovites e artrites - tratamento cirúrgico</t>
  </si>
  <si>
    <t xml:space="preserve">Abaixamento miotendinoso no antebraço</t>
  </si>
  <si>
    <t xml:space="preserve">Alongamento dos ossos do antebraço com fixador externo dinâmico - tratamento cirúrgico</t>
  </si>
  <si>
    <t xml:space="preserve">Amputação ao nível do antebraço - tratamento cirúrgico</t>
  </si>
  <si>
    <t xml:space="preserve">Biópsia cirúrgica do antebraço</t>
  </si>
  <si>
    <t xml:space="preserve">Contratura isquêmica de Volkmann - tratamento cirúrgico</t>
  </si>
  <si>
    <t xml:space="preserve">Correção de deformidade adquirida de antebraço com fixador externo</t>
  </si>
  <si>
    <t xml:space="preserve">Encurtamento segmentar dos ossos do antebraço com osteossíntese - tratamento cirúrgico</t>
  </si>
  <si>
    <t xml:space="preserve">Fratura do antebraço - tratamento conservador</t>
  </si>
  <si>
    <t xml:space="preserve">Fratura e/ou luxações (incluindo descolamento epifisário cotovelo-punho) - tratamento cirúrgico</t>
  </si>
  <si>
    <t xml:space="preserve">Fratura e/ou luxações (incluindo descolamento epifisário) - redução incruenta</t>
  </si>
  <si>
    <t xml:space="preserve">Fratura viciosamente consolidada de antebraço - tratamento cirúrgico</t>
  </si>
  <si>
    <t xml:space="preserve">Osteomielite dos ossos do antebraço - tratamento cirúrgico</t>
  </si>
  <si>
    <t xml:space="preserve">Pseudartroses e ou osteotomias - tratamento cirúrgico</t>
  </si>
  <si>
    <t xml:space="preserve">Ressecção da cabeça do rádio e/ou  da extremidade distal ulna - tratamento cirúrgico</t>
  </si>
  <si>
    <t xml:space="preserve">Ressecção do processo estilóide do rádio - tratamento cirúrgico</t>
  </si>
  <si>
    <t xml:space="preserve">Sinostose rádio-ulnar - tratamento cirúrgico</t>
  </si>
  <si>
    <t xml:space="preserve">Tratamento cirúrgico de fraturas com fixador externo</t>
  </si>
  <si>
    <t xml:space="preserve">Agenesia de rádio (centralização da ulna no carpo)</t>
  </si>
  <si>
    <t xml:space="preserve">Alongamento do rádio/ulna - tratamento cirúrgico</t>
  </si>
  <si>
    <t xml:space="preserve">Artrodese - fixador externo</t>
  </si>
  <si>
    <t xml:space="preserve">Artrodese entre os ossos do carpo</t>
  </si>
  <si>
    <t xml:space="preserve">Artrodese rádio-cárpica ou do punho</t>
  </si>
  <si>
    <t xml:space="preserve">Artroplastia do punho (com implante) - tratamento cirúrgico</t>
  </si>
  <si>
    <t xml:space="preserve">Artroplastia para ossos do carpo (com implante) - tratamento cirúrgico</t>
  </si>
  <si>
    <t xml:space="preserve">Artrotomia - tratamento cirúrgico</t>
  </si>
  <si>
    <t xml:space="preserve">Biópsia cirúrgica de punho</t>
  </si>
  <si>
    <t xml:space="preserve">Coto de amputação punho e antebraço - revisão</t>
  </si>
  <si>
    <t xml:space="preserve">Desarticulação do punho - tratamento cirúrgico</t>
  </si>
  <si>
    <t xml:space="preserve">Encurtamento rádio/ulnar</t>
  </si>
  <si>
    <t xml:space="preserve">Fratura de osso do carpo - redução cirúrgica</t>
  </si>
  <si>
    <t xml:space="preserve">Fratura do carpo - redução incruenta</t>
  </si>
  <si>
    <t xml:space="preserve">Fraturas do carpo - tratamento conservador</t>
  </si>
  <si>
    <t xml:space="preserve">Fratura de punho - tratamento conservador</t>
  </si>
  <si>
    <t xml:space="preserve">Fraturas - fixador externo</t>
  </si>
  <si>
    <t xml:space="preserve">Fraturas e/ou luxações do punho - redução incruenta</t>
  </si>
  <si>
    <t xml:space="preserve">Fraturas e/ou luxações do punho - tratamento cirúrgico</t>
  </si>
  <si>
    <t xml:space="preserve">Luxação do carpo - redução incruenta</t>
  </si>
  <si>
    <t xml:space="preserve">Pseudartroses - tratamento cirúrgico</t>
  </si>
  <si>
    <t xml:space="preserve">Reparação ligamentar do carpo</t>
  </si>
  <si>
    <t xml:space="preserve">Ressecção de osso do carpo - tratamento cirúrgico</t>
  </si>
  <si>
    <t xml:space="preserve">Sinovectomia de punho - tratamento cirúrgico</t>
  </si>
  <si>
    <t xml:space="preserve">Transposição do rádio para ulna</t>
  </si>
  <si>
    <t xml:space="preserve">Abscesso de mão e dedos - tenossinovites / espaços palmares / dorsais e comissurais - tratamento cirúrgico</t>
  </si>
  <si>
    <t xml:space="preserve">Abscessos de dedo (drenagem) - tratamento cirúrgico</t>
  </si>
  <si>
    <t xml:space="preserve">Alongamento/transporte ósseo com fixador externo</t>
  </si>
  <si>
    <t xml:space="preserve">Alongamentos tendinosos de mão</t>
  </si>
  <si>
    <t xml:space="preserve">Amputação ao nível dos metacarpianos - tratamento cirúrgico</t>
  </si>
  <si>
    <t xml:space="preserve">Amputação de dedo (cada) - tratamento cirúrgico</t>
  </si>
  <si>
    <t xml:space="preserve">Amputação transmetacarpiana</t>
  </si>
  <si>
    <t xml:space="preserve">Amputação transmetacarpiana com transposição de dedo</t>
  </si>
  <si>
    <t xml:space="preserve">Aponevrose palmar (ressecção) - tratamento cirúrgico</t>
  </si>
  <si>
    <t xml:space="preserve">Artrodese interfalangeana / metacarpofalangeana -  tratamento cirúrgico</t>
  </si>
  <si>
    <t xml:space="preserve">Artroplastia com implante na mão (MF e IF) múltipla</t>
  </si>
  <si>
    <t xml:space="preserve">Artroplastia com implante na mão (MF ou IF)</t>
  </si>
  <si>
    <t xml:space="preserve">Artroplastia interfalangeana / metacarpofalangeana - tratamento cirúrgico</t>
  </si>
  <si>
    <t xml:space="preserve">Artrotomia ao nível da mão -  tratamento cirúrgico</t>
  </si>
  <si>
    <t xml:space="preserve">Biópsia cirúrgica dos ossos da mão</t>
  </si>
  <si>
    <t xml:space="preserve">Bridas congênitas - tratamento cirúrgico</t>
  </si>
  <si>
    <t xml:space="preserve">Capsulectomias múltiplas MF ou IF</t>
  </si>
  <si>
    <t xml:space="preserve">Capsulectomias única MF e IF</t>
  </si>
  <si>
    <t xml:space="preserve">Centralização da ulna (tratamento da mão torta radial)</t>
  </si>
  <si>
    <t xml:space="preserve">Contratura isquêmica de mão - tratamento cirúrgico</t>
  </si>
  <si>
    <t xml:space="preserve">Coto de amputação digital - revisão</t>
  </si>
  <si>
    <t xml:space="preserve">Dedo colo de cisne - tratamento cirúrgico</t>
  </si>
  <si>
    <t xml:space="preserve">Dedo em botoeira - tratamento cirúrgico</t>
  </si>
  <si>
    <t xml:space="preserve">Dedo em gatilho, capsulotomia / fasciotomia - tratamento cirúrgico</t>
  </si>
  <si>
    <t xml:space="preserve">Dedo em martelo - tratamento cirúrgico</t>
  </si>
  <si>
    <t xml:space="preserve">Dedo em martelo - tratamento conservador</t>
  </si>
  <si>
    <t xml:space="preserve">Enxerto ósseo (perda de substância) - tratamento cirúrgico</t>
  </si>
  <si>
    <t xml:space="preserve">Exploração cirúrgica de tendão de mão</t>
  </si>
  <si>
    <t xml:space="preserve">Falangização</t>
  </si>
  <si>
    <t xml:space="preserve">Fixador externo em cirurgia da mão</t>
  </si>
  <si>
    <t xml:space="preserve">Fratura de Bennett - redução incruenta</t>
  </si>
  <si>
    <t xml:space="preserve">Fratura de Bennett - tratamento cirúrgico</t>
  </si>
  <si>
    <t xml:space="preserve">Fratura de falange - tratamento conservador</t>
  </si>
  <si>
    <t xml:space="preserve">Fratura do metacarpiano - tratamento conservador</t>
  </si>
  <si>
    <t xml:space="preserve">Fratura de osso da mão - tratamento conservador</t>
  </si>
  <si>
    <t xml:space="preserve">Fratura/artrodese com fixador externo</t>
  </si>
  <si>
    <t xml:space="preserve">Fraturas de falanges ou metacarpianos - redução incruenta</t>
  </si>
  <si>
    <t xml:space="preserve">Fraturas de falanges ou metacarpianos - tratamento cirúrgico com fixação</t>
  </si>
  <si>
    <t xml:space="preserve">Fraturas e/ou luxações de falanges (interfalangeanas) - redução incruenta</t>
  </si>
  <si>
    <t xml:space="preserve">Fraturas e/ou luxações de falanges (interfalangeanas) - tratamento cirúrgico</t>
  </si>
  <si>
    <t xml:space="preserve">Fraturas e/ou luxações de metacarpianos - redução incruenta</t>
  </si>
  <si>
    <t xml:space="preserve">Gigantismo ao nível da mão - tratamento cirúrgico</t>
  </si>
  <si>
    <t xml:space="preserve">Lesões ligamentares agudas da mão - reparação cirúrgica</t>
  </si>
  <si>
    <t xml:space="preserve">Lesões ligamentares crônicas da mão - reparação cirúrgica</t>
  </si>
  <si>
    <t xml:space="preserve">Ligamentoplastia com âncora</t>
  </si>
  <si>
    <t xml:space="preserve">Luxação metacarpofalangeana - redução incruenta</t>
  </si>
  <si>
    <t xml:space="preserve">Luxação metacarpofalangeana - tratamento cirúrgico</t>
  </si>
  <si>
    <t xml:space="preserve">Osteomielite ao nível da mão - tratamento cirúrgico</t>
  </si>
  <si>
    <t xml:space="preserve">Osteossíntese de fratura de falange e metacarpeana com fixação externa</t>
  </si>
  <si>
    <t xml:space="preserve">Osteossíntese de fratura de falange e metacarpeana com uso de miniparafuso</t>
  </si>
  <si>
    <t xml:space="preserve">Perda de substância da mão (reparação) - tratamento cirúrgico</t>
  </si>
  <si>
    <t xml:space="preserve">Plástica ungueal</t>
  </si>
  <si>
    <t xml:space="preserve">Policização ou transferência digital</t>
  </si>
  <si>
    <t xml:space="preserve">Polidactilia articulada - tratamento cirúrgico</t>
  </si>
  <si>
    <t xml:space="preserve">Polidactilia não articulada - tratamento cirúrgico</t>
  </si>
  <si>
    <t xml:space="preserve">Prótese (implante) para ossos do carpo</t>
  </si>
  <si>
    <t xml:space="preserve">Pseudartrose com perda de substâncias de metacarpiano e falanges</t>
  </si>
  <si>
    <t xml:space="preserve">Pseudartrose do escafóide - tratamento cirúrgico</t>
  </si>
  <si>
    <t xml:space="preserve">Pseudartrose dos ossos da mão - tratamento cirúrgico</t>
  </si>
  <si>
    <t xml:space="preserve">Reconstrução da falange com retalho homodigital</t>
  </si>
  <si>
    <t xml:space="preserve">Reconstrução de leito ungueal</t>
  </si>
  <si>
    <t xml:space="preserve">Reconstrução do polegar com retalho ilhado osteocutâneo antebraquial</t>
  </si>
  <si>
    <t xml:space="preserve">Reimplante de dois dedos da mão (por cada dedo adicional reimplantado será adicionado o porte 3B)</t>
  </si>
  <si>
    <t xml:space="preserve">Reimplante do membro superior nível transmetacarpiano até o terço distal do antebraço</t>
  </si>
  <si>
    <t xml:space="preserve">Reimplante do polegar</t>
  </si>
  <si>
    <t xml:space="preserve">Reparações cutâneas com retalho ilhado antebraquial invertido</t>
  </si>
  <si>
    <t xml:space="preserve">Ressecção 1ª fileira dos ossos do carpo</t>
  </si>
  <si>
    <t xml:space="preserve">Ressecção de cisto sinovial</t>
  </si>
  <si>
    <t xml:space="preserve">Retração cicatricial de mais de um dedo, sem comprometimento tendinoso - tratamento cirúrgico</t>
  </si>
  <si>
    <t xml:space="preserve">Retração cicatricial de um dedo sem comprometimento tendinoso - tratamento cirúrgico</t>
  </si>
  <si>
    <t xml:space="preserve">Retração cicatricial dos dedos com lesão tendínea - tratamento cirúrgico</t>
  </si>
  <si>
    <t xml:space="preserve">Revascularização  do  polegar  ou  outro  dedo  (por cada dedo adicional revascularizado será adicionado o porte 3B)</t>
  </si>
  <si>
    <t xml:space="preserve">Roturas do aparelho extensor de dedo - redução incruenta</t>
  </si>
  <si>
    <t xml:space="preserve">Roturas tendino-ligamentares da mão (mais que 1) - tratamento cirúrgico</t>
  </si>
  <si>
    <t xml:space="preserve">Sequestrectomias</t>
  </si>
  <si>
    <t xml:space="preserve">Sindactilia de 2 dígitos - tratamento cirúrgico</t>
  </si>
  <si>
    <t xml:space="preserve">Sindactilia múltipla - tratamento cirúrgico</t>
  </si>
  <si>
    <t xml:space="preserve">Sinovectomia da mão (1 articulação)</t>
  </si>
  <si>
    <t xml:space="preserve">Sinovectomia da mão (múltiplas)</t>
  </si>
  <si>
    <t xml:space="preserve">Transposição de dedo - tratamento cirúrgico</t>
  </si>
  <si>
    <t xml:space="preserve">Tratamento cirúrgico da polidactilia múltipla e/ou complexa</t>
  </si>
  <si>
    <t xml:space="preserve">Tratamento cirúrgico da sindactilia múltipla com emprego de expansor - por estágio</t>
  </si>
  <si>
    <t xml:space="preserve">Tratamento da doença de Kiembuck com transplante vascularizado</t>
  </si>
  <si>
    <t xml:space="preserve">Tratamento da pseudoartrose do escafóide com transplante ósseo vascularizado e fixação com micro parafuso</t>
  </si>
  <si>
    <t xml:space="preserve">Biópsia cirúrgica de cintura pélvica</t>
  </si>
  <si>
    <t xml:space="preserve">Desarticulação interílio abdominal - tratamento cirúrgico</t>
  </si>
  <si>
    <t xml:space="preserve">Fratura da cintura pélvica - tratamento conservador</t>
  </si>
  <si>
    <t xml:space="preserve">Fratura/luxação com fixador externo - tratamento cirúrgico</t>
  </si>
  <si>
    <t xml:space="preserve">Fraturas e/ou luxações do anel pélvico - redução incruenta</t>
  </si>
  <si>
    <t xml:space="preserve">Fraturas e/ou luxações do anel pélvico (com uma ou mais abordagens) - tratamento cirúrgico</t>
  </si>
  <si>
    <t xml:space="preserve">Osteomielite  ao nível da pelve - tratamento cirúrgico</t>
  </si>
  <si>
    <t xml:space="preserve">Osteotomias / artrodeses - tratamento cirúrgico</t>
  </si>
  <si>
    <t xml:space="preserve">Artrite séptica  - tratamento cirúrgico</t>
  </si>
  <si>
    <t xml:space="preserve">Artrodese / fratura de acetábulo (ligamentotaxia) com fixador externo</t>
  </si>
  <si>
    <t xml:space="preserve">Artrodese coxo-femoral em geral - tratamento cirúrgico</t>
  </si>
  <si>
    <t xml:space="preserve">Artrodiastase de quadril</t>
  </si>
  <si>
    <t xml:space="preserve">Artroplastia (qualquer técnica ou versão de quadril) - tratamento cirúrgico</t>
  </si>
  <si>
    <t xml:space="preserve">Artroplastia de quadril infectada (retirada dos componentes) - tratamento cirúrgico</t>
  </si>
  <si>
    <t xml:space="preserve">Artroplastia de ressecção do quadril (Girdlestone) - tratamento cirúrgico</t>
  </si>
  <si>
    <t xml:space="preserve">Artroplastia parcial do quadril (tipo Thompson ou qualquer técnica) - tratamento cirúrgico</t>
  </si>
  <si>
    <t xml:space="preserve">Artrotomia coxo-femoral - tratamento cirúrgico</t>
  </si>
  <si>
    <t xml:space="preserve">Artrotomia de quadril infectada (incisão e drenagem de artrite séptica) sem retirada de componente - tratamento cirúrgico</t>
  </si>
  <si>
    <t xml:space="preserve">Biópsia cirúrgica coxo-femoral</t>
  </si>
  <si>
    <t xml:space="preserve">Desarticulação coxo-femoral - tratamento cirúrgico</t>
  </si>
  <si>
    <t xml:space="preserve">Epifisiodese com abaixamento do grande trocanter - tratamento cirúrgico</t>
  </si>
  <si>
    <t xml:space="preserve">Epifisiolistese proximal de fêmur (fixação "in situ") - tratamento cirúrgico</t>
  </si>
  <si>
    <t xml:space="preserve">Fratura de acetábulo - redução incruenta</t>
  </si>
  <si>
    <t xml:space="preserve">Fratura de acetábulo (com uma ou mais abordagens) - tratamento cirúrgico</t>
  </si>
  <si>
    <t xml:space="preserve">Fratura e/ou luxação e/ou avulsão coxo-femoral - redução incruenta</t>
  </si>
  <si>
    <t xml:space="preserve">Fratura e/ou luxação e/ou avulsão coxo-femoral - tratamento cirúrgico</t>
  </si>
  <si>
    <t xml:space="preserve">Luxação congênita de quadril (redução cirúrgica e osteotomia) - tratamento cirúrgico</t>
  </si>
  <si>
    <t xml:space="preserve">Luxação congênita de quadril (redução cirúrgica simples) - tratamento cirúrgico</t>
  </si>
  <si>
    <t xml:space="preserve">Luxação congênita de quadril (redução incruenta com ou sem tenotomia de adutores)</t>
  </si>
  <si>
    <t xml:space="preserve">Osteotomia - fixador externo</t>
  </si>
  <si>
    <t xml:space="preserve">Osteotomias  ao  nível  do  colo ou  região trocanteriana (Sugioka, Martin, Bombelli etc) - tratamento cirúrgico</t>
  </si>
  <si>
    <t xml:space="preserve">Osteotomias supra-acetabulares (Chiari, Pemberton, "dial", etc) - tratamento cirúrgico</t>
  </si>
  <si>
    <t xml:space="preserve">Punção-biópsia coxo-femoral-artrocentese</t>
  </si>
  <si>
    <t xml:space="preserve">Reconstrução de quadril com fixador externo</t>
  </si>
  <si>
    <t xml:space="preserve">Revisão de artroplastias de quadril com retirada de componentes e implante de prótese</t>
  </si>
  <si>
    <t xml:space="preserve">Tratamento  de necrose  avascular  por foragem de estaqueamento associada à necrose microcirúrgica  da cabeça femoral - tratamento cirúrgico</t>
  </si>
  <si>
    <t xml:space="preserve">Alongamento / transporte ósseo / pseudoartrose com fixador externo</t>
  </si>
  <si>
    <t xml:space="preserve">Alongamento de fêmur - tratamento cirúrgico</t>
  </si>
  <si>
    <t xml:space="preserve">Amputação ao nível da coxa - tratamento cirúrgico</t>
  </si>
  <si>
    <t xml:space="preserve">Biópsia cirúrgica de fêmur</t>
  </si>
  <si>
    <t xml:space="preserve">Correção de deformidade adquirida de fêmur com fixador externo</t>
  </si>
  <si>
    <t xml:space="preserve">Descolamento epifisário (traumático ou não) - redução incruenta</t>
  </si>
  <si>
    <t xml:space="preserve">Descolamento epifisário (traumático ou não) - tratamento cirúrgico</t>
  </si>
  <si>
    <t xml:space="preserve">Encurtamento de fêmur - tratamento cirúrgico</t>
  </si>
  <si>
    <t xml:space="preserve">Epifisiodese (por segmento) - tratamento cirúrgico</t>
  </si>
  <si>
    <t xml:space="preserve">Fratura de fêmur - tratamento conservador</t>
  </si>
  <si>
    <t xml:space="preserve">Fraturas de fêmur - redução incruenta</t>
  </si>
  <si>
    <t xml:space="preserve">Fraturas de fêmur - tratamento cirúrgico</t>
  </si>
  <si>
    <t xml:space="preserve">Fraturas,  pseudartroses,  correção  de  deformidades e  alongamentos com fixador externo dinâmico - tratamento cirúrgico</t>
  </si>
  <si>
    <t xml:space="preserve">Osteomielite de fêmur - tratamento cirúrgico</t>
  </si>
  <si>
    <t xml:space="preserve">Pseudartroses e/ou osteotomias - tratamento cirúrgico</t>
  </si>
  <si>
    <t xml:space="preserve">Artrite séptica - tratamento cirúrgico</t>
  </si>
  <si>
    <t xml:space="preserve">Artrodese de joelho - tratamento cirúrgico</t>
  </si>
  <si>
    <t xml:space="preserve">Artroplastia total de joelho com implantes - tratamento cirúrgico</t>
  </si>
  <si>
    <t xml:space="preserve">Biópsia cirúrgica de joelho</t>
  </si>
  <si>
    <t xml:space="preserve">Desarticulação de joelho - tratamento cirúrgico</t>
  </si>
  <si>
    <t xml:space="preserve">Epifisites e tendinites - tratamento cirúrgico</t>
  </si>
  <si>
    <t xml:space="preserve">Fratura de joelho - tratamento conservador</t>
  </si>
  <si>
    <t xml:space="preserve">Fratura e/ou luxação de patela - tratamento cirúrgico</t>
  </si>
  <si>
    <t xml:space="preserve">Fratura e/ou luxação de patela (inclusive osteocondral) - redução incruenta</t>
  </si>
  <si>
    <t xml:space="preserve">Fraturas e/ou luxações ao nível do joelho - redução incruenta</t>
  </si>
  <si>
    <t xml:space="preserve">Fraturas e/ou luxações ao nível do joelho - tratamento cirúrgico</t>
  </si>
  <si>
    <t xml:space="preserve">Lesão aguda de ligamento colateral, associada a ligamento cruzado e menisco - tratamento cirúrgico</t>
  </si>
  <si>
    <t xml:space="preserve">Lesões agudas e/ou luxações de meniscos (1 ou ambos) - tratamento cirúrgico</t>
  </si>
  <si>
    <t xml:space="preserve">Lesões complexas de joelho (fratura com lesão ligamentar e meniscal) - tratamento cirúrgico</t>
  </si>
  <si>
    <t xml:space="preserve">Lesões intrínsecas  de  joelho  (lesões  condrais,  osteocondrite dissecante, plica patológica, corpos livres, artrofitose) - tratamento cirúrgico</t>
  </si>
  <si>
    <t xml:space="preserve">Lesões ligamentares agudas - tratamento cirúrgico</t>
  </si>
  <si>
    <t xml:space="preserve">Lesões ligamentares agudas - tratamento incruento</t>
  </si>
  <si>
    <t xml:space="preserve">Lesões ligamentares periféricas crônicas - tratamento cirúrgico</t>
  </si>
  <si>
    <t xml:space="preserve">Liberação lateral e facectomias - tratamento cirúrgico</t>
  </si>
  <si>
    <t xml:space="preserve">Meniscorrafia - tratamento cirúrgico</t>
  </si>
  <si>
    <t xml:space="preserve">Osteotomias ao nível do joelho - tratamento cirúrgico</t>
  </si>
  <si>
    <t xml:space="preserve">Realinhamentos do aparelho extensor - tratamento cirúrgico</t>
  </si>
  <si>
    <t xml:space="preserve">Reconstruções ligamentares do pivot central - tratamento cirúrgico</t>
  </si>
  <si>
    <t xml:space="preserve">Revisões de artroplastia total - tratamento cirúrgico</t>
  </si>
  <si>
    <t xml:space="preserve">Revisões de realinhamentos do aparelho extensor - tratamento cirúrgico</t>
  </si>
  <si>
    <t xml:space="preserve">Revisões de reconstruções intra-articulares - tratamento cirúrgico</t>
  </si>
  <si>
    <t xml:space="preserve">Toalete cirúrgica - correção de joelho flexo - tratamento cirúrgico</t>
  </si>
  <si>
    <t xml:space="preserve">Transplantes homólogos ao nível do joelho - tratamento cirúrgico</t>
  </si>
  <si>
    <t xml:space="preserve">Tratamento cirúrgico de luxações / artrodese / contraturas com fixador externo</t>
  </si>
  <si>
    <t xml:space="preserve">Alongamento com fixador dinâmico - tratamento cirúrgico</t>
  </si>
  <si>
    <t xml:space="preserve">Alongamento dos ossos da perna - tratamento cirúrgico</t>
  </si>
  <si>
    <t xml:space="preserve">Amputação de perna - tratamento cirúrgico</t>
  </si>
  <si>
    <t xml:space="preserve">Biópsia cirúrgica de tíbia ou fíbula</t>
  </si>
  <si>
    <t xml:space="preserve">Correção de deformidade adquirida de tíbia com fixador externo</t>
  </si>
  <si>
    <t xml:space="preserve">Correção de deformidades congênitas na perna com fixador externo</t>
  </si>
  <si>
    <t xml:space="preserve">Encurtamento dos ossos da perna - tratamento cirúrgico</t>
  </si>
  <si>
    <t xml:space="preserve">Epifisiodese de tíbia/fíbula - tratamento cirúrgico</t>
  </si>
  <si>
    <t xml:space="preserve">Fratura de osso da perna - tratamento conservador</t>
  </si>
  <si>
    <t xml:space="preserve">Fraturas de fíbula (inclui descolamento epifisário) - redução incruenta</t>
  </si>
  <si>
    <t xml:space="preserve">Fraturas de fíbula (inclui o descolamento epifisário) - tratamento cirúrgico</t>
  </si>
  <si>
    <t xml:space="preserve">Fraturas de tíbia associada ou não a fíbula (inclui descolamento epifisário) - tratamento cirúrgico</t>
  </si>
  <si>
    <t xml:space="preserve">Fraturas de tíbia e fíbula (inclui descolamento epifisário) - redução incruenta</t>
  </si>
  <si>
    <t xml:space="preserve">Osteomielite dos ossos da perna - tratamento cirúrgico</t>
  </si>
  <si>
    <t xml:space="preserve">Osteotomias e/ou pseudartroses - tratamento cirúrgico</t>
  </si>
  <si>
    <t xml:space="preserve">Transposição de fíbula/tíbia - tratamento cirúrgico</t>
  </si>
  <si>
    <t xml:space="preserve">Tratamento cirúrgico de fraturas de tíbia com fixador externo</t>
  </si>
  <si>
    <t xml:space="preserve">Amputação ao nível do tornozelo - tratamento cirúrgico</t>
  </si>
  <si>
    <t xml:space="preserve">Artrite ou osteoartrite - tratamento cirúrgico</t>
  </si>
  <si>
    <t xml:space="preserve">Artrodese (com ou sem alongamento simultâneo) com fixador externo</t>
  </si>
  <si>
    <t xml:space="preserve">Artrodese ao nível do tornozelo - tratamento cirúrgico</t>
  </si>
  <si>
    <t xml:space="preserve">Artroplastia de tornozelo (com implante) - tratamento cirúrgico</t>
  </si>
  <si>
    <t xml:space="preserve">Artrorrise do tornozelo - tratamento cirúrgico</t>
  </si>
  <si>
    <t xml:space="preserve">Artrotomia de tornozelo - tratamento cirúrgico</t>
  </si>
  <si>
    <t xml:space="preserve">Biópsia cirúrgica do tornozelo</t>
  </si>
  <si>
    <t xml:space="preserve">Fratura de tornozelo - tratamento conservador</t>
  </si>
  <si>
    <t xml:space="preserve">Fraturas e/ou luxações ao nível do tornozelo - redução incruenta</t>
  </si>
  <si>
    <t xml:space="preserve">Fraturas e/ou luxações ao nível do tornozelo - tratamento cirúrgico</t>
  </si>
  <si>
    <t xml:space="preserve">Lesões ligamentares agudas ao nível do tornozelo - tratamento cirúrgico</t>
  </si>
  <si>
    <t xml:space="preserve">Lesões ligamentares agudas ao nível do tornozelo - tratamento incruento</t>
  </si>
  <si>
    <t xml:space="preserve">Lesões ligamentares crônicas ao nível do tornozelo - tratamento cirúrgico</t>
  </si>
  <si>
    <t xml:space="preserve">Osteocondrite de tornozelo - tratamento cirúrgico</t>
  </si>
  <si>
    <t xml:space="preserve">Pseudartroses ou osteotomias - tratamento cirúrgico</t>
  </si>
  <si>
    <t xml:space="preserve">Amputação ao nível do pé - tratamento cirúrgico</t>
  </si>
  <si>
    <t xml:space="preserve">Amputação/desarticulação de pododáctilos (por segmento) - tratamento cirúrgico</t>
  </si>
  <si>
    <t xml:space="preserve">Artrite ou osteoartrite dos ossos do pé (inclui osteomielite) - tratamento cirúrgico</t>
  </si>
  <si>
    <t xml:space="preserve">Artrodese de tarso e/ou médio pé - tratamento cirúrgico</t>
  </si>
  <si>
    <t xml:space="preserve">Artrodese metatarso - falângica ou interfalângica - tratamento cirúrgico</t>
  </si>
  <si>
    <t xml:space="preserve">Biópsia cirúrgica dos ossos do pé</t>
  </si>
  <si>
    <t xml:space="preserve">Correção de deformidades do pé com fixador externo dinâmico - tratamento cirúrgico</t>
  </si>
  <si>
    <t xml:space="preserve">Correção de pé torto congênito com fixador externo</t>
  </si>
  <si>
    <t xml:space="preserve">Deformidade dos dedos - tratamento cirúrgico</t>
  </si>
  <si>
    <t xml:space="preserve">Exérese ungueal</t>
  </si>
  <si>
    <t xml:space="preserve">Fasciotomia ou ressecção de fascia plantar - tratamento cirúrgico</t>
  </si>
  <si>
    <t xml:space="preserve">Fratura de osso do pé - tratamento conservador</t>
  </si>
  <si>
    <t xml:space="preserve">Fratura e/ou luxações do pé (exceto antepé) - redução incruenta</t>
  </si>
  <si>
    <t xml:space="preserve">Fratura e/ou luxações do pé (exceto antepé) - tratamento cirúrgico</t>
  </si>
  <si>
    <t xml:space="preserve">Fraturas e/ou luxações do antepé - redução incruenta</t>
  </si>
  <si>
    <t xml:space="preserve">Fraturas e/ou luxações do antepé - tratamento cirúrgico</t>
  </si>
  <si>
    <t xml:space="preserve">Hallux valgus (um pé) - tratamento cirúrgico</t>
  </si>
  <si>
    <t xml:space="preserve">Osteotomia ou pseudartrose do tarso e médio pé - tratamento cirúrgico</t>
  </si>
  <si>
    <t xml:space="preserve">Osteotomia ou pseudartrose dos metatarsos/falanges - tratamento cirúrgico</t>
  </si>
  <si>
    <t xml:space="preserve">Osteotomias / fraturas com fixador externo</t>
  </si>
  <si>
    <t xml:space="preserve">Pé plano/pé cavo/coalisão tarsal - tratamento cirúrgico</t>
  </si>
  <si>
    <t xml:space="preserve">Pé torto congênito (um pé) - tratamento cirúrgico</t>
  </si>
  <si>
    <t xml:space="preserve">Ressecção de osso do pé - tratamento cirúrgico</t>
  </si>
  <si>
    <t xml:space="preserve">Retração cicatricial dos dedos</t>
  </si>
  <si>
    <t xml:space="preserve">Rotura do tendão de Aquiles - tratamento cirúrgico</t>
  </si>
  <si>
    <t xml:space="preserve">Rotura do tendão de Aquiles - tratamento incruento</t>
  </si>
  <si>
    <t xml:space="preserve">Tratamento cirúrgico da sindactilia complexa e /ou múltipla</t>
  </si>
  <si>
    <t xml:space="preserve">Tratamento cirúrgico da sindactilia simples</t>
  </si>
  <si>
    <t xml:space="preserve">Tratamento cirúrgico de gigantismo</t>
  </si>
  <si>
    <t xml:space="preserve">Tratamento cirúrgico de linfedema ao nível do pé</t>
  </si>
  <si>
    <t xml:space="preserve">Tratamento cirúrgico de polidactilia múltipla e/ou complexa</t>
  </si>
  <si>
    <t xml:space="preserve">Tratamento cirúrgico de polidactilia simples</t>
  </si>
  <si>
    <t xml:space="preserve">Tratamento cirúrgico do mal perfurante plantar</t>
  </si>
  <si>
    <t xml:space="preserve">Alongamento</t>
  </si>
  <si>
    <t xml:space="preserve">Biópsia de músculo</t>
  </si>
  <si>
    <t xml:space="preserve">Desbridamento cirúrgico de feridas ou extremidades</t>
  </si>
  <si>
    <t xml:space="preserve">Desinserção ou miotomia</t>
  </si>
  <si>
    <t xml:space="preserve">Dissecção muscular</t>
  </si>
  <si>
    <t xml:space="preserve">Drenagem cirúrgica do psoas</t>
  </si>
  <si>
    <t xml:space="preserve">Fasciotomia</t>
  </si>
  <si>
    <t xml:space="preserve">Fasciotomia - por compartimento</t>
  </si>
  <si>
    <t xml:space="preserve">Fasciotomias (descompressivas)</t>
  </si>
  <si>
    <t xml:space="preserve">Fasciotomias acima do punho</t>
  </si>
  <si>
    <t xml:space="preserve">Miorrafias</t>
  </si>
  <si>
    <t xml:space="preserve">Terapia por ondas de choque extracorpórea em partes moles - acompanhamento 1ª aplicação</t>
  </si>
  <si>
    <t xml:space="preserve">Terapia por ondas de choque extracorpórea em partes moles - acompanhamento reaplicações</t>
  </si>
  <si>
    <t xml:space="preserve">Transposição muscular</t>
  </si>
  <si>
    <t xml:space="preserve">Abertura de bainha tendinosa - tratamento cirúrgico</t>
  </si>
  <si>
    <t xml:space="preserve">Biópsias cirúrgicas de tendões, bursas e sinóvias</t>
  </si>
  <si>
    <t xml:space="preserve">Bursectomia - tratamento cirúrgico</t>
  </si>
  <si>
    <t xml:space="preserve">Cisto sinovial - tratamento cirúrgico</t>
  </si>
  <si>
    <t xml:space="preserve">Encurtamento de tendão - tratamento cirúrgico</t>
  </si>
  <si>
    <t xml:space="preserve">Sinovectomia - tratamento cirúrgico</t>
  </si>
  <si>
    <t xml:space="preserve">Tenoartroplastia para ossos do carpo</t>
  </si>
  <si>
    <t xml:space="preserve">Tenodese</t>
  </si>
  <si>
    <t xml:space="preserve">Tenólise no túnel osteofibroso</t>
  </si>
  <si>
    <t xml:space="preserve">Tenólise/tendonese - tratamento cirúrgico</t>
  </si>
  <si>
    <t xml:space="preserve">Tenoplastia / enxerto de tendão - tratamento cirúrgico</t>
  </si>
  <si>
    <t xml:space="preserve">Tenoplastia de tendão em outras regiões</t>
  </si>
  <si>
    <t xml:space="preserve">Tenorrafia múltipla em outras regiões</t>
  </si>
  <si>
    <t xml:space="preserve">Tenorrafia no túnel osteofibroso - mais de 2 dígitos</t>
  </si>
  <si>
    <t xml:space="preserve">Tenorrafia no túnel osteofibroso até 2 dígitos</t>
  </si>
  <si>
    <t xml:space="preserve">Tenorrafia única em outras regiões</t>
  </si>
  <si>
    <t xml:space="preserve">Tenossinovectomia de mão ou punho</t>
  </si>
  <si>
    <t xml:space="preserve">Tenossinovites estenosantes - tratamento cirúrgico</t>
  </si>
  <si>
    <t xml:space="preserve">Tenossinovites infecciosas - drenagem</t>
  </si>
  <si>
    <t xml:space="preserve">Tenotomia</t>
  </si>
  <si>
    <t xml:space="preserve">Transposição de mais de 1 tendão - tratamento cirúrgico</t>
  </si>
  <si>
    <t xml:space="preserve">Transposição única de tendão</t>
  </si>
  <si>
    <t xml:space="preserve">Tumores de tendão ou sinovial - tratamento cirúrgico</t>
  </si>
  <si>
    <t xml:space="preserve">Curetagem ou ressecção em bloco de tumor com reconstrução e enxerto vascularizado</t>
  </si>
  <si>
    <t xml:space="preserve">Enxerto ósseo</t>
  </si>
  <si>
    <t xml:space="preserve">Ressecção da lesão com cimentação e osteossíntese</t>
  </si>
  <si>
    <t xml:space="preserve">Terapia por ondas de choque extracorpórea em partes ósseas - acompanhamento 1ª aplicação</t>
  </si>
  <si>
    <t xml:space="preserve">Terapia por ondas de choque extracorpórea em partes ósseas - acompanhamento reaplicações</t>
  </si>
  <si>
    <t xml:space="preserve">Tumor ósseo (ressecção com substituição)</t>
  </si>
  <si>
    <t xml:space="preserve">Tumor ósseo (ressecção e artrodese)</t>
  </si>
  <si>
    <t xml:space="preserve">Tumor ósseo (ressecção e cimento)</t>
  </si>
  <si>
    <t xml:space="preserve">Tumor ósseo (ressecção e enxerto)</t>
  </si>
  <si>
    <t xml:space="preserve">Tumor ósseo (ressecção segmentar)</t>
  </si>
  <si>
    <t xml:space="preserve">Tumor ósseo (ressecção simples)</t>
  </si>
  <si>
    <t xml:space="preserve">Condroplastia (com remoção de corpos livres)</t>
  </si>
  <si>
    <t xml:space="preserve">Fratura com redução e/ou estabilização da superfície articular - um compartimento #</t>
  </si>
  <si>
    <t xml:space="preserve">Instabilidade femoro-patelar, release lateral da patela, retencionamento, reforço ou reconstrução do ligamento patelo-femoral medial #</t>
  </si>
  <si>
    <t xml:space="preserve">Meniscectomia - um menisco</t>
  </si>
  <si>
    <t xml:space="preserve">Osteocondroplastia - estabilização, ressecção e/ou plastia #</t>
  </si>
  <si>
    <t xml:space="preserve">Reconstrução, retencionamento ou reforço do ligamento cruzado anterior ou posterior #</t>
  </si>
  <si>
    <t xml:space="preserve">Reparo ou sutura de um menisco</t>
  </si>
  <si>
    <t xml:space="preserve">Sinovectomia parcial ou subtotal</t>
  </si>
  <si>
    <t xml:space="preserve">Sinovectomia total</t>
  </si>
  <si>
    <t xml:space="preserve">Tratamento cirúrgico da artrofibrose #</t>
  </si>
  <si>
    <t xml:space="preserve">Fraturas - redução e estabilização de cada superfície</t>
  </si>
  <si>
    <t xml:space="preserve">Osteocondroplastia - estabilização, ressecção e ou plastia (enxertia) #</t>
  </si>
  <si>
    <t xml:space="preserve">Reconstrução, retencionamento ou reforço de ligamento</t>
  </si>
  <si>
    <t xml:space="preserve">Acromioplastia</t>
  </si>
  <si>
    <t xml:space="preserve">Instabilidade multidirecional</t>
  </si>
  <si>
    <t xml:space="preserve">Lesão labral</t>
  </si>
  <si>
    <t xml:space="preserve">Luxação gleno-umeral</t>
  </si>
  <si>
    <t xml:space="preserve">Ressecção lateral da clavícula</t>
  </si>
  <si>
    <t xml:space="preserve">Ruptura do manguito rotador</t>
  </si>
  <si>
    <t xml:space="preserve">Tenotomia da porção longa do bíceps</t>
  </si>
  <si>
    <t xml:space="preserve">Fraturas: redução e estabilização para cada superfície</t>
  </si>
  <si>
    <t xml:space="preserve">Osteocondroplastia - estabilização, ressecção e/ou plastia (enxertia) #</t>
  </si>
  <si>
    <t xml:space="preserve">Reconstrução, retencionamento ou reforço de ligamento #</t>
  </si>
  <si>
    <t xml:space="preserve">Sinovectomia  total</t>
  </si>
  <si>
    <t xml:space="preserve">Osteocondroplastia - estabilização, ressecção e/ou plastia (enxertia)</t>
  </si>
  <si>
    <t xml:space="preserve">Reconstrução, retencionamento ou reforço de ligamento ou reparo de cartilagem triangular #</t>
  </si>
  <si>
    <t xml:space="preserve">Túnel do carpo - descompressão</t>
  </si>
  <si>
    <t xml:space="preserve">Condroplastia com sutura labral</t>
  </si>
  <si>
    <t xml:space="preserve">Desbridamento do labrum ou ligamento redondo com ou sem condroplastia</t>
  </si>
  <si>
    <t xml:space="preserve">Sinovectomia parcial e/ou remoção de corpos livres</t>
  </si>
  <si>
    <t xml:space="preserve">Tratamento do impacto femoro-acetabular</t>
  </si>
  <si>
    <t xml:space="preserve">Colocação de órtose traqueal, traqueobrônquica ou brônquica, por via endoscópica (tubo de silicone ou metálico)</t>
  </si>
  <si>
    <t xml:space="preserve">Colocação de prótese traqueal ou traqueobrônquica (qualquer via)</t>
  </si>
  <si>
    <t xml:space="preserve">Fechamento de fístula tráqueo-cutânea</t>
  </si>
  <si>
    <t xml:space="preserve">Plastia de traqueostoma</t>
  </si>
  <si>
    <t xml:space="preserve">Punção traqueal</t>
  </si>
  <si>
    <t xml:space="preserve">Ressecção carinal (traqueobrônquica)</t>
  </si>
  <si>
    <t xml:space="preserve">Ressecção de tumor traqueal</t>
  </si>
  <si>
    <t xml:space="preserve">Ressecção de tumor traqueal por videotoracoscopia</t>
  </si>
  <si>
    <t xml:space="preserve">Traqueoplastia (qualquer via)</t>
  </si>
  <si>
    <t xml:space="preserve">Traqueorrafia (qualquer via)</t>
  </si>
  <si>
    <t xml:space="preserve">Traqueorrafia por videotoracoscopia</t>
  </si>
  <si>
    <t xml:space="preserve">Traqueostomia</t>
  </si>
  <si>
    <t xml:space="preserve">Traqueostomia com colocação de órtese traqueal ou traqueobrônquica por via cervical</t>
  </si>
  <si>
    <t xml:space="preserve">Traqueostomia mediastinal</t>
  </si>
  <si>
    <t xml:space="preserve">Traqueotomia ou fechamento cirúrgico</t>
  </si>
  <si>
    <t xml:space="preserve">Troca de prótese tráqueo-esofágica</t>
  </si>
  <si>
    <t xml:space="preserve">Broncoplastia e/ou arterioplastia</t>
  </si>
  <si>
    <t xml:space="preserve">Broncoplastia e/ou arterioplastia por videotoracoscopia</t>
  </si>
  <si>
    <t xml:space="preserve">Broncotomia e/ou broncorrafia</t>
  </si>
  <si>
    <t xml:space="preserve">Broncotomia e/ou broncorrafia por videotoracoscopia</t>
  </si>
  <si>
    <t xml:space="preserve">Colocação de molde brônquico por toracotomia</t>
  </si>
  <si>
    <t xml:space="preserve">Bulectomia unilateral</t>
  </si>
  <si>
    <t xml:space="preserve">Bulectomia unilateral por videotoracoscopia</t>
  </si>
  <si>
    <t xml:space="preserve">Cirurgia redutora do volume pulmonar unilateral  por videotoracoscopia</t>
  </si>
  <si>
    <t xml:space="preserve">Cirurgia redutora do volume pulmonar unilateral (qualquer técnica)</t>
  </si>
  <si>
    <t xml:space="preserve">Cisto pulmonar congênito - tratamento cirúrgico</t>
  </si>
  <si>
    <t xml:space="preserve">Correção de fístula bronco-pleural (qualquer técnica)</t>
  </si>
  <si>
    <t xml:space="preserve">Correção de fístula bronco-pleural por videotoracoscopia</t>
  </si>
  <si>
    <t xml:space="preserve">Drenagem tubular aberta de cavidade pulmonar</t>
  </si>
  <si>
    <t xml:space="preserve">Drenagem tubular aberta de cavidade pulmonar por videotoracoscopia</t>
  </si>
  <si>
    <t xml:space="preserve">Embolectomia pulmonar</t>
  </si>
  <si>
    <t xml:space="preserve">Lobectomia por malformação pulmonar</t>
  </si>
  <si>
    <t xml:space="preserve">Lobectomia pulmonar</t>
  </si>
  <si>
    <t xml:space="preserve">Lobectomia pulmonar por videotoracoscopia</t>
  </si>
  <si>
    <t xml:space="preserve">Metastasectomia pulmonar unilateral (qualquer técnica)</t>
  </si>
  <si>
    <t xml:space="preserve">Metastasectomia pulmonar unilateral por videotoracoscopia</t>
  </si>
  <si>
    <t xml:space="preserve">Pneumonectomia</t>
  </si>
  <si>
    <t xml:space="preserve">Pneumonectomia de totalização</t>
  </si>
  <si>
    <t xml:space="preserve">Pneumorrafia</t>
  </si>
  <si>
    <t xml:space="preserve">Pneumostomia (cavernostomia) com costectomia e estoma cutâneo-cavitário</t>
  </si>
  <si>
    <t xml:space="preserve">Posicionamento de agulhas radiativas por toracotomia (braquiterapia)</t>
  </si>
  <si>
    <t xml:space="preserve">Segmentectomia (qualquer técnica)</t>
  </si>
  <si>
    <t xml:space="preserve">Segmentectomia por videotoracoscopia</t>
  </si>
  <si>
    <t xml:space="preserve">Tromboendarterectomia pulmonar</t>
  </si>
  <si>
    <t xml:space="preserve">Biópsia percutânea de pleura por agulha</t>
  </si>
  <si>
    <t xml:space="preserve">Descorticação pulmonar</t>
  </si>
  <si>
    <t xml:space="preserve">Descorticação pulmonar por videotoracoscopia</t>
  </si>
  <si>
    <t xml:space="preserve">Pleurectomia</t>
  </si>
  <si>
    <t xml:space="preserve">Pleurectomia por videotoracoscopia</t>
  </si>
  <si>
    <t xml:space="preserve">Pleurodese (qualquer técnica)</t>
  </si>
  <si>
    <t xml:space="preserve">Pleurodese por video</t>
  </si>
  <si>
    <t xml:space="preserve">Pleuroscopia</t>
  </si>
  <si>
    <t xml:space="preserve">Pleuroscopia por vídeo</t>
  </si>
  <si>
    <t xml:space="preserve">Pleurostomia (aberta)</t>
  </si>
  <si>
    <t xml:space="preserve">Punção pleural</t>
  </si>
  <si>
    <t xml:space="preserve">Repleção de cavidade pleural com solução de antibiótico para tratamento de empiema</t>
  </si>
  <si>
    <t xml:space="preserve">Ressecção de tumor da pleura localizado</t>
  </si>
  <si>
    <t xml:space="preserve">Ressecção de tumor da pleura localizado por vídeo</t>
  </si>
  <si>
    <t xml:space="preserve">Retirada de dreno tubular torácico (colocado em outro serviço)</t>
  </si>
  <si>
    <t xml:space="preserve">Tenda pleural</t>
  </si>
  <si>
    <t xml:space="preserve">Tenda pleural por vídeo</t>
  </si>
  <si>
    <t xml:space="preserve">Toracostomia com drenagem pleural fechada</t>
  </si>
  <si>
    <t xml:space="preserve">Tratamento operatório da hemorragia intrapleural</t>
  </si>
  <si>
    <t xml:space="preserve">Tratamento operatório da hemorragia intrapleural por  vídeo</t>
  </si>
  <si>
    <t xml:space="preserve">Biópsia de linfonodos pré-escalênicos ou do confluente venoso</t>
  </si>
  <si>
    <t xml:space="preserve">Biópsia de tumor do mediastino (qualquer via)</t>
  </si>
  <si>
    <t xml:space="preserve">Biópsia de tumor do mediastino por vídeo</t>
  </si>
  <si>
    <t xml:space="preserve">Cisto ou duplicação brônquica ou esôfagica - tratamento cirúrgico</t>
  </si>
  <si>
    <t xml:space="preserve">Cisto ou duplicação brônquica ou esofágica – tratamento cirúrgico por vídeo</t>
  </si>
  <si>
    <t xml:space="preserve">Ligadura de artérias brônquicas para controle de hemoptise por vídeo</t>
  </si>
  <si>
    <t xml:space="preserve">Ligadura de artérias brônquicas por toracotomia para controle de hemoptise</t>
  </si>
  <si>
    <t xml:space="preserve">Ligadura de ducto-torácico (qualquer via)</t>
  </si>
  <si>
    <t xml:space="preserve">Ligadura de ducto-torácico por vídeo</t>
  </si>
  <si>
    <t xml:space="preserve">Linfadenectomia mediastinal</t>
  </si>
  <si>
    <t xml:space="preserve">Linfadenectomia mediastinal por vídeo</t>
  </si>
  <si>
    <t xml:space="preserve">Mediastinoscopia, via cervical</t>
  </si>
  <si>
    <t xml:space="preserve">Mediastinoscopia, via cervical por vídeo</t>
  </si>
  <si>
    <t xml:space="preserve">Mediastinotomia (via paraesternal, transesternal, cervical)</t>
  </si>
  <si>
    <t xml:space="preserve">Mediastinotomia extrapleural por via posterior</t>
  </si>
  <si>
    <t xml:space="preserve">Mediastinotomia extrapleural por via posterior por vídeo</t>
  </si>
  <si>
    <t xml:space="preserve">Pericardiotomia com abertura pleuro-pericárdica (qualquer técnica)</t>
  </si>
  <si>
    <t xml:space="preserve">Pericardiotomia com abertura pleuro-pericárdica por vídeo</t>
  </si>
  <si>
    <t xml:space="preserve">Ressecção de bócio intratorácico</t>
  </si>
  <si>
    <t xml:space="preserve">Ressecção de tumor de mediastino</t>
  </si>
  <si>
    <t xml:space="preserve">Ressecção de tumor de mediastino por vídeo</t>
  </si>
  <si>
    <t xml:space="preserve">Retirada de corpo estranho do mediastino</t>
  </si>
  <si>
    <t xml:space="preserve">Timectomia (qualquer via)</t>
  </si>
  <si>
    <t xml:space="preserve">Timectomia por vídeo</t>
  </si>
  <si>
    <t xml:space="preserve">Tratamento da mediastinite (qualquer via)</t>
  </si>
  <si>
    <t xml:space="preserve">Tratamento da mediastinite por vídeo</t>
  </si>
  <si>
    <t xml:space="preserve">Vagotomia troncular terapêutica por toracotomia</t>
  </si>
  <si>
    <t xml:space="preserve">Abscesso subfrênico - tratamento cirúrgico</t>
  </si>
  <si>
    <t xml:space="preserve">Eventração diafragmática - tratamento cirúrgico</t>
  </si>
  <si>
    <t xml:space="preserve">Hérnia diafragmática - tratamento cirúrgico (qualquer técnica)</t>
  </si>
  <si>
    <t xml:space="preserve">Hérnia diafragmática – tratamento cirúrgico por vídeo</t>
  </si>
  <si>
    <t xml:space="preserve">Implante de marca-passo diafragmático definitivo</t>
  </si>
  <si>
    <t xml:space="preserve">Ampliação (anel valvar, grandes vasos, átrio, ventrículo)</t>
  </si>
  <si>
    <t xml:space="preserve">Canal arterial persistente - correção cirúrgica</t>
  </si>
  <si>
    <t xml:space="preserve">Coarctação da aorta - correção cirúrgica</t>
  </si>
  <si>
    <t xml:space="preserve">Confecção de bandagem da artéria pulmonar</t>
  </si>
  <si>
    <t xml:space="preserve">Correção cirúrgica da comunicação interatrial</t>
  </si>
  <si>
    <t xml:space="preserve">Correção cirúrgica da comunicação interventricular</t>
  </si>
  <si>
    <t xml:space="preserve">Correção de cardiopatia congênita + cirurgia valvar</t>
  </si>
  <si>
    <t xml:space="preserve">Correção de cardiopatia congênita + revascularização do miocárdio</t>
  </si>
  <si>
    <t xml:space="preserve">13C</t>
  </si>
  <si>
    <t xml:space="preserve">Redirecionamento do fluxo sanguíneo (com anastomose direta, retalho, tubo)</t>
  </si>
  <si>
    <t xml:space="preserve">Ressecção (infundíbulo, septo, membranas, bandas)</t>
  </si>
  <si>
    <t xml:space="preserve">Transposições (vasos, câmaras)</t>
  </si>
  <si>
    <t xml:space="preserve">14B</t>
  </si>
  <si>
    <t xml:space="preserve">Ampliação do anel valvar</t>
  </si>
  <si>
    <t xml:space="preserve">Cirurgia multivalvar</t>
  </si>
  <si>
    <t xml:space="preserve">Comissurotomia valvar</t>
  </si>
  <si>
    <t xml:space="preserve">Plastia valvar</t>
  </si>
  <si>
    <t xml:space="preserve">Troca valvar</t>
  </si>
  <si>
    <t xml:space="preserve">Aneurismectomia de VE</t>
  </si>
  <si>
    <t xml:space="preserve">Revascularização do miocárdio</t>
  </si>
  <si>
    <t xml:space="preserve">Revascularização do miocárdio + cirurgia valvar</t>
  </si>
  <si>
    <t xml:space="preserve">Ventriculectomia parcial</t>
  </si>
  <si>
    <t xml:space="preserve">Cárdio-estimulação transesofágica (CETE), terapêutica ou diagnóstica</t>
  </si>
  <si>
    <t xml:space="preserve">Implante de desfibrilador interno, placas e eletrodos</t>
  </si>
  <si>
    <t xml:space="preserve">Implante de estimulador cardíaco artificial multissítio</t>
  </si>
  <si>
    <t xml:space="preserve">Implante de marca-passo bicameral (gerador + eletrodo atrial e ventricular)</t>
  </si>
  <si>
    <t xml:space="preserve">Implante de marca-passo monocameral (gerador + eletrodo atrial ou ventricular)</t>
  </si>
  <si>
    <t xml:space="preserve">Implante de marca-passo temporário à beira do leito</t>
  </si>
  <si>
    <t xml:space="preserve">Instalação de marca-passo epimiocárdio temporário</t>
  </si>
  <si>
    <t xml:space="preserve">Recolocação de eletrodo / gerador com ou sem troca de unidades</t>
  </si>
  <si>
    <t xml:space="preserve">Remoção de cabo-eletrodo de marcapasso e/ou cárdio-desfibrilador implantável com auxílio de dilatador mecânico, laser ou radiofrequência</t>
  </si>
  <si>
    <t xml:space="preserve">Retirada do sistema (não aplicável na troca do gerador)</t>
  </si>
  <si>
    <t xml:space="preserve">Troca de gerador</t>
  </si>
  <si>
    <t xml:space="preserve">Colocação de balão intra-aórtico</t>
  </si>
  <si>
    <t xml:space="preserve">Colocação de stent na aorta sem CEC</t>
  </si>
  <si>
    <t xml:space="preserve">Derivação cavo-atrial</t>
  </si>
  <si>
    <t xml:space="preserve">Instalação do circuito de circulação extracorpórea convencional</t>
  </si>
  <si>
    <t xml:space="preserve">Instalação do circuito de circulação extracorpórea em crianças de baixo peso (10 kg)</t>
  </si>
  <si>
    <t xml:space="preserve">Perfusionista</t>
  </si>
  <si>
    <t xml:space="preserve">Aneurisma de aorta abdominal infra-renal</t>
  </si>
  <si>
    <t xml:space="preserve">Aneurisma de aorta abdominal supra-renal</t>
  </si>
  <si>
    <t xml:space="preserve">Aneurisma de aorta-torácica - correção cirúrgica</t>
  </si>
  <si>
    <t xml:space="preserve">Aneurisma de artérias viscerais</t>
  </si>
  <si>
    <t xml:space="preserve">Aneurisma de axilar, femoral, poplítea</t>
  </si>
  <si>
    <t xml:space="preserve">Aneurisma de carótida, subclávia, ilíaca</t>
  </si>
  <si>
    <t xml:space="preserve">Aneurismas - outros</t>
  </si>
  <si>
    <t xml:space="preserve">Aneurismas torácicos ou tóraco-abdominais - correção cirúrgica</t>
  </si>
  <si>
    <t xml:space="preserve">Angioplastia transluminal transoperatória - por artéria</t>
  </si>
  <si>
    <t xml:space="preserve">Artéria hipogástrica - unilateral - qualquer técnica</t>
  </si>
  <si>
    <t xml:space="preserve">Artéria mesentérica inferior - qualquer técnica</t>
  </si>
  <si>
    <t xml:space="preserve">Artéria mesentérica superior - qualquer técnica</t>
  </si>
  <si>
    <t xml:space="preserve">Artéria renal bilateral revascularização</t>
  </si>
  <si>
    <t xml:space="preserve">Arterioplastia da femoral profunda (profundoplastia)</t>
  </si>
  <si>
    <t xml:space="preserve">Cateterismo da artéria radial - para PAM</t>
  </si>
  <si>
    <t xml:space="preserve">Correção das dissecções da aorta</t>
  </si>
  <si>
    <t xml:space="preserve">Endarterectomia aorto-ilíaca</t>
  </si>
  <si>
    <t xml:space="preserve">Endarterectomia carotídea - cada segmento arterial tratado</t>
  </si>
  <si>
    <t xml:space="preserve">Endarterectomia ilíaco-femoral</t>
  </si>
  <si>
    <t xml:space="preserve">Ligadura de carótida ou ramos</t>
  </si>
  <si>
    <t xml:space="preserve">Ponte aorto-bifemoral</t>
  </si>
  <si>
    <t xml:space="preserve">Ponte aorto-biilíaca</t>
  </si>
  <si>
    <t xml:space="preserve">Ponte aorto-femoral - unilateral</t>
  </si>
  <si>
    <t xml:space="preserve">Ponte aorto-ilíaca - unilateral</t>
  </si>
  <si>
    <t xml:space="preserve">Ponte axilo-bifemoral</t>
  </si>
  <si>
    <t xml:space="preserve">Ponte axilo-femoral</t>
  </si>
  <si>
    <t xml:space="preserve">Ponte distal</t>
  </si>
  <si>
    <t xml:space="preserve">Ponte fêmoro poplítea proximal</t>
  </si>
  <si>
    <t xml:space="preserve">Ponte fêmoro-femoral cruzada</t>
  </si>
  <si>
    <t xml:space="preserve">Ponte fêmoro-femoral ipsilateral</t>
  </si>
  <si>
    <t xml:space="preserve">Ponte subclávio bifemoral</t>
  </si>
  <si>
    <t xml:space="preserve">Ponte subclávio femoral</t>
  </si>
  <si>
    <t xml:space="preserve">Pontes aorto-cervicais ou endarterectomias dos troncos supra-aórticos</t>
  </si>
  <si>
    <t xml:space="preserve">Pontes transcervicais - qualquer tipo</t>
  </si>
  <si>
    <t xml:space="preserve">Preparo de veia autóloga para remendos vasculares</t>
  </si>
  <si>
    <t xml:space="preserve">Reoperação de aorta abdominal</t>
  </si>
  <si>
    <t xml:space="preserve">Retirada de enxerto infectado em posição não aórtica</t>
  </si>
  <si>
    <t xml:space="preserve">Revascularização aorto-femoral - unilateral</t>
  </si>
  <si>
    <t xml:space="preserve">Revascularização arterial de membro superior</t>
  </si>
  <si>
    <t xml:space="preserve">Tratamento cirúrgico da isquemia cerebral</t>
  </si>
  <si>
    <t xml:space="preserve">Tratamento cirúrgico de síndrome vértebro basilar</t>
  </si>
  <si>
    <t xml:space="preserve">Tratamento cirúrgico de tumor carotídeo</t>
  </si>
  <si>
    <t xml:space="preserve">Tronco celíaco - qualquer técnica</t>
  </si>
  <si>
    <t xml:space="preserve">Cirurgia de restauração venosa com pontes em cavidades</t>
  </si>
  <si>
    <t xml:space="preserve">Cirurgia de restauração venosa com pontes nos membros</t>
  </si>
  <si>
    <t xml:space="preserve">Cura cirúrgica da impotência coeundi venosa</t>
  </si>
  <si>
    <t xml:space="preserve">Cura cirúrgica de hipertensão portal - qualquer tipo</t>
  </si>
  <si>
    <t xml:space="preserve">Escleroterapia de veias - por sessão - sem insumos</t>
  </si>
  <si>
    <t xml:space="preserve">Fulguração de telangiectasias (por grupo)</t>
  </si>
  <si>
    <t xml:space="preserve">Implante de filtro de veia cava</t>
  </si>
  <si>
    <t xml:space="preserve">Interrupção cirúrgica veia cava inferior</t>
  </si>
  <si>
    <t xml:space="preserve">Tratamento cirúrgico de varizes com lipodermatoesclerose ou úlcera (um membro)</t>
  </si>
  <si>
    <t xml:space="preserve">Trombectomia venosa</t>
  </si>
  <si>
    <t xml:space="preserve">Valvuloplastia ou interposição de segmento valvulado venoso</t>
  </si>
  <si>
    <t xml:space="preserve">Varizes - ressecção de colaterais com anestesia local em consultório / ambulatório (por grupo de até 3 vasos)</t>
  </si>
  <si>
    <t xml:space="preserve">Varizes - tratamento cirúrgico de dois membros</t>
  </si>
  <si>
    <t xml:space="preserve">Varizes - tratamento cirúrgico de um membro</t>
  </si>
  <si>
    <t xml:space="preserve">Fístula aorto-cava, reno-cava ou ílio-ilíaca</t>
  </si>
  <si>
    <t xml:space="preserve">Fístula arteriovenosa - com enxerto</t>
  </si>
  <si>
    <t xml:space="preserve">Fístula arteriovenosa cervical ou cefálica extracraniana</t>
  </si>
  <si>
    <t xml:space="preserve">Fístula arteriovenosa congênita - cirurgia radical</t>
  </si>
  <si>
    <t xml:space="preserve">Fístula arteriovenosa congênita - reintervenção</t>
  </si>
  <si>
    <t xml:space="preserve">Fístula arteriovenosa congênita para redução de fluxo</t>
  </si>
  <si>
    <t xml:space="preserve">Fístula arteriovenosa direta</t>
  </si>
  <si>
    <t xml:space="preserve">Fístula arteriovenosa dos grandes vasos intratorácicos</t>
  </si>
  <si>
    <t xml:space="preserve">Fístula arteriovenosa dos membros</t>
  </si>
  <si>
    <t xml:space="preserve">Tromboembolectomia de fístula arteriovenosa</t>
  </si>
  <si>
    <t xml:space="preserve">Hemodepuração de casos agudos (sessão hemodiálise, hemofiltração, hemodiafiltração isolada, plasmaferese ou hemoperfusão) - até 12 horas</t>
  </si>
  <si>
    <t xml:space="preserve">Hemodepuração de casos agudos (sessão hemodiálise, hemofiltração, hemodiafiltração isolada, plasmaferese ou hemoperfusão) - até 4 horas ou fração</t>
  </si>
  <si>
    <t xml:space="preserve">Hemodiálise contínua (12h)</t>
  </si>
  <si>
    <t xml:space="preserve">Hemodiálise crônica (por sessão)</t>
  </si>
  <si>
    <t xml:space="preserve">Aneurisma roto ou trombosado de aorta abdominal abaixo da artéria renal</t>
  </si>
  <si>
    <t xml:space="preserve">Aneurismas rotos ou trombosados - outros</t>
  </si>
  <si>
    <t xml:space="preserve">Aneurismas rotos ou trombosados de aorta abdominal acima da artéria renal</t>
  </si>
  <si>
    <t xml:space="preserve">Aneurismas rotos ou trombosados de artérias viscerais</t>
  </si>
  <si>
    <t xml:space="preserve">Aneurismas rotos ou trombosados de axilar, femoral, poplítea</t>
  </si>
  <si>
    <t xml:space="preserve">Aneurismas rotos ou trombosados de carótida, subclávia, ilíaca</t>
  </si>
  <si>
    <t xml:space="preserve">Aneurismas rotos ou trombosados torácicos ou tóraco-abdominais</t>
  </si>
  <si>
    <t xml:space="preserve">Embolectomia ou tromboembolectomia arterial</t>
  </si>
  <si>
    <t xml:space="preserve">Exploração vascular em traumas de outros segmentos</t>
  </si>
  <si>
    <t xml:space="preserve">Exploração vascular em traumas torácicos e abdominais</t>
  </si>
  <si>
    <t xml:space="preserve">Lesões vasculares cervicais e cérvico-torácicas</t>
  </si>
  <si>
    <t xml:space="preserve">Lesões vasculares de membro inferior ou superior - unilateral</t>
  </si>
  <si>
    <t xml:space="preserve">Lesões vasculares intra-abdominais</t>
  </si>
  <si>
    <t xml:space="preserve">Lesões vasculares traumáticas intratorácicas</t>
  </si>
  <si>
    <t xml:space="preserve">Avaliação da viabilidade miocárdica por cateter</t>
  </si>
  <si>
    <t xml:space="preserve">Avaliação fisiológica da gravidade de obstruções (cateter ou guia)</t>
  </si>
  <si>
    <t xml:space="preserve">Biópsia endomiocárdica</t>
  </si>
  <si>
    <t xml:space="preserve">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</si>
  <si>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t>
  </si>
  <si>
    <t xml:space="preserve">Cateterismo cardíaco direito com estudo angiográfico da artéria pulmonar</t>
  </si>
  <si>
    <t xml:space="preserve">Cateterismo cardíaco E e/ou D com cineangiocoronariografia e ventriculografia</t>
  </si>
  <si>
    <t xml:space="preserve">Cateterismo cardíaco E e/ou D com cineangiocoronariografia, ventriculografia e estudo angiográfico  da aorta e/ou ramos tóraco-abdominais e/ou membros</t>
  </si>
  <si>
    <t xml:space="preserve">Cateterismo E e estudo cineangiográfico da aorta e/ou seus ramos</t>
  </si>
  <si>
    <t xml:space="preserve">Cateterização cardíaca E por via transeptal</t>
  </si>
  <si>
    <t xml:space="preserve">Estudo eletrofisiológico - mapeamento eletro-eletrônico tridimensional - do sistema de condução com ou sem ação farmacológica</t>
  </si>
  <si>
    <t xml:space="preserve">Estudo hemodinâmico das cardiopatias congênitas  estruturalmente  complexas (menos: CIA, CIV, PCA, Co, AO, estenose aórtica e pulmonar isoladas)</t>
  </si>
  <si>
    <t xml:space="preserve">Estudo hemodinâmico de cardiopatias congênitas e/ou valvopatias  com  ou  sem  cinecoronariografia  ou oximetria</t>
  </si>
  <si>
    <t xml:space="preserve">Estudo ultrassonográfico intravascular</t>
  </si>
  <si>
    <t xml:space="preserve">Mapeamento de feixes anômalos e focos ectópicos por eletrofisiologia intracavitária, com provas</t>
  </si>
  <si>
    <t xml:space="preserve">Teste de avaliação do limiar de fibrilação ventricular</t>
  </si>
  <si>
    <t xml:space="preserve">Ablação de circuito arritmogênico por cateter de radiofreqüência</t>
  </si>
  <si>
    <t xml:space="preserve">Angioplastia transluminal da aorta ou ramos ou da artéria pulmonar e ramos (por vaso)</t>
  </si>
  <si>
    <t xml:space="preserve">Angioplastia transluminal percutânea de bifurcação e de tronco com implante de stent</t>
  </si>
  <si>
    <t xml:space="preserve">Angioplastia transluminal percutânea de múltiplos vasos, com implante de stent</t>
  </si>
  <si>
    <t xml:space="preserve">Angioplastia transluminal percutânea por balão (1 vaso)</t>
  </si>
  <si>
    <t xml:space="preserve">Ateromectomia rotacional, direcional, extracional ou uso de laser coronariano com ou sem angioplastia por balão, com ou sem implante de stent</t>
  </si>
  <si>
    <t xml:space="preserve">Atriosseptostomia por balão</t>
  </si>
  <si>
    <t xml:space="preserve">Atriosseptostomia por lâmina</t>
  </si>
  <si>
    <t xml:space="preserve">Colocação de cateter intracavitário para monitorização hemodinâmica</t>
  </si>
  <si>
    <t xml:space="preserve">Emboloterapia</t>
  </si>
  <si>
    <t xml:space="preserve">Implante de prótese intravascular na aorta/pulmonar ou ramos com ou sem angioplastia</t>
  </si>
  <si>
    <t xml:space="preserve">Implante de stent coronário com ou sem angioplastia por balão concomitante (1 vaso)</t>
  </si>
  <si>
    <t xml:space="preserve">Infusão seletiva intravascular de enzimas trombolíticas</t>
  </si>
  <si>
    <t xml:space="preserve">Oclusão percutânea de "shunts" intracardíacos</t>
  </si>
  <si>
    <t xml:space="preserve">Oclusão percutânea de fístula e/ou conexões sistêmico pulmonares</t>
  </si>
  <si>
    <t xml:space="preserve">Oclusão percutânea do canal arterial</t>
  </si>
  <si>
    <t xml:space="preserve">Punção saco pericárdico com introdução de cateter multipolar no espaço pericárdico</t>
  </si>
  <si>
    <t xml:space="preserve">Punção transeptal com introdução de cateter multipolar nas camaras esquerdas e/ou veias pulmonares</t>
  </si>
  <si>
    <t xml:space="preserve">Radiação ou antiproliferação intracoronária</t>
  </si>
  <si>
    <t xml:space="preserve">Recanalização arterial no IAM - angioplastia primária - com implante de stent com ou sem suporte circulatório (balão intra-órtico)</t>
  </si>
  <si>
    <t xml:space="preserve">Recanalização mecânica do IAM (angioplastia primária com balão)</t>
  </si>
  <si>
    <t xml:space="preserve">Redução miocárdica por infusão seletiva de drogas</t>
  </si>
  <si>
    <t xml:space="preserve">Retirada percutânea de corpos estranhos vasculares</t>
  </si>
  <si>
    <t xml:space="preserve">Revascularização transmiocárdica percutânea</t>
  </si>
  <si>
    <t xml:space="preserve">Tratamento percutâneo do aneurisma/dissecção da aorta</t>
  </si>
  <si>
    <t xml:space="preserve">Valvoplastia percutânea por via arterial ou venosa</t>
  </si>
  <si>
    <t xml:space="preserve">Valvoplastia percutânea por via transeptal</t>
  </si>
  <si>
    <t xml:space="preserve">Confecção de fístula AV para hemodiálise</t>
  </si>
  <si>
    <t xml:space="preserve">Dissecção de vaso umbilical com colocação de cateter</t>
  </si>
  <si>
    <t xml:space="preserve">Dissecção de veia com colocação cateter venoso</t>
  </si>
  <si>
    <t xml:space="preserve">Dissecção de veia em RN ou lactente</t>
  </si>
  <si>
    <t xml:space="preserve">Implante cirúrgico de cateter de longa permanência para NPP, QT ou para Hemodepuração</t>
  </si>
  <si>
    <t xml:space="preserve">Implante de cateter venoso central por punção, para NPP, QT, Hemodepuração ou para infusão de soros/drogas</t>
  </si>
  <si>
    <t xml:space="preserve">Instalação de cateter para monitorização hemodinâmica à beira do leito (Suan-Ganz)</t>
  </si>
  <si>
    <t xml:space="preserve">Instalação de circuito para assistência mecânica circulatória prolongada (toracotomia)</t>
  </si>
  <si>
    <t xml:space="preserve">Manutenção de circuito para assistência mecânica circulatória prolongada - período de 6 horas</t>
  </si>
  <si>
    <t xml:space="preserve">Retirada cirúrgica de cateter de longa permanência para NPP, QT ou para Hemodepuração</t>
  </si>
  <si>
    <t xml:space="preserve">Retirada/desativação  de fístula AV para hemodiálise</t>
  </si>
  <si>
    <t xml:space="preserve">Anastomose linfovenosa</t>
  </si>
  <si>
    <t xml:space="preserve">Doença de Hodgkin - estadiamento cirúrgico</t>
  </si>
  <si>
    <t xml:space="preserve">Linfadenectomia cervical</t>
  </si>
  <si>
    <t xml:space="preserve">Linfadenectomia inguinal ou ilíaca</t>
  </si>
  <si>
    <t xml:space="preserve">Linfadenectomia pélvica</t>
  </si>
  <si>
    <t xml:space="preserve">Linfadenectomia pélvica laparoscópica</t>
  </si>
  <si>
    <t xml:space="preserve">Linfadenectomia retroperitoneal</t>
  </si>
  <si>
    <t xml:space="preserve">Linfadenectomia retroperitoneal laparoscópica</t>
  </si>
  <si>
    <t xml:space="preserve">Linfangioplastia</t>
  </si>
  <si>
    <t xml:space="preserve">Linfedema - ressecção parcial</t>
  </si>
  <si>
    <t xml:space="preserve">Linfedema - ressecção total</t>
  </si>
  <si>
    <t xml:space="preserve">Linfedema genital - ressecção</t>
  </si>
  <si>
    <t xml:space="preserve">Marsupialização de linfocele</t>
  </si>
  <si>
    <t xml:space="preserve">Marsupialização laparoscópica de linfocele</t>
  </si>
  <si>
    <t xml:space="preserve">Punção biópsia ganglionar</t>
  </si>
  <si>
    <t xml:space="preserve">Correção cirúrgica das arritmias</t>
  </si>
  <si>
    <t xml:space="preserve">Drenagem do pericárdio</t>
  </si>
  <si>
    <t xml:space="preserve">Drenagem do pericárdio por vídeo</t>
  </si>
  <si>
    <t xml:space="preserve">Pericardiocentese</t>
  </si>
  <si>
    <t xml:space="preserve">Pericardiotomia / Pericardiectomia</t>
  </si>
  <si>
    <t xml:space="preserve">Pericardiotomia / Pericardiectomia por vídeo</t>
  </si>
  <si>
    <t xml:space="preserve">Hipotermia profunda com ou sem parada circulatória total</t>
  </si>
  <si>
    <t xml:space="preserve">Biópsia do miocárdio</t>
  </si>
  <si>
    <t xml:space="preserve">Cardiomioplastia</t>
  </si>
  <si>
    <t xml:space="preserve">Cardiotomia (ferimento, corpo estranho, exploração)</t>
  </si>
  <si>
    <t xml:space="preserve">Retirada de tumores intracardíacos</t>
  </si>
  <si>
    <t xml:space="preserve">Atresia de esôfago com fístula traqueal - tratamento cirúrgico</t>
  </si>
  <si>
    <t xml:space="preserve">Atresia de esôfago sem fístula (dupla estomia) - tratamento cirúrgico</t>
  </si>
  <si>
    <t xml:space="preserve">Autotransplante com microcirurgia</t>
  </si>
  <si>
    <t xml:space="preserve">Dissecção do esôfago torácico (qualquer técnica)</t>
  </si>
  <si>
    <t xml:space="preserve">Esofagectomia distal com ou sem toracotomia por videolaparoscopia</t>
  </si>
  <si>
    <t xml:space="preserve">Esofagectomia distal com toracotomia</t>
  </si>
  <si>
    <t xml:space="preserve">Esofagectomia distal sem toracotomia</t>
  </si>
  <si>
    <t xml:space="preserve">Esofagectomia subtotal com linfadenectomia com ou sem toracotomia</t>
  </si>
  <si>
    <t xml:space="preserve">Esofagoplastia (coloplastia)</t>
  </si>
  <si>
    <t xml:space="preserve">Esofagoplastia (gastroplastia)</t>
  </si>
  <si>
    <t xml:space="preserve">Esofagorrafia cervical</t>
  </si>
  <si>
    <t xml:space="preserve">Esofagorrafia torácica</t>
  </si>
  <si>
    <t xml:space="preserve">Esofagorrafia torácica por videotoracoscopia</t>
  </si>
  <si>
    <t xml:space="preserve">Esofagostomia</t>
  </si>
  <si>
    <t xml:space="preserve">Estenose de esôfago - tratamento cirúrgico via torácica</t>
  </si>
  <si>
    <t xml:space="preserve">Faringo-laringo-esofagectomia total com ou sem toracotomia</t>
  </si>
  <si>
    <t xml:space="preserve">Fístula tráqueo esofágica - tratamento cirúrgico via cervical</t>
  </si>
  <si>
    <t xml:space="preserve">Fístula tráqueo esofágica - tratamento cirúrgico via torácica</t>
  </si>
  <si>
    <t xml:space="preserve">Reconstrução do esôfago cervical e torácico com transplante segmentar de intestino</t>
  </si>
  <si>
    <t xml:space="preserve">Reconstrução do esôfago cervical ou torácico, com transplante de intestino</t>
  </si>
  <si>
    <t xml:space="preserve">Refluxo gastroesofágico - tratamento cirúrgico (Hérnia de hiato)</t>
  </si>
  <si>
    <t xml:space="preserve">Refluxo gastroesofágico - tratamento cirúrgico (Hérnia de hiato) por videolaparoscopia</t>
  </si>
  <si>
    <t xml:space="preserve">Reintervenção sobre a transição esôfago gástrica</t>
  </si>
  <si>
    <t xml:space="preserve">Reintervenção sobre a transição esôfago gástrica por videolaparoscopia</t>
  </si>
  <si>
    <t xml:space="preserve">Ressecção do esôfago cervical e/ou torácico e transplante com microcirurgia</t>
  </si>
  <si>
    <t xml:space="preserve">Substituição esofágica - cólon ou tubo gástrico</t>
  </si>
  <si>
    <t xml:space="preserve">Tratamento cirúrgico conservador do megaesofago</t>
  </si>
  <si>
    <t xml:space="preserve">Tratamento cirúrgico conservador do megaesofago por videolaparoscopia</t>
  </si>
  <si>
    <t xml:space="preserve">Tratamento cirúrgico das varizes esofágicas</t>
  </si>
  <si>
    <t xml:space="preserve">Tratamento cirúrgico das varizes esofágicas por videolaparoscopia</t>
  </si>
  <si>
    <t xml:space="preserve">Tratamento cirúrgico do divertículo esofágico</t>
  </si>
  <si>
    <t xml:space="preserve">Tratamento cirúrgico do divertículo esofágico por videotoracoscopia</t>
  </si>
  <si>
    <t xml:space="preserve">Tratamento cirúrgico do divertículo faringoesofágico</t>
  </si>
  <si>
    <t xml:space="preserve">Tunelização esofágica</t>
  </si>
  <si>
    <t xml:space="preserve">Colocação de banda gástrica</t>
  </si>
  <si>
    <t xml:space="preserve">Colocação de banda gástrica por videolaparoscopia</t>
  </si>
  <si>
    <t xml:space="preserve">Conversão de anastomose gastrojejunal (qualquer técnica)</t>
  </si>
  <si>
    <t xml:space="preserve">Conversão de anastomose gastrojejunal por videolaparoscopia</t>
  </si>
  <si>
    <t xml:space="preserve">Degastrogastrectomia com vagotomia</t>
  </si>
  <si>
    <t xml:space="preserve">Degastrogastrectomia sem vagotomia</t>
  </si>
  <si>
    <t xml:space="preserve">Gastrectomia parcial com linfadenectomia</t>
  </si>
  <si>
    <t xml:space="preserve">Gastrectomia parcial com linfadenectomia por videolaparoscopia</t>
  </si>
  <si>
    <t xml:space="preserve">Gastrectomia parcial com vagotomia</t>
  </si>
  <si>
    <t xml:space="preserve">Gastrectomia parcial com vagotomia por videolaparoscopia</t>
  </si>
  <si>
    <t xml:space="preserve">Gastrectomia parcial sem vagotomia</t>
  </si>
  <si>
    <t xml:space="preserve">Gastrectomia parcial sem vagotomia por videolaparoscopia</t>
  </si>
  <si>
    <t xml:space="preserve">Gastrectomia polar superior com reconstrução jejunal com toracotomia</t>
  </si>
  <si>
    <t xml:space="preserve">Gastrectomia polar superior com reconstrução jejunal sem toracotomia</t>
  </si>
  <si>
    <t xml:space="preserve">Gastrectomia total com linfadenectomia</t>
  </si>
  <si>
    <t xml:space="preserve">Gastrectomia total com linfadenectomia por videolaparoscopia</t>
  </si>
  <si>
    <t xml:space="preserve">Gastrectomia total via abdominal</t>
  </si>
  <si>
    <t xml:space="preserve">Gastrectomia total via abdominal por videolaparoscopia</t>
  </si>
  <si>
    <t xml:space="preserve">Gastroenteroanastomose</t>
  </si>
  <si>
    <t xml:space="preserve">Gastroenteroanastomose por videolaparoscopia</t>
  </si>
  <si>
    <t xml:space="preserve">Gastroplastia para obesidade mórbida - qualquer técnica</t>
  </si>
  <si>
    <t xml:space="preserve">Gastroplastia para obesidade mórbida por videolaparoscopia</t>
  </si>
  <si>
    <t xml:space="preserve">Gastrorrafia</t>
  </si>
  <si>
    <t xml:space="preserve">Gastrostomia confecção / fechamento</t>
  </si>
  <si>
    <t xml:space="preserve">Gastrotomia com sutura de varizes</t>
  </si>
  <si>
    <t xml:space="preserve">Gastrotomia para qualquer finalidade</t>
  </si>
  <si>
    <t xml:space="preserve">Gastrotomia para retirada de CE ou lesão isolada</t>
  </si>
  <si>
    <t xml:space="preserve">Gastrotomia para retirada de CE ou lesão isolada por videolaparoscopia</t>
  </si>
  <si>
    <t xml:space="preserve">Membrana antral - tratamento cirúrgico</t>
  </si>
  <si>
    <t xml:space="preserve">Piloroplastia</t>
  </si>
  <si>
    <t xml:space="preserve">Piloroplastia por videolaparoscopia</t>
  </si>
  <si>
    <t xml:space="preserve">Tratamento cirúrgico das varizes gástricas</t>
  </si>
  <si>
    <t xml:space="preserve">Vagotomia com operação de drenagem</t>
  </si>
  <si>
    <t xml:space="preserve">Vagotomia gástrica proximal ou superseletiva com duodenoplastia (operação de drenagem)</t>
  </si>
  <si>
    <t xml:space="preserve">Vagotomia gástrica proximal ou superseletiva com duodenoplastia (operação de drenagem) por videolaparoscopia</t>
  </si>
  <si>
    <t xml:space="preserve">Vagotomia superseletiva ou vagotomia gástrica proximal</t>
  </si>
  <si>
    <t xml:space="preserve">Vagotomia superseletiva ou vagotomia gástrica proximal por videolaparoscopia</t>
  </si>
  <si>
    <t xml:space="preserve">Amputação abdômino-perineal do reto (completa)</t>
  </si>
  <si>
    <t xml:space="preserve">Amputação abdômino-perineal do reto (completa) por videolaparoscopia</t>
  </si>
  <si>
    <t xml:space="preserve">Amputação do reto por procidência</t>
  </si>
  <si>
    <t xml:space="preserve">Anomalia anorretal - correção via sagital posterior</t>
  </si>
  <si>
    <t xml:space="preserve">Anomalia anorretal - tratamento cirúrgico via abdômino-perineal</t>
  </si>
  <si>
    <t xml:space="preserve">Anomalia anorretal - tratamento cirúrgico via perineal</t>
  </si>
  <si>
    <t xml:space="preserve">Anorretomiomectomia</t>
  </si>
  <si>
    <t xml:space="preserve">Apendicectomia</t>
  </si>
  <si>
    <t xml:space="preserve">Apendicectomia por videolaparoscopia</t>
  </si>
  <si>
    <t xml:space="preserve">Apple-Peel - tratamento cirúrgico</t>
  </si>
  <si>
    <t xml:space="preserve">Atresia de cólon - tratamento cirúrgico</t>
  </si>
  <si>
    <t xml:space="preserve">Atresia de duodeno - tratamento cirúrgico</t>
  </si>
  <si>
    <t xml:space="preserve">Atresia jejunal distal ou ileal - tratamento cirúrgico</t>
  </si>
  <si>
    <t xml:space="preserve">Atresia jejunal proximal - tratamento cirúrgico</t>
  </si>
  <si>
    <t xml:space="preserve">Cirurgia de abaixamento - qualquer técnica</t>
  </si>
  <si>
    <t xml:space="preserve">Cirurgia de abaixamento por videolaparoscopia</t>
  </si>
  <si>
    <t xml:space="preserve">Cirurgia de acesso posterior</t>
  </si>
  <si>
    <t xml:space="preserve">Cisto mesentérico - tratamento cirúrgico</t>
  </si>
  <si>
    <t xml:space="preserve">Cisto mesentérico - tratamento cirúrgico por videolaparoscopia</t>
  </si>
  <si>
    <t xml:space="preserve">Colectomia parcial com colostomia</t>
  </si>
  <si>
    <t xml:space="preserve">Colectomia parcial com colostomia por videolaparoscopia</t>
  </si>
  <si>
    <t xml:space="preserve">Colectomia parcial sem colostomia</t>
  </si>
  <si>
    <t xml:space="preserve">Colectomia parcial sem colostomia por videolaparoscopia</t>
  </si>
  <si>
    <t xml:space="preserve">Colectomia total com íleo-reto-anastomose</t>
  </si>
  <si>
    <t xml:space="preserve">Colectomia total com íleo-reto-anastomose por videolaparoscopia</t>
  </si>
  <si>
    <t xml:space="preserve">Colectomia total com ileostomia</t>
  </si>
  <si>
    <t xml:space="preserve">Colectomia total com ileostomia por videolaparoscopia</t>
  </si>
  <si>
    <t xml:space="preserve">Colocação de sonda enteral</t>
  </si>
  <si>
    <t xml:space="preserve">Colostomia ou enterostomia</t>
  </si>
  <si>
    <t xml:space="preserve">Colotomia e colorrafia</t>
  </si>
  <si>
    <t xml:space="preserve">Distorção de volvo por laparotomia</t>
  </si>
  <si>
    <t xml:space="preserve">Distorção de volvo por via endoscópica</t>
  </si>
  <si>
    <t xml:space="preserve">Distorção de volvo por videolaparoscopia</t>
  </si>
  <si>
    <t xml:space="preserve">Divertículo de Meckel - exérese</t>
  </si>
  <si>
    <t xml:space="preserve">Divertículo de Meckel - exérese por videolaparoscopia</t>
  </si>
  <si>
    <t xml:space="preserve">Duplicação do tubo digestivo - tratamento cirúrgico</t>
  </si>
  <si>
    <t xml:space="preserve">Enterectomia segmentar</t>
  </si>
  <si>
    <t xml:space="preserve">Enterectomia segmentar por videolaparoscopia</t>
  </si>
  <si>
    <t xml:space="preserve">Entero-anastomose - qualquer segmento</t>
  </si>
  <si>
    <t xml:space="preserve">Entero-anastomose (qualquer segmento) por videolaparoscopia</t>
  </si>
  <si>
    <t xml:space="preserve">Enterocolite necrotizante - tratamento cirúrgico</t>
  </si>
  <si>
    <t xml:space="preserve">Enteropexia - qualquer segmento</t>
  </si>
  <si>
    <t xml:space="preserve">Enteropexia (qualquer segmento) por videolaparoscopia</t>
  </si>
  <si>
    <t xml:space="preserve">Enterotomia e/ou enterorrafia de qualquer segmento (por sutura ou ressecção)</t>
  </si>
  <si>
    <t xml:space="preserve">Esporão retal - ressecção</t>
  </si>
  <si>
    <t xml:space="preserve">Esvaziamento pélvico anterior ou posterior</t>
  </si>
  <si>
    <t xml:space="preserve">Esvaziamento pélvico anterior ou posterior por videolaparoscopia</t>
  </si>
  <si>
    <t xml:space="preserve">Esvaziamento pélvico total</t>
  </si>
  <si>
    <t xml:space="preserve">Esvaziamento pélvico total por videolaparoscopia</t>
  </si>
  <si>
    <t xml:space="preserve">Fecaloma - remoção manual</t>
  </si>
  <si>
    <t xml:space="preserve">Fechamento de colostomia ou enterostomia</t>
  </si>
  <si>
    <t xml:space="preserve">Fixação do reto por via abdominal</t>
  </si>
  <si>
    <t xml:space="preserve">Fixação do reto por via abdominal por videolaparoscopia</t>
  </si>
  <si>
    <t xml:space="preserve">Íleo meconial - tratamento cirúrgico</t>
  </si>
  <si>
    <t xml:space="preserve">Invaginação intestinal - ressecção</t>
  </si>
  <si>
    <t xml:space="preserve">Invaginação intestinal sem ressecção - tratamento cirúrgico</t>
  </si>
  <si>
    <t xml:space="preserve">Má-rotação intestinal - tratamento cirúrgico</t>
  </si>
  <si>
    <t xml:space="preserve">Megacólon congênito - tratamento cirúrgico</t>
  </si>
  <si>
    <t xml:space="preserve">Megacólon congênito - tratamento cirúrgico por videolaparoscopia</t>
  </si>
  <si>
    <t xml:space="preserve">Membrana duodenal - tratamento cirúrgico</t>
  </si>
  <si>
    <t xml:space="preserve">Pâncreas anular - tratamento cirúrgico</t>
  </si>
  <si>
    <t xml:space="preserve">Pâncreas anular - tratamento cirúrgico por videolaparoscopia</t>
  </si>
  <si>
    <t xml:space="preserve">Perfuração duodenal ou delgado - tratamento cirúrgico</t>
  </si>
  <si>
    <t xml:space="preserve">Perfuração duodenal ou delgado - tratamento cirúrgico por videolaparoscopia</t>
  </si>
  <si>
    <t xml:space="preserve">Piloromiotomia</t>
  </si>
  <si>
    <t xml:space="preserve">Piloromiotomia por videolaparoscopia</t>
  </si>
  <si>
    <t xml:space="preserve">Procidência do reto - redução manual</t>
  </si>
  <si>
    <t xml:space="preserve">Proctocolectomia total</t>
  </si>
  <si>
    <t xml:space="preserve">Proctocolectomia total com reservatório ileal</t>
  </si>
  <si>
    <t xml:space="preserve">Proctocolectomia total com reservatório ileal por videolaparoscopia</t>
  </si>
  <si>
    <t xml:space="preserve">Proctocolectomia total por videolaparoscopia</t>
  </si>
  <si>
    <t xml:space="preserve">Ressecção total de intestino delgado</t>
  </si>
  <si>
    <t xml:space="preserve">Retossigmoidectomia abdominal</t>
  </si>
  <si>
    <t xml:space="preserve">Retossigmoidectomia abdominal por videolaparoscopia</t>
  </si>
  <si>
    <t xml:space="preserve">Tumor anorretal - ressecção endo-anal</t>
  </si>
  <si>
    <t xml:space="preserve">Abscesso anorretal - drenagem</t>
  </si>
  <si>
    <t xml:space="preserve">Abscesso isquio-retal - drenagem</t>
  </si>
  <si>
    <t xml:space="preserve">Cerclagem anal</t>
  </si>
  <si>
    <t xml:space="preserve">Corpo estranho do reto - retirada</t>
  </si>
  <si>
    <t xml:space="preserve">Criptectomia (única ou múltipla)</t>
  </si>
  <si>
    <t xml:space="preserve">Dilatação digital ou instrumental do ânus e/ou do reto</t>
  </si>
  <si>
    <t xml:space="preserve">Esfincteroplastia anal (qualquer técnica)</t>
  </si>
  <si>
    <t xml:space="preserve">Esfincterotomia</t>
  </si>
  <si>
    <t xml:space="preserve">Estenose anal - tratamento cirúrgico (qualquer técnica)</t>
  </si>
  <si>
    <t xml:space="preserve">Excisão de plicoma</t>
  </si>
  <si>
    <t xml:space="preserve">Fissurectomia com ou sem esfincterotomia</t>
  </si>
  <si>
    <t xml:space="preserve">Fístula reto-vaginal e fístula anal em ferradura - tratamento cirúrgico via perineal</t>
  </si>
  <si>
    <t xml:space="preserve">Fistulectomia anal em dois tempos</t>
  </si>
  <si>
    <t xml:space="preserve">Fistulectomia anal em ferradura</t>
  </si>
  <si>
    <t xml:space="preserve">Fistulectomia anal em um tempo</t>
  </si>
  <si>
    <t xml:space="preserve">Fistulectomia anorretal com abaixamento mucoso</t>
  </si>
  <si>
    <t xml:space="preserve">Fistulectomia perineal</t>
  </si>
  <si>
    <t xml:space="preserve">Hemorróidas - fotocoagulação com raio infravermelho (por sessão)</t>
  </si>
  <si>
    <t xml:space="preserve">Hemorróidas - ligadura elástica (por sessão)</t>
  </si>
  <si>
    <t xml:space="preserve">Hemorróidas - tratamento esclerosante (por sessão)</t>
  </si>
  <si>
    <t xml:space="preserve">Hemorroidectomia aberta ou fechada, com ou sem esfincterotomia</t>
  </si>
  <si>
    <t xml:space="preserve">Laceração anorretal - tratamento cirúrgico por via perineal</t>
  </si>
  <si>
    <t xml:space="preserve">Lesão anal - eletrocauterização</t>
  </si>
  <si>
    <t xml:space="preserve">Papilectomia (única ou múltipla)</t>
  </si>
  <si>
    <t xml:space="preserve">Pólipo retal - ressecção endoanal</t>
  </si>
  <si>
    <t xml:space="preserve">Prolapso retal - esclerose (por sessão)</t>
  </si>
  <si>
    <t xml:space="preserve">Prolapso retal - tratamento cirúrgico</t>
  </si>
  <si>
    <t xml:space="preserve">Prurido anal - tratamento cirúrgico</t>
  </si>
  <si>
    <t xml:space="preserve">Reconstituição de esfincter anal por plástica muscular (qualquer técnica)</t>
  </si>
  <si>
    <t xml:space="preserve">Reconstrução total anoperineal</t>
  </si>
  <si>
    <t xml:space="preserve">Tratamento cirúrgico de retocele (colpoperineoplastia posteior)</t>
  </si>
  <si>
    <t xml:space="preserve">Trombose hemorroidária - exérese</t>
  </si>
  <si>
    <t xml:space="preserve">Abscesso hepático - drenagem cirúrgica (até 3 fragmentos)</t>
  </si>
  <si>
    <t xml:space="preserve">Abscesso hepático - drenagem cirúrgica por videolaparoscopia</t>
  </si>
  <si>
    <t xml:space="preserve">Alcoolização percutânea dirigida de tumor hepático</t>
  </si>
  <si>
    <t xml:space="preserve">Alcoolização percutânea dirigida de tumor hepático por videolaparoscopia</t>
  </si>
  <si>
    <t xml:space="preserve">Anastomose biliodigestiva intra-hepática</t>
  </si>
  <si>
    <t xml:space="preserve">Atresia de vias biliares - tratamento cirúrgico</t>
  </si>
  <si>
    <t xml:space="preserve">Biópsia hepática por laparotomia (acima de 3 fragmentos)</t>
  </si>
  <si>
    <t xml:space="preserve">Biópsia hepática por laparotomia (até 3 fragmentos)</t>
  </si>
  <si>
    <t xml:space="preserve">Biópsia hepática por videolaparoscopia</t>
  </si>
  <si>
    <t xml:space="preserve">Biópsia hepática transparietal (acima de 3 fragmentos)</t>
  </si>
  <si>
    <t xml:space="preserve">Biópsia hepática transparietal (até 3 fragmentos)</t>
  </si>
  <si>
    <t xml:space="preserve">Cisto de colédoco - tratamento cirúrgico</t>
  </si>
  <si>
    <t xml:space="preserve">Colecistectomia com colangiografia</t>
  </si>
  <si>
    <t xml:space="preserve">Colecistectomia com colangiografia por videolaparoscopia</t>
  </si>
  <si>
    <t xml:space="preserve">Colecistectomia com fístula biliodigestiva</t>
  </si>
  <si>
    <t xml:space="preserve">Colecistectomia com fístula biliodigestiva por videolaparoscopia</t>
  </si>
  <si>
    <t xml:space="preserve">Colecistectomia sem colangiografia</t>
  </si>
  <si>
    <t xml:space="preserve">Colecistectomia sem colangiografia por videolaparoscopia</t>
  </si>
  <si>
    <t xml:space="preserve">Colecistojejunostomia</t>
  </si>
  <si>
    <t xml:space="preserve">Colecistojejunostomia por videolaparoscopia</t>
  </si>
  <si>
    <t xml:space="preserve">Colecistostomia</t>
  </si>
  <si>
    <t xml:space="preserve">Colecistostomia por videolaparoscopia</t>
  </si>
  <si>
    <t xml:space="preserve">Colédoco ou hepático-jejunostomia (qualquer técnica)</t>
  </si>
  <si>
    <t xml:space="preserve">Colédoco ou hepático-jejunostomia por videolaparoscopia</t>
  </si>
  <si>
    <t xml:space="preserve">Colédoco ou hepaticoplastia</t>
  </si>
  <si>
    <t xml:space="preserve">Colédoco-duodenostomia</t>
  </si>
  <si>
    <t xml:space="preserve">Colédoco-duodenostomia por videolaparoscopia</t>
  </si>
  <si>
    <t xml:space="preserve">Coledocoscopia intra-operatória</t>
  </si>
  <si>
    <t xml:space="preserve">Coledocotomia ou coledocostomia com colecistectomia</t>
  </si>
  <si>
    <t xml:space="preserve">Coledocotomia ou coledocostomia com colecistectomia por videolaparoscopia</t>
  </si>
  <si>
    <t xml:space="preserve">Coledocotomia ou coledocostomia sem colecistectomia</t>
  </si>
  <si>
    <t xml:space="preserve">Coledocotomia ou coledocostomia sem colecistectomia por videolaparoscopia</t>
  </si>
  <si>
    <t xml:space="preserve">Derivação porto sistêmica</t>
  </si>
  <si>
    <t xml:space="preserve">Desconexão ázigos - portal com esplenectomia</t>
  </si>
  <si>
    <t xml:space="preserve">Desconexão ázigos - portal com esplenectomia por videolaparoscopia</t>
  </si>
  <si>
    <t xml:space="preserve">Desconexão ázigos - portal sem esplenectomia</t>
  </si>
  <si>
    <t xml:space="preserve">Desconexão ázigos - portal sem esplenectomia por videolaparoscopia</t>
  </si>
  <si>
    <t xml:space="preserve">Desvascularização hepática</t>
  </si>
  <si>
    <t xml:space="preserve">Drenagem biliar trans-hepática</t>
  </si>
  <si>
    <t xml:space="preserve">Enucleação de metástase hepáticas por videolaparoscopia</t>
  </si>
  <si>
    <t xml:space="preserve">Enucleação de metástases hepáticas</t>
  </si>
  <si>
    <t xml:space="preserve">Enucleação de metástases, por metástase</t>
  </si>
  <si>
    <t xml:space="preserve">Hepatorrafia</t>
  </si>
  <si>
    <t xml:space="preserve">Hepatorrafia complexa com lesão de estruturas vasculares biliares</t>
  </si>
  <si>
    <t xml:space="preserve">Hepatorrafia complexa com lesão de estruturas vasculares biliares por videolaparoscopia</t>
  </si>
  <si>
    <t xml:space="preserve">Hepatorrafia por videolaparoscopia</t>
  </si>
  <si>
    <t xml:space="preserve">Laparotomia para implantação cirúrgica de cateter arterial visceral para quimioterapia</t>
  </si>
  <si>
    <t xml:space="preserve">Lobectomia hepática direita</t>
  </si>
  <si>
    <t xml:space="preserve">Lobectomia hepática direita por videolaparoscopia</t>
  </si>
  <si>
    <t xml:space="preserve">Lobectomia hepática esquerda</t>
  </si>
  <si>
    <t xml:space="preserve">Lobectomia hepática esquerda por videolaparoscopia</t>
  </si>
  <si>
    <t xml:space="preserve">Papilotomia transduodenal</t>
  </si>
  <si>
    <t xml:space="preserve">Punção hepática para drenagem de abcessos por videolaparoscopia</t>
  </si>
  <si>
    <t xml:space="preserve">Punção hepática para drenagem de abscessos</t>
  </si>
  <si>
    <t xml:space="preserve">Radioablação / termoablação de tumores hepáticos</t>
  </si>
  <si>
    <t xml:space="preserve">Radioablação / termoablação de tumores hepáticos por videolaparoscopia</t>
  </si>
  <si>
    <t xml:space="preserve">Ressecção de cisto hepático com hepatectomia</t>
  </si>
  <si>
    <t xml:space="preserve">Ressecção de cisto hepático com hepatectomia por videolaparoscopia</t>
  </si>
  <si>
    <t xml:space="preserve">Ressecção de cisto hepático sem hepatectomia</t>
  </si>
  <si>
    <t xml:space="preserve">Ressecção de cisto hepático sem hepatectomia por videolaparoscopia</t>
  </si>
  <si>
    <t xml:space="preserve">Ressecção de tumor de vesícula ou da via biliar com hepatectomia</t>
  </si>
  <si>
    <t xml:space="preserve">Ressecção de tumor de vesícula ou da via biliar sem hepatectomia</t>
  </si>
  <si>
    <t xml:space="preserve">Segmentectomia hepática</t>
  </si>
  <si>
    <t xml:space="preserve">Sequestrectomia hepática</t>
  </si>
  <si>
    <t xml:space="preserve">Tratamento cirúrgico de estenose cicatricial das vias biliares</t>
  </si>
  <si>
    <t xml:space="preserve">Trissegmentectomias</t>
  </si>
  <si>
    <t xml:space="preserve">Biópsia de pâncreas por laparotomia</t>
  </si>
  <si>
    <t xml:space="preserve">Biópsia de pâncreas por punção dirigida</t>
  </si>
  <si>
    <t xml:space="preserve">Biópsia de pâncreas por videolaparoscopia</t>
  </si>
  <si>
    <t xml:space="preserve">Enucleação de tumores pancreáticos</t>
  </si>
  <si>
    <t xml:space="preserve">Enucleação de tumores pancreáticos por videolaparoscopia</t>
  </si>
  <si>
    <t xml:space="preserve">Hipoglicemia - tratamento cirúrgico (pancreatotomia parcial ou total)</t>
  </si>
  <si>
    <t xml:space="preserve">Pancreatectomia corpo caudal com preservação do baço</t>
  </si>
  <si>
    <t xml:space="preserve">Pancreatectomia parcial ou sequestrectomia</t>
  </si>
  <si>
    <t xml:space="preserve">Pancreato-duodenectomia com linfadenectomia</t>
  </si>
  <si>
    <t xml:space="preserve">Pancreato-enterostomia</t>
  </si>
  <si>
    <t xml:space="preserve">Pancreatorrafia</t>
  </si>
  <si>
    <t xml:space="preserve">Pseudocisto pâncreas - drenagem externa (qualquer técnica)</t>
  </si>
  <si>
    <t xml:space="preserve">Pseudocisto pâncreas - drenagem externa por videolaparoscopia</t>
  </si>
  <si>
    <t xml:space="preserve">Pseudocisto pâncreas - drenagem interna (qualquer técnica)</t>
  </si>
  <si>
    <t xml:space="preserve">Pseudocisto pâncreas - drenagem interna por videolaparoscopia</t>
  </si>
  <si>
    <t xml:space="preserve">Biópsia esplênica</t>
  </si>
  <si>
    <t xml:space="preserve">Esplenectomia parcial</t>
  </si>
  <si>
    <t xml:space="preserve">Esplenectomia parcial por videolaparoscopia</t>
  </si>
  <si>
    <t xml:space="preserve">Esplenectomia total</t>
  </si>
  <si>
    <t xml:space="preserve">Esplenectomia total por videolaparoscopia</t>
  </si>
  <si>
    <t xml:space="preserve">Esplenorrafia</t>
  </si>
  <si>
    <t xml:space="preserve">Esplenorrafia por videolaparoscopia</t>
  </si>
  <si>
    <t xml:space="preserve">Diálise peritoneal ambulatorial contínua (CAPD) 9 dias - treinamento</t>
  </si>
  <si>
    <t xml:space="preserve">Diálise peritoneal ambulatorial contínua (CAPD) por mês/paciente</t>
  </si>
  <si>
    <t xml:space="preserve">Diálise peritoneal automática (APD) - tratamento (agudo ou crônico) - por sessão</t>
  </si>
  <si>
    <t xml:space="preserve">Diálise peritoneal automática por mês (agudo ou crônico)</t>
  </si>
  <si>
    <t xml:space="preserve">Diálise peritoneal intermitente - agudo ou crônico (por sessão)</t>
  </si>
  <si>
    <t xml:space="preserve">Epiploplastia</t>
  </si>
  <si>
    <t xml:space="preserve">Epiploplastia por videolaparoscopia</t>
  </si>
  <si>
    <t xml:space="preserve">Implante de cateter peritoneal</t>
  </si>
  <si>
    <t xml:space="preserve">Instalação de cateter Tenckhoff</t>
  </si>
  <si>
    <t xml:space="preserve">Retirada de cateter Tenckhoff</t>
  </si>
  <si>
    <t xml:space="preserve">Abscesso perineal - drenagem cirúrgica</t>
  </si>
  <si>
    <t xml:space="preserve">Biópsia de parede abdominal</t>
  </si>
  <si>
    <t xml:space="preserve">Cisto sacro-coccígeo - tratamento cirúrgico</t>
  </si>
  <si>
    <t xml:space="preserve">Diástase dos retos-abdominais - tratamento cirúrgico</t>
  </si>
  <si>
    <t xml:space="preserve">Hérnia inguinal encarcerada em RN ou lactente</t>
  </si>
  <si>
    <t xml:space="preserve">Herniorrafia com ressecção intestinal - estrangulada</t>
  </si>
  <si>
    <t xml:space="preserve">Herniorrafia com ressecção intestinal - estrangulada por videolaparoscopia</t>
  </si>
  <si>
    <t xml:space="preserve">Herniorrafia crural - unilateral</t>
  </si>
  <si>
    <t xml:space="preserve">Herniorrafia crural - unilateral por videolaparoscopia</t>
  </si>
  <si>
    <t xml:space="preserve">Herniorrafia epigástrica</t>
  </si>
  <si>
    <t xml:space="preserve">Herniorrafia incisional</t>
  </si>
  <si>
    <t xml:space="preserve">Herniorrafia inguinal - unilateral</t>
  </si>
  <si>
    <t xml:space="preserve">Herniorrafia inguinal - unilateral por videolaparoscopia</t>
  </si>
  <si>
    <t xml:space="preserve">Herniorrafia inguinal em criança - unilateral</t>
  </si>
  <si>
    <t xml:space="preserve">Herniorrafia inguinal no RN ou lactente</t>
  </si>
  <si>
    <t xml:space="preserve">Herniorrafia lombar</t>
  </si>
  <si>
    <t xml:space="preserve">Herniorrafia recidivante</t>
  </si>
  <si>
    <t xml:space="preserve">Herniorrafia recidivante por videolaparoscopia</t>
  </si>
  <si>
    <t xml:space="preserve">Herniorrafia sem ressecção intestinal encarcerada</t>
  </si>
  <si>
    <t xml:space="preserve">Herniorrafia umbilical</t>
  </si>
  <si>
    <t xml:space="preserve">Laparotomia exploradora, ou para biópsia, ou para drenagem de abscesso, ou para liberação de bridas em vigência de oclusão</t>
  </si>
  <si>
    <t xml:space="preserve">Laparotomia exploradora, ou para biópsia, ou para drenagem de abscesso, ou para liberação de bridas em vigência de oclusão por videolaparoscopia</t>
  </si>
  <si>
    <t xml:space="preserve">Neuroblastoma abdominal - exérese</t>
  </si>
  <si>
    <t xml:space="preserve">Onfalocele/gastrosquise - segundo tempo - tratamento cirúrgico</t>
  </si>
  <si>
    <t xml:space="preserve">Onfalocele/gastrosquise em 1 tempo ou primeiro tempo ou prótese - tratamento cirúrgico</t>
  </si>
  <si>
    <t xml:space="preserve">Paracentese abdominal</t>
  </si>
  <si>
    <t xml:space="preserve">Reconstrução da parede abdominal com retalho muscular ou miocutâneo</t>
  </si>
  <si>
    <t xml:space="preserve">Reparação de outras hérnias (inclui herniorrafia muscular)</t>
  </si>
  <si>
    <t xml:space="preserve">Ressecção de cisto ou fístula de úraco</t>
  </si>
  <si>
    <t xml:space="preserve">Ressecção de cisto ou fístula ou restos do ducto onfalomesentérico</t>
  </si>
  <si>
    <t xml:space="preserve">Ressutura da parede abdominal (por deiscência total ou evisceração)</t>
  </si>
  <si>
    <t xml:space="preserve">Teratoma sacro-coccígeo - exérese</t>
  </si>
  <si>
    <t xml:space="preserve">Abscesso renal ou peri-renal - drenagem cirúrgica</t>
  </si>
  <si>
    <t xml:space="preserve">Abscesso renal ou peri-renal - drenagem percutânea</t>
  </si>
  <si>
    <t xml:space="preserve">Adrenalectomia laparoscópica unilateral</t>
  </si>
  <si>
    <t xml:space="preserve">Adrenalectomia unilateral</t>
  </si>
  <si>
    <t xml:space="preserve">Angioplastia renal unilateral a céu aberto</t>
  </si>
  <si>
    <t xml:space="preserve">Angioplastia renal unilateral transluminal</t>
  </si>
  <si>
    <t xml:space="preserve">Autotransplante renal unilateral</t>
  </si>
  <si>
    <t xml:space="preserve">Biópsia renal cirúrgica unilateral</t>
  </si>
  <si>
    <t xml:space="preserve">Biópsia renal laparoscópica unilateral</t>
  </si>
  <si>
    <t xml:space="preserve">Cisto renal - escleroterapia percutânea - por cisto</t>
  </si>
  <si>
    <t xml:space="preserve">Endopielotomia percutânea unilateral</t>
  </si>
  <si>
    <t xml:space="preserve">Estenose de junção pieloureteral - tratamento cirúrgico</t>
  </si>
  <si>
    <t xml:space="preserve">Fístula pielo-cutânea - tratamento cirúrgico</t>
  </si>
  <si>
    <t xml:space="preserve">Lombotomia exploradora</t>
  </si>
  <si>
    <t xml:space="preserve">Marsupialização de cistos renais unilateral</t>
  </si>
  <si>
    <t xml:space="preserve">Marsupialização laparoscópica de cisto renal unilateral</t>
  </si>
  <si>
    <t xml:space="preserve">Nefrectomia parcial com ureterectomia</t>
  </si>
  <si>
    <t xml:space="preserve">Nefrectomia parcial laparoscópica unilateral</t>
  </si>
  <si>
    <t xml:space="preserve">Nefrectomia parcial unilateral</t>
  </si>
  <si>
    <t xml:space="preserve">Nefrectomia parcial unilateral extracorpórea</t>
  </si>
  <si>
    <t xml:space="preserve">Nefrectomia radical laparoscópica unilateral</t>
  </si>
  <si>
    <t xml:space="preserve">Nefrectomia radical unilateral</t>
  </si>
  <si>
    <t xml:space="preserve">Nefrectomia total unilateral</t>
  </si>
  <si>
    <t xml:space="preserve">Nefrectomia total unilateral por videolaparoscopia</t>
  </si>
  <si>
    <t xml:space="preserve">Nefro ou pieloenterocistostomia unilateral</t>
  </si>
  <si>
    <t xml:space="preserve">Nefrolitotomia anatrófica unilateral</t>
  </si>
  <si>
    <t xml:space="preserve">Nefrolitotomia percutânea unilateral</t>
  </si>
  <si>
    <t xml:space="preserve">Nefrolitotomia simples unilateral</t>
  </si>
  <si>
    <t xml:space="preserve">Nefrolitotripsia extracorpórea - 1ª sessão</t>
  </si>
  <si>
    <t xml:space="preserve">Nefrolitotripsia extracorpórea - reaplicações (até 3 meses)</t>
  </si>
  <si>
    <t xml:space="preserve">Nefrolitotripsia percutânea unilateral (MEC., E.H., ou US)</t>
  </si>
  <si>
    <t xml:space="preserve">Nefrolitotripsia percutânea unilateral a laser</t>
  </si>
  <si>
    <t xml:space="preserve">Nefropexia laparoscópica unilateral</t>
  </si>
  <si>
    <t xml:space="preserve">Nefropexia unilateral</t>
  </si>
  <si>
    <t xml:space="preserve">Nefrorrafia (trauma) unilateral</t>
  </si>
  <si>
    <t xml:space="preserve">Nefrostomia a céu aberto unilateral</t>
  </si>
  <si>
    <t xml:space="preserve">Nefrostomia percutânea unilateral</t>
  </si>
  <si>
    <t xml:space="preserve">Nefroureterectomia com ressecção vesical laparoscópica unilateral</t>
  </si>
  <si>
    <t xml:space="preserve">Nefroureterectomia com ressecção vesical unilateral</t>
  </si>
  <si>
    <t xml:space="preserve">Pielolitotomia com nefrolitotomia anatrófica unilateral</t>
  </si>
  <si>
    <t xml:space="preserve">Pielolitotomia com nefrolitotomia simples unilateral</t>
  </si>
  <si>
    <t xml:space="preserve">Pielolitotomia laparoscópica unilateral</t>
  </si>
  <si>
    <t xml:space="preserve">Pielolitotomia unilateral</t>
  </si>
  <si>
    <t xml:space="preserve">Pieloplastia</t>
  </si>
  <si>
    <t xml:space="preserve">Pieloplastia laparoscópica unilateral</t>
  </si>
  <si>
    <t xml:space="preserve">Pielostomia unilateral</t>
  </si>
  <si>
    <t xml:space="preserve">Pielotomia exploradora unilateral</t>
  </si>
  <si>
    <t xml:space="preserve">Punção aspirativa renal para diagnóstico de rejeição (ato médico)</t>
  </si>
  <si>
    <t xml:space="preserve">Punção biópsia renal percutânea</t>
  </si>
  <si>
    <t xml:space="preserve">Revascularização renal - qualquer técnica</t>
  </si>
  <si>
    <t xml:space="preserve">Sinfisiotomia (rim em ferradura)</t>
  </si>
  <si>
    <t xml:space="preserve">Transuretero anastomose</t>
  </si>
  <si>
    <t xml:space="preserve">Tratamento cirúrgico da fístula pielo-intestinal</t>
  </si>
  <si>
    <t xml:space="preserve">Tumor renal - enucleação unilateral</t>
  </si>
  <si>
    <t xml:space="preserve">Tumor Wilms - tratamento cirúrgico</t>
  </si>
  <si>
    <t xml:space="preserve">Tumores retro-peritoneais  malignos unilaterais - exérese</t>
  </si>
  <si>
    <t xml:space="preserve">Biópsia cirúrgica de ureter unilateral</t>
  </si>
  <si>
    <t xml:space="preserve">Biópsia endoscópica de ureter unilateral</t>
  </si>
  <si>
    <t xml:space="preserve">Cateterismo ureteral unilateral</t>
  </si>
  <si>
    <t xml:space="preserve">Colocação cirúrgica de duplo J unilateral</t>
  </si>
  <si>
    <t xml:space="preserve">Colocação cistoscópica de duplo J unilateral</t>
  </si>
  <si>
    <t xml:space="preserve">Colocação nefroscópica de duplo J unilateral</t>
  </si>
  <si>
    <t xml:space="preserve">Colocação ureteroscópica de duplo J unilateral</t>
  </si>
  <si>
    <t xml:space="preserve">Correção laparoscópica de refluxo vesico-ureteral unilateral</t>
  </si>
  <si>
    <t xml:space="preserve">Dilatação endoscópica unilateral</t>
  </si>
  <si>
    <t xml:space="preserve">Duplicação pieloureteral - tratamento cirúrgico</t>
  </si>
  <si>
    <t xml:space="preserve">Fístula uretero-cutânea unilateral (tratamento cirúrgico)</t>
  </si>
  <si>
    <t xml:space="preserve">Fístula uretero-intestinal unilateral (tratamento cirúrgico)</t>
  </si>
  <si>
    <t xml:space="preserve">Fístula uretero-vaginal unilateral (tratamento cirúrgico)</t>
  </si>
  <si>
    <t xml:space="preserve">Meatotomia endoscópica unilateral</t>
  </si>
  <si>
    <t xml:space="preserve">Refluxo vésico-ureteral - tratamento endoscópico</t>
  </si>
  <si>
    <t xml:space="preserve">Reimplante ureteral por via extra ou intravesical unilateral</t>
  </si>
  <si>
    <t xml:space="preserve">Reimplante ureterointestinal uni ou bilateral</t>
  </si>
  <si>
    <t xml:space="preserve">Reimplante ureterointestinal laparoscópico unilateral</t>
  </si>
  <si>
    <t xml:space="preserve">Reimplante uretero-vesical laparoscópico unilateral</t>
  </si>
  <si>
    <t xml:space="preserve">Reimplante uretero-vesical unilateral - via combinada</t>
  </si>
  <si>
    <t xml:space="preserve">Retirada endoscópica de cálculo de ureter unilateral</t>
  </si>
  <si>
    <t xml:space="preserve">Transureterostomia</t>
  </si>
  <si>
    <t xml:space="preserve">Ureterectomia unilateral</t>
  </si>
  <si>
    <t xml:space="preserve">Ureterocele unilateral - ressecção a céu aberto</t>
  </si>
  <si>
    <t xml:space="preserve">Ureteroceles - tratamento endoscópico</t>
  </si>
  <si>
    <t xml:space="preserve">Ureteroileocistostomia unilateral</t>
  </si>
  <si>
    <t xml:space="preserve">Ureteroileostomia cutânea unilateral</t>
  </si>
  <si>
    <t xml:space="preserve">Ureterólise laparoscópica unilateral</t>
  </si>
  <si>
    <t xml:space="preserve">Ureterólise unilateral</t>
  </si>
  <si>
    <t xml:space="preserve">Ureterolitotomia laparoscópica unilateral</t>
  </si>
  <si>
    <t xml:space="preserve">Ureterolitotomia unilateral</t>
  </si>
  <si>
    <t xml:space="preserve">Ureterolitotripsia extracorpórea - 1ª sessão</t>
  </si>
  <si>
    <t xml:space="preserve">Ureterolitotripsia extracorpórea - reaplicações (até 3 meses)</t>
  </si>
  <si>
    <t xml:space="preserve">Ureteroplastia laparoscópica unilateral</t>
  </si>
  <si>
    <t xml:space="preserve">Ureteroplastia unilateral</t>
  </si>
  <si>
    <t xml:space="preserve">Ureterorrenolitotomia unilateral</t>
  </si>
  <si>
    <t xml:space="preserve">Ureterorrenolitotripsia flexível a laser unilateral</t>
  </si>
  <si>
    <t xml:space="preserve">Ureterorrenolitotripsia rígida unilateral</t>
  </si>
  <si>
    <t xml:space="preserve">Ureterorrenolitotripsia rígida unilateral a laser</t>
  </si>
  <si>
    <t xml:space="preserve">Ureterossigmoidoplastia unilateral</t>
  </si>
  <si>
    <t xml:space="preserve">Ureterossigmoidostomia unilateral</t>
  </si>
  <si>
    <t xml:space="preserve">Ureterostomia cutânea unilateral</t>
  </si>
  <si>
    <t xml:space="preserve">Ureterotomia interna percutânea unilateral</t>
  </si>
  <si>
    <t xml:space="preserve">Ureterotomia interna ureteroscópica flexível unilateral</t>
  </si>
  <si>
    <t xml:space="preserve">Ureterotomia interna ureteroscópica rígida unilateral</t>
  </si>
  <si>
    <t xml:space="preserve">Ureteroureterocistoneostomia</t>
  </si>
  <si>
    <t xml:space="preserve">Ureteroureterostomia laparoscópica unilateral</t>
  </si>
  <si>
    <t xml:space="preserve">Ureteroureterostomia unilateral</t>
  </si>
  <si>
    <t xml:space="preserve">Ampliação vesical</t>
  </si>
  <si>
    <t xml:space="preserve">Bexiga psóica</t>
  </si>
  <si>
    <t xml:space="preserve">Biópsia endoscópica de bexiga (inclui cistoscopia)</t>
  </si>
  <si>
    <t xml:space="preserve">Biópsia vesical a céu aberto</t>
  </si>
  <si>
    <t xml:space="preserve">Cálculo vesical - extração endoscópica</t>
  </si>
  <si>
    <t xml:space="preserve">Cistectomia parcial</t>
  </si>
  <si>
    <t xml:space="preserve">Cistectomia parcial laparoscópica</t>
  </si>
  <si>
    <t xml:space="preserve">Cistectomia radical (inclui próstata ou útero)</t>
  </si>
  <si>
    <t xml:space="preserve">Cistectomia radical laparoscópica (inclui próstata ou útero)</t>
  </si>
  <si>
    <t xml:space="preserve">Cistectomia total</t>
  </si>
  <si>
    <t xml:space="preserve">Cistolitotomia</t>
  </si>
  <si>
    <t xml:space="preserve">Cistolitotripsia a laser</t>
  </si>
  <si>
    <t xml:space="preserve">Cistolitotripsia extracorpórea - 1ª sessão</t>
  </si>
  <si>
    <t xml:space="preserve">Cistolitotripsia extracorpórea - reaplicações (até 3 meses)</t>
  </si>
  <si>
    <t xml:space="preserve">Cistolitotripsia percutânea (U.S., E.H., E.C.)</t>
  </si>
  <si>
    <t xml:space="preserve">Cistolitotripsia transuretral (U.S., E.H., E.C.)</t>
  </si>
  <si>
    <t xml:space="preserve">Cistoplastia redutora</t>
  </si>
  <si>
    <t xml:space="preserve">Cistorrafia (trauma)</t>
  </si>
  <si>
    <t xml:space="preserve">Cistostomia cirúrgica</t>
  </si>
  <si>
    <t xml:space="preserve">Cistostomia com procedimento endoscópico</t>
  </si>
  <si>
    <t xml:space="preserve">Cistostomia por punção com trocater</t>
  </si>
  <si>
    <t xml:space="preserve">Colo de divertículo - ressecção endoscópica</t>
  </si>
  <si>
    <t xml:space="preserve">Colo vesical - ressecção endoscópica</t>
  </si>
  <si>
    <t xml:space="preserve">Corpo estranho - extração cirúrgica</t>
  </si>
  <si>
    <t xml:space="preserve">Corpo estranho - extração endoscópica</t>
  </si>
  <si>
    <t xml:space="preserve">Correção laparoscópica de incontinência urinária</t>
  </si>
  <si>
    <t xml:space="preserve">Diverticulectomia vesical</t>
  </si>
  <si>
    <t xml:space="preserve">Diverticulectomia vesical laparoscópica</t>
  </si>
  <si>
    <t xml:space="preserve">Enterocistoplastia (ampliação vesical)</t>
  </si>
  <si>
    <t xml:space="preserve">Extrofia em cloaca - tratamento cirúrgico</t>
  </si>
  <si>
    <t xml:space="preserve">Extrofia vesical - tratamento cirúrgico</t>
  </si>
  <si>
    <t xml:space="preserve">Fístula vésico-cutânea - tratamento cirúrgico</t>
  </si>
  <si>
    <t xml:space="preserve">Fístula vésico-entérica - tratamento cirúrgico</t>
  </si>
  <si>
    <t xml:space="preserve">Fístula vésico-retal - tratamento cirúrgico</t>
  </si>
  <si>
    <t xml:space="preserve">Fístula vésico-uterina - tratamento cirúrgico</t>
  </si>
  <si>
    <t xml:space="preserve">Fístula vésico-vaginal - tratamento cirúrgico</t>
  </si>
  <si>
    <t xml:space="preserve">Incontinência urinária - "sling" vaginal ou abdominal</t>
  </si>
  <si>
    <t xml:space="preserve">Incontinência urinária - suspensão endoscópica de colo</t>
  </si>
  <si>
    <t xml:space="preserve">Incontinência urinária - tratamento cirúrgico supra-púbico</t>
  </si>
  <si>
    <t xml:space="preserve">Incontinência urinária - tratamento endoscópico (injeção)</t>
  </si>
  <si>
    <t xml:space="preserve">Incontinência urinária com colpoplastia anterior - tratamento cirúrgico (com ou sem uso de prótese)</t>
  </si>
  <si>
    <t xml:space="preserve">Neobexiga cutânea continente</t>
  </si>
  <si>
    <t xml:space="preserve">Neobexiga laparoscópica</t>
  </si>
  <si>
    <t xml:space="preserve">Neobexiga retal continente</t>
  </si>
  <si>
    <t xml:space="preserve">Neobexiga uretral continente</t>
  </si>
  <si>
    <t xml:space="preserve">Pólipos vesicais - ressecção cirúrgica</t>
  </si>
  <si>
    <t xml:space="preserve">Pólipos vesicais - ressecção endoscópica</t>
  </si>
  <si>
    <t xml:space="preserve">Punção e aspiração vesical</t>
  </si>
  <si>
    <t xml:space="preserve">Reimplante uretero-vesical à Boari</t>
  </si>
  <si>
    <t xml:space="preserve">Retenção por coágulo - aspiração vesical</t>
  </si>
  <si>
    <t xml:space="preserve">Retirada endoscópica de duplo J</t>
  </si>
  <si>
    <t xml:space="preserve">Tumor vesical - fotocoagulação a laser</t>
  </si>
  <si>
    <t xml:space="preserve">Tumor vesical - ressecção endoscópica</t>
  </si>
  <si>
    <t xml:space="preserve">Vesicostomia cutânea</t>
  </si>
  <si>
    <t xml:space="preserve">Abscesso periuretral - tratamento cirúrgico</t>
  </si>
  <si>
    <t xml:space="preserve">Biópsia endoscópica de uretra</t>
  </si>
  <si>
    <t xml:space="preserve">Corpo estranho ou cálculo - extração cirúrgica</t>
  </si>
  <si>
    <t xml:space="preserve">Corpo estranho ou cálculo - extração endoscópica</t>
  </si>
  <si>
    <t xml:space="preserve">Divertículo uretral - tratamento cirúrgico</t>
  </si>
  <si>
    <t xml:space="preserve">Eletrocoagulação endoscópica</t>
  </si>
  <si>
    <t xml:space="preserve">Fístula uretro-cutânea - correção cirúrgica</t>
  </si>
  <si>
    <t xml:space="preserve">Fístula uretro-retal - correção cirúrgica</t>
  </si>
  <si>
    <t xml:space="preserve">Fístula uretro-vaginal - correção cirúrgica</t>
  </si>
  <si>
    <t xml:space="preserve">Incontinência urinária masculina - "sling" ou esfincter artificial</t>
  </si>
  <si>
    <t xml:space="preserve">Incontinência urinária masculina - tratamento cirúrgico (exclui implante de esfincter artificial)</t>
  </si>
  <si>
    <t xml:space="preserve">Injeções periuretrais (incluindo uretrocistocopia) por tratamento</t>
  </si>
  <si>
    <t xml:space="preserve">Meatoplastia (retalho cutâneo)</t>
  </si>
  <si>
    <t xml:space="preserve">Meatotomia uretral</t>
  </si>
  <si>
    <t xml:space="preserve">Neouretra proximal (cistouretroplastia)</t>
  </si>
  <si>
    <t xml:space="preserve">Ressecção de carúncula</t>
  </si>
  <si>
    <t xml:space="preserve">Ressecção de válvula uretral posterior</t>
  </si>
  <si>
    <t xml:space="preserve">Tumor uretral - excisão</t>
  </si>
  <si>
    <t xml:space="preserve">Uretrectomia total</t>
  </si>
  <si>
    <t xml:space="preserve">Uretroplastia anterior</t>
  </si>
  <si>
    <t xml:space="preserve">Uretroplastia posterior</t>
  </si>
  <si>
    <t xml:space="preserve">Uretrostomia</t>
  </si>
  <si>
    <t xml:space="preserve">Uretrotomia interna</t>
  </si>
  <si>
    <t xml:space="preserve">Uretrotomia interna com prótese endouretral</t>
  </si>
  <si>
    <t xml:space="preserve">Ablação prostática a laser</t>
  </si>
  <si>
    <t xml:space="preserve">Abscesso de próstata - drenagem</t>
  </si>
  <si>
    <t xml:space="preserve">Biópsia prostática - até 8 fragmentos</t>
  </si>
  <si>
    <t xml:space="preserve">Biópsia prostática - mais de 8 fragmentos</t>
  </si>
  <si>
    <t xml:space="preserve">Eletrovaporização de próstata</t>
  </si>
  <si>
    <t xml:space="preserve">Exérese laparoscópica de cisto de vesícula seminal unilateral</t>
  </si>
  <si>
    <t xml:space="preserve">Hemorragia da loja prostática - evacuação e irrigação</t>
  </si>
  <si>
    <t xml:space="preserve">Hemorragia da loja prostática - revisão endoscópica</t>
  </si>
  <si>
    <t xml:space="preserve">Hipertrofia prostática - implante de prótese</t>
  </si>
  <si>
    <t xml:space="preserve">Hipertrofia prostática - tratamento por dilatação</t>
  </si>
  <si>
    <t xml:space="preserve">Prostatavesiculectomia radical</t>
  </si>
  <si>
    <t xml:space="preserve">Prostatavesiculectomia radical laparoscópica</t>
  </si>
  <si>
    <t xml:space="preserve">Prostatectomia a céu aberto</t>
  </si>
  <si>
    <t xml:space="preserve">Ressecção endoscópica da próstata</t>
  </si>
  <si>
    <t xml:space="preserve">Drenagem de abscesso</t>
  </si>
  <si>
    <t xml:space="preserve">Elefantíase peno-escrotal - tratamento cirúrgico</t>
  </si>
  <si>
    <t xml:space="preserve">Exérese de cisto escrotal</t>
  </si>
  <si>
    <t xml:space="preserve">Reconstrução da bolsa escrotal com retalho inguinal pediculado - por estágio</t>
  </si>
  <si>
    <t xml:space="preserve">Ressecção parcial da bolsa escrotal</t>
  </si>
  <si>
    <t xml:space="preserve">Autotransplante de um testículo</t>
  </si>
  <si>
    <t xml:space="preserve">Biópsia unilateral de testículo</t>
  </si>
  <si>
    <t xml:space="preserve">Correção laparoscópica de varicocele unilateral</t>
  </si>
  <si>
    <t xml:space="preserve">Escroto agudo - exploração cirúrgica</t>
  </si>
  <si>
    <t xml:space="preserve">Hidrocele unilateral - correção cirúrgica</t>
  </si>
  <si>
    <t xml:space="preserve">Implante de prótese testicular unilateral</t>
  </si>
  <si>
    <t xml:space="preserve">Orquidopexia laparoscópica unilateral</t>
  </si>
  <si>
    <t xml:space="preserve">Orquidopexia unilateral</t>
  </si>
  <si>
    <t xml:space="preserve">Orquiectomia intra-abdominal laparoscópica unilateral</t>
  </si>
  <si>
    <t xml:space="preserve">Orquiectomia unilateral</t>
  </si>
  <si>
    <t xml:space="preserve">Punção da vaginal</t>
  </si>
  <si>
    <t xml:space="preserve">Reparação plástica (trauma)</t>
  </si>
  <si>
    <t xml:space="preserve">Torção de testículo - cura cirúrgica</t>
  </si>
  <si>
    <t xml:space="preserve">Tumor de testículo - ressecção</t>
  </si>
  <si>
    <t xml:space="preserve">Varicocele unilateral - correção cirúrgica</t>
  </si>
  <si>
    <t xml:space="preserve">Biópsia de epidídimo</t>
  </si>
  <si>
    <t xml:space="preserve">Epididimectomia unilateral</t>
  </si>
  <si>
    <t xml:space="preserve">Epididimovasoplastia unilateral</t>
  </si>
  <si>
    <t xml:space="preserve">Epididimovasoplastia unilateral microcirúrgica</t>
  </si>
  <si>
    <t xml:space="preserve">Exérese de cisto unilateral</t>
  </si>
  <si>
    <t xml:space="preserve">Cirurgia esterilizadora masculina</t>
  </si>
  <si>
    <t xml:space="preserve">Espermatocelectomia unilateral</t>
  </si>
  <si>
    <t xml:space="preserve">Exploração cirúrgica do deferente unilateral</t>
  </si>
  <si>
    <t xml:space="preserve">Recanalização dos ductus deferentes</t>
  </si>
  <si>
    <t xml:space="preserve">Vasectomia unilateral</t>
  </si>
  <si>
    <t xml:space="preserve">Vaso-vasostomia microcirúrgica unilateral (recanalização dos ductos deferentes)</t>
  </si>
  <si>
    <t xml:space="preserve">Amputação parcial</t>
  </si>
  <si>
    <t xml:space="preserve">Amputação total</t>
  </si>
  <si>
    <t xml:space="preserve">Biópsia peniana</t>
  </si>
  <si>
    <t xml:space="preserve">Doença de Peyronie - tratamento cirúrgico</t>
  </si>
  <si>
    <t xml:space="preserve">Eletrocoagulação de lesões cutâneas</t>
  </si>
  <si>
    <t xml:space="preserve">Emasculação</t>
  </si>
  <si>
    <t xml:space="preserve">Epispadia - reconstrução por etapa</t>
  </si>
  <si>
    <t xml:space="preserve">Epispadia com incontinência - tratamento cirúrgico</t>
  </si>
  <si>
    <t xml:space="preserve">Fratura de pênis - tratamento cirúrgico</t>
  </si>
  <si>
    <t xml:space="preserve">Hipospadia - por estágio</t>
  </si>
  <si>
    <t xml:space="preserve">Hipospadia distal - tratamento em 1 tempo</t>
  </si>
  <si>
    <t xml:space="preserve">Hipospadia proximal - tratamento em 1 tempo</t>
  </si>
  <si>
    <t xml:space="preserve">Implante de prótese semi-rígida (exclui próteses infláveis)</t>
  </si>
  <si>
    <t xml:space="preserve">Neofaloplastia - por estágio</t>
  </si>
  <si>
    <t xml:space="preserve">Neofaloplastia com retalho inguinal pediculado com reconstrução uretral - por estágio</t>
  </si>
  <si>
    <t xml:space="preserve">Parafimose - redução manual ou cirúrgica</t>
  </si>
  <si>
    <t xml:space="preserve">Pênis curvo congênito</t>
  </si>
  <si>
    <t xml:space="preserve">Plástica - retalho cutâneo à distância</t>
  </si>
  <si>
    <t xml:space="preserve">Plástica de corpo cavernoso</t>
  </si>
  <si>
    <t xml:space="preserve">Plástica do freio bálano-prepucial</t>
  </si>
  <si>
    <t xml:space="preserve">Postectomia</t>
  </si>
  <si>
    <t xml:space="preserve">Priapismo - tratamento cirúrgico</t>
  </si>
  <si>
    <t xml:space="preserve">Reconstrução de pênis com enxerto - plástica total</t>
  </si>
  <si>
    <t xml:space="preserve">Reimplante do pênis</t>
  </si>
  <si>
    <t xml:space="preserve">Revascularização peniana</t>
  </si>
  <si>
    <t xml:space="preserve">Bartolinectomia unilateral</t>
  </si>
  <si>
    <t xml:space="preserve">Biópsia de vulva</t>
  </si>
  <si>
    <t xml:space="preserve">Cauterização química, ou eletrocauterização, ou criocauterização de lesões da vulva (por grupo de até 5 lesões)</t>
  </si>
  <si>
    <t xml:space="preserve">Clitorectomia (parcial ou total)</t>
  </si>
  <si>
    <t xml:space="preserve">Clitoroplastia</t>
  </si>
  <si>
    <t xml:space="preserve">Excisão radical local da vulva</t>
  </si>
  <si>
    <t xml:space="preserve">Exérese de glândula de Skene</t>
  </si>
  <si>
    <t xml:space="preserve">Exérese de lesão da vulva e/ou do períneo (por grupo de até 5 lesões)</t>
  </si>
  <si>
    <t xml:space="preserve">Hipertrofia dos pequenos lábios - correção cirúrgica</t>
  </si>
  <si>
    <t xml:space="preserve">Incisão e drenagem da glândula de Bartholin ou Skene</t>
  </si>
  <si>
    <t xml:space="preserve">Marsupialização da glândula de Bartholin</t>
  </si>
  <si>
    <t xml:space="preserve">Vulvectomia ampliada</t>
  </si>
  <si>
    <t xml:space="preserve">Vulvectomia simples</t>
  </si>
  <si>
    <t xml:space="preserve">Biópsia de vagina</t>
  </si>
  <si>
    <t xml:space="preserve">Cauterização química, ou eletrocauterização, ou criocauterização de lesões da vagina (por grupo de até 5 lesões)</t>
  </si>
  <si>
    <t xml:space="preserve">Colpectomia</t>
  </si>
  <si>
    <t xml:space="preserve">Colpocleise (Lefort)</t>
  </si>
  <si>
    <t xml:space="preserve">Colpoplastia anterior</t>
  </si>
  <si>
    <t xml:space="preserve">Colpoplastia posterior com perineorrafia</t>
  </si>
  <si>
    <t xml:space="preserve">Colporrafia ou colpoperineoplastia incluindo ressecção de septo ou ressutura de parede vaginal</t>
  </si>
  <si>
    <t xml:space="preserve">Colpotomia ou culdocentese</t>
  </si>
  <si>
    <t xml:space="preserve">Exérese de cisto vaginal</t>
  </si>
  <si>
    <t xml:space="preserve">Extração de corpo estranho com anestesia geral ou bloqueio</t>
  </si>
  <si>
    <t xml:space="preserve">Fístula ginecológica - tratamento cirúrgico</t>
  </si>
  <si>
    <t xml:space="preserve">Himenotomia</t>
  </si>
  <si>
    <t xml:space="preserve">Neovagina (cólon, delgado, tubo de pele)</t>
  </si>
  <si>
    <t xml:space="preserve">Aspiração manual intra-uterina (AMIU)</t>
  </si>
  <si>
    <t xml:space="preserve">Biópsia do colo uterino</t>
  </si>
  <si>
    <t xml:space="preserve">Biópsia do endométrio</t>
  </si>
  <si>
    <t xml:space="preserve">Cauterização química, ou eletrocauterização, ou criocauterização de lesões de colo uterino (por sessão)</t>
  </si>
  <si>
    <t xml:space="preserve">Curetagem ginecológica semiótica e/ou terapêutica com ou sem dilatação de colo uterino</t>
  </si>
  <si>
    <t xml:space="preserve">Dilatação do colo uterino</t>
  </si>
  <si>
    <t xml:space="preserve">Excisão de pólipo cervical</t>
  </si>
  <si>
    <t xml:space="preserve">Histerectomia subtotal com ou sem anexectomia, uni ou bilateral - qualquer via</t>
  </si>
  <si>
    <t xml:space="preserve">Histerectomia subtotal laparoscópica com ou sem anexectomia, uni ou bilateral - via alta</t>
  </si>
  <si>
    <t xml:space="preserve">Histerectomia total - qualquer via</t>
  </si>
  <si>
    <t xml:space="preserve">Histerectomia total ampliada - qualquer via - (não inclui a linfadenectomia pélvica)</t>
  </si>
  <si>
    <t xml:space="preserve">Histerectomia total com anexectomia uni ou bilateral - qualquer via</t>
  </si>
  <si>
    <t xml:space="preserve">Histerectomia total laparoscópica</t>
  </si>
  <si>
    <t xml:space="preserve">Histerectomia total laparoscópica ampliada</t>
  </si>
  <si>
    <t xml:space="preserve">Histerectomia total laparoscópica com anexectomia uni ou bilateral</t>
  </si>
  <si>
    <t xml:space="preserve">Histeroscopia cirúrgica para biópsia dirigida, lise de sinéquias, retirada de corpo estranho</t>
  </si>
  <si>
    <t xml:space="preserve">Histeroscopia com ressectoscópio para miomectomia, polipectomia, metroplastia, endometrectomia e ressecção de sinéquias</t>
  </si>
  <si>
    <t xml:space="preserve">Implante de dispositivo intra-uterino (DIU) hormonal</t>
  </si>
  <si>
    <t xml:space="preserve">Implante de dispositivo intra-uterino (DIU) não hormonal</t>
  </si>
  <si>
    <t xml:space="preserve">Metroplastia (Strassmann ou outra técnica)</t>
  </si>
  <si>
    <t xml:space="preserve">Metroplastia laparoscópica</t>
  </si>
  <si>
    <t xml:space="preserve">Miomectomia uterina</t>
  </si>
  <si>
    <t xml:space="preserve">Miomectomia uterina laparoscópica</t>
  </si>
  <si>
    <t xml:space="preserve">Traquelectomia - amputação, conização - (com ou sem cirurgia de alta frequência / CAF)</t>
  </si>
  <si>
    <t xml:space="preserve">Traquelectomia radical</t>
  </si>
  <si>
    <t xml:space="preserve">Laqueadura tubária</t>
  </si>
  <si>
    <t xml:space="preserve">Laqueadura tubária laparoscópica</t>
  </si>
  <si>
    <t xml:space="preserve">Neossalpingostomia distal</t>
  </si>
  <si>
    <t xml:space="preserve">Neossalpingostomia distal laparoscópica</t>
  </si>
  <si>
    <t xml:space="preserve">Recanalização tubária (qualquer técnica), uni ou bilateral (com microscópio ou lupa)</t>
  </si>
  <si>
    <t xml:space="preserve">Recanalização tubária laparoscópica uni ou bilateral</t>
  </si>
  <si>
    <t xml:space="preserve">Salpingectomia uni ou bilateral</t>
  </si>
  <si>
    <t xml:space="preserve">Salpingectomia uni ou bilateral laparoscópica</t>
  </si>
  <si>
    <t xml:space="preserve">Ooforectomia laparoscópica uni ou bilateral ou ooforoplastia uni ou bilateral</t>
  </si>
  <si>
    <t xml:space="preserve">Ooforectomia uni ou bilateral ou ooforoplastia uni ou bilateral</t>
  </si>
  <si>
    <t xml:space="preserve">Translocação de ovários</t>
  </si>
  <si>
    <t xml:space="preserve">Correção de defeito lateral</t>
  </si>
  <si>
    <t xml:space="preserve">Correção de enterocele</t>
  </si>
  <si>
    <t xml:space="preserve">Correção de rotura perineal de III  grau  (com lesão  do  esfincter)  e  reconstituição  por  plástica - qualquer técnica</t>
  </si>
  <si>
    <t xml:space="preserve">Perineorrafia (não obstétrica) e/ou episiotomia e/ou episiorrafia</t>
  </si>
  <si>
    <t xml:space="preserve">Reconstrução perineal com retalhos miocutâneos</t>
  </si>
  <si>
    <t xml:space="preserve">Ressecção de tumor do septo reto-vaginal</t>
  </si>
  <si>
    <t xml:space="preserve">Retração cicatricial perineal</t>
  </si>
  <si>
    <t xml:space="preserve">Seio urogenital - plástica</t>
  </si>
  <si>
    <t xml:space="preserve">Câncer de ovário (Debulking)</t>
  </si>
  <si>
    <t xml:space="preserve">Câncer de ovário (Debulking) laparoscópica</t>
  </si>
  <si>
    <t xml:space="preserve">Cirurgia (via alta  ou  baixa)  do  prolapso  de  cúpula  vaginal (fixação  sacral  ou  no  ligamento sacro-espinhoso) qualquer técnica</t>
  </si>
  <si>
    <t xml:space="preserve">Cirurgia laparoscópica do prolapso de cúpula vaginal (fixação sacral ou no ligamento sacro-espinhoso)</t>
  </si>
  <si>
    <t xml:space="preserve">Culdoplastia (Mac Call, Moschowicz, etc.)</t>
  </si>
  <si>
    <t xml:space="preserve">Culdoplastia laparoscópica (Mac Call, Moschowicz, etc)</t>
  </si>
  <si>
    <t xml:space="preserve">Endometriose peritoneal - tratamento cirúrgico via laparoscópica</t>
  </si>
  <si>
    <t xml:space="preserve">Endometriose peritonial - tratamento cirúrgico</t>
  </si>
  <si>
    <t xml:space="preserve">Epiploplastia ou aplicação de membranas antiaderentes</t>
  </si>
  <si>
    <t xml:space="preserve">Epiploplastia ou aplicação de membranas antiaderentes via laparoscópica</t>
  </si>
  <si>
    <t xml:space="preserve">Laparoscopia ginecológica com ou sem biópsia (inclui a cromotubagem)</t>
  </si>
  <si>
    <t xml:space="preserve">Liberação de aderências pélvicas com ou sem ressecção de cistos peritoniais ou salpingólise</t>
  </si>
  <si>
    <t xml:space="preserve">Liberação laparoscópica de aderências pélvicas com ou sem ressecção de cistos peritoneais ou salpingólise</t>
  </si>
  <si>
    <t xml:space="preserve">Ligadura de veia ovariana</t>
  </si>
  <si>
    <t xml:space="preserve">Ligadura de veia ovariana laparoscópica</t>
  </si>
  <si>
    <t xml:space="preserve">Ligamentopexia pélvica</t>
  </si>
  <si>
    <t xml:space="preserve">Ligamentopexia pélvica laparoscópica</t>
  </si>
  <si>
    <t xml:space="preserve">Neurectomia laparoscópica pré-sacral ou do nervo gênito-femoral</t>
  </si>
  <si>
    <t xml:space="preserve">Neurectomia pré-sacral ou do nervo gênito-femoral</t>
  </si>
  <si>
    <t xml:space="preserve">Omentectomia</t>
  </si>
  <si>
    <t xml:space="preserve">Omentectomia laparoscópica</t>
  </si>
  <si>
    <t xml:space="preserve">Ressecção de tumor de parede abdominal pélvica</t>
  </si>
  <si>
    <t xml:space="preserve">Ressecção laparoscópica de tumor de parede abdominal</t>
  </si>
  <si>
    <t xml:space="preserve">Ressecção ou ligadura de varizes pélvicas</t>
  </si>
  <si>
    <t xml:space="preserve">Ressecção ou ligadura laparoscópica de varizes pélvicas</t>
  </si>
  <si>
    <t xml:space="preserve">Secção de ligamentos útero-sacros</t>
  </si>
  <si>
    <t xml:space="preserve">Secção laparoscópica de ligamentos útero-sacros</t>
  </si>
  <si>
    <t xml:space="preserve">Aspiração de folículos para fertilização</t>
  </si>
  <si>
    <t xml:space="preserve">GIFT (transferência de gametas para as trompas)</t>
  </si>
  <si>
    <t xml:space="preserve">Inseminação artificial</t>
  </si>
  <si>
    <t xml:space="preserve">Transferência de embrião para o útero</t>
  </si>
  <si>
    <t xml:space="preserve">Amniorredução ou amnioinfusão</t>
  </si>
  <si>
    <t xml:space="preserve">Aspiração manual intra-uterina (AMIU) pós-abortamento</t>
  </si>
  <si>
    <t xml:space="preserve">Assistência ao trabalho de parto, por hora (até o limite de 6 horas). Não será paga se o parto ocorrer na primeira hora após o início da assistência. Após a primeira hora, além da assistência, remunera-se o parto (via baixa ou cesariana)</t>
  </si>
  <si>
    <t xml:space="preserve">Cerclagem do colo uterino (qualquer técnica)</t>
  </si>
  <si>
    <t xml:space="preserve">Cesariana (feto único ou múltiplo)</t>
  </si>
  <si>
    <t xml:space="preserve">Curetagem pós-abortamento</t>
  </si>
  <si>
    <t xml:space="preserve">Derivações em cirurgia fetal</t>
  </si>
  <si>
    <t xml:space="preserve">Gravidez  ectópica - cirurgia</t>
  </si>
  <si>
    <t xml:space="preserve">Gravidez ectópica - cirurgia laparoscópica</t>
  </si>
  <si>
    <t xml:space="preserve">Indução e assistência ao aborto e feto morto retido</t>
  </si>
  <si>
    <t xml:space="preserve">Inversão  uterina  aguda  -  redução  manual  (somente  quando o parto ocorrer antes da admissão hospitalar)</t>
  </si>
  <si>
    <t xml:space="preserve">Inversão uterina - tratamento cirúrgico</t>
  </si>
  <si>
    <t xml:space="preserve">Inversão uterina - tratamento cirúrgico laparoscópico</t>
  </si>
  <si>
    <t xml:space="preserve">Parto (via vaginal)</t>
  </si>
  <si>
    <t xml:space="preserve">Parto múltiplo por via vaginal (cada um subsequente ao inicial)</t>
  </si>
  <si>
    <t xml:space="preserve">Punção escalpofetal para avaliação PH fetal</t>
  </si>
  <si>
    <t xml:space="preserve">Revisão obstétrica de parto ocorrido fora do hospital (inclui exame, dequitação e sutura de lacerações até de 2º grau)</t>
  </si>
  <si>
    <t xml:space="preserve">Versão cefálica externa</t>
  </si>
  <si>
    <t xml:space="preserve">Acesso endoscópico ao tratamento cirúrgico dos tumores da região selar</t>
  </si>
  <si>
    <t xml:space="preserve">Biópsia estereotáxica de encéfalo</t>
  </si>
  <si>
    <t xml:space="preserve">Cingulotomia ou capsulotomia unilateral</t>
  </si>
  <si>
    <t xml:space="preserve">Cirurgia intracraniana por via endoscópica</t>
  </si>
  <si>
    <t xml:space="preserve">Craniotomia para remoção de corpo estranho</t>
  </si>
  <si>
    <t xml:space="preserve">Derivação ventricular externa</t>
  </si>
  <si>
    <t xml:space="preserve">Drenagem estereotáxica - cistos, hematomas ou abscessos</t>
  </si>
  <si>
    <t xml:space="preserve">Hipofisectomia por qualquer método</t>
  </si>
  <si>
    <t xml:space="preserve">Implantação de halo para radiocirurgia</t>
  </si>
  <si>
    <t xml:space="preserve">Implante de cateter intracraniano</t>
  </si>
  <si>
    <t xml:space="preserve">Implante de eletrodo cerebral profundo</t>
  </si>
  <si>
    <t xml:space="preserve">Implante de eletrodos cerebral ou medular</t>
  </si>
  <si>
    <t xml:space="preserve">Implante estereotáxico de cateter para braquiterapia</t>
  </si>
  <si>
    <t xml:space="preserve">Implante intratecal de bombas para infusão de fármacos</t>
  </si>
  <si>
    <t xml:space="preserve">Localização estereotáxica de corpo estranho intracraniano com remoção</t>
  </si>
  <si>
    <t xml:space="preserve">Localização estereotáxica de lesões intracranianas com remoção</t>
  </si>
  <si>
    <t xml:space="preserve">Microcirurgia para tumores intracranianos</t>
  </si>
  <si>
    <t xml:space="preserve">Microcirurgia por via transesfenoidal</t>
  </si>
  <si>
    <t xml:space="preserve">Microcirurgia vascular intracraniana</t>
  </si>
  <si>
    <t xml:space="preserve">Punção subdural ou ventricular transfontanela</t>
  </si>
  <si>
    <t xml:space="preserve">Ressecção de mucocele frontal</t>
  </si>
  <si>
    <t xml:space="preserve">Revisão de sistema de neuroestimulação</t>
  </si>
  <si>
    <t xml:space="preserve">Sistema de derivação ventricular interna com válvulas ou revisões</t>
  </si>
  <si>
    <t xml:space="preserve">Terceiro ventriculostomia</t>
  </si>
  <si>
    <t xml:space="preserve">Tratamento cirúrgico da epilepsia</t>
  </si>
  <si>
    <t xml:space="preserve">Tratamento cirúrgico da fístula liquórica</t>
  </si>
  <si>
    <t xml:space="preserve">Tratamento cirúrgico da meningoencefalocele</t>
  </si>
  <si>
    <t xml:space="preserve">Tratamento cirúrgico de tumores cerebrais sem microscopia</t>
  </si>
  <si>
    <t xml:space="preserve">Tratamento cirúrgico do abscesso encefálico</t>
  </si>
  <si>
    <t xml:space="preserve">Tratamento cirúrgico do hematoma intracraniano</t>
  </si>
  <si>
    <t xml:space="preserve">Tratamento pré-natal das hidrocefalias e cistos cerebrais</t>
  </si>
  <si>
    <t xml:space="preserve">Cordotomia-mielotomias por radiofrequência</t>
  </si>
  <si>
    <t xml:space="preserve">Lesão de substância gelatinosa medular (DREZ) por radiofrequência</t>
  </si>
  <si>
    <t xml:space="preserve">Tampão sanguíneo peridural para tratamento de cefaléia após punção (não indicada na profilaxia da cefaléia)</t>
  </si>
  <si>
    <t xml:space="preserve">Biópsia de nervo</t>
  </si>
  <si>
    <t xml:space="preserve">Bloqueio de nervo periférico</t>
  </si>
  <si>
    <t xml:space="preserve">Denervação percutânea de faceta articular - por segmento</t>
  </si>
  <si>
    <t xml:space="preserve">Enxerto de nervo</t>
  </si>
  <si>
    <t xml:space="preserve">Enxerto de nervo interfascicular, pediculado (1º estágio)</t>
  </si>
  <si>
    <t xml:space="preserve">Enxerto de nervo interfascicular, pediculado (2º estágio)</t>
  </si>
  <si>
    <t xml:space="preserve">Enxerto interfascicular</t>
  </si>
  <si>
    <t xml:space="preserve">Enxerto interfascicular de nervo vascularizado</t>
  </si>
  <si>
    <t xml:space="preserve">Enxerto para reparo de 2 ou mais nervos</t>
  </si>
  <si>
    <t xml:space="preserve">Excisão de tumores de nervos periféricos com enxerto interfascicular</t>
  </si>
  <si>
    <t xml:space="preserve">Excisão de tumores dos nervos periféricos</t>
  </si>
  <si>
    <t xml:space="preserve">Exploração cirúrgica de nervo (neurólise externa)</t>
  </si>
  <si>
    <t xml:space="preserve">Extirpação de neuroma</t>
  </si>
  <si>
    <t xml:space="preserve">Implante de gerador para neuroestimulação</t>
  </si>
  <si>
    <t xml:space="preserve">Lesão de nervos associada à lesão óssea</t>
  </si>
  <si>
    <t xml:space="preserve">Lesão estereotáxica de estruturas profundas para tratamento da dor ou movimento anormal</t>
  </si>
  <si>
    <t xml:space="preserve">Microcirurgia do plexo braquial com a exploração, neurólise e enxertos interfasciculares para reparo das lesões</t>
  </si>
  <si>
    <t xml:space="preserve">Microcirurgia do plexo braquial com exploração e neurólise</t>
  </si>
  <si>
    <t xml:space="preserve">Microneurólise intraneural ou intrafascicular de dois ou mais nervos</t>
  </si>
  <si>
    <t xml:space="preserve">Microneurólise intraneural ou intrafascicular de um nervo</t>
  </si>
  <si>
    <t xml:space="preserve">Microneurólise múltiplas</t>
  </si>
  <si>
    <t xml:space="preserve">Microneurólise única</t>
  </si>
  <si>
    <t xml:space="preserve">Microneurorrafia de dedos da mão</t>
  </si>
  <si>
    <t xml:space="preserve">Microneurorrafia múltipla (plexo nervoso)</t>
  </si>
  <si>
    <t xml:space="preserve">Microneurorrafia única</t>
  </si>
  <si>
    <t xml:space="preserve">Neurólise das síndromes compressivas</t>
  </si>
  <si>
    <t xml:space="preserve">Neurotripsia (cada extremidade)</t>
  </si>
  <si>
    <t xml:space="preserve">Reposição de fármaco(s) em bombas implantadas</t>
  </si>
  <si>
    <t xml:space="preserve">Ressecção de neuroma</t>
  </si>
  <si>
    <t xml:space="preserve">Revisão de sistema implantados para infusão de fármacos</t>
  </si>
  <si>
    <t xml:space="preserve">Rizotomia percutânea por segmento - qualquer método</t>
  </si>
  <si>
    <t xml:space="preserve">Simpatectomia</t>
  </si>
  <si>
    <t xml:space="preserve">Simpatectomia por videotoracoscopia</t>
  </si>
  <si>
    <t xml:space="preserve">Transposição de nervo</t>
  </si>
  <si>
    <t xml:space="preserve">Tratamento microcirúrgico das neuropatias compressivas (tumoral, inflamatório, etc)</t>
  </si>
  <si>
    <t xml:space="preserve">Descompressão vascular de nervos cranianos</t>
  </si>
  <si>
    <t xml:space="preserve">Neurotomia seletiva do trigêmio</t>
  </si>
  <si>
    <t xml:space="preserve">Tratamento da nevralgia do trigêmio por técnica cirúrgica percutânea - qualquer método (quando orientado por imagem, cobrar o código correspondente)</t>
  </si>
  <si>
    <t xml:space="preserve">Bloqueio do sistema nervoso autônomo</t>
  </si>
  <si>
    <t xml:space="preserve">Lesão do sistema nervoso autônomo - qualquer método</t>
  </si>
  <si>
    <t xml:space="preserve">Tratamento da síndrome do desfiladeiro cérvico-torácico</t>
  </si>
  <si>
    <t xml:space="preserve">Retirada para transplante</t>
  </si>
  <si>
    <t xml:space="preserve">Transplante de córnea</t>
  </si>
  <si>
    <t xml:space="preserve">Transplante cardíaco (doador)</t>
  </si>
  <si>
    <t xml:space="preserve">Transplante cardíaco (receptor)</t>
  </si>
  <si>
    <t xml:space="preserve">Transplante cardiopulmonar (doador)</t>
  </si>
  <si>
    <t xml:space="preserve">Transplante cardiopulmonar (receptor)</t>
  </si>
  <si>
    <t xml:space="preserve">14C</t>
  </si>
  <si>
    <t xml:space="preserve">Transplante pulmonar (doador)</t>
  </si>
  <si>
    <t xml:space="preserve">Transplante pulmonar unilateral (receptor)</t>
  </si>
  <si>
    <t xml:space="preserve">Transplante hepático (doador)</t>
  </si>
  <si>
    <t xml:space="preserve">Transplante hepático (receptor)</t>
  </si>
  <si>
    <t xml:space="preserve">Nefrectomia em doador vivo</t>
  </si>
  <si>
    <t xml:space="preserve">Nefrectomia laparoscópica em doador vivo</t>
  </si>
  <si>
    <t xml:space="preserve">Transplante renal (receptor)</t>
  </si>
  <si>
    <t xml:space="preserve">Transplante pancreático (doador)</t>
  </si>
  <si>
    <t xml:space="preserve">Transplante pancreático (receptor)</t>
  </si>
  <si>
    <t xml:space="preserve">Acupuntura por sessão</t>
  </si>
  <si>
    <t xml:space="preserve">Analgesia controlada pelo paciente - por dia subsequente</t>
  </si>
  <si>
    <t xml:space="preserve">Analgesia por dia subsequente. Acompanhamento de analgesia por cateter peridural</t>
  </si>
  <si>
    <t xml:space="preserve">Anestesia geral ou condutiva para realização de bloqueio neurolítico</t>
  </si>
  <si>
    <t xml:space="preserve">Anestesia para endoscopia diagnóstica</t>
  </si>
  <si>
    <t xml:space="preserve">Anestesia para endoscopia intervencionista</t>
  </si>
  <si>
    <t xml:space="preserve">Anestesia para exames de ressonância magnética</t>
  </si>
  <si>
    <t xml:space="preserve">Anestesia para exames de tomografia computadorizada</t>
  </si>
  <si>
    <t xml:space="preserve">Anestesia para exames de ultrassonografia</t>
  </si>
  <si>
    <t xml:space="preserve">Anestesia para exames específicos, teste para diagnóstico e outros procedimentos diagnósticos</t>
  </si>
  <si>
    <t xml:space="preserve">Anestesia para exames radiológicos de angiorradiologia</t>
  </si>
  <si>
    <t xml:space="preserve">Anestesia para procedimentos clínicos ambulatoriais e hospitalares</t>
  </si>
  <si>
    <t xml:space="preserve">Anestesia para procedimentos de medicina nuclear</t>
  </si>
  <si>
    <t xml:space="preserve">Anestesia para procedimentos de radioterapia</t>
  </si>
  <si>
    <t xml:space="preserve">Bloqueio anestésico de nervos cranianos</t>
  </si>
  <si>
    <t xml:space="preserve">Bloqueio anestésico de plexo celíaco</t>
  </si>
  <si>
    <t xml:space="preserve">Bloqueio anestésico de simpático lombar</t>
  </si>
  <si>
    <t xml:space="preserve">Bloqueio anestésico simpático</t>
  </si>
  <si>
    <t xml:space="preserve">Bloqueio de articulação têmporo-mandibular</t>
  </si>
  <si>
    <t xml:space="preserve">Bloqueio de gânglio estrelado com anestésico local</t>
  </si>
  <si>
    <t xml:space="preserve">Bloqueio de gânglio estrelado com neurolítico</t>
  </si>
  <si>
    <t xml:space="preserve">Bloqueio facetário para-espinhoso</t>
  </si>
  <si>
    <t xml:space="preserve">Bloqueio neurolítico de nervos cranianos ou cérvico-torácico</t>
  </si>
  <si>
    <t xml:space="preserve">Bloqueio neurolítico do plexo celíaco, simpático lombar ou torácico</t>
  </si>
  <si>
    <t xml:space="preserve">Bloqueio neurolítico peridural ou subaracnóideo</t>
  </si>
  <si>
    <t xml:space="preserve">Bloqueio peridural ou subaracnóideo com corticóide</t>
  </si>
  <si>
    <t xml:space="preserve">Bloqueio simpático por via venosa</t>
  </si>
  <si>
    <t xml:space="preserve">Estimulação elétrica transcutânea</t>
  </si>
  <si>
    <t xml:space="preserve">Instalação de bomba de infusão para analgesia em dor aguda ou crônica, por qualquer via</t>
  </si>
  <si>
    <t xml:space="preserve">Laser - por sessão</t>
  </si>
  <si>
    <t xml:space="preserve">Passagem de catéter peridural ou subaracnóideo com bloqueio de prova</t>
  </si>
  <si>
    <t xml:space="preserve">ECG convencional de até 12 derivações</t>
  </si>
  <si>
    <t xml:space="preserve">ECG de alta resolução</t>
  </si>
  <si>
    <t xml:space="preserve">Ergoespirometria ou teste cardiopulmonar de exercício completo (espirometria forçada, consumo de O2, produção de CO2 e derivados, ECG, oximetria)</t>
  </si>
  <si>
    <t xml:space="preserve">Teste ergométrico computadorizado (inclui ECG basal convencional)</t>
  </si>
  <si>
    <t xml:space="preserve">Teste ergométrico convencional - 3 ou mais derivações simultâneas (inclui ECG basal convencional)</t>
  </si>
  <si>
    <t xml:space="preserve">Bilimetria  gástrica ou esofágica de 24 horas</t>
  </si>
  <si>
    <t xml:space="preserve">Manometria computadorizada anorretal</t>
  </si>
  <si>
    <t xml:space="preserve">Manometria computadorizada anorretal para biofeedback - 1ª sessão</t>
  </si>
  <si>
    <t xml:space="preserve">Manometria computadorizada anorretal para biofeedback - demais sessões</t>
  </si>
  <si>
    <t xml:space="preserve">Manometria esofágica computadorizada com teste provocativo</t>
  </si>
  <si>
    <t xml:space="preserve">Manometria esofágica computadorizada sem teste provocativo</t>
  </si>
  <si>
    <t xml:space="preserve">Manometria esofágica para localização dos esfíncteres pré-pH-metria</t>
  </si>
  <si>
    <t xml:space="preserve">pH-metria esofágica computadorizada com dois canais</t>
  </si>
  <si>
    <t xml:space="preserve">pH-metria esofágica computadorizada com três canais</t>
  </si>
  <si>
    <t xml:space="preserve">pH-metria esofágica computadorizada com um canal</t>
  </si>
  <si>
    <t xml:space="preserve">Análise computadorizada da voz</t>
  </si>
  <si>
    <t xml:space="preserve">Análise computadorizada de papila e/ou fibras nervosas - monocular</t>
  </si>
  <si>
    <t xml:space="preserve">Análise computadorizada do segmento anterior - monocular</t>
  </si>
  <si>
    <t xml:space="preserve">Audiometria (tipo Von Bekesy)</t>
  </si>
  <si>
    <t xml:space="preserve">Audiometria de tronco cerebral (PEA) BERA</t>
  </si>
  <si>
    <t xml:space="preserve">Audiometria tonal limiar com testes de discriminação</t>
  </si>
  <si>
    <t xml:space="preserve">Audiometria tonal limiar infantil condicionada (qualquer técnica) - Peep-show</t>
  </si>
  <si>
    <t xml:space="preserve">Audiometria vocal - pesquisa de limiar de discriminação</t>
  </si>
  <si>
    <t xml:space="preserve">Audiometria vocal - pesquisa de limiar de inteligibilidade</t>
  </si>
  <si>
    <t xml:space="preserve">Audiometria vocal com mensagem competitiva (SSI, SSW)</t>
  </si>
  <si>
    <t xml:space="preserve">Avaliação neurofisiológica  da função  sexual (inclui eletroneuromiografia de MMII, RBC, NCDP, PEGC)</t>
  </si>
  <si>
    <t xml:space="preserve">Campimetria computadorizada - monocular</t>
  </si>
  <si>
    <t xml:space="preserve">Craniocorporografia</t>
  </si>
  <si>
    <t xml:space="preserve">Decay do reflexo estapédico</t>
  </si>
  <si>
    <t xml:space="preserve">EEG de rotina</t>
  </si>
  <si>
    <t xml:space="preserve">EEG intra-operatório para monitorização cirúrgica (EEG/IO) - por hora de monitorização</t>
  </si>
  <si>
    <t xml:space="preserve">EEGQ quantitativo (mapeamento cerebral)</t>
  </si>
  <si>
    <t xml:space="preserve">Eletrencefalograma em vigília, e sono espontâneo ou induzido</t>
  </si>
  <si>
    <t xml:space="preserve">Eletrencefalograma especial: terapia intensiva, morte encefálica, EEG prolongado (até 2 horas)</t>
  </si>
  <si>
    <t xml:space="preserve">Eletrococleografia (Ecochg)</t>
  </si>
  <si>
    <t xml:space="preserve">Eletrocorticografia intra-operatória (ECOG) - por hora de monitorização</t>
  </si>
  <si>
    <t xml:space="preserve">Eletroglotografia</t>
  </si>
  <si>
    <t xml:space="preserve">Eletroneuromiografia (velocidade de condução) testes de estímulos para paralisia facial</t>
  </si>
  <si>
    <t xml:space="preserve">Eletroneuromiografia de MMII</t>
  </si>
  <si>
    <t xml:space="preserve">Eletroneuromiografia de MMSS</t>
  </si>
  <si>
    <t xml:space="preserve">Eletroneuromiografia de MMSS e MMII</t>
  </si>
  <si>
    <t xml:space="preserve">Eletroneuromiografia genitoperineal</t>
  </si>
  <si>
    <t xml:space="preserve">Eletro-oculografia - monocular</t>
  </si>
  <si>
    <t xml:space="preserve">Eletro-retinografia - monocular</t>
  </si>
  <si>
    <t xml:space="preserve">EMG com registro de movimento involuntário (teste dinâmico de escrita; estudo funcional de tremores)</t>
  </si>
  <si>
    <t xml:space="preserve">EMG para monitoração de quimodenervação (por sessão)</t>
  </si>
  <si>
    <t xml:space="preserve">EMG quantitativa ou EMG de fibra única</t>
  </si>
  <si>
    <t xml:space="preserve">Espectrografia vocal</t>
  </si>
  <si>
    <t xml:space="preserve">Gustometria</t>
  </si>
  <si>
    <t xml:space="preserve">Imitanciometria de alta frequência</t>
  </si>
  <si>
    <t xml:space="preserve">Impedanciometria</t>
  </si>
  <si>
    <t xml:space="preserve">Método de Proetz (por sessão)</t>
  </si>
  <si>
    <t xml:space="preserve">Otoemissões acústicas produto de distorção</t>
  </si>
  <si>
    <t xml:space="preserve">Otoemissões evocadas transientes</t>
  </si>
  <si>
    <t xml:space="preserve">Pesquisa de pares cranianos relacionados com o VIII PAR</t>
  </si>
  <si>
    <t xml:space="preserve">Pesquisa do fenômeno de Tullio</t>
  </si>
  <si>
    <t xml:space="preserve">Poligrafia de recém-nascido (maior ou igual 2 horas) (PG/RN)</t>
  </si>
  <si>
    <t xml:space="preserve">Polissonografia de noite inteira (PSG) (inclui polissonogramas)</t>
  </si>
  <si>
    <t xml:space="preserve">Polissonograma com EEG de noite inteira</t>
  </si>
  <si>
    <t xml:space="preserve">Polissonograma com teste de CPAP nasal</t>
  </si>
  <si>
    <t xml:space="preserve">Posturografia</t>
  </si>
  <si>
    <t xml:space="preserve">Potencial evocado - P300</t>
  </si>
  <si>
    <t xml:space="preserve">Potencial evocado auditivo de média latência (PEA-ML) bilateral</t>
  </si>
  <si>
    <t xml:space="preserve">Potencial evocado auditivo de tronco cerebral (PEA-TC)</t>
  </si>
  <si>
    <t xml:space="preserve">Potencial evocado estacionário (Steady State)</t>
  </si>
  <si>
    <t xml:space="preserve">Potencial evocado gênito-cortical (PEGC)</t>
  </si>
  <si>
    <t xml:space="preserve">Potencial evocado motor - PEM (bilateral)</t>
  </si>
  <si>
    <t xml:space="preserve">Potencial evocado somato-sensitivo - membros inferiores (PESS)</t>
  </si>
  <si>
    <t xml:space="preserve">Potencial evocado somato-sensitivo - membros superiores (PESS)</t>
  </si>
  <si>
    <t xml:space="preserve">Potencial evocado visual (PEV)</t>
  </si>
  <si>
    <t xml:space="preserve">Potencial somato-sensitivo para localização funcional da área central (monitorização por hora) até 3 horas</t>
  </si>
  <si>
    <t xml:space="preserve">Provas de função tubária</t>
  </si>
  <si>
    <t xml:space="preserve">Reflexo cutâneo-simpático</t>
  </si>
  <si>
    <t xml:space="preserve">Registro do nistagmo pendular</t>
  </si>
  <si>
    <t xml:space="preserve">Rinomanometria computadorizada</t>
  </si>
  <si>
    <t xml:space="preserve">Rinometria acústica</t>
  </si>
  <si>
    <t xml:space="preserve">Teste de estimulação repetitiva (um ou mais músculos)</t>
  </si>
  <si>
    <t xml:space="preserve">Teste de fístula perilinfática com eletronistagmografia</t>
  </si>
  <si>
    <t xml:space="preserve">Teste de latências múltiplas de sono (TLMS) diurno pós PSG</t>
  </si>
  <si>
    <t xml:space="preserve">Variação de contingente negativo (PE/Tardio)</t>
  </si>
  <si>
    <t xml:space="preserve">Vectoeletronistagmografia - computadorizada</t>
  </si>
  <si>
    <t xml:space="preserve">Vídeo-eletrencefalografia contínua não invasiva - 12 horas (vídeo EEG/NT)</t>
  </si>
  <si>
    <t xml:space="preserve">Videonistagmografia infravermelha</t>
  </si>
  <si>
    <t xml:space="preserve">Avaliação muscular por dinamometria computadorizada (isocinética) - por articulação</t>
  </si>
  <si>
    <t xml:space="preserve">Cronaximetria</t>
  </si>
  <si>
    <t xml:space="preserve">Curva  I/T - medida de latência de nervo periférico</t>
  </si>
  <si>
    <t xml:space="preserve">Ergotonometria músculo-esquelético (tetra, paraparesia e hemiparesia)</t>
  </si>
  <si>
    <t xml:space="preserve">Sistema tridimensional de avaliação do movimento que inclui vídeo acoplado à plataforma da força e eletromiografia</t>
  </si>
  <si>
    <t xml:space="preserve">Determinação das pressões respiratórias máximas</t>
  </si>
  <si>
    <t xml:space="preserve">Determinação dos volumes pulmonares por diluição de gases</t>
  </si>
  <si>
    <t xml:space="preserve">Determinação dos volumes pulmonares por pletismografia</t>
  </si>
  <si>
    <t xml:space="preserve">Medida da difusão do monóxido de carbono</t>
  </si>
  <si>
    <t xml:space="preserve">Medida de pico de fluxo expiratório</t>
  </si>
  <si>
    <t xml:space="preserve">Medida seriada por 3 semanas do pico de fluxo expiratório</t>
  </si>
  <si>
    <t xml:space="preserve">Prova de função pulmonar completa (ou espirometria)</t>
  </si>
  <si>
    <t xml:space="preserve">Resistência das vias aéreas por oscilometria</t>
  </si>
  <si>
    <t xml:space="preserve">Resistência das vias aéreas por pletismografia</t>
  </si>
  <si>
    <t xml:space="preserve">Amnioscopia</t>
  </si>
  <si>
    <t xml:space="preserve">Anuscopia (interna e externa)</t>
  </si>
  <si>
    <t xml:space="preserve">Avaliação endoscópica da deglutição (FEES)</t>
  </si>
  <si>
    <t xml:space="preserve">Broncoscopia com biópsia transbrônquica</t>
  </si>
  <si>
    <t xml:space="preserve">Broncoscopia com ou sem aspirado ou lavado brônquico bilateral</t>
  </si>
  <si>
    <t xml:space="preserve">Cistoscopia e/ou uretroscopia</t>
  </si>
  <si>
    <t xml:space="preserve">Colangiopancreatografia retrógrada endoscópica</t>
  </si>
  <si>
    <t xml:space="preserve">Colonoscopia (inclui a retossigmoidoscopia)</t>
  </si>
  <si>
    <t xml:space="preserve">Colonoscopia com magnificação</t>
  </si>
  <si>
    <t xml:space="preserve">Ecoendoscopia alta</t>
  </si>
  <si>
    <t xml:space="preserve">Ecoendoscopia baixa</t>
  </si>
  <si>
    <t xml:space="preserve">Endoscopia digestiva alta</t>
  </si>
  <si>
    <t xml:space="preserve">Endoscopia digestiva alta com cromoscopia</t>
  </si>
  <si>
    <t xml:space="preserve">Endoscopia digestiva alta com magnificação</t>
  </si>
  <si>
    <t xml:space="preserve">Enteroscopia</t>
  </si>
  <si>
    <t xml:space="preserve">Enteroscopia do intestino delgado com cápsula endoscópica</t>
  </si>
  <si>
    <t xml:space="preserve">Histeroscopia diagnóstica</t>
  </si>
  <si>
    <t xml:space="preserve">Laparoscopia</t>
  </si>
  <si>
    <t xml:space="preserve">Medida de pressão de varizes de esôfago endoscópica</t>
  </si>
  <si>
    <t xml:space="preserve">Retossigmoidoscopia flexível</t>
  </si>
  <si>
    <t xml:space="preserve">Retossigmoidoscopia rígida</t>
  </si>
  <si>
    <t xml:space="preserve">Ureteroscopia flexível unilateral</t>
  </si>
  <si>
    <t xml:space="preserve">Ureteroscopia rígida unilateral</t>
  </si>
  <si>
    <t xml:space="preserve">Vídeo-endoscopia do esfíncter velo-palatino com ótica flexível</t>
  </si>
  <si>
    <t xml:space="preserve">Vídeo-endoscopia do esfíncter velo-palatino com ótica rígida</t>
  </si>
  <si>
    <t xml:space="preserve">Vídeo-endoscopia naso-sinusal com ótica flexível</t>
  </si>
  <si>
    <t xml:space="preserve">Vídeo-endoscopia naso-sinusal com ótica rígida</t>
  </si>
  <si>
    <t xml:space="preserve">Vídeo-faringo-laringoscopia com endoscópio flexível</t>
  </si>
  <si>
    <t xml:space="preserve">Vídeo-faringo-laringoscopia com endoscópio rígido</t>
  </si>
  <si>
    <t xml:space="preserve">Vídeo-laringo-estroboscopia com endoscópio flexível</t>
  </si>
  <si>
    <t xml:space="preserve">Vídeo-laringo-estroboscopia com endoscópio rígido</t>
  </si>
  <si>
    <t xml:space="preserve">Videoquimografia laríngea</t>
  </si>
  <si>
    <t xml:space="preserve">Aritenoidectomia microcirúrgica endoscópica</t>
  </si>
  <si>
    <t xml:space="preserve">Biópsias por laparoscopia</t>
  </si>
  <si>
    <t xml:space="preserve">Broncoscopia com biópsia transbrônquica com acompanhamento radioscópico</t>
  </si>
  <si>
    <t xml:space="preserve">Cecostomia</t>
  </si>
  <si>
    <t xml:space="preserve">Cistoenterostomia com colocação de prótese ou dreno</t>
  </si>
  <si>
    <t xml:space="preserve">Colagem de fístula por via endoscópica</t>
  </si>
  <si>
    <t xml:space="preserve">Colocação de cânula sob orientação endoscópica</t>
  </si>
  <si>
    <t xml:space="preserve">Colocação de cateter para braquiterapia endobrônquica</t>
  </si>
  <si>
    <t xml:space="preserve">Colocação de prótese coledociana por via endoscópica</t>
  </si>
  <si>
    <t xml:space="preserve">Colocação de prótese traqueal ou brônquica</t>
  </si>
  <si>
    <t xml:space="preserve">Colonoscopia com biópsia e/ou citologia</t>
  </si>
  <si>
    <t xml:space="preserve">Colonoscopia com dilatação segmentar</t>
  </si>
  <si>
    <t xml:space="preserve">Colonoscopia com estenostomia</t>
  </si>
  <si>
    <t xml:space="preserve">Colonoscopia com magnificação e tatuagem</t>
  </si>
  <si>
    <t xml:space="preserve">Colonoscopia com mucosectomia</t>
  </si>
  <si>
    <t xml:space="preserve">Colonoscopia com tratamento de fístula</t>
  </si>
  <si>
    <t xml:space="preserve">Descompressão colônica por colonoscopia</t>
  </si>
  <si>
    <t xml:space="preserve">Desobstrução brônquica com laser ou eletrocautério</t>
  </si>
  <si>
    <t xml:space="preserve">Desobstrução brônquica por broncoaspiração</t>
  </si>
  <si>
    <t xml:space="preserve">Dilatação de estenose laringo-traqueo-brônquica</t>
  </si>
  <si>
    <t xml:space="preserve">Dilatação instrumental do esôfago, estômago ou duodeno</t>
  </si>
  <si>
    <t xml:space="preserve">Dilatação instrumental e injeção de substância medicamentosa por endoscopia</t>
  </si>
  <si>
    <t xml:space="preserve">Diverticulotomia</t>
  </si>
  <si>
    <t xml:space="preserve">Drenagem cavitária por laparoscopia</t>
  </si>
  <si>
    <t xml:space="preserve">Ecoendoscopia com cistoenterostomia</t>
  </si>
  <si>
    <t xml:space="preserve">Ecoendoscopia com neurólise de plexo celíaco</t>
  </si>
  <si>
    <t xml:space="preserve">Ecoendoscopia com punção por agulha</t>
  </si>
  <si>
    <t xml:space="preserve">Endoscopia digestiva alta com biópsia e teste de urease (pesquisa Helicobacter pylori)</t>
  </si>
  <si>
    <t xml:space="preserve">Endoscopia digestiva alta com biópsia e/ou citologia</t>
  </si>
  <si>
    <t xml:space="preserve">Endoscopia digestiva alta com cromoscopia e biópsia e/ou citologia</t>
  </si>
  <si>
    <t xml:space="preserve">Esclerose de varizes de esôfago, estômago ou duodeno</t>
  </si>
  <si>
    <t xml:space="preserve">Estenostomia endoscópica</t>
  </si>
  <si>
    <t xml:space="preserve">Gastrostomia endoscópica</t>
  </si>
  <si>
    <t xml:space="preserve">Hemostasia mecânica do esôfago, estômago ou duodeno</t>
  </si>
  <si>
    <t xml:space="preserve">Hemostasia térmica por endoscopia</t>
  </si>
  <si>
    <t xml:space="preserve">Hemostasias de cólon</t>
  </si>
  <si>
    <t xml:space="preserve">Injeção de substância medicamentosa por endoscopia</t>
  </si>
  <si>
    <t xml:space="preserve">Introdução de prótese no esôfago</t>
  </si>
  <si>
    <t xml:space="preserve">Jejunostomia endoscópica</t>
  </si>
  <si>
    <t xml:space="preserve">Laringoscopia com microscopia para exérese de pólipo/nódulo/papiloma</t>
  </si>
  <si>
    <t xml:space="preserve">Laringoscopia com retirada de corpo estranho de laringe/faringe (tubo flexível)</t>
  </si>
  <si>
    <t xml:space="preserve">Laringoscopia/traqueoscopia com exérese de pólipo/nódulo/papiloma</t>
  </si>
  <si>
    <t xml:space="preserve">Laringoscopia/traqueoscopia com laser para exérese de papiloma/tumor</t>
  </si>
  <si>
    <t xml:space="preserve">Laringoscopia/traqueoscopia para diagnóstico e biópsia (tubo rígido)</t>
  </si>
  <si>
    <t xml:space="preserve">Laringoscopia/traqueoscopia para diagnóstico e biópsia com aparelho flexível</t>
  </si>
  <si>
    <t xml:space="preserve">Laringoscopia/traqueoscopia para intubação oro ou nasotraqueal</t>
  </si>
  <si>
    <t xml:space="preserve">Ligadura elástica do esôfago, estômago ou duodeno</t>
  </si>
  <si>
    <t xml:space="preserve">Mucosectomia</t>
  </si>
  <si>
    <t xml:space="preserve">Nasofibrolaringoscopia para dignóstico e/ou biópsia</t>
  </si>
  <si>
    <t xml:space="preserve">Papilotomia biópsia e/ou citologia biliar e pancreática</t>
  </si>
  <si>
    <t xml:space="preserve">Papilotomia e dilatação biliar ou pancreática</t>
  </si>
  <si>
    <t xml:space="preserve">Papilotomia endoscópica (para retirada de cálculos coledocianos ou drenagem biliar)</t>
  </si>
  <si>
    <t xml:space="preserve">Papilotomia, dilatação e colocação de prótese ou dreno biliar ou pancreático</t>
  </si>
  <si>
    <t xml:space="preserve">Passagem de sonda naso-enteral</t>
  </si>
  <si>
    <t xml:space="preserve">Polipectomia de cólon (independente do número de pólipos)</t>
  </si>
  <si>
    <t xml:space="preserve">Polipectomia do esôfago, estômago ou duodeno (independente do número de pólipos)</t>
  </si>
  <si>
    <t xml:space="preserve">Retirada de corpo estranho do cólon</t>
  </si>
  <si>
    <t xml:space="preserve">Retirada de corpo estranho do esôfago, estômago ou duodeno</t>
  </si>
  <si>
    <t xml:space="preserve">Retirada de corpo estranho no brônquio ou brônquico</t>
  </si>
  <si>
    <t xml:space="preserve">Retirada de tumor ou papiloma por broncoscopia</t>
  </si>
  <si>
    <t xml:space="preserve">Retossigmoidoscopia flexível com biópsia e/ou citologia</t>
  </si>
  <si>
    <t xml:space="preserve">Retossigmoidoscopia flexível com polipectomia</t>
  </si>
  <si>
    <t xml:space="preserve">Retossigmoidoscopia rígida com biópsia e/ou citologia</t>
  </si>
  <si>
    <t xml:space="preserve">Retossigmoidoscopia rígida com polipectomia</t>
  </si>
  <si>
    <t xml:space="preserve">Tamponamento de varizes do esôfago e estômago</t>
  </si>
  <si>
    <t xml:space="preserve">Traqueostomia por punção percutânea</t>
  </si>
  <si>
    <t xml:space="preserve">Tratamento endoscópico de hemoptise</t>
  </si>
  <si>
    <t xml:space="preserve">Uretrotomia endoscópica</t>
  </si>
  <si>
    <t xml:space="preserve">3-metil histidina, dosagem no soro</t>
  </si>
  <si>
    <t xml:space="preserve">de</t>
  </si>
  <si>
    <t xml:space="preserve">5-nucleotidase, dosagem</t>
  </si>
  <si>
    <t xml:space="preserve">Acetaminofen, dosagem</t>
  </si>
  <si>
    <t xml:space="preserve">Acetilcolinesterase, em eritrócitos, dosagem</t>
  </si>
  <si>
    <t xml:space="preserve">Acetona, dosagem no soro</t>
  </si>
  <si>
    <t xml:space="preserve">Ácido ascórbico (vitamina C), dosagem</t>
  </si>
  <si>
    <t xml:space="preserve">Ácido beta hidroxi butírico, dosagem</t>
  </si>
  <si>
    <t xml:space="preserve">Ácido fólico, dosagem nos eritrócitos</t>
  </si>
  <si>
    <t xml:space="preserve">Ácido glioxílico, pesquisa e/ou dosagem</t>
  </si>
  <si>
    <t xml:space="preserve">Ácido láctico (lactato), dosagem</t>
  </si>
  <si>
    <t xml:space="preserve">Ácido orótico, dosagem</t>
  </si>
  <si>
    <t xml:space="preserve">Ácido oxálico, dosagem</t>
  </si>
  <si>
    <t xml:space="preserve">Ácido pirúvico, dosagem</t>
  </si>
  <si>
    <t xml:space="preserve">Ácido siálico, dosagem</t>
  </si>
  <si>
    <t xml:space="preserve">Ácido úrico, dosagem</t>
  </si>
  <si>
    <t xml:space="preserve">Ácido valpróico, dosagem</t>
  </si>
  <si>
    <t xml:space="preserve">Ácidos biliares, dosagem</t>
  </si>
  <si>
    <t xml:space="preserve">Ácidos graxos livres, dosagem</t>
  </si>
  <si>
    <t xml:space="preserve">Ácidos orgânicos (perfil quantitativo)</t>
  </si>
  <si>
    <t xml:space="preserve">Acilcarnitinas (perfil qualitativo)</t>
  </si>
  <si>
    <t xml:space="preserve">Acilcarnitinas (perfil quantitativo)</t>
  </si>
  <si>
    <t xml:space="preserve">Albumina, dosagem</t>
  </si>
  <si>
    <t xml:space="preserve">Aldolase, dosagem</t>
  </si>
  <si>
    <t xml:space="preserve">Alfa-1-antitripsina, dosagem no soro</t>
  </si>
  <si>
    <t xml:space="preserve">Alfa-1-glicoproteína ácida, dosagem</t>
  </si>
  <si>
    <t xml:space="preserve">Alfa-2-macroglobulina, dosagem</t>
  </si>
  <si>
    <t xml:space="preserve">Alumínio, dosagem no soro</t>
  </si>
  <si>
    <t xml:space="preserve">Amilase ou alfa-amilase, isoenzimas, dosagem</t>
  </si>
  <si>
    <t xml:space="preserve">Amilase, dosagem</t>
  </si>
  <si>
    <t xml:space="preserve">Aminoácidos, fracionamento e quantificação</t>
  </si>
  <si>
    <t xml:space="preserve">Amiodarona, dosagem</t>
  </si>
  <si>
    <t xml:space="preserve">Amitriptilina, nortriptilina (cada), dosagem</t>
  </si>
  <si>
    <t xml:space="preserve">Amônia, dosagem</t>
  </si>
  <si>
    <t xml:space="preserve">Anfetaminas, dosagem</t>
  </si>
  <si>
    <t xml:space="preserve">Antibióticos, dosagem no soro, cada</t>
  </si>
  <si>
    <t xml:space="preserve">Apolipoproteína A (Apo A), dosagem</t>
  </si>
  <si>
    <t xml:space="preserve">Apolipoproteína B (Apo B), dosagem</t>
  </si>
  <si>
    <t xml:space="preserve">Barbitúricos, antidepressivos tricíclicos (cada), dosagem</t>
  </si>
  <si>
    <t xml:space="preserve">Benzodiazepínicos e similares (cada), dosagem</t>
  </si>
  <si>
    <t xml:space="preserve">Beta-glicuronidase, dosagem</t>
  </si>
  <si>
    <t xml:space="preserve">Bilirrubinas (direta, indireta e total), dosagem</t>
  </si>
  <si>
    <t xml:space="preserve">Cálcio iônico, dosagem</t>
  </si>
  <si>
    <t xml:space="preserve">Cálcio, dosagem</t>
  </si>
  <si>
    <t xml:space="preserve">Capacidade de fixação de ferro, dosagem</t>
  </si>
  <si>
    <t xml:space="preserve">Carbamazepina, dosagem</t>
  </si>
  <si>
    <t xml:space="preserve">Carnitina livre, dosagem</t>
  </si>
  <si>
    <t xml:space="preserve">Carnitina total e frações, dosagem</t>
  </si>
  <si>
    <t xml:space="preserve">Caroteno, dosagem</t>
  </si>
  <si>
    <t xml:space="preserve">Ceruloplasmina, dosagem</t>
  </si>
  <si>
    <t xml:space="preserve">Ciclosporina, methotrexate - cada, dosagem</t>
  </si>
  <si>
    <t xml:space="preserve">Clearance de ácido úrico</t>
  </si>
  <si>
    <t xml:space="preserve">Clearance de creatinina</t>
  </si>
  <si>
    <t xml:space="preserve">Clearance de fosfato</t>
  </si>
  <si>
    <t xml:space="preserve">Clearance de uréia</t>
  </si>
  <si>
    <t xml:space="preserve">Clearance osmolar</t>
  </si>
  <si>
    <t xml:space="preserve">Clomipramina, dosagem</t>
  </si>
  <si>
    <t xml:space="preserve">Cloro, dosagem</t>
  </si>
  <si>
    <t xml:space="preserve">Cobre, dosagem</t>
  </si>
  <si>
    <t xml:space="preserve">Cocaína, dosagem</t>
  </si>
  <si>
    <t xml:space="preserve">Colesterol (HDL), dosagem</t>
  </si>
  <si>
    <t xml:space="preserve">Colesterol (LDL), dosagem</t>
  </si>
  <si>
    <t xml:space="preserve">Colesterol (VLDL), dosagem</t>
  </si>
  <si>
    <t xml:space="preserve">Colesterol total, dosagem</t>
  </si>
  <si>
    <t xml:space="preserve">Cotinina, dosagem</t>
  </si>
  <si>
    <t xml:space="preserve">Creatina, dosagem</t>
  </si>
  <si>
    <t xml:space="preserve">Creatinina, dosagem</t>
  </si>
  <si>
    <t xml:space="preserve">Creatino fosfoquinase - fração MB - atividade, dosagem</t>
  </si>
  <si>
    <t xml:space="preserve">Creatino fosfoquinase - fração MB - massa, dosagem</t>
  </si>
  <si>
    <t xml:space="preserve">Creatino fosfoquinase total (CK), dosagem</t>
  </si>
  <si>
    <t xml:space="preserve">Cromatografia de aminoácidos (perfil qualitatitivo), dosagem</t>
  </si>
  <si>
    <t xml:space="preserve">Curva glicêmica (4 dosagens) via oral ou endovenosa</t>
  </si>
  <si>
    <t xml:space="preserve">Desidrogenase alfa-hidroxibutírica, dosagem</t>
  </si>
  <si>
    <t xml:space="preserve">Desidrogenase glutâmica, dosagem</t>
  </si>
  <si>
    <t xml:space="preserve">Desidrogenase isocítrica, dosagem</t>
  </si>
  <si>
    <t xml:space="preserve">Desidrogenase láctica - isoenzimas fracionadas, dosagem</t>
  </si>
  <si>
    <t xml:space="preserve">Desidrogenase láctica, dosagem</t>
  </si>
  <si>
    <t xml:space="preserve">Digitoxina ou digoxina, dosagem</t>
  </si>
  <si>
    <t xml:space="preserve">Eletroferese de proteínas</t>
  </si>
  <si>
    <t xml:space="preserve">Eletroforese de glicoproteínas</t>
  </si>
  <si>
    <t xml:space="preserve">Eletroforese de lipoproteínas</t>
  </si>
  <si>
    <t xml:space="preserve">Eletroforese de proteínas de alta resolução</t>
  </si>
  <si>
    <t xml:space="preserve">Enolase, dosagem</t>
  </si>
  <si>
    <t xml:space="preserve">Etossuximida, dosagem</t>
  </si>
  <si>
    <t xml:space="preserve">Fenilalanina, pesquisa e/ou dosagem</t>
  </si>
  <si>
    <t xml:space="preserve">Fenitoína, dosagem</t>
  </si>
  <si>
    <t xml:space="preserve">Fenobarbital, dosagem</t>
  </si>
  <si>
    <t xml:space="preserve">Ferro sérico, dosagem</t>
  </si>
  <si>
    <t xml:space="preserve">Formaldeído, dosagem</t>
  </si>
  <si>
    <t xml:space="preserve">Fosfatase ácida total, dosagem</t>
  </si>
  <si>
    <t xml:space="preserve">Fosfatase ácida, dosagem</t>
  </si>
  <si>
    <t xml:space="preserve">Fosfatase alcalina com fracionamento de isoenzimas, dosagem</t>
  </si>
  <si>
    <t xml:space="preserve">Fosfatase alcalina fração óssea - Elisa, pesquisa e/ou dosagem</t>
  </si>
  <si>
    <t xml:space="preserve">Fosfatase alcalina termo-estável, dosagem</t>
  </si>
  <si>
    <t xml:space="preserve">Fosfatase alcalina, dosagem</t>
  </si>
  <si>
    <t xml:space="preserve">Fosfolipídios, dosagem</t>
  </si>
  <si>
    <t xml:space="preserve">Fósforo, dosagem</t>
  </si>
  <si>
    <t xml:space="preserve">Fósforo, prova de reabsorção tubular, dosagem</t>
  </si>
  <si>
    <t xml:space="preserve">Frutosaminas (proteínas glicosiladas), dosagem</t>
  </si>
  <si>
    <t xml:space="preserve">Frutose, dosagem</t>
  </si>
  <si>
    <t xml:space="preserve">Galactose 1-fosfatouridil transferase, dosagem</t>
  </si>
  <si>
    <t xml:space="preserve">Galactose, dosagem</t>
  </si>
  <si>
    <t xml:space="preserve">Gama-glutamil transferase, dosagem</t>
  </si>
  <si>
    <t xml:space="preserve">Gasometria (pH, pCO2, SA, O2, excesso base), dosagem</t>
  </si>
  <si>
    <t xml:space="preserve">Gasometria + Hb + Ht + Na +  K + Cl + Ca + glicose + lactato (quando efetuado no gasômetro), dosagem</t>
  </si>
  <si>
    <t xml:space="preserve">Glicemia após sobrecarga com dextrosol ou glicose, dosagem</t>
  </si>
  <si>
    <t xml:space="preserve">Glicose, glicose</t>
  </si>
  <si>
    <t xml:space="preserve">Glicose-6-fosfato deidrogenase (G6FD), dosagem</t>
  </si>
  <si>
    <t xml:space="preserve">Haptoglobina, dosagem</t>
  </si>
  <si>
    <t xml:space="preserve">Hemoglobina glicada (A1 total), dosagem</t>
  </si>
  <si>
    <t xml:space="preserve">Hemoglobina glicada (Fração A1c), dosagem</t>
  </si>
  <si>
    <t xml:space="preserve">Hemoglobina plasmática livre, dosagem</t>
  </si>
  <si>
    <t xml:space="preserve">Hexosaminidase A, dosagem</t>
  </si>
  <si>
    <t xml:space="preserve">Hidroxiprolina, dosagem</t>
  </si>
  <si>
    <t xml:space="preserve">Homocisteína, dosagem</t>
  </si>
  <si>
    <t xml:space="preserve">Imipramina - desipramina, dosagem</t>
  </si>
  <si>
    <t xml:space="preserve">Imunofixação - cada fração</t>
  </si>
  <si>
    <t xml:space="preserve">Isomerase fosfohexose, dosagem</t>
  </si>
  <si>
    <t xml:space="preserve">Isoniazida, dosagem</t>
  </si>
  <si>
    <t xml:space="preserve">Lactose, teste de tolerância</t>
  </si>
  <si>
    <t xml:space="preserve">Lamotrigina, pesquisa e/ou dosagem</t>
  </si>
  <si>
    <t xml:space="preserve">Leucino aminopeptidase, dosagem</t>
  </si>
  <si>
    <t xml:space="preserve">Lidocaina, dosagem</t>
  </si>
  <si>
    <t xml:space="preserve">Lipase lipoprotéica, dosagem</t>
  </si>
  <si>
    <t xml:space="preserve">Lipase, dosagem</t>
  </si>
  <si>
    <t xml:space="preserve">Lipídios totais, dosagem</t>
  </si>
  <si>
    <t xml:space="preserve">Lipoproteína (a) - Lp (a), dosagem</t>
  </si>
  <si>
    <t xml:space="preserve">Lítio, dosagem</t>
  </si>
  <si>
    <t xml:space="preserve">Magnésio, dosagem</t>
  </si>
  <si>
    <t xml:space="preserve">Maltose, teste de tolerância</t>
  </si>
  <si>
    <t xml:space="preserve">Mioglobina, dosagem</t>
  </si>
  <si>
    <t xml:space="preserve">Mucopolissacaridose, dosagem</t>
  </si>
  <si>
    <t xml:space="preserve">Mucoproteínas, dosagem</t>
  </si>
  <si>
    <t xml:space="preserve">Nitrogênio amoniacal, dosagem</t>
  </si>
  <si>
    <t xml:space="preserve">Nitrogênio total, dosagem</t>
  </si>
  <si>
    <t xml:space="preserve">Ocitocinase, dosagem</t>
  </si>
  <si>
    <t xml:space="preserve">Osmolalidade, dosagem</t>
  </si>
  <si>
    <t xml:space="preserve">Oxcarbazepina, dosagem</t>
  </si>
  <si>
    <t xml:space="preserve">PAPP-A, dosagem e/ou pesquisa</t>
  </si>
  <si>
    <t xml:space="preserve">Peptídeo natriurético BNP/PROBNP, dosagem</t>
  </si>
  <si>
    <t xml:space="preserve">Perfil lipídico / lipidograma (lípidios totais, colesterol, triglicerídios e eletroforese lipoproteínas), dosagem</t>
  </si>
  <si>
    <t xml:space="preserve">Piruvato quinase, dosagem</t>
  </si>
  <si>
    <t xml:space="preserve">Porfirinas quantitativas (cada), dosagem</t>
  </si>
  <si>
    <t xml:space="preserve">Potássio, dosagem</t>
  </si>
  <si>
    <t xml:space="preserve">Pré-albumina, dosagem</t>
  </si>
  <si>
    <t xml:space="preserve">Primidona, dosagem</t>
  </si>
  <si>
    <t xml:space="preserve">Procainamida, dosagem</t>
  </si>
  <si>
    <t xml:space="preserve">Procalcitonina, dosagem</t>
  </si>
  <si>
    <t xml:space="preserve">Propanolol, dosagem</t>
  </si>
  <si>
    <t xml:space="preserve">Proteína ligadora do retinol, dosagem</t>
  </si>
  <si>
    <t xml:space="preserve">Proteínas totais</t>
  </si>
  <si>
    <t xml:space="preserve">Proteínas totais albumina e globulina, dosagem</t>
  </si>
  <si>
    <t xml:space="preserve">Quinidina, dosagem</t>
  </si>
  <si>
    <t xml:space="preserve">Reserva alcalina (bicarbonato), dosagem</t>
  </si>
  <si>
    <t xml:space="preserve">Sacarose, teste de tolerância</t>
  </si>
  <si>
    <t xml:space="preserve">Sódio, dosagem</t>
  </si>
  <si>
    <t xml:space="preserve">Succinil acetona, dosagem</t>
  </si>
  <si>
    <t xml:space="preserve">Sulfonamidas livre e acetilada (% de acetilação), dosagem</t>
  </si>
  <si>
    <t xml:space="preserve">Tacrolimus, dosagem</t>
  </si>
  <si>
    <t xml:space="preserve">Tálio, dosagem</t>
  </si>
  <si>
    <t xml:space="preserve">Teofilina, dosagem</t>
  </si>
  <si>
    <t xml:space="preserve">Teste de tolerância a insulina ou hipoglicemiantes orais (até 6 dosagens)</t>
  </si>
  <si>
    <t xml:space="preserve">Teste oral de tolerância à glicose - 2 dosagens</t>
  </si>
  <si>
    <t xml:space="preserve">Tirosina, dosagem</t>
  </si>
  <si>
    <t xml:space="preserve">Transaminase oxalacética (amino transferase aspartato), dosagem</t>
  </si>
  <si>
    <t xml:space="preserve">Transaminase pirúvica (amino transferase de alanina), dosagem</t>
  </si>
  <si>
    <t xml:space="preserve">Transferrina, dosagem</t>
  </si>
  <si>
    <t xml:space="preserve">Triazolam, dosagem</t>
  </si>
  <si>
    <t xml:space="preserve">Triglicerídeos, dosagem</t>
  </si>
  <si>
    <t xml:space="preserve">Trimipramina, dosagem</t>
  </si>
  <si>
    <t xml:space="preserve">Tripsina imuno reativa (IRT), pesquisa e/ou dosagem</t>
  </si>
  <si>
    <t xml:space="preserve">Troponina, dosagem</t>
  </si>
  <si>
    <t xml:space="preserve">Uréia, dosagem</t>
  </si>
  <si>
    <t xml:space="preserve">Urobilinogênio, dosagem</t>
  </si>
  <si>
    <t xml:space="preserve">Vitamina "D" 25 HIDROXI (Vitamina D3), dosagem</t>
  </si>
  <si>
    <t xml:space="preserve">Vitamina A, dosagem</t>
  </si>
  <si>
    <t xml:space="preserve">Vitamina B1, dosagem</t>
  </si>
  <si>
    <t xml:space="preserve">Vitamina B2, dosagem</t>
  </si>
  <si>
    <t xml:space="preserve">Vitamina B3, dosagem</t>
  </si>
  <si>
    <t xml:space="preserve">Vitamina B6, dosagem</t>
  </si>
  <si>
    <t xml:space="preserve">Vitamina D2, dosagem</t>
  </si>
  <si>
    <t xml:space="preserve">Vitamina E, dosagem</t>
  </si>
  <si>
    <t xml:space="preserve">Vitamina K, dosagem</t>
  </si>
  <si>
    <t xml:space="preserve">Xilose, teste de absorção à</t>
  </si>
  <si>
    <t xml:space="preserve">Alfa -1-antitripsina, (fezes), pesquisa e/ou dosagem</t>
  </si>
  <si>
    <t xml:space="preserve">Anal Swab, pesquisa de oxiúrus</t>
  </si>
  <si>
    <t xml:space="preserve">Coprológico funcional (caracteres, pH, digestibilidade, amônia, ácidos orgânicos e interpretação)</t>
  </si>
  <si>
    <t xml:space="preserve">Eosinófilos, pesquisa nas fezes</t>
  </si>
  <si>
    <t xml:space="preserve">Esteatócrito, triagem para gordura fecal</t>
  </si>
  <si>
    <t xml:space="preserve">Estercobilinogênio fecal, dosagem</t>
  </si>
  <si>
    <t xml:space="preserve">Gordura fecal, dosagem</t>
  </si>
  <si>
    <t xml:space="preserve">Hematoxilina férrica, pesquisa de protozoários nas fezes</t>
  </si>
  <si>
    <t xml:space="preserve">Identificação de helmintos,  exame de fragmentos nas fezes</t>
  </si>
  <si>
    <t xml:space="preserve">Larvas (fezes), pesquisa</t>
  </si>
  <si>
    <t xml:space="preserve">Leucócitos e hemácias, pesquisa nas fezes</t>
  </si>
  <si>
    <t xml:space="preserve">Leveduras, pesquisa nas fezes</t>
  </si>
  <si>
    <t xml:space="preserve">Parasitológico nas fezes</t>
  </si>
  <si>
    <t xml:space="preserve">Parasitológico, colheita múltipla com fornecimento do líquido conservante nas fezes</t>
  </si>
  <si>
    <t xml:space="preserve">Sangue oculto, pesquisa nas fezes</t>
  </si>
  <si>
    <t xml:space="preserve">Shistossoma, pesquisa ovos em fragmentos mucosa após biópsia retal</t>
  </si>
  <si>
    <t xml:space="preserve">Substâncias redutoras nas fezes, pesquisa</t>
  </si>
  <si>
    <t xml:space="preserve">Tripsina, prova de (digestão da gelatina)</t>
  </si>
  <si>
    <t xml:space="preserve">Alfa-2antiplasmina, teste funcional</t>
  </si>
  <si>
    <t xml:space="preserve">Análise de multímeros para pacientes com doença de Von Willebrand</t>
  </si>
  <si>
    <t xml:space="preserve">Anticoagulante lúpico, pesquisa</t>
  </si>
  <si>
    <t xml:space="preserve">Anticorpo anti A e B, pesquisa e/ou dosagem</t>
  </si>
  <si>
    <t xml:space="preserve">Anticorpo antimieloperoxidase, MPO, dosagem</t>
  </si>
  <si>
    <t xml:space="preserve">Anticorpos antiplaquetários, citometria de fluxo</t>
  </si>
  <si>
    <t xml:space="preserve">Anticorpos irregulares, pesquisa (meio salino a temperatura ambiente e 37º e teste indireto de coombs)</t>
  </si>
  <si>
    <t xml:space="preserve">Anticorpos irregulares, pesquisa e/ou dosagem</t>
  </si>
  <si>
    <t xml:space="preserve">Antitrombina III, dosagem</t>
  </si>
  <si>
    <t xml:space="preserve">Ativador tissular de plasminogênio (TPA), dosagem</t>
  </si>
  <si>
    <t xml:space="preserve">Baço, exame de esfregaço de aspirado</t>
  </si>
  <si>
    <t xml:space="preserve">CD... (antígeno de dif. Celular, cada determinação), pesquisa e/ou dosagem</t>
  </si>
  <si>
    <t xml:space="preserve">Células LE, dosagem</t>
  </si>
  <si>
    <t xml:space="preserve">Citoquímica para classificar leucemia: esterase, fosfatase leucocitária, PAS, peroxidase ou SB,  etc - cada</t>
  </si>
  <si>
    <t xml:space="preserve">Coagulograma (TS, TC, prova do laço, retração do coágulo, contagem de plaquetas, tempo de protrombina, tempo de tromboplastina, parcial ativado)</t>
  </si>
  <si>
    <t xml:space="preserve">Consumo de protrombina</t>
  </si>
  <si>
    <t xml:space="preserve">Coombs direto</t>
  </si>
  <si>
    <t xml:space="preserve">Coombs indireto</t>
  </si>
  <si>
    <t xml:space="preserve">Dímero D, dosagem</t>
  </si>
  <si>
    <t xml:space="preserve">Enzimas  eritrocitárias,  (adenilatoquinase,  desidrogenase láctica,  fosfofructoquinase,  fosfoglicerato quinase, gliceraldeído, 3  - fosfato   desidrogenase, glicose  fosfato isomerase,  glicose 6 - fosfato desidrogenase, glutation peroxidase, glutation), pesquisa e/ou dosagem</t>
  </si>
  <si>
    <t xml:space="preserve">Enzimas eritrocitárias, rastreio para deficiência</t>
  </si>
  <si>
    <t xml:space="preserve">Esplenograma (citologia)</t>
  </si>
  <si>
    <t xml:space="preserve">Estreptozima, dosagem</t>
  </si>
  <si>
    <t xml:space="preserve">Falcização, teste de</t>
  </si>
  <si>
    <t xml:space="preserve">Fator 4 plaquetário, dosagens</t>
  </si>
  <si>
    <t xml:space="preserve">Fator II, dosagem</t>
  </si>
  <si>
    <t xml:space="preserve">Fator IX, dosagem</t>
  </si>
  <si>
    <t xml:space="preserve">Fator IX, dosagem do inibidor</t>
  </si>
  <si>
    <t xml:space="preserve">Fator V, dosagem</t>
  </si>
  <si>
    <t xml:space="preserve">Fator VII, dosagem</t>
  </si>
  <si>
    <t xml:space="preserve">Fator VIII, dosagem</t>
  </si>
  <si>
    <t xml:space="preserve">Fator VIII, dosagem do antígeno (Von Willebrand)</t>
  </si>
  <si>
    <t xml:space="preserve">Fator VIII, dosagem do inibidor</t>
  </si>
  <si>
    <t xml:space="preserve">Fator X, dosagem</t>
  </si>
  <si>
    <t xml:space="preserve">Fator XI, dosagem</t>
  </si>
  <si>
    <t xml:space="preserve">Fator XII, dosagem</t>
  </si>
  <si>
    <t xml:space="preserve">Fator XIII, dosagem, teste funcional</t>
  </si>
  <si>
    <t xml:space="preserve">Fator XIII, pesquisa</t>
  </si>
  <si>
    <t xml:space="preserve">Fenotipagem do sistema Rh-Hr (anti Rho(D) + anti Rh(C) + anti Rh(E)</t>
  </si>
  <si>
    <t xml:space="preserve">Fibrinogênio, dosagem</t>
  </si>
  <si>
    <t xml:space="preserve">Filária, pesquisa</t>
  </si>
  <si>
    <t xml:space="preserve">Grupo ABO, classificação reversa, determinação</t>
  </si>
  <si>
    <t xml:space="preserve">Grupo sanguíneo ABO, e fator Rho (inclui Du), determinação</t>
  </si>
  <si>
    <t xml:space="preserve">Ham, teste de (hemólise ácida)</t>
  </si>
  <si>
    <t xml:space="preserve">Heinz, corpúsculos, pesquisa</t>
  </si>
  <si>
    <t xml:space="preserve">Hemácias fetais, pesquisa</t>
  </si>
  <si>
    <t xml:space="preserve">Hematócrito, determinação do</t>
  </si>
  <si>
    <t xml:space="preserve">Hemoglobina (eletroforese ou HPLC)</t>
  </si>
  <si>
    <t xml:space="preserve">Hemoglobina instalbilidade a 37 graus C</t>
  </si>
  <si>
    <t xml:space="preserve">Hemoglobina, dosagem</t>
  </si>
  <si>
    <t xml:space="preserve">Hemoglobina, solubilidade (HbS e HbD), pesquisa</t>
  </si>
  <si>
    <t xml:space="preserve">Hemoglobinopatia - triagem (El.HB., hemoglob. fetal. reticulócitos, corpos de H, T. falcização hemácias, resist. osmótica, termo estabilidade)</t>
  </si>
  <si>
    <t xml:space="preserve">Hemograma com contagem de plaquetas ou frações (eritrograma, leucograma, plaquetas)</t>
  </si>
  <si>
    <t xml:space="preserve">Hemossedimentação, (VHS), velocidade</t>
  </si>
  <si>
    <t xml:space="preserve">Hemossiderina (siderócitos), sangue ou urina, pesquisa</t>
  </si>
  <si>
    <t xml:space="preserve">Heparina, dosagem</t>
  </si>
  <si>
    <t xml:space="preserve">Imunofenotipagem para doença residual mínima (*)</t>
  </si>
  <si>
    <t xml:space="preserve">Imunofenotipagem para hemoglobinúria paroxistica noturna (*)</t>
  </si>
  <si>
    <t xml:space="preserve">Imunofenotipagem para leucemias agudas ou sindrome mielodisplásica (*)</t>
  </si>
  <si>
    <t xml:space="preserve">Imunofenotipagem para linfoma não hodgkin / sindrome linfoproliferativa crônica (*)</t>
  </si>
  <si>
    <t xml:space="preserve">Imunofenotipagem para perfil imune (*)</t>
  </si>
  <si>
    <t xml:space="preserve">Inibidor do TPA (PAI), pesquisa e/ou dosagem</t>
  </si>
  <si>
    <t xml:space="preserve">Inibidor dos fatores da hemostasia, triagem</t>
  </si>
  <si>
    <t xml:space="preserve">Leucócitos, contagem</t>
  </si>
  <si>
    <t xml:space="preserve">Linfonodo, exame de esfregaço de aspirado</t>
  </si>
  <si>
    <t xml:space="preserve">Medula óssea, aspiração para mielograma ou microbiológico</t>
  </si>
  <si>
    <t xml:space="preserve">Meta-hemoglobina, determinação da</t>
  </si>
  <si>
    <t xml:space="preserve">Mielograma</t>
  </si>
  <si>
    <t xml:space="preserve">Plaquetas, teste de agregação (por agente agregante), cada</t>
  </si>
  <si>
    <t xml:space="preserve">Plasminogênio, dosagem</t>
  </si>
  <si>
    <t xml:space="preserve">Plasmódio, pesquisa</t>
  </si>
  <si>
    <t xml:space="preserve">Produtos de degradação da fibrina, qualitativo</t>
  </si>
  <si>
    <t xml:space="preserve">Produtos de degradação da fibrina, quantitativo</t>
  </si>
  <si>
    <t xml:space="preserve">Proteína C, dosagem</t>
  </si>
  <si>
    <t xml:space="preserve">Proteína S livre, dosagem</t>
  </si>
  <si>
    <t xml:space="preserve">Proteína S, teste funcional</t>
  </si>
  <si>
    <t xml:space="preserve">Protoporfirina eritrocitária livre - zinco, dosagem</t>
  </si>
  <si>
    <t xml:space="preserve">Protrombina, pesquisa de mutação</t>
  </si>
  <si>
    <t xml:space="preserve">Prova do laço</t>
  </si>
  <si>
    <t xml:space="preserve">Resistência globular, curva de</t>
  </si>
  <si>
    <t xml:space="preserve">Reticulócitos, contagem</t>
  </si>
  <si>
    <t xml:space="preserve">Retração do coágulo</t>
  </si>
  <si>
    <t xml:space="preserve">Ristocetina, co-fator, teste funcional, dosagem</t>
  </si>
  <si>
    <t xml:space="preserve">Sulfo-hemoglobina, determinação da</t>
  </si>
  <si>
    <t xml:space="preserve">Tempo de coagulação, determinação</t>
  </si>
  <si>
    <t xml:space="preserve">Tempo de Lise de Euglobulina</t>
  </si>
  <si>
    <t xml:space="preserve">Tempo de protrombina, determinação</t>
  </si>
  <si>
    <t xml:space="preserve">Tempo de reptilase, determinação</t>
  </si>
  <si>
    <t xml:space="preserve">Tempo de sangramento (Duke), determinação</t>
  </si>
  <si>
    <t xml:space="preserve">Tempo de sangramento de IVY, determinação</t>
  </si>
  <si>
    <t xml:space="preserve">Tempo de trombina, determinação</t>
  </si>
  <si>
    <t xml:space="preserve">Tempo de tromboplastina parcial ativada, determinação</t>
  </si>
  <si>
    <t xml:space="preserve">Tripanossoma, pesquisa</t>
  </si>
  <si>
    <t xml:space="preserve">Tromboelastograma, pesquisa e/ou dosagem</t>
  </si>
  <si>
    <t xml:space="preserve">1,25-dihidroxi vitamina D, dosagem</t>
  </si>
  <si>
    <t xml:space="preserve">11-desoxicorticosterona, dosagem</t>
  </si>
  <si>
    <t xml:space="preserve">17-alfa-hidroxiprogesterona, dosagem</t>
  </si>
  <si>
    <t xml:space="preserve">17-cetogênicos (17-CGS), dosagem</t>
  </si>
  <si>
    <t xml:space="preserve">17-cetogênicos cromatografia</t>
  </si>
  <si>
    <t xml:space="preserve">17-cetosteróides (17-CTS) - cromatografia</t>
  </si>
  <si>
    <t xml:space="preserve">17-cetosteróides relação alfa/beta</t>
  </si>
  <si>
    <t xml:space="preserve">17-cetosteróides totais (17-CTS), dosagem</t>
  </si>
  <si>
    <t xml:space="preserve">17-hidroxicorticosteróides (17-OHS), dosagem</t>
  </si>
  <si>
    <t xml:space="preserve">17-hidroxipregnenolona, dosagem</t>
  </si>
  <si>
    <t xml:space="preserve">3 alfa androstonediol glucoronídeo (3ALFDADIOL), dosagem</t>
  </si>
  <si>
    <t xml:space="preserve">Ácido 5 hidróxi indol acético, dosagem na urina</t>
  </si>
  <si>
    <t xml:space="preserve">Ácido homo vanílico, dosagem</t>
  </si>
  <si>
    <t xml:space="preserve">Ácido vanilmandélico (VMA)</t>
  </si>
  <si>
    <t xml:space="preserve">Adrenocorticotrófico, hormônio (ACTH), dosagem</t>
  </si>
  <si>
    <t xml:space="preserve">Aldosterona, dosagem</t>
  </si>
  <si>
    <t xml:space="preserve">Alfa-fetoproteína, dosagem</t>
  </si>
  <si>
    <t xml:space="preserve">AMP cíclico, dosagem</t>
  </si>
  <si>
    <t xml:space="preserve">Androstenediona, dosagem</t>
  </si>
  <si>
    <t xml:space="preserve">Anticorpo anti-receptor de TSH (TRAB), dosagem</t>
  </si>
  <si>
    <t xml:space="preserve">Anticorpos antiinsulina, dosagem</t>
  </si>
  <si>
    <t xml:space="preserve">Anticorpos antitireóide (tireoglobulina), dosagem</t>
  </si>
  <si>
    <t xml:space="preserve">Antígeno Austrália (HBSAG), pesquisa</t>
  </si>
  <si>
    <t xml:space="preserve">Antígeno carcinoembriogênico (CEA), dosagem</t>
  </si>
  <si>
    <t xml:space="preserve">Antígeno específico prostático livre (PSA livre), dosagem</t>
  </si>
  <si>
    <t xml:space="preserve">Antígeno específico prostático total (PSA), dosagem</t>
  </si>
  <si>
    <t xml:space="preserve">Anti-TPO, dosagem</t>
  </si>
  <si>
    <t xml:space="preserve">Calcitonina, dosagem</t>
  </si>
  <si>
    <t xml:space="preserve">Catecolaminas, dosagem</t>
  </si>
  <si>
    <t xml:space="preserve">Composto S (11 - desoxicortisol), dosagem</t>
  </si>
  <si>
    <t xml:space="preserve">Cortisol livre, dosagem</t>
  </si>
  <si>
    <t xml:space="preserve">Cortisol, dosagem</t>
  </si>
  <si>
    <t xml:space="preserve">Crescimento, hormônio do (HGH), dosagem</t>
  </si>
  <si>
    <t xml:space="preserve">Curva glicêmica (6 dosagens), dosagem</t>
  </si>
  <si>
    <t xml:space="preserve">Curva insulínica  (6 dosagens), dosagem</t>
  </si>
  <si>
    <t xml:space="preserve">Dehidroepiandrosterona (DHEA), dosagem</t>
  </si>
  <si>
    <t xml:space="preserve">Dehidrotestosterona (DHT), dosagem</t>
  </si>
  <si>
    <t xml:space="preserve">Dosagem de receptor de progesterona ou de estrogênio</t>
  </si>
  <si>
    <t xml:space="preserve">Drogas (imunossupressora, anticonvulsivante, digitálico, etc.) cada, dosagem</t>
  </si>
  <si>
    <t xml:space="preserve">Enzima conversora da angiotensina (ECA), dosagem</t>
  </si>
  <si>
    <t xml:space="preserve">Eritropoietina, dosagem</t>
  </si>
  <si>
    <t xml:space="preserve">Estradiol, dosagem</t>
  </si>
  <si>
    <t xml:space="preserve">Estriol, dosagem</t>
  </si>
  <si>
    <t xml:space="preserve">Estrogênios totais (fenolesteróides), dosagem</t>
  </si>
  <si>
    <t xml:space="preserve">Estrona, dosagem</t>
  </si>
  <si>
    <t xml:space="preserve">Ferritina, dosagem</t>
  </si>
  <si>
    <t xml:space="preserve">Folículo estimulante, hormônio (FSH), dosagem</t>
  </si>
  <si>
    <t xml:space="preserve">Gad-Ab-antidescarboxilase do ácido, dosagem</t>
  </si>
  <si>
    <t xml:space="preserve">Gastrina, dosagem</t>
  </si>
  <si>
    <t xml:space="preserve">Globulina de ligação de hormônios sexuais (SHBG), dosagem</t>
  </si>
  <si>
    <t xml:space="preserve">Globulina transportadora da tiroxina (TBG), dosagem</t>
  </si>
  <si>
    <t xml:space="preserve">Glucagon, dosagem</t>
  </si>
  <si>
    <t xml:space="preserve">Gonadotrófico coriônico, hormônio (HCG), dosagem</t>
  </si>
  <si>
    <t xml:space="preserve">Hormônio antidiurético (vasopressina), dosagem</t>
  </si>
  <si>
    <t xml:space="preserve">Hormônio gonodotrofico corionico qualitativo (HCG-Beta-HCG), pesquisa</t>
  </si>
  <si>
    <t xml:space="preserve">Hormônio gonodotrofico corionico quantitativo (HCG-Beta-HCG), dosagem</t>
  </si>
  <si>
    <t xml:space="preserve">Hormônio luteinizante (LH), dosagem</t>
  </si>
  <si>
    <t xml:space="preserve">IGF BP3 (proteína ligadora dos fatores de crescimento "insulin-like"), dosagem</t>
  </si>
  <si>
    <t xml:space="preserve">Imunoglobulina (IGE), dosagem</t>
  </si>
  <si>
    <t xml:space="preserve">Índice de tiroxina livre (ITL), dosagem</t>
  </si>
  <si>
    <t xml:space="preserve">Insulina, dosagem</t>
  </si>
  <si>
    <t xml:space="preserve">Iodo protéico (PBI), dosagem</t>
  </si>
  <si>
    <t xml:space="preserve">Lactogênico placentário hormônio, dosagem</t>
  </si>
  <si>
    <t xml:space="preserve">Leptina, dosagem</t>
  </si>
  <si>
    <t xml:space="preserve">Macroprolactina, dosagem</t>
  </si>
  <si>
    <t xml:space="preserve">Marcadores tumorais (CA 19.9, CA 125, CA 72-4, CA 15-3, etc.) cada, dosagem</t>
  </si>
  <si>
    <t xml:space="preserve">N-telopeptídeo, pesquisa e/ou dosagem</t>
  </si>
  <si>
    <t xml:space="preserve">Osteocalcina, pesquisa e/ou dosagem</t>
  </si>
  <si>
    <t xml:space="preserve">Paratormônio - PTH ou fração (cada), dosagem</t>
  </si>
  <si>
    <t xml:space="preserve">Peptídeo C, dosagem</t>
  </si>
  <si>
    <t xml:space="preserve">Piridinolina, dosagem</t>
  </si>
  <si>
    <t xml:space="preserve">Pregnandiol, dosagem</t>
  </si>
  <si>
    <t xml:space="preserve">Pregnantriol, dosagem</t>
  </si>
  <si>
    <t xml:space="preserve">Progesterona, pesquisa e/ou dosagem</t>
  </si>
  <si>
    <t xml:space="preserve">Prolactina, dosagem</t>
  </si>
  <si>
    <t xml:space="preserve">Prova do LH-Rh, dosagem do FSH sem fornecimento de medicamento (cada)</t>
  </si>
  <si>
    <t xml:space="preserve">Prova do LH-Rh, dosagem do LH sem fornecimento de medicamento (cada)</t>
  </si>
  <si>
    <t xml:space="preserve">Prova do TRH-HPR, dosagem do HPR sem fornecimento do material (cada)</t>
  </si>
  <si>
    <t xml:space="preserve">Prova do TRH-TSH, dosagem do TSH sem fornecimento do material (cada)</t>
  </si>
  <si>
    <t xml:space="preserve">Prova para diabete insípido (restrição hídrica  NaCL 3% vasopressina)</t>
  </si>
  <si>
    <t xml:space="preserve">Provas de função tireoideana (T3, T4, índices e TSH)</t>
  </si>
  <si>
    <t xml:space="preserve">PTH, dosagem</t>
  </si>
  <si>
    <t xml:space="preserve">Renina, dosagem</t>
  </si>
  <si>
    <t xml:space="preserve">Somatomedina C (IGF1), dosagem</t>
  </si>
  <si>
    <t xml:space="preserve">Somatotrófico coriônico (HCS ou PHL), dosagem</t>
  </si>
  <si>
    <t xml:space="preserve">Sulfato de dehidroepiandrosterona (S-DHEA), dosagem</t>
  </si>
  <si>
    <t xml:space="preserve">T3 livre, dosagem</t>
  </si>
  <si>
    <t xml:space="preserve">T3 retenção, dosagem</t>
  </si>
  <si>
    <t xml:space="preserve">T3 reverso, dosagem</t>
  </si>
  <si>
    <t xml:space="preserve">T4 livre, dosagem</t>
  </si>
  <si>
    <t xml:space="preserve">Testosterona livre, dosagem</t>
  </si>
  <si>
    <t xml:space="preserve">Testosterona total, dosagem</t>
  </si>
  <si>
    <t xml:space="preserve">Tireoestimulante, hormônio (TSH), dosagem</t>
  </si>
  <si>
    <t xml:space="preserve">Tireoglobulina, dosagem</t>
  </si>
  <si>
    <t xml:space="preserve">Tiroxina (T4), dosagem</t>
  </si>
  <si>
    <t xml:space="preserve">Triiodotironina (T3), dosagem</t>
  </si>
  <si>
    <t xml:space="preserve">Vasopressina (ADH), dosagem</t>
  </si>
  <si>
    <t xml:space="preserve">Vitamina B12, dosagem</t>
  </si>
  <si>
    <t xml:space="preserve">Acetilcolina, anticorpos bloqueador receptor</t>
  </si>
  <si>
    <t xml:space="preserve">Acetilcolina, anticorpos ligador receptor</t>
  </si>
  <si>
    <t xml:space="preserve">Acetilcolina, anticorpos modulador receptor</t>
  </si>
  <si>
    <t xml:space="preserve">Adenovírus, IgG, dosagem</t>
  </si>
  <si>
    <t xml:space="preserve">Adenovírus, IgM - dosagem</t>
  </si>
  <si>
    <t xml:space="preserve">Alérgenos - perfil antigênico (painel C/36 antígenos), pesquisa</t>
  </si>
  <si>
    <t xml:space="preserve">Amebíase, IgG, dosagem</t>
  </si>
  <si>
    <t xml:space="preserve">Amebíase, IgM, dosagem</t>
  </si>
  <si>
    <t xml:space="preserve">Anti transglutaminase tecidual - IgA</t>
  </si>
  <si>
    <t xml:space="preserve">Anti-actina, dosagem</t>
  </si>
  <si>
    <t xml:space="preserve">Anticandida - IgG e IgM (cada), dosagem</t>
  </si>
  <si>
    <t xml:space="preserve">Anticardiolipina - IgA, dosagem</t>
  </si>
  <si>
    <t xml:space="preserve">Anticardiolipina - IgG, dosagem</t>
  </si>
  <si>
    <t xml:space="preserve">Anticardiolipina - IgM, dosagem</t>
  </si>
  <si>
    <t xml:space="preserve">Anticentrômero, pesquisa</t>
  </si>
  <si>
    <t xml:space="preserve">Anticorpo anti Saccharamyces - ASCA, dosagem</t>
  </si>
  <si>
    <t xml:space="preserve">Anticorpo anti-DNAse B, pesquisa e/ou dosagem</t>
  </si>
  <si>
    <t xml:space="preserve">Anticorpo anti-hormônio do crescimento, dosagem</t>
  </si>
  <si>
    <t xml:space="preserve">Anticorpo antivírus da hepatite E (total), pesquisa</t>
  </si>
  <si>
    <t xml:space="preserve">Anticorpos antidifteria</t>
  </si>
  <si>
    <t xml:space="preserve">Anticorpos antiendomisio - IgG, IgM, IgA (cada), dosagem</t>
  </si>
  <si>
    <t xml:space="preserve">Anticorpos anti-ilhota de langherans, dosagem</t>
  </si>
  <si>
    <t xml:space="preserve">Anticorpos anti-influenza A,  IgG, pesquisa e/ou dosagem</t>
  </si>
  <si>
    <t xml:space="preserve">Anticorpos anti-influenza A,  IgM, pesquisa e/ou dosagem</t>
  </si>
  <si>
    <t xml:space="preserve">Anticorpos anti-influenza B, IgG, dosagem</t>
  </si>
  <si>
    <t xml:space="preserve">Anticorpos anti-influenza B, IgM, dosagem</t>
  </si>
  <si>
    <t xml:space="preserve">Anticorpos antipneumococos</t>
  </si>
  <si>
    <t xml:space="preserve">Anticorpos antitétano</t>
  </si>
  <si>
    <t xml:space="preserve">Anticorpos naturais - isoaglutininas, pesquisas</t>
  </si>
  <si>
    <t xml:space="preserve">Anticorpos naturais - isoaglutininas, titulagem</t>
  </si>
  <si>
    <t xml:space="preserve">Anticortex supra-renal, pesquisa e/ou dosagem</t>
  </si>
  <si>
    <t xml:space="preserve">Antidesoxiribonuclease B, neutralização quantitativa</t>
  </si>
  <si>
    <t xml:space="preserve">Anti-DMP, pesquisa e/ou dosagem</t>
  </si>
  <si>
    <t xml:space="preserve">Anti-DNA, pesquisa e/ou dosagem</t>
  </si>
  <si>
    <t xml:space="preserve">Antiescleroderma (SCL 70), pesquisa</t>
  </si>
  <si>
    <t xml:space="preserve">Antifígado (glomérulo, tub. Renal corte rim de rato), IFI, pesquisa</t>
  </si>
  <si>
    <t xml:space="preserve">Antifungigrama</t>
  </si>
  <si>
    <t xml:space="preserve">Antígenos metílicos solúveis do BCG (1 aplicação)</t>
  </si>
  <si>
    <t xml:space="preserve">Antigliadina (glúten) - IgA, dosagem</t>
  </si>
  <si>
    <t xml:space="preserve">Antigliadina (glúten) - IgG, dosagem</t>
  </si>
  <si>
    <t xml:space="preserve">Antigliadina (glúten) - IgM, dosagem</t>
  </si>
  <si>
    <t xml:space="preserve">Anti-hialuronidase, determinação da</t>
  </si>
  <si>
    <t xml:space="preserve">Anti-JO1, pesquisa</t>
  </si>
  <si>
    <t xml:space="preserve">Anti-LA/SSB, pesquisa</t>
  </si>
  <si>
    <t xml:space="preserve">Anti-LKM-1, pesquisa</t>
  </si>
  <si>
    <t xml:space="preserve">Antimembrana basal, pesquisa</t>
  </si>
  <si>
    <t xml:space="preserve">Antimicrossomal, pesquisa</t>
  </si>
  <si>
    <t xml:space="preserve">Antimitocondria, M2, pesquisa</t>
  </si>
  <si>
    <t xml:space="preserve">Antimitocondria, pesquisa</t>
  </si>
  <si>
    <t xml:space="preserve">Antimúsculo cardíaco, pesquisa</t>
  </si>
  <si>
    <t xml:space="preserve">Antimúsculo estriado, pesquisa</t>
  </si>
  <si>
    <t xml:space="preserve">Antimúsculo liso, pesquisa</t>
  </si>
  <si>
    <t xml:space="preserve">Antineutrófilos (anca)  C, pesquisa</t>
  </si>
  <si>
    <t xml:space="preserve">Antineutrófilos (anca)  P, pesquisa</t>
  </si>
  <si>
    <t xml:space="preserve">Antiparietal, pesquisa</t>
  </si>
  <si>
    <t xml:space="preserve">Antiperoxidase tireoideana, pesquisa</t>
  </si>
  <si>
    <t xml:space="preserve">Anti-RNP, pesquisa</t>
  </si>
  <si>
    <t xml:space="preserve">Anti-Ro/SSA, pesquisa</t>
  </si>
  <si>
    <t xml:space="preserve">Anti-Sm, pesquisa</t>
  </si>
  <si>
    <t xml:space="preserve">Aslo, pesquisa (látex)</t>
  </si>
  <si>
    <t xml:space="preserve">Aslo, quantitativo, dosagem (turbidimetria ou nefelometria)</t>
  </si>
  <si>
    <t xml:space="preserve">Aspergilus, reação sorológica</t>
  </si>
  <si>
    <t xml:space="preserve">Avidez de IgG para toxoplasmose, citomegalia, rubéloa, EB e outros, cada, dosagem</t>
  </si>
  <si>
    <t xml:space="preserve">Beta-2-microglobulina, dosagem</t>
  </si>
  <si>
    <t xml:space="preserve">Biotinidase atividade da, qualitativo, dosagem</t>
  </si>
  <si>
    <t xml:space="preserve">Blastomicose, reação sorológica</t>
  </si>
  <si>
    <t xml:space="preserve">Brucela - IgG, dosagem</t>
  </si>
  <si>
    <t xml:space="preserve">Brucela - IgM, dosagem</t>
  </si>
  <si>
    <t xml:space="preserve">Brucela, prova rápida</t>
  </si>
  <si>
    <t xml:space="preserve">C1q, dosagem</t>
  </si>
  <si>
    <t xml:space="preserve">C3 proativador, dosagem</t>
  </si>
  <si>
    <t xml:space="preserve">C3A (fator B), dosagem</t>
  </si>
  <si>
    <t xml:space="preserve">CA 50, dosagem</t>
  </si>
  <si>
    <t xml:space="preserve">CA-242, dosagem</t>
  </si>
  <si>
    <t xml:space="preserve">CA-27-29, dosagem</t>
  </si>
  <si>
    <t xml:space="preserve">Caxumba, IgG, dosagem</t>
  </si>
  <si>
    <t xml:space="preserve">Caxumba, IgM, dosagem</t>
  </si>
  <si>
    <t xml:space="preserve">Chagas IgG, dosagem</t>
  </si>
  <si>
    <t xml:space="preserve">Chagas IgM, dosagem</t>
  </si>
  <si>
    <t xml:space="preserve">Chlamydia - IgG, dosagem</t>
  </si>
  <si>
    <t xml:space="preserve">Chlamydia - IgM, dosagem</t>
  </si>
  <si>
    <t xml:space="preserve">Cisticercose, AC, pesquisa e/ou dosagem</t>
  </si>
  <si>
    <t xml:space="preserve">Citomegalovírus IgG, dosagem</t>
  </si>
  <si>
    <t xml:space="preserve">Citomegalovírus IgM, dosagem</t>
  </si>
  <si>
    <t xml:space="preserve">Clostridium difficile, toxina A, pesquisa e/ou dosagem</t>
  </si>
  <si>
    <t xml:space="preserve">Complemento C2, dosagem</t>
  </si>
  <si>
    <t xml:space="preserve">Complemento C3, C4 - turbid. ou nefolométrico C3A, dosagem</t>
  </si>
  <si>
    <t xml:space="preserve">Complemento C3, dosagem</t>
  </si>
  <si>
    <t xml:space="preserve">Complemento C4, dosagem</t>
  </si>
  <si>
    <t xml:space="preserve">Complemento C5, dosagem</t>
  </si>
  <si>
    <t xml:space="preserve">Complemento CH-100, pesquisa e/ou dosagem</t>
  </si>
  <si>
    <t xml:space="preserve">Complemento CH-50, pesquisa e/ou dosagem</t>
  </si>
  <si>
    <t xml:space="preserve">Crio-aglutinina, globulina, dosagem, cada</t>
  </si>
  <si>
    <t xml:space="preserve">Crio-aglutinina, globulina, pesquisa, cada</t>
  </si>
  <si>
    <t xml:space="preserve">Crioglobulinas, caracterização - imunoeletroforese</t>
  </si>
  <si>
    <t xml:space="preserve">Cross match (prova cruzada de histocompatibilidade para transplante renal)</t>
  </si>
  <si>
    <t xml:space="preserve">Cultura ou estimulação dos linfócitos "in vitro" por concanavalina, PHA ou pokweed</t>
  </si>
  <si>
    <t xml:space="preserve">Dengue - IgG e IgM (cada), dosagem</t>
  </si>
  <si>
    <t xml:space="preserve">DNCB - teste de contato</t>
  </si>
  <si>
    <t xml:space="preserve">Echovírus (painel) sorologia para</t>
  </si>
  <si>
    <t xml:space="preserve">Equinococose (Hidatidose), reação sorológica</t>
  </si>
  <si>
    <t xml:space="preserve">Equinococose, IDR</t>
  </si>
  <si>
    <t xml:space="preserve">Esporotricose, reação sorológica</t>
  </si>
  <si>
    <t xml:space="preserve">Esporotriquina, IDR</t>
  </si>
  <si>
    <t xml:space="preserve">Fator antinúcleo, (FAN), pesquisa</t>
  </si>
  <si>
    <t xml:space="preserve">Fator reumatóide, quantitativo, dosagem (turbidimetria, nefelometria)</t>
  </si>
  <si>
    <t xml:space="preserve">Fator reumatóide, teste do látex (qualitativo), pesquisa</t>
  </si>
  <si>
    <t xml:space="preserve">Filaria sorologia, pesquisa e/ou dosagem</t>
  </si>
  <si>
    <t xml:space="preserve">Frei (linfogranuloma venéreo), IDeR, pesquisa e/ou dosagem</t>
  </si>
  <si>
    <t xml:space="preserve">Genotipagem do sistema HLA</t>
  </si>
  <si>
    <t xml:space="preserve">Giardia, reação sorológica</t>
  </si>
  <si>
    <t xml:space="preserve">Gonococo - IgG, pesquisa e/ou dosagem</t>
  </si>
  <si>
    <t xml:space="preserve">Gonococo - IgM, pesquisa e/ou dosagem</t>
  </si>
  <si>
    <t xml:space="preserve">Helicobacter pylori - IgA, pesquisa e/ou dosagem</t>
  </si>
  <si>
    <t xml:space="preserve">Helicobacter pylori - IgG, pesquisa e/ou dosagem</t>
  </si>
  <si>
    <t xml:space="preserve">Helicobacter pylori - IgM, pesquisa e/ou dosagem</t>
  </si>
  <si>
    <t xml:space="preserve">Hepatite A - HAV - IgG, pesquisa e/ou dosagem</t>
  </si>
  <si>
    <t xml:space="preserve">Hepatite A - HAV - IgM, pesquisa e/ou dosagem</t>
  </si>
  <si>
    <t xml:space="preserve">Hepatite B - HBCAC - IgG (anti-core IgG ou Acoreg), pesquisa e/ou dosagem</t>
  </si>
  <si>
    <t xml:space="preserve">Hepatite B - HBCAC - IgM (anti-core IgM ou Acorem), pesquisa e/ou dosagem</t>
  </si>
  <si>
    <t xml:space="preserve">Hepatite B - HBeAC (anti HBE), pesquisa e/ou dosagem</t>
  </si>
  <si>
    <t xml:space="preserve">Hepatite B - HBeAG (antígeno "E"), pesquisa e/ou dosagem</t>
  </si>
  <si>
    <t xml:space="preserve">Hepatite B - HBSAC (anti-antígeno de superfície), pesquisa e/ou dosagem</t>
  </si>
  <si>
    <t xml:space="preserve">Hepatite B - HBSAG (AU, antígeno austrália), pesquisa e/ou dosagem</t>
  </si>
  <si>
    <t xml:space="preserve">Hepatite C - anti-HCV - IgM, pesquisa e/ou dosagem</t>
  </si>
  <si>
    <t xml:space="preserve">Hepatite C - anti-HCV, pesquisa e/ou dosagem</t>
  </si>
  <si>
    <t xml:space="preserve">Hepatite C - imunoblot, pesquisa e/ou dosagem</t>
  </si>
  <si>
    <t xml:space="preserve">Hepatite delta, anticorpo IgG, pesquisa e/ou dosagem</t>
  </si>
  <si>
    <t xml:space="preserve">Hepatite delta, anticorpo IgM, pesquisa e/ou dosagem</t>
  </si>
  <si>
    <t xml:space="preserve">Hepatite delta, antígeno, pesquisa e/ou dosagem</t>
  </si>
  <si>
    <t xml:space="preserve">Hepatite E - IgM/IgG</t>
  </si>
  <si>
    <t xml:space="preserve">HER-2 - dosagem do receptor</t>
  </si>
  <si>
    <t xml:space="preserve">Herpes simples - IgG, dosagem</t>
  </si>
  <si>
    <t xml:space="preserve">Herpes simples - IgM, dosagem</t>
  </si>
  <si>
    <t xml:space="preserve">Herpes zoster - IgG, pesquisa e/ou dosagem</t>
  </si>
  <si>
    <t xml:space="preserve">Herpes zoster - IgM, pesquisa e/ou dosagem</t>
  </si>
  <si>
    <t xml:space="preserve">Hidatidose (equinococose) IDi dupla</t>
  </si>
  <si>
    <t xml:space="preserve">Hipersensibilidade retardada (intradermo reação IDeR ) candidina, caxumba, estreptoquinase-dornase, PPD, tricofitina, vírus vacinal, outro(s), cada</t>
  </si>
  <si>
    <t xml:space="preserve">Histamina, dosagem</t>
  </si>
  <si>
    <t xml:space="preserve">Histona, dosagem</t>
  </si>
  <si>
    <t xml:space="preserve">Histoplasmose, reação sorológica</t>
  </si>
  <si>
    <t xml:space="preserve">HIV - antígeno P24, dosagem</t>
  </si>
  <si>
    <t xml:space="preserve">HIV1 ou HIV2, pesquisa de anticorpos</t>
  </si>
  <si>
    <t xml:space="preserve">HIV1+ HIV2, (determinação conjunta), pesquisa de anticorpos</t>
  </si>
  <si>
    <t xml:space="preserve">HLA-DR, pesquisa</t>
  </si>
  <si>
    <t xml:space="preserve">HLA-DR+DQ, pesquisa</t>
  </si>
  <si>
    <t xml:space="preserve">HTLV1 ou HTLV2 pesquisa de anticorpo (cada)</t>
  </si>
  <si>
    <t xml:space="preserve">IgA na saliva, dosagem</t>
  </si>
  <si>
    <t xml:space="preserve">IgA, dosagem</t>
  </si>
  <si>
    <t xml:space="preserve">IgD, dosagem</t>
  </si>
  <si>
    <t xml:space="preserve">IgE, grupo específico, cada, dosagem</t>
  </si>
  <si>
    <t xml:space="preserve">IgE, por alérgeno (cada), dosagem</t>
  </si>
  <si>
    <t xml:space="preserve">IgE, total, dosagem</t>
  </si>
  <si>
    <t xml:space="preserve">IgG, dosagem</t>
  </si>
  <si>
    <t xml:space="preserve">IgG, subclasses 1,2,3,4 (cada), dosagem</t>
  </si>
  <si>
    <t xml:space="preserve">IgM, dosagem</t>
  </si>
  <si>
    <t xml:space="preserve">Imunocomplexos circulantes, com células Raji, pesquisa e/ou dosagem</t>
  </si>
  <si>
    <t xml:space="preserve">Imunocomplexos circulantes, pesquisa e/ou dosagem</t>
  </si>
  <si>
    <t xml:space="preserve">Imunoeletroforese (estudo da gamopatia), pesquisa e/ou dosagem</t>
  </si>
  <si>
    <t xml:space="preserve">Inibidor de C1 esterase, pesquisa e/ou dosagem</t>
  </si>
  <si>
    <t xml:space="preserve">Isospora, pesquisa de antígeno</t>
  </si>
  <si>
    <t xml:space="preserve">Ito (cancro mole), IDeR</t>
  </si>
  <si>
    <t xml:space="preserve">Kveim (sarcoidose), IDeR</t>
  </si>
  <si>
    <t xml:space="preserve">Legionella - IgG e IgM (cada), pesquisa</t>
  </si>
  <si>
    <t xml:space="preserve">Leishmaniose - IgG e IgM (cada), pesquisa</t>
  </si>
  <si>
    <t xml:space="preserve">Leptospirose - IgG, pesquisa</t>
  </si>
  <si>
    <t xml:space="preserve">Leptospirose - IgM, pesquisa</t>
  </si>
  <si>
    <t xml:space="preserve">Leptospirose, aglutinação, pesquisa</t>
  </si>
  <si>
    <t xml:space="preserve">Linfócitos T "helper" contagem de (IF com OKT-4) (CD-4+) citometria de fluxo</t>
  </si>
  <si>
    <t xml:space="preserve">Linfócitos T supressores contagem de (IF com OKT-8) (D-8) citometria de fluxo</t>
  </si>
  <si>
    <t xml:space="preserve">Listeriose, reação sorológica</t>
  </si>
  <si>
    <t xml:space="preserve">Lyme - IgG, pesquisa e/ou dosagem</t>
  </si>
  <si>
    <t xml:space="preserve">Lyme - IgM, pesquisa e/ou dosagem</t>
  </si>
  <si>
    <t xml:space="preserve">Malária - IgG, pesquisa e/ou dosagem</t>
  </si>
  <si>
    <t xml:space="preserve">Malária - IgM, pesquisa e/ou dosagem</t>
  </si>
  <si>
    <t xml:space="preserve">Mantoux, IDeR</t>
  </si>
  <si>
    <t xml:space="preserve">MCA (antígeno cárcino-mamário), pesquisa e/ou dosagem</t>
  </si>
  <si>
    <t xml:space="preserve">Micoplasma pneumoniae - IgG, pesquisa</t>
  </si>
  <si>
    <t xml:space="preserve">Micoplasma pneumoniae - IgM, pesquisa</t>
  </si>
  <si>
    <t xml:space="preserve">Mononucleose - Epstein BARR - IgG, pesquisa e/ou dosagem</t>
  </si>
  <si>
    <t xml:space="preserve">Mononucleose, anti-VCA (EBV) IgG, pesquisa e/ou dosagem</t>
  </si>
  <si>
    <t xml:space="preserve">Mononucleose, anti-VCA (EBV) IgM, pesquisa e/ou dosagem</t>
  </si>
  <si>
    <t xml:space="preserve">Mononucleose, sorologia para (Monoteste ou Paul-Bunnel), cada</t>
  </si>
  <si>
    <t xml:space="preserve">Montenegro, IDeR</t>
  </si>
  <si>
    <t xml:space="preserve">NBT estimulado</t>
  </si>
  <si>
    <t xml:space="preserve">Outros testes bioquímicos para determinação do risco fetal (cada)</t>
  </si>
  <si>
    <t xml:space="preserve">Paracoccidioidomicose, anticorpos totais / IgG, dosagem</t>
  </si>
  <si>
    <t xml:space="preserve">Parvovírus - IgG, IgM (cada), pesquisa</t>
  </si>
  <si>
    <t xml:space="preserve">Peptídio intestinal vasoativo, dosagem</t>
  </si>
  <si>
    <t xml:space="preserve">Pesquisa de sulfatídeos e material metacromático na urina</t>
  </si>
  <si>
    <t xml:space="preserve">Poliomelite sorologia</t>
  </si>
  <si>
    <t xml:space="preserve">PPD (tuberculina), IDeR</t>
  </si>
  <si>
    <t xml:space="preserve">Proteína Amiloide A, pesquisa e/ou dosagem</t>
  </si>
  <si>
    <t xml:space="preserve">Proteína C reativa, qualitativa, pesquisa (látex)</t>
  </si>
  <si>
    <t xml:space="preserve">Proteína C reativa, quantitativa, dosagem (turbidimetria, nefelometria)</t>
  </si>
  <si>
    <t xml:space="preserve">Proteína C, teste imunológico</t>
  </si>
  <si>
    <t xml:space="preserve">Proteína eosinofílica catiônica (ECP), pesquisa e/ou dosagem</t>
  </si>
  <si>
    <t xml:space="preserve">Psitacose - IgA, pesauisa</t>
  </si>
  <si>
    <t xml:space="preserve">Psitacose - IgG, pesquisa</t>
  </si>
  <si>
    <t xml:space="preserve">Psitacose - IgM, pesquisa</t>
  </si>
  <si>
    <t xml:space="preserve">Reação sorológica para coxsackie, neutralização IgG</t>
  </si>
  <si>
    <t xml:space="preserve">Rubéola - IgG, dosagem</t>
  </si>
  <si>
    <t xml:space="preserve">Rubéola - IgM, dosagem</t>
  </si>
  <si>
    <t xml:space="preserve">Sarampo - anticorpos IgG, dosagem</t>
  </si>
  <si>
    <t xml:space="preserve">Sarampo - anticorpos IgM, dosagem</t>
  </si>
  <si>
    <t xml:space="preserve">Schistosomose - IgG, dosagem</t>
  </si>
  <si>
    <t xml:space="preserve">Schistosomose - IgM, dosagem</t>
  </si>
  <si>
    <t xml:space="preserve">Schistosomose, pesquisa</t>
  </si>
  <si>
    <t xml:space="preserve">Sífilis - FTA-ABS-IgG, pesquisa</t>
  </si>
  <si>
    <t xml:space="preserve">Sífilis - FTA-ABS-IgM, pesquisa</t>
  </si>
  <si>
    <t xml:space="preserve">Sífilis - TPHA, pesquisa</t>
  </si>
  <si>
    <t xml:space="preserve">Sífilis - VDRL</t>
  </si>
  <si>
    <t xml:space="preserve">Sífilis anticorpo total, dosagem</t>
  </si>
  <si>
    <t xml:space="preserve">Sífilis IgM, dosagem</t>
  </si>
  <si>
    <t xml:space="preserve">Teste de inibição da migração dos linfócitos (para cada antígeno)</t>
  </si>
  <si>
    <t xml:space="preserve">Teste rápido para detecção de HIV em gestante</t>
  </si>
  <si>
    <t xml:space="preserve">Teste respiratório para H. Pylori</t>
  </si>
  <si>
    <t xml:space="preserve">Toxocara cannis - IgG, pesquisa e/ou dosagem</t>
  </si>
  <si>
    <t xml:space="preserve">Toxocara cannis - IgM, pesquisa e/ou dosagem</t>
  </si>
  <si>
    <t xml:space="preserve">Toxoplasmina, IDeR</t>
  </si>
  <si>
    <t xml:space="preserve">Toxoplasmose - IgA, dosagem</t>
  </si>
  <si>
    <t xml:space="preserve">Toxoplasmose IgG, dosagem</t>
  </si>
  <si>
    <t xml:space="preserve">Toxoplasmose IgM, dosagem</t>
  </si>
  <si>
    <t xml:space="preserve">Urease, teste rápido para helicobacter pylori</t>
  </si>
  <si>
    <t xml:space="preserve">Varicela, IgG, dosagem</t>
  </si>
  <si>
    <t xml:space="preserve">Varicela, IgM, dosagem</t>
  </si>
  <si>
    <t xml:space="preserve">Vírus sincicial respiratório - Elisa - IgG, pesquisa e/ou dosagem</t>
  </si>
  <si>
    <t xml:space="preserve">Vírus sincicial respiratório - pesquisa direta</t>
  </si>
  <si>
    <t xml:space="preserve">Waaler-Rose (fator reumatóide), pesquisa e/ou dosagem</t>
  </si>
  <si>
    <t xml:space="preserve">Weil Felix (Ricketsiose), reação de aglutinação</t>
  </si>
  <si>
    <t xml:space="preserve">Western Blot (anticorpos anti-HIV)</t>
  </si>
  <si>
    <t xml:space="preserve">Western Blot (anticorpos anti-HTVI ou HTLVII) (cada)</t>
  </si>
  <si>
    <t xml:space="preserve">Widal, reação de</t>
  </si>
  <si>
    <t xml:space="preserve">Adenosina de aminase (ADA), dosagem em líquidos orgânicos</t>
  </si>
  <si>
    <t xml:space="preserve">Anticorpo antiespermatozóide, pesquisa</t>
  </si>
  <si>
    <t xml:space="preserve">Bioquímica ICR (proteínas + pandy + glicose + cloro)</t>
  </si>
  <si>
    <t xml:space="preserve">Células, contagem total e específica</t>
  </si>
  <si>
    <t xml:space="preserve">Células, pesquisa de células neoplásicas (citologia oncótica), pesquisa em líquidos orgânicos</t>
  </si>
  <si>
    <t xml:space="preserve">Clements, teste</t>
  </si>
  <si>
    <t xml:space="preserve">Criptococose, cândida, aspérgilus (látex), pesquisa</t>
  </si>
  <si>
    <t xml:space="preserve">Cristais com luz polarizada, pesquisa</t>
  </si>
  <si>
    <t xml:space="preserve">Eletroforese de proteínas no líquor, com concentração</t>
  </si>
  <si>
    <t xml:space="preserve">Espectrofotometria de líquido amniótico</t>
  </si>
  <si>
    <t xml:space="preserve">Espermograma (caracteres físicos, pH, fludificação, motilidade, vitalidade, contagem e morfologia)</t>
  </si>
  <si>
    <t xml:space="preserve">Espermograma e teste de penetração "in vitro", velocidade penetração vertical, colocação  vital, teste de revitalização</t>
  </si>
  <si>
    <t xml:space="preserve">Fosfolipídios (relação lecitina/esfingomielina), pesquisa e/ou dosagem em líquidos orgânicos</t>
  </si>
  <si>
    <t xml:space="preserve">H. Influenzae, S. Pneumonieae, N. Meningitidis A, B e C W135 (cada), pesquisa em líquidos orgânicos</t>
  </si>
  <si>
    <t xml:space="preserve">Haemophilus influenzae - pesquisa de anticorpos (cada), em líquidos orgânicos</t>
  </si>
  <si>
    <t xml:space="preserve">Índice de imunoprodução (eletrof. e IgG em soro e líquor)</t>
  </si>
  <si>
    <t xml:space="preserve">LCR ambulatorial rotina (aspectos cor + índice de cor + contagem global e  específica  de leucócitos e  hemácias + citologia  oncótica + proteína + glicose + cloro + eletroforese  com  concentração + IgG + reações para neurocisticercose (2) + reações para neuroles (2)</t>
  </si>
  <si>
    <t xml:space="preserve">LCR hospitalar neurologia (aspectos cor + índices de cor + contagem global e específica de  leucócitos e hemácias + proteína + glicose + cloro + reações para neurocisticercose (2) + reações para  neurolues (2) + bacterioscopia + cultura + látex para bactérias</t>
  </si>
  <si>
    <t xml:space="preserve">LCR pronto socorro (aspectos cor + índice  de cor + contagem  global  e  específica  de  leucócitos  e hemácias + proteína  + glicose + cloro + lactato + bacterioscopia + cultura + látex para bactérias)</t>
  </si>
  <si>
    <t xml:space="preserve">Maturidade pulmonar fetal</t>
  </si>
  <si>
    <t xml:space="preserve">Nonne-Apple; reação</t>
  </si>
  <si>
    <t xml:space="preserve">Pesquisa de bandas oligoclonais por isofocalização</t>
  </si>
  <si>
    <t xml:space="preserve">Proteína mielina básica, anticorpo anti, pesquisa</t>
  </si>
  <si>
    <t xml:space="preserve">Punção cisternal subocciptal com manometria para coleta de líquido cefalorraqueano</t>
  </si>
  <si>
    <t xml:space="preserve">Punção lombar com manometria para coleta de líquido cefalorraqueano</t>
  </si>
  <si>
    <t xml:space="preserve">Ragócitos, pesquisa</t>
  </si>
  <si>
    <t xml:space="preserve">Rotina do líquido amniótico-amniograma (citológico espectrofotometria, creatinina e teste de clements)</t>
  </si>
  <si>
    <t xml:space="preserve">Rotina líquido sinovial - caracteres físicos, citologia, proteínas, ácido úrico, látex p/ F.R., BACT.</t>
  </si>
  <si>
    <t xml:space="preserve">Takata-Ara, reação</t>
  </si>
  <si>
    <t xml:space="preserve">A fresco, exame</t>
  </si>
  <si>
    <t xml:space="preserve">Antibiograma (teste de sensibilidade e antibióticos e quimioterápicos), por bactéria - não automatizado</t>
  </si>
  <si>
    <t xml:space="preserve">Antibiograma automatizado</t>
  </si>
  <si>
    <t xml:space="preserve">Antibiograma p/ bacilos álcool-resistentes - drogas de 2 linhas</t>
  </si>
  <si>
    <t xml:space="preserve">Antígenos fúngicos, pesquisa</t>
  </si>
  <si>
    <t xml:space="preserve">B.A.A.R. (Ziehl ou fluorescência, pesquisa direta e após homogeneização), pesquisa</t>
  </si>
  <si>
    <t xml:space="preserve">Bacterioscopia (Gram, Ziehl, Albert  etc), por lâmina</t>
  </si>
  <si>
    <t xml:space="preserve">Chlamydia, cultura</t>
  </si>
  <si>
    <t xml:space="preserve">Citomegalovírus - shell vial, pesquisa</t>
  </si>
  <si>
    <t xml:space="preserve">Cólera - identificação (sorotipagem incluída)</t>
  </si>
  <si>
    <t xml:space="preserve">Corpúsculos de Donovani, pesquisa direta de</t>
  </si>
  <si>
    <t xml:space="preserve">Criptococo (tinta da China), pesquisa de</t>
  </si>
  <si>
    <t xml:space="preserve">Criptosporidium, pesquisa</t>
  </si>
  <si>
    <t xml:space="preserve">Cultura automatizada</t>
  </si>
  <si>
    <t xml:space="preserve">Cultura bacteriana (em diversos materiais biológicos)</t>
  </si>
  <si>
    <t xml:space="preserve">Cultura para bactérias anaeróbicas</t>
  </si>
  <si>
    <t xml:space="preserve">Cultura para fungos</t>
  </si>
  <si>
    <t xml:space="preserve">Cultura para mycobacterium</t>
  </si>
  <si>
    <t xml:space="preserve">Cultura quantitativa de secreções pulmonares, quando necessitar tratamento prévio c/ N.C.A.</t>
  </si>
  <si>
    <t xml:space="preserve">Cultura, fezes: salmonela, shigellae e esc. Coli enteropatogênicas, enteroinvasora (sorol. Incluída) + campylobacter SP. + E. Coli entero-hemorrágica</t>
  </si>
  <si>
    <t xml:space="preserve">Cultura, fezes: salmonella, shigella e escherichia coli enteropatogênicas (sorologia incluída)</t>
  </si>
  <si>
    <t xml:space="preserve">Cultura, herpesvírus ou outro</t>
  </si>
  <si>
    <t xml:space="preserve">Cultura, micoplasma ou ureaplasma</t>
  </si>
  <si>
    <t xml:space="preserve">Cultura, urina com contagem de colônias</t>
  </si>
  <si>
    <t xml:space="preserve">Estreptococos - A, teste rápido</t>
  </si>
  <si>
    <t xml:space="preserve">Fungos, pesquisa de (a fresco lactofenol, tinta da China)</t>
  </si>
  <si>
    <t xml:space="preserve">Hansen, pesquisa de (por material)</t>
  </si>
  <si>
    <t xml:space="preserve">Hemocultura (por amostra)</t>
  </si>
  <si>
    <t xml:space="preserve">Hemocultura automatizada (por amostra)</t>
  </si>
  <si>
    <t xml:space="preserve">Hemocultura para bactérias anaeróbias (por amostra)</t>
  </si>
  <si>
    <t xml:space="preserve">Hemophilus (bordetella) pertussis, pesquisa</t>
  </si>
  <si>
    <t xml:space="preserve">Leishmania, pesquisa</t>
  </si>
  <si>
    <t xml:space="preserve">Leptospira (campo escuro após concentração), pesquisa</t>
  </si>
  <si>
    <t xml:space="preserve">Microorganismos - teste de sensibilidade a drogas MIC, por droga testada</t>
  </si>
  <si>
    <t xml:space="preserve">Microsporídia, pesquisa nas fezes</t>
  </si>
  <si>
    <t xml:space="preserve">Paracoccidioides, pesquisa de</t>
  </si>
  <si>
    <t xml:space="preserve">Pneumocysti carinii, pesquisa por coloração especial</t>
  </si>
  <si>
    <t xml:space="preserve">Rotavírus, pesquisa, Elisa</t>
  </si>
  <si>
    <t xml:space="preserve">Sarcoptes scabei, pesquisa</t>
  </si>
  <si>
    <t xml:space="preserve">Treponema (campo escuro), pesquisa</t>
  </si>
  <si>
    <t xml:space="preserve">Vacina autógena</t>
  </si>
  <si>
    <t xml:space="preserve">2,5-hexanodiona, dosagem na urina</t>
  </si>
  <si>
    <t xml:space="preserve">Acidez titulável</t>
  </si>
  <si>
    <t xml:space="preserve">Ácido cítrico, dosagem na urina</t>
  </si>
  <si>
    <t xml:space="preserve">Ácido homogentísico, pesquisa e/ou dosagem na urina</t>
  </si>
  <si>
    <t xml:space="preserve">Alcaptonúria, pesquisa</t>
  </si>
  <si>
    <t xml:space="preserve">Bartituratos, pesquisa e/ou dosagem na urina</t>
  </si>
  <si>
    <t xml:space="preserve">Beta mercapto-lactato-disulfidúria, pesquisa na urina</t>
  </si>
  <si>
    <t xml:space="preserve">Cálculos urinários, análise</t>
  </si>
  <si>
    <t xml:space="preserve">Catecolaminas fracionadas - dopamina, epinefrina, norepinefrina (cada), pesquisa e/ou dosagem na urina</t>
  </si>
  <si>
    <t xml:space="preserve">Cistina, pesquisa e/ou dosagem na urina</t>
  </si>
  <si>
    <t xml:space="preserve">Cistinúria, pesquisa</t>
  </si>
  <si>
    <t xml:space="preserve">Contagem sedimentar de Addis</t>
  </si>
  <si>
    <t xml:space="preserve">Coproporfirina III, pesquisa e/ou dosagem na urina</t>
  </si>
  <si>
    <t xml:space="preserve">Corpos cetônicos, pesquisa na urina</t>
  </si>
  <si>
    <t xml:space="preserve">Cromatografia de açúcares na urina</t>
  </si>
  <si>
    <t xml:space="preserve">Dismorfismo eritrocitário, pesquisa (contraste de fase) na urina</t>
  </si>
  <si>
    <t xml:space="preserve">Eletroforese de proteínas urinárias, com concentração</t>
  </si>
  <si>
    <t xml:space="preserve">Erros inatos do metabolismo baterias de testes químicos de triagem em urina (mínimo de 6 testes)</t>
  </si>
  <si>
    <t xml:space="preserve">Fenilcetonúria, pesquisa</t>
  </si>
  <si>
    <t xml:space="preserve">Frutosúria, pesquisa</t>
  </si>
  <si>
    <t xml:space="preserve">Galactosúria, pesquisa</t>
  </si>
  <si>
    <t xml:space="preserve">Histidina, pesquisa na urina</t>
  </si>
  <si>
    <t xml:space="preserve">Inclusão citomegálica, pesquisa de células com, na urina</t>
  </si>
  <si>
    <t xml:space="preserve">Lipóides, pesquisa na urina</t>
  </si>
  <si>
    <t xml:space="preserve">Melanina, pesquisa na urina</t>
  </si>
  <si>
    <t xml:space="preserve">Metanefrinas urinárias, dosagem</t>
  </si>
  <si>
    <t xml:space="preserve">Microalbuminúriam, dosagem</t>
  </si>
  <si>
    <t xml:space="preserve">Mioglobina, pesquisa na urina</t>
  </si>
  <si>
    <t xml:space="preserve">Osmolalidade, determinação na urina</t>
  </si>
  <si>
    <t xml:space="preserve">Pesquisa ou dosagem de um componente urinário</t>
  </si>
  <si>
    <t xml:space="preserve">Porfobilinogênio, pesquisa na urina</t>
  </si>
  <si>
    <t xml:space="preserve">Porfobilinogênio, urina</t>
  </si>
  <si>
    <t xml:space="preserve">Proteínas de Bence Jones, pesquisa na urina</t>
  </si>
  <si>
    <t xml:space="preserve">Prova de concentração (Fishberg ou Volhard), na urina</t>
  </si>
  <si>
    <t xml:space="preserve">Prova de diluição, na urina</t>
  </si>
  <si>
    <t xml:space="preserve">Rotina de urina (caracteres físicos, elementos anormais e sedimentoscopia)</t>
  </si>
  <si>
    <t xml:space="preserve">Sobrecarga de água, prova na urina</t>
  </si>
  <si>
    <t xml:space="preserve">Tirosinose, pesquisa (urina)</t>
  </si>
  <si>
    <t xml:space="preserve">Uroporfirinas, dosagem na urina</t>
  </si>
  <si>
    <t xml:space="preserve">Cristalização do muco cervical, pequisa</t>
  </si>
  <si>
    <t xml:space="preserve">Cromatina sexual, pesquisa</t>
  </si>
  <si>
    <t xml:space="preserve">Gastroacidograma - secreção basal para 60' e 4 amostras após o estímulo (fornecimento de material inclusive tubagem) teste</t>
  </si>
  <si>
    <t xml:space="preserve">Hollander (inclusive tubagem) teste</t>
  </si>
  <si>
    <t xml:space="preserve">Iontoforese para a coleta de suor, com dosagem de cloro</t>
  </si>
  <si>
    <t xml:space="preserve">Muco-nasal, pesquisa de eosinófilos e mastócitos</t>
  </si>
  <si>
    <t xml:space="preserve">Pancreozima - secretina no suco duodenal, teste</t>
  </si>
  <si>
    <t xml:space="preserve">Perfil  metabólico  para  litíase  renal: sangue (Ca, P, AU, Cr) urina: (Ca, AU, P, citr, pesq. Cistina) AMP-cíclico</t>
  </si>
  <si>
    <t xml:space="preserve">Perfil reumatológico (ácido úrico, eletroforese de proteínas, FAN, VHS, prova do látex P/F. R, W. Rose)</t>
  </si>
  <si>
    <t xml:space="preserve">pH - tornassol, pesquisa</t>
  </si>
  <si>
    <t xml:space="preserve">Prova atividade de febre reumática (aslo, eletroforese de proteínas, muco-proteínas e proteína "C" reativa)</t>
  </si>
  <si>
    <t xml:space="preserve">Provas de função hepática (bilirrubinas, eletroforese de proteínas, FA, TGO, TGP e Gama-PGT)</t>
  </si>
  <si>
    <t xml:space="preserve">Rotina da biles A, B, C e do suco duodenal (caracteres físicos e microscópicos inclusive tubagem)</t>
  </si>
  <si>
    <t xml:space="preserve">Teste do pezinho ampliado (TSH neonatal + 17 OH progesterona + fenilalanina + Tripsina imuno-reativa + eletroforese de Hb para triagem de hemopatias)</t>
  </si>
  <si>
    <t xml:space="preserve">Teste do pezinho básico (TSH neonatal + fenilalanina + eletroforese de Hb para triagem de hemopatias)</t>
  </si>
  <si>
    <t xml:space="preserve">Tubagem duodenal</t>
  </si>
  <si>
    <t xml:space="preserve">Ácido acético</t>
  </si>
  <si>
    <t xml:space="preserve">Ácido delta aminolevulínico (para chumbo inorgânico), pesquisa e/ou dosagem</t>
  </si>
  <si>
    <t xml:space="preserve">Ácido delta aminolevulínico desidratase (para chumbo inorgânico), pesquisa e/ou dosagem</t>
  </si>
  <si>
    <t xml:space="preserve">Ácido fenilglioxílico (para estireno), pesquisa e/ou dosagem</t>
  </si>
  <si>
    <t xml:space="preserve">Ácido hipúrico (para tolueno), pesquisa e/ou dosagem</t>
  </si>
  <si>
    <t xml:space="preserve">Ácido mandélico (para estireno), pesquisa e/ou dosagem</t>
  </si>
  <si>
    <t xml:space="preserve">Ácido metil malônico, pesquisa e/ou dosagem</t>
  </si>
  <si>
    <t xml:space="preserve">Ácido metilhipúrico (para xilenos), pesquisa e/ou dosagem</t>
  </si>
  <si>
    <t xml:space="preserve">Ácido salicílico, pesquisa e/ou dosagem</t>
  </si>
  <si>
    <t xml:space="preserve">Azida sódica, teste da (para deissulfeto de carbono)</t>
  </si>
  <si>
    <t xml:space="preserve">Carboxihemoglobina (para monóxido de carbono diclorometano), pesquisa e/ou dosagem</t>
  </si>
  <si>
    <t xml:space="preserve">Chumbo, dosagem</t>
  </si>
  <si>
    <t xml:space="preserve">Colinesterase (para carbamatos  organofosforados), dosagem</t>
  </si>
  <si>
    <t xml:space="preserve">Coproporfirinas (para chumbo inorgânico), pesquisa e/ou dosagem</t>
  </si>
  <si>
    <t xml:space="preserve">Cromo, pesquisa e/ou dosagem</t>
  </si>
  <si>
    <t xml:space="preserve">Dialdeído malônico, pesquisa e/ou dosagem</t>
  </si>
  <si>
    <t xml:space="preserve">Etanol, pesquisa e/ou dosagem</t>
  </si>
  <si>
    <t xml:space="preserve">Fenol (para benzeno, fenol), pesquisa e/ou dosagem</t>
  </si>
  <si>
    <t xml:space="preserve">Flúor (para fluoretos), pesquisa e/ou dosagem</t>
  </si>
  <si>
    <t xml:space="preserve">Formoldeído, pesquisa e/ou dosagem</t>
  </si>
  <si>
    <t xml:space="preserve">Meta-hemoglobina (para anilina nitrobenzeno), pesquisa</t>
  </si>
  <si>
    <t xml:space="preserve">Metais Al, As, Cd, Cr, Mn, Hg, Ni, Zn, Co, outro (s) absorção atômica (cada), pesquisa e/ou dosagem</t>
  </si>
  <si>
    <t xml:space="preserve">Metanol, pesquisa e/ou dosagem</t>
  </si>
  <si>
    <t xml:space="preserve">Metil Etil Cetona, pesquisa e/ou dosagem</t>
  </si>
  <si>
    <t xml:space="preserve">P-aminofenol (para anilina), pesquisa e/ou dosagem</t>
  </si>
  <si>
    <t xml:space="preserve">P-nitrofenol (para nitrobenzeno), pesquisa e/ou dosagem</t>
  </si>
  <si>
    <t xml:space="preserve">Protoporfirinas livres (para chumbo inorgânico), pesquisa e/ou dosagem</t>
  </si>
  <si>
    <t xml:space="preserve">Protoporfirinas Zn (para chumbo inorgânico), pesquisa e/ou dosagem</t>
  </si>
  <si>
    <t xml:space="preserve">Salicilatos, pesquisa</t>
  </si>
  <si>
    <t xml:space="preserve">Selênio, dosagem</t>
  </si>
  <si>
    <t xml:space="preserve">Sulfatos orgânicos ou inorgânicos, pesquisa (cada)</t>
  </si>
  <si>
    <t xml:space="preserve">Tiocianato (para cianetos  nitrilas alifáticas), pesquisa e/ou dosagem</t>
  </si>
  <si>
    <t xml:space="preserve">Triclorocompostos totais (para tetracloroetileno, tricloroetano, tricloroetileno), pesquisa e/ou dosagem</t>
  </si>
  <si>
    <t xml:space="preserve">Zinco, pesquisa e/ou dosagem</t>
  </si>
  <si>
    <t xml:space="preserve">Amplificação de material por biologia molecular (outros agentes)</t>
  </si>
  <si>
    <t xml:space="preserve">Apolipoproteína E, genotipagem</t>
  </si>
  <si>
    <t xml:space="preserve">Chlamydia por biologia molecular, pesquisa</t>
  </si>
  <si>
    <t xml:space="preserve">Citogenética de medula óssea</t>
  </si>
  <si>
    <t xml:space="preserve">Citomegalovírus - qualitativo, por PCR, pesquisa</t>
  </si>
  <si>
    <t xml:space="preserve">Citomegalovírus - quantitativo, por PCR</t>
  </si>
  <si>
    <t xml:space="preserve">Cromossomo philadelfia, pesquisa</t>
  </si>
  <si>
    <t xml:space="preserve">Fator V de layden por PCR, pesquisa</t>
  </si>
  <si>
    <t xml:space="preserve">Fibrose cística, pesquisa de uma mutação</t>
  </si>
  <si>
    <t xml:space="preserve">Hepatite B (qualitativo) PCR, pesquisa</t>
  </si>
  <si>
    <t xml:space="preserve">Hepatite B (quantitativo) PCR, pesquisa</t>
  </si>
  <si>
    <t xml:space="preserve">Hepatite C - genotipagem, pesquisa</t>
  </si>
  <si>
    <t xml:space="preserve">Hepatite C (qualitativo) por PCR, pesquisa</t>
  </si>
  <si>
    <t xml:space="preserve">Hepatite C (quantitativo) por PCR</t>
  </si>
  <si>
    <t xml:space="preserve">HIV - carga viral PCR, pesquisa</t>
  </si>
  <si>
    <t xml:space="preserve">HIV - qualitativo por PCR, pesquisa</t>
  </si>
  <si>
    <t xml:space="preserve">HIV, genotipagem, pesquisa</t>
  </si>
  <si>
    <t xml:space="preserve">HPV (vírus do papiloma humano) + subtipagem quando necessário PCR,  pesquisa</t>
  </si>
  <si>
    <t xml:space="preserve">HTLV I / II por PCR (cada), pesquisa</t>
  </si>
  <si>
    <t xml:space="preserve">Mycobactéria PCR, pesquisa</t>
  </si>
  <si>
    <t xml:space="preserve">Parvovírus por PCR, pesquisa</t>
  </si>
  <si>
    <t xml:space="preserve">Pesquisa de mutação de alelo específico por PCR</t>
  </si>
  <si>
    <t xml:space="preserve">Pesquisa de outros agentes por PCR</t>
  </si>
  <si>
    <t xml:space="preserve">Proteína S total + livre, dosagem</t>
  </si>
  <si>
    <t xml:space="preserve">Quantificação de outros agentes por PCR</t>
  </si>
  <si>
    <t xml:space="preserve">Resistência a agentes antivirais por biologia molecular (cada droga), pesquisa</t>
  </si>
  <si>
    <t xml:space="preserve">Rubéola por PCR, pesquisa</t>
  </si>
  <si>
    <t xml:space="preserve">Sífilis por PCR, pesquisa</t>
  </si>
  <si>
    <t xml:space="preserve">Toxoplasmose por PCR, pesquisa</t>
  </si>
  <si>
    <t xml:space="preserve">X frágil por PCR, pesquisa</t>
  </si>
  <si>
    <t xml:space="preserve">Transfusão (ato médico ambulatorial ou hospitalar)</t>
  </si>
  <si>
    <t xml:space="preserve">Transfusão (ato médico de acompanhamento)</t>
  </si>
  <si>
    <t xml:space="preserve">Deleucotização de unidade de concentrado de hemácias - por unidade</t>
  </si>
  <si>
    <t xml:space="preserve">Deleucotização de unidade de concentrado de plaquetas - até 6 unidades</t>
  </si>
  <si>
    <t xml:space="preserve">Deleucotização de unidade de concentrado de plaquetas - entre 7 e 12 unidades</t>
  </si>
  <si>
    <t xml:space="preserve">Irradiação de componentes hemoterápicos</t>
  </si>
  <si>
    <t xml:space="preserve">Material descartável (kit) e soluções para utilização de processadora automática de sangue / auto transfusão intra-operatória</t>
  </si>
  <si>
    <t xml:space="preserve">Material descartável (kit) e soluções para utilização de processadora automática de sangue/aférese</t>
  </si>
  <si>
    <t xml:space="preserve">Sangria terapêutica</t>
  </si>
  <si>
    <t xml:space="preserve">Unidade de concentrado de granulócitos</t>
  </si>
  <si>
    <t xml:space="preserve">Unidade de concentrado de hemácias</t>
  </si>
  <si>
    <t xml:space="preserve">Unidade de concentrado de hemácias lavadas</t>
  </si>
  <si>
    <t xml:space="preserve">Unidade de concentrado de plaquetas (dupla centrifugação)</t>
  </si>
  <si>
    <t xml:space="preserve">Unidade de concentrado de plaquetas por aférese</t>
  </si>
  <si>
    <t xml:space="preserve">Unidade de concentrado de plaquetas randômicas</t>
  </si>
  <si>
    <t xml:space="preserve">Unidade de crioprecipitado de fator anti-hemofílico</t>
  </si>
  <si>
    <t xml:space="preserve">Unidade de plasma</t>
  </si>
  <si>
    <t xml:space="preserve">Unidade de sangue total</t>
  </si>
  <si>
    <t xml:space="preserve">Acompanhamento  hospitalar/dia  do  transplante   de  medula   óssea  por   médico  hematologista  e/ou hemoterapeuta</t>
  </si>
  <si>
    <t xml:space="preserve">Aférese para paciente ABO incompatível</t>
  </si>
  <si>
    <t xml:space="preserve">Anticorpos eritrocitários naturais e imunes - titulagem</t>
  </si>
  <si>
    <t xml:space="preserve">Antigenemia para diagnóstico de CMV pós-transplante</t>
  </si>
  <si>
    <t xml:space="preserve">Aplicação de medula óssea ou células tronco</t>
  </si>
  <si>
    <t xml:space="preserve">Avaliação quimerismo - VNTR - doador - pré-transplante</t>
  </si>
  <si>
    <t xml:space="preserve">Avaliação quimerismo - VNTR - paciente - pré-transplante</t>
  </si>
  <si>
    <t xml:space="preserve">Avaliação quimerismo por STR - paciente - pós-transplante</t>
  </si>
  <si>
    <t xml:space="preserve">Coleta de biópsia de medula óssea por agulha</t>
  </si>
  <si>
    <t xml:space="preserve">Coleta de células tronco de sangue de cordão umbilical para transplante de medula óssea</t>
  </si>
  <si>
    <t xml:space="preserve">Coleta de células tronco por processadora automática para transplante de medula óssea</t>
  </si>
  <si>
    <t xml:space="preserve">Coleta de linfócitos de sangue periférico por aférese para tratamento de recidivas pós-Transplante de Células-Tronco Hematopoéticas (TCTH) alogênico</t>
  </si>
  <si>
    <t xml:space="preserve">Coleta de medula óssea para transplante</t>
  </si>
  <si>
    <t xml:space="preserve">Controle microbiológico da medula óssea no Transplante de Células-Tronco Hematopoéticas (TCTH) alogênico</t>
  </si>
  <si>
    <t xml:space="preserve">Controle microbiológico das células tronco periféricas no Transplante de Células-Tronco Hematopoéticas (TCTH) alogênico</t>
  </si>
  <si>
    <t xml:space="preserve">Depleção de plasma em Transplante de Células-Tronco Homopoéticas alogênicos com incompatibilidade ABO menor</t>
  </si>
  <si>
    <t xml:space="preserve">Detecção de consumo de oxigênio  (O2) por unidade de concentrado de plaquetas (por unidade de concentrado de plaquetas de doador múltiplo)</t>
  </si>
  <si>
    <t xml:space="preserve">Detecção de consumo de oxigênio (O2) por unidade de concentrado de plaquetas (por unidade de concentrado de plaquetas por aférese)</t>
  </si>
  <si>
    <t xml:space="preserve">Determinação de células CD34, CD45 positivas - Citômetro de Fluxo</t>
  </si>
  <si>
    <t xml:space="preserve">Determinação de conteúdo de DNA - Citômetro de Fluxo</t>
  </si>
  <si>
    <t xml:space="preserve">Determinação do fator RH (D), incluindo prova para D-fraco no sangue do receptor</t>
  </si>
  <si>
    <t xml:space="preserve">Doação autóloga com recuperação intra-operatória</t>
  </si>
  <si>
    <t xml:space="preserve">Doação autóloga peri-operatória por hemodiluição normovolêmica</t>
  </si>
  <si>
    <t xml:space="preserve">Doação autóloga pré-operatória</t>
  </si>
  <si>
    <t xml:space="preserve">Eletroforese de hemoglobina por componente hemoterápico</t>
  </si>
  <si>
    <t xml:space="preserve">Eletroforese de hemoglobina por unidade de sangue total</t>
  </si>
  <si>
    <t xml:space="preserve">Estimulação e mobilização de células CD34 positivas</t>
  </si>
  <si>
    <t xml:space="preserve">Exames imunohematológicos em recém-nascidos: tipificação ABO e RH, pesquisa de D fraco RH(D) e prova da antiglobulina direta</t>
  </si>
  <si>
    <t xml:space="preserve">Exsanguíneo  transfusão</t>
  </si>
  <si>
    <t xml:space="preserve">Fenotipagem de outros sistemas eritrocitários - por fenótipo</t>
  </si>
  <si>
    <t xml:space="preserve">Fenotipagem de outros sistemas eritrocitários - por fenótipo - gel teste</t>
  </si>
  <si>
    <t xml:space="preserve">Fenotipagem do sistema RH-HR (D, C, E, C E C) gel teste</t>
  </si>
  <si>
    <t xml:space="preserve">Fenotipagem do sistema RH-HR (D, C, E, C, E)</t>
  </si>
  <si>
    <t xml:space="preserve">Grupo sanguíneo ABO e RH</t>
  </si>
  <si>
    <t xml:space="preserve">Grupo sanguíneo ABO e RH - gel teste</t>
  </si>
  <si>
    <t xml:space="preserve">Identificação de anticorpos séricos irregulares antieritrocitários - método de eluição</t>
  </si>
  <si>
    <t xml:space="preserve">Identificação de anticorpos séricos irregulares antieritrocitários - painel de hemácias enzimático</t>
  </si>
  <si>
    <t xml:space="preserve">Identificação de anticorpos séricos irregulares antieritrocitários com painel de hemácias</t>
  </si>
  <si>
    <t xml:space="preserve">Identificação de anticorpos séricos irregulares antieritrocitários com painel de hemácias tratadas por enzimas</t>
  </si>
  <si>
    <t xml:space="preserve">Identificação de anticorpos séricos irregulares antieritrocitários com painel de hemácias - gel liss</t>
  </si>
  <si>
    <t xml:space="preserve">Imunofenotipagem de subpopulações linfocitárias - Citômetro de Fluxo</t>
  </si>
  <si>
    <t xml:space="preserve">Imunofenotipagem para classificação de leucemias - Citômetro de Fluxo</t>
  </si>
  <si>
    <t xml:space="preserve">Imuno-hematológicos: tipificação ABO, incluindo tipagem reversa e determinação do fator RH (D), incluindo prova para D-fraco e pesquisa e identificação de anticorpos séricos irregulares antieritrocitários</t>
  </si>
  <si>
    <t xml:space="preserve">Investigação da presença de anti-A ou anti-B, em soro ou plasma de neonato, com métodos que incluam uma fase antiglobulínica</t>
  </si>
  <si>
    <t xml:space="preserve">NAT/HBV - por componente hemoterápico</t>
  </si>
  <si>
    <t xml:space="preserve">NAT/HBV - por unidade de sangue total</t>
  </si>
  <si>
    <t xml:space="preserve">NAT/HCV por componente hemoterápico</t>
  </si>
  <si>
    <t xml:space="preserve">NAT/HCV por unidade de sangue total</t>
  </si>
  <si>
    <t xml:space="preserve">NAT/HIV por componente hemoterápico</t>
  </si>
  <si>
    <t xml:space="preserve">NAT/HIV por unidade de sangue total</t>
  </si>
  <si>
    <t xml:space="preserve">Operação de processadora automática de sangue em aférese</t>
  </si>
  <si>
    <t xml:space="preserve">Operação de processadora automática de sangue em autotransfusão intra-operatória</t>
  </si>
  <si>
    <t xml:space="preserve">PCR em tempo real para diagnóstico de adenovírus</t>
  </si>
  <si>
    <t xml:space="preserve">PCR em tempo real para diagnóstico de EBV - pós-transplante</t>
  </si>
  <si>
    <t xml:space="preserve">PCR em tempo real para diagnóstico de Herpes vírus 6 - pós-transplante</t>
  </si>
  <si>
    <t xml:space="preserve">PCR em tempo real para diagnóstico de Herpes vírus 8 - pós-transplante</t>
  </si>
  <si>
    <t xml:space="preserve">PCR em tempo real para os vírus parainfluenza e influenza (cada)</t>
  </si>
  <si>
    <t xml:space="preserve">PCR em tempo real para vírus respiratório sincicial</t>
  </si>
  <si>
    <t xml:space="preserve">Pesquisa de anticorpos séricos antieritrocitários, anti-A e/ou anti-B</t>
  </si>
  <si>
    <t xml:space="preserve">Pesquisa de anticorpos séricos antieritrocitários, anti-A e/ou anti-B - gel teste</t>
  </si>
  <si>
    <t xml:space="preserve">Pesquisa de anticorpos séricos irregulares antieritrocitários</t>
  </si>
  <si>
    <t xml:space="preserve">Pesquisa de anticorpos séricos irregulares antieritrocitários - gel teste</t>
  </si>
  <si>
    <t xml:space="preserve">Pesquisa de anticorpos séricos irregulares antieritrocitários - método de eluição</t>
  </si>
  <si>
    <t xml:space="preserve">Pesquisa de anticorpos séricos irregulares antieritrocitários a frio</t>
  </si>
  <si>
    <t xml:space="preserve">Pesquisa de hemoglobina S por componente hemoterápico - gel teste</t>
  </si>
  <si>
    <t xml:space="preserve">Pesquisa de hemoglobina S por unidade de sangue total - gel teste</t>
  </si>
  <si>
    <t xml:space="preserve">Prova de compatibilidade pré-transfusional completa</t>
  </si>
  <si>
    <t xml:space="preserve">Prova de compatibilidade pré-transfusional completa - gel teste</t>
  </si>
  <si>
    <t xml:space="preserve">Quantificação de CD14 da coleta de células tronco periféricas para Transplante de Células-Tronco Hematopoéticas (TCTH) alogênico</t>
  </si>
  <si>
    <t xml:space="preserve">Quantificação de CD19 da coleta de células tronco periféricas para Transplante de Células-Tronco Hematopoéticas (TCTH) alogênico</t>
  </si>
  <si>
    <t xml:space="preserve">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</si>
  <si>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t>
  </si>
  <si>
    <t xml:space="preserve">Quantificação de CD4 da coleta de células tronco periféricas para Transplante de Células-Tronco Hematopoéticas (TCTH) alogênico</t>
  </si>
  <si>
    <t xml:space="preserve">Quantificação de CD8 da coleta de células tronco periféricas para Transplante de Células-Tronco Hematopoéticas (TCTH) alogênico</t>
  </si>
  <si>
    <t xml:space="preserve">Quantificação de leucócitos totais da coleta de células tronco periféricas para Transplante de Células-Tronco Hematopoéticas (TCTH) alogênico</t>
  </si>
  <si>
    <t xml:space="preserve">Quantificação de leucócitos totais da Medula Óssea no Transplante de Células-Tronco Hematopoéticas (TCTH) alogênico</t>
  </si>
  <si>
    <t xml:space="preserve">S. Anti-HTLV-I + HTLV-II (determinação conjunta) por componente hemoterápico</t>
  </si>
  <si>
    <t xml:space="preserve">S. Anti-HTLV-I + HTLV-II (determinação conjunta) por unidade de sangue total</t>
  </si>
  <si>
    <t xml:space="preserve">S. Chagas EIE por componente hemoterápico</t>
  </si>
  <si>
    <t xml:space="preserve">S. Chagas EIE por unidade de sangue total</t>
  </si>
  <si>
    <t xml:space="preserve">S. Chagas HA por componente hemoterápico</t>
  </si>
  <si>
    <t xml:space="preserve">S. Chagas HA por unidade de sangue total</t>
  </si>
  <si>
    <t xml:space="preserve">S. Chagas IFI por componente hemoterápico</t>
  </si>
  <si>
    <t xml:space="preserve">S. Chagas IFI por unidade de sangue total</t>
  </si>
  <si>
    <t xml:space="preserve">S. Hepatite B (HBsAg) RIE ou EIE por componente hemoterápico</t>
  </si>
  <si>
    <t xml:space="preserve">S. Hepatite B (HBsAg) RIE ou EIE por unidade de sangue total</t>
  </si>
  <si>
    <t xml:space="preserve">S. Hepatite B anti-HBC por componente hemoterápico</t>
  </si>
  <si>
    <t xml:space="preserve">S. Hepatite B anti-HBC por unidade de sangue total</t>
  </si>
  <si>
    <t xml:space="preserve">S. Hepatite C anti-HCV por componente hemoterápico</t>
  </si>
  <si>
    <t xml:space="preserve">S. Hepatite C anti-HCV por unidade de sangue total</t>
  </si>
  <si>
    <t xml:space="preserve">S. HIV EIE por componente hemoterápico</t>
  </si>
  <si>
    <t xml:space="preserve">S. HIV EIE por unidade de sangue total</t>
  </si>
  <si>
    <t xml:space="preserve">S. Malária IFI por componente hemoterápico</t>
  </si>
  <si>
    <t xml:space="preserve">S. Malária IFI por unidade de sangue total</t>
  </si>
  <si>
    <t xml:space="preserve">S. Sífilis EIE por componente hemoterápico</t>
  </si>
  <si>
    <t xml:space="preserve">S. Sífilis EIE por unidade de sangue total</t>
  </si>
  <si>
    <t xml:space="preserve">S. Sífilis FTA - ABS por componente hemoterápico</t>
  </si>
  <si>
    <t xml:space="preserve">S. Sífilis FTA - ABS por unidade de sangue total</t>
  </si>
  <si>
    <t xml:space="preserve">S. Sífilis HA por componente hemoterápico</t>
  </si>
  <si>
    <t xml:space="preserve">S. Sífilis HA por unidade de sangue total</t>
  </si>
  <si>
    <t xml:space="preserve">S. Sífilis VDRL por componente hemoterápico</t>
  </si>
  <si>
    <t xml:space="preserve">S. Sífilis VDRL por unidade de sangue total</t>
  </si>
  <si>
    <t xml:space="preserve">Sedimentação de hemácias em Transplante de Células-Tronco Hematopoéticas (TCTH) alogênicos com incompatibilidade ABO maior</t>
  </si>
  <si>
    <t xml:space="preserve">Teste de Coombs direto</t>
  </si>
  <si>
    <t xml:space="preserve">Teste de Coombs direto - gel teste</t>
  </si>
  <si>
    <t xml:space="preserve">Teste de Coombs direto - mono específico (IgG, IgA, C3, C3D, Poliv. - AGH) - gel teste</t>
  </si>
  <si>
    <t xml:space="preserve">Teste de Coombs indireto - mono específico (IgG, IgA, C3, C3D, Poliv. - AGH) - gel teste</t>
  </si>
  <si>
    <t xml:space="preserve">Tipificação ABO, incluindo tipagem reversa no sangue do receptor (sem tipagem reversa até 4 meses de idade)</t>
  </si>
  <si>
    <t xml:space="preserve">TMO - congelamento de medula óssea ou células tronco periféricas</t>
  </si>
  <si>
    <t xml:space="preserve">TMO - cultura de linfócitos doador e receptor</t>
  </si>
  <si>
    <t xml:space="preserve">TMO - descongelamento de medula óssea ou células tronco</t>
  </si>
  <si>
    <t xml:space="preserve">TMO - determinação de HLA   transplantes de medula óssea - loci DR e DQ (alta resolução)</t>
  </si>
  <si>
    <t xml:space="preserve">TMO - determinação de HLA para transplantes de medula óssea - loci A e B</t>
  </si>
  <si>
    <t xml:space="preserve">TMO - determinação de HLA para transplantes de medula óssea - loci DR e DQ (baixa resolução)</t>
  </si>
  <si>
    <t xml:space="preserve">TMO - determinação de unidades formadoras de colônias</t>
  </si>
  <si>
    <t xml:space="preserve">TMO - determinação de viabilidade de medula óssea</t>
  </si>
  <si>
    <t xml:space="preserve">TMO - manutenção de congelamento de medula óssea ou células tronco (até 2 anos)</t>
  </si>
  <si>
    <t xml:space="preserve">TMO - preparo de medula óssea ou células tronco periféricas para congelamento</t>
  </si>
  <si>
    <t xml:space="preserve">TMO - preparo e filtração de medula óssea ou células tronco na coleta</t>
  </si>
  <si>
    <t xml:space="preserve">TMO - tratamento "in vitro" de medula óssea ou células tronco por anticorpos monoclonais (purging)(4)</t>
  </si>
  <si>
    <t xml:space="preserve">Transaminase pirúvica - TGP ou ALT por componente hemoterápico</t>
  </si>
  <si>
    <t xml:space="preserve">Transaminase pirúvica - TGP ou ALT por unidade de sangue total</t>
  </si>
  <si>
    <t xml:space="preserve">Transfusão fetal intra-uterina</t>
  </si>
  <si>
    <t xml:space="preserve">Viabilidade celular da medula óssea por citometria de fluxo após o descongelamento</t>
  </si>
  <si>
    <t xml:space="preserve">Viabilidade celular das células tronco periféricas por citometria de fluxo após o descongelamento</t>
  </si>
  <si>
    <t xml:space="preserve">Viabilidade celular dos linfócitos periféricos por citometria de fluxo para tratamento das recidivas pós-Transplante de Células-Tronco Hematopoéticas (TCTH) alogênico</t>
  </si>
  <si>
    <t xml:space="preserve">Cariótipo com bandas de pele, tumor e demais tecidos</t>
  </si>
  <si>
    <t xml:space="preserve">Cariótipo com pesquisa de troca de cromátides irmãs</t>
  </si>
  <si>
    <t xml:space="preserve">Cariótipo com técnicas de alta resolução</t>
  </si>
  <si>
    <t xml:space="preserve">Cariótipo de medula (técnicas com bandas)</t>
  </si>
  <si>
    <t xml:space="preserve">Cariótipo de sangue (técnicas com bandas)</t>
  </si>
  <si>
    <t xml:space="preserve">Cariótipo de sangue (técnicas com bandas) - Análise de 50 células para detecção de mosaicismo</t>
  </si>
  <si>
    <t xml:space="preserve">Cariótipo de sangue obtido por cordocentese pré-natal</t>
  </si>
  <si>
    <t xml:space="preserve">Cariótipo de sangue-pesquisa de marcadores tumorais</t>
  </si>
  <si>
    <t xml:space="preserve">Cariótipo de sangue-pesquisa de sítio frágil X</t>
  </si>
  <si>
    <t xml:space="preserve">Cariótipo em vilosidades coriônicas (cultivo de trofoblastos)</t>
  </si>
  <si>
    <t xml:space="preserve">Cariótipo para pesquisa de instabilidade cromossômica</t>
  </si>
  <si>
    <t xml:space="preserve">Cromatina X ou Y</t>
  </si>
  <si>
    <t xml:space="preserve">Cultura de material de aborto e obtenção de cariótipo</t>
  </si>
  <si>
    <t xml:space="preserve">Cultura de tecido para ensaio enzimático e/ou extração de DNA</t>
  </si>
  <si>
    <t xml:space="preserve">Diagnóstico genético pré-implantação por fish, por sonda</t>
  </si>
  <si>
    <t xml:space="preserve">Estudo de alterações cromossômicas em leucemias por FISH (Fluorescence In Situ Hybridization)</t>
  </si>
  <si>
    <t xml:space="preserve">Fish em metáfase ou núcleo interfásico, por sonda</t>
  </si>
  <si>
    <t xml:space="preserve">Fish pré-natal, por sonda</t>
  </si>
  <si>
    <t xml:space="preserve">Líquido amniótico, cariótipo com bandas</t>
  </si>
  <si>
    <t xml:space="preserve">Líquido amniótico, vilosidades coriônicas, subcultura para dosagens bioquímicas e/ou moleculares (adicional)</t>
  </si>
  <si>
    <t xml:space="preserve">Pesquisa de Translocação PML/RAR-a</t>
  </si>
  <si>
    <t xml:space="preserve">Subcultura de pele para dosagens bioquímicas e/ou moleculares (adicional)</t>
  </si>
  <si>
    <t xml:space="preserve">Determinação do risco fetal, com elaboração de laudo</t>
  </si>
  <si>
    <t xml:space="preserve">Dosagem quantitativa de ácidos graxos de cadeia muito longa  para o diagnóstico de EIM</t>
  </si>
  <si>
    <t xml:space="preserve">Dosagem quantitativa de ácidos orgânicos para o diagnóstico de erros inatos do metabolismo (perfil de ácidos orgânicos numa amostra)</t>
  </si>
  <si>
    <t xml:space="preserve">Dosagem quantitativa de aminoácidos para o diagnóstico de erros inatos do metabolismo (perfil de aminoácidos numa amostra)</t>
  </si>
  <si>
    <t xml:space="preserve">Dosagem quantitativa de carnitina e perfil de acilcarnitina, para o diagnóstico de erros inatos do metabolismo</t>
  </si>
  <si>
    <t xml:space="preserve">Dosagem quantitativa de metabólitos na urina e/ou sangue para o diagnóstico de erros inatos do metabolismo (cada)</t>
  </si>
  <si>
    <t xml:space="preserve">Dosagem quantitativa de metabólitos por cromatografia / espectrometria de massa  (CG/MS ou HPLC/MS ) para o diagnóstico de EIM</t>
  </si>
  <si>
    <t xml:space="preserve">Dosagem quantitativa de metabólitos por espectrometria de massa ou espectrometria de massa em TANDEM (MS OU MS/MS) para o diagnóstico de EIM</t>
  </si>
  <si>
    <t xml:space="preserve">Eletroforese ou cromatografia (papel ou camada delgada) para identificação de aminoácidos ou glicídios ou oligossacarídios ou sialoligossacarídios glicosaminoglicanos ou outros compostos para detecção de erros inatos do metabolismo (cada)</t>
  </si>
  <si>
    <t xml:space="preserve">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</si>
  <si>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t>
  </si>
  <si>
    <t xml:space="preserve">Ensaios enzimáticos no plasma para diagnóstico de EIM, incluindo enzima de referência (cada)</t>
  </si>
  <si>
    <t xml:space="preserve">Marcadores bioquímicos extras, além de BHCG, AFP e PAPP-A, para avaliação do risco fetal, por marcador, por amostra</t>
  </si>
  <si>
    <t xml:space="preserve">Rastreamento neonatal para o diagnósitco de EIM e outras doenças</t>
  </si>
  <si>
    <t xml:space="preserve">Terapia de reposição enzimática por infusão endovenosa, por procedimento </t>
  </si>
  <si>
    <t xml:space="preserve">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</si>
  <si>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</si>
  <si>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t>
  </si>
  <si>
    <t xml:space="preserve">Testes químicos de triagem em urina para erros inatos do metabolismo (cada)</t>
  </si>
  <si>
    <t xml:space="preserve">Amplificação do material genético (por PCR, PCR em tempo Real, LCR, RT-PCR ou outras técnicas), por primer utilizado, por amostra</t>
  </si>
  <si>
    <t xml:space="preserve">Análise de DNA com enzimas de restrição por enzima utilizada, por amostra</t>
  </si>
  <si>
    <t xml:space="preserve">Análise de DNA fetal por enzima de restrição, por enzima utilizada, por amostra</t>
  </si>
  <si>
    <t xml:space="preserve">Análise de DNA pela técnica de Southern Blot, por sonda utilizada, por amostra</t>
  </si>
  <si>
    <t xml:space="preserve">Análise de DNA pela técnica multiplex por locus extra, por amostra</t>
  </si>
  <si>
    <t xml:space="preserve">Análise de DNA pela técnica multiplex por locus, por amostra</t>
  </si>
  <si>
    <t xml:space="preserve">Análise de DNA por MLPA, por sonda de DNA utilizada, por amostra</t>
  </si>
  <si>
    <t xml:space="preserve">Análise de expressão gênica por locus, por amostra, por CGH array, SNP array ou outras técnicas</t>
  </si>
  <si>
    <t xml:space="preserve">Coloração de gel e Fotodocumentação da análise molecular, por amostra</t>
  </si>
  <si>
    <t xml:space="preserve">Detecção pré-natal ou pós-natal de alterações cromossômicas submicroscópicas reconhecidamente causadoras de síndrome de genes contíguos, por FISH, qPCR ou outra técnica, por locus, por amostra</t>
  </si>
  <si>
    <t xml:space="preserve">Diagnóstico genético pré-implantação por DNA, por sonda de FISH ou por primer de PCR, por amostra</t>
  </si>
  <si>
    <t xml:space="preserve">Extração de DNA (osso), por amostra</t>
  </si>
  <si>
    <t xml:space="preserve">Extração, purificação e quantificação de ácido nucléico de qualquer tipo de amostra biológica, por amostra</t>
  </si>
  <si>
    <t xml:space="preserve">Identificação de mutação por sequenciamento do DNA, por 100 pares de base sequenciadas, por amostra</t>
  </si>
  <si>
    <t xml:space="preserve">Interpretação e elaboração do laudo da análise genética, por amostra</t>
  </si>
  <si>
    <t xml:space="preserve">Processamento de qualquer tipo de amostra biológica para estabilização do ácido nucléico, por amostra</t>
  </si>
  <si>
    <t xml:space="preserve">Produção de DOT/SLOT-BLOT, por BLOT, por amostra</t>
  </si>
  <si>
    <t xml:space="preserve">Rastreamento de exon mutado (por gradiente de desnaturação ou conformação de polimorfismo de fita simples ou RNAse ou Clivagem Química ou outras técnicas) para identificação de fragmento mutado, por fragmento analisado, por amostra</t>
  </si>
  <si>
    <t xml:space="preserve">Rastreamento pré-natal ou pós-natal de todo o genoma para  identificar alterações cromossômicas submicroscópicas por CGH-array ou SNP-array ou outras técnicas, por clone ou oligo utilizado, por amostra</t>
  </si>
  <si>
    <t xml:space="preserve">  1A</t>
  </si>
  <si>
    <t xml:space="preserve">Separação do material genético por eletroforese capilar ou em gel (agarose, acrilamida), por gel utilizado, por amostra</t>
  </si>
  <si>
    <t xml:space="preserve">Transcrição reversa de RNA, por amostra</t>
  </si>
  <si>
    <t xml:space="preserve">Validação pré-natal ou pós-natal de alteração cromossômica submicroscópica detectada no rastreamento genômico, por FISH ou qPCR ou outra técnica, por locus, por amostra</t>
  </si>
  <si>
    <t xml:space="preserve">Ato de coleta de PAAF de órgãos ou estruturas profundas com deslocamento do patologista</t>
  </si>
  <si>
    <t xml:space="preserve">Ato de coleta de PAAF de órgãos ou estruturas profundas sem deslocamento do patologista</t>
  </si>
  <si>
    <t xml:space="preserve">Ato de coleta de PAAF de órgãos ou estruturas superficiais sem deslocamento do patologista</t>
  </si>
  <si>
    <t xml:space="preserve">Ato de coleta de PAAF de órgãos ou estruturas superficiais com deslocamento do patologista</t>
  </si>
  <si>
    <t xml:space="preserve">Coloração especial por coloração</t>
  </si>
  <si>
    <t xml:space="preserve">Microscopia eletrônica</t>
  </si>
  <si>
    <t xml:space="preserve">Necrópsia de adulto/criança e natimorto com suspeita de anomalia genética</t>
  </si>
  <si>
    <t xml:space="preserve">Necrópsia de embrião/feto até 500 gramas</t>
  </si>
  <si>
    <t xml:space="preserve">Procedimento diagnóstico citopatológico em meio líquido</t>
  </si>
  <si>
    <t xml:space="preserve">Procedimento diagnóstico citopatológico oncótico de líquidos e raspados cutâneos</t>
  </si>
  <si>
    <t xml:space="preserve">Procedimento diagnóstico em amputação de membros - causa oncológica</t>
  </si>
  <si>
    <t xml:space="preserve">Procedimento diagnóstico em amputação de membros - sem causa oncológica</t>
  </si>
  <si>
    <t xml:space="preserve">Procedimento diagnóstico em biópsia simples "imprint" e "cell block"</t>
  </si>
  <si>
    <t xml:space="preserve">Procedimento diagnóstico em citologia hormonal isolada</t>
  </si>
  <si>
    <t xml:space="preserve">Procedimento diagnóstico em citologia hormonal seriado</t>
  </si>
  <si>
    <t xml:space="preserve">Procedimento diagnóstico em citometria de fluxo (por monoclonal pesquisado)</t>
  </si>
  <si>
    <t xml:space="preserve">Procedimento diagnóstico em citometria de imagens</t>
  </si>
  <si>
    <t xml:space="preserve">Procedimento diagnóstico em citopatologia cérvico-vaginal oncótica</t>
  </si>
  <si>
    <t xml:space="preserve">Procedimento diagnóstico em fragmentos múltiplos de biópsias de mesmo órgão ou topografia, acondicionados em um mesmo frasco</t>
  </si>
  <si>
    <t xml:space="preserve">Procedimento diagnóstico em grupos de linfonodos, estruturas vizinhas e margens de peças anatômicas simples ou complexas (por margem) - máximo de três margens</t>
  </si>
  <si>
    <t xml:space="preserve">Procedimento diagnóstico em imunofluorescência</t>
  </si>
  <si>
    <t xml:space="preserve">Procedimento diagnóstico em lâminas de PAAF até 5</t>
  </si>
  <si>
    <t xml:space="preserve">Procedimento diagnóstico em painel de hibridização "in situ"</t>
  </si>
  <si>
    <t xml:space="preserve">Procedimento diagnóstico em painel de imunoistoquímica (duas a cinco reações)</t>
  </si>
  <si>
    <t xml:space="preserve">Procedimento diagnóstico em peça anatômica ou cirúrgica simples</t>
  </si>
  <si>
    <t xml:space="preserve">Procedimento diagnóstico em peça cirúrgica ou anatômica complexa</t>
  </si>
  <si>
    <t xml:space="preserve">Procedimento diagnóstico em reação imunoistoquímica isolada</t>
  </si>
  <si>
    <t xml:space="preserve">Procedimento diagnóstico em revisão de lâminas ou cortes histológicos seriados</t>
  </si>
  <si>
    <t xml:space="preserve">Procedimento diagnóstico peroperatório - peça adicional ou margem cirúrgica</t>
  </si>
  <si>
    <t xml:space="preserve">Procedimento diagnóstico peroperatório com deslocamento do patologista</t>
  </si>
  <si>
    <t xml:space="preserve">Procedimento diagnóstico peroperatório sem deslocamento do patologista</t>
  </si>
  <si>
    <t xml:space="preserve">Procedimento diagnóstico por captura híbrida</t>
  </si>
  <si>
    <t xml:space="preserve">Angiografia radioisotópica</t>
  </si>
  <si>
    <t xml:space="preserve">Cintilografia com hemácias marcadas</t>
  </si>
  <si>
    <t xml:space="preserve">Cintilografia do miocárdio com duplo isótopo (perfusão + viabilidade)</t>
  </si>
  <si>
    <t xml:space="preserve">Cintilografia do miocárdio com FDG-18 F, em câmara híbrida</t>
  </si>
  <si>
    <t xml:space="preserve">Cintilografia do miocárdio necrose (infarto agudo)</t>
  </si>
  <si>
    <t xml:space="preserve">Cintilografia do miocárdio perfusão - estresse farmacológico</t>
  </si>
  <si>
    <t xml:space="preserve">Cintilografia do miocárdio perfusão - estresse físico</t>
  </si>
  <si>
    <t xml:space="preserve">Cintilografia do miocárdio perfusão - repouso</t>
  </si>
  <si>
    <t xml:space="preserve">Cintilografia sincronizada das câmaras cardíacas - esforço</t>
  </si>
  <si>
    <t xml:space="preserve">Cintilografia sincronizada das câmaras cardíacas - repouso</t>
  </si>
  <si>
    <t xml:space="preserve">Fluxo sanguíneo das extremidades</t>
  </si>
  <si>
    <t xml:space="preserve">Quantificação de "shunt" da direita para a esquerda</t>
  </si>
  <si>
    <t xml:space="preserve">Quantificação de "shunt" periférico</t>
  </si>
  <si>
    <t xml:space="preserve">Venografia radioisotópica</t>
  </si>
  <si>
    <t xml:space="preserve">Cintilografia das glândulas salivares com ou sem estímulo</t>
  </si>
  <si>
    <t xml:space="preserve">Cintilografia do fígado e do baço</t>
  </si>
  <si>
    <t xml:space="preserve">Cintilografia do fígado e vias biliares</t>
  </si>
  <si>
    <t xml:space="preserve">Cintilografia para detecção de hemorragia digestória ativa</t>
  </si>
  <si>
    <t xml:space="preserve">Cintilografia para detecção de hemorragia digestória não ativa</t>
  </si>
  <si>
    <t xml:space="preserve">Cintilografia para determinação do tempo de esvaziamento gástrico</t>
  </si>
  <si>
    <t xml:space="preserve">Cintilografia para estudo de trânsito esofágico (líquidos)</t>
  </si>
  <si>
    <t xml:space="preserve">Cintilografia para estudo de trânsito esofágico (semi-sólidos)</t>
  </si>
  <si>
    <t xml:space="preserve">Cintilografia para pesquisa de divertículo de Meckel</t>
  </si>
  <si>
    <t xml:space="preserve">Cintilografia para pesquisa de refluxo gastro-esofágico</t>
  </si>
  <si>
    <t xml:space="preserve">Fluxo sanguíneo hepático (qualitativo e quantitativo)</t>
  </si>
  <si>
    <t xml:space="preserve">Cintilografia da tireóide e/ou captação (iodo - 123)</t>
  </si>
  <si>
    <t xml:space="preserve">Cintilografia da tireóide e/ou captação (iodo - 131)</t>
  </si>
  <si>
    <t xml:space="preserve">Cintilografia da tireóide e/ou captação (tecnécio - 99m TC)</t>
  </si>
  <si>
    <t xml:space="preserve">Cintilografia das paratireóides</t>
  </si>
  <si>
    <t xml:space="preserve">Cintilografia de corpo inteiro para pesquisa de metástases (PCI)</t>
  </si>
  <si>
    <t xml:space="preserve">Teste de estímulo com TSH recombinante</t>
  </si>
  <si>
    <t xml:space="preserve">Teste de supressão da tireóide com T3</t>
  </si>
  <si>
    <t xml:space="preserve">Teste do perclorato</t>
  </si>
  <si>
    <t xml:space="preserve">Cintilografia renal dinâmica</t>
  </si>
  <si>
    <t xml:space="preserve">Cintilografia renal dinâmica com diurético</t>
  </si>
  <si>
    <t xml:space="preserve">Cintilografia renal estática (quantitativa ou qualitativa)</t>
  </si>
  <si>
    <t xml:space="preserve">Cintilografia testicular (escrotal)</t>
  </si>
  <si>
    <t xml:space="preserve">Cistocintilografia direta</t>
  </si>
  <si>
    <t xml:space="preserve">Cistocintilografia indireta</t>
  </si>
  <si>
    <t xml:space="preserve">Determinação da filtração glomerular</t>
  </si>
  <si>
    <t xml:space="preserve">Determinação do fluxo plasmático renal</t>
  </si>
  <si>
    <t xml:space="preserve">Cintilografia do sistema retículo-endotelial (medula óssea)</t>
  </si>
  <si>
    <t xml:space="preserve">Demonstração do sequestro de hemácias pelo baço</t>
  </si>
  <si>
    <t xml:space="preserve">Determinação da sobrevida de hemácias</t>
  </si>
  <si>
    <t xml:space="preserve">Determinação do volume eritrocitário</t>
  </si>
  <si>
    <t xml:space="preserve">Determinação do volume plasmático</t>
  </si>
  <si>
    <t xml:space="preserve">Teste de absorção de vitamina B12 com cobalto - 57 (teste de Schilling)</t>
  </si>
  <si>
    <t xml:space="preserve">Cintilografia óssea (corpo total)</t>
  </si>
  <si>
    <t xml:space="preserve">Fluxo sanguíneo ósseo</t>
  </si>
  <si>
    <t xml:space="preserve">Cintilografia cerebral</t>
  </si>
  <si>
    <t xml:space="preserve">Cintilografia cerebral com FDG-18 F, em câmara hibrída</t>
  </si>
  <si>
    <t xml:space="preserve">Cintilografia de perfusão cerebral</t>
  </si>
  <si>
    <t xml:space="preserve">Cisternocintilografia</t>
  </si>
  <si>
    <t xml:space="preserve">Cisternocintilografia para pesquisa de fístula liquórica</t>
  </si>
  <si>
    <t xml:space="preserve">Fluxo sanguíneo cerebral</t>
  </si>
  <si>
    <t xml:space="preserve">Mielocintilografia</t>
  </si>
  <si>
    <t xml:space="preserve">Ventrículo-cintilografia</t>
  </si>
  <si>
    <t xml:space="preserve">Cintilografia com análogo de somatostatina</t>
  </si>
  <si>
    <t xml:space="preserve">Cintilografia com gálio-67</t>
  </si>
  <si>
    <t xml:space="preserve">Cintilografia com leucócitos marcados</t>
  </si>
  <si>
    <t xml:space="preserve">Cintilografia com MIBG (metaiodobenzilguanidina)</t>
  </si>
  <si>
    <t xml:space="preserve">Cintilografia de corpo total com FDG-18 F, em câmara híbrida</t>
  </si>
  <si>
    <t xml:space="preserve">Cintilografia de mama (bilateral)</t>
  </si>
  <si>
    <t xml:space="preserve">Demarcação radioisotópica de lesões tumorais</t>
  </si>
  <si>
    <t xml:space="preserve">Detecção intraoperatória radioguiada de lesões tumorais</t>
  </si>
  <si>
    <t xml:space="preserve">Detecção intraoperatória radioguiada de linfonodo sentinela</t>
  </si>
  <si>
    <t xml:space="preserve">Linfocintilografia</t>
  </si>
  <si>
    <t xml:space="preserve">PET dedicado oncológico</t>
  </si>
  <si>
    <t xml:space="preserve">Quantificação da captação pulmonar com gálio-67</t>
  </si>
  <si>
    <t xml:space="preserve">Cintilografia para detecção de aspiração pulmonar</t>
  </si>
  <si>
    <t xml:space="preserve">Cintilografia pulmonar (inalação)</t>
  </si>
  <si>
    <t xml:space="preserve">Cintilografia pulmonar (perfusão)</t>
  </si>
  <si>
    <t xml:space="preserve">Sessão médica para planejamento técnico de radioisotopoterapia</t>
  </si>
  <si>
    <t xml:space="preserve">Tratamento com metaiodobenzilguanidina (MIBG)</t>
  </si>
  <si>
    <t xml:space="preserve">Tratamento da policitemia vera</t>
  </si>
  <si>
    <t xml:space="preserve">Tratamento de câncer da tireóide</t>
  </si>
  <si>
    <t xml:space="preserve">Tratamento de hipertireoidismo-bócio nodular tóxico (Graves)</t>
  </si>
  <si>
    <t xml:space="preserve">Tratamento de hipertireoidismo-bócio nodular tóxico (Plummer)</t>
  </si>
  <si>
    <t xml:space="preserve">Tratamento de metástases ósseas (estrôncio-90)</t>
  </si>
  <si>
    <t xml:space="preserve">Tratamento de metástases ósseas (samário-153)</t>
  </si>
  <si>
    <t xml:space="preserve">Tratamento de tumores neuroendócrinos</t>
  </si>
  <si>
    <t xml:space="preserve">Dacriocintilografia</t>
  </si>
  <si>
    <t xml:space="preserve">Imunocintilografia (anticorpos monoclonais)</t>
  </si>
  <si>
    <t xml:space="preserve">Adenóides ou cavum</t>
  </si>
  <si>
    <t xml:space="preserve">Arcada dentária (por arcada)</t>
  </si>
  <si>
    <t xml:space="preserve">Arcos zigomáticos ou malar ou apófises estilóides</t>
  </si>
  <si>
    <t xml:space="preserve">Articulação temporomandibular - bilateral</t>
  </si>
  <si>
    <t xml:space="preserve">Crânio - 2 incidências</t>
  </si>
  <si>
    <t xml:space="preserve">Crânio - 3 incidências</t>
  </si>
  <si>
    <t xml:space="preserve">Crânio - 4 incidências</t>
  </si>
  <si>
    <t xml:space="preserve">Incidência adicional de crânio ou face</t>
  </si>
  <si>
    <t xml:space="preserve">Maxilar inferior</t>
  </si>
  <si>
    <t xml:space="preserve">Órbitas - bilateral</t>
  </si>
  <si>
    <t xml:space="preserve">Orelha , mastóides ou rochedos - bilateral</t>
  </si>
  <si>
    <t xml:space="preserve">Ossos da face</t>
  </si>
  <si>
    <t xml:space="preserve">Panorâmica de mandíbula (ortopantomografia)</t>
  </si>
  <si>
    <t xml:space="preserve">Planigrafia linear de crânio ou sela túrcica ou face ou mastóide</t>
  </si>
  <si>
    <t xml:space="preserve">Radiografia oclusal</t>
  </si>
  <si>
    <t xml:space="preserve">Radiografia peri-apical</t>
  </si>
  <si>
    <t xml:space="preserve">Seios da face</t>
  </si>
  <si>
    <t xml:space="preserve">Sela túrcica</t>
  </si>
  <si>
    <t xml:space="preserve">Teleperfil em cefalostato - com traçado</t>
  </si>
  <si>
    <t xml:space="preserve">Teleperfil em cefalostato - sem traçado</t>
  </si>
  <si>
    <t xml:space="preserve">Coluna cervical - 3 incidências</t>
  </si>
  <si>
    <t xml:space="preserve">Coluna cervical - 5 incidências</t>
  </si>
  <si>
    <t xml:space="preserve">Coluna dorsal - 2 incidências</t>
  </si>
  <si>
    <t xml:space="preserve">Coluna dorsal - 4 incidências</t>
  </si>
  <si>
    <t xml:space="preserve">Coluna dorso-lombar para escoliose</t>
  </si>
  <si>
    <t xml:space="preserve">Coluna lombo-sacra - 5 incidências</t>
  </si>
  <si>
    <t xml:space="preserve">Coluna lombo-sacra - 3 incidências</t>
  </si>
  <si>
    <t xml:space="preserve">Coluna total para escoliose (telespondilografia)</t>
  </si>
  <si>
    <t xml:space="preserve">Incidência adicional de coluna</t>
  </si>
  <si>
    <t xml:space="preserve">Planigrafia de coluna vertebral (dois planos)</t>
  </si>
  <si>
    <t xml:space="preserve">Sacro-coccix</t>
  </si>
  <si>
    <t xml:space="preserve">Articulação acromioclavicular</t>
  </si>
  <si>
    <t xml:space="preserve">Articulação escapuloumeral (ombro)</t>
  </si>
  <si>
    <t xml:space="preserve">Articulação esternoclavicular</t>
  </si>
  <si>
    <t xml:space="preserve">Braço</t>
  </si>
  <si>
    <t xml:space="preserve">Clavícula</t>
  </si>
  <si>
    <t xml:space="preserve">Costelas - por hemitórax</t>
  </si>
  <si>
    <t xml:space="preserve">Cotovelo</t>
  </si>
  <si>
    <t xml:space="preserve">Esterno</t>
  </si>
  <si>
    <t xml:space="preserve">Incidência adicional de membro superior</t>
  </si>
  <si>
    <t xml:space="preserve">Mão ou quirodáctilo</t>
  </si>
  <si>
    <t xml:space="preserve">Mãos e punhos para idade óssea</t>
  </si>
  <si>
    <t xml:space="preserve">Omoplata ou escápula</t>
  </si>
  <si>
    <t xml:space="preserve">Punho</t>
  </si>
  <si>
    <t xml:space="preserve">Articulação coxofemoral (quadril)</t>
  </si>
  <si>
    <t xml:space="preserve">Articulação tibiotársica (tornozelo)</t>
  </si>
  <si>
    <t xml:space="preserve">Articulações sacroilíacas</t>
  </si>
  <si>
    <t xml:space="preserve">Bacia</t>
  </si>
  <si>
    <t xml:space="preserve">Calcâneo</t>
  </si>
  <si>
    <t xml:space="preserve">Coxa</t>
  </si>
  <si>
    <t xml:space="preserve">Escanometria</t>
  </si>
  <si>
    <t xml:space="preserve">Incidência adicional de membro inferior</t>
  </si>
  <si>
    <t xml:space="preserve">Joelho</t>
  </si>
  <si>
    <t xml:space="preserve">Panorâmica dos membros inferiores</t>
  </si>
  <si>
    <t xml:space="preserve">Patela</t>
  </si>
  <si>
    <t xml:space="preserve">Pé ou pododáctilo</t>
  </si>
  <si>
    <t xml:space="preserve">Perna</t>
  </si>
  <si>
    <t xml:space="preserve">Coração e vasos da base</t>
  </si>
  <si>
    <t xml:space="preserve">Laringe ou hipofaringe ou pescoço (partes moles)</t>
  </si>
  <si>
    <t xml:space="preserve">Planigrafia de tórax, mediastino ou laringe</t>
  </si>
  <si>
    <t xml:space="preserve">Tórax - 1 incidência</t>
  </si>
  <si>
    <t xml:space="preserve">Tórax - 2 incidências</t>
  </si>
  <si>
    <t xml:space="preserve">Tórax - 3 incidências</t>
  </si>
  <si>
    <t xml:space="preserve">Tórax - 4 incidências</t>
  </si>
  <si>
    <t xml:space="preserve">Clister ou enema opaco (duplo contraste)</t>
  </si>
  <si>
    <t xml:space="preserve">Colangiografia intra-operatória</t>
  </si>
  <si>
    <t xml:space="preserve">Colangiografia pós-operatória (pelo dreno)</t>
  </si>
  <si>
    <t xml:space="preserve">Defecograma</t>
  </si>
  <si>
    <t xml:space="preserve">Deglutograma</t>
  </si>
  <si>
    <t xml:space="preserve">Esôfago</t>
  </si>
  <si>
    <t xml:space="preserve">Esôfago - hiato - estômago e duodeno</t>
  </si>
  <si>
    <t xml:space="preserve">Estômago e duodeno</t>
  </si>
  <si>
    <t xml:space="preserve">Estudo do delgado com duplo contraste</t>
  </si>
  <si>
    <t xml:space="preserve">Trânsito e morfologia do delgado</t>
  </si>
  <si>
    <t xml:space="preserve">Videodeglutograma</t>
  </si>
  <si>
    <t xml:space="preserve">Pielografia ascendente</t>
  </si>
  <si>
    <t xml:space="preserve">Tomografia renal sem contraste</t>
  </si>
  <si>
    <t xml:space="preserve">Uretrocistografia de adulto</t>
  </si>
  <si>
    <t xml:space="preserve">Uretrocistografia de criança (até 12 anos)</t>
  </si>
  <si>
    <t xml:space="preserve">Urografia venosa com bexiga pré e pós-miccional</t>
  </si>
  <si>
    <t xml:space="preserve">Urografia venosa com nefrotomografia</t>
  </si>
  <si>
    <t xml:space="preserve">Urografia venosa minutada 1-2-3</t>
  </si>
  <si>
    <t xml:space="preserve">Abdome agudo</t>
  </si>
  <si>
    <t xml:space="preserve">Abdome simples</t>
  </si>
  <si>
    <t xml:space="preserve">Ampliação ou magnificação de lesão mamária</t>
  </si>
  <si>
    <t xml:space="preserve">Avaliação de fraturas vertebrais por DXA</t>
  </si>
  <si>
    <t xml:space="preserve">Biópsia percutânea de fragmento mamário (core biopsy) orientada por US ou RX - agulha grossa</t>
  </si>
  <si>
    <t xml:space="preserve">Densitometria óssea - corpo inteiro (avaliação de massa óssea ou de composição corporal)</t>
  </si>
  <si>
    <t xml:space="preserve">Densitometria óssea - rotina: coluna e fêmur (ou dois segmentos)</t>
  </si>
  <si>
    <t xml:space="preserve">Densitometria óssea (um segmento)</t>
  </si>
  <si>
    <t xml:space="preserve">Esqueleto (incidências básicas de: crânio, coluna, bacia e membros)</t>
  </si>
  <si>
    <t xml:space="preserve">Mamografia convencional bilateral</t>
  </si>
  <si>
    <t xml:space="preserve">Mamografia digital bilateral</t>
  </si>
  <si>
    <t xml:space="preserve">Mamotomia por estereotaxia ou US</t>
  </si>
  <si>
    <t xml:space="preserve">Marcação pré-cirúrgica por estereotaxia, orientada por imagem - por mama (já inclui exame de base)</t>
  </si>
  <si>
    <t xml:space="preserve">Planigrafia de osso</t>
  </si>
  <si>
    <t xml:space="preserve">Punção ou biópsia mamária percutânea por agulha fina orientada por imagem (já inclui o exame de base)</t>
  </si>
  <si>
    <t xml:space="preserve">Artrografia ou pneumoartrografia</t>
  </si>
  <si>
    <t xml:space="preserve">Colangiografia transcutânea</t>
  </si>
  <si>
    <t xml:space="preserve">Colangiopancreatografia retrógrada</t>
  </si>
  <si>
    <t xml:space="preserve">Dacriocistografia</t>
  </si>
  <si>
    <t xml:space="preserve">Drenagem percutânea orientada por RX (acrescentar o exame de base)</t>
  </si>
  <si>
    <t xml:space="preserve">Ductografia (por mama)</t>
  </si>
  <si>
    <t xml:space="preserve">Fistulografia</t>
  </si>
  <si>
    <t xml:space="preserve">Histerossalpingografia</t>
  </si>
  <si>
    <t xml:space="preserve">Punção biópsia/aspirativa de órgão ou estrutura orientada por RX, US ou CT (acrescentar o exame base)</t>
  </si>
  <si>
    <t xml:space="preserve">Sialografia (por glândula)</t>
  </si>
  <si>
    <t xml:space="preserve">Avaliação hemodinâmica por cateterismo (aferimento de pressão ou fluxo arterial ou venoso)</t>
  </si>
  <si>
    <t xml:space="preserve">Colheita seletiva de sangue para dosagem hormonal</t>
  </si>
  <si>
    <t xml:space="preserve">Mielografia segmentar (por segmento)</t>
  </si>
  <si>
    <t xml:space="preserve">Teste de oclusão de artéria carótida ou vertebral</t>
  </si>
  <si>
    <t xml:space="preserve">Radioscopia diagnóstica</t>
  </si>
  <si>
    <t xml:space="preserve">Radioscopia para acompanhamento de procedimento cirúrgico (por hora ou fração)</t>
  </si>
  <si>
    <t xml:space="preserve">Angiografia por cateterismo não seletivo de grande vaso</t>
  </si>
  <si>
    <t xml:space="preserve">Angiografia por cateterismo seletivo de ramo primário - por vaso</t>
  </si>
  <si>
    <t xml:space="preserve">Angiografia por cateterismo superseletivo de ramo secundário ou distal - por vaso</t>
  </si>
  <si>
    <t xml:space="preserve">Angiografia por punção</t>
  </si>
  <si>
    <t xml:space="preserve">Angiografia pós-operatória de controle</t>
  </si>
  <si>
    <t xml:space="preserve">Angiografia transoperatória de posicionamento</t>
  </si>
  <si>
    <t xml:space="preserve">Aortografia abdominal por punção translombar</t>
  </si>
  <si>
    <t xml:space="preserve">Cavernosografia</t>
  </si>
  <si>
    <t xml:space="preserve">Esplenoportografia percutânea</t>
  </si>
  <si>
    <t xml:space="preserve">Fármaco-cavernosografia (dinâmica)</t>
  </si>
  <si>
    <t xml:space="preserve">Flebografia por punção venosa unilateral</t>
  </si>
  <si>
    <t xml:space="preserve">Flebografia retrógrada por cateterismo - unilateral</t>
  </si>
  <si>
    <t xml:space="preserve">Linfangioadenografia unilateral</t>
  </si>
  <si>
    <t xml:space="preserve">Portografia trans-hepática</t>
  </si>
  <si>
    <t xml:space="preserve">Ablação percutânea de tumor (qualquer método)</t>
  </si>
  <si>
    <t xml:space="preserve">5</t>
  </si>
  <si>
    <t xml:space="preserve">Ablação percutânea de tumor hepático (qualquer método)</t>
  </si>
  <si>
    <t xml:space="preserve">Ablação percutânea de tumor ósseo (qualquer método)</t>
  </si>
  <si>
    <t xml:space="preserve">Ablação percutânea de tumor torácico (qualquer método)</t>
  </si>
  <si>
    <t xml:space="preserve">Alcoolização percutânea de angioma</t>
  </si>
  <si>
    <t xml:space="preserve">Angioplastia arterial ou venosa de anastomose vascular de fígado transplantado</t>
  </si>
  <si>
    <t xml:space="preserve">Angioplastia arterial ou venosa de anastomose vascular de rim transplantado</t>
  </si>
  <si>
    <t xml:space="preserve">Angioplastia de aorta para tratamento de coarctação</t>
  </si>
  <si>
    <t xml:space="preserve">Angioplastia de artéria visceral - por vaso</t>
  </si>
  <si>
    <t xml:space="preserve">Angioplastia de ramo intracraniano</t>
  </si>
  <si>
    <t xml:space="preserve">Angioplastia de ramos hipogástricos para tratamento de impotência</t>
  </si>
  <si>
    <t xml:space="preserve">Angioplastia de tronco supra-aórtico</t>
  </si>
  <si>
    <t xml:space="preserve">Angioplastia de tronco venoso</t>
  </si>
  <si>
    <t xml:space="preserve">3</t>
  </si>
  <si>
    <t xml:space="preserve">Angioplastia renal para tratamento de hipertensão renovascular ou outra condição</t>
  </si>
  <si>
    <t xml:space="preserve">Angioplastia transluminal percutânea</t>
  </si>
  <si>
    <t xml:space="preserve">Angioplastia transluminal percutânea para tratamento de obstrução arterial</t>
  </si>
  <si>
    <t xml:space="preserve">Angioplastia venosa para tratamento de síndrome de BUDD-CHIARI</t>
  </si>
  <si>
    <t xml:space="preserve">Aterectomia percutânea orientada por RX</t>
  </si>
  <si>
    <t xml:space="preserve">Celostomia percutânea orientada por RX ou TC</t>
  </si>
  <si>
    <t xml:space="preserve">Colecistostomia percutânea orientada por RX, US ou TC</t>
  </si>
  <si>
    <t xml:space="preserve">Colocação de cateter venoso central ou portocath</t>
  </si>
  <si>
    <t xml:space="preserve">2</t>
  </si>
  <si>
    <t xml:space="preserve">Colocação de filtro de VCI para prevenção de TEP</t>
  </si>
  <si>
    <t xml:space="preserve">Colocação de stent aórtico</t>
  </si>
  <si>
    <t xml:space="preserve">Colocação de stent biliar</t>
  </si>
  <si>
    <t xml:space="preserve">Colocação de stent em artéria visceral - por vaso</t>
  </si>
  <si>
    <t xml:space="preserve">Colocação de stent em estenose vascular de enxerto transplantado</t>
  </si>
  <si>
    <t xml:space="preserve">Colocação de stent em ramo intracraniano - por vaso</t>
  </si>
  <si>
    <t xml:space="preserve">Colocação de stent em traquéia ou brônquio</t>
  </si>
  <si>
    <t xml:space="preserve">Colocação de stent em tronco supra-aórtico</t>
  </si>
  <si>
    <t xml:space="preserve">Colocação de stent esofagiano, duodenal ou colônico</t>
  </si>
  <si>
    <t xml:space="preserve">Colocação de stent para tratamento de obstrução arterial ou venosa - por vaso</t>
  </si>
  <si>
    <t xml:space="preserve">Colocação de stent para tratamento de síndrome de VCI</t>
  </si>
  <si>
    <t xml:space="preserve">Colocação de stent renal</t>
  </si>
  <si>
    <t xml:space="preserve">Colocação de stent revestido (stent-graft) para tratamento de aneurisma periférico</t>
  </si>
  <si>
    <t xml:space="preserve">Colocação de stent revestido (stent-graft) para tratamento de fístula arteriovenosa</t>
  </si>
  <si>
    <t xml:space="preserve">Colocação percutânea de cateter pielovesical</t>
  </si>
  <si>
    <t xml:space="preserve">Colocação percutânea de stent vascular</t>
  </si>
  <si>
    <t xml:space="preserve">Coluna vertebral: infiltração foraminal ou facetária ou articular</t>
  </si>
  <si>
    <t xml:space="preserve">Dilatação percutânea de estenose biliar cicatricial</t>
  </si>
  <si>
    <t xml:space="preserve">Dilatação percutânea de estenose de conduto urinário</t>
  </si>
  <si>
    <t xml:space="preserve">Dilatação percutânea de estenose de ducto pancreático</t>
  </si>
  <si>
    <t xml:space="preserve">Discografia</t>
  </si>
  <si>
    <t xml:space="preserve">Drenagem de abscesso pulmonar ou mediastinal</t>
  </si>
  <si>
    <t xml:space="preserve">Drenagem mediastinal orientada por RX ou TC</t>
  </si>
  <si>
    <t xml:space="preserve">Drenagem percutânea de abscesso hepático ou pancreático</t>
  </si>
  <si>
    <t xml:space="preserve">Drenagem percutânea de abscesso renal</t>
  </si>
  <si>
    <t xml:space="preserve">Drenagem percutânea de abscesso retroperitoneal ou pélvico</t>
  </si>
  <si>
    <t xml:space="preserve">Drenagem percutânea de cisto hepático ou pancreático</t>
  </si>
  <si>
    <t xml:space="preserve">Drenagem percutânea de cisto renal</t>
  </si>
  <si>
    <t xml:space="preserve">Drenagem percutânea de coleção infectada abdominal</t>
  </si>
  <si>
    <t xml:space="preserve">Drenagem percutânea de coleção infectada profunda</t>
  </si>
  <si>
    <t xml:space="preserve">Drenagem percutânea de coleção pleural</t>
  </si>
  <si>
    <t xml:space="preserve">Drenagem percutânea de pneumotórax</t>
  </si>
  <si>
    <t xml:space="preserve">Drenagem percutânea de via biliar</t>
  </si>
  <si>
    <t xml:space="preserve">Drenagem percutânea não especificada</t>
  </si>
  <si>
    <t xml:space="preserve">Embolização arterial para tratamento de priapismo</t>
  </si>
  <si>
    <t xml:space="preserve">Embolização brônquica para tratamento de hemoptise</t>
  </si>
  <si>
    <t xml:space="preserve">Embolização de aneurisma cerebral por oclusão sacular - por vaso</t>
  </si>
  <si>
    <t xml:space="preserve">6</t>
  </si>
  <si>
    <t xml:space="preserve">Embolização de aneurisma cerebral por oclusão vascular - por vaso</t>
  </si>
  <si>
    <t xml:space="preserve">Embolização de aneurisma ou pseudoaneurisma visceral</t>
  </si>
  <si>
    <t xml:space="preserve">Embolização de artéria renal para nefrectomia</t>
  </si>
  <si>
    <t xml:space="preserve">Embolização de artéria uterina para tratamento de mioma ou outras situações</t>
  </si>
  <si>
    <t xml:space="preserve">Embolização de fístula arteriovenosa em cabeça, pescoço ou coluna - por vaso</t>
  </si>
  <si>
    <t xml:space="preserve">Embolização de fístula arteriovenosa não especificada acima - por vaso</t>
  </si>
  <si>
    <t xml:space="preserve">Embolização de hemorragia digestiva</t>
  </si>
  <si>
    <t xml:space="preserve">Embolização de malformação arteriovenosa cerebral ou medular - por vaso</t>
  </si>
  <si>
    <t xml:space="preserve">Embolização de malformação vascular - por vaso</t>
  </si>
  <si>
    <t xml:space="preserve">Embolização de pseudoaneurisma - por vaso</t>
  </si>
  <si>
    <t xml:space="preserve">Embolização de ramo portal</t>
  </si>
  <si>
    <t xml:space="preserve">Embolização de ramos hipogástricos para tratamento de sangramento ginecológico</t>
  </si>
  <si>
    <t xml:space="preserve">Embolização de tumor de cabeça e pescoço</t>
  </si>
  <si>
    <t xml:space="preserve">Embolização de tumor do aparelho digestivo</t>
  </si>
  <si>
    <t xml:space="preserve">Embolização de tumor não especificado</t>
  </si>
  <si>
    <t xml:space="preserve">Embolização de tumor ósseo ou de partes moles</t>
  </si>
  <si>
    <t xml:space="preserve">Embolização de varizes esofagianas ou gástricas</t>
  </si>
  <si>
    <t xml:space="preserve">Embolização de veia espermática para tratamento de varicocele</t>
  </si>
  <si>
    <t xml:space="preserve">Embolização de veias ovarianas para tratamento de varicocele</t>
  </si>
  <si>
    <t xml:space="preserve">Embolização definitiva não especificada acima - por vaso</t>
  </si>
  <si>
    <t xml:space="preserve">Embolização esplênica para tratamento de hiperesplenismo ou outra situação</t>
  </si>
  <si>
    <t xml:space="preserve">Embolização para tratamento de epistaxe</t>
  </si>
  <si>
    <t xml:space="preserve">Embolização para tratamento de impotência</t>
  </si>
  <si>
    <t xml:space="preserve">Embolização pulmonar para tratamento de fístula arteriovenosa ou outra situação</t>
  </si>
  <si>
    <t xml:space="preserve">Embolização seletiva de fístula ou aneurisma renal para tratamento de hematúria</t>
  </si>
  <si>
    <t xml:space="preserve">Esclerose percutânea de cisto pancreático</t>
  </si>
  <si>
    <t xml:space="preserve">Esclerose percutânea de nódulos benignos dirigida por RX, US, TC ou RM</t>
  </si>
  <si>
    <t xml:space="preserve">Exérese percutânea de tumor benigno orientada por RX, US, TC ou RM</t>
  </si>
  <si>
    <t xml:space="preserve">Gastrostomia percutânea orientada por RX ou TC</t>
  </si>
  <si>
    <t xml:space="preserve">Implante de endoprótese em aneurisma de aorta abdominal ou torácica com stent revestido (stent-graft)</t>
  </si>
  <si>
    <t xml:space="preserve">Implante de endoprótese em dissecção de aorta abdominal ou torácica com stent revestido (stent-graft)</t>
  </si>
  <si>
    <t xml:space="preserve">Litotripsia mecânica de cálculos renais orientada por RX ou US</t>
  </si>
  <si>
    <t xml:space="preserve">4</t>
  </si>
  <si>
    <t xml:space="preserve">Manipulação de drenos pós-drenagem (orientada por RX, TC, US ou RM)</t>
  </si>
  <si>
    <t xml:space="preserve">0</t>
  </si>
  <si>
    <t xml:space="preserve">Nefrostomia percutânea orientada por RX, US, TC ou RM</t>
  </si>
  <si>
    <t xml:space="preserve">Osteoplastia ou discectomia percutânea (vertebroplastia e outras)</t>
  </si>
  <si>
    <t xml:space="preserve">Paracentese orientada por RX ou US</t>
  </si>
  <si>
    <t xml:space="preserve">Pielografia percutânea orientada por RX, US, TC ou RM</t>
  </si>
  <si>
    <t xml:space="preserve">Quimioembolização para tratamento de tumor hepático</t>
  </si>
  <si>
    <t xml:space="preserve">Quimioterapia por cateter de tumor de cabeça e pescoço</t>
  </si>
  <si>
    <t xml:space="preserve">Quimioterapia por cateter intra-arterial</t>
  </si>
  <si>
    <t xml:space="preserve">Repermeabilização tubária para tratamento de infertilidade</t>
  </si>
  <si>
    <t xml:space="preserve">Retirada percutânea de cálculos biliares orientada por RX, US ou TC</t>
  </si>
  <si>
    <t xml:space="preserve">Retirada percutânea de cálculos renais orientada por RX, US ou TC</t>
  </si>
  <si>
    <t xml:space="preserve">Retirada percutânea de corpo estranho intravascular</t>
  </si>
  <si>
    <t xml:space="preserve">Sinusografia (abscessografia)</t>
  </si>
  <si>
    <t xml:space="preserve">TIPS - anastomose porto-cava percutânea para tratamento de hipertensão portal</t>
  </si>
  <si>
    <t xml:space="preserve">7</t>
  </si>
  <si>
    <t xml:space="preserve">Traqueotomia percutânea orientada por RX ou TC</t>
  </si>
  <si>
    <t xml:space="preserve">Tratamento de pseudoaneurisma por compressão com US-Doppler</t>
  </si>
  <si>
    <t xml:space="preserve">Tratamento do vasoespasmo pós-trauma</t>
  </si>
  <si>
    <t xml:space="preserve">Trituração de calcificação tendínea orientada por RX ou US</t>
  </si>
  <si>
    <t xml:space="preserve">Trombectomia mecânica para tratamento de TEP</t>
  </si>
  <si>
    <t xml:space="preserve">Trombectomia mecânica venosa</t>
  </si>
  <si>
    <t xml:space="preserve">Trombectomia medicamentosa para tratamento de TEP</t>
  </si>
  <si>
    <t xml:space="preserve">Trombólise medicamentosa arterial ou venosa - por vaso</t>
  </si>
  <si>
    <t xml:space="preserve">Trombólise medicamentosa arterial ou venosa para tratamento de isquemia mesentérica</t>
  </si>
  <si>
    <t xml:space="preserve">Trombólise medicamentosa em troncos supra-aórticos e intracranianos</t>
  </si>
  <si>
    <t xml:space="preserve">Abdome inferior feminino (bexiga, útero, ovário e anexos)</t>
  </si>
  <si>
    <t xml:space="preserve">Abdome inferior masculino (bexiga, próstata e vesículas seminais)</t>
  </si>
  <si>
    <t xml:space="preserve">Abdome superior (fígado, vias biliares, vesícula, pâncreas e baço)</t>
  </si>
  <si>
    <t xml:space="preserve">Abdome total (inclui abdome inferior)</t>
  </si>
  <si>
    <t xml:space="preserve">Aparelho urinário feminino (rins, ureteres e bexiga)</t>
  </si>
  <si>
    <t xml:space="preserve">Aparelho urinário masculino (rins, ureteres, bexiga e próstata)</t>
  </si>
  <si>
    <t xml:space="preserve">Articular (por articulação)</t>
  </si>
  <si>
    <t xml:space="preserve">Dermatológico - pele e subcutâneo</t>
  </si>
  <si>
    <t xml:space="preserve">Doppler colorido arterial de membro inferior - unilateral</t>
  </si>
  <si>
    <t xml:space="preserve">Doppler colorido arterial de membro superior - unilateral</t>
  </si>
  <si>
    <t xml:space="preserve">Doppler colorido de aorta e artérias renais</t>
  </si>
  <si>
    <t xml:space="preserve">Doppler colorido de aorta e ilíacas</t>
  </si>
  <si>
    <t xml:space="preserve">Doppler colorido de artérias penianas (sem fármaco indução)</t>
  </si>
  <si>
    <t xml:space="preserve">Doppler colorido de artérias viscerais (mesentéricas superior e inferior e tronco celíaco)</t>
  </si>
  <si>
    <t xml:space="preserve">Doppler colorido de hemangioma</t>
  </si>
  <si>
    <t xml:space="preserve">Doppler colorido de órgão ou estrutura isolada</t>
  </si>
  <si>
    <t xml:space="preserve">Doppler colorido de vasos cervicais arteriais bilateral (carótidas e vertebrais)</t>
  </si>
  <si>
    <t xml:space="preserve">Doppler colorido de vasos cervicais venosos bilateral (subclávias e jugulares)</t>
  </si>
  <si>
    <t xml:space="preserve">Doppler colorido de veia cava superior ou inferior</t>
  </si>
  <si>
    <t xml:space="preserve">Doppler colorido peniano com fármaco-indução</t>
  </si>
  <si>
    <t xml:space="preserve">Doppler colorido transfontanela</t>
  </si>
  <si>
    <t xml:space="preserve">Doppler colorido venoso de membro inferior - unilateral</t>
  </si>
  <si>
    <t xml:space="preserve">Doppler colorido venoso de membro superior - unilateral</t>
  </si>
  <si>
    <t xml:space="preserve">Doppler transcraniano</t>
  </si>
  <si>
    <t xml:space="preserve">Ecodopplercardiograma com contraste intracavitário</t>
  </si>
  <si>
    <t xml:space="preserve">Ecodopplercardiograma com contraste para perfusão miocárdica</t>
  </si>
  <si>
    <t xml:space="preserve">Ecodopplercardiograma com estresse farmacológico</t>
  </si>
  <si>
    <t xml:space="preserve">Ecodopplercardiograma fetal com mapeamento de fluxo em cores</t>
  </si>
  <si>
    <t xml:space="preserve">Ecodopplercardiograma transesofágico (inclui transtorácico)</t>
  </si>
  <si>
    <t xml:space="preserve">Ecodopplercardiograma transtorácico</t>
  </si>
  <si>
    <t xml:space="preserve">Estruturas superficiais (cervical ou axilas ou músculo ou tendão)</t>
  </si>
  <si>
    <t xml:space="preserve">Glândulas salivares (todas)</t>
  </si>
  <si>
    <t xml:space="preserve">Globo ocular - bilateral</t>
  </si>
  <si>
    <t xml:space="preserve">Globo ocular com Doppler colorido - bilateral</t>
  </si>
  <si>
    <t xml:space="preserve">Histerossonografia</t>
  </si>
  <si>
    <t xml:space="preserve">Mamas</t>
  </si>
  <si>
    <t xml:space="preserve">Obstétrica</t>
  </si>
  <si>
    <t xml:space="preserve">Obstétrica 1º trimestre (endovaginal)</t>
  </si>
  <si>
    <t xml:space="preserve">Obstétrica com translucência nucal</t>
  </si>
  <si>
    <t xml:space="preserve">Obstétrica convencional com Doppler colorido</t>
  </si>
  <si>
    <t xml:space="preserve">Obstétrica gestação múltipla com Doppler colorido: cada feto</t>
  </si>
  <si>
    <t xml:space="preserve">Obstétrica gestação múltipla: cada feto</t>
  </si>
  <si>
    <t xml:space="preserve">Obstétrica morfológica</t>
  </si>
  <si>
    <t xml:space="preserve">Obstétrica: perfil biofísico fetal</t>
  </si>
  <si>
    <t xml:space="preserve">Órgãos superficiais (tireóide ou escroto ou pênis ou crânio)</t>
  </si>
  <si>
    <t xml:space="preserve">Próstata transretal (inclui abdome inferior masculino)</t>
  </si>
  <si>
    <t xml:space="preserve">Retroperitônio (grandes vasos ou adrenais)</t>
  </si>
  <si>
    <t xml:space="preserve">Torácico extracardíaco</t>
  </si>
  <si>
    <t xml:space="preserve">Transvaginal (inclui abdome inferior feminino)</t>
  </si>
  <si>
    <t xml:space="preserve">Transvaginal para controle de ovulação (3 ou mais exames) (inclui abdome inferior feminino)</t>
  </si>
  <si>
    <t xml:space="preserve">Tridimensional - acrescentar ao exame de base</t>
  </si>
  <si>
    <t xml:space="preserve">Ultrassonografia biomicroscópica - monocular</t>
  </si>
  <si>
    <t xml:space="preserve">Ultrassonografia diagnóstica - monocular</t>
  </si>
  <si>
    <t xml:space="preserve">Doppler colorido intra-operatório</t>
  </si>
  <si>
    <t xml:space="preserve">Drenagem percutânea orientada por US (acrescentar o exame de base)</t>
  </si>
  <si>
    <t xml:space="preserve">Ecodopplercardiograma transoperatório (transesofágico ou epicárdico) - por hora suplementar</t>
  </si>
  <si>
    <t xml:space="preserve">Ecodopplercardiograma transoperatório (transesofágico ou epicárdico) (1ª hora)</t>
  </si>
  <si>
    <t xml:space="preserve">Intra-operatório</t>
  </si>
  <si>
    <t xml:space="preserve">Monitorização por Doppler transcraniano</t>
  </si>
  <si>
    <t xml:space="preserve">Obstétrica 1º trimestre com punção: biópsia ou aspirativa</t>
  </si>
  <si>
    <t xml:space="preserve">Obstétrica: com amniocentese</t>
  </si>
  <si>
    <t xml:space="preserve">Próstata transretal com biópsia - até 8 fragmentos</t>
  </si>
  <si>
    <t xml:space="preserve">Próstata transretal com biópsia - mais de 8 fragmentos</t>
  </si>
  <si>
    <t xml:space="preserve">Redução de invaginação intestinal por enema, orientada por US (acrescentar o exame de base)</t>
  </si>
  <si>
    <t xml:space="preserve">Abdome superior</t>
  </si>
  <si>
    <t xml:space="preserve">Abdome total (abdome superior, pelve e retroperitônio)</t>
  </si>
  <si>
    <t xml:space="preserve">Angiotomografia (crânio ou pescoço ou tórax ou abdome superior ou pelve ou pelve ou MI ou MS ou vias pulmonares) - arterial ou venosa</t>
  </si>
  <si>
    <t xml:space="preserve">Angiotomografia coronariana</t>
  </si>
  <si>
    <t xml:space="preserve">Angiotomografia de aorta abdominal</t>
  </si>
  <si>
    <t xml:space="preserve">Angiotomografia de aorta torácica</t>
  </si>
  <si>
    <t xml:space="preserve">Articulação (esternoclavicular ou ombro ou cotovelo ou punho ou sacroilíacas ou coxofemoral ou joelho ou pé) - unilateral</t>
  </si>
  <si>
    <t xml:space="preserve">Articulações temporomandibulares</t>
  </si>
  <si>
    <t xml:space="preserve">Coluna - segmento adicional</t>
  </si>
  <si>
    <t xml:space="preserve">Coluna cervical ou dorsal ou lombar (até 3 segmentos)</t>
  </si>
  <si>
    <t xml:space="preserve">Coração - para avaliação do escore de cálcio coronariano</t>
  </si>
  <si>
    <t xml:space="preserve">Crânio ou sela túrsica ou órbitas</t>
  </si>
  <si>
    <t xml:space="preserve">Dental (dentascan)</t>
  </si>
  <si>
    <t xml:space="preserve">Endoscopia virtual de qualquer órgão ou estrutura por TC - acrescentar ao exame de base</t>
  </si>
  <si>
    <t xml:space="preserve">Escanometria digital</t>
  </si>
  <si>
    <t xml:space="preserve">Face ou seios da face</t>
  </si>
  <si>
    <t xml:space="preserve">Mastóides ou orelhas</t>
  </si>
  <si>
    <t xml:space="preserve">Pelve ou bacia</t>
  </si>
  <si>
    <t xml:space="preserve">Pescoço (partes moles, laringe, tireóide e faringe)</t>
  </si>
  <si>
    <t xml:space="preserve">Reconstrução tridimensional de qualquer órgão ou região - acrescentar ao exame de base</t>
  </si>
  <si>
    <t xml:space="preserve">Segmentos apendiculares (braço ou antebraço ou mão ou coxa ou perna ou pé)</t>
  </si>
  <si>
    <t xml:space="preserve">TC para PET dedicado oncológico</t>
  </si>
  <si>
    <t xml:space="preserve">Tórax</t>
  </si>
  <si>
    <t xml:space="preserve">Drenagem percutânea orientada por TC (acrescentar o exame de base)</t>
  </si>
  <si>
    <t xml:space="preserve">Punção aspirativa orientada por TC (acrescentar o exame de base)</t>
  </si>
  <si>
    <t xml:space="preserve">Punção para introdução de contraste (acrescentar o exame de base)</t>
  </si>
  <si>
    <t xml:space="preserve">Tomomielografia (até 3 segmentos) - acrescentar a TC da coluna e incluir a punção</t>
  </si>
  <si>
    <t xml:space="preserve">Abdome superior (fígado, pâncreas, baço, rins, supra-renais, retroperitônio)</t>
  </si>
  <si>
    <t xml:space="preserve">Angio-RM (crânio ou pescoço ou tórax ou abdome superior ou pelve ou MI ou MS ou vias pulmonares) - arterial ou venosa</t>
  </si>
  <si>
    <t xml:space="preserve">Angio-RM de aorta abdominal</t>
  </si>
  <si>
    <t xml:space="preserve">Angio-RM de aorta torácica</t>
  </si>
  <si>
    <t xml:space="preserve">Articulação temporomandibular (bilateral)</t>
  </si>
  <si>
    <t xml:space="preserve">Bacia (articulações sacroilíacas)</t>
  </si>
  <si>
    <t xml:space="preserve">Base do crânio</t>
  </si>
  <si>
    <t xml:space="preserve">Bolsa escrotal</t>
  </si>
  <si>
    <t xml:space="preserve">Coluna cervical ou dorsal ou lombar</t>
  </si>
  <si>
    <t xml:space="preserve">Coração - morfológico e funcional</t>
  </si>
  <si>
    <t xml:space="preserve">Coração - morfológico e funcional + perfusão + estresse</t>
  </si>
  <si>
    <t xml:space="preserve">Coração - morfológico e funcional + perfusão + viabilidade miocárdica</t>
  </si>
  <si>
    <t xml:space="preserve">Coxa (unilateral)</t>
  </si>
  <si>
    <t xml:space="preserve">Crânio (encéfalo)</t>
  </si>
  <si>
    <t xml:space="preserve">Endocavitária (endorretal ou endovaginal)</t>
  </si>
  <si>
    <t xml:space="preserve">Endoscopia virtual por RM - acrescentar ao exame de base</t>
  </si>
  <si>
    <t xml:space="preserve">Espectroscopia por RM</t>
  </si>
  <si>
    <t xml:space="preserve">Estudo funcional (mapeamento cortical por RM)</t>
  </si>
  <si>
    <t xml:space="preserve">Face (inclui seios da face)</t>
  </si>
  <si>
    <t xml:space="preserve">Fetal</t>
  </si>
  <si>
    <t xml:space="preserve">Fluxo liquórico (como complementar)</t>
  </si>
  <si>
    <t xml:space="preserve">Hidro-RM (colângio-RM ou uro-RM ou mielo-RM ou sialo-RM ou cistografia por RM)</t>
  </si>
  <si>
    <t xml:space="preserve">Mama (unilateral)</t>
  </si>
  <si>
    <t xml:space="preserve">Mão (não inclui punho)</t>
  </si>
  <si>
    <t xml:space="preserve">Membro superior unilateral (não inclui mão e articulações)</t>
  </si>
  <si>
    <t xml:space="preserve">Órbita bilateral</t>
  </si>
  <si>
    <t xml:space="preserve">Ossos temporais bilateral</t>
  </si>
  <si>
    <t xml:space="preserve">Pé (antepé) - não inclui tornozelo</t>
  </si>
  <si>
    <t xml:space="preserve">Pelve (não inclui articulações coxofemorais)</t>
  </si>
  <si>
    <t xml:space="preserve">Pênis</t>
  </si>
  <si>
    <t xml:space="preserve">Perfusão cerebral por RM</t>
  </si>
  <si>
    <t xml:space="preserve">Perna (unilateral)</t>
  </si>
  <si>
    <t xml:space="preserve">Pescoço (nasofaringe, orofaringe, laringe, traquéia, tireóide, paratireóide)</t>
  </si>
  <si>
    <t xml:space="preserve">Plexo braquial (desfiladeiro torácico) ou lombossacral (não inclui coluna cervical ou lombar)</t>
  </si>
  <si>
    <t xml:space="preserve">Reconstrução tridimensional - acrescentar ao exame de base</t>
  </si>
  <si>
    <t xml:space="preserve">Sela túrcica (hipófise)</t>
  </si>
  <si>
    <t xml:space="preserve">Tórax (mediastino, pulmão, parede torácica)</t>
  </si>
  <si>
    <t xml:space="preserve">Artro-RM (incluir a punção articular) - por articulação</t>
  </si>
  <si>
    <t xml:space="preserve">Betaterapia (placa de estrôncio) - por campo</t>
  </si>
  <si>
    <t xml:space="preserve">Radiocirurgia (RTC) - nível 1, lesão única e/ou um isocentro - por tratamento</t>
  </si>
  <si>
    <t xml:space="preserve">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</si>
  <si>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</si>
  <si>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t>
  </si>
  <si>
    <t xml:space="preserve">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</si>
  <si>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</si>
  <si>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</si>
  <si>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</si>
  <si>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 xml:space="preserve">Radioterapia de Corpo Inteiro - por tratamento</t>
  </si>
  <si>
    <t xml:space="preserve">Radioterapia de Meio Corpo (HBI) - por dia de tratamento</t>
  </si>
  <si>
    <t xml:space="preserve">Radioterapia de Pele Total (TSI) - por tratamento</t>
  </si>
  <si>
    <t xml:space="preserve">Radioterapia Estereotática - 1º dia de tratamento</t>
  </si>
  <si>
    <t xml:space="preserve">Radioterapia Estereotática - por dia subsequente</t>
  </si>
  <si>
    <t xml:space="preserve">Radioterapia Externa de Ortovoltagem (Roentgenterapia) - por campo</t>
  </si>
  <si>
    <t xml:space="preserve">Radioterapia Intra-operatória (IORT) - por tratamento</t>
  </si>
  <si>
    <t xml:space="preserve">Radioterapia Rotatória com acelerador linear com fótons e elétrons - por volume tratado e por dia</t>
  </si>
  <si>
    <t xml:space="preserve">Radioterapia Rotatória com acelerador linear só com fótons - por volume tratado e por dia</t>
  </si>
  <si>
    <t xml:space="preserve">Radioterapia Rotatória com unidade de cobalto - por volume tratado e por dia</t>
  </si>
  <si>
    <t xml:space="preserve">Colimação individual - 1 por incidência planejada</t>
  </si>
  <si>
    <t xml:space="preserve">Filme de verificação (cheque-filme) - 1 por incidência planejada/semana - filme a parte</t>
  </si>
  <si>
    <t xml:space="preserve">Planejamento de tratamento computadorizado - 1 por volume tratado</t>
  </si>
  <si>
    <t xml:space="preserve">Planejamento de tratamento computadorizado tridimensional - 1 por volume tratado</t>
  </si>
  <si>
    <t xml:space="preserve">Planejamento de tratamento simples (não computadorizado) - 1 por volume tratado</t>
  </si>
  <si>
    <t xml:space="preserve">Simulação de tratamento complexa (com tomografia e com contraste) - 1 por volume tratado</t>
  </si>
  <si>
    <t xml:space="preserve">Simulação de tratamento intermediária (com tomografia) - 1 por volume tratado</t>
  </si>
  <si>
    <t xml:space="preserve">Simulação de tratamento simples (sem tomografia computadorizada) - 1 por volume tratado</t>
  </si>
  <si>
    <t xml:space="preserve">Sistemas de imobilização - cabeça (máscaras) ou membros - 1 por tratamento</t>
  </si>
  <si>
    <t xml:space="preserve">Sistemas de imobilização - tórax, abdome ou pélvis - 1 por tratamento</t>
  </si>
  <si>
    <t xml:space="preserve">Braquiterapia endoluminal de alta taxa de dose (BATD) - por inserção</t>
  </si>
  <si>
    <t xml:space="preserve">Braquiterapia endoluminal de baixa taxa de dose (BBTD) - por inserção</t>
  </si>
  <si>
    <t xml:space="preserve">Braquiterapia intersticial de alta taxa de dose (BATD) - por inserção </t>
  </si>
  <si>
    <t xml:space="preserve">Braquiterapia intersticial de baixa taxa de dose (BBTD) - com Césio - por inserção</t>
  </si>
  <si>
    <t xml:space="preserve">Braquiterapia intersticial de baixa taxa de dose (BBTD) com ouro, irídio ou iodo - por tratamento</t>
  </si>
  <si>
    <t xml:space="preserve">Braquiterapia intersticial de baixa taxa de dose (BBTD) permanente de próstata - por tratamento </t>
  </si>
  <si>
    <t xml:space="preserve">Braquiterapia intracavitária de alta taxa de dose (BATD) - por inserção</t>
  </si>
  <si>
    <t xml:space="preserve">Braquiterapia intracavitária de baixa taxa de dose (BBTD) com Césio - por inserção</t>
  </si>
  <si>
    <t xml:space="preserve">Braquiterapia oftálmica de baixa taxa de dose (BBTD) - por inserção</t>
  </si>
  <si>
    <t xml:space="preserve">Braquiterapia por moldagem ou contato de baixa taxa de dose (BBTD) com Césio - por inserção</t>
  </si>
  <si>
    <t xml:space="preserve">Braquiterapia por moldagem ou contato de baixa taxa de dose (BBTD) com ouro, irídio ou iodo - por tratamento</t>
  </si>
  <si>
    <t xml:space="preserve">Braquiterapia por moldagem ou contato, de alta taxa de dose (BATD) - por inserção</t>
  </si>
  <si>
    <t xml:space="preserve">Colocação ou retirada da placa oftálmica - 1 colocação e 1 retirada por tratamento</t>
  </si>
  <si>
    <t xml:space="preserve">Colocação ou retirada dos cateteres - 1 colocação e 1 retirada por inserção</t>
  </si>
  <si>
    <t xml:space="preserve">Filme de verificação (cheque-filme) de braquiterapia - 2 por inserção - filme à parte </t>
  </si>
  <si>
    <t xml:space="preserve">Planejamento computadorizado de braquiterapia - 1 por inserção</t>
  </si>
  <si>
    <t xml:space="preserve">Planejamento computadorizado tridimensional de braquiterapia - 1 por inserção</t>
  </si>
  <si>
    <t xml:space="preserve">Planejamento não-computadorizado de braquiterapia - 1 por inserção</t>
  </si>
  <si>
    <t xml:space="preserve">Simulação de braquiterapia - 1 por inserção</t>
  </si>
  <si>
    <t xml:space="preserve">Angiofluoresceinografia - monocular</t>
  </si>
  <si>
    <t xml:space="preserve">Angiografia com indocianina verde - monocular</t>
  </si>
  <si>
    <t xml:space="preserve">Avaliação da função muscular por movimento manual (por membro)</t>
  </si>
  <si>
    <t xml:space="preserve">Avaliação de vias lacrimais - monocular</t>
  </si>
  <si>
    <t xml:space="preserve">Avaliação órbito-palpebral-exoftalmometria - binocular</t>
  </si>
  <si>
    <t xml:space="preserve">Bioimpedanciometria (ambulatorial) exame</t>
  </si>
  <si>
    <t xml:space="preserve">Biópsia do vilo corial</t>
  </si>
  <si>
    <t xml:space="preserve">Calorimetria direta</t>
  </si>
  <si>
    <t xml:space="preserve">Calorimetria indireta (ambulatorial) exame</t>
  </si>
  <si>
    <t xml:space="preserve">Campimetria manual - monocular</t>
  </si>
  <si>
    <t xml:space="preserve">Capilaroscopia periungueal</t>
  </si>
  <si>
    <t xml:space="preserve">Ceratoscopia computadorizada - monocular</t>
  </si>
  <si>
    <t xml:space="preserve">Coleta de material cérvico-vaginal</t>
  </si>
  <si>
    <t xml:space="preserve">Coleta de raspado dérmico em lesões e sítios específicos para baciloscopia (por sítio)</t>
  </si>
  <si>
    <t xml:space="preserve">Colposcopia (cérvice uterina e vagina)</t>
  </si>
  <si>
    <t xml:space="preserve">Cordocentese</t>
  </si>
  <si>
    <t xml:space="preserve">Curva tensional diária - binocular</t>
  </si>
  <si>
    <t xml:space="preserve">Dermatoscopia (por lesão)</t>
  </si>
  <si>
    <t xml:space="preserve">Ereção fármaco-induzida</t>
  </si>
  <si>
    <t xml:space="preserve">Estéreo-foto de papila - monocular</t>
  </si>
  <si>
    <t xml:space="preserve">Estesiometria (por membro)</t>
  </si>
  <si>
    <t xml:space="preserve">Exame a fresco do conteúdo vaginal e cervical</t>
  </si>
  <si>
    <t xml:space="preserve">Exame de motilidade ocular (teste ortóptico) - binocular</t>
  </si>
  <si>
    <t xml:space="preserve">Exame micológico - cultura e identificação de colônia</t>
  </si>
  <si>
    <t xml:space="preserve">Exame micológico direto (por local)</t>
  </si>
  <si>
    <t xml:space="preserve">Fotodermatoscopia (por lesão)</t>
  </si>
  <si>
    <t xml:space="preserve">Gonioscopia - binocular</t>
  </si>
  <si>
    <t xml:space="preserve">Mapeamento de retina (oftalmoscopia indireta) - monocular</t>
  </si>
  <si>
    <t xml:space="preserve">Microscopia especular de córnea - monocular</t>
  </si>
  <si>
    <t xml:space="preserve">Oftalmodinamometria - monocular</t>
  </si>
  <si>
    <t xml:space="preserve">Peniscopia (inclui bolsa escrotal)</t>
  </si>
  <si>
    <t xml:space="preserve">Potencial de acuidade visual - monocular</t>
  </si>
  <si>
    <t xml:space="preserve">Retinografia (só honorário) monocular</t>
  </si>
  <si>
    <t xml:space="preserve">Teste do reflexo vermelho em recém nato (teste do olhinho)</t>
  </si>
  <si>
    <t xml:space="preserve">Tonometria - binocular</t>
  </si>
  <si>
    <t xml:space="preserve">Tricograma</t>
  </si>
  <si>
    <t xml:space="preserve">Urodinâmica completa</t>
  </si>
  <si>
    <t xml:space="preserve">Urofluxometria</t>
  </si>
  <si>
    <t xml:space="preserve">Visão subnormal - monocular</t>
  </si>
  <si>
    <t xml:space="preserve">Vulvoscopia (vulva e períneo)</t>
  </si>
  <si>
    <t xml:space="preserve">Avaliação da função muscular (por movimento) com equipamento informatizado (isocinético)</t>
  </si>
  <si>
    <t xml:space="preserve">Avaliação da função muscular (por movimento) com equipamento mecânico (dinamometria/módulos de cargas)</t>
  </si>
  <si>
    <t xml:space="preserve">Oximetria não invasiva</t>
  </si>
  <si>
    <t xml:space="preserve">Prova de auto-rotação cefálica</t>
  </si>
  <si>
    <t xml:space="preserve">Prova de Lombard</t>
  </si>
  <si>
    <t xml:space="preserve">Provas imuno-alérgicas para bactérias (por antígeno)</t>
  </si>
  <si>
    <t xml:space="preserve">Provas imuno-alérgicas para fungos (por antígeno)</t>
  </si>
  <si>
    <t xml:space="preserve">Repertorização</t>
  </si>
  <si>
    <t xml:space="preserve">Teste cutâneo-alérgicos Epitelis de Animais</t>
  </si>
  <si>
    <t xml:space="preserve">Teste cutâneo-alérgicos para látex</t>
  </si>
  <si>
    <t xml:space="preserve">Teste da histamina (duas áreas testadas)</t>
  </si>
  <si>
    <t xml:space="preserve">Teste de adaptação patológica (tone decay test)</t>
  </si>
  <si>
    <t xml:space="preserve">Teste de avaliação geriátrica global</t>
  </si>
  <si>
    <t xml:space="preserve">Teste de broncoprovocação</t>
  </si>
  <si>
    <t xml:space="preserve">Teste de caminhada de 6 minutos</t>
  </si>
  <si>
    <t xml:space="preserve">Teste de desempenho anaeróbico em laboratório (T. de Wingate)</t>
  </si>
  <si>
    <t xml:space="preserve">Teste de equilíbrio peritoneal (PET)</t>
  </si>
  <si>
    <t xml:space="preserve">Teste de estimulação muscúlo-esquelética "in vitro" (mínimo seis)</t>
  </si>
  <si>
    <t xml:space="preserve">Teste de exercício dos 4 segundos</t>
  </si>
  <si>
    <t xml:space="preserve">Teste de exercício em ergômetro   com  determinação  do lactato sanguíneo</t>
  </si>
  <si>
    <t xml:space="preserve">Teste de exercício em ergômetro com   realização  de gasometria arterial</t>
  </si>
  <si>
    <t xml:space="preserve">Teste de exercício em ergômetro com  monitorização  da frequência cardíaca</t>
  </si>
  <si>
    <t xml:space="preserve">Teste de exercício em ergômetro com  monitorização  do eletrocardiograma</t>
  </si>
  <si>
    <t xml:space="preserve">Teste de exercício em ergômetro com medida de gases expirados (teste cardiopulmonar de exercício) com qualquer ergômetro</t>
  </si>
  <si>
    <t xml:space="preserve">Teste de exercício em ergômetro com medida de gases expirados e eletrocardiograma</t>
  </si>
  <si>
    <t xml:space="preserve">Teste de glicerol (com audiometria tonal limiar pré e pós)</t>
  </si>
  <si>
    <t xml:space="preserve">Teste de glicerol (com eletrococleografia pré e pós)</t>
  </si>
  <si>
    <t xml:space="preserve">Teste de Hilger para paralisia facial</t>
  </si>
  <si>
    <t xml:space="preserve">Teste de Huhner</t>
  </si>
  <si>
    <t xml:space="preserve">Teste de Mitsuda</t>
  </si>
  <si>
    <t xml:space="preserve">Teste de monitorização contínua da glicose (TMCG)</t>
  </si>
  <si>
    <t xml:space="preserve">Teste de prótese auditiva</t>
  </si>
  <si>
    <t xml:space="preserve">Teste de sensibilidade de contraste ou de cores - monocular</t>
  </si>
  <si>
    <t xml:space="preserve">Teste de SISI</t>
  </si>
  <si>
    <t xml:space="preserve">Teste do fluxo salivar</t>
  </si>
  <si>
    <t xml:space="preserve">Teste para broncoespasmo de exercício</t>
  </si>
  <si>
    <t xml:space="preserve">Teste provocativo para glaucoma - binocular</t>
  </si>
  <si>
    <t xml:space="preserve">Testes aeróbicos em campo com determinação do lactato sanguíneo</t>
  </si>
  <si>
    <t xml:space="preserve">Testes aeróbicos em campo com medida de gases expirados</t>
  </si>
  <si>
    <t xml:space="preserve">Testes aeróbicos em campo com telemetria da frequência cardíaca</t>
  </si>
  <si>
    <t xml:space="preserve">Testes anaeróbicos em campo com determinação do lactato sanguíneo</t>
  </si>
  <si>
    <t xml:space="preserve">Testes anaeróbicos em campo sem determinação do lactato sanguíneo</t>
  </si>
  <si>
    <t xml:space="preserve">Testes cutâneo-alérgicos para alérgenos da poeira</t>
  </si>
  <si>
    <t xml:space="preserve">Testes cutâneo-alérgicos para alimentos</t>
  </si>
  <si>
    <t xml:space="preserve">Testes cutâneo-alérgicos para fungos</t>
  </si>
  <si>
    <t xml:space="preserve">Testes cutâneo-alérgicos para insetos hematófagos</t>
  </si>
  <si>
    <t xml:space="preserve">Testes cutâneo-alérgicos para pólens</t>
  </si>
  <si>
    <t xml:space="preserve">Testes de aptidão em laboratório (agilidade, equilíbrio, tempo de reação e coordenação)</t>
  </si>
  <si>
    <t xml:space="preserve">Testes de contato - até 30 substâncias</t>
  </si>
  <si>
    <t xml:space="preserve">Testes de contato - por substância, acima de 30</t>
  </si>
  <si>
    <t xml:space="preserve">Testes de contato por fotossensibilização - até 30 substâncias</t>
  </si>
  <si>
    <t xml:space="preserve">Testes de contato por fotossensibilização - por substância, acima de 30</t>
  </si>
  <si>
    <t xml:space="preserve">Testes do desenvolvimento (escala de Denver e outras)</t>
  </si>
  <si>
    <t xml:space="preserve">Testes vestibulares, com prova calórica, com eletronistagmografia</t>
  </si>
  <si>
    <t xml:space="preserve">Testes vestibulares, com prova calórica, sem eletronistagmografia</t>
  </si>
  <si>
    <t xml:space="preserve">Testes vestibulares, com vecto-eletronistagmografia</t>
  </si>
  <si>
    <t xml:space="preserve">Biometria ultrassônica - monocular</t>
  </si>
  <si>
    <t xml:space="preserve">Cavernosometria</t>
  </si>
  <si>
    <t xml:space="preserve">Dopplermetria dos cordões espermáticos</t>
  </si>
  <si>
    <t xml:space="preserve">Fotopletismografia (venosa ou arterial) por lateralidade ou segmento</t>
  </si>
  <si>
    <t xml:space="preserve">Investigação ultrassônica com registro gráfico (qualquer área)</t>
  </si>
  <si>
    <t xml:space="preserve">Investigação ultrassônica com teste de stress e com registro gráfico</t>
  </si>
  <si>
    <t xml:space="preserve">Investigação ultrassônica com teste de stress e sem registro gráfico</t>
  </si>
  <si>
    <t xml:space="preserve">Investigação ultrassônica com teste de stress em esteira e com registro gráfico</t>
  </si>
  <si>
    <t xml:space="preserve">Investigação ultrassônica sem registro gráfico (qualquer área)</t>
  </si>
  <si>
    <t xml:space="preserve">Medida de índice de artelhos com registro gráfico</t>
  </si>
  <si>
    <t xml:space="preserve">Medida de pressão hepática</t>
  </si>
  <si>
    <t xml:space="preserve">Medida de pressão segmentar (nos quatro segmentos)</t>
  </si>
  <si>
    <t xml:space="preserve">Paquimetria ultrassônica - monocular</t>
  </si>
  <si>
    <t xml:space="preserve">Pletismografia (qualquer tipo) por lateralidade ou território</t>
  </si>
  <si>
    <t xml:space="preserve">Termometria cutânea (por lateralidade: pescoço, membros, bolsa escrotal, por território peniano)</t>
  </si>
  <si>
    <t xml:space="preserve">Tomografia de coerência óptica - monocular</t>
  </si>
  <si>
    <t xml:space="preserve">ANO</t>
  </si>
  <si>
    <t xml:space="preserve">PORTE</t>
  </si>
  <si>
    <t xml:space="preserve">VALOR ANTERIOR</t>
  </si>
  <si>
    <t xml:space="preserve">VALOR ATUAL COM REAJUSTE DE 1,62% </t>
  </si>
  <si>
    <t xml:space="preserve">VALOR ATUAL COM REAJUSTE DE …..% </t>
  </si>
  <si>
    <t xml:space="preserve">UCO</t>
  </si>
</sst>
</file>

<file path=xl/styles.xml><?xml version="1.0" encoding="utf-8"?>
<styleSheet xmlns="http://schemas.openxmlformats.org/spreadsheetml/2006/main">
  <numFmts count="10">
    <numFmt numFmtId="164" formatCode="General"/>
    <numFmt numFmtId="165" formatCode="0.000"/>
    <numFmt numFmtId="166" formatCode="#,##0"/>
    <numFmt numFmtId="167" formatCode="#,##0.000"/>
    <numFmt numFmtId="168" formatCode="[$R$-416]\ #,##0.00;[RED]\-[$R$-416]\ #,##0.00"/>
    <numFmt numFmtId="169" formatCode="0%"/>
    <numFmt numFmtId="170" formatCode="#,##0.00"/>
    <numFmt numFmtId="171" formatCode="0.00"/>
    <numFmt numFmtId="172" formatCode="#,##0.0000"/>
    <numFmt numFmtId="173" formatCode="0.00%"/>
  </numFmts>
  <fonts count="15">
    <font>
      <sz val="11"/>
      <color rgb="FF000000"/>
      <name val="Calibri"/>
      <family val="2"/>
      <charset val="1"/>
    </font>
    <font>
      <sz val="10"/>
      <name val="Arial"/>
      <family val="0"/>
    </font>
    <font>
      <sz val="10"/>
      <name val="Arial"/>
      <family val="0"/>
    </font>
    <font>
      <sz val="10"/>
      <name val="Arial"/>
      <family val="0"/>
    </font>
    <font>
      <b val="true"/>
      <sz val="7"/>
      <color rgb="FF000000"/>
      <name val="Arial"/>
      <family val="2"/>
      <charset val="1"/>
    </font>
    <font>
      <sz val="7"/>
      <color rgb="FF000000"/>
      <name val="Arial"/>
      <family val="2"/>
      <charset val="1"/>
    </font>
    <font>
      <sz val="7"/>
      <color rgb="FF000000"/>
      <name val="Calibri"/>
      <family val="2"/>
      <charset val="1"/>
    </font>
    <font>
      <sz val="7"/>
      <name val="Arial"/>
      <family val="2"/>
      <charset val="1"/>
    </font>
    <font>
      <b val="true"/>
      <sz val="7"/>
      <name val="Arial"/>
      <family val="2"/>
      <charset val="1"/>
    </font>
    <font>
      <sz val="10"/>
      <color rgb="FF000000"/>
      <name val="Arial"/>
      <family val="2"/>
      <charset val="1"/>
    </font>
    <font>
      <b val="true"/>
      <sz val="11"/>
      <name val="Times New Roman"/>
      <family val="1"/>
      <charset val="1"/>
    </font>
    <font>
      <sz val="11"/>
      <color rgb="FF000000"/>
      <name val="Times New Roman"/>
      <family val="1"/>
      <charset val="1"/>
    </font>
    <font>
      <sz val="11"/>
      <color rgb="FFB2B2B2"/>
      <name val="Times New Roman"/>
      <family val="1"/>
      <charset val="1"/>
    </font>
    <font>
      <b val="true"/>
      <sz val="11"/>
      <color rgb="FF000000"/>
      <name val="Times New Roman"/>
      <family val="1"/>
      <charset val="1"/>
    </font>
    <font>
      <sz val="11"/>
      <name val="Times New Roman"/>
      <family val="1"/>
      <charset val="1"/>
    </font>
  </fonts>
  <fills count="6">
    <fill>
      <patternFill patternType="none"/>
    </fill>
    <fill>
      <patternFill patternType="gray125"/>
    </fill>
    <fill>
      <patternFill patternType="solid">
        <fgColor rgb="FFCCCCCC"/>
        <bgColor rgb="FFBFBFBF"/>
      </patternFill>
    </fill>
    <fill>
      <patternFill patternType="solid">
        <fgColor rgb="FFFFFF00"/>
        <bgColor rgb="FFFFFF00"/>
      </patternFill>
    </fill>
    <fill>
      <patternFill patternType="solid">
        <fgColor rgb="FFEBF1DE"/>
        <bgColor rgb="FFDDDDDD"/>
      </patternFill>
    </fill>
    <fill>
      <patternFill patternType="solid">
        <fgColor rgb="FFDDDDDD"/>
        <bgColor rgb="FFCCCCCC"/>
      </patternFill>
    </fill>
  </fills>
  <borders count="3">
    <border diagonalUp="false" diagonalDown="false">
      <left/>
      <right/>
      <top/>
      <bottom/>
      <diagonal/>
    </border>
    <border diagonalUp="false" diagonalDown="false">
      <left style="hair"/>
      <right style="hair"/>
      <top style="hair"/>
      <bottom style="hair"/>
      <diagonal/>
    </border>
    <border diagonalUp="false" diagonalDown="false">
      <left style="thin">
        <color rgb="FFBFBFBF"/>
      </left>
      <right style="thin">
        <color rgb="FFBFBFBF"/>
      </right>
      <top style="thin">
        <color rgb="FFBFBFBF"/>
      </top>
      <bottom style="thin">
        <color rgb="FFBFBFBF"/>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9" fillId="0" borderId="0" applyFont="true" applyBorder="true" applyAlignment="true" applyProtection="true">
      <alignment horizontal="general" vertical="bottom" textRotation="0" wrapText="false" indent="0" shrinkToFit="false"/>
      <protection locked="true" hidden="false"/>
    </xf>
  </cellStyleXfs>
  <cellXfs count="8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true">
      <alignment horizontal="center" vertical="bottom" textRotation="0" wrapText="true" indent="0" shrinkToFit="false"/>
      <protection locked="true" hidden="true"/>
    </xf>
    <xf numFmtId="164" fontId="0" fillId="0" borderId="1" xfId="0" applyFont="true" applyBorder="true" applyAlignment="true" applyProtection="true">
      <alignment horizontal="left" vertical="bottom" textRotation="0" wrapText="true" indent="0" shrinkToFit="false"/>
      <protection locked="true" hidden="true"/>
    </xf>
    <xf numFmtId="164" fontId="0" fillId="0" borderId="1" xfId="0" applyFont="true" applyBorder="true" applyAlignment="true" applyProtection="true">
      <alignment horizontal="right" vertical="bottom" textRotation="0" wrapText="true" indent="0" shrinkToFit="false"/>
      <protection locked="true" hidden="true"/>
    </xf>
    <xf numFmtId="164" fontId="0" fillId="0" borderId="1" xfId="0" applyFont="true" applyBorder="true" applyAlignment="true" applyProtection="true">
      <alignment horizontal="general" vertical="bottom" textRotation="0" wrapText="true" indent="0" shrinkToFit="false"/>
      <protection locked="true" hidden="tru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true">
      <alignment horizontal="center" vertical="center" textRotation="0" wrapText="true" indent="0" shrinkToFit="false"/>
      <protection locked="true" hidden="true"/>
    </xf>
    <xf numFmtId="165" fontId="4" fillId="2" borderId="1" xfId="0" applyFont="true" applyBorder="true" applyAlignment="true" applyProtection="true">
      <alignment horizontal="center" vertical="center" textRotation="0" wrapText="true" indent="0" shrinkToFit="false"/>
      <protection locked="true" hidden="true"/>
    </xf>
    <xf numFmtId="166" fontId="4" fillId="2" borderId="1" xfId="0" applyFont="true" applyBorder="true" applyAlignment="true" applyProtection="true">
      <alignment horizontal="center" vertical="center" textRotation="0" wrapText="true" indent="0" shrinkToFit="false"/>
      <protection locked="true" hidden="true"/>
    </xf>
    <xf numFmtId="167" fontId="4" fillId="2" borderId="1" xfId="0" applyFont="true" applyBorder="true" applyAlignment="true" applyProtection="true">
      <alignment horizontal="center" vertical="center" textRotation="0" wrapText="true" indent="0" shrinkToFit="false"/>
      <protection locked="true" hidden="true"/>
    </xf>
    <xf numFmtId="168" fontId="4" fillId="2" borderId="1" xfId="0" applyFont="true" applyBorder="true" applyAlignment="true" applyProtection="true">
      <alignment horizontal="center" vertical="center" textRotation="0" wrapText="true" indent="0" shrinkToFit="false"/>
      <protection locked="true" hidden="true"/>
    </xf>
    <xf numFmtId="164" fontId="5" fillId="0" borderId="0" xfId="0" applyFont="true" applyBorder="false" applyAlignment="true" applyProtection="false">
      <alignment horizontal="general" vertical="center" textRotation="0" wrapText="tru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9" fontId="4" fillId="2" borderId="1" xfId="0" applyFont="true" applyBorder="true" applyAlignment="true" applyProtection="true">
      <alignment horizontal="center" vertical="center" textRotation="0" wrapText="true" indent="0" shrinkToFit="false"/>
      <protection locked="true" hidden="true"/>
    </xf>
    <xf numFmtId="168" fontId="4" fillId="3" borderId="1" xfId="0" applyFont="true" applyBorder="true" applyAlignment="true" applyProtection="true">
      <alignment horizontal="center" vertical="center" textRotation="0" wrapText="true" indent="0" shrinkToFit="false"/>
      <protection locked="false" hidden="false"/>
    </xf>
    <xf numFmtId="164" fontId="5" fillId="4" borderId="1" xfId="0" applyFont="true" applyBorder="true" applyAlignment="true" applyProtection="true">
      <alignment horizontal="center" vertical="center" textRotation="0" wrapText="true" indent="0" shrinkToFit="false"/>
      <protection locked="true" hidden="true"/>
    </xf>
    <xf numFmtId="164" fontId="5" fillId="4" borderId="1" xfId="0" applyFont="true" applyBorder="true" applyAlignment="true" applyProtection="true">
      <alignment horizontal="left" vertical="center" textRotation="0" wrapText="true" indent="0" shrinkToFit="false"/>
      <protection locked="true" hidden="true"/>
    </xf>
    <xf numFmtId="170" fontId="5" fillId="4" borderId="1" xfId="0" applyFont="true" applyBorder="true" applyAlignment="true" applyProtection="true">
      <alignment horizontal="center" vertical="center" textRotation="0" wrapText="true" indent="0" shrinkToFit="false"/>
      <protection locked="true" hidden="true"/>
    </xf>
    <xf numFmtId="171" fontId="5" fillId="4" borderId="1" xfId="0" applyFont="true" applyBorder="true" applyAlignment="true" applyProtection="true">
      <alignment horizontal="right" vertical="center" textRotation="0" wrapText="true" indent="0" shrinkToFit="false"/>
      <protection locked="true" hidden="true"/>
    </xf>
    <xf numFmtId="165" fontId="5" fillId="4" borderId="1" xfId="0" applyFont="true" applyBorder="true" applyAlignment="true" applyProtection="true">
      <alignment horizontal="center" vertical="center" textRotation="0" wrapText="true" indent="0" shrinkToFit="false"/>
      <protection locked="true" hidden="true"/>
    </xf>
    <xf numFmtId="171" fontId="5" fillId="2" borderId="1" xfId="0" applyFont="true" applyBorder="true" applyAlignment="true" applyProtection="true">
      <alignment horizontal="right" vertical="center" textRotation="0" wrapText="true" indent="0" shrinkToFit="false"/>
      <protection locked="true" hidden="true"/>
    </xf>
    <xf numFmtId="168" fontId="5" fillId="4" borderId="1" xfId="0" applyFont="true" applyBorder="true" applyAlignment="true" applyProtection="true">
      <alignment horizontal="right" vertical="center" textRotation="0" wrapText="true" indent="0" shrinkToFit="false"/>
      <protection locked="true" hidden="true"/>
    </xf>
    <xf numFmtId="167" fontId="5" fillId="4" borderId="1" xfId="0" applyFont="true" applyBorder="true" applyAlignment="true" applyProtection="true">
      <alignment horizontal="center" vertical="center" textRotation="0" wrapText="true" indent="0" shrinkToFit="false"/>
      <protection locked="true" hidden="true"/>
    </xf>
    <xf numFmtId="171" fontId="5" fillId="0" borderId="1" xfId="0" applyFont="true" applyBorder="true" applyAlignment="true" applyProtection="true">
      <alignment horizontal="center" vertical="center" textRotation="0" wrapText="true" indent="0" shrinkToFit="false"/>
      <protection locked="true" hidden="true"/>
    </xf>
    <xf numFmtId="168" fontId="5" fillId="2" borderId="1" xfId="0" applyFont="true" applyBorder="true" applyAlignment="true" applyProtection="true">
      <alignment horizontal="right" vertical="bottom" textRotation="0" wrapText="false" indent="0" shrinkToFit="false"/>
      <protection locked="true" hidden="true"/>
    </xf>
    <xf numFmtId="164" fontId="5" fillId="0" borderId="0" xfId="0" applyFont="true" applyBorder="false" applyAlignment="false" applyProtection="false">
      <alignment horizontal="general" vertical="bottom" textRotation="0" wrapText="false" indent="0" shrinkToFit="false"/>
      <protection locked="true" hidden="false"/>
    </xf>
    <xf numFmtId="164" fontId="5" fillId="0" borderId="1" xfId="0" applyFont="true" applyBorder="true" applyAlignment="true" applyProtection="true">
      <alignment horizontal="center" vertical="center" textRotation="0" wrapText="true" indent="0" shrinkToFit="false"/>
      <protection locked="true" hidden="true"/>
    </xf>
    <xf numFmtId="164" fontId="5" fillId="0" borderId="1" xfId="0" applyFont="true" applyBorder="true" applyAlignment="true" applyProtection="true">
      <alignment horizontal="left" vertical="center" textRotation="0" wrapText="true" indent="0" shrinkToFit="false"/>
      <protection locked="true" hidden="true"/>
    </xf>
    <xf numFmtId="170" fontId="5" fillId="0" borderId="1" xfId="0" applyFont="true" applyBorder="true" applyAlignment="true" applyProtection="true">
      <alignment horizontal="center" vertical="center" textRotation="0" wrapText="true" indent="0" shrinkToFit="false"/>
      <protection locked="true" hidden="true"/>
    </xf>
    <xf numFmtId="165" fontId="5" fillId="0" borderId="1" xfId="0" applyFont="true" applyBorder="true" applyAlignment="true" applyProtection="true">
      <alignment horizontal="center" vertical="center" textRotation="0" wrapText="true" indent="0" shrinkToFit="false"/>
      <protection locked="true" hidden="true"/>
    </xf>
    <xf numFmtId="167" fontId="5" fillId="0" borderId="1" xfId="0" applyFont="true" applyBorder="true" applyAlignment="true" applyProtection="true">
      <alignment horizontal="center" vertical="center" textRotation="0" wrapText="true" indent="0" shrinkToFit="false"/>
      <protection locked="true" hidden="true"/>
    </xf>
    <xf numFmtId="168" fontId="5" fillId="0" borderId="1" xfId="0" applyFont="true" applyBorder="true" applyAlignment="true" applyProtection="true">
      <alignment horizontal="right" vertical="center" textRotation="0" wrapText="true" indent="0" shrinkToFit="false"/>
      <protection locked="true" hidden="true"/>
    </xf>
    <xf numFmtId="164" fontId="6" fillId="0" borderId="1" xfId="0" applyFont="true" applyBorder="true" applyAlignment="false" applyProtection="true">
      <alignment horizontal="general" vertical="bottom" textRotation="0" wrapText="false" indent="0" shrinkToFit="false"/>
      <protection locked="true" hidden="true"/>
    </xf>
    <xf numFmtId="164" fontId="0" fillId="0" borderId="1" xfId="0" applyFont="false" applyBorder="true" applyAlignment="false" applyProtection="true">
      <alignment horizontal="general" vertical="bottom" textRotation="0" wrapText="false" indent="0" shrinkToFit="false"/>
      <protection locked="true" hidden="true"/>
    </xf>
    <xf numFmtId="165" fontId="7" fillId="0" borderId="1" xfId="0" applyFont="true" applyBorder="true" applyAlignment="true" applyProtection="true">
      <alignment horizontal="center" vertical="center" textRotation="0" wrapText="true" indent="0" shrinkToFit="false"/>
      <protection locked="true" hidden="true"/>
    </xf>
    <xf numFmtId="164" fontId="8" fillId="0" borderId="1" xfId="0" applyFont="true" applyBorder="true" applyAlignment="true" applyProtection="true">
      <alignment horizontal="general" vertical="center" textRotation="0" wrapText="true" indent="0" shrinkToFit="false"/>
      <protection locked="true" hidden="true"/>
    </xf>
    <xf numFmtId="164" fontId="8" fillId="0" borderId="0" xfId="0" applyFont="true" applyBorder="false" applyAlignment="true" applyProtection="false">
      <alignment horizontal="general" vertical="center" textRotation="0" wrapText="true" indent="0" shrinkToFit="false"/>
      <protection locked="true" hidden="false"/>
    </xf>
    <xf numFmtId="164" fontId="7" fillId="0" borderId="1" xfId="0" applyFont="true" applyBorder="true" applyAlignment="true" applyProtection="true">
      <alignment horizontal="general" vertical="center" textRotation="0" wrapText="true" indent="0" shrinkToFit="false"/>
      <protection locked="true" hidden="true"/>
    </xf>
    <xf numFmtId="164" fontId="7" fillId="0" borderId="0" xfId="0" applyFont="true" applyBorder="false" applyAlignment="true" applyProtection="false">
      <alignment horizontal="general" vertical="center" textRotation="0" wrapText="true" indent="0" shrinkToFit="false"/>
      <protection locked="true" hidden="false"/>
    </xf>
    <xf numFmtId="172" fontId="5" fillId="0" borderId="1" xfId="0" applyFont="true" applyBorder="true" applyAlignment="true" applyProtection="true">
      <alignment horizontal="center" vertical="center" textRotation="0" wrapText="true" indent="0" shrinkToFit="false"/>
      <protection locked="true" hidden="true"/>
    </xf>
    <xf numFmtId="172" fontId="5" fillId="4" borderId="1" xfId="0" applyFont="true" applyBorder="true" applyAlignment="true" applyProtection="true">
      <alignment horizontal="center" vertical="center" textRotation="0" wrapText="true" indent="0" shrinkToFit="false"/>
      <protection locked="true" hidden="true"/>
    </xf>
    <xf numFmtId="164" fontId="5" fillId="4" borderId="1" xfId="20" applyFont="true" applyBorder="true" applyAlignment="true" applyProtection="true">
      <alignment horizontal="center" vertical="center" textRotation="0" wrapText="true" indent="0" shrinkToFit="false"/>
      <protection locked="true" hidden="true"/>
    </xf>
    <xf numFmtId="164" fontId="5" fillId="4" borderId="1" xfId="20" applyFont="true" applyBorder="true" applyAlignment="true" applyProtection="true">
      <alignment horizontal="left" vertical="center" textRotation="0" wrapText="true" indent="0" shrinkToFit="false"/>
      <protection locked="true" hidden="true"/>
    </xf>
    <xf numFmtId="164" fontId="5" fillId="4" borderId="1" xfId="20" applyFont="true" applyBorder="true" applyAlignment="true" applyProtection="true">
      <alignment horizontal="center" vertical="center" textRotation="0" wrapText="false" indent="0" shrinkToFit="false"/>
      <protection locked="true" hidden="true"/>
    </xf>
    <xf numFmtId="165" fontId="5" fillId="4" borderId="1" xfId="20" applyFont="true" applyBorder="true" applyAlignment="true" applyProtection="true">
      <alignment horizontal="center" vertical="center" textRotation="0" wrapText="false" indent="0" shrinkToFit="false"/>
      <protection locked="true" hidden="true"/>
    </xf>
    <xf numFmtId="164" fontId="5" fillId="0" borderId="1" xfId="20" applyFont="true" applyBorder="true" applyAlignment="true" applyProtection="true">
      <alignment horizontal="center" vertical="center" textRotation="0" wrapText="true" indent="0" shrinkToFit="false"/>
      <protection locked="true" hidden="true"/>
    </xf>
    <xf numFmtId="164" fontId="5" fillId="0" borderId="1" xfId="20" applyFont="true" applyBorder="true" applyAlignment="true" applyProtection="true">
      <alignment horizontal="left" vertical="center" textRotation="0" wrapText="true" indent="0" shrinkToFit="false"/>
      <protection locked="true" hidden="true"/>
    </xf>
    <xf numFmtId="171" fontId="5" fillId="0" borderId="1" xfId="20" applyFont="true" applyBorder="true" applyAlignment="true" applyProtection="true">
      <alignment horizontal="center" vertical="center" textRotation="0" wrapText="true" indent="0" shrinkToFit="false"/>
      <protection locked="true" hidden="true"/>
    </xf>
    <xf numFmtId="165" fontId="5" fillId="0" borderId="1" xfId="20" applyFont="true" applyBorder="true" applyAlignment="true" applyProtection="true">
      <alignment horizontal="center" vertical="center" textRotation="0" wrapText="true" indent="0" shrinkToFit="false"/>
      <protection locked="true" hidden="true"/>
    </xf>
    <xf numFmtId="164" fontId="5" fillId="0" borderId="1" xfId="20" applyFont="true" applyBorder="true" applyAlignment="true" applyProtection="true">
      <alignment horizontal="center" vertical="center" textRotation="0" wrapText="false" indent="0" shrinkToFit="false"/>
      <protection locked="true" hidden="true"/>
    </xf>
    <xf numFmtId="171" fontId="5" fillId="4" borderId="1" xfId="20" applyFont="true" applyBorder="true" applyAlignment="true" applyProtection="true">
      <alignment horizontal="center" vertical="center" textRotation="0" wrapText="true" indent="0" shrinkToFit="false"/>
      <protection locked="true" hidden="true"/>
    </xf>
    <xf numFmtId="165" fontId="5" fillId="4" borderId="1" xfId="20" applyFont="true" applyBorder="true" applyAlignment="true" applyProtection="true">
      <alignment horizontal="center" vertical="center" textRotation="0" wrapText="true" indent="0" shrinkToFit="false"/>
      <protection locked="true" hidden="true"/>
    </xf>
    <xf numFmtId="165" fontId="5" fillId="0" borderId="1" xfId="20" applyFont="true" applyBorder="true" applyAlignment="true" applyProtection="true">
      <alignment horizontal="center" vertical="center" textRotation="0" wrapText="false" indent="0" shrinkToFit="false"/>
      <protection locked="true" hidden="true"/>
    </xf>
    <xf numFmtId="164" fontId="5" fillId="0" borderId="1" xfId="0" applyFont="true" applyBorder="true" applyAlignment="true" applyProtection="true">
      <alignment horizontal="center" vertical="center" textRotation="0" wrapText="false" indent="0" shrinkToFit="false"/>
      <protection locked="true" hidden="true"/>
    </xf>
    <xf numFmtId="164" fontId="7" fillId="0" borderId="1" xfId="0" applyFont="true" applyBorder="true" applyAlignment="true" applyProtection="true">
      <alignment horizontal="center" vertical="center" textRotation="0" wrapText="true" indent="0" shrinkToFit="false"/>
      <protection locked="true" hidden="true"/>
    </xf>
    <xf numFmtId="167" fontId="7" fillId="0" borderId="1" xfId="0" applyFont="true" applyBorder="true" applyAlignment="true" applyProtection="true">
      <alignment horizontal="center" vertical="center" textRotation="0" wrapText="true" indent="0" shrinkToFit="false"/>
      <protection locked="true" hidden="true"/>
    </xf>
    <xf numFmtId="168" fontId="7" fillId="0" borderId="1" xfId="0" applyFont="true" applyBorder="true" applyAlignment="true" applyProtection="true">
      <alignment horizontal="right" vertical="center" textRotation="0" wrapText="true" indent="0" shrinkToFit="false"/>
      <protection locked="true" hidden="true"/>
    </xf>
    <xf numFmtId="164" fontId="5" fillId="4" borderId="1" xfId="0" applyFont="true" applyBorder="true" applyAlignment="true" applyProtection="true">
      <alignment horizontal="center" vertical="center" textRotation="0" wrapText="false" indent="0" shrinkToFit="false"/>
      <protection locked="true" hidden="true"/>
    </xf>
    <xf numFmtId="164" fontId="7" fillId="4" borderId="1" xfId="0" applyFont="true" applyBorder="true" applyAlignment="true" applyProtection="true">
      <alignment horizontal="general" vertical="center" textRotation="0" wrapText="true" indent="0" shrinkToFit="false"/>
      <protection locked="true" hidden="true"/>
    </xf>
    <xf numFmtId="164" fontId="7" fillId="4" borderId="1" xfId="0" applyFont="true" applyBorder="true" applyAlignment="true" applyProtection="true">
      <alignment horizontal="center" vertical="center" textRotation="0" wrapText="true" indent="0" shrinkToFit="false"/>
      <protection locked="true" hidden="true"/>
    </xf>
    <xf numFmtId="167" fontId="7" fillId="4" borderId="1" xfId="0" applyFont="true" applyBorder="true" applyAlignment="true" applyProtection="true">
      <alignment horizontal="center" vertical="center" textRotation="0" wrapText="true" indent="0" shrinkToFit="false"/>
      <protection locked="true" hidden="true"/>
    </xf>
    <xf numFmtId="168" fontId="7" fillId="4" borderId="1" xfId="0" applyFont="true" applyBorder="true" applyAlignment="true" applyProtection="true">
      <alignment horizontal="right" vertical="center" textRotation="0" wrapText="true" indent="0" shrinkToFit="false"/>
      <protection locked="true" hidden="true"/>
    </xf>
    <xf numFmtId="165" fontId="5" fillId="4" borderId="1" xfId="0" applyFont="true" applyBorder="true" applyAlignment="true" applyProtection="true">
      <alignment horizontal="center" vertical="center" textRotation="0" wrapText="false" indent="0" shrinkToFit="false"/>
      <protection locked="true" hidden="true"/>
    </xf>
    <xf numFmtId="168" fontId="5" fillId="2" borderId="1" xfId="0" applyFont="true" applyBorder="true" applyAlignment="true" applyProtection="true">
      <alignment horizontal="right" vertical="center" textRotation="0" wrapText="true" indent="0" shrinkToFit="false"/>
      <protection locked="true" hidden="true"/>
    </xf>
    <xf numFmtId="164" fontId="5" fillId="0" borderId="2"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true">
      <alignment horizontal="general" vertical="bottom" textRotation="0" wrapText="true" indent="0" shrinkToFit="false"/>
      <protection locked="true" hidden="true"/>
    </xf>
    <xf numFmtId="164" fontId="5"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false" applyProtection="true">
      <alignment horizontal="general" vertical="bottom" textRotation="0" wrapText="false" indent="0" shrinkToFit="false"/>
      <protection locked="false" hidden="false"/>
    </xf>
    <xf numFmtId="164" fontId="10" fillId="0" borderId="1" xfId="0" applyFont="true" applyBorder="true" applyAlignment="true" applyProtection="true">
      <alignment horizontal="center" vertical="center" textRotation="0" wrapText="false" indent="0" shrinkToFit="false"/>
      <protection locked="false" hidden="false"/>
    </xf>
    <xf numFmtId="164" fontId="10" fillId="2" borderId="1" xfId="0" applyFont="true" applyBorder="true" applyAlignment="true" applyProtection="true">
      <alignment horizontal="center" vertical="center" textRotation="0" wrapText="false" indent="0" shrinkToFit="false"/>
      <protection locked="false" hidden="false"/>
    </xf>
    <xf numFmtId="164" fontId="11" fillId="2" borderId="1" xfId="0" applyFont="true" applyBorder="true" applyAlignment="false" applyProtection="true">
      <alignment horizontal="general" vertical="bottom" textRotation="0" wrapText="false" indent="0" shrinkToFit="false"/>
      <protection locked="false" hidden="false"/>
    </xf>
    <xf numFmtId="164" fontId="12" fillId="2" borderId="1" xfId="0" applyFont="true" applyBorder="true" applyAlignment="true" applyProtection="true">
      <alignment horizontal="center" vertical="center" textRotation="0" wrapText="false" indent="0" shrinkToFit="false"/>
      <protection locked="false" hidden="false"/>
    </xf>
    <xf numFmtId="164" fontId="13" fillId="2" borderId="1" xfId="0" applyFont="true" applyBorder="true" applyAlignment="true" applyProtection="true">
      <alignment horizontal="center" vertical="bottom" textRotation="0" wrapText="false" indent="0" shrinkToFit="false"/>
      <protection locked="false" hidden="false"/>
    </xf>
    <xf numFmtId="164" fontId="10" fillId="0" borderId="1" xfId="0" applyFont="true" applyBorder="true" applyAlignment="true" applyProtection="true">
      <alignment horizontal="center" vertical="center" textRotation="0" wrapText="true" indent="0" shrinkToFit="false"/>
      <protection locked="false" hidden="false"/>
    </xf>
    <xf numFmtId="164" fontId="12" fillId="0" borderId="1" xfId="0" applyFont="true" applyBorder="true" applyAlignment="true" applyProtection="true">
      <alignment horizontal="center" vertical="center" textRotation="0" wrapText="true" indent="0" shrinkToFit="false"/>
      <protection locked="false" hidden="false"/>
    </xf>
    <xf numFmtId="164" fontId="10" fillId="2" borderId="1" xfId="0" applyFont="true" applyBorder="true" applyAlignment="true" applyProtection="true">
      <alignment horizontal="center" vertical="center" textRotation="0" wrapText="true" indent="0" shrinkToFit="false"/>
      <protection locked="false" hidden="false"/>
    </xf>
    <xf numFmtId="164" fontId="13" fillId="0" borderId="1" xfId="0" applyFont="true" applyBorder="true" applyAlignment="true" applyProtection="true">
      <alignment horizontal="center" vertical="center" textRotation="0" wrapText="false" indent="0" shrinkToFit="false"/>
      <protection locked="false" hidden="false"/>
    </xf>
    <xf numFmtId="164" fontId="13" fillId="3" borderId="1" xfId="0" applyFont="true" applyBorder="true" applyAlignment="true" applyProtection="true">
      <alignment horizontal="center" vertical="center" textRotation="0" wrapText="false" indent="0" shrinkToFit="false"/>
      <protection locked="false" hidden="false"/>
    </xf>
    <xf numFmtId="173" fontId="13" fillId="3" borderId="1" xfId="0" applyFont="true" applyBorder="true" applyAlignment="true" applyProtection="true">
      <alignment horizontal="center" vertical="center" textRotation="0" wrapText="false" indent="0" shrinkToFit="false"/>
      <protection locked="fals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4" fillId="0" borderId="1" xfId="0" applyFont="true" applyBorder="true" applyAlignment="true" applyProtection="true">
      <alignment horizontal="center" vertical="center" textRotation="0" wrapText="false" indent="0" shrinkToFit="false"/>
      <protection locked="false" hidden="false"/>
    </xf>
    <xf numFmtId="168" fontId="12" fillId="0" borderId="1" xfId="0" applyFont="true" applyBorder="true" applyAlignment="true" applyProtection="true">
      <alignment horizontal="right" vertical="center" textRotation="0" wrapText="false" indent="0" shrinkToFit="false"/>
      <protection locked="false" hidden="false"/>
    </xf>
    <xf numFmtId="168" fontId="14" fillId="2" borderId="1" xfId="0" applyFont="true" applyBorder="true" applyAlignment="true" applyProtection="true">
      <alignment horizontal="right" vertical="center" textRotation="0" wrapText="false" indent="0" shrinkToFit="false"/>
      <protection locked="false" hidden="false"/>
    </xf>
    <xf numFmtId="164" fontId="11" fillId="0" borderId="1" xfId="0" applyFont="true" applyBorder="true" applyAlignment="true" applyProtection="true">
      <alignment horizontal="center" vertical="center" textRotation="0" wrapText="false" indent="0" shrinkToFit="false"/>
      <protection locked="false" hidden="false"/>
    </xf>
    <xf numFmtId="168" fontId="14" fillId="0" borderId="1" xfId="0" applyFont="true" applyBorder="true" applyAlignment="true" applyProtection="true">
      <alignment horizontal="right" vertical="center" textRotation="0" wrapText="false" indent="0" shrinkToFit="false"/>
      <protection locked="false" hidden="false"/>
    </xf>
    <xf numFmtId="164" fontId="14" fillId="5" borderId="1" xfId="0" applyFont="true" applyBorder="true" applyAlignment="true" applyProtection="true">
      <alignment horizontal="center" vertical="center" textRotation="0" wrapText="false" indent="0" shrinkToFit="false"/>
      <protection locked="fals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planatory Text" xfId="20"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CCFFFF"/>
      <rgbColor rgb="FF660066"/>
      <rgbColor rgb="FFFF8080"/>
      <rgbColor rgb="FF0066CC"/>
      <rgbColor rgb="FFCCCCCC"/>
      <rgbColor rgb="FF000080"/>
      <rgbColor rgb="FFFF00FF"/>
      <rgbColor rgb="FFFFFF00"/>
      <rgbColor rgb="FF00FFFF"/>
      <rgbColor rgb="FF800080"/>
      <rgbColor rgb="FF800000"/>
      <rgbColor rgb="FF008080"/>
      <rgbColor rgb="FF0000FF"/>
      <rgbColor rgb="FF00CCFF"/>
      <rgbColor rgb="FFCCFFFF"/>
      <rgbColor rgb="FFDDDDDD"/>
      <rgbColor rgb="FFFFFF99"/>
      <rgbColor rgb="FF99CCFF"/>
      <rgbColor rgb="FFFF99CC"/>
      <rgbColor rgb="FFCC99FF"/>
      <rgbColor rgb="FFFFCC99"/>
      <rgbColor rgb="FF3366FF"/>
      <rgbColor rgb="FF33CCCC"/>
      <rgbColor rgb="FF99CC00"/>
      <rgbColor rgb="FFFFCC00"/>
      <rgbColor rgb="FFFF9900"/>
      <rgbColor rgb="FFFF6600"/>
      <rgbColor rgb="FF666699"/>
      <rgbColor rgb="FFB2B2B2"/>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MJ4276"/>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2" topLeftCell="A69" activePane="bottomLeft" state="frozen"/>
      <selection pane="topLeft" activeCell="A1" activeCellId="0" sqref="A1"/>
      <selection pane="bottomLeft" activeCell="Q2" activeCellId="0" sqref="Q2"/>
    </sheetView>
  </sheetViews>
  <sheetFormatPr defaultRowHeight="13.8" zeroHeight="false" outlineLevelRow="0" outlineLevelCol="0"/>
  <cols>
    <col collapsed="false" customWidth="true" hidden="false" outlineLevel="0" max="1" min="1" style="1" width="6.35"/>
    <col collapsed="false" customWidth="true" hidden="false" outlineLevel="0" max="2" min="2" style="2" width="33.34"/>
    <col collapsed="false" customWidth="true" hidden="false" outlineLevel="0" max="5" min="3" style="1" width="3.37"/>
    <col collapsed="false" customWidth="true" hidden="false" outlineLevel="0" max="6" min="6" style="3" width="9.99"/>
    <col collapsed="false" customWidth="true" hidden="false" outlineLevel="0" max="7" min="7" style="1" width="8.1"/>
    <col collapsed="false" customWidth="true" hidden="false" outlineLevel="0" max="8" min="8" style="3" width="9.59"/>
    <col collapsed="false" customWidth="true" hidden="false" outlineLevel="0" max="9" min="9" style="1" width="3.51"/>
    <col collapsed="false" customWidth="false" hidden="true" outlineLevel="0" max="13" min="10" style="3" width="11.52"/>
    <col collapsed="false" customWidth="true" hidden="false" outlineLevel="0" max="14" min="14" style="1" width="4.86"/>
    <col collapsed="false" customWidth="true" hidden="false" outlineLevel="0" max="15" min="15" style="1" width="2.57"/>
    <col collapsed="false" customWidth="true" hidden="false" outlineLevel="0" max="16" min="16" style="1" width="9.18"/>
    <col collapsed="false" customWidth="true" hidden="false" outlineLevel="0" max="17" min="17" style="3" width="9.99"/>
    <col collapsed="false" customWidth="true" hidden="false" outlineLevel="0" max="18" min="18" style="4" width="9.32"/>
    <col collapsed="false" customWidth="true" hidden="false" outlineLevel="0" max="20" min="19" style="3" width="8.1"/>
    <col collapsed="false" customWidth="true" hidden="false" outlineLevel="0" max="1021" min="21" style="5" width="11.07"/>
    <col collapsed="false" customWidth="true" hidden="false" outlineLevel="0" max="1022" min="1022" style="6" width="11.07"/>
    <col collapsed="false" customWidth="true" hidden="false" outlineLevel="0" max="1025" min="1023" style="0" width="8.37"/>
  </cols>
  <sheetData>
    <row r="1" s="12" customFormat="true" ht="18.2" hidden="false" customHeight="true" outlineLevel="0" collapsed="false">
      <c r="A1" s="7" t="s">
        <v>0</v>
      </c>
      <c r="B1" s="7" t="s">
        <v>1</v>
      </c>
      <c r="C1" s="7" t="s">
        <v>2</v>
      </c>
      <c r="D1" s="7"/>
      <c r="E1" s="7"/>
      <c r="F1" s="7" t="s">
        <v>3</v>
      </c>
      <c r="G1" s="8" t="s">
        <v>4</v>
      </c>
      <c r="H1" s="8" t="s">
        <v>5</v>
      </c>
      <c r="I1" s="7" t="s">
        <v>6</v>
      </c>
      <c r="J1" s="9" t="n">
        <v>1</v>
      </c>
      <c r="K1" s="9" t="n">
        <v>2</v>
      </c>
      <c r="L1" s="9" t="n">
        <v>3</v>
      </c>
      <c r="M1" s="9" t="n">
        <v>4</v>
      </c>
      <c r="N1" s="7" t="s">
        <v>7</v>
      </c>
      <c r="O1" s="7" t="s">
        <v>8</v>
      </c>
      <c r="P1" s="10" t="s">
        <v>9</v>
      </c>
      <c r="Q1" s="11" t="s">
        <v>10</v>
      </c>
      <c r="R1" s="11" t="s">
        <v>11</v>
      </c>
      <c r="S1" s="11" t="s">
        <v>12</v>
      </c>
      <c r="T1" s="11" t="s">
        <v>13</v>
      </c>
      <c r="AMH1" s="13"/>
      <c r="AMI1" s="0"/>
      <c r="AMJ1" s="0"/>
    </row>
    <row r="2" s="13" customFormat="true" ht="13.8" hidden="false" customHeight="false" outlineLevel="0" collapsed="false">
      <c r="A2" s="7"/>
      <c r="B2" s="7"/>
      <c r="C2" s="7"/>
      <c r="D2" s="7"/>
      <c r="E2" s="7"/>
      <c r="F2" s="7"/>
      <c r="G2" s="8"/>
      <c r="H2" s="8"/>
      <c r="I2" s="7"/>
      <c r="J2" s="14" t="n">
        <v>0.3</v>
      </c>
      <c r="K2" s="14" t="n">
        <v>0.2</v>
      </c>
      <c r="L2" s="14" t="n">
        <v>0.2</v>
      </c>
      <c r="M2" s="14" t="n">
        <v>0.2</v>
      </c>
      <c r="N2" s="7"/>
      <c r="O2" s="7"/>
      <c r="P2" s="10"/>
      <c r="Q2" s="15" t="n">
        <v>27.02</v>
      </c>
      <c r="R2" s="11" t="n">
        <f aca="false">'PORTE E UCO'!D48</f>
        <v>19.673632</v>
      </c>
      <c r="S2" s="11"/>
      <c r="T2" s="11"/>
      <c r="AMI2" s="0"/>
      <c r="AMJ2" s="0"/>
    </row>
    <row r="3" s="26" customFormat="true" ht="13.8" hidden="false" customHeight="false" outlineLevel="0" collapsed="false">
      <c r="A3" s="16" t="n">
        <v>10101012</v>
      </c>
      <c r="B3" s="17" t="s">
        <v>14</v>
      </c>
      <c r="C3" s="18"/>
      <c r="D3" s="18"/>
      <c r="E3" s="16" t="s">
        <v>15</v>
      </c>
      <c r="F3" s="19" t="n">
        <f aca="false">IF(C3="",VLOOKUP(E3,'PORTE E UCO'!$A$5:$D$46,4,0),VLOOKUP(E3,'PORTE E UCO'!$A$5:$D$46,4,0)*C3)</f>
        <v>93.13473</v>
      </c>
      <c r="G3" s="20"/>
      <c r="H3" s="21" t="n">
        <f aca="false">G3*$R$2</f>
        <v>0</v>
      </c>
      <c r="I3" s="16" t="n">
        <v>0</v>
      </c>
      <c r="J3" s="22" t="str">
        <f aca="false">IF(I3&gt;=1,F3*$J$2,"")</f>
        <v/>
      </c>
      <c r="K3" s="22" t="str">
        <f aca="false">IF(I3&gt;=2,F3*$K$2,"")</f>
        <v/>
      </c>
      <c r="L3" s="22" t="str">
        <f aca="false">IF(I3&gt;=3,F3*$L$2,"")</f>
        <v/>
      </c>
      <c r="M3" s="22" t="str">
        <f aca="false">IF(I3&gt;=4,F3*$M$2,"")</f>
        <v/>
      </c>
      <c r="N3" s="16" t="n">
        <v>0</v>
      </c>
      <c r="O3" s="16" t="n">
        <v>0</v>
      </c>
      <c r="P3" s="23" t="n">
        <v>0</v>
      </c>
      <c r="Q3" s="22"/>
      <c r="R3" s="24"/>
      <c r="S3" s="25" t="n">
        <f aca="false">SUM(F3,H3,J3,K3,L3,M3)</f>
        <v>93.13473</v>
      </c>
      <c r="T3" s="25" t="n">
        <f aca="false">SUM(F3,H3,J3,K3,L3,M3,Q3)</f>
        <v>93.13473</v>
      </c>
      <c r="AMH3" s="13"/>
      <c r="AMI3" s="0"/>
      <c r="AMJ3" s="0"/>
    </row>
    <row r="4" s="13" customFormat="true" ht="13.8" hidden="false" customHeight="false" outlineLevel="0" collapsed="false">
      <c r="A4" s="27" t="n">
        <v>10101020</v>
      </c>
      <c r="B4" s="28" t="s">
        <v>16</v>
      </c>
      <c r="C4" s="29"/>
      <c r="D4" s="29"/>
      <c r="E4" s="27" t="s">
        <v>17</v>
      </c>
      <c r="F4" s="19" t="n">
        <f aca="false">IF(C4="",VLOOKUP(E4,'PORTE E UCO'!$A$5:$D$46,4,0),VLOOKUP(E4,'PORTE E UCO'!$A$5:$D$46,4,0)*C4)</f>
        <v>150.60084</v>
      </c>
      <c r="G4" s="30"/>
      <c r="H4" s="21" t="n">
        <f aca="false">G4*$R$2</f>
        <v>0</v>
      </c>
      <c r="I4" s="27" t="n">
        <v>0</v>
      </c>
      <c r="J4" s="22" t="str">
        <f aca="false">IF(I4&gt;=1,F4*$J$2,"")</f>
        <v/>
      </c>
      <c r="K4" s="22" t="str">
        <f aca="false">IF(I4&gt;=2,F4*$K$2,"")</f>
        <v/>
      </c>
      <c r="L4" s="22" t="str">
        <f aca="false">IF(I4&gt;=3,F4*$L$2,"")</f>
        <v/>
      </c>
      <c r="M4" s="22" t="str">
        <f aca="false">IF(I4&gt;=4,F4*$M$2,"")</f>
        <v/>
      </c>
      <c r="N4" s="27" t="n">
        <v>0</v>
      </c>
      <c r="O4" s="27" t="n">
        <v>0</v>
      </c>
      <c r="P4" s="31" t="n">
        <v>0</v>
      </c>
      <c r="Q4" s="32"/>
      <c r="R4" s="33"/>
      <c r="S4" s="25" t="n">
        <f aca="false">SUM(F4,H4,J4,K4,L4,M4)</f>
        <v>150.60084</v>
      </c>
      <c r="T4" s="25" t="n">
        <f aca="false">SUM(F4,H4,J4,K4,L4,M4,Q4)</f>
        <v>150.60084</v>
      </c>
      <c r="AMI4" s="0"/>
      <c r="AMJ4" s="0"/>
    </row>
    <row r="5" customFormat="false" ht="13.8" hidden="false" customHeight="false" outlineLevel="0" collapsed="false">
      <c r="A5" s="16" t="n">
        <v>10101039</v>
      </c>
      <c r="B5" s="17" t="s">
        <v>18</v>
      </c>
      <c r="C5" s="18"/>
      <c r="D5" s="18"/>
      <c r="E5" s="16" t="s">
        <v>15</v>
      </c>
      <c r="F5" s="19" t="n">
        <f aca="false">IF(C5="",VLOOKUP(E5,'PORTE E UCO'!$A$5:$D$46,4,0),VLOOKUP(E5,'PORTE E UCO'!$A$5:$D$46,4,0)*C5)</f>
        <v>93.13473</v>
      </c>
      <c r="G5" s="20"/>
      <c r="H5" s="21" t="n">
        <f aca="false">G5*$R$2</f>
        <v>0</v>
      </c>
      <c r="I5" s="16" t="n">
        <v>0</v>
      </c>
      <c r="J5" s="22" t="str">
        <f aca="false">IF(I5&gt;=1,F5*$J$2,"")</f>
        <v/>
      </c>
      <c r="K5" s="22" t="str">
        <f aca="false">IF(I5&gt;=2,F5*$K$2,"")</f>
        <v/>
      </c>
      <c r="L5" s="22" t="str">
        <f aca="false">IF(I5&gt;=3,F5*$L$2,"")</f>
        <v/>
      </c>
      <c r="M5" s="22" t="str">
        <f aca="false">IF(I5&gt;=4,F5*$M$2,"")</f>
        <v/>
      </c>
      <c r="N5" s="16" t="n">
        <v>0</v>
      </c>
      <c r="O5" s="16" t="n">
        <v>0</v>
      </c>
      <c r="P5" s="23" t="n">
        <v>0</v>
      </c>
      <c r="Q5" s="22"/>
      <c r="R5" s="34"/>
      <c r="S5" s="25" t="n">
        <f aca="false">SUM(F5,H5,J5,K5,L5,M5)</f>
        <v>93.13473</v>
      </c>
      <c r="T5" s="25" t="n">
        <f aca="false">SUM(F5,H5,J5,K5,L5,M5,Q5)</f>
        <v>93.13473</v>
      </c>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row>
    <row r="6" s="37" customFormat="true" ht="13.8" hidden="false" customHeight="false" outlineLevel="0" collapsed="false">
      <c r="A6" s="27" t="n">
        <v>10102019</v>
      </c>
      <c r="B6" s="28" t="s">
        <v>19</v>
      </c>
      <c r="C6" s="29"/>
      <c r="D6" s="29"/>
      <c r="E6" s="27" t="s">
        <v>20</v>
      </c>
      <c r="F6" s="19" t="n">
        <f aca="false">IF(C6="",VLOOKUP(E6,'PORTE E UCO'!$A$5:$D$46,4,0),VLOOKUP(E6,'PORTE E UCO'!$A$5:$D$46,4,0)*C6)</f>
        <v>70.656386</v>
      </c>
      <c r="G6" s="35"/>
      <c r="H6" s="21" t="n">
        <f aca="false">G6*$R$2</f>
        <v>0</v>
      </c>
      <c r="I6" s="27" t="n">
        <v>0</v>
      </c>
      <c r="J6" s="22" t="str">
        <f aca="false">IF(I6&gt;=1,F6*$J$2,"")</f>
        <v/>
      </c>
      <c r="K6" s="22" t="str">
        <f aca="false">IF(I6&gt;=2,F6*$K$2,"")</f>
        <v/>
      </c>
      <c r="L6" s="22" t="str">
        <f aca="false">IF(I6&gt;=3,F6*$L$2,"")</f>
        <v/>
      </c>
      <c r="M6" s="22" t="str">
        <f aca="false">IF(I6&gt;=4,F6*$M$2,"")</f>
        <v/>
      </c>
      <c r="N6" s="27" t="n">
        <v>0</v>
      </c>
      <c r="O6" s="27" t="n">
        <v>0</v>
      </c>
      <c r="P6" s="31" t="n">
        <v>0</v>
      </c>
      <c r="Q6" s="32"/>
      <c r="R6" s="36"/>
      <c r="S6" s="25" t="n">
        <f aca="false">SUM(F6,H6,J6,K6,L6,M6)</f>
        <v>70.656386</v>
      </c>
      <c r="T6" s="25" t="n">
        <f aca="false">SUM(F6,H6,J6,K6,L6,M6,Q6)</f>
        <v>70.656386</v>
      </c>
      <c r="AMH6" s="13"/>
      <c r="AMI6" s="0"/>
      <c r="AMJ6" s="0"/>
    </row>
    <row r="7" s="39" customFormat="true" ht="13.8" hidden="false" customHeight="false" outlineLevel="0" collapsed="false">
      <c r="A7" s="16" t="n">
        <v>10103015</v>
      </c>
      <c r="B7" s="17" t="s">
        <v>21</v>
      </c>
      <c r="C7" s="18"/>
      <c r="D7" s="18"/>
      <c r="E7" s="16" t="s">
        <v>22</v>
      </c>
      <c r="F7" s="19" t="n">
        <f aca="false">IF(C7="",VLOOKUP(E7,'PORTE E UCO'!$A$5:$D$46,4,0),VLOOKUP(E7,'PORTE E UCO'!$A$5:$D$46,4,0)*C7)</f>
        <v>220.434104</v>
      </c>
      <c r="G7" s="20"/>
      <c r="H7" s="21" t="n">
        <f aca="false">G7*$R$2</f>
        <v>0</v>
      </c>
      <c r="I7" s="16" t="n">
        <v>0</v>
      </c>
      <c r="J7" s="22" t="str">
        <f aca="false">IF(I7&gt;=1,F7*$J$2,"")</f>
        <v/>
      </c>
      <c r="K7" s="22" t="str">
        <f aca="false">IF(I7&gt;=2,F7*$K$2,"")</f>
        <v/>
      </c>
      <c r="L7" s="22" t="str">
        <f aca="false">IF(I7&gt;=3,F7*$L$2,"")</f>
        <v/>
      </c>
      <c r="M7" s="22" t="str">
        <f aca="false">IF(I7&gt;=4,F7*$M$2,"")</f>
        <v/>
      </c>
      <c r="N7" s="16" t="n">
        <v>0</v>
      </c>
      <c r="O7" s="16" t="n">
        <v>0</v>
      </c>
      <c r="P7" s="23" t="n">
        <v>0</v>
      </c>
      <c r="Q7" s="22"/>
      <c r="R7" s="38"/>
      <c r="S7" s="25" t="n">
        <f aca="false">SUM(F7,H7,J7,K7,L7,M7)</f>
        <v>220.434104</v>
      </c>
      <c r="T7" s="25" t="n">
        <f aca="false">SUM(F7,H7,J7,K7,L7,M7,Q7)</f>
        <v>220.434104</v>
      </c>
      <c r="AMH7" s="13"/>
      <c r="AMI7" s="0"/>
      <c r="AMJ7" s="0"/>
    </row>
    <row r="8" s="39" customFormat="true" ht="14.95" hidden="false" customHeight="false" outlineLevel="0" collapsed="false">
      <c r="A8" s="27" t="n">
        <v>10103031</v>
      </c>
      <c r="B8" s="28" t="s">
        <v>23</v>
      </c>
      <c r="C8" s="29"/>
      <c r="D8" s="29"/>
      <c r="E8" s="27" t="s">
        <v>24</v>
      </c>
      <c r="F8" s="19" t="n">
        <f aca="false">IF(C8="",VLOOKUP(E8,'PORTE E UCO'!$A$5:$D$46,4,0),VLOOKUP(E8,'PORTE E UCO'!$A$5:$D$46,4,0)*C8)</f>
        <v>377.223602</v>
      </c>
      <c r="G8" s="30"/>
      <c r="H8" s="21" t="n">
        <f aca="false">G8*$R$2</f>
        <v>0</v>
      </c>
      <c r="I8" s="27" t="n">
        <v>0</v>
      </c>
      <c r="J8" s="22" t="str">
        <f aca="false">IF(I8&gt;=1,F8*$J$2,"")</f>
        <v/>
      </c>
      <c r="K8" s="22" t="str">
        <f aca="false">IF(I8&gt;=2,F8*$K$2,"")</f>
        <v/>
      </c>
      <c r="L8" s="22" t="str">
        <f aca="false">IF(I8&gt;=3,F8*$L$2,"")</f>
        <v/>
      </c>
      <c r="M8" s="22" t="str">
        <f aca="false">IF(I8&gt;=4,F8*$M$2,"")</f>
        <v/>
      </c>
      <c r="N8" s="27" t="n">
        <v>0</v>
      </c>
      <c r="O8" s="27" t="n">
        <v>0</v>
      </c>
      <c r="P8" s="31" t="n">
        <v>0</v>
      </c>
      <c r="Q8" s="32"/>
      <c r="R8" s="38"/>
      <c r="S8" s="25" t="n">
        <f aca="false">SUM(F8,H8,J8,K8,L8,M8)</f>
        <v>377.223602</v>
      </c>
      <c r="T8" s="25" t="n">
        <f aca="false">SUM(F8,H8,J8,K8,L8,M8,Q8)</f>
        <v>377.223602</v>
      </c>
      <c r="AMH8" s="13"/>
      <c r="AMI8" s="0"/>
      <c r="AMJ8" s="0"/>
    </row>
    <row r="9" s="39" customFormat="true" ht="14.95" hidden="false" customHeight="false" outlineLevel="0" collapsed="false">
      <c r="A9" s="16" t="n">
        <v>10103023</v>
      </c>
      <c r="B9" s="17" t="s">
        <v>25</v>
      </c>
      <c r="C9" s="18"/>
      <c r="D9" s="18"/>
      <c r="E9" s="16" t="s">
        <v>26</v>
      </c>
      <c r="F9" s="19" t="n">
        <f aca="false">IF(C9="",VLOOKUP(E9,'PORTE E UCO'!$A$5:$D$46,4,0),VLOOKUP(E9,'PORTE E UCO'!$A$5:$D$46,4,0)*C9)</f>
        <v>324.442174</v>
      </c>
      <c r="G9" s="20"/>
      <c r="H9" s="21" t="n">
        <f aca="false">G9*$R$2</f>
        <v>0</v>
      </c>
      <c r="I9" s="16" t="n">
        <v>0</v>
      </c>
      <c r="J9" s="22" t="str">
        <f aca="false">IF(I9&gt;=1,F9*$J$2,"")</f>
        <v/>
      </c>
      <c r="K9" s="22" t="str">
        <f aca="false">IF(I9&gt;=2,F9*$K$2,"")</f>
        <v/>
      </c>
      <c r="L9" s="22" t="str">
        <f aca="false">IF(I9&gt;=3,F9*$L$2,"")</f>
        <v/>
      </c>
      <c r="M9" s="22" t="str">
        <f aca="false">IF(I9&gt;=4,F9*$M$2,"")</f>
        <v/>
      </c>
      <c r="N9" s="16" t="n">
        <v>0</v>
      </c>
      <c r="O9" s="16" t="n">
        <v>0</v>
      </c>
      <c r="P9" s="23" t="n">
        <v>0</v>
      </c>
      <c r="Q9" s="22"/>
      <c r="R9" s="38"/>
      <c r="S9" s="25" t="n">
        <f aca="false">SUM(F9,H9,J9,K9,L9,M9)</f>
        <v>324.442174</v>
      </c>
      <c r="T9" s="25" t="n">
        <f aca="false">SUM(F9,H9,J9,K9,L9,M9,Q9)</f>
        <v>324.442174</v>
      </c>
      <c r="AMH9" s="13"/>
      <c r="AMI9" s="0"/>
      <c r="AMJ9" s="0"/>
    </row>
    <row r="10" s="39" customFormat="true" ht="13.8" hidden="false" customHeight="false" outlineLevel="0" collapsed="false">
      <c r="A10" s="27" t="n">
        <v>10104011</v>
      </c>
      <c r="B10" s="28" t="s">
        <v>27</v>
      </c>
      <c r="C10" s="29"/>
      <c r="D10" s="29"/>
      <c r="E10" s="27" t="s">
        <v>15</v>
      </c>
      <c r="F10" s="19" t="n">
        <f aca="false">IF(C10="",VLOOKUP(E10,'PORTE E UCO'!$A$5:$D$46,4,0),VLOOKUP(E10,'PORTE E UCO'!$A$5:$D$46,4,0)*C10)</f>
        <v>93.13473</v>
      </c>
      <c r="G10" s="30"/>
      <c r="H10" s="21" t="n">
        <f aca="false">G10*$R$2</f>
        <v>0</v>
      </c>
      <c r="I10" s="27" t="n">
        <v>0</v>
      </c>
      <c r="J10" s="22" t="str">
        <f aca="false">IF(I10&gt;=1,F10*$J$2,"")</f>
        <v/>
      </c>
      <c r="K10" s="22" t="str">
        <f aca="false">IF(I10&gt;=2,F10*$K$2,"")</f>
        <v/>
      </c>
      <c r="L10" s="22" t="str">
        <f aca="false">IF(I10&gt;=3,F10*$L$2,"")</f>
        <v/>
      </c>
      <c r="M10" s="22" t="str">
        <f aca="false">IF(I10&gt;=4,F10*$M$2,"")</f>
        <v/>
      </c>
      <c r="N10" s="27" t="n">
        <v>0</v>
      </c>
      <c r="O10" s="27" t="n">
        <v>0</v>
      </c>
      <c r="P10" s="31" t="n">
        <v>0</v>
      </c>
      <c r="Q10" s="32"/>
      <c r="R10" s="38"/>
      <c r="S10" s="25" t="n">
        <f aca="false">SUM(F10,H10,J10,K10,L10,M10)</f>
        <v>93.13473</v>
      </c>
      <c r="T10" s="25" t="n">
        <f aca="false">SUM(F10,H10,J10,K10,L10,M10,Q10)</f>
        <v>93.13473</v>
      </c>
      <c r="AMH10" s="13"/>
      <c r="AMI10" s="0"/>
      <c r="AMJ10" s="0"/>
    </row>
    <row r="11" s="39" customFormat="true" ht="14.95" hidden="false" customHeight="false" outlineLevel="0" collapsed="false">
      <c r="A11" s="16" t="n">
        <v>10104020</v>
      </c>
      <c r="B11" s="17" t="s">
        <v>28</v>
      </c>
      <c r="C11" s="18"/>
      <c r="D11" s="18"/>
      <c r="E11" s="16" t="s">
        <v>22</v>
      </c>
      <c r="F11" s="19" t="n">
        <f aca="false">IF(C11="",VLOOKUP(E11,'PORTE E UCO'!$A$5:$D$46,4,0),VLOOKUP(E11,'PORTE E UCO'!$A$5:$D$46,4,0)*C11)</f>
        <v>220.434104</v>
      </c>
      <c r="G11" s="20"/>
      <c r="H11" s="21" t="n">
        <f aca="false">G11*$R$2</f>
        <v>0</v>
      </c>
      <c r="I11" s="16" t="n">
        <v>0</v>
      </c>
      <c r="J11" s="22" t="str">
        <f aca="false">IF(I11&gt;=1,F11*$J$2,"")</f>
        <v/>
      </c>
      <c r="K11" s="22" t="str">
        <f aca="false">IF(I11&gt;=2,F11*$K$2,"")</f>
        <v/>
      </c>
      <c r="L11" s="22" t="str">
        <f aca="false">IF(I11&gt;=3,F11*$L$2,"")</f>
        <v/>
      </c>
      <c r="M11" s="22" t="str">
        <f aca="false">IF(I11&gt;=4,F11*$M$2,"")</f>
        <v/>
      </c>
      <c r="N11" s="16" t="n">
        <v>0</v>
      </c>
      <c r="O11" s="16" t="n">
        <v>0</v>
      </c>
      <c r="P11" s="23" t="n">
        <v>0</v>
      </c>
      <c r="Q11" s="22"/>
      <c r="R11" s="38"/>
      <c r="S11" s="25" t="n">
        <f aca="false">SUM(F11,H11,J11,K11,L11,M11)</f>
        <v>220.434104</v>
      </c>
      <c r="T11" s="25" t="n">
        <f aca="false">SUM(F11,H11,J11,K11,L11,M11,Q11)</f>
        <v>220.434104</v>
      </c>
      <c r="AMH11" s="13"/>
      <c r="AMI11" s="0"/>
      <c r="AMJ11" s="0"/>
    </row>
    <row r="12" s="39" customFormat="true" ht="21.65" hidden="false" customHeight="false" outlineLevel="0" collapsed="false">
      <c r="A12" s="27" t="n">
        <v>10105077</v>
      </c>
      <c r="B12" s="28" t="s">
        <v>29</v>
      </c>
      <c r="C12" s="29"/>
      <c r="D12" s="29"/>
      <c r="E12" s="27" t="s">
        <v>15</v>
      </c>
      <c r="F12" s="19" t="n">
        <f aca="false">IF(C12="",VLOOKUP(E12,'PORTE E UCO'!$A$5:$D$46,4,0),VLOOKUP(E12,'PORTE E UCO'!$A$5:$D$46,4,0)*C12)</f>
        <v>93.13473</v>
      </c>
      <c r="G12" s="30"/>
      <c r="H12" s="21" t="n">
        <f aca="false">G12*$R$2</f>
        <v>0</v>
      </c>
      <c r="I12" s="27" t="n">
        <v>0</v>
      </c>
      <c r="J12" s="22" t="str">
        <f aca="false">IF(I12&gt;=1,F12*$J$2,"")</f>
        <v/>
      </c>
      <c r="K12" s="22" t="str">
        <f aca="false">IF(I12&gt;=2,F12*$K$2,"")</f>
        <v/>
      </c>
      <c r="L12" s="22" t="str">
        <f aca="false">IF(I12&gt;=3,F12*$L$2,"")</f>
        <v/>
      </c>
      <c r="M12" s="22" t="str">
        <f aca="false">IF(I12&gt;=4,F12*$M$2,"")</f>
        <v/>
      </c>
      <c r="N12" s="27" t="n">
        <v>0</v>
      </c>
      <c r="O12" s="27" t="n">
        <v>0</v>
      </c>
      <c r="P12" s="31" t="n">
        <v>0</v>
      </c>
      <c r="Q12" s="32"/>
      <c r="R12" s="38"/>
      <c r="S12" s="25" t="n">
        <f aca="false">SUM(F12,H12,J12,K12,L12,M12)</f>
        <v>93.13473</v>
      </c>
      <c r="T12" s="25" t="n">
        <f aca="false">SUM(F12,H12,J12,K12,L12,M12,Q12)</f>
        <v>93.13473</v>
      </c>
      <c r="AMH12" s="13"/>
      <c r="AMI12" s="0"/>
      <c r="AMJ12" s="0"/>
    </row>
    <row r="13" s="39" customFormat="true" ht="14.95" hidden="false" customHeight="false" outlineLevel="0" collapsed="false">
      <c r="A13" s="16" t="n">
        <v>10105050</v>
      </c>
      <c r="B13" s="17" t="s">
        <v>30</v>
      </c>
      <c r="C13" s="18"/>
      <c r="D13" s="18"/>
      <c r="E13" s="16" t="s">
        <v>31</v>
      </c>
      <c r="F13" s="19" t="n">
        <f aca="false">IF(C13="",VLOOKUP(E13,'PORTE E UCO'!$A$5:$D$46,4,0),VLOOKUP(E13,'PORTE E UCO'!$A$5:$D$46,4,0)*C13)</f>
        <v>262.342192</v>
      </c>
      <c r="G13" s="20"/>
      <c r="H13" s="21" t="n">
        <f aca="false">G13*$R$2</f>
        <v>0</v>
      </c>
      <c r="I13" s="16" t="n">
        <v>0</v>
      </c>
      <c r="J13" s="22" t="str">
        <f aca="false">IF(I13&gt;=1,F13*$J$2,"")</f>
        <v/>
      </c>
      <c r="K13" s="22" t="str">
        <f aca="false">IF(I13&gt;=2,F13*$K$2,"")</f>
        <v/>
      </c>
      <c r="L13" s="22" t="str">
        <f aca="false">IF(I13&gt;=3,F13*$L$2,"")</f>
        <v/>
      </c>
      <c r="M13" s="22" t="str">
        <f aca="false">IF(I13&gt;=4,F13*$M$2,"")</f>
        <v/>
      </c>
      <c r="N13" s="16" t="n">
        <v>0</v>
      </c>
      <c r="O13" s="16" t="n">
        <v>0</v>
      </c>
      <c r="P13" s="23" t="n">
        <v>0</v>
      </c>
      <c r="Q13" s="22"/>
      <c r="R13" s="38"/>
      <c r="S13" s="25" t="n">
        <f aca="false">SUM(F13,H13,J13,K13,L13,M13)</f>
        <v>262.342192</v>
      </c>
      <c r="T13" s="25" t="n">
        <f aca="false">SUM(F13,H13,J13,K13,L13,M13,Q13)</f>
        <v>262.342192</v>
      </c>
      <c r="AMH13" s="13"/>
      <c r="AMI13" s="0"/>
      <c r="AMJ13" s="0"/>
    </row>
    <row r="14" s="39" customFormat="true" ht="14.95" hidden="false" customHeight="false" outlineLevel="0" collapsed="false">
      <c r="A14" s="27" t="n">
        <v>10105069</v>
      </c>
      <c r="B14" s="28" t="s">
        <v>32</v>
      </c>
      <c r="C14" s="29"/>
      <c r="D14" s="29"/>
      <c r="E14" s="27" t="s">
        <v>15</v>
      </c>
      <c r="F14" s="19" t="n">
        <f aca="false">IF(C14="",VLOOKUP(E14,'PORTE E UCO'!$A$5:$D$46,4,0),VLOOKUP(E14,'PORTE E UCO'!$A$5:$D$46,4,0)*C14)</f>
        <v>93.13473</v>
      </c>
      <c r="G14" s="30"/>
      <c r="H14" s="21" t="n">
        <f aca="false">G14*$R$2</f>
        <v>0</v>
      </c>
      <c r="I14" s="27" t="n">
        <v>0</v>
      </c>
      <c r="J14" s="22" t="str">
        <f aca="false">IF(I14&gt;=1,F14*$J$2,"")</f>
        <v/>
      </c>
      <c r="K14" s="22" t="str">
        <f aca="false">IF(I14&gt;=2,F14*$K$2,"")</f>
        <v/>
      </c>
      <c r="L14" s="22" t="str">
        <f aca="false">IF(I14&gt;=3,F14*$L$2,"")</f>
        <v/>
      </c>
      <c r="M14" s="22" t="str">
        <f aca="false">IF(I14&gt;=4,F14*$M$2,"")</f>
        <v/>
      </c>
      <c r="N14" s="27" t="n">
        <v>0</v>
      </c>
      <c r="O14" s="27" t="n">
        <v>0</v>
      </c>
      <c r="P14" s="31" t="n">
        <v>0</v>
      </c>
      <c r="Q14" s="32"/>
      <c r="R14" s="38"/>
      <c r="S14" s="25" t="n">
        <f aca="false">SUM(F14,H14,J14,K14,L14,M14)</f>
        <v>93.13473</v>
      </c>
      <c r="T14" s="25" t="n">
        <f aca="false">SUM(F14,H14,J14,K14,L14,M14,Q14)</f>
        <v>93.13473</v>
      </c>
      <c r="AMH14" s="13"/>
      <c r="AMI14" s="0"/>
      <c r="AMJ14" s="0"/>
    </row>
    <row r="15" s="39" customFormat="true" ht="14.95" hidden="false" customHeight="false" outlineLevel="0" collapsed="false">
      <c r="A15" s="16" t="n">
        <v>10105034</v>
      </c>
      <c r="B15" s="17" t="s">
        <v>33</v>
      </c>
      <c r="C15" s="18"/>
      <c r="D15" s="18"/>
      <c r="E15" s="16" t="s">
        <v>22</v>
      </c>
      <c r="F15" s="19" t="n">
        <f aca="false">IF(C15="",VLOOKUP(E15,'PORTE E UCO'!$A$5:$D$46,4,0),VLOOKUP(E15,'PORTE E UCO'!$A$5:$D$46,4,0)*C15)</f>
        <v>220.434104</v>
      </c>
      <c r="G15" s="20"/>
      <c r="H15" s="21" t="n">
        <f aca="false">G15*$R$2</f>
        <v>0</v>
      </c>
      <c r="I15" s="16" t="n">
        <v>0</v>
      </c>
      <c r="J15" s="22" t="str">
        <f aca="false">IF(I15&gt;=1,F15*$J$2,"")</f>
        <v/>
      </c>
      <c r="K15" s="22" t="str">
        <f aca="false">IF(I15&gt;=2,F15*$K$2,"")</f>
        <v/>
      </c>
      <c r="L15" s="22" t="str">
        <f aca="false">IF(I15&gt;=3,F15*$L$2,"")</f>
        <v/>
      </c>
      <c r="M15" s="22" t="str">
        <f aca="false">IF(I15&gt;=4,F15*$M$2,"")</f>
        <v/>
      </c>
      <c r="N15" s="16" t="n">
        <v>0</v>
      </c>
      <c r="O15" s="16" t="n">
        <v>0</v>
      </c>
      <c r="P15" s="23" t="n">
        <v>0</v>
      </c>
      <c r="Q15" s="22"/>
      <c r="R15" s="38"/>
      <c r="S15" s="25" t="n">
        <f aca="false">SUM(F15,H15,J15,K15,L15,M15)</f>
        <v>220.434104</v>
      </c>
      <c r="T15" s="25" t="n">
        <f aca="false">SUM(F15,H15,J15,K15,L15,M15,Q15)</f>
        <v>220.434104</v>
      </c>
      <c r="AMH15" s="13"/>
      <c r="AMI15" s="0"/>
      <c r="AMJ15" s="0"/>
    </row>
    <row r="16" s="39" customFormat="true" ht="14.95" hidden="false" customHeight="false" outlineLevel="0" collapsed="false">
      <c r="A16" s="27" t="n">
        <v>10105042</v>
      </c>
      <c r="B16" s="28" t="s">
        <v>34</v>
      </c>
      <c r="C16" s="29"/>
      <c r="D16" s="29"/>
      <c r="E16" s="27" t="s">
        <v>15</v>
      </c>
      <c r="F16" s="19" t="n">
        <f aca="false">IF(C16="",VLOOKUP(E16,'PORTE E UCO'!$A$5:$D$46,4,0),VLOOKUP(E16,'PORTE E UCO'!$A$5:$D$46,4,0)*C16)</f>
        <v>93.13473</v>
      </c>
      <c r="G16" s="30"/>
      <c r="H16" s="21" t="n">
        <f aca="false">G16*$R$2</f>
        <v>0</v>
      </c>
      <c r="I16" s="27" t="n">
        <v>0</v>
      </c>
      <c r="J16" s="22" t="str">
        <f aca="false">IF(I16&gt;=1,F16*$J$2,"")</f>
        <v/>
      </c>
      <c r="K16" s="22" t="str">
        <f aca="false">IF(I16&gt;=2,F16*$K$2,"")</f>
        <v/>
      </c>
      <c r="L16" s="22" t="str">
        <f aca="false">IF(I16&gt;=3,F16*$L$2,"")</f>
        <v/>
      </c>
      <c r="M16" s="22" t="str">
        <f aca="false">IF(I16&gt;=4,F16*$M$2,"")</f>
        <v/>
      </c>
      <c r="N16" s="27" t="n">
        <v>0</v>
      </c>
      <c r="O16" s="27" t="n">
        <v>0</v>
      </c>
      <c r="P16" s="31" t="n">
        <v>0</v>
      </c>
      <c r="Q16" s="32"/>
      <c r="R16" s="38"/>
      <c r="S16" s="25" t="n">
        <f aca="false">SUM(F16,H16,J16,K16,L16,M16)</f>
        <v>93.13473</v>
      </c>
      <c r="T16" s="25" t="n">
        <f aca="false">SUM(F16,H16,J16,K16,L16,M16,Q16)</f>
        <v>93.13473</v>
      </c>
      <c r="AMH16" s="13"/>
      <c r="AMI16" s="0"/>
      <c r="AMJ16" s="0"/>
    </row>
    <row r="17" s="39" customFormat="true" ht="13.8" hidden="false" customHeight="false" outlineLevel="0" collapsed="false">
      <c r="A17" s="16" t="n">
        <v>10106014</v>
      </c>
      <c r="B17" s="17" t="s">
        <v>35</v>
      </c>
      <c r="C17" s="18"/>
      <c r="D17" s="18"/>
      <c r="E17" s="16" t="s">
        <v>31</v>
      </c>
      <c r="F17" s="19" t="n">
        <f aca="false">IF(C17="",VLOOKUP(E17,'PORTE E UCO'!$A$5:$D$46,4,0),VLOOKUP(E17,'PORTE E UCO'!$A$5:$D$46,4,0)*C17)</f>
        <v>262.342192</v>
      </c>
      <c r="G17" s="20"/>
      <c r="H17" s="21" t="n">
        <f aca="false">G17*$R$2</f>
        <v>0</v>
      </c>
      <c r="I17" s="16" t="n">
        <v>0</v>
      </c>
      <c r="J17" s="22" t="str">
        <f aca="false">IF(I17&gt;=1,F17*$J$2,"")</f>
        <v/>
      </c>
      <c r="K17" s="22" t="str">
        <f aca="false">IF(I17&gt;=2,F17*$K$2,"")</f>
        <v/>
      </c>
      <c r="L17" s="22" t="str">
        <f aca="false">IF(I17&gt;=3,F17*$L$2,"")</f>
        <v/>
      </c>
      <c r="M17" s="22" t="str">
        <f aca="false">IF(I17&gt;=4,F17*$M$2,"")</f>
        <v/>
      </c>
      <c r="N17" s="16" t="n">
        <v>0</v>
      </c>
      <c r="O17" s="16" t="n">
        <v>0</v>
      </c>
      <c r="P17" s="23" t="n">
        <v>0</v>
      </c>
      <c r="Q17" s="22"/>
      <c r="R17" s="38"/>
      <c r="S17" s="25" t="n">
        <f aca="false">SUM(F17,H17,J17,K17,L17,M17)</f>
        <v>262.342192</v>
      </c>
      <c r="T17" s="25" t="n">
        <f aca="false">SUM(F17,H17,J17,K17,L17,M17,Q17)</f>
        <v>262.342192</v>
      </c>
      <c r="AMH17" s="13"/>
      <c r="AMI17" s="0"/>
      <c r="AMJ17" s="0"/>
    </row>
    <row r="18" s="39" customFormat="true" ht="13.8" hidden="false" customHeight="false" outlineLevel="0" collapsed="false">
      <c r="A18" s="27" t="n">
        <v>10106146</v>
      </c>
      <c r="B18" s="28" t="s">
        <v>36</v>
      </c>
      <c r="C18" s="29"/>
      <c r="D18" s="29"/>
      <c r="E18" s="27" t="s">
        <v>37</v>
      </c>
      <c r="F18" s="19" t="n">
        <f aca="false">IF(C18="",VLOOKUP(E18,'PORTE E UCO'!$A$5:$D$46,4,0),VLOOKUP(E18,'PORTE E UCO'!$A$5:$D$46,4,0)*C18)</f>
        <v>192.437794</v>
      </c>
      <c r="G18" s="30"/>
      <c r="H18" s="21" t="n">
        <f aca="false">G18*$R$2</f>
        <v>0</v>
      </c>
      <c r="I18" s="27" t="n">
        <v>0</v>
      </c>
      <c r="J18" s="22" t="str">
        <f aca="false">IF(I18&gt;=1,F18*$J$2,"")</f>
        <v/>
      </c>
      <c r="K18" s="22" t="str">
        <f aca="false">IF(I18&gt;=2,F18*$K$2,"")</f>
        <v/>
      </c>
      <c r="L18" s="22" t="str">
        <f aca="false">IF(I18&gt;=3,F18*$L$2,"")</f>
        <v/>
      </c>
      <c r="M18" s="22" t="str">
        <f aca="false">IF(I18&gt;=4,F18*$M$2,"")</f>
        <v/>
      </c>
      <c r="N18" s="27" t="n">
        <v>0</v>
      </c>
      <c r="O18" s="27" t="n">
        <v>0</v>
      </c>
      <c r="P18" s="31" t="n">
        <v>0</v>
      </c>
      <c r="Q18" s="32"/>
      <c r="R18" s="38"/>
      <c r="S18" s="25" t="n">
        <f aca="false">SUM(F18,H18,J18,K18,L18,M18)</f>
        <v>192.437794</v>
      </c>
      <c r="T18" s="25" t="n">
        <f aca="false">SUM(F18,H18,J18,K18,L18,M18,Q18)</f>
        <v>192.437794</v>
      </c>
      <c r="AMH18" s="13"/>
      <c r="AMI18" s="0"/>
      <c r="AMJ18" s="0"/>
    </row>
    <row r="19" s="39" customFormat="true" ht="13.8" hidden="false" customHeight="false" outlineLevel="0" collapsed="false">
      <c r="A19" s="16" t="n">
        <v>10106030</v>
      </c>
      <c r="B19" s="17" t="s">
        <v>38</v>
      </c>
      <c r="C19" s="18"/>
      <c r="D19" s="18"/>
      <c r="E19" s="16" t="s">
        <v>39</v>
      </c>
      <c r="F19" s="19" t="n">
        <f aca="false">IF(C19="",VLOOKUP(E19,'PORTE E UCO'!$A$5:$D$46,4,0),VLOOKUP(E19,'PORTE E UCO'!$A$5:$D$46,4,0)*C19)</f>
        <v>52.984668</v>
      </c>
      <c r="G19" s="20"/>
      <c r="H19" s="21" t="n">
        <f aca="false">G19*$R$2</f>
        <v>0</v>
      </c>
      <c r="I19" s="16" t="n">
        <v>0</v>
      </c>
      <c r="J19" s="22" t="str">
        <f aca="false">IF(I19&gt;=1,F19*$J$2,"")</f>
        <v/>
      </c>
      <c r="K19" s="22" t="str">
        <f aca="false">IF(I19&gt;=2,F19*$K$2,"")</f>
        <v/>
      </c>
      <c r="L19" s="22" t="str">
        <f aca="false">IF(I19&gt;=3,F19*$L$2,"")</f>
        <v/>
      </c>
      <c r="M19" s="22" t="str">
        <f aca="false">IF(I19&gt;=4,F19*$M$2,"")</f>
        <v/>
      </c>
      <c r="N19" s="16" t="n">
        <v>0</v>
      </c>
      <c r="O19" s="16" t="n">
        <v>0</v>
      </c>
      <c r="P19" s="23" t="n">
        <v>0</v>
      </c>
      <c r="Q19" s="22"/>
      <c r="R19" s="38"/>
      <c r="S19" s="25" t="n">
        <f aca="false">SUM(F19,H19,J19,K19,L19,M19)</f>
        <v>52.984668</v>
      </c>
      <c r="T19" s="25" t="n">
        <f aca="false">SUM(F19,H19,J19,K19,L19,M19,Q19)</f>
        <v>52.984668</v>
      </c>
      <c r="AMH19" s="13"/>
      <c r="AMI19" s="0"/>
      <c r="AMJ19" s="0"/>
    </row>
    <row r="20" s="39" customFormat="true" ht="13.8" hidden="false" customHeight="false" outlineLevel="0" collapsed="false">
      <c r="A20" s="27" t="n">
        <v>10106049</v>
      </c>
      <c r="B20" s="28" t="s">
        <v>40</v>
      </c>
      <c r="C20" s="29"/>
      <c r="D20" s="29"/>
      <c r="E20" s="27" t="s">
        <v>15</v>
      </c>
      <c r="F20" s="19" t="n">
        <f aca="false">IF(C20="",VLOOKUP(E20,'PORTE E UCO'!$A$5:$D$46,4,0),VLOOKUP(E20,'PORTE E UCO'!$A$5:$D$46,4,0)*C20)</f>
        <v>93.13473</v>
      </c>
      <c r="G20" s="30"/>
      <c r="H20" s="21" t="n">
        <f aca="false">G20*$R$2</f>
        <v>0</v>
      </c>
      <c r="I20" s="27" t="n">
        <v>0</v>
      </c>
      <c r="J20" s="22" t="str">
        <f aca="false">IF(I20&gt;=1,F20*$J$2,"")</f>
        <v/>
      </c>
      <c r="K20" s="22" t="str">
        <f aca="false">IF(I20&gt;=2,F20*$K$2,"")</f>
        <v/>
      </c>
      <c r="L20" s="22" t="str">
        <f aca="false">IF(I20&gt;=3,F20*$L$2,"")</f>
        <v/>
      </c>
      <c r="M20" s="22" t="str">
        <f aca="false">IF(I20&gt;=4,F20*$M$2,"")</f>
        <v/>
      </c>
      <c r="N20" s="27" t="n">
        <v>0</v>
      </c>
      <c r="O20" s="27" t="n">
        <v>0</v>
      </c>
      <c r="P20" s="31" t="n">
        <v>0</v>
      </c>
      <c r="Q20" s="32"/>
      <c r="R20" s="38"/>
      <c r="S20" s="25" t="n">
        <f aca="false">SUM(F20,H20,J20,K20,L20,M20)</f>
        <v>93.13473</v>
      </c>
      <c r="T20" s="25" t="n">
        <f aca="false">SUM(F20,H20,J20,K20,L20,M20,Q20)</f>
        <v>93.13473</v>
      </c>
      <c r="AMH20" s="13"/>
      <c r="AMI20" s="0"/>
      <c r="AMJ20" s="0"/>
    </row>
    <row r="21" s="39" customFormat="true" ht="28.3" hidden="false" customHeight="false" outlineLevel="0" collapsed="false">
      <c r="A21" s="16" t="n">
        <v>10106111</v>
      </c>
      <c r="B21" s="17" t="s">
        <v>41</v>
      </c>
      <c r="C21" s="18"/>
      <c r="D21" s="18"/>
      <c r="E21" s="16" t="s">
        <v>15</v>
      </c>
      <c r="F21" s="19" t="n">
        <f aca="false">IF(C21="",VLOOKUP(E21,'PORTE E UCO'!$A$5:$D$46,4,0),VLOOKUP(E21,'PORTE E UCO'!$A$5:$D$46,4,0)*C21)</f>
        <v>93.13473</v>
      </c>
      <c r="G21" s="20"/>
      <c r="H21" s="21" t="n">
        <f aca="false">G21*$R$2</f>
        <v>0</v>
      </c>
      <c r="I21" s="16" t="n">
        <v>0</v>
      </c>
      <c r="J21" s="22" t="str">
        <f aca="false">IF(I21&gt;=1,F21*$J$2,"")</f>
        <v/>
      </c>
      <c r="K21" s="22" t="str">
        <f aca="false">IF(I21&gt;=2,F21*$K$2,"")</f>
        <v/>
      </c>
      <c r="L21" s="22" t="str">
        <f aca="false">IF(I21&gt;=3,F21*$L$2,"")</f>
        <v/>
      </c>
      <c r="M21" s="22" t="str">
        <f aca="false">IF(I21&gt;=4,F21*$M$2,"")</f>
        <v/>
      </c>
      <c r="N21" s="16" t="n">
        <v>0</v>
      </c>
      <c r="O21" s="16" t="n">
        <v>0</v>
      </c>
      <c r="P21" s="23" t="n">
        <v>0</v>
      </c>
      <c r="Q21" s="22"/>
      <c r="R21" s="38"/>
      <c r="S21" s="25" t="n">
        <f aca="false">SUM(F21,H21,J21,K21,L21,M21)</f>
        <v>93.13473</v>
      </c>
      <c r="T21" s="25" t="n">
        <f aca="false">SUM(F21,H21,J21,K21,L21,M21,Q21)</f>
        <v>93.13473</v>
      </c>
      <c r="AMH21" s="13"/>
      <c r="AMI21" s="0"/>
      <c r="AMJ21" s="0"/>
    </row>
    <row r="22" s="39" customFormat="true" ht="28.3" hidden="false" customHeight="false" outlineLevel="0" collapsed="false">
      <c r="A22" s="27" t="n">
        <v>10106120</v>
      </c>
      <c r="B22" s="28" t="s">
        <v>42</v>
      </c>
      <c r="C22" s="29"/>
      <c r="D22" s="29"/>
      <c r="E22" s="27" t="s">
        <v>15</v>
      </c>
      <c r="F22" s="19" t="n">
        <f aca="false">IF(C22="",VLOOKUP(E22,'PORTE E UCO'!$A$5:$D$46,4,0),VLOOKUP(E22,'PORTE E UCO'!$A$5:$D$46,4,0)*C22)</f>
        <v>93.13473</v>
      </c>
      <c r="G22" s="30"/>
      <c r="H22" s="21" t="n">
        <f aca="false">G22*$R$2</f>
        <v>0</v>
      </c>
      <c r="I22" s="27" t="n">
        <v>0</v>
      </c>
      <c r="J22" s="22" t="str">
        <f aca="false">IF(I22&gt;=1,F22*$J$2,"")</f>
        <v/>
      </c>
      <c r="K22" s="22" t="str">
        <f aca="false">IF(I22&gt;=2,F22*$K$2,"")</f>
        <v/>
      </c>
      <c r="L22" s="22" t="str">
        <f aca="false">IF(I22&gt;=3,F22*$L$2,"")</f>
        <v/>
      </c>
      <c r="M22" s="22" t="str">
        <f aca="false">IF(I22&gt;=4,F22*$M$2,"")</f>
        <v/>
      </c>
      <c r="N22" s="27" t="n">
        <v>0</v>
      </c>
      <c r="O22" s="27" t="n">
        <v>0</v>
      </c>
      <c r="P22" s="31" t="n">
        <v>0</v>
      </c>
      <c r="Q22" s="32"/>
      <c r="R22" s="38"/>
      <c r="S22" s="25" t="n">
        <f aca="false">SUM(F22,H22,J22,K22,L22,M22)</f>
        <v>93.13473</v>
      </c>
      <c r="T22" s="25" t="n">
        <f aca="false">SUM(F22,H22,J22,K22,L22,M22,Q22)</f>
        <v>93.13473</v>
      </c>
      <c r="AMH22" s="13"/>
      <c r="AMI22" s="0"/>
      <c r="AMJ22" s="0"/>
    </row>
    <row r="23" s="39" customFormat="true" ht="21.65" hidden="false" customHeight="false" outlineLevel="0" collapsed="false">
      <c r="A23" s="16" t="n">
        <v>10106065</v>
      </c>
      <c r="B23" s="17" t="s">
        <v>43</v>
      </c>
      <c r="C23" s="18"/>
      <c r="D23" s="18"/>
      <c r="E23" s="16" t="s">
        <v>15</v>
      </c>
      <c r="F23" s="19" t="n">
        <f aca="false">IF(C23="",VLOOKUP(E23,'PORTE E UCO'!$A$5:$D$46,4,0),VLOOKUP(E23,'PORTE E UCO'!$A$5:$D$46,4,0)*C23)</f>
        <v>93.13473</v>
      </c>
      <c r="G23" s="20"/>
      <c r="H23" s="21" t="n">
        <f aca="false">G23*$R$2</f>
        <v>0</v>
      </c>
      <c r="I23" s="16" t="n">
        <v>0</v>
      </c>
      <c r="J23" s="22" t="str">
        <f aca="false">IF(I23&gt;=1,F23*$J$2,"")</f>
        <v/>
      </c>
      <c r="K23" s="22" t="str">
        <f aca="false">IF(I23&gt;=2,F23*$K$2,"")</f>
        <v/>
      </c>
      <c r="L23" s="22" t="str">
        <f aca="false">IF(I23&gt;=3,F23*$L$2,"")</f>
        <v/>
      </c>
      <c r="M23" s="22" t="str">
        <f aca="false">IF(I23&gt;=4,F23*$M$2,"")</f>
        <v/>
      </c>
      <c r="N23" s="16" t="n">
        <v>0</v>
      </c>
      <c r="O23" s="16" t="n">
        <v>0</v>
      </c>
      <c r="P23" s="23" t="n">
        <v>0</v>
      </c>
      <c r="Q23" s="22"/>
      <c r="R23" s="38"/>
      <c r="S23" s="25" t="n">
        <f aca="false">SUM(F23,H23,J23,K23,L23,M23)</f>
        <v>93.13473</v>
      </c>
      <c r="T23" s="25" t="n">
        <f aca="false">SUM(F23,H23,J23,K23,L23,M23,Q23)</f>
        <v>93.13473</v>
      </c>
      <c r="AMH23" s="13"/>
      <c r="AMI23" s="0"/>
      <c r="AMJ23" s="0"/>
    </row>
    <row r="24" s="39" customFormat="true" ht="21.65" hidden="false" customHeight="false" outlineLevel="0" collapsed="false">
      <c r="A24" s="27" t="n">
        <v>10106073</v>
      </c>
      <c r="B24" s="28" t="s">
        <v>44</v>
      </c>
      <c r="C24" s="29"/>
      <c r="D24" s="29"/>
      <c r="E24" s="27" t="s">
        <v>37</v>
      </c>
      <c r="F24" s="19" t="n">
        <f aca="false">IF(C24="",VLOOKUP(E24,'PORTE E UCO'!$A$5:$D$46,4,0),VLOOKUP(E24,'PORTE E UCO'!$A$5:$D$46,4,0)*C24)</f>
        <v>192.437794</v>
      </c>
      <c r="G24" s="30"/>
      <c r="H24" s="21" t="n">
        <f aca="false">G24*$R$2</f>
        <v>0</v>
      </c>
      <c r="I24" s="27" t="n">
        <v>0</v>
      </c>
      <c r="J24" s="22" t="str">
        <f aca="false">IF(I24&gt;=1,F24*$J$2,"")</f>
        <v/>
      </c>
      <c r="K24" s="22" t="str">
        <f aca="false">IF(I24&gt;=2,F24*$K$2,"")</f>
        <v/>
      </c>
      <c r="L24" s="22" t="str">
        <f aca="false">IF(I24&gt;=3,F24*$L$2,"")</f>
        <v/>
      </c>
      <c r="M24" s="22" t="str">
        <f aca="false">IF(I24&gt;=4,F24*$M$2,"")</f>
        <v/>
      </c>
      <c r="N24" s="27" t="n">
        <v>0</v>
      </c>
      <c r="O24" s="27" t="n">
        <v>0</v>
      </c>
      <c r="P24" s="31" t="n">
        <v>0</v>
      </c>
      <c r="Q24" s="32"/>
      <c r="R24" s="38"/>
      <c r="S24" s="25" t="n">
        <f aca="false">SUM(F24,H24,J24,K24,L24,M24)</f>
        <v>192.437794</v>
      </c>
      <c r="T24" s="25" t="n">
        <f aca="false">SUM(F24,H24,J24,K24,L24,M24,Q24)</f>
        <v>192.437794</v>
      </c>
      <c r="AMH24" s="13"/>
      <c r="AMI24" s="0"/>
      <c r="AMJ24" s="0"/>
    </row>
    <row r="25" s="39" customFormat="true" ht="21.65" hidden="false" customHeight="false" outlineLevel="0" collapsed="false">
      <c r="A25" s="16" t="n">
        <v>10106138</v>
      </c>
      <c r="B25" s="17" t="s">
        <v>45</v>
      </c>
      <c r="C25" s="18"/>
      <c r="D25" s="18"/>
      <c r="E25" s="16" t="s">
        <v>37</v>
      </c>
      <c r="F25" s="19" t="n">
        <f aca="false">IF(C25="",VLOOKUP(E25,'PORTE E UCO'!$A$5:$D$46,4,0),VLOOKUP(E25,'PORTE E UCO'!$A$5:$D$46,4,0)*C25)</f>
        <v>192.437794</v>
      </c>
      <c r="G25" s="20"/>
      <c r="H25" s="21" t="n">
        <f aca="false">G25*$R$2</f>
        <v>0</v>
      </c>
      <c r="I25" s="16" t="n">
        <v>0</v>
      </c>
      <c r="J25" s="22" t="str">
        <f aca="false">IF(I25&gt;=1,F25*$J$2,"")</f>
        <v/>
      </c>
      <c r="K25" s="22" t="str">
        <f aca="false">IF(I25&gt;=2,F25*$K$2,"")</f>
        <v/>
      </c>
      <c r="L25" s="22" t="str">
        <f aca="false">IF(I25&gt;=3,F25*$L$2,"")</f>
        <v/>
      </c>
      <c r="M25" s="22" t="str">
        <f aca="false">IF(I25&gt;=4,F25*$M$2,"")</f>
        <v/>
      </c>
      <c r="N25" s="16" t="n">
        <v>0</v>
      </c>
      <c r="O25" s="16" t="n">
        <v>0</v>
      </c>
      <c r="P25" s="23" t="n">
        <v>0</v>
      </c>
      <c r="Q25" s="22"/>
      <c r="R25" s="38"/>
      <c r="S25" s="25" t="n">
        <f aca="false">SUM(F25,H25,J25,K25,L25,M25)</f>
        <v>192.437794</v>
      </c>
      <c r="T25" s="25" t="n">
        <f aca="false">SUM(F25,H25,J25,K25,L25,M25,Q25)</f>
        <v>192.437794</v>
      </c>
      <c r="AMH25" s="13"/>
      <c r="AMI25" s="0"/>
      <c r="AMJ25" s="0"/>
    </row>
    <row r="26" s="39" customFormat="true" ht="14.95" hidden="false" customHeight="false" outlineLevel="0" collapsed="false">
      <c r="A26" s="27" t="n">
        <v>20101210</v>
      </c>
      <c r="B26" s="28" t="s">
        <v>46</v>
      </c>
      <c r="C26" s="29"/>
      <c r="D26" s="29"/>
      <c r="E26" s="27" t="s">
        <v>15</v>
      </c>
      <c r="F26" s="19" t="n">
        <f aca="false">IF(C26="",VLOOKUP(E26,'PORTE E UCO'!$A$5:$D$46,4,0),VLOOKUP(E26,'PORTE E UCO'!$A$5:$D$46,4,0)*C26)</f>
        <v>93.13473</v>
      </c>
      <c r="G26" s="30"/>
      <c r="H26" s="21" t="n">
        <f aca="false">G26*$R$2</f>
        <v>0</v>
      </c>
      <c r="I26" s="27" t="n">
        <v>0</v>
      </c>
      <c r="J26" s="22" t="str">
        <f aca="false">IF(I26&gt;=1,F26*$J$2,"")</f>
        <v/>
      </c>
      <c r="K26" s="22" t="str">
        <f aca="false">IF(I26&gt;=2,F26*$K$2,"")</f>
        <v/>
      </c>
      <c r="L26" s="22" t="str">
        <f aca="false">IF(I26&gt;=3,F26*$L$2,"")</f>
        <v/>
      </c>
      <c r="M26" s="22" t="str">
        <f aca="false">IF(I26&gt;=4,F26*$M$2,"")</f>
        <v/>
      </c>
      <c r="N26" s="27" t="n">
        <v>0</v>
      </c>
      <c r="O26" s="27" t="n">
        <v>0</v>
      </c>
      <c r="P26" s="31" t="n">
        <v>0</v>
      </c>
      <c r="Q26" s="32"/>
      <c r="R26" s="38"/>
      <c r="S26" s="25" t="n">
        <f aca="false">SUM(F26,H26,J26,K26,L26,M26)</f>
        <v>93.13473</v>
      </c>
      <c r="T26" s="25" t="n">
        <f aca="false">SUM(F26,H26,J26,K26,L26,M26,Q26)</f>
        <v>93.13473</v>
      </c>
      <c r="AMH26" s="13"/>
      <c r="AMI26" s="0"/>
      <c r="AMJ26" s="0"/>
    </row>
    <row r="27" s="39" customFormat="true" ht="14.95" hidden="false" customHeight="false" outlineLevel="0" collapsed="false">
      <c r="A27" s="16" t="n">
        <v>20101228</v>
      </c>
      <c r="B27" s="17" t="s">
        <v>47</v>
      </c>
      <c r="C27" s="18"/>
      <c r="D27" s="18"/>
      <c r="E27" s="16" t="s">
        <v>15</v>
      </c>
      <c r="F27" s="19" t="n">
        <f aca="false">IF(C27="",VLOOKUP(E27,'PORTE E UCO'!$A$5:$D$46,4,0),VLOOKUP(E27,'PORTE E UCO'!$A$5:$D$46,4,0)*C27)</f>
        <v>93.13473</v>
      </c>
      <c r="G27" s="20"/>
      <c r="H27" s="21" t="n">
        <f aca="false">G27*$R$2</f>
        <v>0</v>
      </c>
      <c r="I27" s="16" t="n">
        <v>0</v>
      </c>
      <c r="J27" s="22" t="str">
        <f aca="false">IF(I27&gt;=1,F27*$J$2,"")</f>
        <v/>
      </c>
      <c r="K27" s="22" t="str">
        <f aca="false">IF(I27&gt;=2,F27*$K$2,"")</f>
        <v/>
      </c>
      <c r="L27" s="22" t="str">
        <f aca="false">IF(I27&gt;=3,F27*$L$2,"")</f>
        <v/>
      </c>
      <c r="M27" s="22" t="str">
        <f aca="false">IF(I27&gt;=4,F27*$M$2,"")</f>
        <v/>
      </c>
      <c r="N27" s="16" t="n">
        <v>0</v>
      </c>
      <c r="O27" s="16" t="n">
        <v>0</v>
      </c>
      <c r="P27" s="23" t="n">
        <v>0</v>
      </c>
      <c r="Q27" s="22"/>
      <c r="R27" s="38"/>
      <c r="S27" s="25" t="n">
        <f aca="false">SUM(F27,H27,J27,K27,L27,M27)</f>
        <v>93.13473</v>
      </c>
      <c r="T27" s="25" t="n">
        <f aca="false">SUM(F27,H27,J27,K27,L27,M27,Q27)</f>
        <v>93.13473</v>
      </c>
      <c r="AMH27" s="13"/>
      <c r="AMI27" s="0"/>
      <c r="AMJ27" s="0"/>
    </row>
    <row r="28" s="39" customFormat="true" ht="14.95" hidden="false" customHeight="false" outlineLevel="0" collapsed="false">
      <c r="A28" s="27" t="n">
        <v>20101015</v>
      </c>
      <c r="B28" s="28" t="s">
        <v>48</v>
      </c>
      <c r="C28" s="29"/>
      <c r="D28" s="29"/>
      <c r="E28" s="27" t="s">
        <v>15</v>
      </c>
      <c r="F28" s="19" t="n">
        <f aca="false">IF(C28="",VLOOKUP(E28,'PORTE E UCO'!$A$5:$D$46,4,0),VLOOKUP(E28,'PORTE E UCO'!$A$5:$D$46,4,0)*C28)</f>
        <v>93.13473</v>
      </c>
      <c r="G28" s="30"/>
      <c r="H28" s="21" t="n">
        <f aca="false">G28*$R$2</f>
        <v>0</v>
      </c>
      <c r="I28" s="27" t="n">
        <v>0</v>
      </c>
      <c r="J28" s="22" t="str">
        <f aca="false">IF(I28&gt;=1,F28*$J$2,"")</f>
        <v/>
      </c>
      <c r="K28" s="22" t="str">
        <f aca="false">IF(I28&gt;=2,F28*$K$2,"")</f>
        <v/>
      </c>
      <c r="L28" s="22" t="str">
        <f aca="false">IF(I28&gt;=3,F28*$L$2,"")</f>
        <v/>
      </c>
      <c r="M28" s="22" t="str">
        <f aca="false">IF(I28&gt;=4,F28*$M$2,"")</f>
        <v/>
      </c>
      <c r="N28" s="27" t="n">
        <v>0</v>
      </c>
      <c r="O28" s="27" t="n">
        <v>0</v>
      </c>
      <c r="P28" s="31" t="n">
        <v>0</v>
      </c>
      <c r="Q28" s="32"/>
      <c r="R28" s="38"/>
      <c r="S28" s="25" t="n">
        <f aca="false">SUM(F28,H28,J28,K28,L28,M28)</f>
        <v>93.13473</v>
      </c>
      <c r="T28" s="25" t="n">
        <f aca="false">SUM(F28,H28,J28,K28,L28,M28,Q28)</f>
        <v>93.13473</v>
      </c>
      <c r="AMH28" s="13"/>
      <c r="AMI28" s="0"/>
      <c r="AMJ28" s="0"/>
    </row>
    <row r="29" s="39" customFormat="true" ht="13.8" hidden="false" customHeight="false" outlineLevel="0" collapsed="false">
      <c r="A29" s="16" t="n">
        <v>20101023</v>
      </c>
      <c r="B29" s="17" t="s">
        <v>49</v>
      </c>
      <c r="C29" s="18"/>
      <c r="D29" s="18"/>
      <c r="E29" s="16" t="s">
        <v>50</v>
      </c>
      <c r="F29" s="19" t="n">
        <f aca="false">IF(C29="",VLOOKUP(E29,'PORTE E UCO'!$A$5:$D$46,4,0),VLOOKUP(E29,'PORTE E UCO'!$A$5:$D$46,4,0)*C29)</f>
        <v>17.661556</v>
      </c>
      <c r="G29" s="20"/>
      <c r="H29" s="21" t="n">
        <f aca="false">G29*$R$2</f>
        <v>0</v>
      </c>
      <c r="I29" s="16" t="n">
        <v>0</v>
      </c>
      <c r="J29" s="22" t="str">
        <f aca="false">IF(I29&gt;=1,F29*$J$2,"")</f>
        <v/>
      </c>
      <c r="K29" s="22" t="str">
        <f aca="false">IF(I29&gt;=2,F29*$K$2,"")</f>
        <v/>
      </c>
      <c r="L29" s="22" t="str">
        <f aca="false">IF(I29&gt;=3,F29*$L$2,"")</f>
        <v/>
      </c>
      <c r="M29" s="22" t="str">
        <f aca="false">IF(I29&gt;=4,F29*$M$2,"")</f>
        <v/>
      </c>
      <c r="N29" s="16" t="n">
        <v>0</v>
      </c>
      <c r="O29" s="16" t="n">
        <v>0</v>
      </c>
      <c r="P29" s="23" t="n">
        <v>0</v>
      </c>
      <c r="Q29" s="22"/>
      <c r="R29" s="38"/>
      <c r="S29" s="25" t="n">
        <f aca="false">SUM(F29,H29,J29,K29,L29,M29)</f>
        <v>17.661556</v>
      </c>
      <c r="T29" s="25" t="n">
        <f aca="false">SUM(F29,H29,J29,K29,L29,M29,Q29)</f>
        <v>17.661556</v>
      </c>
      <c r="AMH29" s="13"/>
      <c r="AMI29" s="0"/>
      <c r="AMJ29" s="0"/>
    </row>
    <row r="30" s="39" customFormat="true" ht="14.95" hidden="false" customHeight="false" outlineLevel="0" collapsed="false">
      <c r="A30" s="27" t="n">
        <v>20101201</v>
      </c>
      <c r="B30" s="28" t="s">
        <v>51</v>
      </c>
      <c r="C30" s="29"/>
      <c r="D30" s="29"/>
      <c r="E30" s="27" t="s">
        <v>15</v>
      </c>
      <c r="F30" s="19" t="n">
        <f aca="false">IF(C30="",VLOOKUP(E30,'PORTE E UCO'!$A$5:$D$46,4,0),VLOOKUP(E30,'PORTE E UCO'!$A$5:$D$46,4,0)*C30)</f>
        <v>93.13473</v>
      </c>
      <c r="G30" s="30" t="n">
        <v>6</v>
      </c>
      <c r="H30" s="21" t="n">
        <f aca="false">G30*$R$2</f>
        <v>118.041792</v>
      </c>
      <c r="I30" s="27" t="n">
        <v>0</v>
      </c>
      <c r="J30" s="22" t="str">
        <f aca="false">IF(I30&gt;=1,F30*$J$2,"")</f>
        <v/>
      </c>
      <c r="K30" s="22" t="str">
        <f aca="false">IF(I30&gt;=2,F30*$K$2,"")</f>
        <v/>
      </c>
      <c r="L30" s="22" t="str">
        <f aca="false">IF(I30&gt;=3,F30*$L$2,"")</f>
        <v/>
      </c>
      <c r="M30" s="22" t="str">
        <f aca="false">IF(I30&gt;=4,F30*$M$2,"")</f>
        <v/>
      </c>
      <c r="N30" s="27" t="n">
        <v>0</v>
      </c>
      <c r="O30" s="27" t="n">
        <v>0</v>
      </c>
      <c r="P30" s="31" t="n">
        <v>0</v>
      </c>
      <c r="Q30" s="32"/>
      <c r="R30" s="38"/>
      <c r="S30" s="25" t="n">
        <f aca="false">SUM(F30,H30,J30,K30,L30,M30)</f>
        <v>211.176522</v>
      </c>
      <c r="T30" s="25" t="n">
        <f aca="false">SUM(F30,H30,J30,K30,L30,M30,Q30)</f>
        <v>211.176522</v>
      </c>
      <c r="AMH30" s="13"/>
      <c r="AMI30" s="0"/>
      <c r="AMJ30" s="0"/>
    </row>
    <row r="31" s="39" customFormat="true" ht="13.8" hidden="false" customHeight="false" outlineLevel="0" collapsed="false">
      <c r="A31" s="16" t="n">
        <v>20101090</v>
      </c>
      <c r="B31" s="17" t="s">
        <v>52</v>
      </c>
      <c r="C31" s="18"/>
      <c r="D31" s="18"/>
      <c r="E31" s="16" t="s">
        <v>15</v>
      </c>
      <c r="F31" s="19" t="n">
        <f aca="false">IF(C31="",VLOOKUP(E31,'PORTE E UCO'!$A$5:$D$46,4,0),VLOOKUP(E31,'PORTE E UCO'!$A$5:$D$46,4,0)*C31)</f>
        <v>93.13473</v>
      </c>
      <c r="G31" s="20"/>
      <c r="H31" s="21" t="n">
        <f aca="false">G31*$R$2</f>
        <v>0</v>
      </c>
      <c r="I31" s="16" t="n">
        <v>0</v>
      </c>
      <c r="J31" s="22" t="str">
        <f aca="false">IF(I31&gt;=1,F31*$J$2,"")</f>
        <v/>
      </c>
      <c r="K31" s="22" t="str">
        <f aca="false">IF(I31&gt;=2,F31*$K$2,"")</f>
        <v/>
      </c>
      <c r="L31" s="22" t="str">
        <f aca="false">IF(I31&gt;=3,F31*$L$2,"")</f>
        <v/>
      </c>
      <c r="M31" s="22" t="str">
        <f aca="false">IF(I31&gt;=4,F31*$M$2,"")</f>
        <v/>
      </c>
      <c r="N31" s="16" t="n">
        <v>0</v>
      </c>
      <c r="O31" s="16" t="n">
        <v>0</v>
      </c>
      <c r="P31" s="23" t="n">
        <v>0</v>
      </c>
      <c r="Q31" s="22"/>
      <c r="R31" s="38"/>
      <c r="S31" s="25" t="n">
        <f aca="false">SUM(F31,H31,J31,K31,L31,M31)</f>
        <v>93.13473</v>
      </c>
      <c r="T31" s="25" t="n">
        <f aca="false">SUM(F31,H31,J31,K31,L31,M31,Q31)</f>
        <v>93.13473</v>
      </c>
      <c r="AMH31" s="13"/>
      <c r="AMI31" s="0"/>
      <c r="AMJ31" s="0"/>
    </row>
    <row r="32" s="39" customFormat="true" ht="13.8" hidden="false" customHeight="false" outlineLevel="0" collapsed="false">
      <c r="A32" s="27" t="n">
        <v>20101104</v>
      </c>
      <c r="B32" s="28" t="s">
        <v>53</v>
      </c>
      <c r="C32" s="29"/>
      <c r="D32" s="29"/>
      <c r="E32" s="27" t="s">
        <v>54</v>
      </c>
      <c r="F32" s="19" t="n">
        <f aca="false">IF(C32="",VLOOKUP(E32,'PORTE E UCO'!$A$5:$D$46,4,0),VLOOKUP(E32,'PORTE E UCO'!$A$5:$D$46,4,0)*C32)</f>
        <v>35.31295</v>
      </c>
      <c r="G32" s="30" t="n">
        <v>0.75</v>
      </c>
      <c r="H32" s="21" t="n">
        <f aca="false">G32*$R$2</f>
        <v>14.755224</v>
      </c>
      <c r="I32" s="27" t="n">
        <v>0</v>
      </c>
      <c r="J32" s="22" t="str">
        <f aca="false">IF(I32&gt;=1,F32*$J$2,"")</f>
        <v/>
      </c>
      <c r="K32" s="22" t="str">
        <f aca="false">IF(I32&gt;=2,F32*$K$2,"")</f>
        <v/>
      </c>
      <c r="L32" s="22" t="str">
        <f aca="false">IF(I32&gt;=3,F32*$L$2,"")</f>
        <v/>
      </c>
      <c r="M32" s="22" t="str">
        <f aca="false">IF(I32&gt;=4,F32*$M$2,"")</f>
        <v/>
      </c>
      <c r="N32" s="27" t="n">
        <v>0</v>
      </c>
      <c r="O32" s="27" t="n">
        <v>0</v>
      </c>
      <c r="P32" s="31" t="n">
        <v>0</v>
      </c>
      <c r="Q32" s="32"/>
      <c r="R32" s="38"/>
      <c r="S32" s="25" t="n">
        <f aca="false">SUM(F32,H32,J32,K32,L32,M32)</f>
        <v>50.068174</v>
      </c>
      <c r="T32" s="25" t="n">
        <f aca="false">SUM(F32,H32,J32,K32,L32,M32,Q32)</f>
        <v>50.068174</v>
      </c>
      <c r="AMH32" s="13"/>
      <c r="AMI32" s="0"/>
      <c r="AMJ32" s="0"/>
    </row>
    <row r="33" s="39" customFormat="true" ht="13.8" hidden="false" customHeight="false" outlineLevel="0" collapsed="false">
      <c r="A33" s="16" t="n">
        <v>20101112</v>
      </c>
      <c r="B33" s="17" t="s">
        <v>55</v>
      </c>
      <c r="C33" s="18"/>
      <c r="D33" s="18"/>
      <c r="E33" s="16" t="s">
        <v>50</v>
      </c>
      <c r="F33" s="19" t="n">
        <f aca="false">IF(C33="",VLOOKUP(E33,'PORTE E UCO'!$A$5:$D$46,4,0),VLOOKUP(E33,'PORTE E UCO'!$A$5:$D$46,4,0)*C33)</f>
        <v>17.661556</v>
      </c>
      <c r="G33" s="20"/>
      <c r="H33" s="21" t="n">
        <f aca="false">G33*$R$2</f>
        <v>0</v>
      </c>
      <c r="I33" s="16" t="n">
        <v>0</v>
      </c>
      <c r="J33" s="22" t="str">
        <f aca="false">IF(I33&gt;=1,F33*$J$2,"")</f>
        <v/>
      </c>
      <c r="K33" s="22" t="str">
        <f aca="false">IF(I33&gt;=2,F33*$K$2,"")</f>
        <v/>
      </c>
      <c r="L33" s="22" t="str">
        <f aca="false">IF(I33&gt;=3,F33*$L$2,"")</f>
        <v/>
      </c>
      <c r="M33" s="22" t="str">
        <f aca="false">IF(I33&gt;=4,F33*$M$2,"")</f>
        <v/>
      </c>
      <c r="N33" s="16" t="n">
        <v>0</v>
      </c>
      <c r="O33" s="16" t="n">
        <v>0</v>
      </c>
      <c r="P33" s="23" t="n">
        <v>0</v>
      </c>
      <c r="Q33" s="22"/>
      <c r="R33" s="38"/>
      <c r="S33" s="25" t="n">
        <f aca="false">SUM(F33,H33,J33,K33,L33,M33)</f>
        <v>17.661556</v>
      </c>
      <c r="T33" s="25" t="n">
        <f aca="false">SUM(F33,H33,J33,K33,L33,M33,Q33)</f>
        <v>17.661556</v>
      </c>
      <c r="AMH33" s="13"/>
      <c r="AMI33" s="0"/>
      <c r="AMJ33" s="0"/>
    </row>
    <row r="34" s="39" customFormat="true" ht="13.8" hidden="false" customHeight="false" outlineLevel="0" collapsed="false">
      <c r="A34" s="27" t="n">
        <v>20101074</v>
      </c>
      <c r="B34" s="28" t="s">
        <v>56</v>
      </c>
      <c r="C34" s="29"/>
      <c r="D34" s="29"/>
      <c r="E34" s="27" t="s">
        <v>15</v>
      </c>
      <c r="F34" s="19" t="n">
        <f aca="false">IF(C34="",VLOOKUP(E34,'PORTE E UCO'!$A$5:$D$46,4,0),VLOOKUP(E34,'PORTE E UCO'!$A$5:$D$46,4,0)*C34)</f>
        <v>93.13473</v>
      </c>
      <c r="G34" s="30"/>
      <c r="H34" s="21" t="n">
        <f aca="false">G34*$R$2</f>
        <v>0</v>
      </c>
      <c r="I34" s="27" t="n">
        <v>0</v>
      </c>
      <c r="J34" s="22" t="str">
        <f aca="false">IF(I34&gt;=1,F34*$J$2,"")</f>
        <v/>
      </c>
      <c r="K34" s="22" t="str">
        <f aca="false">IF(I34&gt;=2,F34*$K$2,"")</f>
        <v/>
      </c>
      <c r="L34" s="22" t="str">
        <f aca="false">IF(I34&gt;=3,F34*$L$2,"")</f>
        <v/>
      </c>
      <c r="M34" s="22" t="str">
        <f aca="false">IF(I34&gt;=4,F34*$M$2,"")</f>
        <v/>
      </c>
      <c r="N34" s="27" t="n">
        <v>0</v>
      </c>
      <c r="O34" s="27" t="n">
        <v>0</v>
      </c>
      <c r="P34" s="31" t="n">
        <v>0</v>
      </c>
      <c r="Q34" s="32"/>
      <c r="R34" s="38"/>
      <c r="S34" s="25" t="n">
        <f aca="false">SUM(F34,H34,J34,K34,L34,M34)</f>
        <v>93.13473</v>
      </c>
      <c r="T34" s="25" t="n">
        <f aca="false">SUM(F34,H34,J34,K34,L34,M34,Q34)</f>
        <v>93.13473</v>
      </c>
      <c r="AMH34" s="13"/>
      <c r="AMI34" s="0"/>
      <c r="AMJ34" s="0"/>
    </row>
    <row r="35" s="39" customFormat="true" ht="13.8" hidden="false" customHeight="false" outlineLevel="0" collapsed="false">
      <c r="A35" s="16" t="n">
        <v>20101082</v>
      </c>
      <c r="B35" s="17" t="s">
        <v>57</v>
      </c>
      <c r="C35" s="18"/>
      <c r="D35" s="18"/>
      <c r="E35" s="16" t="s">
        <v>15</v>
      </c>
      <c r="F35" s="19" t="n">
        <f aca="false">IF(C35="",VLOOKUP(E35,'PORTE E UCO'!$A$5:$D$46,4,0),VLOOKUP(E35,'PORTE E UCO'!$A$5:$D$46,4,0)*C35)</f>
        <v>93.13473</v>
      </c>
      <c r="G35" s="20"/>
      <c r="H35" s="21" t="n">
        <f aca="false">G35*$R$2</f>
        <v>0</v>
      </c>
      <c r="I35" s="16" t="n">
        <v>0</v>
      </c>
      <c r="J35" s="22" t="str">
        <f aca="false">IF(I35&gt;=1,F35*$J$2,"")</f>
        <v/>
      </c>
      <c r="K35" s="22" t="str">
        <f aca="false">IF(I35&gt;=2,F35*$K$2,"")</f>
        <v/>
      </c>
      <c r="L35" s="22" t="str">
        <f aca="false">IF(I35&gt;=3,F35*$L$2,"")</f>
        <v/>
      </c>
      <c r="M35" s="22" t="str">
        <f aca="false">IF(I35&gt;=4,F35*$M$2,"")</f>
        <v/>
      </c>
      <c r="N35" s="16" t="n">
        <v>0</v>
      </c>
      <c r="O35" s="16" t="n">
        <v>0</v>
      </c>
      <c r="P35" s="23" t="n">
        <v>0</v>
      </c>
      <c r="Q35" s="22"/>
      <c r="R35" s="38"/>
      <c r="S35" s="25" t="n">
        <f aca="false">SUM(F35,H35,J35,K35,L35,M35)</f>
        <v>93.13473</v>
      </c>
      <c r="T35" s="25" t="n">
        <f aca="false">SUM(F35,H35,J35,K35,L35,M35,Q35)</f>
        <v>93.13473</v>
      </c>
      <c r="AMH35" s="13"/>
      <c r="AMI35" s="0"/>
      <c r="AMJ35" s="0"/>
    </row>
    <row r="36" s="39" customFormat="true" ht="13.8" hidden="false" customHeight="false" outlineLevel="0" collapsed="false">
      <c r="A36" s="27" t="n">
        <v>20101120</v>
      </c>
      <c r="B36" s="28" t="s">
        <v>58</v>
      </c>
      <c r="C36" s="29"/>
      <c r="D36" s="29"/>
      <c r="E36" s="27" t="s">
        <v>59</v>
      </c>
      <c r="F36" s="19" t="n">
        <f aca="false">IF(C36="",VLOOKUP(E36,'PORTE E UCO'!$A$5:$D$46,4,0),VLOOKUP(E36,'PORTE E UCO'!$A$5:$D$46,4,0)*C36)</f>
        <v>349.26794</v>
      </c>
      <c r="G36" s="30"/>
      <c r="H36" s="21" t="n">
        <f aca="false">G36*$R$2</f>
        <v>0</v>
      </c>
      <c r="I36" s="27" t="n">
        <v>0</v>
      </c>
      <c r="J36" s="22" t="str">
        <f aca="false">IF(I36&gt;=1,F36*$J$2,"")</f>
        <v/>
      </c>
      <c r="K36" s="22" t="str">
        <f aca="false">IF(I36&gt;=2,F36*$K$2,"")</f>
        <v/>
      </c>
      <c r="L36" s="22" t="str">
        <f aca="false">IF(I36&gt;=3,F36*$L$2,"")</f>
        <v/>
      </c>
      <c r="M36" s="22" t="str">
        <f aca="false">IF(I36&gt;=4,F36*$M$2,"")</f>
        <v/>
      </c>
      <c r="N36" s="27" t="n">
        <v>0</v>
      </c>
      <c r="O36" s="27" t="n">
        <v>0</v>
      </c>
      <c r="P36" s="31" t="n">
        <v>0</v>
      </c>
      <c r="Q36" s="32"/>
      <c r="R36" s="38"/>
      <c r="S36" s="25" t="n">
        <f aca="false">SUM(F36,H36,J36,K36,L36,M36)</f>
        <v>349.26794</v>
      </c>
      <c r="T36" s="25" t="n">
        <f aca="false">SUM(F36,H36,J36,K36,L36,M36,Q36)</f>
        <v>349.26794</v>
      </c>
      <c r="AMH36" s="13"/>
      <c r="AMI36" s="0"/>
      <c r="AMJ36" s="0"/>
    </row>
    <row r="37" s="39" customFormat="true" ht="13.8" hidden="false" customHeight="false" outlineLevel="0" collapsed="false">
      <c r="A37" s="16" t="n">
        <v>20101139</v>
      </c>
      <c r="B37" s="17" t="s">
        <v>60</v>
      </c>
      <c r="C37" s="18"/>
      <c r="D37" s="18"/>
      <c r="E37" s="16" t="s">
        <v>59</v>
      </c>
      <c r="F37" s="19" t="n">
        <f aca="false">IF(C37="",VLOOKUP(E37,'PORTE E UCO'!$A$5:$D$46,4,0),VLOOKUP(E37,'PORTE E UCO'!$A$5:$D$46,4,0)*C37)</f>
        <v>349.26794</v>
      </c>
      <c r="G37" s="20"/>
      <c r="H37" s="21" t="n">
        <f aca="false">G37*$R$2</f>
        <v>0</v>
      </c>
      <c r="I37" s="16" t="n">
        <v>0</v>
      </c>
      <c r="J37" s="22" t="str">
        <f aca="false">IF(I37&gt;=1,F37*$J$2,"")</f>
        <v/>
      </c>
      <c r="K37" s="22" t="str">
        <f aca="false">IF(I37&gt;=2,F37*$K$2,"")</f>
        <v/>
      </c>
      <c r="L37" s="22" t="str">
        <f aca="false">IF(I37&gt;=3,F37*$L$2,"")</f>
        <v/>
      </c>
      <c r="M37" s="22" t="str">
        <f aca="false">IF(I37&gt;=4,F37*$M$2,"")</f>
        <v/>
      </c>
      <c r="N37" s="16" t="n">
        <v>0</v>
      </c>
      <c r="O37" s="16" t="n">
        <v>0</v>
      </c>
      <c r="P37" s="23" t="n">
        <v>0</v>
      </c>
      <c r="Q37" s="22"/>
      <c r="R37" s="38"/>
      <c r="S37" s="25" t="n">
        <f aca="false">SUM(F37,H37,J37,K37,L37,M37)</f>
        <v>349.26794</v>
      </c>
      <c r="T37" s="25" t="n">
        <f aca="false">SUM(F37,H37,J37,K37,L37,M37,Q37)</f>
        <v>349.26794</v>
      </c>
      <c r="AMH37" s="13"/>
      <c r="AMI37" s="0"/>
      <c r="AMJ37" s="0"/>
    </row>
    <row r="38" s="39" customFormat="true" ht="13.8" hidden="false" customHeight="false" outlineLevel="0" collapsed="false">
      <c r="A38" s="27" t="n">
        <v>20101155</v>
      </c>
      <c r="B38" s="28" t="s">
        <v>61</v>
      </c>
      <c r="C38" s="29"/>
      <c r="D38" s="29"/>
      <c r="E38" s="27" t="s">
        <v>62</v>
      </c>
      <c r="F38" s="19" t="n">
        <f aca="false">IF(C38="",VLOOKUP(E38,'PORTE E UCO'!$A$5:$D$46,4,0),VLOOKUP(E38,'PORTE E UCO'!$A$5:$D$46,4,0)*C38)</f>
        <v>524.694546</v>
      </c>
      <c r="G38" s="30"/>
      <c r="H38" s="21" t="n">
        <f aca="false">G38*$R$2</f>
        <v>0</v>
      </c>
      <c r="I38" s="27" t="n">
        <v>0</v>
      </c>
      <c r="J38" s="22" t="str">
        <f aca="false">IF(I38&gt;=1,F38*$J$2,"")</f>
        <v/>
      </c>
      <c r="K38" s="22" t="str">
        <f aca="false">IF(I38&gt;=2,F38*$K$2,"")</f>
        <v/>
      </c>
      <c r="L38" s="22" t="str">
        <f aca="false">IF(I38&gt;=3,F38*$L$2,"")</f>
        <v/>
      </c>
      <c r="M38" s="22" t="str">
        <f aca="false">IF(I38&gt;=4,F38*$M$2,"")</f>
        <v/>
      </c>
      <c r="N38" s="27" t="n">
        <v>0</v>
      </c>
      <c r="O38" s="27" t="n">
        <v>0</v>
      </c>
      <c r="P38" s="31" t="n">
        <v>0</v>
      </c>
      <c r="Q38" s="32"/>
      <c r="R38" s="38"/>
      <c r="S38" s="25" t="n">
        <f aca="false">SUM(F38,H38,J38,K38,L38,M38)</f>
        <v>524.694546</v>
      </c>
      <c r="T38" s="25" t="n">
        <f aca="false">SUM(F38,H38,J38,K38,L38,M38,Q38)</f>
        <v>524.694546</v>
      </c>
      <c r="AMH38" s="13"/>
      <c r="AMI38" s="0"/>
      <c r="AMJ38" s="0"/>
    </row>
    <row r="39" s="39" customFormat="true" ht="14.95" hidden="false" customHeight="false" outlineLevel="0" collapsed="false">
      <c r="A39" s="16" t="n">
        <v>20101171</v>
      </c>
      <c r="B39" s="17" t="s">
        <v>63</v>
      </c>
      <c r="C39" s="18"/>
      <c r="D39" s="18"/>
      <c r="E39" s="16" t="s">
        <v>64</v>
      </c>
      <c r="F39" s="19" t="n">
        <f aca="false">IF(C39="",VLOOKUP(E39,'PORTE E UCO'!$A$5:$D$46,4,0),VLOOKUP(E39,'PORTE E UCO'!$A$5:$D$46,4,0)*C39)</f>
        <v>110.217052</v>
      </c>
      <c r="G39" s="20"/>
      <c r="H39" s="21" t="n">
        <f aca="false">G39*$R$2</f>
        <v>0</v>
      </c>
      <c r="I39" s="16" t="n">
        <v>0</v>
      </c>
      <c r="J39" s="22" t="str">
        <f aca="false">IF(I39&gt;=1,F39*$J$2,"")</f>
        <v/>
      </c>
      <c r="K39" s="22" t="str">
        <f aca="false">IF(I39&gt;=2,F39*$K$2,"")</f>
        <v/>
      </c>
      <c r="L39" s="22" t="str">
        <f aca="false">IF(I39&gt;=3,F39*$L$2,"")</f>
        <v/>
      </c>
      <c r="M39" s="22" t="str">
        <f aca="false">IF(I39&gt;=4,F39*$M$2,"")</f>
        <v/>
      </c>
      <c r="N39" s="16" t="n">
        <v>0</v>
      </c>
      <c r="O39" s="16" t="n">
        <v>0</v>
      </c>
      <c r="P39" s="23" t="n">
        <v>0</v>
      </c>
      <c r="Q39" s="22"/>
      <c r="R39" s="38"/>
      <c r="S39" s="25" t="n">
        <f aca="false">SUM(F39,H39,J39,K39,L39,M39)</f>
        <v>110.217052</v>
      </c>
      <c r="T39" s="25" t="n">
        <f aca="false">SUM(F39,H39,J39,K39,L39,M39,Q39)</f>
        <v>110.217052</v>
      </c>
      <c r="AMH39" s="13"/>
      <c r="AMI39" s="0"/>
      <c r="AMJ39" s="0"/>
    </row>
    <row r="40" s="39" customFormat="true" ht="13.8" hidden="false" customHeight="false" outlineLevel="0" collapsed="false">
      <c r="A40" s="27" t="n">
        <v>20102011</v>
      </c>
      <c r="B40" s="28" t="s">
        <v>65</v>
      </c>
      <c r="C40" s="29"/>
      <c r="D40" s="29"/>
      <c r="E40" s="27" t="s">
        <v>20</v>
      </c>
      <c r="F40" s="19" t="n">
        <f aca="false">IF(C40="",VLOOKUP(E40,'PORTE E UCO'!$A$5:$D$46,4,0),VLOOKUP(E40,'PORTE E UCO'!$A$5:$D$46,4,0)*C40)</f>
        <v>70.656386</v>
      </c>
      <c r="G40" s="30" t="n">
        <v>8.1</v>
      </c>
      <c r="H40" s="21" t="n">
        <f aca="false">G40*$R$2</f>
        <v>159.3564192</v>
      </c>
      <c r="I40" s="27" t="n">
        <v>0</v>
      </c>
      <c r="J40" s="22" t="str">
        <f aca="false">IF(I40&gt;=1,F40*$J$2,"")</f>
        <v/>
      </c>
      <c r="K40" s="22" t="str">
        <f aca="false">IF(I40&gt;=2,F40*$K$2,"")</f>
        <v/>
      </c>
      <c r="L40" s="22" t="str">
        <f aca="false">IF(I40&gt;=3,F40*$L$2,"")</f>
        <v/>
      </c>
      <c r="M40" s="22" t="str">
        <f aca="false">IF(I40&gt;=4,F40*$M$2,"")</f>
        <v/>
      </c>
      <c r="N40" s="27" t="n">
        <v>0</v>
      </c>
      <c r="O40" s="27" t="n">
        <v>0</v>
      </c>
      <c r="P40" s="31" t="n">
        <v>0</v>
      </c>
      <c r="Q40" s="32"/>
      <c r="R40" s="38"/>
      <c r="S40" s="25" t="n">
        <f aca="false">SUM(F40,H40,J40,K40,L40,M40)</f>
        <v>230.0128052</v>
      </c>
      <c r="T40" s="25" t="n">
        <f aca="false">SUM(F40,H40,J40,K40,L40,M40,Q40)</f>
        <v>230.0128052</v>
      </c>
      <c r="AMH40" s="13"/>
      <c r="AMI40" s="0"/>
      <c r="AMJ40" s="0"/>
    </row>
    <row r="41" s="39" customFormat="true" ht="13.8" hidden="false" customHeight="false" outlineLevel="0" collapsed="false">
      <c r="A41" s="16" t="n">
        <v>20102020</v>
      </c>
      <c r="B41" s="17" t="s">
        <v>66</v>
      </c>
      <c r="C41" s="18"/>
      <c r="D41" s="18"/>
      <c r="E41" s="16" t="s">
        <v>20</v>
      </c>
      <c r="F41" s="19" t="n">
        <f aca="false">IF(C41="",VLOOKUP(E41,'PORTE E UCO'!$A$5:$D$46,4,0),VLOOKUP(E41,'PORTE E UCO'!$A$5:$D$46,4,0)*C41)</f>
        <v>70.656386</v>
      </c>
      <c r="G41" s="20" t="n">
        <v>12</v>
      </c>
      <c r="H41" s="21" t="n">
        <f aca="false">G41*$R$2</f>
        <v>236.083584</v>
      </c>
      <c r="I41" s="16" t="n">
        <v>0</v>
      </c>
      <c r="J41" s="22" t="str">
        <f aca="false">IF(I41&gt;=1,F41*$J$2,"")</f>
        <v/>
      </c>
      <c r="K41" s="22" t="str">
        <f aca="false">IF(I41&gt;=2,F41*$K$2,"")</f>
        <v/>
      </c>
      <c r="L41" s="22" t="str">
        <f aca="false">IF(I41&gt;=3,F41*$L$2,"")</f>
        <v/>
      </c>
      <c r="M41" s="22" t="str">
        <f aca="false">IF(I41&gt;=4,F41*$M$2,"")</f>
        <v/>
      </c>
      <c r="N41" s="16" t="n">
        <v>0</v>
      </c>
      <c r="O41" s="16" t="n">
        <v>0</v>
      </c>
      <c r="P41" s="23" t="n">
        <v>0</v>
      </c>
      <c r="Q41" s="22"/>
      <c r="R41" s="38"/>
      <c r="S41" s="25" t="n">
        <f aca="false">SUM(F41,H41,J41,K41,L41,M41)</f>
        <v>306.73997</v>
      </c>
      <c r="T41" s="25" t="n">
        <f aca="false">SUM(F41,H41,J41,K41,L41,M41,Q41)</f>
        <v>306.73997</v>
      </c>
      <c r="AMH41" s="13"/>
      <c r="AMI41" s="0"/>
      <c r="AMJ41" s="0"/>
    </row>
    <row r="42" s="39" customFormat="true" ht="13.8" hidden="false" customHeight="false" outlineLevel="0" collapsed="false">
      <c r="A42" s="27" t="n">
        <v>20102062</v>
      </c>
      <c r="B42" s="28" t="s">
        <v>67</v>
      </c>
      <c r="C42" s="29"/>
      <c r="D42" s="29"/>
      <c r="E42" s="27" t="s">
        <v>20</v>
      </c>
      <c r="F42" s="19" t="n">
        <f aca="false">IF(C42="",VLOOKUP(E42,'PORTE E UCO'!$A$5:$D$46,4,0),VLOOKUP(E42,'PORTE E UCO'!$A$5:$D$46,4,0)*C42)</f>
        <v>70.656386</v>
      </c>
      <c r="G42" s="30" t="n">
        <v>30</v>
      </c>
      <c r="H42" s="21" t="n">
        <f aca="false">G42*$R$2</f>
        <v>590.20896</v>
      </c>
      <c r="I42" s="27" t="n">
        <v>0</v>
      </c>
      <c r="J42" s="22" t="str">
        <f aca="false">IF(I42&gt;=1,F42*$J$2,"")</f>
        <v/>
      </c>
      <c r="K42" s="22" t="str">
        <f aca="false">IF(I42&gt;=2,F42*$K$2,"")</f>
        <v/>
      </c>
      <c r="L42" s="22" t="str">
        <f aca="false">IF(I42&gt;=3,F42*$L$2,"")</f>
        <v/>
      </c>
      <c r="M42" s="22" t="str">
        <f aca="false">IF(I42&gt;=4,F42*$M$2,"")</f>
        <v/>
      </c>
      <c r="N42" s="27" t="n">
        <v>0</v>
      </c>
      <c r="O42" s="27" t="n">
        <v>0</v>
      </c>
      <c r="P42" s="31" t="n">
        <v>0</v>
      </c>
      <c r="Q42" s="32"/>
      <c r="R42" s="38"/>
      <c r="S42" s="25" t="n">
        <f aca="false">SUM(F42,H42,J42,K42,L42,M42)</f>
        <v>660.865346</v>
      </c>
      <c r="T42" s="25" t="n">
        <f aca="false">SUM(F42,H42,J42,K42,L42,M42,Q42)</f>
        <v>660.865346</v>
      </c>
      <c r="AMH42" s="13"/>
      <c r="AMI42" s="0"/>
      <c r="AMJ42" s="0"/>
    </row>
    <row r="43" s="39" customFormat="true" ht="13.8" hidden="false" customHeight="false" outlineLevel="0" collapsed="false">
      <c r="A43" s="16" t="n">
        <v>20102038</v>
      </c>
      <c r="B43" s="17" t="s">
        <v>68</v>
      </c>
      <c r="C43" s="18"/>
      <c r="D43" s="18"/>
      <c r="E43" s="16" t="s">
        <v>20</v>
      </c>
      <c r="F43" s="19" t="n">
        <f aca="false">IF(C43="",VLOOKUP(E43,'PORTE E UCO'!$A$5:$D$46,4,0),VLOOKUP(E43,'PORTE E UCO'!$A$5:$D$46,4,0)*C43)</f>
        <v>70.656386</v>
      </c>
      <c r="G43" s="20" t="n">
        <v>12</v>
      </c>
      <c r="H43" s="21" t="n">
        <f aca="false">G43*$R$2</f>
        <v>236.083584</v>
      </c>
      <c r="I43" s="16" t="n">
        <v>0</v>
      </c>
      <c r="J43" s="22" t="str">
        <f aca="false">IF(I43&gt;=1,F43*$J$2,"")</f>
        <v/>
      </c>
      <c r="K43" s="22" t="str">
        <f aca="false">IF(I43&gt;=2,F43*$K$2,"")</f>
        <v/>
      </c>
      <c r="L43" s="22" t="str">
        <f aca="false">IF(I43&gt;=3,F43*$L$2,"")</f>
        <v/>
      </c>
      <c r="M43" s="22" t="str">
        <f aca="false">IF(I43&gt;=4,F43*$M$2,"")</f>
        <v/>
      </c>
      <c r="N43" s="16" t="n">
        <v>0</v>
      </c>
      <c r="O43" s="16" t="n">
        <v>0</v>
      </c>
      <c r="P43" s="23" t="n">
        <v>0</v>
      </c>
      <c r="Q43" s="22"/>
      <c r="R43" s="38"/>
      <c r="S43" s="25" t="n">
        <f aca="false">SUM(F43,H43,J43,K43,L43,M43)</f>
        <v>306.73997</v>
      </c>
      <c r="T43" s="25" t="n">
        <f aca="false">SUM(F43,H43,J43,K43,L43,M43,Q43)</f>
        <v>306.73997</v>
      </c>
      <c r="AMH43" s="13"/>
      <c r="AMI43" s="0"/>
      <c r="AMJ43" s="0"/>
    </row>
    <row r="44" s="39" customFormat="true" ht="13.8" hidden="false" customHeight="false" outlineLevel="0" collapsed="false">
      <c r="A44" s="27" t="n">
        <v>20102070</v>
      </c>
      <c r="B44" s="28" t="s">
        <v>69</v>
      </c>
      <c r="C44" s="29"/>
      <c r="D44" s="29"/>
      <c r="E44" s="27" t="s">
        <v>20</v>
      </c>
      <c r="F44" s="19" t="n">
        <f aca="false">IF(C44="",VLOOKUP(E44,'PORTE E UCO'!$A$5:$D$46,4,0),VLOOKUP(E44,'PORTE E UCO'!$A$5:$D$46,4,0)*C44)</f>
        <v>70.656386</v>
      </c>
      <c r="G44" s="30" t="n">
        <v>12</v>
      </c>
      <c r="H44" s="21" t="n">
        <f aca="false">G44*$R$2</f>
        <v>236.083584</v>
      </c>
      <c r="I44" s="27" t="n">
        <v>0</v>
      </c>
      <c r="J44" s="22" t="str">
        <f aca="false">IF(I44&gt;=1,F44*$J$2,"")</f>
        <v/>
      </c>
      <c r="K44" s="22" t="str">
        <f aca="false">IF(I44&gt;=2,F44*$K$2,"")</f>
        <v/>
      </c>
      <c r="L44" s="22" t="str">
        <f aca="false">IF(I44&gt;=3,F44*$L$2,"")</f>
        <v/>
      </c>
      <c r="M44" s="22" t="str">
        <f aca="false">IF(I44&gt;=4,F44*$M$2,"")</f>
        <v/>
      </c>
      <c r="N44" s="27" t="n">
        <v>0</v>
      </c>
      <c r="O44" s="27" t="n">
        <v>0</v>
      </c>
      <c r="P44" s="31" t="n">
        <v>0</v>
      </c>
      <c r="Q44" s="32"/>
      <c r="R44" s="38"/>
      <c r="S44" s="25" t="n">
        <f aca="false">SUM(F44,H44,J44,K44,L44,M44)</f>
        <v>306.73997</v>
      </c>
      <c r="T44" s="25" t="n">
        <f aca="false">SUM(F44,H44,J44,K44,L44,M44,Q44)</f>
        <v>306.73997</v>
      </c>
      <c r="AMH44" s="13"/>
      <c r="AMI44" s="0"/>
      <c r="AMJ44" s="0"/>
    </row>
    <row r="45" s="39" customFormat="true" ht="14.95" hidden="false" customHeight="false" outlineLevel="0" collapsed="false">
      <c r="A45" s="16" t="n">
        <v>20103018</v>
      </c>
      <c r="B45" s="17" t="s">
        <v>70</v>
      </c>
      <c r="C45" s="18"/>
      <c r="D45" s="18"/>
      <c r="E45" s="16" t="s">
        <v>54</v>
      </c>
      <c r="F45" s="19" t="n">
        <f aca="false">IF(C45="",VLOOKUP(E45,'PORTE E UCO'!$A$5:$D$46,4,0),VLOOKUP(E45,'PORTE E UCO'!$A$5:$D$46,4,0)*C45)</f>
        <v>35.31295</v>
      </c>
      <c r="G45" s="20"/>
      <c r="H45" s="21" t="n">
        <f aca="false">G45*$R$2</f>
        <v>0</v>
      </c>
      <c r="I45" s="16" t="n">
        <v>0</v>
      </c>
      <c r="J45" s="22" t="str">
        <f aca="false">IF(I45&gt;=1,F45*$J$2,"")</f>
        <v/>
      </c>
      <c r="K45" s="22" t="str">
        <f aca="false">IF(I45&gt;=2,F45*$K$2,"")</f>
        <v/>
      </c>
      <c r="L45" s="22" t="str">
        <f aca="false">IF(I45&gt;=3,F45*$L$2,"")</f>
        <v/>
      </c>
      <c r="M45" s="22" t="str">
        <f aca="false">IF(I45&gt;=4,F45*$M$2,"")</f>
        <v/>
      </c>
      <c r="N45" s="16" t="n">
        <v>0</v>
      </c>
      <c r="O45" s="16" t="n">
        <v>0</v>
      </c>
      <c r="P45" s="23" t="n">
        <v>0</v>
      </c>
      <c r="Q45" s="22"/>
      <c r="R45" s="38"/>
      <c r="S45" s="25" t="n">
        <f aca="false">SUM(F45,H45,J45,K45,L45,M45)</f>
        <v>35.31295</v>
      </c>
      <c r="T45" s="25" t="n">
        <f aca="false">SUM(F45,H45,J45,K45,L45,M45,Q45)</f>
        <v>35.31295</v>
      </c>
      <c r="AMH45" s="13"/>
      <c r="AMI45" s="0"/>
      <c r="AMJ45" s="0"/>
    </row>
    <row r="46" s="39" customFormat="true" ht="13.8" hidden="false" customHeight="false" outlineLevel="0" collapsed="false">
      <c r="A46" s="27" t="n">
        <v>20103026</v>
      </c>
      <c r="B46" s="28" t="s">
        <v>71</v>
      </c>
      <c r="C46" s="29"/>
      <c r="D46" s="29"/>
      <c r="E46" s="27" t="s">
        <v>39</v>
      </c>
      <c r="F46" s="19" t="n">
        <f aca="false">IF(C46="",VLOOKUP(E46,'PORTE E UCO'!$A$5:$D$46,4,0),VLOOKUP(E46,'PORTE E UCO'!$A$5:$D$46,4,0)*C46)</f>
        <v>52.984668</v>
      </c>
      <c r="G46" s="30" t="n">
        <v>0.71</v>
      </c>
      <c r="H46" s="21" t="n">
        <f aca="false">G46*$R$2</f>
        <v>13.96827872</v>
      </c>
      <c r="I46" s="27" t="n">
        <v>0</v>
      </c>
      <c r="J46" s="22" t="str">
        <f aca="false">IF(I46&gt;=1,F46*$J$2,"")</f>
        <v/>
      </c>
      <c r="K46" s="22" t="str">
        <f aca="false">IF(I46&gt;=2,F46*$K$2,"")</f>
        <v/>
      </c>
      <c r="L46" s="22" t="str">
        <f aca="false">IF(I46&gt;=3,F46*$L$2,"")</f>
        <v/>
      </c>
      <c r="M46" s="22" t="str">
        <f aca="false">IF(I46&gt;=4,F46*$M$2,"")</f>
        <v/>
      </c>
      <c r="N46" s="27" t="n">
        <v>0</v>
      </c>
      <c r="O46" s="27" t="n">
        <v>0</v>
      </c>
      <c r="P46" s="31" t="n">
        <v>0</v>
      </c>
      <c r="Q46" s="32"/>
      <c r="R46" s="38"/>
      <c r="S46" s="25" t="n">
        <f aca="false">SUM(F46,H46,J46,K46,L46,M46)</f>
        <v>66.95294672</v>
      </c>
      <c r="T46" s="25" t="n">
        <f aca="false">SUM(F46,H46,J46,K46,L46,M46,Q46)</f>
        <v>66.95294672</v>
      </c>
      <c r="AMH46" s="13"/>
      <c r="AMI46" s="0"/>
      <c r="AMJ46" s="0"/>
    </row>
    <row r="47" s="39" customFormat="true" ht="13.8" hidden="false" customHeight="false" outlineLevel="0" collapsed="false">
      <c r="A47" s="16" t="n">
        <v>20103034</v>
      </c>
      <c r="B47" s="17" t="s">
        <v>72</v>
      </c>
      <c r="C47" s="18"/>
      <c r="D47" s="18"/>
      <c r="E47" s="16" t="s">
        <v>39</v>
      </c>
      <c r="F47" s="19" t="n">
        <f aca="false">IF(C47="",VLOOKUP(E47,'PORTE E UCO'!$A$5:$D$46,4,0),VLOOKUP(E47,'PORTE E UCO'!$A$5:$D$46,4,0)*C47)</f>
        <v>52.984668</v>
      </c>
      <c r="G47" s="20" t="n">
        <v>0.64</v>
      </c>
      <c r="H47" s="21" t="n">
        <f aca="false">G47*$R$2</f>
        <v>12.59112448</v>
      </c>
      <c r="I47" s="16" t="n">
        <v>0</v>
      </c>
      <c r="J47" s="22" t="str">
        <f aca="false">IF(I47&gt;=1,F47*$J$2,"")</f>
        <v/>
      </c>
      <c r="K47" s="22" t="str">
        <f aca="false">IF(I47&gt;=2,F47*$K$2,"")</f>
        <v/>
      </c>
      <c r="L47" s="22" t="str">
        <f aca="false">IF(I47&gt;=3,F47*$L$2,"")</f>
        <v/>
      </c>
      <c r="M47" s="22" t="str">
        <f aca="false">IF(I47&gt;=4,F47*$M$2,"")</f>
        <v/>
      </c>
      <c r="N47" s="16" t="n">
        <v>0</v>
      </c>
      <c r="O47" s="16" t="n">
        <v>0</v>
      </c>
      <c r="P47" s="23" t="n">
        <v>0</v>
      </c>
      <c r="Q47" s="22"/>
      <c r="R47" s="38"/>
      <c r="S47" s="25" t="n">
        <f aca="false">SUM(F47,H47,J47,K47,L47,M47)</f>
        <v>65.57579248</v>
      </c>
      <c r="T47" s="25" t="n">
        <f aca="false">SUM(F47,H47,J47,K47,L47,M47,Q47)</f>
        <v>65.57579248</v>
      </c>
      <c r="AMH47" s="13"/>
      <c r="AMI47" s="0"/>
      <c r="AMJ47" s="0"/>
    </row>
    <row r="48" s="39" customFormat="true" ht="13.8" hidden="false" customHeight="false" outlineLevel="0" collapsed="false">
      <c r="A48" s="27" t="n">
        <v>20103042</v>
      </c>
      <c r="B48" s="28" t="s">
        <v>73</v>
      </c>
      <c r="C48" s="29"/>
      <c r="D48" s="29"/>
      <c r="E48" s="27" t="s">
        <v>54</v>
      </c>
      <c r="F48" s="19" t="n">
        <f aca="false">IF(C48="",VLOOKUP(E48,'PORTE E UCO'!$A$5:$D$46,4,0),VLOOKUP(E48,'PORTE E UCO'!$A$5:$D$46,4,0)*C48)</f>
        <v>35.31295</v>
      </c>
      <c r="G48" s="30" t="n">
        <v>0.47</v>
      </c>
      <c r="H48" s="21" t="n">
        <f aca="false">G48*$R$2</f>
        <v>9.24660704</v>
      </c>
      <c r="I48" s="27" t="n">
        <v>0</v>
      </c>
      <c r="J48" s="22" t="str">
        <f aca="false">IF(I48&gt;=1,F48*$J$2,"")</f>
        <v/>
      </c>
      <c r="K48" s="22" t="str">
        <f aca="false">IF(I48&gt;=2,F48*$K$2,"")</f>
        <v/>
      </c>
      <c r="L48" s="22" t="str">
        <f aca="false">IF(I48&gt;=3,F48*$L$2,"")</f>
        <v/>
      </c>
      <c r="M48" s="22" t="str">
        <f aca="false">IF(I48&gt;=4,F48*$M$2,"")</f>
        <v/>
      </c>
      <c r="N48" s="27" t="n">
        <v>0</v>
      </c>
      <c r="O48" s="27" t="n">
        <v>0</v>
      </c>
      <c r="P48" s="31" t="n">
        <v>0</v>
      </c>
      <c r="Q48" s="32"/>
      <c r="R48" s="38"/>
      <c r="S48" s="25" t="n">
        <f aca="false">SUM(F48,H48,J48,K48,L48,M48)</f>
        <v>44.55955704</v>
      </c>
      <c r="T48" s="25" t="n">
        <f aca="false">SUM(F48,H48,J48,K48,L48,M48,Q48)</f>
        <v>44.55955704</v>
      </c>
      <c r="AMH48" s="13"/>
      <c r="AMI48" s="0"/>
      <c r="AMJ48" s="0"/>
    </row>
    <row r="49" s="39" customFormat="true" ht="13.8" hidden="false" customHeight="false" outlineLevel="0" collapsed="false">
      <c r="A49" s="16" t="n">
        <v>20103050</v>
      </c>
      <c r="B49" s="17" t="s">
        <v>74</v>
      </c>
      <c r="C49" s="18"/>
      <c r="D49" s="18"/>
      <c r="E49" s="16" t="s">
        <v>54</v>
      </c>
      <c r="F49" s="19" t="n">
        <f aca="false">IF(C49="",VLOOKUP(E49,'PORTE E UCO'!$A$5:$D$46,4,0),VLOOKUP(E49,'PORTE E UCO'!$A$5:$D$46,4,0)*C49)</f>
        <v>35.31295</v>
      </c>
      <c r="G49" s="20" t="n">
        <v>0.49</v>
      </c>
      <c r="H49" s="21" t="n">
        <f aca="false">G49*$R$2</f>
        <v>9.64007968</v>
      </c>
      <c r="I49" s="16" t="n">
        <v>0</v>
      </c>
      <c r="J49" s="22" t="str">
        <f aca="false">IF(I49&gt;=1,F49*$J$2,"")</f>
        <v/>
      </c>
      <c r="K49" s="22" t="str">
        <f aca="false">IF(I49&gt;=2,F49*$K$2,"")</f>
        <v/>
      </c>
      <c r="L49" s="22" t="str">
        <f aca="false">IF(I49&gt;=3,F49*$L$2,"")</f>
        <v/>
      </c>
      <c r="M49" s="22" t="str">
        <f aca="false">IF(I49&gt;=4,F49*$M$2,"")</f>
        <v/>
      </c>
      <c r="N49" s="16" t="n">
        <v>0</v>
      </c>
      <c r="O49" s="16" t="n">
        <v>0</v>
      </c>
      <c r="P49" s="23" t="n">
        <v>0</v>
      </c>
      <c r="Q49" s="22"/>
      <c r="R49" s="38"/>
      <c r="S49" s="25" t="n">
        <f aca="false">SUM(F49,H49,J49,K49,L49,M49)</f>
        <v>44.95302968</v>
      </c>
      <c r="T49" s="25" t="n">
        <f aca="false">SUM(F49,H49,J49,K49,L49,M49,Q49)</f>
        <v>44.95302968</v>
      </c>
      <c r="AMH49" s="13"/>
      <c r="AMI49" s="0"/>
      <c r="AMJ49" s="0"/>
    </row>
    <row r="50" s="39" customFormat="true" ht="14.95" hidden="false" customHeight="false" outlineLevel="0" collapsed="false">
      <c r="A50" s="27" t="n">
        <v>20103069</v>
      </c>
      <c r="B50" s="28" t="s">
        <v>75</v>
      </c>
      <c r="C50" s="29"/>
      <c r="D50" s="29"/>
      <c r="E50" s="27" t="s">
        <v>54</v>
      </c>
      <c r="F50" s="19" t="n">
        <f aca="false">IF(C50="",VLOOKUP(E50,'PORTE E UCO'!$A$5:$D$46,4,0),VLOOKUP(E50,'PORTE E UCO'!$A$5:$D$46,4,0)*C50)</f>
        <v>35.31295</v>
      </c>
      <c r="G50" s="30" t="n">
        <v>0.3</v>
      </c>
      <c r="H50" s="21" t="n">
        <f aca="false">G50*$R$2</f>
        <v>5.9020896</v>
      </c>
      <c r="I50" s="27" t="n">
        <v>0</v>
      </c>
      <c r="J50" s="22" t="str">
        <f aca="false">IF(I50&gt;=1,F50*$J$2,"")</f>
        <v/>
      </c>
      <c r="K50" s="22" t="str">
        <f aca="false">IF(I50&gt;=2,F50*$K$2,"")</f>
        <v/>
      </c>
      <c r="L50" s="22" t="str">
        <f aca="false">IF(I50&gt;=3,F50*$L$2,"")</f>
        <v/>
      </c>
      <c r="M50" s="22" t="str">
        <f aca="false">IF(I50&gt;=4,F50*$M$2,"")</f>
        <v/>
      </c>
      <c r="N50" s="27" t="n">
        <v>0</v>
      </c>
      <c r="O50" s="27" t="n">
        <v>0</v>
      </c>
      <c r="P50" s="31" t="n">
        <v>0</v>
      </c>
      <c r="Q50" s="32"/>
      <c r="R50" s="38"/>
      <c r="S50" s="25" t="n">
        <f aca="false">SUM(F50,H50,J50,K50,L50,M50)</f>
        <v>41.2150396</v>
      </c>
      <c r="T50" s="25" t="n">
        <f aca="false">SUM(F50,H50,J50,K50,L50,M50,Q50)</f>
        <v>41.2150396</v>
      </c>
      <c r="AMH50" s="13"/>
      <c r="AMI50" s="0"/>
      <c r="AMJ50" s="0"/>
    </row>
    <row r="51" s="39" customFormat="true" ht="13.8" hidden="false" customHeight="false" outlineLevel="0" collapsed="false">
      <c r="A51" s="16" t="n">
        <v>20103077</v>
      </c>
      <c r="B51" s="17" t="s">
        <v>76</v>
      </c>
      <c r="C51" s="18"/>
      <c r="D51" s="18"/>
      <c r="E51" s="16" t="s">
        <v>39</v>
      </c>
      <c r="F51" s="19" t="n">
        <f aca="false">IF(C51="",VLOOKUP(E51,'PORTE E UCO'!$A$5:$D$46,4,0),VLOOKUP(E51,'PORTE E UCO'!$A$5:$D$46,4,0)*C51)</f>
        <v>52.984668</v>
      </c>
      <c r="G51" s="20" t="n">
        <v>0.23</v>
      </c>
      <c r="H51" s="21" t="n">
        <f aca="false">G51*$R$2</f>
        <v>4.52493536</v>
      </c>
      <c r="I51" s="16" t="n">
        <v>0</v>
      </c>
      <c r="J51" s="22" t="str">
        <f aca="false">IF(I51&gt;=1,F51*$J$2,"")</f>
        <v/>
      </c>
      <c r="K51" s="22" t="str">
        <f aca="false">IF(I51&gt;=2,F51*$K$2,"")</f>
        <v/>
      </c>
      <c r="L51" s="22" t="str">
        <f aca="false">IF(I51&gt;=3,F51*$L$2,"")</f>
        <v/>
      </c>
      <c r="M51" s="22" t="str">
        <f aca="false">IF(I51&gt;=4,F51*$M$2,"")</f>
        <v/>
      </c>
      <c r="N51" s="16" t="n">
        <v>0</v>
      </c>
      <c r="O51" s="16" t="n">
        <v>0</v>
      </c>
      <c r="P51" s="23" t="n">
        <v>0</v>
      </c>
      <c r="Q51" s="22"/>
      <c r="R51" s="38"/>
      <c r="S51" s="25" t="n">
        <f aca="false">SUM(F51,H51,J51,K51,L51,M51)</f>
        <v>57.50960336</v>
      </c>
      <c r="T51" s="25" t="n">
        <f aca="false">SUM(F51,H51,J51,K51,L51,M51,Q51)</f>
        <v>57.50960336</v>
      </c>
      <c r="AMH51" s="13"/>
      <c r="AMI51" s="0"/>
      <c r="AMJ51" s="0"/>
    </row>
    <row r="52" s="39" customFormat="true" ht="14.95" hidden="false" customHeight="false" outlineLevel="0" collapsed="false">
      <c r="A52" s="27" t="n">
        <v>20103093</v>
      </c>
      <c r="B52" s="28" t="s">
        <v>77</v>
      </c>
      <c r="C52" s="29"/>
      <c r="D52" s="29"/>
      <c r="E52" s="27" t="s">
        <v>54</v>
      </c>
      <c r="F52" s="19" t="n">
        <f aca="false">IF(C52="",VLOOKUP(E52,'PORTE E UCO'!$A$5:$D$46,4,0),VLOOKUP(E52,'PORTE E UCO'!$A$5:$D$46,4,0)*C52)</f>
        <v>35.31295</v>
      </c>
      <c r="G52" s="30"/>
      <c r="H52" s="21" t="n">
        <f aca="false">G52*$R$2</f>
        <v>0</v>
      </c>
      <c r="I52" s="27" t="n">
        <v>0</v>
      </c>
      <c r="J52" s="22" t="str">
        <f aca="false">IF(I52&gt;=1,F52*$J$2,"")</f>
        <v/>
      </c>
      <c r="K52" s="22" t="str">
        <f aca="false">IF(I52&gt;=2,F52*$K$2,"")</f>
        <v/>
      </c>
      <c r="L52" s="22" t="str">
        <f aca="false">IF(I52&gt;=3,F52*$L$2,"")</f>
        <v/>
      </c>
      <c r="M52" s="22" t="str">
        <f aca="false">IF(I52&gt;=4,F52*$M$2,"")</f>
        <v/>
      </c>
      <c r="N52" s="27" t="n">
        <v>0</v>
      </c>
      <c r="O52" s="27" t="n">
        <v>0</v>
      </c>
      <c r="P52" s="31" t="n">
        <v>0</v>
      </c>
      <c r="Q52" s="32"/>
      <c r="R52" s="38"/>
      <c r="S52" s="25" t="n">
        <f aca="false">SUM(F52,H52,J52,K52,L52,M52)</f>
        <v>35.31295</v>
      </c>
      <c r="T52" s="25" t="n">
        <f aca="false">SUM(F52,H52,J52,K52,L52,M52,Q52)</f>
        <v>35.31295</v>
      </c>
      <c r="AMH52" s="13"/>
      <c r="AMI52" s="0"/>
      <c r="AMJ52" s="0"/>
    </row>
    <row r="53" s="39" customFormat="true" ht="13.8" hidden="false" customHeight="false" outlineLevel="0" collapsed="false">
      <c r="A53" s="16" t="n">
        <v>20103107</v>
      </c>
      <c r="B53" s="17" t="s">
        <v>78</v>
      </c>
      <c r="C53" s="18"/>
      <c r="D53" s="18"/>
      <c r="E53" s="16" t="s">
        <v>54</v>
      </c>
      <c r="F53" s="19" t="n">
        <f aca="false">IF(C53="",VLOOKUP(E53,'PORTE E UCO'!$A$5:$D$46,4,0),VLOOKUP(E53,'PORTE E UCO'!$A$5:$D$46,4,0)*C53)</f>
        <v>35.31295</v>
      </c>
      <c r="G53" s="20"/>
      <c r="H53" s="21" t="n">
        <f aca="false">G53*$R$2</f>
        <v>0</v>
      </c>
      <c r="I53" s="16" t="n">
        <v>0</v>
      </c>
      <c r="J53" s="22" t="str">
        <f aca="false">IF(I53&gt;=1,F53*$J$2,"")</f>
        <v/>
      </c>
      <c r="K53" s="22" t="str">
        <f aca="false">IF(I53&gt;=2,F53*$K$2,"")</f>
        <v/>
      </c>
      <c r="L53" s="22" t="str">
        <f aca="false">IF(I53&gt;=3,F53*$L$2,"")</f>
        <v/>
      </c>
      <c r="M53" s="22" t="str">
        <f aca="false">IF(I53&gt;=4,F53*$M$2,"")</f>
        <v/>
      </c>
      <c r="N53" s="16" t="n">
        <v>0</v>
      </c>
      <c r="O53" s="16" t="n">
        <v>0</v>
      </c>
      <c r="P53" s="23" t="n">
        <v>0</v>
      </c>
      <c r="Q53" s="22"/>
      <c r="R53" s="38"/>
      <c r="S53" s="25" t="n">
        <f aca="false">SUM(F53,H53,J53,K53,L53,M53)</f>
        <v>35.31295</v>
      </c>
      <c r="T53" s="25" t="n">
        <f aca="false">SUM(F53,H53,J53,K53,L53,M53,Q53)</f>
        <v>35.31295</v>
      </c>
      <c r="AMH53" s="13"/>
      <c r="AMI53" s="0"/>
      <c r="AMJ53" s="0"/>
    </row>
    <row r="54" s="39" customFormat="true" ht="13.8" hidden="false" customHeight="false" outlineLevel="0" collapsed="false">
      <c r="A54" s="27" t="n">
        <v>20103115</v>
      </c>
      <c r="B54" s="28" t="s">
        <v>79</v>
      </c>
      <c r="C54" s="29"/>
      <c r="D54" s="29"/>
      <c r="E54" s="27" t="s">
        <v>54</v>
      </c>
      <c r="F54" s="19" t="n">
        <f aca="false">IF(C54="",VLOOKUP(E54,'PORTE E UCO'!$A$5:$D$46,4,0),VLOOKUP(E54,'PORTE E UCO'!$A$5:$D$46,4,0)*C54)</f>
        <v>35.31295</v>
      </c>
      <c r="G54" s="30"/>
      <c r="H54" s="21" t="n">
        <f aca="false">G54*$R$2</f>
        <v>0</v>
      </c>
      <c r="I54" s="27" t="n">
        <v>0</v>
      </c>
      <c r="J54" s="22" t="str">
        <f aca="false">IF(I54&gt;=1,F54*$J$2,"")</f>
        <v/>
      </c>
      <c r="K54" s="22" t="str">
        <f aca="false">IF(I54&gt;=2,F54*$K$2,"")</f>
        <v/>
      </c>
      <c r="L54" s="22" t="str">
        <f aca="false">IF(I54&gt;=3,F54*$L$2,"")</f>
        <v/>
      </c>
      <c r="M54" s="22" t="str">
        <f aca="false">IF(I54&gt;=4,F54*$M$2,"")</f>
        <v/>
      </c>
      <c r="N54" s="27" t="n">
        <v>0</v>
      </c>
      <c r="O54" s="27" t="n">
        <v>0</v>
      </c>
      <c r="P54" s="31" t="n">
        <v>0</v>
      </c>
      <c r="Q54" s="32"/>
      <c r="R54" s="38"/>
      <c r="S54" s="25" t="n">
        <f aca="false">SUM(F54,H54,J54,K54,L54,M54)</f>
        <v>35.31295</v>
      </c>
      <c r="T54" s="25" t="n">
        <f aca="false">SUM(F54,H54,J54,K54,L54,M54,Q54)</f>
        <v>35.31295</v>
      </c>
      <c r="AMH54" s="13"/>
      <c r="AMI54" s="0"/>
      <c r="AMJ54" s="0"/>
    </row>
    <row r="55" s="39" customFormat="true" ht="14.95" hidden="false" customHeight="false" outlineLevel="0" collapsed="false">
      <c r="A55" s="16" t="n">
        <v>20103123</v>
      </c>
      <c r="B55" s="17" t="s">
        <v>80</v>
      </c>
      <c r="C55" s="18"/>
      <c r="D55" s="18"/>
      <c r="E55" s="16" t="s">
        <v>39</v>
      </c>
      <c r="F55" s="19" t="n">
        <f aca="false">IF(C55="",VLOOKUP(E55,'PORTE E UCO'!$A$5:$D$46,4,0),VLOOKUP(E55,'PORTE E UCO'!$A$5:$D$46,4,0)*C55)</f>
        <v>52.984668</v>
      </c>
      <c r="G55" s="20"/>
      <c r="H55" s="21" t="n">
        <f aca="false">G55*$R$2</f>
        <v>0</v>
      </c>
      <c r="I55" s="16" t="n">
        <v>0</v>
      </c>
      <c r="J55" s="22" t="str">
        <f aca="false">IF(I55&gt;=1,F55*$J$2,"")</f>
        <v/>
      </c>
      <c r="K55" s="22" t="str">
        <f aca="false">IF(I55&gt;=2,F55*$K$2,"")</f>
        <v/>
      </c>
      <c r="L55" s="22" t="str">
        <f aca="false">IF(I55&gt;=3,F55*$L$2,"")</f>
        <v/>
      </c>
      <c r="M55" s="22" t="str">
        <f aca="false">IF(I55&gt;=4,F55*$M$2,"")</f>
        <v/>
      </c>
      <c r="N55" s="16" t="n">
        <v>0</v>
      </c>
      <c r="O55" s="16" t="n">
        <v>0</v>
      </c>
      <c r="P55" s="23" t="n">
        <v>0</v>
      </c>
      <c r="Q55" s="22"/>
      <c r="R55" s="38"/>
      <c r="S55" s="25" t="n">
        <f aca="false">SUM(F55,H55,J55,K55,L55,M55)</f>
        <v>52.984668</v>
      </c>
      <c r="T55" s="25" t="n">
        <f aca="false">SUM(F55,H55,J55,K55,L55,M55,Q55)</f>
        <v>52.984668</v>
      </c>
      <c r="AMH55" s="13"/>
      <c r="AMI55" s="0"/>
      <c r="AMJ55" s="0"/>
    </row>
    <row r="56" s="39" customFormat="true" ht="13.8" hidden="false" customHeight="false" outlineLevel="0" collapsed="false">
      <c r="A56" s="27" t="n">
        <v>20103131</v>
      </c>
      <c r="B56" s="28" t="s">
        <v>81</v>
      </c>
      <c r="C56" s="29"/>
      <c r="D56" s="29"/>
      <c r="E56" s="27" t="s">
        <v>64</v>
      </c>
      <c r="F56" s="19" t="n">
        <f aca="false">IF(C56="",VLOOKUP(E56,'PORTE E UCO'!$A$5:$D$46,4,0),VLOOKUP(E56,'PORTE E UCO'!$A$5:$D$46,4,0)*C56)</f>
        <v>110.217052</v>
      </c>
      <c r="G56" s="30" t="n">
        <v>0.42</v>
      </c>
      <c r="H56" s="21" t="n">
        <f aca="false">G56*$R$2</f>
        <v>8.26292544</v>
      </c>
      <c r="I56" s="27" t="n">
        <v>0</v>
      </c>
      <c r="J56" s="22" t="str">
        <f aca="false">IF(I56&gt;=1,F56*$J$2,"")</f>
        <v/>
      </c>
      <c r="K56" s="22" t="str">
        <f aca="false">IF(I56&gt;=2,F56*$K$2,"")</f>
        <v/>
      </c>
      <c r="L56" s="22" t="str">
        <f aca="false">IF(I56&gt;=3,F56*$L$2,"")</f>
        <v/>
      </c>
      <c r="M56" s="22" t="str">
        <f aca="false">IF(I56&gt;=4,F56*$M$2,"")</f>
        <v/>
      </c>
      <c r="N56" s="27" t="n">
        <v>0</v>
      </c>
      <c r="O56" s="27" t="n">
        <v>0</v>
      </c>
      <c r="P56" s="31" t="n">
        <v>0</v>
      </c>
      <c r="Q56" s="32"/>
      <c r="R56" s="38"/>
      <c r="S56" s="25" t="n">
        <f aca="false">SUM(F56,H56,J56,K56,L56,M56)</f>
        <v>118.47997744</v>
      </c>
      <c r="T56" s="25" t="n">
        <f aca="false">SUM(F56,H56,J56,K56,L56,M56,Q56)</f>
        <v>118.47997744</v>
      </c>
      <c r="AMH56" s="13"/>
      <c r="AMI56" s="0"/>
      <c r="AMJ56" s="0"/>
    </row>
    <row r="57" s="39" customFormat="true" ht="14.95" hidden="false" customHeight="false" outlineLevel="0" collapsed="false">
      <c r="A57" s="16" t="n">
        <v>20103140</v>
      </c>
      <c r="B57" s="17" t="s">
        <v>82</v>
      </c>
      <c r="C57" s="18"/>
      <c r="D57" s="18"/>
      <c r="E57" s="16" t="s">
        <v>31</v>
      </c>
      <c r="F57" s="19" t="n">
        <f aca="false">IF(C57="",VLOOKUP(E57,'PORTE E UCO'!$A$5:$D$46,4,0),VLOOKUP(E57,'PORTE E UCO'!$A$5:$D$46,4,0)*C57)</f>
        <v>262.342192</v>
      </c>
      <c r="G57" s="20" t="n">
        <v>1.95</v>
      </c>
      <c r="H57" s="21" t="n">
        <f aca="false">G57*$R$2</f>
        <v>38.3635824</v>
      </c>
      <c r="I57" s="16" t="n">
        <v>0</v>
      </c>
      <c r="J57" s="22" t="str">
        <f aca="false">IF(I57&gt;=1,F57*$J$2,"")</f>
        <v/>
      </c>
      <c r="K57" s="22" t="str">
        <f aca="false">IF(I57&gt;=2,F57*$K$2,"")</f>
        <v/>
      </c>
      <c r="L57" s="22" t="str">
        <f aca="false">IF(I57&gt;=3,F57*$L$2,"")</f>
        <v/>
      </c>
      <c r="M57" s="22" t="str">
        <f aca="false">IF(I57&gt;=4,F57*$M$2,"")</f>
        <v/>
      </c>
      <c r="N57" s="16" t="n">
        <v>0</v>
      </c>
      <c r="O57" s="16" t="n">
        <v>0</v>
      </c>
      <c r="P57" s="23" t="n">
        <v>0</v>
      </c>
      <c r="Q57" s="22"/>
      <c r="R57" s="38"/>
      <c r="S57" s="25" t="n">
        <f aca="false">SUM(F57,H57,J57,K57,L57,M57)</f>
        <v>300.7057744</v>
      </c>
      <c r="T57" s="25" t="n">
        <f aca="false">SUM(F57,H57,J57,K57,L57,M57,Q57)</f>
        <v>300.7057744</v>
      </c>
      <c r="AMH57" s="13"/>
      <c r="AMI57" s="0"/>
      <c r="AMJ57" s="0"/>
    </row>
    <row r="58" s="39" customFormat="true" ht="13.8" hidden="false" customHeight="false" outlineLevel="0" collapsed="false">
      <c r="A58" s="27" t="n">
        <v>20103158</v>
      </c>
      <c r="B58" s="28" t="s">
        <v>83</v>
      </c>
      <c r="C58" s="29"/>
      <c r="D58" s="29"/>
      <c r="E58" s="27" t="s">
        <v>54</v>
      </c>
      <c r="F58" s="19" t="n">
        <f aca="false">IF(C58="",VLOOKUP(E58,'PORTE E UCO'!$A$5:$D$46,4,0),VLOOKUP(E58,'PORTE E UCO'!$A$5:$D$46,4,0)*C58)</f>
        <v>35.31295</v>
      </c>
      <c r="G58" s="30" t="n">
        <v>0.42</v>
      </c>
      <c r="H58" s="21" t="n">
        <f aca="false">G58*$R$2</f>
        <v>8.26292544</v>
      </c>
      <c r="I58" s="27" t="n">
        <v>0</v>
      </c>
      <c r="J58" s="22" t="str">
        <f aca="false">IF(I58&gt;=1,F58*$J$2,"")</f>
        <v/>
      </c>
      <c r="K58" s="22" t="str">
        <f aca="false">IF(I58&gt;=2,F58*$K$2,"")</f>
        <v/>
      </c>
      <c r="L58" s="22" t="str">
        <f aca="false">IF(I58&gt;=3,F58*$L$2,"")</f>
        <v/>
      </c>
      <c r="M58" s="22" t="str">
        <f aca="false">IF(I58&gt;=4,F58*$M$2,"")</f>
        <v/>
      </c>
      <c r="N58" s="27" t="n">
        <v>0</v>
      </c>
      <c r="O58" s="27" t="n">
        <v>0</v>
      </c>
      <c r="P58" s="31" t="n">
        <v>0</v>
      </c>
      <c r="Q58" s="32"/>
      <c r="R58" s="38"/>
      <c r="S58" s="25" t="n">
        <f aca="false">SUM(F58,H58,J58,K58,L58,M58)</f>
        <v>43.57587544</v>
      </c>
      <c r="T58" s="25" t="n">
        <f aca="false">SUM(F58,H58,J58,K58,L58,M58,Q58)</f>
        <v>43.57587544</v>
      </c>
      <c r="AMH58" s="13"/>
      <c r="AMI58" s="0"/>
      <c r="AMJ58" s="0"/>
    </row>
    <row r="59" s="39" customFormat="true" ht="13.8" hidden="false" customHeight="false" outlineLevel="0" collapsed="false">
      <c r="A59" s="16" t="n">
        <v>20103166</v>
      </c>
      <c r="B59" s="17" t="s">
        <v>84</v>
      </c>
      <c r="C59" s="18"/>
      <c r="D59" s="18"/>
      <c r="E59" s="16" t="s">
        <v>39</v>
      </c>
      <c r="F59" s="19" t="n">
        <f aca="false">IF(C59="",VLOOKUP(E59,'PORTE E UCO'!$A$5:$D$46,4,0),VLOOKUP(E59,'PORTE E UCO'!$A$5:$D$46,4,0)*C59)</f>
        <v>52.984668</v>
      </c>
      <c r="G59" s="20" t="n">
        <v>6.3</v>
      </c>
      <c r="H59" s="21" t="n">
        <f aca="false">G59*$R$2</f>
        <v>123.9438816</v>
      </c>
      <c r="I59" s="16" t="n">
        <v>0</v>
      </c>
      <c r="J59" s="22" t="str">
        <f aca="false">IF(I59&gt;=1,F59*$J$2,"")</f>
        <v/>
      </c>
      <c r="K59" s="22" t="str">
        <f aca="false">IF(I59&gt;=2,F59*$K$2,"")</f>
        <v/>
      </c>
      <c r="L59" s="22" t="str">
        <f aca="false">IF(I59&gt;=3,F59*$L$2,"")</f>
        <v/>
      </c>
      <c r="M59" s="22" t="str">
        <f aca="false">IF(I59&gt;=4,F59*$M$2,"")</f>
        <v/>
      </c>
      <c r="N59" s="16" t="n">
        <v>0</v>
      </c>
      <c r="O59" s="16" t="n">
        <v>0</v>
      </c>
      <c r="P59" s="23" t="n">
        <v>0</v>
      </c>
      <c r="Q59" s="22"/>
      <c r="R59" s="38"/>
      <c r="S59" s="25" t="n">
        <f aca="false">SUM(F59,H59,J59,K59,L59,M59)</f>
        <v>176.9285496</v>
      </c>
      <c r="T59" s="25" t="n">
        <f aca="false">SUM(F59,H59,J59,K59,L59,M59,Q59)</f>
        <v>176.9285496</v>
      </c>
      <c r="AMH59" s="13"/>
      <c r="AMI59" s="0"/>
      <c r="AMJ59" s="0"/>
    </row>
    <row r="60" s="39" customFormat="true" ht="13.8" hidden="false" customHeight="false" outlineLevel="0" collapsed="false">
      <c r="A60" s="27" t="n">
        <v>20103174</v>
      </c>
      <c r="B60" s="28" t="s">
        <v>85</v>
      </c>
      <c r="C60" s="29"/>
      <c r="D60" s="29"/>
      <c r="E60" s="27" t="s">
        <v>54</v>
      </c>
      <c r="F60" s="19" t="n">
        <f aca="false">IF(C60="",VLOOKUP(E60,'PORTE E UCO'!$A$5:$D$46,4,0),VLOOKUP(E60,'PORTE E UCO'!$A$5:$D$46,4,0)*C60)</f>
        <v>35.31295</v>
      </c>
      <c r="G60" s="30" t="n">
        <v>5.5</v>
      </c>
      <c r="H60" s="21" t="n">
        <f aca="false">G60*$R$2</f>
        <v>108.204976</v>
      </c>
      <c r="I60" s="27" t="n">
        <v>0</v>
      </c>
      <c r="J60" s="22" t="str">
        <f aca="false">IF(I60&gt;=1,F60*$J$2,"")</f>
        <v/>
      </c>
      <c r="K60" s="22" t="str">
        <f aca="false">IF(I60&gt;=2,F60*$K$2,"")</f>
        <v/>
      </c>
      <c r="L60" s="22" t="str">
        <f aca="false">IF(I60&gt;=3,F60*$L$2,"")</f>
        <v/>
      </c>
      <c r="M60" s="22" t="str">
        <f aca="false">IF(I60&gt;=4,F60*$M$2,"")</f>
        <v/>
      </c>
      <c r="N60" s="27" t="n">
        <v>0</v>
      </c>
      <c r="O60" s="27" t="n">
        <v>0</v>
      </c>
      <c r="P60" s="31" t="n">
        <v>0</v>
      </c>
      <c r="Q60" s="32"/>
      <c r="R60" s="38"/>
      <c r="S60" s="25" t="n">
        <f aca="false">SUM(F60,H60,J60,K60,L60,M60)</f>
        <v>143.517926</v>
      </c>
      <c r="T60" s="25" t="n">
        <f aca="false">SUM(F60,H60,J60,K60,L60,M60,Q60)</f>
        <v>143.517926</v>
      </c>
      <c r="AMH60" s="13"/>
      <c r="AMI60" s="0"/>
      <c r="AMJ60" s="0"/>
    </row>
    <row r="61" s="39" customFormat="true" ht="13.8" hidden="false" customHeight="false" outlineLevel="0" collapsed="false">
      <c r="A61" s="16" t="n">
        <v>20103182</v>
      </c>
      <c r="B61" s="17" t="s">
        <v>86</v>
      </c>
      <c r="C61" s="18"/>
      <c r="D61" s="18"/>
      <c r="E61" s="16" t="s">
        <v>54</v>
      </c>
      <c r="F61" s="19" t="n">
        <f aca="false">IF(C61="",VLOOKUP(E61,'PORTE E UCO'!$A$5:$D$46,4,0),VLOOKUP(E61,'PORTE E UCO'!$A$5:$D$46,4,0)*C61)</f>
        <v>35.31295</v>
      </c>
      <c r="G61" s="20"/>
      <c r="H61" s="21" t="n">
        <f aca="false">G61*$R$2</f>
        <v>0</v>
      </c>
      <c r="I61" s="16" t="n">
        <v>0</v>
      </c>
      <c r="J61" s="22" t="str">
        <f aca="false">IF(I61&gt;=1,F61*$J$2,"")</f>
        <v/>
      </c>
      <c r="K61" s="22" t="str">
        <f aca="false">IF(I61&gt;=2,F61*$K$2,"")</f>
        <v/>
      </c>
      <c r="L61" s="22" t="str">
        <f aca="false">IF(I61&gt;=3,F61*$L$2,"")</f>
        <v/>
      </c>
      <c r="M61" s="22" t="str">
        <f aca="false">IF(I61&gt;=4,F61*$M$2,"")</f>
        <v/>
      </c>
      <c r="N61" s="16" t="n">
        <v>0</v>
      </c>
      <c r="O61" s="16" t="n">
        <v>0</v>
      </c>
      <c r="P61" s="23" t="n">
        <v>0</v>
      </c>
      <c r="Q61" s="22"/>
      <c r="R61" s="38"/>
      <c r="S61" s="25" t="n">
        <f aca="false">SUM(F61,H61,J61,K61,L61,M61)</f>
        <v>35.31295</v>
      </c>
      <c r="T61" s="25" t="n">
        <f aca="false">SUM(F61,H61,J61,K61,L61,M61,Q61)</f>
        <v>35.31295</v>
      </c>
      <c r="AMH61" s="13"/>
      <c r="AMI61" s="0"/>
      <c r="AMJ61" s="0"/>
    </row>
    <row r="62" s="39" customFormat="true" ht="13.8" hidden="false" customHeight="false" outlineLevel="0" collapsed="false">
      <c r="A62" s="27" t="n">
        <v>20103190</v>
      </c>
      <c r="B62" s="28" t="s">
        <v>87</v>
      </c>
      <c r="C62" s="29"/>
      <c r="D62" s="29"/>
      <c r="E62" s="27" t="s">
        <v>54</v>
      </c>
      <c r="F62" s="19" t="n">
        <f aca="false">IF(C62="",VLOOKUP(E62,'PORTE E UCO'!$A$5:$D$46,4,0),VLOOKUP(E62,'PORTE E UCO'!$A$5:$D$46,4,0)*C62)</f>
        <v>35.31295</v>
      </c>
      <c r="G62" s="30" t="n">
        <v>0.16</v>
      </c>
      <c r="H62" s="21" t="n">
        <f aca="false">G62*$R$2</f>
        <v>3.14778112</v>
      </c>
      <c r="I62" s="27" t="n">
        <v>0</v>
      </c>
      <c r="J62" s="22" t="str">
        <f aca="false">IF(I62&gt;=1,F62*$J$2,"")</f>
        <v/>
      </c>
      <c r="K62" s="22" t="str">
        <f aca="false">IF(I62&gt;=2,F62*$K$2,"")</f>
        <v/>
      </c>
      <c r="L62" s="22" t="str">
        <f aca="false">IF(I62&gt;=3,F62*$L$2,"")</f>
        <v/>
      </c>
      <c r="M62" s="22" t="str">
        <f aca="false">IF(I62&gt;=4,F62*$M$2,"")</f>
        <v/>
      </c>
      <c r="N62" s="27" t="n">
        <v>0</v>
      </c>
      <c r="O62" s="27" t="n">
        <v>0</v>
      </c>
      <c r="P62" s="31" t="n">
        <v>0</v>
      </c>
      <c r="Q62" s="32"/>
      <c r="R62" s="38"/>
      <c r="S62" s="25" t="n">
        <f aca="false">SUM(F62,H62,J62,K62,L62,M62)</f>
        <v>38.46073112</v>
      </c>
      <c r="T62" s="25" t="n">
        <f aca="false">SUM(F62,H62,J62,K62,L62,M62,Q62)</f>
        <v>38.46073112</v>
      </c>
      <c r="AMH62" s="13"/>
      <c r="AMI62" s="0"/>
      <c r="AMJ62" s="0"/>
    </row>
    <row r="63" s="39" customFormat="true" ht="13.8" hidden="false" customHeight="false" outlineLevel="0" collapsed="false">
      <c r="A63" s="16" t="n">
        <v>20103204</v>
      </c>
      <c r="B63" s="17" t="s">
        <v>88</v>
      </c>
      <c r="C63" s="18"/>
      <c r="D63" s="18"/>
      <c r="E63" s="16" t="s">
        <v>39</v>
      </c>
      <c r="F63" s="19" t="n">
        <f aca="false">IF(C63="",VLOOKUP(E63,'PORTE E UCO'!$A$5:$D$46,4,0),VLOOKUP(E63,'PORTE E UCO'!$A$5:$D$46,4,0)*C63)</f>
        <v>52.984668</v>
      </c>
      <c r="G63" s="20" t="n">
        <v>0.45</v>
      </c>
      <c r="H63" s="21" t="n">
        <f aca="false">G63*$R$2</f>
        <v>8.8531344</v>
      </c>
      <c r="I63" s="16" t="n">
        <v>0</v>
      </c>
      <c r="J63" s="22" t="str">
        <f aca="false">IF(I63&gt;=1,F63*$J$2,"")</f>
        <v/>
      </c>
      <c r="K63" s="22" t="str">
        <f aca="false">IF(I63&gt;=2,F63*$K$2,"")</f>
        <v/>
      </c>
      <c r="L63" s="22" t="str">
        <f aca="false">IF(I63&gt;=3,F63*$L$2,"")</f>
        <v/>
      </c>
      <c r="M63" s="22" t="str">
        <f aca="false">IF(I63&gt;=4,F63*$M$2,"")</f>
        <v/>
      </c>
      <c r="N63" s="16" t="n">
        <v>0</v>
      </c>
      <c r="O63" s="16" t="n">
        <v>0</v>
      </c>
      <c r="P63" s="23" t="n">
        <v>0</v>
      </c>
      <c r="Q63" s="22"/>
      <c r="R63" s="38"/>
      <c r="S63" s="25" t="n">
        <f aca="false">SUM(F63,H63,J63,K63,L63,M63)</f>
        <v>61.8378024</v>
      </c>
      <c r="T63" s="25" t="n">
        <f aca="false">SUM(F63,H63,J63,K63,L63,M63,Q63)</f>
        <v>61.8378024</v>
      </c>
      <c r="AMH63" s="13"/>
      <c r="AMI63" s="0"/>
      <c r="AMJ63" s="0"/>
    </row>
    <row r="64" s="39" customFormat="true" ht="13.8" hidden="false" customHeight="false" outlineLevel="0" collapsed="false">
      <c r="A64" s="27" t="n">
        <v>20103212</v>
      </c>
      <c r="B64" s="28" t="s">
        <v>89</v>
      </c>
      <c r="C64" s="29"/>
      <c r="D64" s="29"/>
      <c r="E64" s="27" t="s">
        <v>54</v>
      </c>
      <c r="F64" s="19" t="n">
        <f aca="false">IF(C64="",VLOOKUP(E64,'PORTE E UCO'!$A$5:$D$46,4,0),VLOOKUP(E64,'PORTE E UCO'!$A$5:$D$46,4,0)*C64)</f>
        <v>35.31295</v>
      </c>
      <c r="G64" s="30" t="n">
        <v>1.1</v>
      </c>
      <c r="H64" s="21" t="n">
        <f aca="false">G64*$R$2</f>
        <v>21.6409952</v>
      </c>
      <c r="I64" s="27" t="n">
        <v>0</v>
      </c>
      <c r="J64" s="22" t="str">
        <f aca="false">IF(I64&gt;=1,F64*$J$2,"")</f>
        <v/>
      </c>
      <c r="K64" s="22" t="str">
        <f aca="false">IF(I64&gt;=2,F64*$K$2,"")</f>
        <v/>
      </c>
      <c r="L64" s="22" t="str">
        <f aca="false">IF(I64&gt;=3,F64*$L$2,"")</f>
        <v/>
      </c>
      <c r="M64" s="22" t="str">
        <f aca="false">IF(I64&gt;=4,F64*$M$2,"")</f>
        <v/>
      </c>
      <c r="N64" s="27" t="n">
        <v>0</v>
      </c>
      <c r="O64" s="27" t="n">
        <v>0</v>
      </c>
      <c r="P64" s="31" t="n">
        <v>0</v>
      </c>
      <c r="Q64" s="32"/>
      <c r="R64" s="38"/>
      <c r="S64" s="25" t="n">
        <f aca="false">SUM(F64,H64,J64,K64,L64,M64)</f>
        <v>56.9539452</v>
      </c>
      <c r="T64" s="25" t="n">
        <f aca="false">SUM(F64,H64,J64,K64,L64,M64,Q64)</f>
        <v>56.9539452</v>
      </c>
      <c r="AMH64" s="13"/>
      <c r="AMI64" s="0"/>
      <c r="AMJ64" s="0"/>
    </row>
    <row r="65" s="39" customFormat="true" ht="13.8" hidden="false" customHeight="false" outlineLevel="0" collapsed="false">
      <c r="A65" s="16" t="n">
        <v>20103220</v>
      </c>
      <c r="B65" s="17" t="s">
        <v>90</v>
      </c>
      <c r="C65" s="18"/>
      <c r="D65" s="18"/>
      <c r="E65" s="16" t="s">
        <v>54</v>
      </c>
      <c r="F65" s="19" t="n">
        <f aca="false">IF(C65="",VLOOKUP(E65,'PORTE E UCO'!$A$5:$D$46,4,0),VLOOKUP(E65,'PORTE E UCO'!$A$5:$D$46,4,0)*C65)</f>
        <v>35.31295</v>
      </c>
      <c r="G65" s="20" t="n">
        <v>0.44</v>
      </c>
      <c r="H65" s="21" t="n">
        <f aca="false">G65*$R$2</f>
        <v>8.65639808</v>
      </c>
      <c r="I65" s="16" t="n">
        <v>0</v>
      </c>
      <c r="J65" s="22" t="str">
        <f aca="false">IF(I65&gt;=1,F65*$J$2,"")</f>
        <v/>
      </c>
      <c r="K65" s="22" t="str">
        <f aca="false">IF(I65&gt;=2,F65*$K$2,"")</f>
        <v/>
      </c>
      <c r="L65" s="22" t="str">
        <f aca="false">IF(I65&gt;=3,F65*$L$2,"")</f>
        <v/>
      </c>
      <c r="M65" s="22" t="str">
        <f aca="false">IF(I65&gt;=4,F65*$M$2,"")</f>
        <v/>
      </c>
      <c r="N65" s="16" t="n">
        <v>0</v>
      </c>
      <c r="O65" s="16" t="n">
        <v>0</v>
      </c>
      <c r="P65" s="23" t="n">
        <v>0</v>
      </c>
      <c r="Q65" s="22"/>
      <c r="R65" s="38"/>
      <c r="S65" s="25" t="n">
        <f aca="false">SUM(F65,H65,J65,K65,L65,M65)</f>
        <v>43.96934808</v>
      </c>
      <c r="T65" s="25" t="n">
        <f aca="false">SUM(F65,H65,J65,K65,L65,M65,Q65)</f>
        <v>43.96934808</v>
      </c>
      <c r="AMH65" s="13"/>
      <c r="AMI65" s="0"/>
      <c r="AMJ65" s="0"/>
    </row>
    <row r="66" s="39" customFormat="true" ht="13.8" hidden="false" customHeight="false" outlineLevel="0" collapsed="false">
      <c r="A66" s="27" t="n">
        <v>20103239</v>
      </c>
      <c r="B66" s="28" t="s">
        <v>91</v>
      </c>
      <c r="C66" s="29"/>
      <c r="D66" s="29"/>
      <c r="E66" s="27" t="s">
        <v>50</v>
      </c>
      <c r="F66" s="19" t="n">
        <f aca="false">IF(C66="",VLOOKUP(E66,'PORTE E UCO'!$A$5:$D$46,4,0),VLOOKUP(E66,'PORTE E UCO'!$A$5:$D$46,4,0)*C66)</f>
        <v>17.661556</v>
      </c>
      <c r="G66" s="30"/>
      <c r="H66" s="21" t="n">
        <f aca="false">G66*$R$2</f>
        <v>0</v>
      </c>
      <c r="I66" s="27" t="n">
        <v>0</v>
      </c>
      <c r="J66" s="22" t="str">
        <f aca="false">IF(I66&gt;=1,F66*$J$2,"")</f>
        <v/>
      </c>
      <c r="K66" s="22" t="str">
        <f aca="false">IF(I66&gt;=2,F66*$K$2,"")</f>
        <v/>
      </c>
      <c r="L66" s="22" t="str">
        <f aca="false">IF(I66&gt;=3,F66*$L$2,"")</f>
        <v/>
      </c>
      <c r="M66" s="22" t="str">
        <f aca="false">IF(I66&gt;=4,F66*$M$2,"")</f>
        <v/>
      </c>
      <c r="N66" s="27" t="n">
        <v>0</v>
      </c>
      <c r="O66" s="27" t="n">
        <v>0</v>
      </c>
      <c r="P66" s="31" t="n">
        <v>0</v>
      </c>
      <c r="Q66" s="32"/>
      <c r="R66" s="38"/>
      <c r="S66" s="25" t="n">
        <f aca="false">SUM(F66,H66,J66,K66,L66,M66)</f>
        <v>17.661556</v>
      </c>
      <c r="T66" s="25" t="n">
        <f aca="false">SUM(F66,H66,J66,K66,L66,M66,Q66)</f>
        <v>17.661556</v>
      </c>
      <c r="AMH66" s="13"/>
      <c r="AMI66" s="0"/>
      <c r="AMJ66" s="0"/>
    </row>
    <row r="67" s="39" customFormat="true" ht="14.95" hidden="false" customHeight="false" outlineLevel="0" collapsed="false">
      <c r="A67" s="16" t="n">
        <v>20103247</v>
      </c>
      <c r="B67" s="17" t="s">
        <v>92</v>
      </c>
      <c r="C67" s="18"/>
      <c r="D67" s="18"/>
      <c r="E67" s="16" t="s">
        <v>50</v>
      </c>
      <c r="F67" s="19" t="n">
        <f aca="false">IF(C67="",VLOOKUP(E67,'PORTE E UCO'!$A$5:$D$46,4,0),VLOOKUP(E67,'PORTE E UCO'!$A$5:$D$46,4,0)*C67)</f>
        <v>17.661556</v>
      </c>
      <c r="G67" s="20" t="n">
        <v>0.44</v>
      </c>
      <c r="H67" s="21" t="n">
        <f aca="false">G67*$R$2</f>
        <v>8.65639808</v>
      </c>
      <c r="I67" s="16" t="n">
        <v>0</v>
      </c>
      <c r="J67" s="22" t="str">
        <f aca="false">IF(I67&gt;=1,F67*$J$2,"")</f>
        <v/>
      </c>
      <c r="K67" s="22" t="str">
        <f aca="false">IF(I67&gt;=2,F67*$K$2,"")</f>
        <v/>
      </c>
      <c r="L67" s="22" t="str">
        <f aca="false">IF(I67&gt;=3,F67*$L$2,"")</f>
        <v/>
      </c>
      <c r="M67" s="22" t="str">
        <f aca="false">IF(I67&gt;=4,F67*$M$2,"")</f>
        <v/>
      </c>
      <c r="N67" s="16" t="n">
        <v>0</v>
      </c>
      <c r="O67" s="16" t="n">
        <v>0</v>
      </c>
      <c r="P67" s="23" t="n">
        <v>0</v>
      </c>
      <c r="Q67" s="22"/>
      <c r="R67" s="38"/>
      <c r="S67" s="25" t="n">
        <f aca="false">SUM(F67,H67,J67,K67,L67,M67)</f>
        <v>26.31795408</v>
      </c>
      <c r="T67" s="25" t="n">
        <f aca="false">SUM(F67,H67,J67,K67,L67,M67,Q67)</f>
        <v>26.31795408</v>
      </c>
      <c r="AMH67" s="13"/>
      <c r="AMI67" s="0"/>
      <c r="AMJ67" s="0"/>
    </row>
    <row r="68" s="39" customFormat="true" ht="14.95" hidden="false" customHeight="false" outlineLevel="0" collapsed="false">
      <c r="A68" s="27" t="n">
        <v>20103255</v>
      </c>
      <c r="B68" s="28" t="s">
        <v>93</v>
      </c>
      <c r="C68" s="29"/>
      <c r="D68" s="29"/>
      <c r="E68" s="27" t="s">
        <v>54</v>
      </c>
      <c r="F68" s="19" t="n">
        <f aca="false">IF(C68="",VLOOKUP(E68,'PORTE E UCO'!$A$5:$D$46,4,0),VLOOKUP(E68,'PORTE E UCO'!$A$5:$D$46,4,0)*C68)</f>
        <v>35.31295</v>
      </c>
      <c r="G68" s="30" t="n">
        <v>0.44</v>
      </c>
      <c r="H68" s="21" t="n">
        <f aca="false">G68*$R$2</f>
        <v>8.65639808</v>
      </c>
      <c r="I68" s="27" t="n">
        <v>0</v>
      </c>
      <c r="J68" s="22" t="str">
        <f aca="false">IF(I68&gt;=1,F68*$J$2,"")</f>
        <v/>
      </c>
      <c r="K68" s="22" t="str">
        <f aca="false">IF(I68&gt;=2,F68*$K$2,"")</f>
        <v/>
      </c>
      <c r="L68" s="22" t="str">
        <f aca="false">IF(I68&gt;=3,F68*$L$2,"")</f>
        <v/>
      </c>
      <c r="M68" s="22" t="str">
        <f aca="false">IF(I68&gt;=4,F68*$M$2,"")</f>
        <v/>
      </c>
      <c r="N68" s="27" t="n">
        <v>0</v>
      </c>
      <c r="O68" s="27" t="n">
        <v>0</v>
      </c>
      <c r="P68" s="31" t="n">
        <v>0</v>
      </c>
      <c r="Q68" s="32"/>
      <c r="R68" s="38"/>
      <c r="S68" s="25" t="n">
        <f aca="false">SUM(F68,H68,J68,K68,L68,M68)</f>
        <v>43.96934808</v>
      </c>
      <c r="T68" s="25" t="n">
        <f aca="false">SUM(F68,H68,J68,K68,L68,M68,Q68)</f>
        <v>43.96934808</v>
      </c>
      <c r="AMH68" s="13"/>
      <c r="AMI68" s="0"/>
      <c r="AMJ68" s="0"/>
    </row>
    <row r="69" s="39" customFormat="true" ht="13.8" hidden="false" customHeight="false" outlineLevel="0" collapsed="false">
      <c r="A69" s="16" t="n">
        <v>20103263</v>
      </c>
      <c r="B69" s="17" t="s">
        <v>94</v>
      </c>
      <c r="C69" s="18"/>
      <c r="D69" s="18"/>
      <c r="E69" s="16" t="s">
        <v>20</v>
      </c>
      <c r="F69" s="19" t="n">
        <f aca="false">IF(C69="",VLOOKUP(E69,'PORTE E UCO'!$A$5:$D$46,4,0),VLOOKUP(E69,'PORTE E UCO'!$A$5:$D$46,4,0)*C69)</f>
        <v>70.656386</v>
      </c>
      <c r="G69" s="20" t="n">
        <v>0.25</v>
      </c>
      <c r="H69" s="21" t="n">
        <f aca="false">G69*$R$2</f>
        <v>4.918408</v>
      </c>
      <c r="I69" s="16" t="n">
        <v>0</v>
      </c>
      <c r="J69" s="22" t="str">
        <f aca="false">IF(I69&gt;=1,F69*$J$2,"")</f>
        <v/>
      </c>
      <c r="K69" s="22" t="str">
        <f aca="false">IF(I69&gt;=2,F69*$K$2,"")</f>
        <v/>
      </c>
      <c r="L69" s="22" t="str">
        <f aca="false">IF(I69&gt;=3,F69*$L$2,"")</f>
        <v/>
      </c>
      <c r="M69" s="22" t="str">
        <f aca="false">IF(I69&gt;=4,F69*$M$2,"")</f>
        <v/>
      </c>
      <c r="N69" s="16" t="n">
        <v>0</v>
      </c>
      <c r="O69" s="16" t="n">
        <v>0</v>
      </c>
      <c r="P69" s="23" t="n">
        <v>0</v>
      </c>
      <c r="Q69" s="22"/>
      <c r="R69" s="38"/>
      <c r="S69" s="25" t="n">
        <f aca="false">SUM(F69,H69,J69,K69,L69,M69)</f>
        <v>75.574794</v>
      </c>
      <c r="T69" s="25" t="n">
        <f aca="false">SUM(F69,H69,J69,K69,L69,M69,Q69)</f>
        <v>75.574794</v>
      </c>
      <c r="AMH69" s="13"/>
      <c r="AMI69" s="0"/>
      <c r="AMJ69" s="0"/>
    </row>
    <row r="70" s="39" customFormat="true" ht="13.8" hidden="false" customHeight="false" outlineLevel="0" collapsed="false">
      <c r="A70" s="27" t="n">
        <v>20103271</v>
      </c>
      <c r="B70" s="28" t="s">
        <v>95</v>
      </c>
      <c r="C70" s="29"/>
      <c r="D70" s="29"/>
      <c r="E70" s="27" t="s">
        <v>20</v>
      </c>
      <c r="F70" s="19" t="n">
        <f aca="false">IF(C70="",VLOOKUP(E70,'PORTE E UCO'!$A$5:$D$46,4,0),VLOOKUP(E70,'PORTE E UCO'!$A$5:$D$46,4,0)*C70)</f>
        <v>70.656386</v>
      </c>
      <c r="G70" s="30" t="n">
        <v>0.33</v>
      </c>
      <c r="H70" s="21" t="n">
        <f aca="false">G70*$R$2</f>
        <v>6.49229856</v>
      </c>
      <c r="I70" s="27" t="n">
        <v>0</v>
      </c>
      <c r="J70" s="22" t="str">
        <f aca="false">IF(I70&gt;=1,F70*$J$2,"")</f>
        <v/>
      </c>
      <c r="K70" s="22" t="str">
        <f aca="false">IF(I70&gt;=2,F70*$K$2,"")</f>
        <v/>
      </c>
      <c r="L70" s="22" t="str">
        <f aca="false">IF(I70&gt;=3,F70*$L$2,"")</f>
        <v/>
      </c>
      <c r="M70" s="22" t="str">
        <f aca="false">IF(I70&gt;=4,F70*$M$2,"")</f>
        <v/>
      </c>
      <c r="N70" s="27" t="n">
        <v>0</v>
      </c>
      <c r="O70" s="27" t="n">
        <v>0</v>
      </c>
      <c r="P70" s="31" t="n">
        <v>0</v>
      </c>
      <c r="Q70" s="32"/>
      <c r="R70" s="38"/>
      <c r="S70" s="25" t="n">
        <f aca="false">SUM(F70,H70,J70,K70,L70,M70)</f>
        <v>77.14868456</v>
      </c>
      <c r="T70" s="25" t="n">
        <f aca="false">SUM(F70,H70,J70,K70,L70,M70,Q70)</f>
        <v>77.14868456</v>
      </c>
      <c r="AMH70" s="13"/>
      <c r="AMI70" s="0"/>
      <c r="AMJ70" s="0"/>
    </row>
    <row r="71" s="39" customFormat="true" ht="13.8" hidden="false" customHeight="false" outlineLevel="0" collapsed="false">
      <c r="A71" s="16" t="n">
        <v>20103280</v>
      </c>
      <c r="B71" s="17" t="s">
        <v>96</v>
      </c>
      <c r="C71" s="18"/>
      <c r="D71" s="18"/>
      <c r="E71" s="16" t="s">
        <v>20</v>
      </c>
      <c r="F71" s="19" t="n">
        <f aca="false">IF(C71="",VLOOKUP(E71,'PORTE E UCO'!$A$5:$D$46,4,0),VLOOKUP(E71,'PORTE E UCO'!$A$5:$D$46,4,0)*C71)</f>
        <v>70.656386</v>
      </c>
      <c r="G71" s="20" t="n">
        <v>0.35</v>
      </c>
      <c r="H71" s="21" t="n">
        <f aca="false">G71*$R$2</f>
        <v>6.8857712</v>
      </c>
      <c r="I71" s="16" t="n">
        <v>0</v>
      </c>
      <c r="J71" s="22" t="str">
        <f aca="false">IF(I71&gt;=1,F71*$J$2,"")</f>
        <v/>
      </c>
      <c r="K71" s="22" t="str">
        <f aca="false">IF(I71&gt;=2,F71*$K$2,"")</f>
        <v/>
      </c>
      <c r="L71" s="22" t="str">
        <f aca="false">IF(I71&gt;=3,F71*$L$2,"")</f>
        <v/>
      </c>
      <c r="M71" s="22" t="str">
        <f aca="false">IF(I71&gt;=4,F71*$M$2,"")</f>
        <v/>
      </c>
      <c r="N71" s="16" t="n">
        <v>0</v>
      </c>
      <c r="O71" s="16" t="n">
        <v>0</v>
      </c>
      <c r="P71" s="23" t="n">
        <v>0</v>
      </c>
      <c r="Q71" s="22"/>
      <c r="R71" s="38"/>
      <c r="S71" s="25" t="n">
        <f aca="false">SUM(F71,H71,J71,K71,L71,M71)</f>
        <v>77.5421572</v>
      </c>
      <c r="T71" s="25" t="n">
        <f aca="false">SUM(F71,H71,J71,K71,L71,M71,Q71)</f>
        <v>77.5421572</v>
      </c>
      <c r="AMH71" s="13"/>
      <c r="AMI71" s="0"/>
      <c r="AMJ71" s="0"/>
    </row>
    <row r="72" s="39" customFormat="true" ht="13.8" hidden="false" customHeight="false" outlineLevel="0" collapsed="false">
      <c r="A72" s="27" t="n">
        <v>20103298</v>
      </c>
      <c r="B72" s="28" t="s">
        <v>97</v>
      </c>
      <c r="C72" s="29"/>
      <c r="D72" s="29"/>
      <c r="E72" s="27" t="s">
        <v>54</v>
      </c>
      <c r="F72" s="19" t="n">
        <f aca="false">IF(C72="",VLOOKUP(E72,'PORTE E UCO'!$A$5:$D$46,4,0),VLOOKUP(E72,'PORTE E UCO'!$A$5:$D$46,4,0)*C72)</f>
        <v>35.31295</v>
      </c>
      <c r="G72" s="30" t="n">
        <v>0.42</v>
      </c>
      <c r="H72" s="21" t="n">
        <f aca="false">G72*$R$2</f>
        <v>8.26292544</v>
      </c>
      <c r="I72" s="27" t="n">
        <v>0</v>
      </c>
      <c r="J72" s="22" t="str">
        <f aca="false">IF(I72&gt;=1,F72*$J$2,"")</f>
        <v/>
      </c>
      <c r="K72" s="22" t="str">
        <f aca="false">IF(I72&gt;=2,F72*$K$2,"")</f>
        <v/>
      </c>
      <c r="L72" s="22" t="str">
        <f aca="false">IF(I72&gt;=3,F72*$L$2,"")</f>
        <v/>
      </c>
      <c r="M72" s="22" t="str">
        <f aca="false">IF(I72&gt;=4,F72*$M$2,"")</f>
        <v/>
      </c>
      <c r="N72" s="27" t="n">
        <v>0</v>
      </c>
      <c r="O72" s="27" t="n">
        <v>0</v>
      </c>
      <c r="P72" s="31" t="n">
        <v>0</v>
      </c>
      <c r="Q72" s="32"/>
      <c r="R72" s="38"/>
      <c r="S72" s="25" t="n">
        <f aca="false">SUM(F72,H72,J72,K72,L72,M72)</f>
        <v>43.57587544</v>
      </c>
      <c r="T72" s="25" t="n">
        <f aca="false">SUM(F72,H72,J72,K72,L72,M72,Q72)</f>
        <v>43.57587544</v>
      </c>
      <c r="AMH72" s="13"/>
      <c r="AMI72" s="0"/>
      <c r="AMJ72" s="0"/>
    </row>
    <row r="73" s="39" customFormat="true" ht="14.95" hidden="false" customHeight="false" outlineLevel="0" collapsed="false">
      <c r="A73" s="16" t="n">
        <v>20103301</v>
      </c>
      <c r="B73" s="17" t="s">
        <v>98</v>
      </c>
      <c r="C73" s="18"/>
      <c r="D73" s="18"/>
      <c r="E73" s="16" t="s">
        <v>17</v>
      </c>
      <c r="F73" s="19" t="n">
        <f aca="false">IF(C73="",VLOOKUP(E73,'PORTE E UCO'!$A$5:$D$46,4,0),VLOOKUP(E73,'PORTE E UCO'!$A$5:$D$46,4,0)*C73)</f>
        <v>150.60084</v>
      </c>
      <c r="G73" s="20"/>
      <c r="H73" s="21" t="n">
        <f aca="false">G73*$R$2</f>
        <v>0</v>
      </c>
      <c r="I73" s="16" t="n">
        <v>0</v>
      </c>
      <c r="J73" s="22" t="str">
        <f aca="false">IF(I73&gt;=1,F73*$J$2,"")</f>
        <v/>
      </c>
      <c r="K73" s="22" t="str">
        <f aca="false">IF(I73&gt;=2,F73*$K$2,"")</f>
        <v/>
      </c>
      <c r="L73" s="22" t="str">
        <f aca="false">IF(I73&gt;=3,F73*$L$2,"")</f>
        <v/>
      </c>
      <c r="M73" s="22" t="str">
        <f aca="false">IF(I73&gt;=4,F73*$M$2,"")</f>
        <v/>
      </c>
      <c r="N73" s="16" t="n">
        <v>0</v>
      </c>
      <c r="O73" s="16" t="n">
        <v>0</v>
      </c>
      <c r="P73" s="23" t="n">
        <v>0</v>
      </c>
      <c r="Q73" s="22"/>
      <c r="R73" s="38"/>
      <c r="S73" s="25" t="n">
        <f aca="false">SUM(F73,H73,J73,K73,L73,M73)</f>
        <v>150.60084</v>
      </c>
      <c r="T73" s="25" t="n">
        <f aca="false">SUM(F73,H73,J73,K73,L73,M73,Q73)</f>
        <v>150.60084</v>
      </c>
      <c r="AMH73" s="13"/>
      <c r="AMI73" s="0"/>
      <c r="AMJ73" s="0"/>
    </row>
    <row r="74" s="39" customFormat="true" ht="14.95" hidden="false" customHeight="false" outlineLevel="0" collapsed="false">
      <c r="A74" s="27" t="n">
        <v>20103310</v>
      </c>
      <c r="B74" s="28" t="s">
        <v>99</v>
      </c>
      <c r="C74" s="29"/>
      <c r="D74" s="29"/>
      <c r="E74" s="27" t="s">
        <v>39</v>
      </c>
      <c r="F74" s="19" t="n">
        <f aca="false">IF(C74="",VLOOKUP(E74,'PORTE E UCO'!$A$5:$D$46,4,0),VLOOKUP(E74,'PORTE E UCO'!$A$5:$D$46,4,0)*C74)</f>
        <v>52.984668</v>
      </c>
      <c r="G74" s="30" t="n">
        <v>0.4</v>
      </c>
      <c r="H74" s="21" t="n">
        <f aca="false">G74*$R$2</f>
        <v>7.8694528</v>
      </c>
      <c r="I74" s="27" t="n">
        <v>0</v>
      </c>
      <c r="J74" s="22" t="str">
        <f aca="false">IF(I74&gt;=1,F74*$J$2,"")</f>
        <v/>
      </c>
      <c r="K74" s="22" t="str">
        <f aca="false">IF(I74&gt;=2,F74*$K$2,"")</f>
        <v/>
      </c>
      <c r="L74" s="22" t="str">
        <f aca="false">IF(I74&gt;=3,F74*$L$2,"")</f>
        <v/>
      </c>
      <c r="M74" s="22" t="str">
        <f aca="false">IF(I74&gt;=4,F74*$M$2,"")</f>
        <v/>
      </c>
      <c r="N74" s="27" t="n">
        <v>0</v>
      </c>
      <c r="O74" s="27" t="n">
        <v>0</v>
      </c>
      <c r="P74" s="31" t="n">
        <v>0</v>
      </c>
      <c r="Q74" s="32"/>
      <c r="R74" s="38"/>
      <c r="S74" s="25" t="n">
        <f aca="false">SUM(F74,H74,J74,K74,L74,M74)</f>
        <v>60.8541208</v>
      </c>
      <c r="T74" s="25" t="n">
        <f aca="false">SUM(F74,H74,J74,K74,L74,M74,Q74)</f>
        <v>60.8541208</v>
      </c>
      <c r="AMH74" s="13"/>
      <c r="AMI74" s="0"/>
      <c r="AMJ74" s="0"/>
    </row>
    <row r="75" s="39" customFormat="true" ht="14.95" hidden="false" customHeight="false" outlineLevel="0" collapsed="false">
      <c r="A75" s="16" t="n">
        <v>20103328</v>
      </c>
      <c r="B75" s="17" t="s">
        <v>100</v>
      </c>
      <c r="C75" s="18"/>
      <c r="D75" s="18"/>
      <c r="E75" s="16" t="s">
        <v>39</v>
      </c>
      <c r="F75" s="19" t="n">
        <f aca="false">IF(C75="",VLOOKUP(E75,'PORTE E UCO'!$A$5:$D$46,4,0),VLOOKUP(E75,'PORTE E UCO'!$A$5:$D$46,4,0)*C75)</f>
        <v>52.984668</v>
      </c>
      <c r="G75" s="20" t="n">
        <v>0.4</v>
      </c>
      <c r="H75" s="21" t="n">
        <f aca="false">G75*$R$2</f>
        <v>7.8694528</v>
      </c>
      <c r="I75" s="16" t="n">
        <v>0</v>
      </c>
      <c r="J75" s="22" t="str">
        <f aca="false">IF(I75&gt;=1,F75*$J$2,"")</f>
        <v/>
      </c>
      <c r="K75" s="22" t="str">
        <f aca="false">IF(I75&gt;=2,F75*$K$2,"")</f>
        <v/>
      </c>
      <c r="L75" s="22" t="str">
        <f aca="false">IF(I75&gt;=3,F75*$L$2,"")</f>
        <v/>
      </c>
      <c r="M75" s="22" t="str">
        <f aca="false">IF(I75&gt;=4,F75*$M$2,"")</f>
        <v/>
      </c>
      <c r="N75" s="16" t="n">
        <v>0</v>
      </c>
      <c r="O75" s="16" t="n">
        <v>0</v>
      </c>
      <c r="P75" s="23" t="n">
        <v>0</v>
      </c>
      <c r="Q75" s="22"/>
      <c r="R75" s="38"/>
      <c r="S75" s="25" t="n">
        <f aca="false">SUM(F75,H75,J75,K75,L75,M75)</f>
        <v>60.8541208</v>
      </c>
      <c r="T75" s="25" t="n">
        <f aca="false">SUM(F75,H75,J75,K75,L75,M75,Q75)</f>
        <v>60.8541208</v>
      </c>
      <c r="AMH75" s="13"/>
      <c r="AMI75" s="0"/>
      <c r="AMJ75" s="0"/>
    </row>
    <row r="76" s="39" customFormat="true" ht="13.8" hidden="false" customHeight="false" outlineLevel="0" collapsed="false">
      <c r="A76" s="27" t="n">
        <v>20103336</v>
      </c>
      <c r="B76" s="28" t="s">
        <v>101</v>
      </c>
      <c r="C76" s="29"/>
      <c r="D76" s="29"/>
      <c r="E76" s="27" t="s">
        <v>15</v>
      </c>
      <c r="F76" s="19" t="n">
        <f aca="false">IF(C76="",VLOOKUP(E76,'PORTE E UCO'!$A$5:$D$46,4,0),VLOOKUP(E76,'PORTE E UCO'!$A$5:$D$46,4,0)*C76)</f>
        <v>93.13473</v>
      </c>
      <c r="G76" s="30"/>
      <c r="H76" s="21" t="n">
        <f aca="false">G76*$R$2</f>
        <v>0</v>
      </c>
      <c r="I76" s="27" t="n">
        <v>0</v>
      </c>
      <c r="J76" s="22" t="str">
        <f aca="false">IF(I76&gt;=1,F76*$J$2,"")</f>
        <v/>
      </c>
      <c r="K76" s="22" t="str">
        <f aca="false">IF(I76&gt;=2,F76*$K$2,"")</f>
        <v/>
      </c>
      <c r="L76" s="22" t="str">
        <f aca="false">IF(I76&gt;=3,F76*$L$2,"")</f>
        <v/>
      </c>
      <c r="M76" s="22" t="str">
        <f aca="false">IF(I76&gt;=4,F76*$M$2,"")</f>
        <v/>
      </c>
      <c r="N76" s="27" t="n">
        <v>0</v>
      </c>
      <c r="O76" s="27" t="n">
        <v>0</v>
      </c>
      <c r="P76" s="31" t="n">
        <v>0</v>
      </c>
      <c r="Q76" s="32"/>
      <c r="R76" s="38"/>
      <c r="S76" s="25" t="n">
        <f aca="false">SUM(F76,H76,J76,K76,L76,M76)</f>
        <v>93.13473</v>
      </c>
      <c r="T76" s="25" t="n">
        <f aca="false">SUM(F76,H76,J76,K76,L76,M76,Q76)</f>
        <v>93.13473</v>
      </c>
      <c r="AMH76" s="13"/>
      <c r="AMI76" s="0"/>
      <c r="AMJ76" s="0"/>
    </row>
    <row r="77" s="39" customFormat="true" ht="13.8" hidden="false" customHeight="false" outlineLevel="0" collapsed="false">
      <c r="A77" s="16" t="n">
        <v>20103344</v>
      </c>
      <c r="B77" s="17" t="s">
        <v>102</v>
      </c>
      <c r="C77" s="18"/>
      <c r="D77" s="18"/>
      <c r="E77" s="16" t="s">
        <v>39</v>
      </c>
      <c r="F77" s="19" t="n">
        <f aca="false">IF(C77="",VLOOKUP(E77,'PORTE E UCO'!$A$5:$D$46,4,0),VLOOKUP(E77,'PORTE E UCO'!$A$5:$D$46,4,0)*C77)</f>
        <v>52.984668</v>
      </c>
      <c r="G77" s="20" t="n">
        <v>0.37</v>
      </c>
      <c r="H77" s="21" t="n">
        <f aca="false">G77*$R$2</f>
        <v>7.27924384</v>
      </c>
      <c r="I77" s="16" t="n">
        <v>0</v>
      </c>
      <c r="J77" s="22" t="str">
        <f aca="false">IF(I77&gt;=1,F77*$J$2,"")</f>
        <v/>
      </c>
      <c r="K77" s="22" t="str">
        <f aca="false">IF(I77&gt;=2,F77*$K$2,"")</f>
        <v/>
      </c>
      <c r="L77" s="22" t="str">
        <f aca="false">IF(I77&gt;=3,F77*$L$2,"")</f>
        <v/>
      </c>
      <c r="M77" s="22" t="str">
        <f aca="false">IF(I77&gt;=4,F77*$M$2,"")</f>
        <v/>
      </c>
      <c r="N77" s="16" t="n">
        <v>0</v>
      </c>
      <c r="O77" s="16" t="n">
        <v>0</v>
      </c>
      <c r="P77" s="23" t="n">
        <v>0</v>
      </c>
      <c r="Q77" s="22"/>
      <c r="R77" s="38"/>
      <c r="S77" s="25" t="n">
        <f aca="false">SUM(F77,H77,J77,K77,L77,M77)</f>
        <v>60.26391184</v>
      </c>
      <c r="T77" s="25" t="n">
        <f aca="false">SUM(F77,H77,J77,K77,L77,M77,Q77)</f>
        <v>60.26391184</v>
      </c>
      <c r="AMH77" s="13"/>
      <c r="AMI77" s="0"/>
      <c r="AMJ77" s="0"/>
    </row>
    <row r="78" s="39" customFormat="true" ht="14.95" hidden="false" customHeight="false" outlineLevel="0" collapsed="false">
      <c r="A78" s="27" t="n">
        <v>20103360</v>
      </c>
      <c r="B78" s="28" t="s">
        <v>103</v>
      </c>
      <c r="C78" s="29"/>
      <c r="D78" s="29"/>
      <c r="E78" s="27" t="s">
        <v>39</v>
      </c>
      <c r="F78" s="19" t="n">
        <f aca="false">IF(C78="",VLOOKUP(E78,'PORTE E UCO'!$A$5:$D$46,4,0),VLOOKUP(E78,'PORTE E UCO'!$A$5:$D$46,4,0)*C78)</f>
        <v>52.984668</v>
      </c>
      <c r="G78" s="30" t="n">
        <v>0.54</v>
      </c>
      <c r="H78" s="21" t="n">
        <f aca="false">G78*$R$2</f>
        <v>10.62376128</v>
      </c>
      <c r="I78" s="27" t="n">
        <v>0</v>
      </c>
      <c r="J78" s="22" t="str">
        <f aca="false">IF(I78&gt;=1,F78*$J$2,"")</f>
        <v/>
      </c>
      <c r="K78" s="22" t="str">
        <f aca="false">IF(I78&gt;=2,F78*$K$2,"")</f>
        <v/>
      </c>
      <c r="L78" s="22" t="str">
        <f aca="false">IF(I78&gt;=3,F78*$L$2,"")</f>
        <v/>
      </c>
      <c r="M78" s="22" t="str">
        <f aca="false">IF(I78&gt;=4,F78*$M$2,"")</f>
        <v/>
      </c>
      <c r="N78" s="27" t="n">
        <v>0</v>
      </c>
      <c r="O78" s="27" t="n">
        <v>0</v>
      </c>
      <c r="P78" s="31" t="n">
        <v>0</v>
      </c>
      <c r="Q78" s="32"/>
      <c r="R78" s="38"/>
      <c r="S78" s="25" t="n">
        <f aca="false">SUM(F78,H78,J78,K78,L78,M78)</f>
        <v>63.60842928</v>
      </c>
      <c r="T78" s="25" t="n">
        <f aca="false">SUM(F78,H78,J78,K78,L78,M78,Q78)</f>
        <v>63.60842928</v>
      </c>
      <c r="AMH78" s="13"/>
      <c r="AMI78" s="0"/>
      <c r="AMJ78" s="0"/>
    </row>
    <row r="79" s="39" customFormat="true" ht="14.95" hidden="false" customHeight="false" outlineLevel="0" collapsed="false">
      <c r="A79" s="16" t="n">
        <v>20103379</v>
      </c>
      <c r="B79" s="17" t="s">
        <v>104</v>
      </c>
      <c r="C79" s="18"/>
      <c r="D79" s="18"/>
      <c r="E79" s="16" t="s">
        <v>54</v>
      </c>
      <c r="F79" s="19" t="n">
        <f aca="false">IF(C79="",VLOOKUP(E79,'PORTE E UCO'!$A$5:$D$46,4,0),VLOOKUP(E79,'PORTE E UCO'!$A$5:$D$46,4,0)*C79)</f>
        <v>35.31295</v>
      </c>
      <c r="G79" s="20"/>
      <c r="H79" s="21" t="n">
        <f aca="false">G79*$R$2</f>
        <v>0</v>
      </c>
      <c r="I79" s="16" t="n">
        <v>0</v>
      </c>
      <c r="J79" s="22" t="str">
        <f aca="false">IF(I79&gt;=1,F79*$J$2,"")</f>
        <v/>
      </c>
      <c r="K79" s="22" t="str">
        <f aca="false">IF(I79&gt;=2,F79*$K$2,"")</f>
        <v/>
      </c>
      <c r="L79" s="22" t="str">
        <f aca="false">IF(I79&gt;=3,F79*$L$2,"")</f>
        <v/>
      </c>
      <c r="M79" s="22" t="str">
        <f aca="false">IF(I79&gt;=4,F79*$M$2,"")</f>
        <v/>
      </c>
      <c r="N79" s="16" t="n">
        <v>0</v>
      </c>
      <c r="O79" s="16" t="n">
        <v>0</v>
      </c>
      <c r="P79" s="23" t="n">
        <v>0</v>
      </c>
      <c r="Q79" s="22"/>
      <c r="R79" s="38"/>
      <c r="S79" s="25" t="n">
        <f aca="false">SUM(F79,H79,J79,K79,L79,M79)</f>
        <v>35.31295</v>
      </c>
      <c r="T79" s="25" t="n">
        <f aca="false">SUM(F79,H79,J79,K79,L79,M79,Q79)</f>
        <v>35.31295</v>
      </c>
      <c r="AMH79" s="13"/>
      <c r="AMI79" s="0"/>
      <c r="AMJ79" s="0"/>
    </row>
    <row r="80" s="39" customFormat="true" ht="14.95" hidden="false" customHeight="false" outlineLevel="0" collapsed="false">
      <c r="A80" s="27" t="n">
        <v>20103387</v>
      </c>
      <c r="B80" s="28" t="s">
        <v>105</v>
      </c>
      <c r="C80" s="29"/>
      <c r="D80" s="29"/>
      <c r="E80" s="27" t="s">
        <v>54</v>
      </c>
      <c r="F80" s="19" t="n">
        <f aca="false">IF(C80="",VLOOKUP(E80,'PORTE E UCO'!$A$5:$D$46,4,0),VLOOKUP(E80,'PORTE E UCO'!$A$5:$D$46,4,0)*C80)</f>
        <v>35.31295</v>
      </c>
      <c r="G80" s="30"/>
      <c r="H80" s="21" t="n">
        <f aca="false">G80*$R$2</f>
        <v>0</v>
      </c>
      <c r="I80" s="27" t="n">
        <v>0</v>
      </c>
      <c r="J80" s="22" t="str">
        <f aca="false">IF(I80&gt;=1,F80*$J$2,"")</f>
        <v/>
      </c>
      <c r="K80" s="22" t="str">
        <f aca="false">IF(I80&gt;=2,F80*$K$2,"")</f>
        <v/>
      </c>
      <c r="L80" s="22" t="str">
        <f aca="false">IF(I80&gt;=3,F80*$L$2,"")</f>
        <v/>
      </c>
      <c r="M80" s="22" t="str">
        <f aca="false">IF(I80&gt;=4,F80*$M$2,"")</f>
        <v/>
      </c>
      <c r="N80" s="27" t="n">
        <v>0</v>
      </c>
      <c r="O80" s="27" t="n">
        <v>0</v>
      </c>
      <c r="P80" s="31" t="n">
        <v>0</v>
      </c>
      <c r="Q80" s="32"/>
      <c r="R80" s="38"/>
      <c r="S80" s="25" t="n">
        <f aca="false">SUM(F80,H80,J80,K80,L80,M80)</f>
        <v>35.31295</v>
      </c>
      <c r="T80" s="25" t="n">
        <f aca="false">SUM(F80,H80,J80,K80,L80,M80,Q80)</f>
        <v>35.31295</v>
      </c>
      <c r="AMH80" s="13"/>
      <c r="AMI80" s="0"/>
      <c r="AMJ80" s="0"/>
    </row>
    <row r="81" s="39" customFormat="true" ht="14.95" hidden="false" customHeight="false" outlineLevel="0" collapsed="false">
      <c r="A81" s="16" t="n">
        <v>20103395</v>
      </c>
      <c r="B81" s="17" t="s">
        <v>106</v>
      </c>
      <c r="C81" s="18"/>
      <c r="D81" s="18"/>
      <c r="E81" s="16" t="s">
        <v>54</v>
      </c>
      <c r="F81" s="19" t="n">
        <f aca="false">IF(C81="",VLOOKUP(E81,'PORTE E UCO'!$A$5:$D$46,4,0),VLOOKUP(E81,'PORTE E UCO'!$A$5:$D$46,4,0)*C81)</f>
        <v>35.31295</v>
      </c>
      <c r="G81" s="20"/>
      <c r="H81" s="21" t="n">
        <f aca="false">G81*$R$2</f>
        <v>0</v>
      </c>
      <c r="I81" s="16" t="n">
        <v>0</v>
      </c>
      <c r="J81" s="22" t="str">
        <f aca="false">IF(I81&gt;=1,F81*$J$2,"")</f>
        <v/>
      </c>
      <c r="K81" s="22" t="str">
        <f aca="false">IF(I81&gt;=2,F81*$K$2,"")</f>
        <v/>
      </c>
      <c r="L81" s="22" t="str">
        <f aca="false">IF(I81&gt;=3,F81*$L$2,"")</f>
        <v/>
      </c>
      <c r="M81" s="22" t="str">
        <f aca="false">IF(I81&gt;=4,F81*$M$2,"")</f>
        <v/>
      </c>
      <c r="N81" s="16" t="n">
        <v>0</v>
      </c>
      <c r="O81" s="16" t="n">
        <v>0</v>
      </c>
      <c r="P81" s="23" t="n">
        <v>0</v>
      </c>
      <c r="Q81" s="22"/>
      <c r="R81" s="38"/>
      <c r="S81" s="25" t="n">
        <f aca="false">SUM(F81,H81,J81,K81,L81,M81)</f>
        <v>35.31295</v>
      </c>
      <c r="T81" s="25" t="n">
        <f aca="false">SUM(F81,H81,J81,K81,L81,M81,Q81)</f>
        <v>35.31295</v>
      </c>
      <c r="AMH81" s="13"/>
      <c r="AMI81" s="0"/>
      <c r="AMJ81" s="0"/>
    </row>
    <row r="82" s="39" customFormat="true" ht="14.95" hidden="false" customHeight="false" outlineLevel="0" collapsed="false">
      <c r="A82" s="27" t="n">
        <v>20103409</v>
      </c>
      <c r="B82" s="28" t="s">
        <v>107</v>
      </c>
      <c r="C82" s="29"/>
      <c r="D82" s="29"/>
      <c r="E82" s="27" t="s">
        <v>54</v>
      </c>
      <c r="F82" s="19" t="n">
        <f aca="false">IF(C82="",VLOOKUP(E82,'PORTE E UCO'!$A$5:$D$46,4,0),VLOOKUP(E82,'PORTE E UCO'!$A$5:$D$46,4,0)*C82)</f>
        <v>35.31295</v>
      </c>
      <c r="G82" s="30" t="n">
        <v>0.14</v>
      </c>
      <c r="H82" s="21" t="n">
        <f aca="false">G82*$R$2</f>
        <v>2.75430848</v>
      </c>
      <c r="I82" s="27" t="n">
        <v>0</v>
      </c>
      <c r="J82" s="22" t="str">
        <f aca="false">IF(I82&gt;=1,F82*$J$2,"")</f>
        <v/>
      </c>
      <c r="K82" s="22" t="str">
        <f aca="false">IF(I82&gt;=2,F82*$K$2,"")</f>
        <v/>
      </c>
      <c r="L82" s="22" t="str">
        <f aca="false">IF(I82&gt;=3,F82*$L$2,"")</f>
        <v/>
      </c>
      <c r="M82" s="22" t="str">
        <f aca="false">IF(I82&gt;=4,F82*$M$2,"")</f>
        <v/>
      </c>
      <c r="N82" s="27" t="n">
        <v>0</v>
      </c>
      <c r="O82" s="27" t="n">
        <v>0</v>
      </c>
      <c r="P82" s="31" t="n">
        <v>0</v>
      </c>
      <c r="Q82" s="32"/>
      <c r="R82" s="38"/>
      <c r="S82" s="25" t="n">
        <f aca="false">SUM(F82,H82,J82,K82,L82,M82)</f>
        <v>38.06725848</v>
      </c>
      <c r="T82" s="25" t="n">
        <f aca="false">SUM(F82,H82,J82,K82,L82,M82,Q82)</f>
        <v>38.06725848</v>
      </c>
      <c r="AMH82" s="13"/>
      <c r="AMI82" s="0"/>
      <c r="AMJ82" s="0"/>
    </row>
    <row r="83" s="39" customFormat="true" ht="21.65" hidden="false" customHeight="false" outlineLevel="0" collapsed="false">
      <c r="A83" s="16" t="n">
        <v>20103417</v>
      </c>
      <c r="B83" s="17" t="s">
        <v>108</v>
      </c>
      <c r="C83" s="18"/>
      <c r="D83" s="18"/>
      <c r="E83" s="16" t="s">
        <v>39</v>
      </c>
      <c r="F83" s="19" t="n">
        <f aca="false">IF(C83="",VLOOKUP(E83,'PORTE E UCO'!$A$5:$D$46,4,0),VLOOKUP(E83,'PORTE E UCO'!$A$5:$D$46,4,0)*C83)</f>
        <v>52.984668</v>
      </c>
      <c r="G83" s="20" t="n">
        <v>1.06</v>
      </c>
      <c r="H83" s="21" t="n">
        <f aca="false">G83*$R$2</f>
        <v>20.85404992</v>
      </c>
      <c r="I83" s="16" t="n">
        <v>0</v>
      </c>
      <c r="J83" s="22" t="str">
        <f aca="false">IF(I83&gt;=1,F83*$J$2,"")</f>
        <v/>
      </c>
      <c r="K83" s="22" t="str">
        <f aca="false">IF(I83&gt;=2,F83*$K$2,"")</f>
        <v/>
      </c>
      <c r="L83" s="22" t="str">
        <f aca="false">IF(I83&gt;=3,F83*$L$2,"")</f>
        <v/>
      </c>
      <c r="M83" s="22" t="str">
        <f aca="false">IF(I83&gt;=4,F83*$M$2,"")</f>
        <v/>
      </c>
      <c r="N83" s="16" t="n">
        <v>0</v>
      </c>
      <c r="O83" s="16" t="n">
        <v>0</v>
      </c>
      <c r="P83" s="23" t="n">
        <v>0</v>
      </c>
      <c r="Q83" s="22"/>
      <c r="R83" s="38"/>
      <c r="S83" s="25" t="n">
        <f aca="false">SUM(F83,H83,J83,K83,L83,M83)</f>
        <v>73.83871792</v>
      </c>
      <c r="T83" s="25" t="n">
        <f aca="false">SUM(F83,H83,J83,K83,L83,M83,Q83)</f>
        <v>73.83871792</v>
      </c>
      <c r="AMH83" s="13"/>
      <c r="AMI83" s="0"/>
      <c r="AMJ83" s="0"/>
    </row>
    <row r="84" s="39" customFormat="true" ht="13.8" hidden="false" customHeight="false" outlineLevel="0" collapsed="false">
      <c r="A84" s="27" t="n">
        <v>20103425</v>
      </c>
      <c r="B84" s="28" t="s">
        <v>109</v>
      </c>
      <c r="C84" s="29"/>
      <c r="D84" s="29"/>
      <c r="E84" s="27" t="s">
        <v>20</v>
      </c>
      <c r="F84" s="19" t="n">
        <f aca="false">IF(C84="",VLOOKUP(E84,'PORTE E UCO'!$A$5:$D$46,4,0),VLOOKUP(E84,'PORTE E UCO'!$A$5:$D$46,4,0)*C84)</f>
        <v>70.656386</v>
      </c>
      <c r="G84" s="30" t="n">
        <v>0.59</v>
      </c>
      <c r="H84" s="21" t="n">
        <f aca="false">G84*$R$2</f>
        <v>11.60744288</v>
      </c>
      <c r="I84" s="27" t="n">
        <v>0</v>
      </c>
      <c r="J84" s="22" t="str">
        <f aca="false">IF(I84&gt;=1,F84*$J$2,"")</f>
        <v/>
      </c>
      <c r="K84" s="22" t="str">
        <f aca="false">IF(I84&gt;=2,F84*$K$2,"")</f>
        <v/>
      </c>
      <c r="L84" s="22" t="str">
        <f aca="false">IF(I84&gt;=3,F84*$L$2,"")</f>
        <v/>
      </c>
      <c r="M84" s="22" t="str">
        <f aca="false">IF(I84&gt;=4,F84*$M$2,"")</f>
        <v/>
      </c>
      <c r="N84" s="27" t="n">
        <v>0</v>
      </c>
      <c r="O84" s="27" t="n">
        <v>0</v>
      </c>
      <c r="P84" s="31" t="n">
        <v>0</v>
      </c>
      <c r="Q84" s="32"/>
      <c r="R84" s="38"/>
      <c r="S84" s="25" t="n">
        <f aca="false">SUM(F84,H84,J84,K84,L84,M84)</f>
        <v>82.26382888</v>
      </c>
      <c r="T84" s="25" t="n">
        <f aca="false">SUM(F84,H84,J84,K84,L84,M84,Q84)</f>
        <v>82.26382888</v>
      </c>
      <c r="AMH84" s="13"/>
      <c r="AMI84" s="0"/>
      <c r="AMJ84" s="0"/>
    </row>
    <row r="85" s="39" customFormat="true" ht="13.8" hidden="false" customHeight="false" outlineLevel="0" collapsed="false">
      <c r="A85" s="16" t="n">
        <v>20103433</v>
      </c>
      <c r="B85" s="17" t="s">
        <v>110</v>
      </c>
      <c r="C85" s="18"/>
      <c r="D85" s="18"/>
      <c r="E85" s="16" t="s">
        <v>20</v>
      </c>
      <c r="F85" s="19" t="n">
        <f aca="false">IF(C85="",VLOOKUP(E85,'PORTE E UCO'!$A$5:$D$46,4,0),VLOOKUP(E85,'PORTE E UCO'!$A$5:$D$46,4,0)*C85)</f>
        <v>70.656386</v>
      </c>
      <c r="G85" s="20" t="n">
        <v>0.45</v>
      </c>
      <c r="H85" s="21" t="n">
        <f aca="false">G85*$R$2</f>
        <v>8.8531344</v>
      </c>
      <c r="I85" s="16" t="n">
        <v>0</v>
      </c>
      <c r="J85" s="22" t="str">
        <f aca="false">IF(I85&gt;=1,F85*$J$2,"")</f>
        <v/>
      </c>
      <c r="K85" s="22" t="str">
        <f aca="false">IF(I85&gt;=2,F85*$K$2,"")</f>
        <v/>
      </c>
      <c r="L85" s="22" t="str">
        <f aca="false">IF(I85&gt;=3,F85*$L$2,"")</f>
        <v/>
      </c>
      <c r="M85" s="22" t="str">
        <f aca="false">IF(I85&gt;=4,F85*$M$2,"")</f>
        <v/>
      </c>
      <c r="N85" s="16" t="n">
        <v>0</v>
      </c>
      <c r="O85" s="16" t="n">
        <v>0</v>
      </c>
      <c r="P85" s="23" t="n">
        <v>0</v>
      </c>
      <c r="Q85" s="22"/>
      <c r="R85" s="38"/>
      <c r="S85" s="25" t="n">
        <f aca="false">SUM(F85,H85,J85,K85,L85,M85)</f>
        <v>79.5095204</v>
      </c>
      <c r="T85" s="25" t="n">
        <f aca="false">SUM(F85,H85,J85,K85,L85,M85,Q85)</f>
        <v>79.5095204</v>
      </c>
      <c r="AMH85" s="13"/>
      <c r="AMI85" s="0"/>
      <c r="AMJ85" s="0"/>
    </row>
    <row r="86" s="39" customFormat="true" ht="13.8" hidden="false" customHeight="false" outlineLevel="0" collapsed="false">
      <c r="A86" s="27" t="n">
        <v>20103441</v>
      </c>
      <c r="B86" s="28" t="s">
        <v>111</v>
      </c>
      <c r="C86" s="29"/>
      <c r="D86" s="29"/>
      <c r="E86" s="27" t="s">
        <v>39</v>
      </c>
      <c r="F86" s="19" t="n">
        <f aca="false">IF(C86="",VLOOKUP(E86,'PORTE E UCO'!$A$5:$D$46,4,0),VLOOKUP(E86,'PORTE E UCO'!$A$5:$D$46,4,0)*C86)</f>
        <v>52.984668</v>
      </c>
      <c r="G86" s="30" t="n">
        <v>0.66</v>
      </c>
      <c r="H86" s="21" t="n">
        <f aca="false">G86*$R$2</f>
        <v>12.98459712</v>
      </c>
      <c r="I86" s="27" t="n">
        <v>0</v>
      </c>
      <c r="J86" s="22" t="str">
        <f aca="false">IF(I86&gt;=1,F86*$J$2,"")</f>
        <v/>
      </c>
      <c r="K86" s="22" t="str">
        <f aca="false">IF(I86&gt;=2,F86*$K$2,"")</f>
        <v/>
      </c>
      <c r="L86" s="22" t="str">
        <f aca="false">IF(I86&gt;=3,F86*$L$2,"")</f>
        <v/>
      </c>
      <c r="M86" s="22" t="str">
        <f aca="false">IF(I86&gt;=4,F86*$M$2,"")</f>
        <v/>
      </c>
      <c r="N86" s="27" t="n">
        <v>0</v>
      </c>
      <c r="O86" s="27" t="n">
        <v>0</v>
      </c>
      <c r="P86" s="31" t="n">
        <v>0</v>
      </c>
      <c r="Q86" s="32"/>
      <c r="R86" s="38"/>
      <c r="S86" s="25" t="n">
        <f aca="false">SUM(F86,H86,J86,K86,L86,M86)</f>
        <v>65.96926512</v>
      </c>
      <c r="T86" s="25" t="n">
        <f aca="false">SUM(F86,H86,J86,K86,L86,M86,Q86)</f>
        <v>65.96926512</v>
      </c>
      <c r="AMH86" s="13"/>
      <c r="AMI86" s="0"/>
      <c r="AMJ86" s="0"/>
    </row>
    <row r="87" s="39" customFormat="true" ht="13.8" hidden="false" customHeight="false" outlineLevel="0" collapsed="false">
      <c r="A87" s="16" t="n">
        <v>20103450</v>
      </c>
      <c r="B87" s="17" t="s">
        <v>112</v>
      </c>
      <c r="C87" s="18"/>
      <c r="D87" s="18"/>
      <c r="E87" s="16" t="s">
        <v>39</v>
      </c>
      <c r="F87" s="19" t="n">
        <f aca="false">IF(C87="",VLOOKUP(E87,'PORTE E UCO'!$A$5:$D$46,4,0),VLOOKUP(E87,'PORTE E UCO'!$A$5:$D$46,4,0)*C87)</f>
        <v>52.984668</v>
      </c>
      <c r="G87" s="20" t="n">
        <v>0.52</v>
      </c>
      <c r="H87" s="21" t="n">
        <f aca="false">G87*$R$2</f>
        <v>10.23028864</v>
      </c>
      <c r="I87" s="16" t="n">
        <v>0</v>
      </c>
      <c r="J87" s="22" t="str">
        <f aca="false">IF(I87&gt;=1,F87*$J$2,"")</f>
        <v/>
      </c>
      <c r="K87" s="22" t="str">
        <f aca="false">IF(I87&gt;=2,F87*$K$2,"")</f>
        <v/>
      </c>
      <c r="L87" s="22" t="str">
        <f aca="false">IF(I87&gt;=3,F87*$L$2,"")</f>
        <v/>
      </c>
      <c r="M87" s="22" t="str">
        <f aca="false">IF(I87&gt;=4,F87*$M$2,"")</f>
        <v/>
      </c>
      <c r="N87" s="16" t="n">
        <v>0</v>
      </c>
      <c r="O87" s="16" t="n">
        <v>0</v>
      </c>
      <c r="P87" s="23" t="n">
        <v>0</v>
      </c>
      <c r="Q87" s="22"/>
      <c r="R87" s="38"/>
      <c r="S87" s="25" t="n">
        <f aca="false">SUM(F87,H87,J87,K87,L87,M87)</f>
        <v>63.21495664</v>
      </c>
      <c r="T87" s="25" t="n">
        <f aca="false">SUM(F87,H87,J87,K87,L87,M87,Q87)</f>
        <v>63.21495664</v>
      </c>
      <c r="AMH87" s="13"/>
      <c r="AMI87" s="0"/>
      <c r="AMJ87" s="0"/>
    </row>
    <row r="88" s="39" customFormat="true" ht="13.8" hidden="false" customHeight="false" outlineLevel="0" collapsed="false">
      <c r="A88" s="27" t="n">
        <v>20103468</v>
      </c>
      <c r="B88" s="28" t="s">
        <v>113</v>
      </c>
      <c r="C88" s="29"/>
      <c r="D88" s="29"/>
      <c r="E88" s="27" t="s">
        <v>20</v>
      </c>
      <c r="F88" s="19" t="n">
        <f aca="false">IF(C88="",VLOOKUP(E88,'PORTE E UCO'!$A$5:$D$46,4,0),VLOOKUP(E88,'PORTE E UCO'!$A$5:$D$46,4,0)*C88)</f>
        <v>70.656386</v>
      </c>
      <c r="G88" s="30" t="n">
        <v>0.23</v>
      </c>
      <c r="H88" s="21" t="n">
        <f aca="false">G88*$R$2</f>
        <v>4.52493536</v>
      </c>
      <c r="I88" s="27" t="n">
        <v>0</v>
      </c>
      <c r="J88" s="22" t="str">
        <f aca="false">IF(I88&gt;=1,F88*$J$2,"")</f>
        <v/>
      </c>
      <c r="K88" s="22" t="str">
        <f aca="false">IF(I88&gt;=2,F88*$K$2,"")</f>
        <v/>
      </c>
      <c r="L88" s="22" t="str">
        <f aca="false">IF(I88&gt;=3,F88*$L$2,"")</f>
        <v/>
      </c>
      <c r="M88" s="22" t="str">
        <f aca="false">IF(I88&gt;=4,F88*$M$2,"")</f>
        <v/>
      </c>
      <c r="N88" s="27" t="n">
        <v>0</v>
      </c>
      <c r="O88" s="27" t="n">
        <v>0</v>
      </c>
      <c r="P88" s="31" t="n">
        <v>0</v>
      </c>
      <c r="Q88" s="32"/>
      <c r="R88" s="38"/>
      <c r="S88" s="25" t="n">
        <f aca="false">SUM(F88,H88,J88,K88,L88,M88)</f>
        <v>75.18132136</v>
      </c>
      <c r="T88" s="25" t="n">
        <f aca="false">SUM(F88,H88,J88,K88,L88,M88,Q88)</f>
        <v>75.18132136</v>
      </c>
      <c r="AMH88" s="13"/>
      <c r="AMI88" s="0"/>
      <c r="AMJ88" s="0"/>
    </row>
    <row r="89" s="39" customFormat="true" ht="13.8" hidden="false" customHeight="false" outlineLevel="0" collapsed="false">
      <c r="A89" s="16" t="n">
        <v>20103476</v>
      </c>
      <c r="B89" s="17" t="s">
        <v>114</v>
      </c>
      <c r="C89" s="18"/>
      <c r="D89" s="18"/>
      <c r="E89" s="16" t="s">
        <v>39</v>
      </c>
      <c r="F89" s="19" t="n">
        <f aca="false">IF(C89="",VLOOKUP(E89,'PORTE E UCO'!$A$5:$D$46,4,0),VLOOKUP(E89,'PORTE E UCO'!$A$5:$D$46,4,0)*C89)</f>
        <v>52.984668</v>
      </c>
      <c r="G89" s="20" t="n">
        <v>0.87</v>
      </c>
      <c r="H89" s="21" t="n">
        <f aca="false">G89*$R$2</f>
        <v>17.11605984</v>
      </c>
      <c r="I89" s="16" t="n">
        <v>0</v>
      </c>
      <c r="J89" s="22" t="str">
        <f aca="false">IF(I89&gt;=1,F89*$J$2,"")</f>
        <v/>
      </c>
      <c r="K89" s="22" t="str">
        <f aca="false">IF(I89&gt;=2,F89*$K$2,"")</f>
        <v/>
      </c>
      <c r="L89" s="22" t="str">
        <f aca="false">IF(I89&gt;=3,F89*$L$2,"")</f>
        <v/>
      </c>
      <c r="M89" s="22" t="str">
        <f aca="false">IF(I89&gt;=4,F89*$M$2,"")</f>
        <v/>
      </c>
      <c r="N89" s="16" t="n">
        <v>0</v>
      </c>
      <c r="O89" s="16" t="n">
        <v>0</v>
      </c>
      <c r="P89" s="23" t="n">
        <v>0</v>
      </c>
      <c r="Q89" s="22"/>
      <c r="R89" s="38"/>
      <c r="S89" s="25" t="n">
        <f aca="false">SUM(F89,H89,J89,K89,L89,M89)</f>
        <v>70.10072784</v>
      </c>
      <c r="T89" s="25" t="n">
        <f aca="false">SUM(F89,H89,J89,K89,L89,M89,Q89)</f>
        <v>70.10072784</v>
      </c>
      <c r="AMH89" s="13"/>
      <c r="AMI89" s="0"/>
      <c r="AMJ89" s="0"/>
    </row>
    <row r="90" s="39" customFormat="true" ht="13.8" hidden="false" customHeight="false" outlineLevel="0" collapsed="false">
      <c r="A90" s="27" t="n">
        <v>20103514</v>
      </c>
      <c r="B90" s="28" t="s">
        <v>115</v>
      </c>
      <c r="C90" s="29"/>
      <c r="D90" s="29"/>
      <c r="E90" s="27" t="s">
        <v>20</v>
      </c>
      <c r="F90" s="19" t="n">
        <f aca="false">IF(C90="",VLOOKUP(E90,'PORTE E UCO'!$A$5:$D$46,4,0),VLOOKUP(E90,'PORTE E UCO'!$A$5:$D$46,4,0)*C90)</f>
        <v>70.656386</v>
      </c>
      <c r="G90" s="30" t="n">
        <v>1.56</v>
      </c>
      <c r="H90" s="21" t="n">
        <f aca="false">G90*$R$2</f>
        <v>30.69086592</v>
      </c>
      <c r="I90" s="27" t="n">
        <v>0</v>
      </c>
      <c r="J90" s="22" t="str">
        <f aca="false">IF(I90&gt;=1,F90*$J$2,"")</f>
        <v/>
      </c>
      <c r="K90" s="22" t="str">
        <f aca="false">IF(I90&gt;=2,F90*$K$2,"")</f>
        <v/>
      </c>
      <c r="L90" s="22" t="str">
        <f aca="false">IF(I90&gt;=3,F90*$L$2,"")</f>
        <v/>
      </c>
      <c r="M90" s="22" t="str">
        <f aca="false">IF(I90&gt;=4,F90*$M$2,"")</f>
        <v/>
      </c>
      <c r="N90" s="27" t="n">
        <v>0</v>
      </c>
      <c r="O90" s="27" t="n">
        <v>0</v>
      </c>
      <c r="P90" s="31" t="n">
        <v>0</v>
      </c>
      <c r="Q90" s="32"/>
      <c r="R90" s="38"/>
      <c r="S90" s="25" t="n">
        <f aca="false">SUM(F90,H90,J90,K90,L90,M90)</f>
        <v>101.34725192</v>
      </c>
      <c r="T90" s="25" t="n">
        <f aca="false">SUM(F90,H90,J90,K90,L90,M90,Q90)</f>
        <v>101.34725192</v>
      </c>
      <c r="AMH90" s="13"/>
      <c r="AMI90" s="0"/>
      <c r="AMJ90" s="0"/>
    </row>
    <row r="91" s="39" customFormat="true" ht="13.8" hidden="false" customHeight="false" outlineLevel="0" collapsed="false">
      <c r="A91" s="16" t="n">
        <v>20103492</v>
      </c>
      <c r="B91" s="17" t="s">
        <v>116</v>
      </c>
      <c r="C91" s="18"/>
      <c r="D91" s="18"/>
      <c r="E91" s="16" t="s">
        <v>20</v>
      </c>
      <c r="F91" s="19" t="n">
        <f aca="false">IF(C91="",VLOOKUP(E91,'PORTE E UCO'!$A$5:$D$46,4,0),VLOOKUP(E91,'PORTE E UCO'!$A$5:$D$46,4,0)*C91)</f>
        <v>70.656386</v>
      </c>
      <c r="G91" s="20" t="n">
        <v>0.6</v>
      </c>
      <c r="H91" s="21" t="n">
        <f aca="false">G91*$R$2</f>
        <v>11.8041792</v>
      </c>
      <c r="I91" s="16" t="n">
        <v>0</v>
      </c>
      <c r="J91" s="22" t="str">
        <f aca="false">IF(I91&gt;=1,F91*$J$2,"")</f>
        <v/>
      </c>
      <c r="K91" s="22" t="str">
        <f aca="false">IF(I91&gt;=2,F91*$K$2,"")</f>
        <v/>
      </c>
      <c r="L91" s="22" t="str">
        <f aca="false">IF(I91&gt;=3,F91*$L$2,"")</f>
        <v/>
      </c>
      <c r="M91" s="22" t="str">
        <f aca="false">IF(I91&gt;=4,F91*$M$2,"")</f>
        <v/>
      </c>
      <c r="N91" s="16" t="n">
        <v>0</v>
      </c>
      <c r="O91" s="16" t="n">
        <v>0</v>
      </c>
      <c r="P91" s="23" t="n">
        <v>0</v>
      </c>
      <c r="Q91" s="22"/>
      <c r="R91" s="38"/>
      <c r="S91" s="25" t="n">
        <f aca="false">SUM(F91,H91,J91,K91,L91,M91)</f>
        <v>82.4605652</v>
      </c>
      <c r="T91" s="25" t="n">
        <f aca="false">SUM(F91,H91,J91,K91,L91,M91,Q91)</f>
        <v>82.4605652</v>
      </c>
      <c r="AMH91" s="13"/>
      <c r="AMI91" s="0"/>
      <c r="AMJ91" s="0"/>
    </row>
    <row r="92" s="39" customFormat="true" ht="13.8" hidden="false" customHeight="false" outlineLevel="0" collapsed="false">
      <c r="A92" s="27" t="n">
        <v>20103484</v>
      </c>
      <c r="B92" s="28" t="s">
        <v>117</v>
      </c>
      <c r="C92" s="29"/>
      <c r="D92" s="29"/>
      <c r="E92" s="27" t="s">
        <v>39</v>
      </c>
      <c r="F92" s="19" t="n">
        <f aca="false">IF(C92="",VLOOKUP(E92,'PORTE E UCO'!$A$5:$D$46,4,0),VLOOKUP(E92,'PORTE E UCO'!$A$5:$D$46,4,0)*C92)</f>
        <v>52.984668</v>
      </c>
      <c r="G92" s="30" t="n">
        <v>0.47</v>
      </c>
      <c r="H92" s="21" t="n">
        <f aca="false">G92*$R$2</f>
        <v>9.24660704</v>
      </c>
      <c r="I92" s="27" t="n">
        <v>0</v>
      </c>
      <c r="J92" s="22" t="str">
        <f aca="false">IF(I92&gt;=1,F92*$J$2,"")</f>
        <v/>
      </c>
      <c r="K92" s="22" t="str">
        <f aca="false">IF(I92&gt;=2,F92*$K$2,"")</f>
        <v/>
      </c>
      <c r="L92" s="22" t="str">
        <f aca="false">IF(I92&gt;=3,F92*$L$2,"")</f>
        <v/>
      </c>
      <c r="M92" s="22" t="str">
        <f aca="false">IF(I92&gt;=4,F92*$M$2,"")</f>
        <v/>
      </c>
      <c r="N92" s="27" t="n">
        <v>0</v>
      </c>
      <c r="O92" s="27" t="n">
        <v>0</v>
      </c>
      <c r="P92" s="31" t="n">
        <v>0</v>
      </c>
      <c r="Q92" s="32"/>
      <c r="R92" s="38"/>
      <c r="S92" s="25" t="n">
        <f aca="false">SUM(F92,H92,J92,K92,L92,M92)</f>
        <v>62.23127504</v>
      </c>
      <c r="T92" s="25" t="n">
        <f aca="false">SUM(F92,H92,J92,K92,L92,M92,Q92)</f>
        <v>62.23127504</v>
      </c>
      <c r="AMH92" s="13"/>
      <c r="AMI92" s="0"/>
      <c r="AMJ92" s="0"/>
    </row>
    <row r="93" s="39" customFormat="true" ht="13.8" hidden="false" customHeight="false" outlineLevel="0" collapsed="false">
      <c r="A93" s="16" t="n">
        <v>20103506</v>
      </c>
      <c r="B93" s="17" t="s">
        <v>118</v>
      </c>
      <c r="C93" s="18"/>
      <c r="D93" s="18"/>
      <c r="E93" s="16" t="s">
        <v>39</v>
      </c>
      <c r="F93" s="19" t="n">
        <f aca="false">IF(C93="",VLOOKUP(E93,'PORTE E UCO'!$A$5:$D$46,4,0),VLOOKUP(E93,'PORTE E UCO'!$A$5:$D$46,4,0)*C93)</f>
        <v>52.984668</v>
      </c>
      <c r="G93" s="20" t="n">
        <v>0.27</v>
      </c>
      <c r="H93" s="21" t="n">
        <f aca="false">G93*$R$2</f>
        <v>5.31188064</v>
      </c>
      <c r="I93" s="16" t="n">
        <v>0</v>
      </c>
      <c r="J93" s="22" t="str">
        <f aca="false">IF(I93&gt;=1,F93*$J$2,"")</f>
        <v/>
      </c>
      <c r="K93" s="22" t="str">
        <f aca="false">IF(I93&gt;=2,F93*$K$2,"")</f>
        <v/>
      </c>
      <c r="L93" s="22" t="str">
        <f aca="false">IF(I93&gt;=3,F93*$L$2,"")</f>
        <v/>
      </c>
      <c r="M93" s="22" t="str">
        <f aca="false">IF(I93&gt;=4,F93*$M$2,"")</f>
        <v/>
      </c>
      <c r="N93" s="16" t="n">
        <v>0</v>
      </c>
      <c r="O93" s="16" t="n">
        <v>0</v>
      </c>
      <c r="P93" s="23" t="n">
        <v>0</v>
      </c>
      <c r="Q93" s="22"/>
      <c r="R93" s="38"/>
      <c r="S93" s="25" t="n">
        <f aca="false">SUM(F93,H93,J93,K93,L93,M93)</f>
        <v>58.29654864</v>
      </c>
      <c r="T93" s="25" t="n">
        <f aca="false">SUM(F93,H93,J93,K93,L93,M93,Q93)</f>
        <v>58.29654864</v>
      </c>
      <c r="AMH93" s="13"/>
      <c r="AMI93" s="0"/>
      <c r="AMJ93" s="0"/>
    </row>
    <row r="94" s="39" customFormat="true" ht="14.95" hidden="false" customHeight="false" outlineLevel="0" collapsed="false">
      <c r="A94" s="27" t="n">
        <v>20103522</v>
      </c>
      <c r="B94" s="28" t="s">
        <v>119</v>
      </c>
      <c r="C94" s="29"/>
      <c r="D94" s="29"/>
      <c r="E94" s="27" t="s">
        <v>39</v>
      </c>
      <c r="F94" s="19" t="n">
        <f aca="false">IF(C94="",VLOOKUP(E94,'PORTE E UCO'!$A$5:$D$46,4,0),VLOOKUP(E94,'PORTE E UCO'!$A$5:$D$46,4,0)*C94)</f>
        <v>52.984668</v>
      </c>
      <c r="G94" s="30" t="n">
        <v>0.63</v>
      </c>
      <c r="H94" s="21" t="n">
        <f aca="false">G94*$R$2</f>
        <v>12.39438816</v>
      </c>
      <c r="I94" s="27" t="n">
        <v>0</v>
      </c>
      <c r="J94" s="22" t="str">
        <f aca="false">IF(I94&gt;=1,F94*$J$2,"")</f>
        <v/>
      </c>
      <c r="K94" s="22" t="str">
        <f aca="false">IF(I94&gt;=2,F94*$K$2,"")</f>
        <v/>
      </c>
      <c r="L94" s="22" t="str">
        <f aca="false">IF(I94&gt;=3,F94*$L$2,"")</f>
        <v/>
      </c>
      <c r="M94" s="22" t="str">
        <f aca="false">IF(I94&gt;=4,F94*$M$2,"")</f>
        <v/>
      </c>
      <c r="N94" s="27" t="n">
        <v>0</v>
      </c>
      <c r="O94" s="27" t="n">
        <v>0</v>
      </c>
      <c r="P94" s="31" t="n">
        <v>0</v>
      </c>
      <c r="Q94" s="32"/>
      <c r="R94" s="38"/>
      <c r="S94" s="25" t="n">
        <f aca="false">SUM(F94,H94,J94,K94,L94,M94)</f>
        <v>65.37905616</v>
      </c>
      <c r="T94" s="25" t="n">
        <f aca="false">SUM(F94,H94,J94,K94,L94,M94,Q94)</f>
        <v>65.37905616</v>
      </c>
      <c r="AMH94" s="13"/>
      <c r="AMI94" s="0"/>
      <c r="AMJ94" s="0"/>
    </row>
    <row r="95" s="39" customFormat="true" ht="13.8" hidden="false" customHeight="false" outlineLevel="0" collapsed="false">
      <c r="A95" s="16" t="n">
        <v>20103549</v>
      </c>
      <c r="B95" s="17" t="s">
        <v>120</v>
      </c>
      <c r="C95" s="18"/>
      <c r="D95" s="18"/>
      <c r="E95" s="16" t="s">
        <v>39</v>
      </c>
      <c r="F95" s="19" t="n">
        <f aca="false">IF(C95="",VLOOKUP(E95,'PORTE E UCO'!$A$5:$D$46,4,0),VLOOKUP(E95,'PORTE E UCO'!$A$5:$D$46,4,0)*C95)</f>
        <v>52.984668</v>
      </c>
      <c r="G95" s="20" t="n">
        <v>0.1</v>
      </c>
      <c r="H95" s="21" t="n">
        <f aca="false">G95*$R$2</f>
        <v>1.9673632</v>
      </c>
      <c r="I95" s="16" t="n">
        <v>0</v>
      </c>
      <c r="J95" s="22" t="str">
        <f aca="false">IF(I95&gt;=1,F95*$J$2,"")</f>
        <v/>
      </c>
      <c r="K95" s="22" t="str">
        <f aca="false">IF(I95&gt;=2,F95*$K$2,"")</f>
        <v/>
      </c>
      <c r="L95" s="22" t="str">
        <f aca="false">IF(I95&gt;=3,F95*$L$2,"")</f>
        <v/>
      </c>
      <c r="M95" s="22" t="str">
        <f aca="false">IF(I95&gt;=4,F95*$M$2,"")</f>
        <v/>
      </c>
      <c r="N95" s="16" t="n">
        <v>0</v>
      </c>
      <c r="O95" s="16" t="n">
        <v>0</v>
      </c>
      <c r="P95" s="23" t="n">
        <v>0</v>
      </c>
      <c r="Q95" s="22"/>
      <c r="R95" s="38"/>
      <c r="S95" s="25" t="n">
        <f aca="false">SUM(F95,H95,J95,K95,L95,M95)</f>
        <v>54.9520312</v>
      </c>
      <c r="T95" s="25" t="n">
        <f aca="false">SUM(F95,H95,J95,K95,L95,M95,Q95)</f>
        <v>54.9520312</v>
      </c>
      <c r="AMH95" s="13"/>
      <c r="AMI95" s="0"/>
      <c r="AMJ95" s="0"/>
    </row>
    <row r="96" s="39" customFormat="true" ht="13.8" hidden="false" customHeight="false" outlineLevel="0" collapsed="false">
      <c r="A96" s="27" t="n">
        <v>20103557</v>
      </c>
      <c r="B96" s="28" t="s">
        <v>121</v>
      </c>
      <c r="C96" s="29"/>
      <c r="D96" s="29"/>
      <c r="E96" s="27" t="s">
        <v>39</v>
      </c>
      <c r="F96" s="19" t="n">
        <f aca="false">IF(C96="",VLOOKUP(E96,'PORTE E UCO'!$A$5:$D$46,4,0),VLOOKUP(E96,'PORTE E UCO'!$A$5:$D$46,4,0)*C96)</f>
        <v>52.984668</v>
      </c>
      <c r="G96" s="30" t="n">
        <v>0.1</v>
      </c>
      <c r="H96" s="21" t="n">
        <f aca="false">G96*$R$2</f>
        <v>1.9673632</v>
      </c>
      <c r="I96" s="27" t="n">
        <v>0</v>
      </c>
      <c r="J96" s="22" t="str">
        <f aca="false">IF(I96&gt;=1,F96*$J$2,"")</f>
        <v/>
      </c>
      <c r="K96" s="22" t="str">
        <f aca="false">IF(I96&gt;=2,F96*$K$2,"")</f>
        <v/>
      </c>
      <c r="L96" s="22" t="str">
        <f aca="false">IF(I96&gt;=3,F96*$L$2,"")</f>
        <v/>
      </c>
      <c r="M96" s="22" t="str">
        <f aca="false">IF(I96&gt;=4,F96*$M$2,"")</f>
        <v/>
      </c>
      <c r="N96" s="27" t="n">
        <v>0</v>
      </c>
      <c r="O96" s="27" t="n">
        <v>0</v>
      </c>
      <c r="P96" s="31" t="n">
        <v>0</v>
      </c>
      <c r="Q96" s="32"/>
      <c r="R96" s="38"/>
      <c r="S96" s="25" t="n">
        <f aca="false">SUM(F96,H96,J96,K96,L96,M96)</f>
        <v>54.9520312</v>
      </c>
      <c r="T96" s="25" t="n">
        <f aca="false">SUM(F96,H96,J96,K96,L96,M96,Q96)</f>
        <v>54.9520312</v>
      </c>
      <c r="AMH96" s="13"/>
      <c r="AMI96" s="0"/>
      <c r="AMJ96" s="0"/>
    </row>
    <row r="97" s="39" customFormat="true" ht="13.8" hidden="false" customHeight="false" outlineLevel="0" collapsed="false">
      <c r="A97" s="16" t="n">
        <v>20103565</v>
      </c>
      <c r="B97" s="17" t="s">
        <v>122</v>
      </c>
      <c r="C97" s="18"/>
      <c r="D97" s="18"/>
      <c r="E97" s="16" t="s">
        <v>54</v>
      </c>
      <c r="F97" s="19" t="n">
        <f aca="false">IF(C97="",VLOOKUP(E97,'PORTE E UCO'!$A$5:$D$46,4,0),VLOOKUP(E97,'PORTE E UCO'!$A$5:$D$46,4,0)*C97)</f>
        <v>35.31295</v>
      </c>
      <c r="G97" s="20" t="n">
        <v>0.46</v>
      </c>
      <c r="H97" s="21" t="n">
        <f aca="false">G97*$R$2</f>
        <v>9.04987072</v>
      </c>
      <c r="I97" s="16" t="n">
        <v>0</v>
      </c>
      <c r="J97" s="22" t="str">
        <f aca="false">IF(I97&gt;=1,F97*$J$2,"")</f>
        <v/>
      </c>
      <c r="K97" s="22" t="str">
        <f aca="false">IF(I97&gt;=2,F97*$K$2,"")</f>
        <v/>
      </c>
      <c r="L97" s="22" t="str">
        <f aca="false">IF(I97&gt;=3,F97*$L$2,"")</f>
        <v/>
      </c>
      <c r="M97" s="22" t="str">
        <f aca="false">IF(I97&gt;=4,F97*$M$2,"")</f>
        <v/>
      </c>
      <c r="N97" s="16" t="n">
        <v>0</v>
      </c>
      <c r="O97" s="16" t="n">
        <v>0</v>
      </c>
      <c r="P97" s="23" t="n">
        <v>0</v>
      </c>
      <c r="Q97" s="22"/>
      <c r="R97" s="38"/>
      <c r="S97" s="25" t="n">
        <f aca="false">SUM(F97,H97,J97,K97,L97,M97)</f>
        <v>44.36282072</v>
      </c>
      <c r="T97" s="25" t="n">
        <f aca="false">SUM(F97,H97,J97,K97,L97,M97,Q97)</f>
        <v>44.36282072</v>
      </c>
      <c r="AMH97" s="13"/>
      <c r="AMI97" s="0"/>
      <c r="AMJ97" s="0"/>
    </row>
    <row r="98" s="39" customFormat="true" ht="14.95" hidden="false" customHeight="false" outlineLevel="0" collapsed="false">
      <c r="A98" s="27" t="n">
        <v>20103581</v>
      </c>
      <c r="B98" s="28" t="s">
        <v>123</v>
      </c>
      <c r="C98" s="29"/>
      <c r="D98" s="29"/>
      <c r="E98" s="27" t="s">
        <v>50</v>
      </c>
      <c r="F98" s="19" t="n">
        <f aca="false">IF(C98="",VLOOKUP(E98,'PORTE E UCO'!$A$5:$D$46,4,0),VLOOKUP(E98,'PORTE E UCO'!$A$5:$D$46,4,0)*C98)</f>
        <v>17.661556</v>
      </c>
      <c r="G98" s="30"/>
      <c r="H98" s="21" t="n">
        <f aca="false">G98*$R$2</f>
        <v>0</v>
      </c>
      <c r="I98" s="27" t="n">
        <v>0</v>
      </c>
      <c r="J98" s="22" t="str">
        <f aca="false">IF(I98&gt;=1,F98*$J$2,"")</f>
        <v/>
      </c>
      <c r="K98" s="22" t="str">
        <f aca="false">IF(I98&gt;=2,F98*$K$2,"")</f>
        <v/>
      </c>
      <c r="L98" s="22" t="str">
        <f aca="false">IF(I98&gt;=3,F98*$L$2,"")</f>
        <v/>
      </c>
      <c r="M98" s="22" t="str">
        <f aca="false">IF(I98&gt;=4,F98*$M$2,"")</f>
        <v/>
      </c>
      <c r="N98" s="27" t="n">
        <v>0</v>
      </c>
      <c r="O98" s="27" t="n">
        <v>0</v>
      </c>
      <c r="P98" s="31" t="n">
        <v>0</v>
      </c>
      <c r="Q98" s="32"/>
      <c r="R98" s="38"/>
      <c r="S98" s="25" t="n">
        <f aca="false">SUM(F98,H98,J98,K98,L98,M98)</f>
        <v>17.661556</v>
      </c>
      <c r="T98" s="25" t="n">
        <f aca="false">SUM(F98,H98,J98,K98,L98,M98,Q98)</f>
        <v>17.661556</v>
      </c>
      <c r="AMH98" s="13"/>
      <c r="AMI98" s="0"/>
      <c r="AMJ98" s="0"/>
    </row>
    <row r="99" s="39" customFormat="true" ht="14.95" hidden="false" customHeight="false" outlineLevel="0" collapsed="false">
      <c r="A99" s="16" t="n">
        <v>20103573</v>
      </c>
      <c r="B99" s="17" t="s">
        <v>124</v>
      </c>
      <c r="C99" s="18"/>
      <c r="D99" s="18"/>
      <c r="E99" s="16" t="s">
        <v>50</v>
      </c>
      <c r="F99" s="19" t="n">
        <f aca="false">IF(C99="",VLOOKUP(E99,'PORTE E UCO'!$A$5:$D$46,4,0),VLOOKUP(E99,'PORTE E UCO'!$A$5:$D$46,4,0)*C99)</f>
        <v>17.661556</v>
      </c>
      <c r="G99" s="20"/>
      <c r="H99" s="21" t="n">
        <f aca="false">G99*$R$2</f>
        <v>0</v>
      </c>
      <c r="I99" s="16" t="n">
        <v>0</v>
      </c>
      <c r="J99" s="22" t="str">
        <f aca="false">IF(I99&gt;=1,F99*$J$2,"")</f>
        <v/>
      </c>
      <c r="K99" s="22" t="str">
        <f aca="false">IF(I99&gt;=2,F99*$K$2,"")</f>
        <v/>
      </c>
      <c r="L99" s="22" t="str">
        <f aca="false">IF(I99&gt;=3,F99*$L$2,"")</f>
        <v/>
      </c>
      <c r="M99" s="22" t="str">
        <f aca="false">IF(I99&gt;=4,F99*$M$2,"")</f>
        <v/>
      </c>
      <c r="N99" s="16" t="n">
        <v>0</v>
      </c>
      <c r="O99" s="16" t="n">
        <v>0</v>
      </c>
      <c r="P99" s="23" t="n">
        <v>0</v>
      </c>
      <c r="Q99" s="22"/>
      <c r="R99" s="38"/>
      <c r="S99" s="25" t="n">
        <f aca="false">SUM(F99,H99,J99,K99,L99,M99)</f>
        <v>17.661556</v>
      </c>
      <c r="T99" s="25" t="n">
        <f aca="false">SUM(F99,H99,J99,K99,L99,M99,Q99)</f>
        <v>17.661556</v>
      </c>
      <c r="AMH99" s="13"/>
      <c r="AMI99" s="0"/>
      <c r="AMJ99" s="0"/>
    </row>
    <row r="100" s="39" customFormat="true" ht="14.95" hidden="false" customHeight="false" outlineLevel="0" collapsed="false">
      <c r="A100" s="27" t="n">
        <v>20103603</v>
      </c>
      <c r="B100" s="28" t="s">
        <v>125</v>
      </c>
      <c r="C100" s="29"/>
      <c r="D100" s="29"/>
      <c r="E100" s="27" t="s">
        <v>50</v>
      </c>
      <c r="F100" s="19" t="n">
        <f aca="false">IF(C100="",VLOOKUP(E100,'PORTE E UCO'!$A$5:$D$46,4,0),VLOOKUP(E100,'PORTE E UCO'!$A$5:$D$46,4,0)*C100)</f>
        <v>17.661556</v>
      </c>
      <c r="G100" s="30"/>
      <c r="H100" s="21" t="n">
        <f aca="false">G100*$R$2</f>
        <v>0</v>
      </c>
      <c r="I100" s="27" t="n">
        <v>0</v>
      </c>
      <c r="J100" s="22" t="str">
        <f aca="false">IF(I100&gt;=1,F100*$J$2,"")</f>
        <v/>
      </c>
      <c r="K100" s="22" t="str">
        <f aca="false">IF(I100&gt;=2,F100*$K$2,"")</f>
        <v/>
      </c>
      <c r="L100" s="22" t="str">
        <f aca="false">IF(I100&gt;=3,F100*$L$2,"")</f>
        <v/>
      </c>
      <c r="M100" s="22" t="str">
        <f aca="false">IF(I100&gt;=4,F100*$M$2,"")</f>
        <v/>
      </c>
      <c r="N100" s="27" t="n">
        <v>0</v>
      </c>
      <c r="O100" s="27" t="n">
        <v>0</v>
      </c>
      <c r="P100" s="31" t="n">
        <v>0</v>
      </c>
      <c r="Q100" s="32"/>
      <c r="R100" s="38"/>
      <c r="S100" s="25" t="n">
        <f aca="false">SUM(F100,H100,J100,K100,L100,M100)</f>
        <v>17.661556</v>
      </c>
      <c r="T100" s="25" t="n">
        <f aca="false">SUM(F100,H100,J100,K100,L100,M100,Q100)</f>
        <v>17.661556</v>
      </c>
      <c r="AMH100" s="13"/>
      <c r="AMI100" s="0"/>
      <c r="AMJ100" s="0"/>
    </row>
    <row r="101" s="39" customFormat="true" ht="14.95" hidden="false" customHeight="false" outlineLevel="0" collapsed="false">
      <c r="A101" s="16" t="n">
        <v>20103590</v>
      </c>
      <c r="B101" s="17" t="s">
        <v>126</v>
      </c>
      <c r="C101" s="18"/>
      <c r="D101" s="18"/>
      <c r="E101" s="16" t="s">
        <v>50</v>
      </c>
      <c r="F101" s="19" t="n">
        <f aca="false">IF(C101="",VLOOKUP(E101,'PORTE E UCO'!$A$5:$D$46,4,0),VLOOKUP(E101,'PORTE E UCO'!$A$5:$D$46,4,0)*C101)</f>
        <v>17.661556</v>
      </c>
      <c r="G101" s="20"/>
      <c r="H101" s="21" t="n">
        <f aca="false">G101*$R$2</f>
        <v>0</v>
      </c>
      <c r="I101" s="16" t="n">
        <v>0</v>
      </c>
      <c r="J101" s="22" t="str">
        <f aca="false">IF(I101&gt;=1,F101*$J$2,"")</f>
        <v/>
      </c>
      <c r="K101" s="22" t="str">
        <f aca="false">IF(I101&gt;=2,F101*$K$2,"")</f>
        <v/>
      </c>
      <c r="L101" s="22" t="str">
        <f aca="false">IF(I101&gt;=3,F101*$L$2,"")</f>
        <v/>
      </c>
      <c r="M101" s="22" t="str">
        <f aca="false">IF(I101&gt;=4,F101*$M$2,"")</f>
        <v/>
      </c>
      <c r="N101" s="16" t="n">
        <v>0</v>
      </c>
      <c r="O101" s="16" t="n">
        <v>0</v>
      </c>
      <c r="P101" s="23" t="n">
        <v>0</v>
      </c>
      <c r="Q101" s="22"/>
      <c r="R101" s="38"/>
      <c r="S101" s="25" t="n">
        <f aca="false">SUM(F101,H101,J101,K101,L101,M101)</f>
        <v>17.661556</v>
      </c>
      <c r="T101" s="25" t="n">
        <f aca="false">SUM(F101,H101,J101,K101,L101,M101,Q101)</f>
        <v>17.661556</v>
      </c>
      <c r="AMH101" s="13"/>
      <c r="AMI101" s="0"/>
      <c r="AMJ101" s="0"/>
    </row>
    <row r="102" s="39" customFormat="true" ht="14.95" hidden="false" customHeight="false" outlineLevel="0" collapsed="false">
      <c r="A102" s="27" t="n">
        <v>20103611</v>
      </c>
      <c r="B102" s="28" t="s">
        <v>127</v>
      </c>
      <c r="C102" s="29"/>
      <c r="D102" s="29"/>
      <c r="E102" s="27" t="s">
        <v>39</v>
      </c>
      <c r="F102" s="19" t="n">
        <f aca="false">IF(C102="",VLOOKUP(E102,'PORTE E UCO'!$A$5:$D$46,4,0),VLOOKUP(E102,'PORTE E UCO'!$A$5:$D$46,4,0)*C102)</f>
        <v>52.984668</v>
      </c>
      <c r="G102" s="30" t="n">
        <v>0.3</v>
      </c>
      <c r="H102" s="21" t="n">
        <f aca="false">G102*$R$2</f>
        <v>5.9020896</v>
      </c>
      <c r="I102" s="27" t="n">
        <v>0</v>
      </c>
      <c r="J102" s="22" t="str">
        <f aca="false">IF(I102&gt;=1,F102*$J$2,"")</f>
        <v/>
      </c>
      <c r="K102" s="22" t="str">
        <f aca="false">IF(I102&gt;=2,F102*$K$2,"")</f>
        <v/>
      </c>
      <c r="L102" s="22" t="str">
        <f aca="false">IF(I102&gt;=3,F102*$L$2,"")</f>
        <v/>
      </c>
      <c r="M102" s="22" t="str">
        <f aca="false">IF(I102&gt;=4,F102*$M$2,"")</f>
        <v/>
      </c>
      <c r="N102" s="27" t="n">
        <v>0</v>
      </c>
      <c r="O102" s="27" t="n">
        <v>0</v>
      </c>
      <c r="P102" s="31" t="n">
        <v>0</v>
      </c>
      <c r="Q102" s="32"/>
      <c r="R102" s="38"/>
      <c r="S102" s="25" t="n">
        <f aca="false">SUM(F102,H102,J102,K102,L102,M102)</f>
        <v>58.8867576</v>
      </c>
      <c r="T102" s="25" t="n">
        <f aca="false">SUM(F102,H102,J102,K102,L102,M102,Q102)</f>
        <v>58.8867576</v>
      </c>
      <c r="AMH102" s="13"/>
      <c r="AMI102" s="0"/>
      <c r="AMJ102" s="0"/>
    </row>
    <row r="103" s="39" customFormat="true" ht="14.95" hidden="false" customHeight="false" outlineLevel="0" collapsed="false">
      <c r="A103" s="16" t="n">
        <v>20103727</v>
      </c>
      <c r="B103" s="17" t="s">
        <v>128</v>
      </c>
      <c r="C103" s="18"/>
      <c r="D103" s="18"/>
      <c r="E103" s="16" t="s">
        <v>39</v>
      </c>
      <c r="F103" s="19" t="n">
        <f aca="false">IF(C103="",VLOOKUP(E103,'PORTE E UCO'!$A$5:$D$46,4,0),VLOOKUP(E103,'PORTE E UCO'!$A$5:$D$46,4,0)*C103)</f>
        <v>52.984668</v>
      </c>
      <c r="G103" s="20"/>
      <c r="H103" s="21" t="n">
        <f aca="false">G103*$R$2</f>
        <v>0</v>
      </c>
      <c r="I103" s="16" t="n">
        <v>0</v>
      </c>
      <c r="J103" s="22" t="str">
        <f aca="false">IF(I103&gt;=1,F103*$J$2,"")</f>
        <v/>
      </c>
      <c r="K103" s="22" t="str">
        <f aca="false">IF(I103&gt;=2,F103*$K$2,"")</f>
        <v/>
      </c>
      <c r="L103" s="22" t="str">
        <f aca="false">IF(I103&gt;=3,F103*$L$2,"")</f>
        <v/>
      </c>
      <c r="M103" s="22" t="str">
        <f aca="false">IF(I103&gt;=4,F103*$M$2,"")</f>
        <v/>
      </c>
      <c r="N103" s="16" t="n">
        <v>0</v>
      </c>
      <c r="O103" s="16" t="n">
        <v>0</v>
      </c>
      <c r="P103" s="23" t="n">
        <v>0</v>
      </c>
      <c r="Q103" s="22"/>
      <c r="R103" s="38"/>
      <c r="S103" s="25" t="n">
        <f aca="false">SUM(F103,H103,J103,K103,L103,M103)</f>
        <v>52.984668</v>
      </c>
      <c r="T103" s="25" t="n">
        <f aca="false">SUM(F103,H103,J103,K103,L103,M103,Q103)</f>
        <v>52.984668</v>
      </c>
      <c r="AMH103" s="13"/>
      <c r="AMI103" s="0"/>
      <c r="AMJ103" s="0"/>
    </row>
    <row r="104" s="39" customFormat="true" ht="13.8" hidden="false" customHeight="false" outlineLevel="0" collapsed="false">
      <c r="A104" s="27" t="n">
        <v>20103620</v>
      </c>
      <c r="B104" s="28" t="s">
        <v>129</v>
      </c>
      <c r="C104" s="29"/>
      <c r="D104" s="29"/>
      <c r="E104" s="27" t="s">
        <v>54</v>
      </c>
      <c r="F104" s="19" t="n">
        <f aca="false">IF(C104="",VLOOKUP(E104,'PORTE E UCO'!$A$5:$D$46,4,0),VLOOKUP(E104,'PORTE E UCO'!$A$5:$D$46,4,0)*C104)</f>
        <v>35.31295</v>
      </c>
      <c r="G104" s="30" t="n">
        <v>0.76</v>
      </c>
      <c r="H104" s="21" t="n">
        <f aca="false">G104*$R$2</f>
        <v>14.95196032</v>
      </c>
      <c r="I104" s="27" t="n">
        <v>0</v>
      </c>
      <c r="J104" s="22" t="str">
        <f aca="false">IF(I104&gt;=1,F104*$J$2,"")</f>
        <v/>
      </c>
      <c r="K104" s="22" t="str">
        <f aca="false">IF(I104&gt;=2,F104*$K$2,"")</f>
        <v/>
      </c>
      <c r="L104" s="22" t="str">
        <f aca="false">IF(I104&gt;=3,F104*$L$2,"")</f>
        <v/>
      </c>
      <c r="M104" s="22" t="str">
        <f aca="false">IF(I104&gt;=4,F104*$M$2,"")</f>
        <v/>
      </c>
      <c r="N104" s="27" t="n">
        <v>0</v>
      </c>
      <c r="O104" s="27" t="n">
        <v>0</v>
      </c>
      <c r="P104" s="31" t="n">
        <v>0</v>
      </c>
      <c r="Q104" s="32"/>
      <c r="R104" s="38"/>
      <c r="S104" s="25" t="n">
        <f aca="false">SUM(F104,H104,J104,K104,L104,M104)</f>
        <v>50.26491032</v>
      </c>
      <c r="T104" s="25" t="n">
        <f aca="false">SUM(F104,H104,J104,K104,L104,M104,Q104)</f>
        <v>50.26491032</v>
      </c>
      <c r="AMH104" s="13"/>
      <c r="AMI104" s="0"/>
      <c r="AMJ104" s="0"/>
    </row>
    <row r="105" s="39" customFormat="true" ht="13.8" hidden="false" customHeight="false" outlineLevel="0" collapsed="false">
      <c r="A105" s="16" t="n">
        <v>20103638</v>
      </c>
      <c r="B105" s="17" t="s">
        <v>130</v>
      </c>
      <c r="C105" s="18"/>
      <c r="D105" s="18"/>
      <c r="E105" s="16" t="s">
        <v>39</v>
      </c>
      <c r="F105" s="19" t="n">
        <f aca="false">IF(C105="",VLOOKUP(E105,'PORTE E UCO'!$A$5:$D$46,4,0),VLOOKUP(E105,'PORTE E UCO'!$A$5:$D$46,4,0)*C105)</f>
        <v>52.984668</v>
      </c>
      <c r="G105" s="20" t="n">
        <v>1</v>
      </c>
      <c r="H105" s="21" t="n">
        <f aca="false">G105*$R$2</f>
        <v>19.673632</v>
      </c>
      <c r="I105" s="16" t="n">
        <v>0</v>
      </c>
      <c r="J105" s="22" t="str">
        <f aca="false">IF(I105&gt;=1,F105*$J$2,"")</f>
        <v/>
      </c>
      <c r="K105" s="22" t="str">
        <f aca="false">IF(I105&gt;=2,F105*$K$2,"")</f>
        <v/>
      </c>
      <c r="L105" s="22" t="str">
        <f aca="false">IF(I105&gt;=3,F105*$L$2,"")</f>
        <v/>
      </c>
      <c r="M105" s="22" t="str">
        <f aca="false">IF(I105&gt;=4,F105*$M$2,"")</f>
        <v/>
      </c>
      <c r="N105" s="16" t="n">
        <v>0</v>
      </c>
      <c r="O105" s="16" t="n">
        <v>0</v>
      </c>
      <c r="P105" s="23" t="n">
        <v>0</v>
      </c>
      <c r="Q105" s="22"/>
      <c r="R105" s="38"/>
      <c r="S105" s="25" t="n">
        <f aca="false">SUM(F105,H105,J105,K105,L105,M105)</f>
        <v>72.6583</v>
      </c>
      <c r="T105" s="25" t="n">
        <f aca="false">SUM(F105,H105,J105,K105,L105,M105,Q105)</f>
        <v>72.6583</v>
      </c>
      <c r="AMH105" s="13"/>
      <c r="AMI105" s="0"/>
      <c r="AMJ105" s="0"/>
    </row>
    <row r="106" s="39" customFormat="true" ht="13.8" hidden="false" customHeight="false" outlineLevel="0" collapsed="false">
      <c r="A106" s="27" t="n">
        <v>20103646</v>
      </c>
      <c r="B106" s="28" t="s">
        <v>131</v>
      </c>
      <c r="C106" s="29"/>
      <c r="D106" s="29"/>
      <c r="E106" s="27" t="s">
        <v>22</v>
      </c>
      <c r="F106" s="19" t="n">
        <f aca="false">IF(C106="",VLOOKUP(E106,'PORTE E UCO'!$A$5:$D$46,4,0),VLOOKUP(E106,'PORTE E UCO'!$A$5:$D$46,4,0)*C106)</f>
        <v>220.434104</v>
      </c>
      <c r="G106" s="30" t="n">
        <v>8.3</v>
      </c>
      <c r="H106" s="21" t="n">
        <f aca="false">G106*$R$2</f>
        <v>163.2911456</v>
      </c>
      <c r="I106" s="27" t="n">
        <v>0</v>
      </c>
      <c r="J106" s="22" t="str">
        <f aca="false">IF(I106&gt;=1,F106*$J$2,"")</f>
        <v/>
      </c>
      <c r="K106" s="22" t="str">
        <f aca="false">IF(I106&gt;=2,F106*$K$2,"")</f>
        <v/>
      </c>
      <c r="L106" s="22" t="str">
        <f aca="false">IF(I106&gt;=3,F106*$L$2,"")</f>
        <v/>
      </c>
      <c r="M106" s="22" t="str">
        <f aca="false">IF(I106&gt;=4,F106*$M$2,"")</f>
        <v/>
      </c>
      <c r="N106" s="27" t="n">
        <v>0</v>
      </c>
      <c r="O106" s="27" t="n">
        <v>0</v>
      </c>
      <c r="P106" s="31" t="n">
        <v>0</v>
      </c>
      <c r="Q106" s="32"/>
      <c r="R106" s="38"/>
      <c r="S106" s="25" t="n">
        <f aca="false">SUM(F106,H106,J106,K106,L106,M106)</f>
        <v>383.7252496</v>
      </c>
      <c r="T106" s="25" t="n">
        <f aca="false">SUM(F106,H106,J106,K106,L106,M106,Q106)</f>
        <v>383.7252496</v>
      </c>
      <c r="AMH106" s="13"/>
      <c r="AMI106" s="0"/>
      <c r="AMJ106" s="0"/>
    </row>
    <row r="107" s="39" customFormat="true" ht="13.8" hidden="false" customHeight="false" outlineLevel="0" collapsed="false">
      <c r="A107" s="16" t="n">
        <v>20103654</v>
      </c>
      <c r="B107" s="17" t="s">
        <v>132</v>
      </c>
      <c r="C107" s="18"/>
      <c r="D107" s="18"/>
      <c r="E107" s="16" t="s">
        <v>54</v>
      </c>
      <c r="F107" s="19" t="n">
        <f aca="false">IF(C107="",VLOOKUP(E107,'PORTE E UCO'!$A$5:$D$46,4,0),VLOOKUP(E107,'PORTE E UCO'!$A$5:$D$46,4,0)*C107)</f>
        <v>35.31295</v>
      </c>
      <c r="G107" s="20" t="n">
        <v>0.34</v>
      </c>
      <c r="H107" s="21" t="n">
        <f aca="false">G107*$R$2</f>
        <v>6.68903488</v>
      </c>
      <c r="I107" s="16" t="n">
        <v>0</v>
      </c>
      <c r="J107" s="22" t="str">
        <f aca="false">IF(I107&gt;=1,F107*$J$2,"")</f>
        <v/>
      </c>
      <c r="K107" s="22" t="str">
        <f aca="false">IF(I107&gt;=2,F107*$K$2,"")</f>
        <v/>
      </c>
      <c r="L107" s="22" t="str">
        <f aca="false">IF(I107&gt;=3,F107*$L$2,"")</f>
        <v/>
      </c>
      <c r="M107" s="22" t="str">
        <f aca="false">IF(I107&gt;=4,F107*$M$2,"")</f>
        <v/>
      </c>
      <c r="N107" s="16" t="n">
        <v>0</v>
      </c>
      <c r="O107" s="16" t="n">
        <v>0</v>
      </c>
      <c r="P107" s="23" t="n">
        <v>0</v>
      </c>
      <c r="Q107" s="22"/>
      <c r="R107" s="38"/>
      <c r="S107" s="25" t="n">
        <f aca="false">SUM(F107,H107,J107,K107,L107,M107)</f>
        <v>42.00198488</v>
      </c>
      <c r="T107" s="25" t="n">
        <f aca="false">SUM(F107,H107,J107,K107,L107,M107,Q107)</f>
        <v>42.00198488</v>
      </c>
      <c r="AMH107" s="13"/>
      <c r="AMI107" s="0"/>
      <c r="AMJ107" s="0"/>
    </row>
    <row r="108" s="39" customFormat="true" ht="14.95" hidden="false" customHeight="false" outlineLevel="0" collapsed="false">
      <c r="A108" s="27" t="n">
        <v>20103530</v>
      </c>
      <c r="B108" s="28" t="s">
        <v>133</v>
      </c>
      <c r="C108" s="29"/>
      <c r="D108" s="29"/>
      <c r="E108" s="27" t="s">
        <v>39</v>
      </c>
      <c r="F108" s="19" t="n">
        <f aca="false">IF(C108="",VLOOKUP(E108,'PORTE E UCO'!$A$5:$D$46,4,0),VLOOKUP(E108,'PORTE E UCO'!$A$5:$D$46,4,0)*C108)</f>
        <v>52.984668</v>
      </c>
      <c r="G108" s="30" t="n">
        <v>0.9</v>
      </c>
      <c r="H108" s="21" t="n">
        <f aca="false">G108*$R$2</f>
        <v>17.7062688</v>
      </c>
      <c r="I108" s="27" t="n">
        <v>0</v>
      </c>
      <c r="J108" s="22" t="str">
        <f aca="false">IF(I108&gt;=1,F108*$J$2,"")</f>
        <v/>
      </c>
      <c r="K108" s="22" t="str">
        <f aca="false">IF(I108&gt;=2,F108*$K$2,"")</f>
        <v/>
      </c>
      <c r="L108" s="22" t="str">
        <f aca="false">IF(I108&gt;=3,F108*$L$2,"")</f>
        <v/>
      </c>
      <c r="M108" s="22" t="str">
        <f aca="false">IF(I108&gt;=4,F108*$M$2,"")</f>
        <v/>
      </c>
      <c r="N108" s="27" t="n">
        <v>0</v>
      </c>
      <c r="O108" s="27" t="n">
        <v>0</v>
      </c>
      <c r="P108" s="31" t="n">
        <v>0</v>
      </c>
      <c r="Q108" s="32"/>
      <c r="R108" s="38"/>
      <c r="S108" s="25" t="n">
        <f aca="false">SUM(F108,H108,J108,K108,L108,M108)</f>
        <v>70.6909368</v>
      </c>
      <c r="T108" s="25" t="n">
        <f aca="false">SUM(F108,H108,J108,K108,L108,M108,Q108)</f>
        <v>70.6909368</v>
      </c>
      <c r="AMH108" s="13"/>
      <c r="AMI108" s="0"/>
      <c r="AMJ108" s="0"/>
    </row>
    <row r="109" s="39" customFormat="true" ht="21.65" hidden="false" customHeight="false" outlineLevel="0" collapsed="false">
      <c r="A109" s="16" t="n">
        <v>20103670</v>
      </c>
      <c r="B109" s="17" t="s">
        <v>134</v>
      </c>
      <c r="C109" s="18"/>
      <c r="D109" s="18"/>
      <c r="E109" s="16" t="s">
        <v>54</v>
      </c>
      <c r="F109" s="19" t="n">
        <f aca="false">IF(C109="",VLOOKUP(E109,'PORTE E UCO'!$A$5:$D$46,4,0),VLOOKUP(E109,'PORTE E UCO'!$A$5:$D$46,4,0)*C109)</f>
        <v>35.31295</v>
      </c>
      <c r="G109" s="20" t="n">
        <v>0.7</v>
      </c>
      <c r="H109" s="21" t="n">
        <f aca="false">G109*$R$2</f>
        <v>13.7715424</v>
      </c>
      <c r="I109" s="16" t="n">
        <v>0</v>
      </c>
      <c r="J109" s="22" t="str">
        <f aca="false">IF(I109&gt;=1,F109*$J$2,"")</f>
        <v/>
      </c>
      <c r="K109" s="22" t="str">
        <f aca="false">IF(I109&gt;=2,F109*$K$2,"")</f>
        <v/>
      </c>
      <c r="L109" s="22" t="str">
        <f aca="false">IF(I109&gt;=3,F109*$L$2,"")</f>
        <v/>
      </c>
      <c r="M109" s="22" t="str">
        <f aca="false">IF(I109&gt;=4,F109*$M$2,"")</f>
        <v/>
      </c>
      <c r="N109" s="16" t="n">
        <v>0</v>
      </c>
      <c r="O109" s="16" t="n">
        <v>0</v>
      </c>
      <c r="P109" s="23" t="n">
        <v>0</v>
      </c>
      <c r="Q109" s="22"/>
      <c r="R109" s="38"/>
      <c r="S109" s="25" t="n">
        <f aca="false">SUM(F109,H109,J109,K109,L109,M109)</f>
        <v>49.0844924</v>
      </c>
      <c r="T109" s="25" t="n">
        <f aca="false">SUM(F109,H109,J109,K109,L109,M109,Q109)</f>
        <v>49.0844924</v>
      </c>
      <c r="AMH109" s="13"/>
      <c r="AMI109" s="0"/>
      <c r="AMJ109" s="0"/>
    </row>
    <row r="110" s="39" customFormat="true" ht="21.65" hidden="false" customHeight="false" outlineLevel="0" collapsed="false">
      <c r="A110" s="27" t="n">
        <v>20103662</v>
      </c>
      <c r="B110" s="28" t="s">
        <v>135</v>
      </c>
      <c r="C110" s="29"/>
      <c r="D110" s="29"/>
      <c r="E110" s="27" t="s">
        <v>54</v>
      </c>
      <c r="F110" s="19" t="n">
        <f aca="false">IF(C110="",VLOOKUP(E110,'PORTE E UCO'!$A$5:$D$46,4,0),VLOOKUP(E110,'PORTE E UCO'!$A$5:$D$46,4,0)*C110)</f>
        <v>35.31295</v>
      </c>
      <c r="G110" s="30" t="n">
        <v>0.47</v>
      </c>
      <c r="H110" s="21" t="n">
        <f aca="false">G110*$R$2</f>
        <v>9.24660704</v>
      </c>
      <c r="I110" s="27" t="n">
        <v>0</v>
      </c>
      <c r="J110" s="22" t="str">
        <f aca="false">IF(I110&gt;=1,F110*$J$2,"")</f>
        <v/>
      </c>
      <c r="K110" s="22" t="str">
        <f aca="false">IF(I110&gt;=2,F110*$K$2,"")</f>
        <v/>
      </c>
      <c r="L110" s="22" t="str">
        <f aca="false">IF(I110&gt;=3,F110*$L$2,"")</f>
        <v/>
      </c>
      <c r="M110" s="22" t="str">
        <f aca="false">IF(I110&gt;=4,F110*$M$2,"")</f>
        <v/>
      </c>
      <c r="N110" s="27" t="n">
        <v>0</v>
      </c>
      <c r="O110" s="27" t="n">
        <v>0</v>
      </c>
      <c r="P110" s="31" t="n">
        <v>0</v>
      </c>
      <c r="Q110" s="32"/>
      <c r="R110" s="38"/>
      <c r="S110" s="25" t="n">
        <f aca="false">SUM(F110,H110,J110,K110,L110,M110)</f>
        <v>44.55955704</v>
      </c>
      <c r="T110" s="25" t="n">
        <f aca="false">SUM(F110,H110,J110,K110,L110,M110,Q110)</f>
        <v>44.55955704</v>
      </c>
      <c r="AMH110" s="13"/>
      <c r="AMI110" s="0"/>
      <c r="AMJ110" s="0"/>
    </row>
    <row r="111" s="39" customFormat="true" ht="13.8" hidden="false" customHeight="false" outlineLevel="0" collapsed="false">
      <c r="A111" s="16" t="n">
        <v>20103689</v>
      </c>
      <c r="B111" s="17" t="s">
        <v>136</v>
      </c>
      <c r="C111" s="18"/>
      <c r="D111" s="18"/>
      <c r="E111" s="16" t="s">
        <v>54</v>
      </c>
      <c r="F111" s="19" t="n">
        <f aca="false">IF(C111="",VLOOKUP(E111,'PORTE E UCO'!$A$5:$D$46,4,0),VLOOKUP(E111,'PORTE E UCO'!$A$5:$D$46,4,0)*C111)</f>
        <v>35.31295</v>
      </c>
      <c r="G111" s="20" t="n">
        <v>0.62</v>
      </c>
      <c r="H111" s="21" t="n">
        <f aca="false">G111*$R$2</f>
        <v>12.19765184</v>
      </c>
      <c r="I111" s="16" t="n">
        <v>0</v>
      </c>
      <c r="J111" s="22" t="str">
        <f aca="false">IF(I111&gt;=1,F111*$J$2,"")</f>
        <v/>
      </c>
      <c r="K111" s="22" t="str">
        <f aca="false">IF(I111&gt;=2,F111*$K$2,"")</f>
        <v/>
      </c>
      <c r="L111" s="22" t="str">
        <f aca="false">IF(I111&gt;=3,F111*$L$2,"")</f>
        <v/>
      </c>
      <c r="M111" s="22" t="str">
        <f aca="false">IF(I111&gt;=4,F111*$M$2,"")</f>
        <v/>
      </c>
      <c r="N111" s="16" t="n">
        <v>0</v>
      </c>
      <c r="O111" s="16" t="n">
        <v>0</v>
      </c>
      <c r="P111" s="23" t="n">
        <v>0</v>
      </c>
      <c r="Q111" s="22"/>
      <c r="R111" s="38"/>
      <c r="S111" s="25" t="n">
        <f aca="false">SUM(F111,H111,J111,K111,L111,M111)</f>
        <v>47.51060184</v>
      </c>
      <c r="T111" s="25" t="n">
        <f aca="false">SUM(F111,H111,J111,K111,L111,M111,Q111)</f>
        <v>47.51060184</v>
      </c>
      <c r="AMH111" s="13"/>
      <c r="AMI111" s="0"/>
      <c r="AMJ111" s="0"/>
    </row>
    <row r="112" s="39" customFormat="true" ht="13.8" hidden="false" customHeight="false" outlineLevel="0" collapsed="false">
      <c r="A112" s="27" t="n">
        <v>20103697</v>
      </c>
      <c r="B112" s="28" t="s">
        <v>137</v>
      </c>
      <c r="C112" s="29"/>
      <c r="D112" s="29"/>
      <c r="E112" s="27" t="s">
        <v>54</v>
      </c>
      <c r="F112" s="19" t="n">
        <f aca="false">IF(C112="",VLOOKUP(E112,'PORTE E UCO'!$A$5:$D$46,4,0),VLOOKUP(E112,'PORTE E UCO'!$A$5:$D$46,4,0)*C112)</f>
        <v>35.31295</v>
      </c>
      <c r="G112" s="30" t="n">
        <v>0.3</v>
      </c>
      <c r="H112" s="21" t="n">
        <f aca="false">G112*$R$2</f>
        <v>5.9020896</v>
      </c>
      <c r="I112" s="27" t="n">
        <v>0</v>
      </c>
      <c r="J112" s="22" t="str">
        <f aca="false">IF(I112&gt;=1,F112*$J$2,"")</f>
        <v/>
      </c>
      <c r="K112" s="22" t="str">
        <f aca="false">IF(I112&gt;=2,F112*$K$2,"")</f>
        <v/>
      </c>
      <c r="L112" s="22" t="str">
        <f aca="false">IF(I112&gt;=3,F112*$L$2,"")</f>
        <v/>
      </c>
      <c r="M112" s="22" t="str">
        <f aca="false">IF(I112&gt;=4,F112*$M$2,"")</f>
        <v/>
      </c>
      <c r="N112" s="27" t="n">
        <v>0</v>
      </c>
      <c r="O112" s="27" t="n">
        <v>0</v>
      </c>
      <c r="P112" s="31" t="n">
        <v>0</v>
      </c>
      <c r="Q112" s="32"/>
      <c r="R112" s="38"/>
      <c r="S112" s="25" t="n">
        <f aca="false">SUM(F112,H112,J112,K112,L112,M112)</f>
        <v>41.2150396</v>
      </c>
      <c r="T112" s="25" t="n">
        <f aca="false">SUM(F112,H112,J112,K112,L112,M112,Q112)</f>
        <v>41.2150396</v>
      </c>
      <c r="AMH112" s="13"/>
      <c r="AMI112" s="0"/>
      <c r="AMJ112" s="0"/>
    </row>
    <row r="113" s="39" customFormat="true" ht="13.8" hidden="false" customHeight="false" outlineLevel="0" collapsed="false">
      <c r="A113" s="16" t="n">
        <v>20103700</v>
      </c>
      <c r="B113" s="17" t="s">
        <v>138</v>
      </c>
      <c r="C113" s="18"/>
      <c r="D113" s="18"/>
      <c r="E113" s="16" t="s">
        <v>54</v>
      </c>
      <c r="F113" s="19" t="n">
        <f aca="false">IF(C113="",VLOOKUP(E113,'PORTE E UCO'!$A$5:$D$46,4,0),VLOOKUP(E113,'PORTE E UCO'!$A$5:$D$46,4,0)*C113)</f>
        <v>35.31295</v>
      </c>
      <c r="G113" s="20" t="n">
        <v>1.56</v>
      </c>
      <c r="H113" s="21" t="n">
        <f aca="false">G113*$R$2</f>
        <v>30.69086592</v>
      </c>
      <c r="I113" s="16" t="n">
        <v>0</v>
      </c>
      <c r="J113" s="22" t="str">
        <f aca="false">IF(I113&gt;=1,F113*$J$2,"")</f>
        <v/>
      </c>
      <c r="K113" s="22" t="str">
        <f aca="false">IF(I113&gt;=2,F113*$K$2,"")</f>
        <v/>
      </c>
      <c r="L113" s="22" t="str">
        <f aca="false">IF(I113&gt;=3,F113*$L$2,"")</f>
        <v/>
      </c>
      <c r="M113" s="22" t="str">
        <f aca="false">IF(I113&gt;=4,F113*$M$2,"")</f>
        <v/>
      </c>
      <c r="N113" s="16" t="n">
        <v>0</v>
      </c>
      <c r="O113" s="16" t="n">
        <v>0</v>
      </c>
      <c r="P113" s="23" t="n">
        <v>0</v>
      </c>
      <c r="Q113" s="22"/>
      <c r="R113" s="38"/>
      <c r="S113" s="25" t="n">
        <f aca="false">SUM(F113,H113,J113,K113,L113,M113)</f>
        <v>66.00381592</v>
      </c>
      <c r="T113" s="25" t="n">
        <f aca="false">SUM(F113,H113,J113,K113,L113,M113,Q113)</f>
        <v>66.00381592</v>
      </c>
      <c r="AMH113" s="13"/>
      <c r="AMI113" s="0"/>
      <c r="AMJ113" s="0"/>
    </row>
    <row r="114" s="39" customFormat="true" ht="13.8" hidden="false" customHeight="false" outlineLevel="0" collapsed="false">
      <c r="A114" s="27" t="n">
        <v>20103719</v>
      </c>
      <c r="B114" s="28" t="s">
        <v>139</v>
      </c>
      <c r="C114" s="29"/>
      <c r="D114" s="29"/>
      <c r="E114" s="27" t="s">
        <v>54</v>
      </c>
      <c r="F114" s="19" t="n">
        <f aca="false">IF(C114="",VLOOKUP(E114,'PORTE E UCO'!$A$5:$D$46,4,0),VLOOKUP(E114,'PORTE E UCO'!$A$5:$D$46,4,0)*C114)</f>
        <v>35.31295</v>
      </c>
      <c r="G114" s="30" t="n">
        <v>0.3</v>
      </c>
      <c r="H114" s="21" t="n">
        <f aca="false">G114*$R$2</f>
        <v>5.9020896</v>
      </c>
      <c r="I114" s="27" t="n">
        <v>0</v>
      </c>
      <c r="J114" s="22" t="str">
        <f aca="false">IF(I114&gt;=1,F114*$J$2,"")</f>
        <v/>
      </c>
      <c r="K114" s="22" t="str">
        <f aca="false">IF(I114&gt;=2,F114*$K$2,"")</f>
        <v/>
      </c>
      <c r="L114" s="22" t="str">
        <f aca="false">IF(I114&gt;=3,F114*$L$2,"")</f>
        <v/>
      </c>
      <c r="M114" s="22" t="str">
        <f aca="false">IF(I114&gt;=4,F114*$M$2,"")</f>
        <v/>
      </c>
      <c r="N114" s="27" t="n">
        <v>0</v>
      </c>
      <c r="O114" s="27" t="n">
        <v>0</v>
      </c>
      <c r="P114" s="31" t="n">
        <v>0</v>
      </c>
      <c r="Q114" s="32"/>
      <c r="R114" s="38"/>
      <c r="S114" s="25" t="n">
        <f aca="false">SUM(F114,H114,J114,K114,L114,M114)</f>
        <v>41.2150396</v>
      </c>
      <c r="T114" s="25" t="n">
        <f aca="false">SUM(F114,H114,J114,K114,L114,M114,Q114)</f>
        <v>41.2150396</v>
      </c>
      <c r="AMH114" s="13"/>
      <c r="AMI114" s="0"/>
      <c r="AMJ114" s="0"/>
    </row>
    <row r="115" s="39" customFormat="true" ht="13.8" hidden="false" customHeight="false" outlineLevel="0" collapsed="false">
      <c r="A115" s="16" t="n">
        <v>20104014</v>
      </c>
      <c r="B115" s="17" t="s">
        <v>140</v>
      </c>
      <c r="C115" s="18"/>
      <c r="D115" s="18"/>
      <c r="E115" s="16" t="s">
        <v>50</v>
      </c>
      <c r="F115" s="19" t="n">
        <f aca="false">IF(C115="",VLOOKUP(E115,'PORTE E UCO'!$A$5:$D$46,4,0),VLOOKUP(E115,'PORTE E UCO'!$A$5:$D$46,4,0)*C115)</f>
        <v>17.661556</v>
      </c>
      <c r="G115" s="20"/>
      <c r="H115" s="21" t="n">
        <f aca="false">G115*$R$2</f>
        <v>0</v>
      </c>
      <c r="I115" s="16" t="n">
        <v>0</v>
      </c>
      <c r="J115" s="22" t="str">
        <f aca="false">IF(I115&gt;=1,F115*$J$2,"")</f>
        <v/>
      </c>
      <c r="K115" s="22" t="str">
        <f aca="false">IF(I115&gt;=2,F115*$K$2,"")</f>
        <v/>
      </c>
      <c r="L115" s="22" t="str">
        <f aca="false">IF(I115&gt;=3,F115*$L$2,"")</f>
        <v/>
      </c>
      <c r="M115" s="22" t="str">
        <f aca="false">IF(I115&gt;=4,F115*$M$2,"")</f>
        <v/>
      </c>
      <c r="N115" s="16" t="n">
        <v>0</v>
      </c>
      <c r="O115" s="16" t="n">
        <v>0</v>
      </c>
      <c r="P115" s="23" t="n">
        <v>0</v>
      </c>
      <c r="Q115" s="22"/>
      <c r="R115" s="38"/>
      <c r="S115" s="25" t="n">
        <f aca="false">SUM(F115,H115,J115,K115,L115,M115)</f>
        <v>17.661556</v>
      </c>
      <c r="T115" s="25" t="n">
        <f aca="false">SUM(F115,H115,J115,K115,L115,M115,Q115)</f>
        <v>17.661556</v>
      </c>
      <c r="AMH115" s="13"/>
      <c r="AMI115" s="0"/>
      <c r="AMJ115" s="0"/>
    </row>
    <row r="116" s="39" customFormat="true" ht="14.95" hidden="false" customHeight="false" outlineLevel="0" collapsed="false">
      <c r="A116" s="27" t="n">
        <v>20104022</v>
      </c>
      <c r="B116" s="28" t="s">
        <v>141</v>
      </c>
      <c r="C116" s="29"/>
      <c r="D116" s="29"/>
      <c r="E116" s="27" t="s">
        <v>50</v>
      </c>
      <c r="F116" s="19" t="n">
        <f aca="false">IF(C116="",VLOOKUP(E116,'PORTE E UCO'!$A$5:$D$46,4,0),VLOOKUP(E116,'PORTE E UCO'!$A$5:$D$46,4,0)*C116)</f>
        <v>17.661556</v>
      </c>
      <c r="G116" s="30"/>
      <c r="H116" s="21" t="n">
        <f aca="false">G116*$R$2</f>
        <v>0</v>
      </c>
      <c r="I116" s="27" t="n">
        <v>0</v>
      </c>
      <c r="J116" s="22" t="str">
        <f aca="false">IF(I116&gt;=1,F116*$J$2,"")</f>
        <v/>
      </c>
      <c r="K116" s="22" t="str">
        <f aca="false">IF(I116&gt;=2,F116*$K$2,"")</f>
        <v/>
      </c>
      <c r="L116" s="22" t="str">
        <f aca="false">IF(I116&gt;=3,F116*$L$2,"")</f>
        <v/>
      </c>
      <c r="M116" s="22" t="str">
        <f aca="false">IF(I116&gt;=4,F116*$M$2,"")</f>
        <v/>
      </c>
      <c r="N116" s="27" t="n">
        <v>0</v>
      </c>
      <c r="O116" s="27" t="n">
        <v>0</v>
      </c>
      <c r="P116" s="31" t="n">
        <v>0</v>
      </c>
      <c r="Q116" s="32"/>
      <c r="R116" s="38"/>
      <c r="S116" s="25" t="n">
        <f aca="false">SUM(F116,H116,J116,K116,L116,M116)</f>
        <v>17.661556</v>
      </c>
      <c r="T116" s="25" t="n">
        <f aca="false">SUM(F116,H116,J116,K116,L116,M116,Q116)</f>
        <v>17.661556</v>
      </c>
      <c r="AMH116" s="13"/>
      <c r="AMI116" s="0"/>
      <c r="AMJ116" s="0"/>
    </row>
    <row r="117" s="39" customFormat="true" ht="13.8" hidden="false" customHeight="false" outlineLevel="0" collapsed="false">
      <c r="A117" s="16" t="n">
        <v>20104049</v>
      </c>
      <c r="B117" s="17" t="s">
        <v>142</v>
      </c>
      <c r="C117" s="18"/>
      <c r="D117" s="18"/>
      <c r="E117" s="16" t="s">
        <v>39</v>
      </c>
      <c r="F117" s="19" t="n">
        <f aca="false">IF(C117="",VLOOKUP(E117,'PORTE E UCO'!$A$5:$D$46,4,0),VLOOKUP(E117,'PORTE E UCO'!$A$5:$D$46,4,0)*C117)</f>
        <v>52.984668</v>
      </c>
      <c r="G117" s="20"/>
      <c r="H117" s="21" t="n">
        <f aca="false">G117*$R$2</f>
        <v>0</v>
      </c>
      <c r="I117" s="16" t="n">
        <v>0</v>
      </c>
      <c r="J117" s="22" t="str">
        <f aca="false">IF(I117&gt;=1,F117*$J$2,"")</f>
        <v/>
      </c>
      <c r="K117" s="22" t="str">
        <f aca="false">IF(I117&gt;=2,F117*$K$2,"")</f>
        <v/>
      </c>
      <c r="L117" s="22" t="str">
        <f aca="false">IF(I117&gt;=3,F117*$L$2,"")</f>
        <v/>
      </c>
      <c r="M117" s="22" t="str">
        <f aca="false">IF(I117&gt;=4,F117*$M$2,"")</f>
        <v/>
      </c>
      <c r="N117" s="16" t="n">
        <v>0</v>
      </c>
      <c r="O117" s="16" t="n">
        <v>0</v>
      </c>
      <c r="P117" s="23" t="n">
        <v>0</v>
      </c>
      <c r="Q117" s="22"/>
      <c r="R117" s="38"/>
      <c r="S117" s="25" t="n">
        <f aca="false">SUM(F117,H117,J117,K117,L117,M117)</f>
        <v>52.984668</v>
      </c>
      <c r="T117" s="25" t="n">
        <f aca="false">SUM(F117,H117,J117,K117,L117,M117,Q117)</f>
        <v>52.984668</v>
      </c>
      <c r="AMH117" s="13"/>
      <c r="AMI117" s="0"/>
      <c r="AMJ117" s="0"/>
    </row>
    <row r="118" s="39" customFormat="true" ht="13.8" hidden="false" customHeight="false" outlineLevel="0" collapsed="false">
      <c r="A118" s="27" t="n">
        <v>20104065</v>
      </c>
      <c r="B118" s="28" t="s">
        <v>143</v>
      </c>
      <c r="C118" s="29"/>
      <c r="D118" s="29"/>
      <c r="E118" s="27" t="s">
        <v>54</v>
      </c>
      <c r="F118" s="19" t="n">
        <f aca="false">IF(C118="",VLOOKUP(E118,'PORTE E UCO'!$A$5:$D$46,4,0),VLOOKUP(E118,'PORTE E UCO'!$A$5:$D$46,4,0)*C118)</f>
        <v>35.31295</v>
      </c>
      <c r="G118" s="30"/>
      <c r="H118" s="21" t="n">
        <f aca="false">G118*$R$2</f>
        <v>0</v>
      </c>
      <c r="I118" s="27" t="n">
        <v>0</v>
      </c>
      <c r="J118" s="22" t="str">
        <f aca="false">IF(I118&gt;=1,F118*$J$2,"")</f>
        <v/>
      </c>
      <c r="K118" s="22" t="str">
        <f aca="false">IF(I118&gt;=2,F118*$K$2,"")</f>
        <v/>
      </c>
      <c r="L118" s="22" t="str">
        <f aca="false">IF(I118&gt;=3,F118*$L$2,"")</f>
        <v/>
      </c>
      <c r="M118" s="22" t="str">
        <f aca="false">IF(I118&gt;=4,F118*$M$2,"")</f>
        <v/>
      </c>
      <c r="N118" s="27" t="n">
        <v>0</v>
      </c>
      <c r="O118" s="27" t="n">
        <v>0</v>
      </c>
      <c r="P118" s="31" t="n">
        <v>0</v>
      </c>
      <c r="Q118" s="32"/>
      <c r="R118" s="38"/>
      <c r="S118" s="25" t="n">
        <f aca="false">SUM(F118,H118,J118,K118,L118,M118)</f>
        <v>35.31295</v>
      </c>
      <c r="T118" s="25" t="n">
        <f aca="false">SUM(F118,H118,J118,K118,L118,M118,Q118)</f>
        <v>35.31295</v>
      </c>
      <c r="AMH118" s="13"/>
      <c r="AMI118" s="0"/>
      <c r="AMJ118" s="0"/>
    </row>
    <row r="119" s="39" customFormat="true" ht="13.8" hidden="false" customHeight="false" outlineLevel="0" collapsed="false">
      <c r="A119" s="16" t="n">
        <v>20104073</v>
      </c>
      <c r="B119" s="17" t="s">
        <v>144</v>
      </c>
      <c r="C119" s="18"/>
      <c r="D119" s="18"/>
      <c r="E119" s="16" t="s">
        <v>20</v>
      </c>
      <c r="F119" s="19" t="n">
        <f aca="false">IF(C119="",VLOOKUP(E119,'PORTE E UCO'!$A$5:$D$46,4,0),VLOOKUP(E119,'PORTE E UCO'!$A$5:$D$46,4,0)*C119)</f>
        <v>70.656386</v>
      </c>
      <c r="G119" s="20"/>
      <c r="H119" s="21" t="n">
        <f aca="false">G119*$R$2</f>
        <v>0</v>
      </c>
      <c r="I119" s="16" t="n">
        <v>0</v>
      </c>
      <c r="J119" s="22" t="str">
        <f aca="false">IF(I119&gt;=1,F119*$J$2,"")</f>
        <v/>
      </c>
      <c r="K119" s="22" t="str">
        <f aca="false">IF(I119&gt;=2,F119*$K$2,"")</f>
        <v/>
      </c>
      <c r="L119" s="22" t="str">
        <f aca="false">IF(I119&gt;=3,F119*$L$2,"")</f>
        <v/>
      </c>
      <c r="M119" s="22" t="str">
        <f aca="false">IF(I119&gt;=4,F119*$M$2,"")</f>
        <v/>
      </c>
      <c r="N119" s="16" t="n">
        <v>0</v>
      </c>
      <c r="O119" s="16" t="n">
        <v>0</v>
      </c>
      <c r="P119" s="23" t="n">
        <v>0</v>
      </c>
      <c r="Q119" s="22"/>
      <c r="R119" s="38"/>
      <c r="S119" s="25" t="n">
        <f aca="false">SUM(F119,H119,J119,K119,L119,M119)</f>
        <v>70.656386</v>
      </c>
      <c r="T119" s="25" t="n">
        <f aca="false">SUM(F119,H119,J119,K119,L119,M119,Q119)</f>
        <v>70.656386</v>
      </c>
      <c r="AMH119" s="13"/>
      <c r="AMI119" s="0"/>
      <c r="AMJ119" s="0"/>
    </row>
    <row r="120" s="39" customFormat="true" ht="13.8" hidden="false" customHeight="false" outlineLevel="0" collapsed="false">
      <c r="A120" s="27" t="n">
        <v>20104090</v>
      </c>
      <c r="B120" s="28" t="s">
        <v>145</v>
      </c>
      <c r="C120" s="29"/>
      <c r="D120" s="29"/>
      <c r="E120" s="27" t="s">
        <v>20</v>
      </c>
      <c r="F120" s="19" t="n">
        <f aca="false">IF(C120="",VLOOKUP(E120,'PORTE E UCO'!$A$5:$D$46,4,0),VLOOKUP(E120,'PORTE E UCO'!$A$5:$D$46,4,0)*C120)</f>
        <v>70.656386</v>
      </c>
      <c r="G120" s="30"/>
      <c r="H120" s="21" t="n">
        <f aca="false">G120*$R$2</f>
        <v>0</v>
      </c>
      <c r="I120" s="27" t="n">
        <v>0</v>
      </c>
      <c r="J120" s="22" t="str">
        <f aca="false">IF(I120&gt;=1,F120*$J$2,"")</f>
        <v/>
      </c>
      <c r="K120" s="22" t="str">
        <f aca="false">IF(I120&gt;=2,F120*$K$2,"")</f>
        <v/>
      </c>
      <c r="L120" s="22" t="str">
        <f aca="false">IF(I120&gt;=3,F120*$L$2,"")</f>
        <v/>
      </c>
      <c r="M120" s="22" t="str">
        <f aca="false">IF(I120&gt;=4,F120*$M$2,"")</f>
        <v/>
      </c>
      <c r="N120" s="27" t="n">
        <v>0</v>
      </c>
      <c r="O120" s="27" t="n">
        <v>0</v>
      </c>
      <c r="P120" s="31" t="n">
        <v>0</v>
      </c>
      <c r="Q120" s="32"/>
      <c r="R120" s="38"/>
      <c r="S120" s="25" t="n">
        <f aca="false">SUM(F120,H120,J120,K120,L120,M120)</f>
        <v>70.656386</v>
      </c>
      <c r="T120" s="25" t="n">
        <f aca="false">SUM(F120,H120,J120,K120,L120,M120,Q120)</f>
        <v>70.656386</v>
      </c>
      <c r="AMH120" s="13"/>
      <c r="AMI120" s="0"/>
      <c r="AMJ120" s="0"/>
    </row>
    <row r="121" s="39" customFormat="true" ht="13.8" hidden="false" customHeight="false" outlineLevel="0" collapsed="false">
      <c r="A121" s="16" t="n">
        <v>20104316</v>
      </c>
      <c r="B121" s="17" t="s">
        <v>146</v>
      </c>
      <c r="C121" s="18"/>
      <c r="D121" s="18"/>
      <c r="E121" s="16" t="s">
        <v>54</v>
      </c>
      <c r="F121" s="19" t="n">
        <f aca="false">IF(C121="",VLOOKUP(E121,'PORTE E UCO'!$A$5:$D$46,4,0),VLOOKUP(E121,'PORTE E UCO'!$A$5:$D$46,4,0)*C121)</f>
        <v>35.31295</v>
      </c>
      <c r="G121" s="20"/>
      <c r="H121" s="21" t="n">
        <f aca="false">G121*$R$2</f>
        <v>0</v>
      </c>
      <c r="I121" s="16" t="n">
        <v>0</v>
      </c>
      <c r="J121" s="22" t="str">
        <f aca="false">IF(I121&gt;=1,F121*$J$2,"")</f>
        <v/>
      </c>
      <c r="K121" s="22" t="str">
        <f aca="false">IF(I121&gt;=2,F121*$K$2,"")</f>
        <v/>
      </c>
      <c r="L121" s="22" t="str">
        <f aca="false">IF(I121&gt;=3,F121*$L$2,"")</f>
        <v/>
      </c>
      <c r="M121" s="22" t="str">
        <f aca="false">IF(I121&gt;=4,F121*$M$2,"")</f>
        <v/>
      </c>
      <c r="N121" s="16" t="n">
        <v>0</v>
      </c>
      <c r="O121" s="16" t="n">
        <v>0</v>
      </c>
      <c r="P121" s="23" t="n">
        <v>0</v>
      </c>
      <c r="Q121" s="22"/>
      <c r="R121" s="38"/>
      <c r="S121" s="25" t="n">
        <f aca="false">SUM(F121,H121,J121,K121,L121,M121)</f>
        <v>35.31295</v>
      </c>
      <c r="T121" s="25" t="n">
        <f aca="false">SUM(F121,H121,J121,K121,L121,M121,Q121)</f>
        <v>35.31295</v>
      </c>
      <c r="AMH121" s="13"/>
      <c r="AMI121" s="0"/>
      <c r="AMJ121" s="0"/>
    </row>
    <row r="122" s="39" customFormat="true" ht="13.8" hidden="false" customHeight="false" outlineLevel="0" collapsed="false">
      <c r="A122" s="27" t="n">
        <v>20104324</v>
      </c>
      <c r="B122" s="28" t="s">
        <v>147</v>
      </c>
      <c r="C122" s="29"/>
      <c r="D122" s="29"/>
      <c r="E122" s="27" t="s">
        <v>54</v>
      </c>
      <c r="F122" s="19" t="n">
        <f aca="false">IF(C122="",VLOOKUP(E122,'PORTE E UCO'!$A$5:$D$46,4,0),VLOOKUP(E122,'PORTE E UCO'!$A$5:$D$46,4,0)*C122)</f>
        <v>35.31295</v>
      </c>
      <c r="G122" s="30"/>
      <c r="H122" s="21" t="n">
        <f aca="false">G122*$R$2</f>
        <v>0</v>
      </c>
      <c r="I122" s="27" t="n">
        <v>0</v>
      </c>
      <c r="J122" s="22" t="str">
        <f aca="false">IF(I122&gt;=1,F122*$J$2,"")</f>
        <v/>
      </c>
      <c r="K122" s="22" t="str">
        <f aca="false">IF(I122&gt;=2,F122*$K$2,"")</f>
        <v/>
      </c>
      <c r="L122" s="22" t="str">
        <f aca="false">IF(I122&gt;=3,F122*$L$2,"")</f>
        <v/>
      </c>
      <c r="M122" s="22" t="str">
        <f aca="false">IF(I122&gt;=4,F122*$M$2,"")</f>
        <v/>
      </c>
      <c r="N122" s="27" t="n">
        <v>0</v>
      </c>
      <c r="O122" s="27" t="n">
        <v>0</v>
      </c>
      <c r="P122" s="31" t="n">
        <v>0</v>
      </c>
      <c r="Q122" s="32"/>
      <c r="R122" s="38"/>
      <c r="S122" s="25" t="n">
        <f aca="false">SUM(F122,H122,J122,K122,L122,M122)</f>
        <v>35.31295</v>
      </c>
      <c r="T122" s="25" t="n">
        <f aca="false">SUM(F122,H122,J122,K122,L122,M122,Q122)</f>
        <v>35.31295</v>
      </c>
      <c r="AMH122" s="13"/>
      <c r="AMI122" s="0"/>
      <c r="AMJ122" s="0"/>
    </row>
    <row r="123" s="39" customFormat="true" ht="13.8" hidden="false" customHeight="false" outlineLevel="0" collapsed="false">
      <c r="A123" s="16" t="n">
        <v>20104081</v>
      </c>
      <c r="B123" s="17" t="s">
        <v>148</v>
      </c>
      <c r="C123" s="18"/>
      <c r="D123" s="18"/>
      <c r="E123" s="16" t="s">
        <v>50</v>
      </c>
      <c r="F123" s="19" t="n">
        <f aca="false">IF(C123="",VLOOKUP(E123,'PORTE E UCO'!$A$5:$D$46,4,0),VLOOKUP(E123,'PORTE E UCO'!$A$5:$D$46,4,0)*C123)</f>
        <v>17.661556</v>
      </c>
      <c r="G123" s="20"/>
      <c r="H123" s="21" t="n">
        <f aca="false">G123*$R$2</f>
        <v>0</v>
      </c>
      <c r="I123" s="16" t="n">
        <v>0</v>
      </c>
      <c r="J123" s="22" t="str">
        <f aca="false">IF(I123&gt;=1,F123*$J$2,"")</f>
        <v/>
      </c>
      <c r="K123" s="22" t="str">
        <f aca="false">IF(I123&gt;=2,F123*$K$2,"")</f>
        <v/>
      </c>
      <c r="L123" s="22" t="str">
        <f aca="false">IF(I123&gt;=3,F123*$L$2,"")</f>
        <v/>
      </c>
      <c r="M123" s="22" t="str">
        <f aca="false">IF(I123&gt;=4,F123*$M$2,"")</f>
        <v/>
      </c>
      <c r="N123" s="16" t="n">
        <v>0</v>
      </c>
      <c r="O123" s="16" t="n">
        <v>0</v>
      </c>
      <c r="P123" s="23" t="n">
        <v>0</v>
      </c>
      <c r="Q123" s="22"/>
      <c r="R123" s="38"/>
      <c r="S123" s="25" t="n">
        <f aca="false">SUM(F123,H123,J123,K123,L123,M123)</f>
        <v>17.661556</v>
      </c>
      <c r="T123" s="25" t="n">
        <f aca="false">SUM(F123,H123,J123,K123,L123,M123,Q123)</f>
        <v>17.661556</v>
      </c>
      <c r="AMH123" s="13"/>
      <c r="AMI123" s="0"/>
      <c r="AMJ123" s="0"/>
    </row>
    <row r="124" s="39" customFormat="true" ht="13.8" hidden="false" customHeight="false" outlineLevel="0" collapsed="false">
      <c r="A124" s="27" t="n">
        <v>20104103</v>
      </c>
      <c r="B124" s="28" t="s">
        <v>149</v>
      </c>
      <c r="C124" s="29"/>
      <c r="D124" s="29"/>
      <c r="E124" s="27" t="s">
        <v>50</v>
      </c>
      <c r="F124" s="19" t="n">
        <f aca="false">IF(C124="",VLOOKUP(E124,'PORTE E UCO'!$A$5:$D$46,4,0),VLOOKUP(E124,'PORTE E UCO'!$A$5:$D$46,4,0)*C124)</f>
        <v>17.661556</v>
      </c>
      <c r="G124" s="30"/>
      <c r="H124" s="21" t="n">
        <f aca="false">G124*$R$2</f>
        <v>0</v>
      </c>
      <c r="I124" s="27" t="n">
        <v>0</v>
      </c>
      <c r="J124" s="22" t="str">
        <f aca="false">IF(I124&gt;=1,F124*$J$2,"")</f>
        <v/>
      </c>
      <c r="K124" s="22" t="str">
        <f aca="false">IF(I124&gt;=2,F124*$K$2,"")</f>
        <v/>
      </c>
      <c r="L124" s="22" t="str">
        <f aca="false">IF(I124&gt;=3,F124*$L$2,"")</f>
        <v/>
      </c>
      <c r="M124" s="22" t="str">
        <f aca="false">IF(I124&gt;=4,F124*$M$2,"")</f>
        <v/>
      </c>
      <c r="N124" s="27" t="n">
        <v>0</v>
      </c>
      <c r="O124" s="27" t="n">
        <v>0</v>
      </c>
      <c r="P124" s="31" t="n">
        <v>0</v>
      </c>
      <c r="Q124" s="32"/>
      <c r="R124" s="38"/>
      <c r="S124" s="25" t="n">
        <f aca="false">SUM(F124,H124,J124,K124,L124,M124)</f>
        <v>17.661556</v>
      </c>
      <c r="T124" s="25" t="n">
        <f aca="false">SUM(F124,H124,J124,K124,L124,M124,Q124)</f>
        <v>17.661556</v>
      </c>
      <c r="AMH124" s="13"/>
      <c r="AMI124" s="0"/>
      <c r="AMJ124" s="0"/>
    </row>
    <row r="125" s="39" customFormat="true" ht="13.8" hidden="false" customHeight="false" outlineLevel="0" collapsed="false">
      <c r="A125" s="16" t="n">
        <v>20104111</v>
      </c>
      <c r="B125" s="17" t="s">
        <v>150</v>
      </c>
      <c r="C125" s="18"/>
      <c r="D125" s="18"/>
      <c r="E125" s="16" t="s">
        <v>64</v>
      </c>
      <c r="F125" s="19" t="n">
        <f aca="false">IF(C125="",VLOOKUP(E125,'PORTE E UCO'!$A$5:$D$46,4,0),VLOOKUP(E125,'PORTE E UCO'!$A$5:$D$46,4,0)*C125)</f>
        <v>110.217052</v>
      </c>
      <c r="G125" s="20"/>
      <c r="H125" s="21" t="n">
        <f aca="false">G125*$R$2</f>
        <v>0</v>
      </c>
      <c r="I125" s="16" t="n">
        <v>0</v>
      </c>
      <c r="J125" s="22" t="str">
        <f aca="false">IF(I125&gt;=1,F125*$J$2,"")</f>
        <v/>
      </c>
      <c r="K125" s="22" t="str">
        <f aca="false">IF(I125&gt;=2,F125*$K$2,"")</f>
        <v/>
      </c>
      <c r="L125" s="22" t="str">
        <f aca="false">IF(I125&gt;=3,F125*$L$2,"")</f>
        <v/>
      </c>
      <c r="M125" s="22" t="str">
        <f aca="false">IF(I125&gt;=4,F125*$M$2,"")</f>
        <v/>
      </c>
      <c r="N125" s="16" t="n">
        <v>0</v>
      </c>
      <c r="O125" s="16" t="n">
        <v>0</v>
      </c>
      <c r="P125" s="23" t="n">
        <v>0</v>
      </c>
      <c r="Q125" s="22"/>
      <c r="R125" s="38"/>
      <c r="S125" s="25" t="n">
        <f aca="false">SUM(F125,H125,J125,K125,L125,M125)</f>
        <v>110.217052</v>
      </c>
      <c r="T125" s="25" t="n">
        <f aca="false">SUM(F125,H125,J125,K125,L125,M125,Q125)</f>
        <v>110.217052</v>
      </c>
      <c r="AMH125" s="13"/>
      <c r="AMI125" s="0"/>
      <c r="AMJ125" s="0"/>
    </row>
    <row r="126" s="39" customFormat="true" ht="13.8" hidden="false" customHeight="false" outlineLevel="0" collapsed="false">
      <c r="A126" s="27" t="n">
        <v>20104120</v>
      </c>
      <c r="B126" s="28" t="s">
        <v>151</v>
      </c>
      <c r="C126" s="29"/>
      <c r="D126" s="29"/>
      <c r="E126" s="27" t="s">
        <v>54</v>
      </c>
      <c r="F126" s="19" t="n">
        <f aca="false">IF(C126="",VLOOKUP(E126,'PORTE E UCO'!$A$5:$D$46,4,0),VLOOKUP(E126,'PORTE E UCO'!$A$5:$D$46,4,0)*C126)</f>
        <v>35.31295</v>
      </c>
      <c r="G126" s="30"/>
      <c r="H126" s="21" t="n">
        <f aca="false">G126*$R$2</f>
        <v>0</v>
      </c>
      <c r="I126" s="27" t="n">
        <v>0</v>
      </c>
      <c r="J126" s="22" t="str">
        <f aca="false">IF(I126&gt;=1,F126*$J$2,"")</f>
        <v/>
      </c>
      <c r="K126" s="22" t="str">
        <f aca="false">IF(I126&gt;=2,F126*$K$2,"")</f>
        <v/>
      </c>
      <c r="L126" s="22" t="str">
        <f aca="false">IF(I126&gt;=3,F126*$L$2,"")</f>
        <v/>
      </c>
      <c r="M126" s="22" t="str">
        <f aca="false">IF(I126&gt;=4,F126*$M$2,"")</f>
        <v/>
      </c>
      <c r="N126" s="27" t="n">
        <v>0</v>
      </c>
      <c r="O126" s="27" t="n">
        <v>0</v>
      </c>
      <c r="P126" s="31" t="n">
        <v>0</v>
      </c>
      <c r="Q126" s="32"/>
      <c r="R126" s="38"/>
      <c r="S126" s="25" t="n">
        <f aca="false">SUM(F126,H126,J126,K126,L126,M126)</f>
        <v>35.31295</v>
      </c>
      <c r="T126" s="25" t="n">
        <f aca="false">SUM(F126,H126,J126,K126,L126,M126,Q126)</f>
        <v>35.31295</v>
      </c>
      <c r="AMH126" s="13"/>
      <c r="AMI126" s="0"/>
      <c r="AMJ126" s="0"/>
    </row>
    <row r="127" s="39" customFormat="true" ht="13.8" hidden="false" customHeight="false" outlineLevel="0" collapsed="false">
      <c r="A127" s="16" t="n">
        <v>20104138</v>
      </c>
      <c r="B127" s="17" t="s">
        <v>152</v>
      </c>
      <c r="C127" s="18"/>
      <c r="D127" s="18"/>
      <c r="E127" s="16" t="s">
        <v>64</v>
      </c>
      <c r="F127" s="19" t="n">
        <f aca="false">IF(C127="",VLOOKUP(E127,'PORTE E UCO'!$A$5:$D$46,4,0),VLOOKUP(E127,'PORTE E UCO'!$A$5:$D$46,4,0)*C127)</f>
        <v>110.217052</v>
      </c>
      <c r="G127" s="20"/>
      <c r="H127" s="21" t="n">
        <f aca="false">G127*$R$2</f>
        <v>0</v>
      </c>
      <c r="I127" s="16" t="n">
        <v>0</v>
      </c>
      <c r="J127" s="22" t="str">
        <f aca="false">IF(I127&gt;=1,F127*$J$2,"")</f>
        <v/>
      </c>
      <c r="K127" s="22" t="str">
        <f aca="false">IF(I127&gt;=2,F127*$K$2,"")</f>
        <v/>
      </c>
      <c r="L127" s="22" t="str">
        <f aca="false">IF(I127&gt;=3,F127*$L$2,"")</f>
        <v/>
      </c>
      <c r="M127" s="22" t="str">
        <f aca="false">IF(I127&gt;=4,F127*$M$2,"")</f>
        <v/>
      </c>
      <c r="N127" s="16" t="n">
        <v>0</v>
      </c>
      <c r="O127" s="16" t="n">
        <v>0</v>
      </c>
      <c r="P127" s="23" t="n">
        <v>0</v>
      </c>
      <c r="Q127" s="22"/>
      <c r="R127" s="38"/>
      <c r="S127" s="25" t="n">
        <f aca="false">SUM(F127,H127,J127,K127,L127,M127)</f>
        <v>110.217052</v>
      </c>
      <c r="T127" s="25" t="n">
        <f aca="false">SUM(F127,H127,J127,K127,L127,M127,Q127)</f>
        <v>110.217052</v>
      </c>
      <c r="AMH127" s="13"/>
      <c r="AMI127" s="0"/>
      <c r="AMJ127" s="0"/>
    </row>
    <row r="128" s="39" customFormat="true" ht="13.8" hidden="false" customHeight="false" outlineLevel="0" collapsed="false">
      <c r="A128" s="27" t="n">
        <v>20104146</v>
      </c>
      <c r="B128" s="28" t="s">
        <v>153</v>
      </c>
      <c r="C128" s="29"/>
      <c r="D128" s="29"/>
      <c r="E128" s="27" t="s">
        <v>64</v>
      </c>
      <c r="F128" s="19" t="n">
        <f aca="false">IF(C128="",VLOOKUP(E128,'PORTE E UCO'!$A$5:$D$46,4,0),VLOOKUP(E128,'PORTE E UCO'!$A$5:$D$46,4,0)*C128)</f>
        <v>110.217052</v>
      </c>
      <c r="G128" s="30"/>
      <c r="H128" s="21" t="n">
        <f aca="false">G128*$R$2</f>
        <v>0</v>
      </c>
      <c r="I128" s="27" t="n">
        <v>0</v>
      </c>
      <c r="J128" s="22" t="str">
        <f aca="false">IF(I128&gt;=1,F128*$J$2,"")</f>
        <v/>
      </c>
      <c r="K128" s="22" t="str">
        <f aca="false">IF(I128&gt;=2,F128*$K$2,"")</f>
        <v/>
      </c>
      <c r="L128" s="22" t="str">
        <f aca="false">IF(I128&gt;=3,F128*$L$2,"")</f>
        <v/>
      </c>
      <c r="M128" s="22" t="str">
        <f aca="false">IF(I128&gt;=4,F128*$M$2,"")</f>
        <v/>
      </c>
      <c r="N128" s="27" t="n">
        <v>0</v>
      </c>
      <c r="O128" s="27" t="n">
        <v>0</v>
      </c>
      <c r="P128" s="31" t="n">
        <v>0</v>
      </c>
      <c r="Q128" s="32"/>
      <c r="R128" s="38"/>
      <c r="S128" s="25" t="n">
        <f aca="false">SUM(F128,H128,J128,K128,L128,M128)</f>
        <v>110.217052</v>
      </c>
      <c r="T128" s="25" t="n">
        <f aca="false">SUM(F128,H128,J128,K128,L128,M128,Q128)</f>
        <v>110.217052</v>
      </c>
      <c r="AMH128" s="13"/>
      <c r="AMI128" s="0"/>
      <c r="AMJ128" s="0"/>
    </row>
    <row r="129" s="39" customFormat="true" ht="13.8" hidden="false" customHeight="false" outlineLevel="0" collapsed="false">
      <c r="A129" s="16" t="n">
        <v>20104154</v>
      </c>
      <c r="B129" s="17" t="s">
        <v>154</v>
      </c>
      <c r="C129" s="18"/>
      <c r="D129" s="18"/>
      <c r="E129" s="16" t="s">
        <v>15</v>
      </c>
      <c r="F129" s="19" t="n">
        <f aca="false">IF(C129="",VLOOKUP(E129,'PORTE E UCO'!$A$5:$D$46,4,0),VLOOKUP(E129,'PORTE E UCO'!$A$5:$D$46,4,0)*C129)</f>
        <v>93.13473</v>
      </c>
      <c r="G129" s="20"/>
      <c r="H129" s="21" t="n">
        <f aca="false">G129*$R$2</f>
        <v>0</v>
      </c>
      <c r="I129" s="16" t="n">
        <v>0</v>
      </c>
      <c r="J129" s="22" t="str">
        <f aca="false">IF(I129&gt;=1,F129*$J$2,"")</f>
        <v/>
      </c>
      <c r="K129" s="22" t="str">
        <f aca="false">IF(I129&gt;=2,F129*$K$2,"")</f>
        <v/>
      </c>
      <c r="L129" s="22" t="str">
        <f aca="false">IF(I129&gt;=3,F129*$L$2,"")</f>
        <v/>
      </c>
      <c r="M129" s="22" t="str">
        <f aca="false">IF(I129&gt;=4,F129*$M$2,"")</f>
        <v/>
      </c>
      <c r="N129" s="16" t="n">
        <v>0</v>
      </c>
      <c r="O129" s="16" t="n">
        <v>0</v>
      </c>
      <c r="P129" s="23" t="n">
        <v>0</v>
      </c>
      <c r="Q129" s="22"/>
      <c r="R129" s="38"/>
      <c r="S129" s="25" t="n">
        <f aca="false">SUM(F129,H129,J129,K129,L129,M129)</f>
        <v>93.13473</v>
      </c>
      <c r="T129" s="25" t="n">
        <f aca="false">SUM(F129,H129,J129,K129,L129,M129,Q129)</f>
        <v>93.13473</v>
      </c>
      <c r="AMH129" s="13"/>
      <c r="AMI129" s="0"/>
      <c r="AMJ129" s="0"/>
    </row>
    <row r="130" s="39" customFormat="true" ht="13.8" hidden="false" customHeight="false" outlineLevel="0" collapsed="false">
      <c r="A130" s="27" t="n">
        <v>20104391</v>
      </c>
      <c r="B130" s="28" t="s">
        <v>155</v>
      </c>
      <c r="C130" s="29"/>
      <c r="D130" s="29"/>
      <c r="E130" s="27" t="s">
        <v>26</v>
      </c>
      <c r="F130" s="19" t="n">
        <f aca="false">IF(C130="",VLOOKUP(E130,'PORTE E UCO'!$A$5:$D$46,4,0),VLOOKUP(E130,'PORTE E UCO'!$A$5:$D$46,4,0)*C130)</f>
        <v>324.442174</v>
      </c>
      <c r="G130" s="30"/>
      <c r="H130" s="21" t="n">
        <f aca="false">G130*$R$2</f>
        <v>0</v>
      </c>
      <c r="I130" s="27" t="n">
        <v>0</v>
      </c>
      <c r="J130" s="22" t="str">
        <f aca="false">IF(I130&gt;=1,F130*$J$2,"")</f>
        <v/>
      </c>
      <c r="K130" s="22" t="str">
        <f aca="false">IF(I130&gt;=2,F130*$K$2,"")</f>
        <v/>
      </c>
      <c r="L130" s="22" t="str">
        <f aca="false">IF(I130&gt;=3,F130*$L$2,"")</f>
        <v/>
      </c>
      <c r="M130" s="22" t="str">
        <f aca="false">IF(I130&gt;=4,F130*$M$2,"")</f>
        <v/>
      </c>
      <c r="N130" s="27" t="n">
        <v>0</v>
      </c>
      <c r="O130" s="27" t="n">
        <v>0</v>
      </c>
      <c r="P130" s="31" t="n">
        <v>0</v>
      </c>
      <c r="Q130" s="32"/>
      <c r="R130" s="38"/>
      <c r="S130" s="25" t="n">
        <f aca="false">SUM(F130,H130,J130,K130,L130,M130)</f>
        <v>324.442174</v>
      </c>
      <c r="T130" s="25" t="n">
        <f aca="false">SUM(F130,H130,J130,K130,L130,M130,Q130)</f>
        <v>324.442174</v>
      </c>
      <c r="AMH130" s="13"/>
      <c r="AMI130" s="0"/>
      <c r="AMJ130" s="0"/>
    </row>
    <row r="131" s="39" customFormat="true" ht="13.8" hidden="false" customHeight="false" outlineLevel="0" collapsed="false">
      <c r="A131" s="16" t="n">
        <v>20104383</v>
      </c>
      <c r="B131" s="17" t="s">
        <v>156</v>
      </c>
      <c r="C131" s="18"/>
      <c r="D131" s="18"/>
      <c r="E131" s="16" t="s">
        <v>26</v>
      </c>
      <c r="F131" s="19" t="n">
        <f aca="false">IF(C131="",VLOOKUP(E131,'PORTE E UCO'!$A$5:$D$46,4,0),VLOOKUP(E131,'PORTE E UCO'!$A$5:$D$46,4,0)*C131)</f>
        <v>324.442174</v>
      </c>
      <c r="G131" s="20"/>
      <c r="H131" s="21" t="n">
        <f aca="false">G131*$R$2</f>
        <v>0</v>
      </c>
      <c r="I131" s="16" t="n">
        <v>0</v>
      </c>
      <c r="J131" s="22" t="str">
        <f aca="false">IF(I131&gt;=1,F131*$J$2,"")</f>
        <v/>
      </c>
      <c r="K131" s="22" t="str">
        <f aca="false">IF(I131&gt;=2,F131*$K$2,"")</f>
        <v/>
      </c>
      <c r="L131" s="22" t="str">
        <f aca="false">IF(I131&gt;=3,F131*$L$2,"")</f>
        <v/>
      </c>
      <c r="M131" s="22" t="str">
        <f aca="false">IF(I131&gt;=4,F131*$M$2,"")</f>
        <v/>
      </c>
      <c r="N131" s="16" t="n">
        <v>0</v>
      </c>
      <c r="O131" s="16" t="n">
        <v>0</v>
      </c>
      <c r="P131" s="23" t="n">
        <v>0</v>
      </c>
      <c r="Q131" s="22"/>
      <c r="R131" s="38"/>
      <c r="S131" s="25" t="n">
        <f aca="false">SUM(F131,H131,J131,K131,L131,M131)</f>
        <v>324.442174</v>
      </c>
      <c r="T131" s="25" t="n">
        <f aca="false">SUM(F131,H131,J131,K131,L131,M131,Q131)</f>
        <v>324.442174</v>
      </c>
      <c r="AMH131" s="13"/>
      <c r="AMI131" s="0"/>
      <c r="AMJ131" s="0"/>
    </row>
    <row r="132" s="39" customFormat="true" ht="14.95" hidden="false" customHeight="false" outlineLevel="0" collapsed="false">
      <c r="A132" s="27" t="n">
        <v>20104170</v>
      </c>
      <c r="B132" s="28" t="s">
        <v>157</v>
      </c>
      <c r="C132" s="29"/>
      <c r="D132" s="29"/>
      <c r="E132" s="27" t="s">
        <v>22</v>
      </c>
      <c r="F132" s="19" t="n">
        <f aca="false">IF(C132="",VLOOKUP(E132,'PORTE E UCO'!$A$5:$D$46,4,0),VLOOKUP(E132,'PORTE E UCO'!$A$5:$D$46,4,0)*C132)</f>
        <v>220.434104</v>
      </c>
      <c r="G132" s="30"/>
      <c r="H132" s="21" t="n">
        <f aca="false">G132*$R$2</f>
        <v>0</v>
      </c>
      <c r="I132" s="27" t="n">
        <v>0</v>
      </c>
      <c r="J132" s="22" t="str">
        <f aca="false">IF(I132&gt;=1,F132*$J$2,"")</f>
        <v/>
      </c>
      <c r="K132" s="22" t="str">
        <f aca="false">IF(I132&gt;=2,F132*$K$2,"")</f>
        <v/>
      </c>
      <c r="L132" s="22" t="str">
        <f aca="false">IF(I132&gt;=3,F132*$L$2,"")</f>
        <v/>
      </c>
      <c r="M132" s="22" t="str">
        <f aca="false">IF(I132&gt;=4,F132*$M$2,"")</f>
        <v/>
      </c>
      <c r="N132" s="27" t="n">
        <v>0</v>
      </c>
      <c r="O132" s="27" t="n">
        <v>0</v>
      </c>
      <c r="P132" s="31" t="n">
        <v>0</v>
      </c>
      <c r="Q132" s="32"/>
      <c r="R132" s="38"/>
      <c r="S132" s="25" t="n">
        <f aca="false">SUM(F132,H132,J132,K132,L132,M132)</f>
        <v>220.434104</v>
      </c>
      <c r="T132" s="25" t="n">
        <f aca="false">SUM(F132,H132,J132,K132,L132,M132,Q132)</f>
        <v>220.434104</v>
      </c>
      <c r="AMH132" s="13"/>
      <c r="AMI132" s="0"/>
      <c r="AMJ132" s="0"/>
    </row>
    <row r="133" s="39" customFormat="true" ht="13.8" hidden="false" customHeight="false" outlineLevel="0" collapsed="false">
      <c r="A133" s="16" t="n">
        <v>20104189</v>
      </c>
      <c r="B133" s="17" t="s">
        <v>158</v>
      </c>
      <c r="C133" s="18"/>
      <c r="D133" s="18"/>
      <c r="E133" s="16" t="s">
        <v>24</v>
      </c>
      <c r="F133" s="19" t="n">
        <f aca="false">IF(C133="",VLOOKUP(E133,'PORTE E UCO'!$A$5:$D$46,4,0),VLOOKUP(E133,'PORTE E UCO'!$A$5:$D$46,4,0)*C133)</f>
        <v>377.223602</v>
      </c>
      <c r="G133" s="20" t="n">
        <v>9.21</v>
      </c>
      <c r="H133" s="21" t="n">
        <f aca="false">G133*$R$2</f>
        <v>181.19415072</v>
      </c>
      <c r="I133" s="16" t="n">
        <v>0</v>
      </c>
      <c r="J133" s="22" t="str">
        <f aca="false">IF(I133&gt;=1,F133*$J$2,"")</f>
        <v/>
      </c>
      <c r="K133" s="22" t="str">
        <f aca="false">IF(I133&gt;=2,F133*$K$2,"")</f>
        <v/>
      </c>
      <c r="L133" s="22" t="str">
        <f aca="false">IF(I133&gt;=3,F133*$L$2,"")</f>
        <v/>
      </c>
      <c r="M133" s="22" t="str">
        <f aca="false">IF(I133&gt;=4,F133*$M$2,"")</f>
        <v/>
      </c>
      <c r="N133" s="16" t="n">
        <v>0</v>
      </c>
      <c r="O133" s="16" t="n">
        <v>0</v>
      </c>
      <c r="P133" s="23" t="n">
        <v>0</v>
      </c>
      <c r="Q133" s="22"/>
      <c r="R133" s="38"/>
      <c r="S133" s="25" t="n">
        <f aca="false">SUM(F133,H133,J133,K133,L133,M133)</f>
        <v>558.41775272</v>
      </c>
      <c r="T133" s="25" t="n">
        <f aca="false">SUM(F133,H133,J133,K133,L133,M133,Q133)</f>
        <v>558.41775272</v>
      </c>
      <c r="AMH133" s="13"/>
      <c r="AMI133" s="0"/>
      <c r="AMJ133" s="0"/>
    </row>
    <row r="134" s="39" customFormat="true" ht="13.8" hidden="false" customHeight="false" outlineLevel="0" collapsed="false">
      <c r="A134" s="27" t="n">
        <v>20104197</v>
      </c>
      <c r="B134" s="28" t="s">
        <v>159</v>
      </c>
      <c r="C134" s="29"/>
      <c r="D134" s="29"/>
      <c r="E134" s="27" t="s">
        <v>17</v>
      </c>
      <c r="F134" s="19" t="n">
        <f aca="false">IF(C134="",VLOOKUP(E134,'PORTE E UCO'!$A$5:$D$46,4,0),VLOOKUP(E134,'PORTE E UCO'!$A$5:$D$46,4,0)*C134)</f>
        <v>150.60084</v>
      </c>
      <c r="G134" s="30"/>
      <c r="H134" s="21" t="n">
        <f aca="false">G134*$R$2</f>
        <v>0</v>
      </c>
      <c r="I134" s="27" t="n">
        <v>0</v>
      </c>
      <c r="J134" s="22" t="str">
        <f aca="false">IF(I134&gt;=1,F134*$J$2,"")</f>
        <v/>
      </c>
      <c r="K134" s="22" t="str">
        <f aca="false">IF(I134&gt;=2,F134*$K$2,"")</f>
        <v/>
      </c>
      <c r="L134" s="22" t="str">
        <f aca="false">IF(I134&gt;=3,F134*$L$2,"")</f>
        <v/>
      </c>
      <c r="M134" s="22" t="str">
        <f aca="false">IF(I134&gt;=4,F134*$M$2,"")</f>
        <v/>
      </c>
      <c r="N134" s="27" t="n">
        <v>0</v>
      </c>
      <c r="O134" s="27" t="n">
        <v>0</v>
      </c>
      <c r="P134" s="31" t="n">
        <v>0</v>
      </c>
      <c r="Q134" s="32"/>
      <c r="R134" s="38"/>
      <c r="S134" s="25" t="n">
        <f aca="false">SUM(F134,H134,J134,K134,L134,M134)</f>
        <v>150.60084</v>
      </c>
      <c r="T134" s="25" t="n">
        <f aca="false">SUM(F134,H134,J134,K134,L134,M134,Q134)</f>
        <v>150.60084</v>
      </c>
      <c r="AMH134" s="13"/>
      <c r="AMI134" s="0"/>
      <c r="AMJ134" s="0"/>
    </row>
    <row r="135" s="39" customFormat="true" ht="13.8" hidden="false" customHeight="false" outlineLevel="0" collapsed="false">
      <c r="A135" s="16" t="n">
        <v>20104200</v>
      </c>
      <c r="B135" s="17" t="s">
        <v>160</v>
      </c>
      <c r="C135" s="18"/>
      <c r="D135" s="18"/>
      <c r="E135" s="16" t="s">
        <v>20</v>
      </c>
      <c r="F135" s="19" t="n">
        <f aca="false">IF(C135="",VLOOKUP(E135,'PORTE E UCO'!$A$5:$D$46,4,0),VLOOKUP(E135,'PORTE E UCO'!$A$5:$D$46,4,0)*C135)</f>
        <v>70.656386</v>
      </c>
      <c r="G135" s="20"/>
      <c r="H135" s="21" t="n">
        <f aca="false">G135*$R$2</f>
        <v>0</v>
      </c>
      <c r="I135" s="16" t="n">
        <v>0</v>
      </c>
      <c r="J135" s="22" t="str">
        <f aca="false">IF(I135&gt;=1,F135*$J$2,"")</f>
        <v/>
      </c>
      <c r="K135" s="22" t="str">
        <f aca="false">IF(I135&gt;=2,F135*$K$2,"")</f>
        <v/>
      </c>
      <c r="L135" s="22" t="str">
        <f aca="false">IF(I135&gt;=3,F135*$L$2,"")</f>
        <v/>
      </c>
      <c r="M135" s="22" t="str">
        <f aca="false">IF(I135&gt;=4,F135*$M$2,"")</f>
        <v/>
      </c>
      <c r="N135" s="16" t="n">
        <v>0</v>
      </c>
      <c r="O135" s="16" t="n">
        <v>0</v>
      </c>
      <c r="P135" s="23" t="n">
        <v>0</v>
      </c>
      <c r="Q135" s="22"/>
      <c r="R135" s="38"/>
      <c r="S135" s="25" t="n">
        <f aca="false">SUM(F135,H135,J135,K135,L135,M135)</f>
        <v>70.656386</v>
      </c>
      <c r="T135" s="25" t="n">
        <f aca="false">SUM(F135,H135,J135,K135,L135,M135,Q135)</f>
        <v>70.656386</v>
      </c>
      <c r="AMH135" s="13"/>
      <c r="AMI135" s="0"/>
      <c r="AMJ135" s="0"/>
    </row>
    <row r="136" s="39" customFormat="true" ht="13.8" hidden="false" customHeight="false" outlineLevel="0" collapsed="false">
      <c r="A136" s="27" t="n">
        <v>20104219</v>
      </c>
      <c r="B136" s="28" t="s">
        <v>161</v>
      </c>
      <c r="C136" s="29"/>
      <c r="D136" s="29"/>
      <c r="E136" s="27" t="s">
        <v>64</v>
      </c>
      <c r="F136" s="19" t="n">
        <f aca="false">IF(C136="",VLOOKUP(E136,'PORTE E UCO'!$A$5:$D$46,4,0),VLOOKUP(E136,'PORTE E UCO'!$A$5:$D$46,4,0)*C136)</f>
        <v>110.217052</v>
      </c>
      <c r="G136" s="30"/>
      <c r="H136" s="21" t="n">
        <f aca="false">G136*$R$2</f>
        <v>0</v>
      </c>
      <c r="I136" s="27" t="n">
        <v>0</v>
      </c>
      <c r="J136" s="22" t="str">
        <f aca="false">IF(I136&gt;=1,F136*$J$2,"")</f>
        <v/>
      </c>
      <c r="K136" s="22" t="str">
        <f aca="false">IF(I136&gt;=2,F136*$K$2,"")</f>
        <v/>
      </c>
      <c r="L136" s="22" t="str">
        <f aca="false">IF(I136&gt;=3,F136*$L$2,"")</f>
        <v/>
      </c>
      <c r="M136" s="22" t="str">
        <f aca="false">IF(I136&gt;=4,F136*$M$2,"")</f>
        <v/>
      </c>
      <c r="N136" s="27" t="n">
        <v>0</v>
      </c>
      <c r="O136" s="27" t="n">
        <v>0</v>
      </c>
      <c r="P136" s="31" t="n">
        <v>0</v>
      </c>
      <c r="Q136" s="32"/>
      <c r="R136" s="38"/>
      <c r="S136" s="25" t="n">
        <f aca="false">SUM(F136,H136,J136,K136,L136,M136)</f>
        <v>110.217052</v>
      </c>
      <c r="T136" s="25" t="n">
        <f aca="false">SUM(F136,H136,J136,K136,L136,M136,Q136)</f>
        <v>110.217052</v>
      </c>
      <c r="AMH136" s="13"/>
      <c r="AMI136" s="0"/>
      <c r="AMJ136" s="0"/>
    </row>
    <row r="137" s="39" customFormat="true" ht="13.8" hidden="false" customHeight="false" outlineLevel="0" collapsed="false">
      <c r="A137" s="16" t="n">
        <v>20104227</v>
      </c>
      <c r="B137" s="17" t="s">
        <v>162</v>
      </c>
      <c r="C137" s="18"/>
      <c r="D137" s="18"/>
      <c r="E137" s="16" t="s">
        <v>64</v>
      </c>
      <c r="F137" s="19" t="n">
        <f aca="false">IF(C137="",VLOOKUP(E137,'PORTE E UCO'!$A$5:$D$46,4,0),VLOOKUP(E137,'PORTE E UCO'!$A$5:$D$46,4,0)*C137)</f>
        <v>110.217052</v>
      </c>
      <c r="G137" s="20"/>
      <c r="H137" s="21" t="n">
        <f aca="false">G137*$R$2</f>
        <v>0</v>
      </c>
      <c r="I137" s="16" t="n">
        <v>0</v>
      </c>
      <c r="J137" s="22" t="str">
        <f aca="false">IF(I137&gt;=1,F137*$J$2,"")</f>
        <v/>
      </c>
      <c r="K137" s="22" t="str">
        <f aca="false">IF(I137&gt;=2,F137*$K$2,"")</f>
        <v/>
      </c>
      <c r="L137" s="22" t="str">
        <f aca="false">IF(I137&gt;=3,F137*$L$2,"")</f>
        <v/>
      </c>
      <c r="M137" s="22" t="str">
        <f aca="false">IF(I137&gt;=4,F137*$M$2,"")</f>
        <v/>
      </c>
      <c r="N137" s="16" t="n">
        <v>0</v>
      </c>
      <c r="O137" s="16" t="n">
        <v>0</v>
      </c>
      <c r="P137" s="23" t="n">
        <v>0</v>
      </c>
      <c r="Q137" s="22"/>
      <c r="R137" s="38"/>
      <c r="S137" s="25" t="n">
        <f aca="false">SUM(F137,H137,J137,K137,L137,M137)</f>
        <v>110.217052</v>
      </c>
      <c r="T137" s="25" t="n">
        <f aca="false">SUM(F137,H137,J137,K137,L137,M137,Q137)</f>
        <v>110.217052</v>
      </c>
      <c r="AMH137" s="13"/>
      <c r="AMI137" s="0"/>
      <c r="AMJ137" s="0"/>
    </row>
    <row r="138" s="39" customFormat="true" ht="13.8" hidden="false" customHeight="false" outlineLevel="0" collapsed="false">
      <c r="A138" s="27" t="n">
        <v>20104235</v>
      </c>
      <c r="B138" s="28" t="s">
        <v>163</v>
      </c>
      <c r="C138" s="29"/>
      <c r="D138" s="29"/>
      <c r="E138" s="27" t="s">
        <v>50</v>
      </c>
      <c r="F138" s="19" t="n">
        <f aca="false">IF(C138="",VLOOKUP(E138,'PORTE E UCO'!$A$5:$D$46,4,0),VLOOKUP(E138,'PORTE E UCO'!$A$5:$D$46,4,0)*C138)</f>
        <v>17.661556</v>
      </c>
      <c r="G138" s="30"/>
      <c r="H138" s="21" t="n">
        <f aca="false">G138*$R$2</f>
        <v>0</v>
      </c>
      <c r="I138" s="27" t="n">
        <v>0</v>
      </c>
      <c r="J138" s="22" t="str">
        <f aca="false">IF(I138&gt;=1,F138*$J$2,"")</f>
        <v/>
      </c>
      <c r="K138" s="22" t="str">
        <f aca="false">IF(I138&gt;=2,F138*$K$2,"")</f>
        <v/>
      </c>
      <c r="L138" s="22" t="str">
        <f aca="false">IF(I138&gt;=3,F138*$L$2,"")</f>
        <v/>
      </c>
      <c r="M138" s="22" t="str">
        <f aca="false">IF(I138&gt;=4,F138*$M$2,"")</f>
        <v/>
      </c>
      <c r="N138" s="27" t="n">
        <v>0</v>
      </c>
      <c r="O138" s="27" t="n">
        <v>0</v>
      </c>
      <c r="P138" s="31" t="n">
        <v>0</v>
      </c>
      <c r="Q138" s="32"/>
      <c r="R138" s="38"/>
      <c r="S138" s="25" t="n">
        <f aca="false">SUM(F138,H138,J138,K138,L138,M138)</f>
        <v>17.661556</v>
      </c>
      <c r="T138" s="25" t="n">
        <f aca="false">SUM(F138,H138,J138,K138,L138,M138,Q138)</f>
        <v>17.661556</v>
      </c>
      <c r="AMH138" s="13"/>
      <c r="AMI138" s="0"/>
      <c r="AMJ138" s="0"/>
    </row>
    <row r="139" s="39" customFormat="true" ht="13.8" hidden="false" customHeight="false" outlineLevel="0" collapsed="false">
      <c r="A139" s="16" t="n">
        <v>20104294</v>
      </c>
      <c r="B139" s="17" t="s">
        <v>164</v>
      </c>
      <c r="C139" s="18"/>
      <c r="D139" s="18"/>
      <c r="E139" s="16" t="s">
        <v>31</v>
      </c>
      <c r="F139" s="19" t="n">
        <f aca="false">IF(C139="",VLOOKUP(E139,'PORTE E UCO'!$A$5:$D$46,4,0),VLOOKUP(E139,'PORTE E UCO'!$A$5:$D$46,4,0)*C139)</f>
        <v>262.342192</v>
      </c>
      <c r="G139" s="20"/>
      <c r="H139" s="21" t="n">
        <f aca="false">G139*$R$2</f>
        <v>0</v>
      </c>
      <c r="I139" s="16" t="n">
        <v>0</v>
      </c>
      <c r="J139" s="22" t="str">
        <f aca="false">IF(I139&gt;=1,F139*$J$2,"")</f>
        <v/>
      </c>
      <c r="K139" s="22" t="str">
        <f aca="false">IF(I139&gt;=2,F139*$K$2,"")</f>
        <v/>
      </c>
      <c r="L139" s="22" t="str">
        <f aca="false">IF(I139&gt;=3,F139*$L$2,"")</f>
        <v/>
      </c>
      <c r="M139" s="22" t="str">
        <f aca="false">IF(I139&gt;=4,F139*$M$2,"")</f>
        <v/>
      </c>
      <c r="N139" s="16" t="n">
        <v>0</v>
      </c>
      <c r="O139" s="16" t="n">
        <v>0</v>
      </c>
      <c r="P139" s="23" t="n">
        <v>0</v>
      </c>
      <c r="Q139" s="22"/>
      <c r="R139" s="38"/>
      <c r="S139" s="25" t="n">
        <f aca="false">SUM(F139,H139,J139,K139,L139,M139)</f>
        <v>262.342192</v>
      </c>
      <c r="T139" s="25" t="n">
        <f aca="false">SUM(F139,H139,J139,K139,L139,M139,Q139)</f>
        <v>262.342192</v>
      </c>
      <c r="AMH139" s="13"/>
      <c r="AMI139" s="0"/>
      <c r="AMJ139" s="0"/>
    </row>
    <row r="140" s="39" customFormat="true" ht="13.8" hidden="false" customHeight="false" outlineLevel="0" collapsed="false">
      <c r="A140" s="27" t="n">
        <v>20104308</v>
      </c>
      <c r="B140" s="28" t="s">
        <v>165</v>
      </c>
      <c r="C140" s="29"/>
      <c r="D140" s="29"/>
      <c r="E140" s="27" t="s">
        <v>39</v>
      </c>
      <c r="F140" s="19" t="n">
        <f aca="false">IF(C140="",VLOOKUP(E140,'PORTE E UCO'!$A$5:$D$46,4,0),VLOOKUP(E140,'PORTE E UCO'!$A$5:$D$46,4,0)*C140)</f>
        <v>52.984668</v>
      </c>
      <c r="G140" s="30"/>
      <c r="H140" s="21" t="n">
        <f aca="false">G140*$R$2</f>
        <v>0</v>
      </c>
      <c r="I140" s="27" t="n">
        <v>0</v>
      </c>
      <c r="J140" s="22" t="str">
        <f aca="false">IF(I140&gt;=1,F140*$J$2,"")</f>
        <v/>
      </c>
      <c r="K140" s="22" t="str">
        <f aca="false">IF(I140&gt;=2,F140*$K$2,"")</f>
        <v/>
      </c>
      <c r="L140" s="22" t="str">
        <f aca="false">IF(I140&gt;=3,F140*$L$2,"")</f>
        <v/>
      </c>
      <c r="M140" s="22" t="str">
        <f aca="false">IF(I140&gt;=4,F140*$M$2,"")</f>
        <v/>
      </c>
      <c r="N140" s="27" t="n">
        <v>0</v>
      </c>
      <c r="O140" s="27" t="n">
        <v>0</v>
      </c>
      <c r="P140" s="31" t="n">
        <v>0</v>
      </c>
      <c r="Q140" s="32"/>
      <c r="R140" s="38"/>
      <c r="S140" s="25" t="n">
        <f aca="false">SUM(F140,H140,J140,K140,L140,M140)</f>
        <v>52.984668</v>
      </c>
      <c r="T140" s="25" t="n">
        <f aca="false">SUM(F140,H140,J140,K140,L140,M140,Q140)</f>
        <v>52.984668</v>
      </c>
      <c r="AMH140" s="13"/>
      <c r="AMI140" s="0"/>
      <c r="AMJ140" s="0"/>
    </row>
    <row r="141" s="39" customFormat="true" ht="14.95" hidden="false" customHeight="false" outlineLevel="0" collapsed="false">
      <c r="A141" s="16" t="n">
        <v>20104243</v>
      </c>
      <c r="B141" s="17" t="s">
        <v>166</v>
      </c>
      <c r="C141" s="18"/>
      <c r="D141" s="18"/>
      <c r="E141" s="16" t="s">
        <v>167</v>
      </c>
      <c r="F141" s="19" t="n">
        <f aca="false">IF(C141="",VLOOKUP(E141,'PORTE E UCO'!$A$5:$D$46,4,0),VLOOKUP(E141,'PORTE E UCO'!$A$5:$D$46,4,0)*C141)</f>
        <v>566.612796</v>
      </c>
      <c r="G141" s="20"/>
      <c r="H141" s="21" t="n">
        <f aca="false">G141*$R$2</f>
        <v>0</v>
      </c>
      <c r="I141" s="16" t="n">
        <v>0</v>
      </c>
      <c r="J141" s="22" t="str">
        <f aca="false">IF(I141&gt;=1,F141*$J$2,"")</f>
        <v/>
      </c>
      <c r="K141" s="22" t="str">
        <f aca="false">IF(I141&gt;=2,F141*$K$2,"")</f>
        <v/>
      </c>
      <c r="L141" s="22" t="str">
        <f aca="false">IF(I141&gt;=3,F141*$L$2,"")</f>
        <v/>
      </c>
      <c r="M141" s="22" t="str">
        <f aca="false">IF(I141&gt;=4,F141*$M$2,"")</f>
        <v/>
      </c>
      <c r="N141" s="16" t="n">
        <v>0</v>
      </c>
      <c r="O141" s="16" t="n">
        <v>0</v>
      </c>
      <c r="P141" s="23" t="n">
        <v>0</v>
      </c>
      <c r="Q141" s="22"/>
      <c r="R141" s="38"/>
      <c r="S141" s="25" t="n">
        <f aca="false">SUM(F141,H141,J141,K141,L141,M141)</f>
        <v>566.612796</v>
      </c>
      <c r="T141" s="25" t="n">
        <f aca="false">SUM(F141,H141,J141,K141,L141,M141,Q141)</f>
        <v>566.612796</v>
      </c>
      <c r="AMH141" s="13"/>
      <c r="AMI141" s="0"/>
      <c r="AMJ141" s="0"/>
    </row>
    <row r="142" s="39" customFormat="true" ht="14.95" hidden="false" customHeight="false" outlineLevel="0" collapsed="false">
      <c r="A142" s="27" t="n">
        <v>20104251</v>
      </c>
      <c r="B142" s="28" t="s">
        <v>168</v>
      </c>
      <c r="C142" s="29"/>
      <c r="D142" s="29"/>
      <c r="E142" s="27" t="s">
        <v>64</v>
      </c>
      <c r="F142" s="19" t="n">
        <f aca="false">IF(C142="",VLOOKUP(E142,'PORTE E UCO'!$A$5:$D$46,4,0),VLOOKUP(E142,'PORTE E UCO'!$A$5:$D$46,4,0)*C142)</f>
        <v>110.217052</v>
      </c>
      <c r="G142" s="30"/>
      <c r="H142" s="21" t="n">
        <f aca="false">G142*$R$2</f>
        <v>0</v>
      </c>
      <c r="I142" s="27" t="n">
        <v>0</v>
      </c>
      <c r="J142" s="22" t="str">
        <f aca="false">IF(I142&gt;=1,F142*$J$2,"")</f>
        <v/>
      </c>
      <c r="K142" s="22" t="str">
        <f aca="false">IF(I142&gt;=2,F142*$K$2,"")</f>
        <v/>
      </c>
      <c r="L142" s="22" t="str">
        <f aca="false">IF(I142&gt;=3,F142*$L$2,"")</f>
        <v/>
      </c>
      <c r="M142" s="22" t="str">
        <f aca="false">IF(I142&gt;=4,F142*$M$2,"")</f>
        <v/>
      </c>
      <c r="N142" s="27" t="n">
        <v>0</v>
      </c>
      <c r="O142" s="27" t="n">
        <v>0</v>
      </c>
      <c r="P142" s="31" t="n">
        <v>0</v>
      </c>
      <c r="Q142" s="32"/>
      <c r="R142" s="38"/>
      <c r="S142" s="25" t="n">
        <f aca="false">SUM(F142,H142,J142,K142,L142,M142)</f>
        <v>110.217052</v>
      </c>
      <c r="T142" s="25" t="n">
        <f aca="false">SUM(F142,H142,J142,K142,L142,M142,Q142)</f>
        <v>110.217052</v>
      </c>
      <c r="AMH142" s="13"/>
      <c r="AMI142" s="0"/>
      <c r="AMJ142" s="0"/>
    </row>
    <row r="143" s="39" customFormat="true" ht="14.95" hidden="false" customHeight="false" outlineLevel="0" collapsed="false">
      <c r="A143" s="16" t="n">
        <v>20104260</v>
      </c>
      <c r="B143" s="17" t="s">
        <v>169</v>
      </c>
      <c r="C143" s="18"/>
      <c r="D143" s="18"/>
      <c r="E143" s="16" t="s">
        <v>26</v>
      </c>
      <c r="F143" s="19" t="n">
        <f aca="false">IF(C143="",VLOOKUP(E143,'PORTE E UCO'!$A$5:$D$46,4,0),VLOOKUP(E143,'PORTE E UCO'!$A$5:$D$46,4,0)*C143)</f>
        <v>324.442174</v>
      </c>
      <c r="G143" s="20"/>
      <c r="H143" s="21" t="n">
        <f aca="false">G143*$R$2</f>
        <v>0</v>
      </c>
      <c r="I143" s="16" t="n">
        <v>0</v>
      </c>
      <c r="J143" s="22" t="str">
        <f aca="false">IF(I143&gt;=1,F143*$J$2,"")</f>
        <v/>
      </c>
      <c r="K143" s="22" t="str">
        <f aca="false">IF(I143&gt;=2,F143*$K$2,"")</f>
        <v/>
      </c>
      <c r="L143" s="22" t="str">
        <f aca="false">IF(I143&gt;=3,F143*$L$2,"")</f>
        <v/>
      </c>
      <c r="M143" s="22" t="str">
        <f aca="false">IF(I143&gt;=4,F143*$M$2,"")</f>
        <v/>
      </c>
      <c r="N143" s="16" t="n">
        <v>0</v>
      </c>
      <c r="O143" s="16" t="n">
        <v>0</v>
      </c>
      <c r="P143" s="23" t="n">
        <v>0</v>
      </c>
      <c r="Q143" s="22"/>
      <c r="R143" s="38"/>
      <c r="S143" s="25" t="n">
        <f aca="false">SUM(F143,H143,J143,K143,L143,M143)</f>
        <v>324.442174</v>
      </c>
      <c r="T143" s="25" t="n">
        <f aca="false">SUM(F143,H143,J143,K143,L143,M143,Q143)</f>
        <v>324.442174</v>
      </c>
      <c r="AMH143" s="13"/>
      <c r="AMI143" s="0"/>
      <c r="AMJ143" s="0"/>
    </row>
    <row r="144" s="39" customFormat="true" ht="21.65" hidden="false" customHeight="false" outlineLevel="0" collapsed="false">
      <c r="A144" s="27" t="n">
        <v>20104278</v>
      </c>
      <c r="B144" s="28" t="s">
        <v>170</v>
      </c>
      <c r="C144" s="29"/>
      <c r="D144" s="29"/>
      <c r="E144" s="27" t="s">
        <v>171</v>
      </c>
      <c r="F144" s="19" t="n">
        <f aca="false">IF(C144="",VLOOKUP(E144,'PORTE E UCO'!$A$5:$D$46,4,0),VLOOKUP(E144,'PORTE E UCO'!$A$5:$D$46,4,0)*C144)</f>
        <v>287.188282</v>
      </c>
      <c r="G144" s="30"/>
      <c r="H144" s="21" t="n">
        <f aca="false">G144*$R$2</f>
        <v>0</v>
      </c>
      <c r="I144" s="27" t="n">
        <v>0</v>
      </c>
      <c r="J144" s="22" t="str">
        <f aca="false">IF(I144&gt;=1,F144*$J$2,"")</f>
        <v/>
      </c>
      <c r="K144" s="22" t="str">
        <f aca="false">IF(I144&gt;=2,F144*$K$2,"")</f>
        <v/>
      </c>
      <c r="L144" s="22" t="str">
        <f aca="false">IF(I144&gt;=3,F144*$L$2,"")</f>
        <v/>
      </c>
      <c r="M144" s="22" t="str">
        <f aca="false">IF(I144&gt;=4,F144*$M$2,"")</f>
        <v/>
      </c>
      <c r="N144" s="27" t="n">
        <v>0</v>
      </c>
      <c r="O144" s="27" t="n">
        <v>0</v>
      </c>
      <c r="P144" s="31" t="n">
        <v>0</v>
      </c>
      <c r="Q144" s="32"/>
      <c r="R144" s="38"/>
      <c r="S144" s="25" t="n">
        <f aca="false">SUM(F144,H144,J144,K144,L144,M144)</f>
        <v>287.188282</v>
      </c>
      <c r="T144" s="25" t="n">
        <f aca="false">SUM(F144,H144,J144,K144,L144,M144,Q144)</f>
        <v>287.188282</v>
      </c>
      <c r="AMH144" s="13"/>
      <c r="AMI144" s="0"/>
      <c r="AMJ144" s="0"/>
    </row>
    <row r="145" s="39" customFormat="true" ht="21.65" hidden="false" customHeight="false" outlineLevel="0" collapsed="false">
      <c r="A145" s="16" t="n">
        <v>20104286</v>
      </c>
      <c r="B145" s="17" t="s">
        <v>172</v>
      </c>
      <c r="C145" s="18"/>
      <c r="D145" s="18"/>
      <c r="E145" s="16" t="s">
        <v>20</v>
      </c>
      <c r="F145" s="19" t="n">
        <f aca="false">IF(C145="",VLOOKUP(E145,'PORTE E UCO'!$A$5:$D$46,4,0),VLOOKUP(E145,'PORTE E UCO'!$A$5:$D$46,4,0)*C145)</f>
        <v>70.656386</v>
      </c>
      <c r="G145" s="20"/>
      <c r="H145" s="21" t="n">
        <f aca="false">G145*$R$2</f>
        <v>0</v>
      </c>
      <c r="I145" s="16" t="n">
        <v>0</v>
      </c>
      <c r="J145" s="22" t="str">
        <f aca="false">IF(I145&gt;=1,F145*$J$2,"")</f>
        <v/>
      </c>
      <c r="K145" s="22" t="str">
        <f aca="false">IF(I145&gt;=2,F145*$K$2,"")</f>
        <v/>
      </c>
      <c r="L145" s="22" t="str">
        <f aca="false">IF(I145&gt;=3,F145*$L$2,"")</f>
        <v/>
      </c>
      <c r="M145" s="22" t="str">
        <f aca="false">IF(I145&gt;=4,F145*$M$2,"")</f>
        <v/>
      </c>
      <c r="N145" s="16" t="n">
        <v>0</v>
      </c>
      <c r="O145" s="16" t="n">
        <v>0</v>
      </c>
      <c r="P145" s="23" t="n">
        <v>0</v>
      </c>
      <c r="Q145" s="22"/>
      <c r="R145" s="38"/>
      <c r="S145" s="25" t="n">
        <f aca="false">SUM(F145,H145,J145,K145,L145,M145)</f>
        <v>70.656386</v>
      </c>
      <c r="T145" s="25" t="n">
        <f aca="false">SUM(F145,H145,J145,K145,L145,M145,Q145)</f>
        <v>70.656386</v>
      </c>
      <c r="AMH145" s="13"/>
      <c r="AMI145" s="0"/>
      <c r="AMJ145" s="0"/>
    </row>
    <row r="146" s="39" customFormat="true" ht="13.8" hidden="false" customHeight="false" outlineLevel="0" collapsed="false">
      <c r="A146" s="27" t="n">
        <v>20105010</v>
      </c>
      <c r="B146" s="28" t="s">
        <v>173</v>
      </c>
      <c r="C146" s="29"/>
      <c r="D146" s="29"/>
      <c r="E146" s="27" t="s">
        <v>174</v>
      </c>
      <c r="F146" s="19" t="n">
        <f aca="false">IF(C146="",VLOOKUP(E146,'PORTE E UCO'!$A$5:$D$46,4,0),VLOOKUP(E146,'PORTE E UCO'!$A$5:$D$46,4,0)*C146)</f>
        <v>1709.126456</v>
      </c>
      <c r="G146" s="30"/>
      <c r="H146" s="21" t="n">
        <f aca="false">G146*$R$2</f>
        <v>0</v>
      </c>
      <c r="I146" s="27" t="n">
        <v>0</v>
      </c>
      <c r="J146" s="22" t="str">
        <f aca="false">IF(I146&gt;=1,F146*$J$2,"")</f>
        <v/>
      </c>
      <c r="K146" s="22" t="str">
        <f aca="false">IF(I146&gt;=2,F146*$K$2,"")</f>
        <v/>
      </c>
      <c r="L146" s="22" t="str">
        <f aca="false">IF(I146&gt;=3,F146*$L$2,"")</f>
        <v/>
      </c>
      <c r="M146" s="22" t="str">
        <f aca="false">IF(I146&gt;=4,F146*$M$2,"")</f>
        <v/>
      </c>
      <c r="N146" s="27" t="n">
        <v>0</v>
      </c>
      <c r="O146" s="27" t="n">
        <v>0</v>
      </c>
      <c r="P146" s="31" t="n">
        <v>0</v>
      </c>
      <c r="Q146" s="32"/>
      <c r="R146" s="38"/>
      <c r="S146" s="25" t="n">
        <f aca="false">SUM(F146,H146,J146,K146,L146,M146)</f>
        <v>1709.126456</v>
      </c>
      <c r="T146" s="25" t="n">
        <f aca="false">SUM(F146,H146,J146,K146,L146,M146,Q146)</f>
        <v>1709.126456</v>
      </c>
      <c r="AMH146" s="13"/>
      <c r="AMI146" s="0"/>
      <c r="AMJ146" s="0"/>
    </row>
    <row r="147" s="39" customFormat="true" ht="13.8" hidden="false" customHeight="false" outlineLevel="0" collapsed="false">
      <c r="A147" s="16" t="n">
        <v>20105029</v>
      </c>
      <c r="B147" s="17" t="s">
        <v>175</v>
      </c>
      <c r="C147" s="18"/>
      <c r="D147" s="18"/>
      <c r="E147" s="16" t="s">
        <v>176</v>
      </c>
      <c r="F147" s="19" t="n">
        <f aca="false">IF(C147="",VLOOKUP(E147,'PORTE E UCO'!$A$5:$D$46,4,0),VLOOKUP(E147,'PORTE E UCO'!$A$5:$D$46,4,0)*C147)</f>
        <v>891.034646</v>
      </c>
      <c r="G147" s="20"/>
      <c r="H147" s="21" t="n">
        <f aca="false">G147*$R$2</f>
        <v>0</v>
      </c>
      <c r="I147" s="16" t="n">
        <v>0</v>
      </c>
      <c r="J147" s="22" t="str">
        <f aca="false">IF(I147&gt;=1,F147*$J$2,"")</f>
        <v/>
      </c>
      <c r="K147" s="22" t="str">
        <f aca="false">IF(I147&gt;=2,F147*$K$2,"")</f>
        <v/>
      </c>
      <c r="L147" s="22" t="str">
        <f aca="false">IF(I147&gt;=3,F147*$L$2,"")</f>
        <v/>
      </c>
      <c r="M147" s="22" t="str">
        <f aca="false">IF(I147&gt;=4,F147*$M$2,"")</f>
        <v/>
      </c>
      <c r="N147" s="16" t="n">
        <v>0</v>
      </c>
      <c r="O147" s="16" t="n">
        <v>0</v>
      </c>
      <c r="P147" s="23" t="n">
        <v>0</v>
      </c>
      <c r="Q147" s="22"/>
      <c r="R147" s="38"/>
      <c r="S147" s="25" t="n">
        <f aca="false">SUM(F147,H147,J147,K147,L147,M147)</f>
        <v>891.034646</v>
      </c>
      <c r="T147" s="25" t="n">
        <f aca="false">SUM(F147,H147,J147,K147,L147,M147,Q147)</f>
        <v>891.034646</v>
      </c>
      <c r="AMH147" s="13"/>
      <c r="AMI147" s="0"/>
      <c r="AMJ147" s="0"/>
    </row>
    <row r="148" s="39" customFormat="true" ht="14.95" hidden="false" customHeight="false" outlineLevel="0" collapsed="false">
      <c r="A148" s="27" t="n">
        <v>20201010</v>
      </c>
      <c r="B148" s="28" t="s">
        <v>177</v>
      </c>
      <c r="C148" s="29"/>
      <c r="D148" s="29"/>
      <c r="E148" s="27" t="s">
        <v>178</v>
      </c>
      <c r="F148" s="19" t="n">
        <f aca="false">IF(C148="",VLOOKUP(E148,'PORTE E UCO'!$A$5:$D$46,4,0),VLOOKUP(E148,'PORTE E UCO'!$A$5:$D$46,4,0)*C148)</f>
        <v>3809.42894</v>
      </c>
      <c r="G148" s="30"/>
      <c r="H148" s="21" t="n">
        <f aca="false">G148*$R$2</f>
        <v>0</v>
      </c>
      <c r="I148" s="27" t="n">
        <v>0</v>
      </c>
      <c r="J148" s="22" t="str">
        <f aca="false">IF(I148&gt;=1,F148*$J$2,"")</f>
        <v/>
      </c>
      <c r="K148" s="22" t="str">
        <f aca="false">IF(I148&gt;=2,F148*$K$2,"")</f>
        <v/>
      </c>
      <c r="L148" s="22" t="str">
        <f aca="false">IF(I148&gt;=3,F148*$L$2,"")</f>
        <v/>
      </c>
      <c r="M148" s="22" t="str">
        <f aca="false">IF(I148&gt;=4,F148*$M$2,"")</f>
        <v/>
      </c>
      <c r="N148" s="27" t="n">
        <v>0</v>
      </c>
      <c r="O148" s="27" t="n">
        <v>0</v>
      </c>
      <c r="P148" s="31" t="n">
        <v>0</v>
      </c>
      <c r="Q148" s="32"/>
      <c r="R148" s="38"/>
      <c r="S148" s="25" t="n">
        <f aca="false">SUM(F148,H148,J148,K148,L148,M148)</f>
        <v>3809.42894</v>
      </c>
      <c r="T148" s="25" t="n">
        <f aca="false">SUM(F148,H148,J148,K148,L148,M148,Q148)</f>
        <v>3809.42894</v>
      </c>
      <c r="AMH148" s="13"/>
      <c r="AMI148" s="0"/>
      <c r="AMJ148" s="0"/>
    </row>
    <row r="149" s="39" customFormat="true" ht="13.8" hidden="false" customHeight="false" outlineLevel="0" collapsed="false">
      <c r="A149" s="16" t="n">
        <v>20201028</v>
      </c>
      <c r="B149" s="17" t="s">
        <v>179</v>
      </c>
      <c r="C149" s="18"/>
      <c r="D149" s="18"/>
      <c r="E149" s="16" t="s">
        <v>15</v>
      </c>
      <c r="F149" s="19" t="n">
        <f aca="false">IF(C149="",VLOOKUP(E149,'PORTE E UCO'!$A$5:$D$46,4,0),VLOOKUP(E149,'PORTE E UCO'!$A$5:$D$46,4,0)*C149)</f>
        <v>93.13473</v>
      </c>
      <c r="G149" s="20"/>
      <c r="H149" s="21" t="n">
        <f aca="false">G149*$R$2</f>
        <v>0</v>
      </c>
      <c r="I149" s="16" t="n">
        <v>0</v>
      </c>
      <c r="J149" s="22" t="str">
        <f aca="false">IF(I149&gt;=1,F149*$J$2,"")</f>
        <v/>
      </c>
      <c r="K149" s="22" t="str">
        <f aca="false">IF(I149&gt;=2,F149*$K$2,"")</f>
        <v/>
      </c>
      <c r="L149" s="22" t="str">
        <f aca="false">IF(I149&gt;=3,F149*$L$2,"")</f>
        <v/>
      </c>
      <c r="M149" s="22" t="str">
        <f aca="false">IF(I149&gt;=4,F149*$M$2,"")</f>
        <v/>
      </c>
      <c r="N149" s="16" t="n">
        <v>0</v>
      </c>
      <c r="O149" s="16" t="n">
        <v>0</v>
      </c>
      <c r="P149" s="23" t="n">
        <v>0</v>
      </c>
      <c r="Q149" s="22"/>
      <c r="R149" s="38"/>
      <c r="S149" s="25" t="n">
        <f aca="false">SUM(F149,H149,J149,K149,L149,M149)</f>
        <v>93.13473</v>
      </c>
      <c r="T149" s="25" t="n">
        <f aca="false">SUM(F149,H149,J149,K149,L149,M149,Q149)</f>
        <v>93.13473</v>
      </c>
      <c r="AMH149" s="13"/>
      <c r="AMI149" s="0"/>
      <c r="AMJ149" s="0"/>
    </row>
    <row r="150" s="39" customFormat="true" ht="14.95" hidden="false" customHeight="false" outlineLevel="0" collapsed="false">
      <c r="A150" s="27" t="n">
        <v>20201095</v>
      </c>
      <c r="B150" s="28" t="s">
        <v>180</v>
      </c>
      <c r="C150" s="29"/>
      <c r="D150" s="29"/>
      <c r="E150" s="27" t="s">
        <v>20</v>
      </c>
      <c r="F150" s="19" t="n">
        <f aca="false">IF(C150="",VLOOKUP(E150,'PORTE E UCO'!$A$5:$D$46,4,0),VLOOKUP(E150,'PORTE E UCO'!$A$5:$D$46,4,0)*C150)</f>
        <v>70.656386</v>
      </c>
      <c r="G150" s="30"/>
      <c r="H150" s="21" t="n">
        <f aca="false">G150*$R$2</f>
        <v>0</v>
      </c>
      <c r="I150" s="27" t="n">
        <v>0</v>
      </c>
      <c r="J150" s="22" t="str">
        <f aca="false">IF(I150&gt;=1,F150*$J$2,"")</f>
        <v/>
      </c>
      <c r="K150" s="22" t="str">
        <f aca="false">IF(I150&gt;=2,F150*$K$2,"")</f>
        <v/>
      </c>
      <c r="L150" s="22" t="str">
        <f aca="false">IF(I150&gt;=3,F150*$L$2,"")</f>
        <v/>
      </c>
      <c r="M150" s="22" t="str">
        <f aca="false">IF(I150&gt;=4,F150*$M$2,"")</f>
        <v/>
      </c>
      <c r="N150" s="27" t="n">
        <v>0</v>
      </c>
      <c r="O150" s="27" t="n">
        <v>0</v>
      </c>
      <c r="P150" s="31" t="n">
        <v>0</v>
      </c>
      <c r="Q150" s="32"/>
      <c r="R150" s="38"/>
      <c r="S150" s="25" t="n">
        <f aca="false">SUM(F150,H150,J150,K150,L150,M150)</f>
        <v>70.656386</v>
      </c>
      <c r="T150" s="25" t="n">
        <f aca="false">SUM(F150,H150,J150,K150,L150,M150,Q150)</f>
        <v>70.656386</v>
      </c>
      <c r="AMH150" s="13"/>
      <c r="AMI150" s="0"/>
      <c r="AMJ150" s="0"/>
    </row>
    <row r="151" s="39" customFormat="true" ht="14.95" hidden="false" customHeight="false" outlineLevel="0" collapsed="false">
      <c r="A151" s="16" t="n">
        <v>20201044</v>
      </c>
      <c r="B151" s="17" t="s">
        <v>181</v>
      </c>
      <c r="C151" s="18"/>
      <c r="D151" s="18"/>
      <c r="E151" s="16" t="s">
        <v>20</v>
      </c>
      <c r="F151" s="19" t="n">
        <f aca="false">IF(C151="",VLOOKUP(E151,'PORTE E UCO'!$A$5:$D$46,4,0),VLOOKUP(E151,'PORTE E UCO'!$A$5:$D$46,4,0)*C151)</f>
        <v>70.656386</v>
      </c>
      <c r="G151" s="20"/>
      <c r="H151" s="21" t="n">
        <f aca="false">G151*$R$2</f>
        <v>0</v>
      </c>
      <c r="I151" s="16" t="n">
        <v>0</v>
      </c>
      <c r="J151" s="22" t="str">
        <f aca="false">IF(I151&gt;=1,F151*$J$2,"")</f>
        <v/>
      </c>
      <c r="K151" s="22" t="str">
        <f aca="false">IF(I151&gt;=2,F151*$K$2,"")</f>
        <v/>
      </c>
      <c r="L151" s="22" t="str">
        <f aca="false">IF(I151&gt;=3,F151*$L$2,"")</f>
        <v/>
      </c>
      <c r="M151" s="22" t="str">
        <f aca="false">IF(I151&gt;=4,F151*$M$2,"")</f>
        <v/>
      </c>
      <c r="N151" s="16" t="n">
        <v>0</v>
      </c>
      <c r="O151" s="16" t="n">
        <v>0</v>
      </c>
      <c r="P151" s="23" t="n">
        <v>0</v>
      </c>
      <c r="Q151" s="22"/>
      <c r="R151" s="38"/>
      <c r="S151" s="25" t="n">
        <f aca="false">SUM(F151,H151,J151,K151,L151,M151)</f>
        <v>70.656386</v>
      </c>
      <c r="T151" s="25" t="n">
        <f aca="false">SUM(F151,H151,J151,K151,L151,M151,Q151)</f>
        <v>70.656386</v>
      </c>
      <c r="AMH151" s="13"/>
      <c r="AMI151" s="0"/>
      <c r="AMJ151" s="0"/>
    </row>
    <row r="152" s="39" customFormat="true" ht="14.95" hidden="false" customHeight="false" outlineLevel="0" collapsed="false">
      <c r="A152" s="27" t="n">
        <v>20201036</v>
      </c>
      <c r="B152" s="28" t="s">
        <v>182</v>
      </c>
      <c r="C152" s="29"/>
      <c r="D152" s="29"/>
      <c r="E152" s="27" t="s">
        <v>17</v>
      </c>
      <c r="F152" s="19" t="n">
        <f aca="false">IF(C152="",VLOOKUP(E152,'PORTE E UCO'!$A$5:$D$46,4,0),VLOOKUP(E152,'PORTE E UCO'!$A$5:$D$46,4,0)*C152)</f>
        <v>150.60084</v>
      </c>
      <c r="G152" s="30"/>
      <c r="H152" s="21" t="n">
        <f aca="false">G152*$R$2</f>
        <v>0</v>
      </c>
      <c r="I152" s="27" t="n">
        <v>0</v>
      </c>
      <c r="J152" s="22" t="str">
        <f aca="false">IF(I152&gt;=1,F152*$J$2,"")</f>
        <v/>
      </c>
      <c r="K152" s="22" t="str">
        <f aca="false">IF(I152&gt;=2,F152*$K$2,"")</f>
        <v/>
      </c>
      <c r="L152" s="22" t="str">
        <f aca="false">IF(I152&gt;=3,F152*$L$2,"")</f>
        <v/>
      </c>
      <c r="M152" s="22" t="str">
        <f aca="false">IF(I152&gt;=4,F152*$M$2,"")</f>
        <v/>
      </c>
      <c r="N152" s="27" t="n">
        <v>0</v>
      </c>
      <c r="O152" s="27" t="n">
        <v>0</v>
      </c>
      <c r="P152" s="31" t="n">
        <v>0</v>
      </c>
      <c r="Q152" s="32"/>
      <c r="R152" s="38"/>
      <c r="S152" s="25" t="n">
        <f aca="false">SUM(F152,H152,J152,K152,L152,M152)</f>
        <v>150.60084</v>
      </c>
      <c r="T152" s="25" t="n">
        <f aca="false">SUM(F152,H152,J152,K152,L152,M152,Q152)</f>
        <v>150.60084</v>
      </c>
      <c r="AMH152" s="13"/>
      <c r="AMI152" s="0"/>
      <c r="AMJ152" s="0"/>
    </row>
    <row r="153" s="39" customFormat="true" ht="13.8" hidden="false" customHeight="false" outlineLevel="0" collapsed="false">
      <c r="A153" s="16" t="n">
        <v>20201109</v>
      </c>
      <c r="B153" s="17" t="s">
        <v>183</v>
      </c>
      <c r="C153" s="18"/>
      <c r="D153" s="18"/>
      <c r="E153" s="16" t="s">
        <v>15</v>
      </c>
      <c r="F153" s="19" t="n">
        <f aca="false">IF(C153="",VLOOKUP(E153,'PORTE E UCO'!$A$5:$D$46,4,0),VLOOKUP(E153,'PORTE E UCO'!$A$5:$D$46,4,0)*C153)</f>
        <v>93.13473</v>
      </c>
      <c r="G153" s="20"/>
      <c r="H153" s="21" t="n">
        <f aca="false">G153*$R$2</f>
        <v>0</v>
      </c>
      <c r="I153" s="16" t="n">
        <v>0</v>
      </c>
      <c r="J153" s="22" t="str">
        <f aca="false">IF(I153&gt;=1,F153*$J$2,"")</f>
        <v/>
      </c>
      <c r="K153" s="22" t="str">
        <f aca="false">IF(I153&gt;=2,F153*$K$2,"")</f>
        <v/>
      </c>
      <c r="L153" s="22" t="str">
        <f aca="false">IF(I153&gt;=3,F153*$L$2,"")</f>
        <v/>
      </c>
      <c r="M153" s="22" t="str">
        <f aca="false">IF(I153&gt;=4,F153*$M$2,"")</f>
        <v/>
      </c>
      <c r="N153" s="16" t="n">
        <v>0</v>
      </c>
      <c r="O153" s="16" t="n">
        <v>0</v>
      </c>
      <c r="P153" s="23" t="n">
        <v>0</v>
      </c>
      <c r="Q153" s="22"/>
      <c r="R153" s="38"/>
      <c r="S153" s="25" t="n">
        <f aca="false">SUM(F153,H153,J153,K153,L153,M153)</f>
        <v>93.13473</v>
      </c>
      <c r="T153" s="25" t="n">
        <f aca="false">SUM(F153,H153,J153,K153,L153,M153,Q153)</f>
        <v>93.13473</v>
      </c>
      <c r="AMH153" s="13"/>
      <c r="AMI153" s="0"/>
      <c r="AMJ153" s="0"/>
    </row>
    <row r="154" s="39" customFormat="true" ht="13.8" hidden="false" customHeight="false" outlineLevel="0" collapsed="false">
      <c r="A154" s="27" t="n">
        <v>20201117</v>
      </c>
      <c r="B154" s="28" t="s">
        <v>184</v>
      </c>
      <c r="C154" s="29"/>
      <c r="D154" s="29"/>
      <c r="E154" s="27" t="s">
        <v>17</v>
      </c>
      <c r="F154" s="19" t="n">
        <f aca="false">IF(C154="",VLOOKUP(E154,'PORTE E UCO'!$A$5:$D$46,4,0),VLOOKUP(E154,'PORTE E UCO'!$A$5:$D$46,4,0)*C154)</f>
        <v>150.60084</v>
      </c>
      <c r="G154" s="30"/>
      <c r="H154" s="21" t="n">
        <f aca="false">G154*$R$2</f>
        <v>0</v>
      </c>
      <c r="I154" s="27" t="n">
        <v>0</v>
      </c>
      <c r="J154" s="22" t="str">
        <f aca="false">IF(I154&gt;=1,F154*$J$2,"")</f>
        <v/>
      </c>
      <c r="K154" s="22" t="str">
        <f aca="false">IF(I154&gt;=2,F154*$K$2,"")</f>
        <v/>
      </c>
      <c r="L154" s="22" t="str">
        <f aca="false">IF(I154&gt;=3,F154*$L$2,"")</f>
        <v/>
      </c>
      <c r="M154" s="22" t="str">
        <f aca="false">IF(I154&gt;=4,F154*$M$2,"")</f>
        <v/>
      </c>
      <c r="N154" s="27" t="n">
        <v>0</v>
      </c>
      <c r="O154" s="27" t="n">
        <v>0</v>
      </c>
      <c r="P154" s="31" t="n">
        <v>0</v>
      </c>
      <c r="Q154" s="32"/>
      <c r="R154" s="38"/>
      <c r="S154" s="25" t="n">
        <f aca="false">SUM(F154,H154,J154,K154,L154,M154)</f>
        <v>150.60084</v>
      </c>
      <c r="T154" s="25" t="n">
        <f aca="false">SUM(F154,H154,J154,K154,L154,M154,Q154)</f>
        <v>150.60084</v>
      </c>
      <c r="AMH154" s="13"/>
      <c r="AMI154" s="0"/>
      <c r="AMJ154" s="0"/>
    </row>
    <row r="155" s="39" customFormat="true" ht="13.8" hidden="false" customHeight="false" outlineLevel="0" collapsed="false">
      <c r="A155" s="16" t="n">
        <v>20201125</v>
      </c>
      <c r="B155" s="17" t="s">
        <v>185</v>
      </c>
      <c r="C155" s="18"/>
      <c r="D155" s="18"/>
      <c r="E155" s="16" t="s">
        <v>37</v>
      </c>
      <c r="F155" s="19" t="n">
        <f aca="false">IF(C155="",VLOOKUP(E155,'PORTE E UCO'!$A$5:$D$46,4,0),VLOOKUP(E155,'PORTE E UCO'!$A$5:$D$46,4,0)*C155)</f>
        <v>192.437794</v>
      </c>
      <c r="G155" s="20"/>
      <c r="H155" s="21" t="n">
        <f aca="false">G155*$R$2</f>
        <v>0</v>
      </c>
      <c r="I155" s="16" t="n">
        <v>0</v>
      </c>
      <c r="J155" s="22" t="str">
        <f aca="false">IF(I155&gt;=1,F155*$J$2,"")</f>
        <v/>
      </c>
      <c r="K155" s="22" t="str">
        <f aca="false">IF(I155&gt;=2,F155*$K$2,"")</f>
        <v/>
      </c>
      <c r="L155" s="22" t="str">
        <f aca="false">IF(I155&gt;=3,F155*$L$2,"")</f>
        <v/>
      </c>
      <c r="M155" s="22" t="str">
        <f aca="false">IF(I155&gt;=4,F155*$M$2,"")</f>
        <v/>
      </c>
      <c r="N155" s="16" t="n">
        <v>0</v>
      </c>
      <c r="O155" s="16" t="n">
        <v>0</v>
      </c>
      <c r="P155" s="23" t="n">
        <v>0</v>
      </c>
      <c r="Q155" s="22"/>
      <c r="R155" s="38"/>
      <c r="S155" s="25" t="n">
        <f aca="false">SUM(F155,H155,J155,K155,L155,M155)</f>
        <v>192.437794</v>
      </c>
      <c r="T155" s="25" t="n">
        <f aca="false">SUM(F155,H155,J155,K155,L155,M155,Q155)</f>
        <v>192.437794</v>
      </c>
      <c r="AMH155" s="13"/>
      <c r="AMI155" s="0"/>
      <c r="AMJ155" s="0"/>
    </row>
    <row r="156" s="39" customFormat="true" ht="14.95" hidden="false" customHeight="false" outlineLevel="0" collapsed="false">
      <c r="A156" s="27" t="n">
        <v>20201052</v>
      </c>
      <c r="B156" s="28" t="s">
        <v>186</v>
      </c>
      <c r="C156" s="29"/>
      <c r="D156" s="29"/>
      <c r="E156" s="27" t="s">
        <v>64</v>
      </c>
      <c r="F156" s="19" t="n">
        <f aca="false">IF(C156="",VLOOKUP(E156,'PORTE E UCO'!$A$5:$D$46,4,0),VLOOKUP(E156,'PORTE E UCO'!$A$5:$D$46,4,0)*C156)</f>
        <v>110.217052</v>
      </c>
      <c r="G156" s="30"/>
      <c r="H156" s="21" t="n">
        <f aca="false">G156*$R$2</f>
        <v>0</v>
      </c>
      <c r="I156" s="27" t="n">
        <v>0</v>
      </c>
      <c r="J156" s="22" t="str">
        <f aca="false">IF(I156&gt;=1,F156*$J$2,"")</f>
        <v/>
      </c>
      <c r="K156" s="22" t="str">
        <f aca="false">IF(I156&gt;=2,F156*$K$2,"")</f>
        <v/>
      </c>
      <c r="L156" s="22" t="str">
        <f aca="false">IF(I156&gt;=3,F156*$L$2,"")</f>
        <v/>
      </c>
      <c r="M156" s="22" t="str">
        <f aca="false">IF(I156&gt;=4,F156*$M$2,"")</f>
        <v/>
      </c>
      <c r="N156" s="27" t="n">
        <v>0</v>
      </c>
      <c r="O156" s="27" t="n">
        <v>0</v>
      </c>
      <c r="P156" s="31" t="n">
        <v>0</v>
      </c>
      <c r="Q156" s="32"/>
      <c r="R156" s="38"/>
      <c r="S156" s="25" t="n">
        <f aca="false">SUM(F156,H156,J156,K156,L156,M156)</f>
        <v>110.217052</v>
      </c>
      <c r="T156" s="25" t="n">
        <f aca="false">SUM(F156,H156,J156,K156,L156,M156,Q156)</f>
        <v>110.217052</v>
      </c>
      <c r="AMH156" s="13"/>
      <c r="AMI156" s="0"/>
      <c r="AMJ156" s="0"/>
    </row>
    <row r="157" s="39" customFormat="true" ht="14.95" hidden="false" customHeight="false" outlineLevel="0" collapsed="false">
      <c r="A157" s="16" t="n">
        <v>20201060</v>
      </c>
      <c r="B157" s="17" t="s">
        <v>187</v>
      </c>
      <c r="C157" s="18"/>
      <c r="D157" s="18"/>
      <c r="E157" s="16" t="s">
        <v>64</v>
      </c>
      <c r="F157" s="19" t="n">
        <f aca="false">IF(C157="",VLOOKUP(E157,'PORTE E UCO'!$A$5:$D$46,4,0),VLOOKUP(E157,'PORTE E UCO'!$A$5:$D$46,4,0)*C157)</f>
        <v>110.217052</v>
      </c>
      <c r="G157" s="20"/>
      <c r="H157" s="21" t="n">
        <f aca="false">G157*$R$2</f>
        <v>0</v>
      </c>
      <c r="I157" s="16" t="n">
        <v>0</v>
      </c>
      <c r="J157" s="22" t="str">
        <f aca="false">IF(I157&gt;=1,F157*$J$2,"")</f>
        <v/>
      </c>
      <c r="K157" s="22" t="str">
        <f aca="false">IF(I157&gt;=2,F157*$K$2,"")</f>
        <v/>
      </c>
      <c r="L157" s="22" t="str">
        <f aca="false">IF(I157&gt;=3,F157*$L$2,"")</f>
        <v/>
      </c>
      <c r="M157" s="22" t="str">
        <f aca="false">IF(I157&gt;=4,F157*$M$2,"")</f>
        <v/>
      </c>
      <c r="N157" s="16" t="n">
        <v>0</v>
      </c>
      <c r="O157" s="16" t="n">
        <v>0</v>
      </c>
      <c r="P157" s="23" t="n">
        <v>0</v>
      </c>
      <c r="Q157" s="22"/>
      <c r="R157" s="38"/>
      <c r="S157" s="25" t="n">
        <f aca="false">SUM(F157,H157,J157,K157,L157,M157)</f>
        <v>110.217052</v>
      </c>
      <c r="T157" s="25" t="n">
        <f aca="false">SUM(F157,H157,J157,K157,L157,M157,Q157)</f>
        <v>110.217052</v>
      </c>
      <c r="AMH157" s="13"/>
      <c r="AMI157" s="0"/>
      <c r="AMJ157" s="0"/>
    </row>
    <row r="158" s="39" customFormat="true" ht="14.95" hidden="false" customHeight="false" outlineLevel="0" collapsed="false">
      <c r="A158" s="27" t="n">
        <v>20201079</v>
      </c>
      <c r="B158" s="28" t="s">
        <v>188</v>
      </c>
      <c r="C158" s="29"/>
      <c r="D158" s="29"/>
      <c r="E158" s="27" t="s">
        <v>178</v>
      </c>
      <c r="F158" s="19" t="n">
        <f aca="false">IF(C158="",VLOOKUP(E158,'PORTE E UCO'!$A$5:$D$46,4,0),VLOOKUP(E158,'PORTE E UCO'!$A$5:$D$46,4,0)*C158)</f>
        <v>3809.42894</v>
      </c>
      <c r="G158" s="30"/>
      <c r="H158" s="21" t="n">
        <f aca="false">G158*$R$2</f>
        <v>0</v>
      </c>
      <c r="I158" s="27" t="n">
        <v>0</v>
      </c>
      <c r="J158" s="22" t="str">
        <f aca="false">IF(I158&gt;=1,F158*$J$2,"")</f>
        <v/>
      </c>
      <c r="K158" s="22" t="str">
        <f aca="false">IF(I158&gt;=2,F158*$K$2,"")</f>
        <v/>
      </c>
      <c r="L158" s="22" t="str">
        <f aca="false">IF(I158&gt;=3,F158*$L$2,"")</f>
        <v/>
      </c>
      <c r="M158" s="22" t="str">
        <f aca="false">IF(I158&gt;=4,F158*$M$2,"")</f>
        <v/>
      </c>
      <c r="N158" s="27" t="n">
        <v>0</v>
      </c>
      <c r="O158" s="27" t="n">
        <v>0</v>
      </c>
      <c r="P158" s="31" t="n">
        <v>0</v>
      </c>
      <c r="Q158" s="32"/>
      <c r="R158" s="38"/>
      <c r="S158" s="25" t="n">
        <f aca="false">SUM(F158,H158,J158,K158,L158,M158)</f>
        <v>3809.42894</v>
      </c>
      <c r="T158" s="25" t="n">
        <f aca="false">SUM(F158,H158,J158,K158,L158,M158,Q158)</f>
        <v>3809.42894</v>
      </c>
      <c r="AMH158" s="13"/>
      <c r="AMI158" s="0"/>
      <c r="AMJ158" s="0"/>
    </row>
    <row r="159" s="39" customFormat="true" ht="14.95" hidden="false" customHeight="false" outlineLevel="0" collapsed="false">
      <c r="A159" s="16" t="n">
        <v>20201087</v>
      </c>
      <c r="B159" s="17" t="s">
        <v>189</v>
      </c>
      <c r="C159" s="18"/>
      <c r="D159" s="18"/>
      <c r="E159" s="16" t="s">
        <v>22</v>
      </c>
      <c r="F159" s="19" t="n">
        <f aca="false">IF(C159="",VLOOKUP(E159,'PORTE E UCO'!$A$5:$D$46,4,0),VLOOKUP(E159,'PORTE E UCO'!$A$5:$D$46,4,0)*C159)</f>
        <v>220.434104</v>
      </c>
      <c r="G159" s="20"/>
      <c r="H159" s="21" t="n">
        <f aca="false">G159*$R$2</f>
        <v>0</v>
      </c>
      <c r="I159" s="16" t="n">
        <v>0</v>
      </c>
      <c r="J159" s="22" t="str">
        <f aca="false">IF(I159&gt;=1,F159*$J$2,"")</f>
        <v/>
      </c>
      <c r="K159" s="22" t="str">
        <f aca="false">IF(I159&gt;=2,F159*$K$2,"")</f>
        <v/>
      </c>
      <c r="L159" s="22" t="str">
        <f aca="false">IF(I159&gt;=3,F159*$L$2,"")</f>
        <v/>
      </c>
      <c r="M159" s="22" t="str">
        <f aca="false">IF(I159&gt;=4,F159*$M$2,"")</f>
        <v/>
      </c>
      <c r="N159" s="16" t="n">
        <v>0</v>
      </c>
      <c r="O159" s="16" t="n">
        <v>0</v>
      </c>
      <c r="P159" s="23" t="n">
        <v>0</v>
      </c>
      <c r="Q159" s="22"/>
      <c r="R159" s="38"/>
      <c r="S159" s="25" t="n">
        <f aca="false">SUM(F159,H159,J159,K159,L159,M159)</f>
        <v>220.434104</v>
      </c>
      <c r="T159" s="25" t="n">
        <f aca="false">SUM(F159,H159,J159,K159,L159,M159,Q159)</f>
        <v>220.434104</v>
      </c>
      <c r="AMH159" s="13"/>
      <c r="AMI159" s="0"/>
      <c r="AMJ159" s="0"/>
    </row>
    <row r="160" s="39" customFormat="true" ht="13.8" hidden="false" customHeight="false" outlineLevel="0" collapsed="false">
      <c r="A160" s="27" t="n">
        <v>20202016</v>
      </c>
      <c r="B160" s="28" t="s">
        <v>190</v>
      </c>
      <c r="C160" s="29"/>
      <c r="D160" s="29"/>
      <c r="E160" s="27" t="s">
        <v>54</v>
      </c>
      <c r="F160" s="19" t="n">
        <f aca="false">IF(C160="",VLOOKUP(E160,'PORTE E UCO'!$A$5:$D$46,4,0),VLOOKUP(E160,'PORTE E UCO'!$A$5:$D$46,4,0)*C160)</f>
        <v>35.31295</v>
      </c>
      <c r="G160" s="30" t="n">
        <v>1.74</v>
      </c>
      <c r="H160" s="21" t="n">
        <f aca="false">G160*$R$2</f>
        <v>34.23211968</v>
      </c>
      <c r="I160" s="27" t="n">
        <v>0</v>
      </c>
      <c r="J160" s="22" t="str">
        <f aca="false">IF(I160&gt;=1,F160*$J$2,"")</f>
        <v/>
      </c>
      <c r="K160" s="22" t="str">
        <f aca="false">IF(I160&gt;=2,F160*$K$2,"")</f>
        <v/>
      </c>
      <c r="L160" s="22" t="str">
        <f aca="false">IF(I160&gt;=3,F160*$L$2,"")</f>
        <v/>
      </c>
      <c r="M160" s="22" t="str">
        <f aca="false">IF(I160&gt;=4,F160*$M$2,"")</f>
        <v/>
      </c>
      <c r="N160" s="27" t="n">
        <v>0</v>
      </c>
      <c r="O160" s="27" t="n">
        <v>0</v>
      </c>
      <c r="P160" s="31" t="n">
        <v>0</v>
      </c>
      <c r="Q160" s="32"/>
      <c r="R160" s="38"/>
      <c r="S160" s="25" t="n">
        <f aca="false">SUM(F160,H160,J160,K160,L160,M160)</f>
        <v>69.54506968</v>
      </c>
      <c r="T160" s="25" t="n">
        <f aca="false">SUM(F160,H160,J160,K160,L160,M160,Q160)</f>
        <v>69.54506968</v>
      </c>
      <c r="AMH160" s="13"/>
      <c r="AMI160" s="0"/>
      <c r="AMJ160" s="0"/>
    </row>
    <row r="161" s="39" customFormat="true" ht="13.8" hidden="false" customHeight="false" outlineLevel="0" collapsed="false">
      <c r="A161" s="16" t="n">
        <v>20202024</v>
      </c>
      <c r="B161" s="17" t="s">
        <v>191</v>
      </c>
      <c r="C161" s="18"/>
      <c r="D161" s="18"/>
      <c r="E161" s="16" t="s">
        <v>50</v>
      </c>
      <c r="F161" s="19" t="n">
        <f aca="false">IF(C161="",VLOOKUP(E161,'PORTE E UCO'!$A$5:$D$46,4,0),VLOOKUP(E161,'PORTE E UCO'!$A$5:$D$46,4,0)*C161)</f>
        <v>17.661556</v>
      </c>
      <c r="G161" s="20"/>
      <c r="H161" s="21" t="n">
        <f aca="false">G161*$R$2</f>
        <v>0</v>
      </c>
      <c r="I161" s="16" t="n">
        <v>0</v>
      </c>
      <c r="J161" s="22" t="str">
        <f aca="false">IF(I161&gt;=1,F161*$J$2,"")</f>
        <v/>
      </c>
      <c r="K161" s="22" t="str">
        <f aca="false">IF(I161&gt;=2,F161*$K$2,"")</f>
        <v/>
      </c>
      <c r="L161" s="22" t="str">
        <f aca="false">IF(I161&gt;=3,F161*$L$2,"")</f>
        <v/>
      </c>
      <c r="M161" s="22" t="str">
        <f aca="false">IF(I161&gt;=4,F161*$M$2,"")</f>
        <v/>
      </c>
      <c r="N161" s="16" t="n">
        <v>0</v>
      </c>
      <c r="O161" s="16" t="n">
        <v>0</v>
      </c>
      <c r="P161" s="23" t="n">
        <v>0</v>
      </c>
      <c r="Q161" s="22"/>
      <c r="R161" s="38"/>
      <c r="S161" s="25" t="n">
        <f aca="false">SUM(F161,H161,J161,K161,L161,M161)</f>
        <v>17.661556</v>
      </c>
      <c r="T161" s="25" t="n">
        <f aca="false">SUM(F161,H161,J161,K161,L161,M161,Q161)</f>
        <v>17.661556</v>
      </c>
      <c r="AMH161" s="13"/>
      <c r="AMI161" s="0"/>
      <c r="AMJ161" s="0"/>
    </row>
    <row r="162" s="39" customFormat="true" ht="13.8" hidden="false" customHeight="false" outlineLevel="0" collapsed="false">
      <c r="A162" s="27" t="n">
        <v>20202067</v>
      </c>
      <c r="B162" s="28" t="s">
        <v>192</v>
      </c>
      <c r="C162" s="29"/>
      <c r="D162" s="29"/>
      <c r="E162" s="27" t="s">
        <v>15</v>
      </c>
      <c r="F162" s="19" t="n">
        <f aca="false">IF(C162="",VLOOKUP(E162,'PORTE E UCO'!$A$5:$D$46,4,0),VLOOKUP(E162,'PORTE E UCO'!$A$5:$D$46,4,0)*C162)</f>
        <v>93.13473</v>
      </c>
      <c r="G162" s="30"/>
      <c r="H162" s="21" t="n">
        <f aca="false">G162*$R$2</f>
        <v>0</v>
      </c>
      <c r="I162" s="27" t="n">
        <v>0</v>
      </c>
      <c r="J162" s="22" t="str">
        <f aca="false">IF(I162&gt;=1,F162*$J$2,"")</f>
        <v/>
      </c>
      <c r="K162" s="22" t="str">
        <f aca="false">IF(I162&gt;=2,F162*$K$2,"")</f>
        <v/>
      </c>
      <c r="L162" s="22" t="str">
        <f aca="false">IF(I162&gt;=3,F162*$L$2,"")</f>
        <v/>
      </c>
      <c r="M162" s="22" t="str">
        <f aca="false">IF(I162&gt;=4,F162*$M$2,"")</f>
        <v/>
      </c>
      <c r="N162" s="27" t="n">
        <v>0</v>
      </c>
      <c r="O162" s="27" t="n">
        <v>0</v>
      </c>
      <c r="P162" s="31" t="n">
        <v>0</v>
      </c>
      <c r="Q162" s="32"/>
      <c r="R162" s="38"/>
      <c r="S162" s="25" t="n">
        <f aca="false">SUM(F162,H162,J162,K162,L162,M162)</f>
        <v>93.13473</v>
      </c>
      <c r="T162" s="25" t="n">
        <f aca="false">SUM(F162,H162,J162,K162,L162,M162,Q162)</f>
        <v>93.13473</v>
      </c>
      <c r="AMH162" s="13"/>
      <c r="AMI162" s="0"/>
      <c r="AMJ162" s="0"/>
    </row>
    <row r="163" s="39" customFormat="true" ht="13.8" hidden="false" customHeight="false" outlineLevel="0" collapsed="false">
      <c r="A163" s="16" t="n">
        <v>20202032</v>
      </c>
      <c r="B163" s="17" t="s">
        <v>193</v>
      </c>
      <c r="C163" s="18"/>
      <c r="D163" s="18"/>
      <c r="E163" s="16" t="s">
        <v>20</v>
      </c>
      <c r="F163" s="19" t="n">
        <f aca="false">IF(C163="",VLOOKUP(E163,'PORTE E UCO'!$A$5:$D$46,4,0),VLOOKUP(E163,'PORTE E UCO'!$A$5:$D$46,4,0)*C163)</f>
        <v>70.656386</v>
      </c>
      <c r="G163" s="20"/>
      <c r="H163" s="21" t="n">
        <f aca="false">G163*$R$2</f>
        <v>0</v>
      </c>
      <c r="I163" s="16" t="n">
        <v>0</v>
      </c>
      <c r="J163" s="22" t="str">
        <f aca="false">IF(I163&gt;=1,F163*$J$2,"")</f>
        <v/>
      </c>
      <c r="K163" s="22" t="str">
        <f aca="false">IF(I163&gt;=2,F163*$K$2,"")</f>
        <v/>
      </c>
      <c r="L163" s="22" t="str">
        <f aca="false">IF(I163&gt;=3,F163*$L$2,"")</f>
        <v/>
      </c>
      <c r="M163" s="22" t="str">
        <f aca="false">IF(I163&gt;=4,F163*$M$2,"")</f>
        <v/>
      </c>
      <c r="N163" s="16" t="n">
        <v>0</v>
      </c>
      <c r="O163" s="16" t="n">
        <v>0</v>
      </c>
      <c r="P163" s="23" t="n">
        <v>0</v>
      </c>
      <c r="Q163" s="22"/>
      <c r="R163" s="38"/>
      <c r="S163" s="25" t="n">
        <f aca="false">SUM(F163,H163,J163,K163,L163,M163)</f>
        <v>70.656386</v>
      </c>
      <c r="T163" s="25" t="n">
        <f aca="false">SUM(F163,H163,J163,K163,L163,M163,Q163)</f>
        <v>70.656386</v>
      </c>
      <c r="AMH163" s="13"/>
      <c r="AMI163" s="0"/>
      <c r="AMJ163" s="0"/>
    </row>
    <row r="164" s="39" customFormat="true" ht="13.8" hidden="false" customHeight="false" outlineLevel="0" collapsed="false">
      <c r="A164" s="27" t="n">
        <v>20202040</v>
      </c>
      <c r="B164" s="28" t="s">
        <v>194</v>
      </c>
      <c r="C164" s="29"/>
      <c r="D164" s="29"/>
      <c r="E164" s="27" t="s">
        <v>195</v>
      </c>
      <c r="F164" s="19" t="n">
        <f aca="false">IF(C164="",VLOOKUP(E164,'PORTE E UCO'!$A$5:$D$46,4,0),VLOOKUP(E164,'PORTE E UCO'!$A$5:$D$46,4,0)*C164)</f>
        <v>742.008916</v>
      </c>
      <c r="G164" s="30" t="n">
        <v>32</v>
      </c>
      <c r="H164" s="21" t="n">
        <f aca="false">G164*$R$2</f>
        <v>629.556224</v>
      </c>
      <c r="I164" s="27" t="n">
        <v>0</v>
      </c>
      <c r="J164" s="22" t="str">
        <f aca="false">IF(I164&gt;=1,F164*$J$2,"")</f>
        <v/>
      </c>
      <c r="K164" s="22" t="str">
        <f aca="false">IF(I164&gt;=2,F164*$K$2,"")</f>
        <v/>
      </c>
      <c r="L164" s="22" t="str">
        <f aca="false">IF(I164&gt;=3,F164*$L$2,"")</f>
        <v/>
      </c>
      <c r="M164" s="22" t="str">
        <f aca="false">IF(I164&gt;=4,F164*$M$2,"")</f>
        <v/>
      </c>
      <c r="N164" s="27" t="n">
        <v>0</v>
      </c>
      <c r="O164" s="27" t="n">
        <v>0</v>
      </c>
      <c r="P164" s="31" t="n">
        <v>0</v>
      </c>
      <c r="Q164" s="32"/>
      <c r="R164" s="38"/>
      <c r="S164" s="25" t="n">
        <f aca="false">SUM(F164,H164,J164,K164,L164,M164)</f>
        <v>1371.56514</v>
      </c>
      <c r="T164" s="25" t="n">
        <f aca="false">SUM(F164,H164,J164,K164,L164,M164,Q164)</f>
        <v>1371.56514</v>
      </c>
      <c r="AMH164" s="13"/>
      <c r="AMI164" s="0"/>
      <c r="AMJ164" s="0"/>
    </row>
    <row r="165" s="39" customFormat="true" ht="13.8" hidden="false" customHeight="false" outlineLevel="0" collapsed="false">
      <c r="A165" s="16" t="n">
        <v>20202059</v>
      </c>
      <c r="B165" s="17" t="s">
        <v>196</v>
      </c>
      <c r="C165" s="18"/>
      <c r="D165" s="18"/>
      <c r="E165" s="16" t="s">
        <v>15</v>
      </c>
      <c r="F165" s="19" t="n">
        <f aca="false">IF(C165="",VLOOKUP(E165,'PORTE E UCO'!$A$5:$D$46,4,0),VLOOKUP(E165,'PORTE E UCO'!$A$5:$D$46,4,0)*C165)</f>
        <v>93.13473</v>
      </c>
      <c r="G165" s="20" t="n">
        <v>8.26</v>
      </c>
      <c r="H165" s="21" t="n">
        <f aca="false">G165*$R$2</f>
        <v>162.50420032</v>
      </c>
      <c r="I165" s="16" t="n">
        <v>0</v>
      </c>
      <c r="J165" s="22" t="str">
        <f aca="false">IF(I165&gt;=1,F165*$J$2,"")</f>
        <v/>
      </c>
      <c r="K165" s="22" t="str">
        <f aca="false">IF(I165&gt;=2,F165*$K$2,"")</f>
        <v/>
      </c>
      <c r="L165" s="22" t="str">
        <f aca="false">IF(I165&gt;=3,F165*$L$2,"")</f>
        <v/>
      </c>
      <c r="M165" s="22" t="str">
        <f aca="false">IF(I165&gt;=4,F165*$M$2,"")</f>
        <v/>
      </c>
      <c r="N165" s="16" t="n">
        <v>0</v>
      </c>
      <c r="O165" s="16" t="n">
        <v>0</v>
      </c>
      <c r="P165" s="23" t="n">
        <v>0</v>
      </c>
      <c r="Q165" s="22"/>
      <c r="R165" s="38"/>
      <c r="S165" s="25" t="n">
        <f aca="false">SUM(F165,H165,J165,K165,L165,M165)</f>
        <v>255.63893032</v>
      </c>
      <c r="T165" s="25" t="n">
        <f aca="false">SUM(F165,H165,J165,K165,L165,M165,Q165)</f>
        <v>255.63893032</v>
      </c>
      <c r="AMH165" s="13"/>
      <c r="AMI165" s="0"/>
      <c r="AMJ165" s="0"/>
    </row>
    <row r="166" s="39" customFormat="true" ht="13.8" hidden="false" customHeight="false" outlineLevel="0" collapsed="false">
      <c r="A166" s="27" t="n">
        <v>20203047</v>
      </c>
      <c r="B166" s="28" t="s">
        <v>197</v>
      </c>
      <c r="C166" s="29"/>
      <c r="D166" s="29"/>
      <c r="E166" s="27" t="s">
        <v>54</v>
      </c>
      <c r="F166" s="19" t="n">
        <f aca="false">IF(C166="",VLOOKUP(E166,'PORTE E UCO'!$A$5:$D$46,4,0),VLOOKUP(E166,'PORTE E UCO'!$A$5:$D$46,4,0)*C166)</f>
        <v>35.31295</v>
      </c>
      <c r="G166" s="30" t="n">
        <v>0.3</v>
      </c>
      <c r="H166" s="21" t="n">
        <f aca="false">G166*$R$2</f>
        <v>5.9020896</v>
      </c>
      <c r="I166" s="27" t="n">
        <v>0</v>
      </c>
      <c r="J166" s="22" t="str">
        <f aca="false">IF(I166&gt;=1,F166*$J$2,"")</f>
        <v/>
      </c>
      <c r="K166" s="22" t="str">
        <f aca="false">IF(I166&gt;=2,F166*$K$2,"")</f>
        <v/>
      </c>
      <c r="L166" s="22" t="str">
        <f aca="false">IF(I166&gt;=3,F166*$L$2,"")</f>
        <v/>
      </c>
      <c r="M166" s="22" t="str">
        <f aca="false">IF(I166&gt;=4,F166*$M$2,"")</f>
        <v/>
      </c>
      <c r="N166" s="27" t="n">
        <v>0</v>
      </c>
      <c r="O166" s="27" t="n">
        <v>0</v>
      </c>
      <c r="P166" s="31" t="n">
        <v>0</v>
      </c>
      <c r="Q166" s="32"/>
      <c r="R166" s="38"/>
      <c r="S166" s="25" t="n">
        <f aca="false">SUM(F166,H166,J166,K166,L166,M166)</f>
        <v>41.2150396</v>
      </c>
      <c r="T166" s="25" t="n">
        <f aca="false">SUM(F166,H166,J166,K166,L166,M166,Q166)</f>
        <v>41.2150396</v>
      </c>
      <c r="AMH166" s="13"/>
      <c r="AMI166" s="0"/>
      <c r="AMJ166" s="0"/>
    </row>
    <row r="167" s="39" customFormat="true" ht="14.95" hidden="false" customHeight="false" outlineLevel="0" collapsed="false">
      <c r="A167" s="16" t="n">
        <v>20203012</v>
      </c>
      <c r="B167" s="17" t="s">
        <v>198</v>
      </c>
      <c r="C167" s="18"/>
      <c r="D167" s="18"/>
      <c r="E167" s="16" t="s">
        <v>54</v>
      </c>
      <c r="F167" s="19" t="n">
        <f aca="false">IF(C167="",VLOOKUP(E167,'PORTE E UCO'!$A$5:$D$46,4,0),VLOOKUP(E167,'PORTE E UCO'!$A$5:$D$46,4,0)*C167)</f>
        <v>35.31295</v>
      </c>
      <c r="G167" s="20" t="n">
        <v>0.44</v>
      </c>
      <c r="H167" s="21" t="n">
        <f aca="false">G167*$R$2</f>
        <v>8.65639808</v>
      </c>
      <c r="I167" s="16" t="n">
        <v>0</v>
      </c>
      <c r="J167" s="22" t="str">
        <f aca="false">IF(I167&gt;=1,F167*$J$2,"")</f>
        <v/>
      </c>
      <c r="K167" s="22" t="str">
        <f aca="false">IF(I167&gt;=2,F167*$K$2,"")</f>
        <v/>
      </c>
      <c r="L167" s="22" t="str">
        <f aca="false">IF(I167&gt;=3,F167*$L$2,"")</f>
        <v/>
      </c>
      <c r="M167" s="22" t="str">
        <f aca="false">IF(I167&gt;=4,F167*$M$2,"")</f>
        <v/>
      </c>
      <c r="N167" s="16" t="n">
        <v>0</v>
      </c>
      <c r="O167" s="16" t="n">
        <v>0</v>
      </c>
      <c r="P167" s="23" t="n">
        <v>0</v>
      </c>
      <c r="Q167" s="22"/>
      <c r="R167" s="38"/>
      <c r="S167" s="25" t="n">
        <f aca="false">SUM(F167,H167,J167,K167,L167,M167)</f>
        <v>43.96934808</v>
      </c>
      <c r="T167" s="25" t="n">
        <f aca="false">SUM(F167,H167,J167,K167,L167,M167,Q167)</f>
        <v>43.96934808</v>
      </c>
      <c r="AMH167" s="13"/>
      <c r="AMI167" s="0"/>
      <c r="AMJ167" s="0"/>
    </row>
    <row r="168" s="39" customFormat="true" ht="14.95" hidden="false" customHeight="false" outlineLevel="0" collapsed="false">
      <c r="A168" s="27" t="n">
        <v>20203020</v>
      </c>
      <c r="B168" s="28" t="s">
        <v>199</v>
      </c>
      <c r="C168" s="29"/>
      <c r="D168" s="29"/>
      <c r="E168" s="27" t="s">
        <v>39</v>
      </c>
      <c r="F168" s="19" t="n">
        <f aca="false">IF(C168="",VLOOKUP(E168,'PORTE E UCO'!$A$5:$D$46,4,0),VLOOKUP(E168,'PORTE E UCO'!$A$5:$D$46,4,0)*C168)</f>
        <v>52.984668</v>
      </c>
      <c r="G168" s="30"/>
      <c r="H168" s="21" t="n">
        <f aca="false">G168*$R$2</f>
        <v>0</v>
      </c>
      <c r="I168" s="27" t="n">
        <v>0</v>
      </c>
      <c r="J168" s="22" t="str">
        <f aca="false">IF(I168&gt;=1,F168*$J$2,"")</f>
        <v/>
      </c>
      <c r="K168" s="22" t="str">
        <f aca="false">IF(I168&gt;=2,F168*$K$2,"")</f>
        <v/>
      </c>
      <c r="L168" s="22" t="str">
        <f aca="false">IF(I168&gt;=3,F168*$L$2,"")</f>
        <v/>
      </c>
      <c r="M168" s="22" t="str">
        <f aca="false">IF(I168&gt;=4,F168*$M$2,"")</f>
        <v/>
      </c>
      <c r="N168" s="27" t="n">
        <v>0</v>
      </c>
      <c r="O168" s="27" t="n">
        <v>0</v>
      </c>
      <c r="P168" s="31" t="n">
        <v>0</v>
      </c>
      <c r="Q168" s="32"/>
      <c r="R168" s="38"/>
      <c r="S168" s="25" t="n">
        <f aca="false">SUM(F168,H168,J168,K168,L168,M168)</f>
        <v>52.984668</v>
      </c>
      <c r="T168" s="25" t="n">
        <f aca="false">SUM(F168,H168,J168,K168,L168,M168,Q168)</f>
        <v>52.984668</v>
      </c>
      <c r="AMH168" s="13"/>
      <c r="AMI168" s="0"/>
      <c r="AMJ168" s="0"/>
    </row>
    <row r="169" s="39" customFormat="true" ht="14.95" hidden="false" customHeight="false" outlineLevel="0" collapsed="false">
      <c r="A169" s="16" t="n">
        <v>20203063</v>
      </c>
      <c r="B169" s="17" t="s">
        <v>200</v>
      </c>
      <c r="C169" s="18"/>
      <c r="D169" s="18"/>
      <c r="E169" s="16" t="s">
        <v>54</v>
      </c>
      <c r="F169" s="19" t="n">
        <f aca="false">IF(C169="",VLOOKUP(E169,'PORTE E UCO'!$A$5:$D$46,4,0),VLOOKUP(E169,'PORTE E UCO'!$A$5:$D$46,4,0)*C169)</f>
        <v>35.31295</v>
      </c>
      <c r="G169" s="20" t="n">
        <v>1.06</v>
      </c>
      <c r="H169" s="21" t="n">
        <f aca="false">G169*$R$2</f>
        <v>20.85404992</v>
      </c>
      <c r="I169" s="16" t="n">
        <v>0</v>
      </c>
      <c r="J169" s="22" t="str">
        <f aca="false">IF(I169&gt;=1,F169*$J$2,"")</f>
        <v/>
      </c>
      <c r="K169" s="22" t="str">
        <f aca="false">IF(I169&gt;=2,F169*$K$2,"")</f>
        <v/>
      </c>
      <c r="L169" s="22" t="str">
        <f aca="false">IF(I169&gt;=3,F169*$L$2,"")</f>
        <v/>
      </c>
      <c r="M169" s="22" t="str">
        <f aca="false">IF(I169&gt;=4,F169*$M$2,"")</f>
        <v/>
      </c>
      <c r="N169" s="16" t="n">
        <v>0</v>
      </c>
      <c r="O169" s="16" t="n">
        <v>0</v>
      </c>
      <c r="P169" s="23" t="n">
        <v>0</v>
      </c>
      <c r="Q169" s="22"/>
      <c r="R169" s="38"/>
      <c r="S169" s="25" t="n">
        <f aca="false">SUM(F169,H169,J169,K169,L169,M169)</f>
        <v>56.16699992</v>
      </c>
      <c r="T169" s="25" t="n">
        <f aca="false">SUM(F169,H169,J169,K169,L169,M169,Q169)</f>
        <v>56.16699992</v>
      </c>
      <c r="AMH169" s="13"/>
      <c r="AMI169" s="0"/>
      <c r="AMJ169" s="0"/>
    </row>
    <row r="170" s="39" customFormat="true" ht="14.95" hidden="false" customHeight="false" outlineLevel="0" collapsed="false">
      <c r="A170" s="27" t="n">
        <v>20203071</v>
      </c>
      <c r="B170" s="28" t="s">
        <v>201</v>
      </c>
      <c r="C170" s="29"/>
      <c r="D170" s="29"/>
      <c r="E170" s="27" t="s">
        <v>54</v>
      </c>
      <c r="F170" s="19" t="n">
        <f aca="false">IF(C170="",VLOOKUP(E170,'PORTE E UCO'!$A$5:$D$46,4,0),VLOOKUP(E170,'PORTE E UCO'!$A$5:$D$46,4,0)*C170)</f>
        <v>35.31295</v>
      </c>
      <c r="G170" s="30" t="n">
        <v>1.06</v>
      </c>
      <c r="H170" s="21" t="n">
        <f aca="false">G170*$R$2</f>
        <v>20.85404992</v>
      </c>
      <c r="I170" s="27" t="n">
        <v>0</v>
      </c>
      <c r="J170" s="22" t="str">
        <f aca="false">IF(I170&gt;=1,F170*$J$2,"")</f>
        <v/>
      </c>
      <c r="K170" s="22" t="str">
        <f aca="false">IF(I170&gt;=2,F170*$K$2,"")</f>
        <v/>
      </c>
      <c r="L170" s="22" t="str">
        <f aca="false">IF(I170&gt;=3,F170*$L$2,"")</f>
        <v/>
      </c>
      <c r="M170" s="22" t="str">
        <f aca="false">IF(I170&gt;=4,F170*$M$2,"")</f>
        <v/>
      </c>
      <c r="N170" s="27" t="n">
        <v>0</v>
      </c>
      <c r="O170" s="27" t="n">
        <v>0</v>
      </c>
      <c r="P170" s="31" t="n">
        <v>0</v>
      </c>
      <c r="Q170" s="32"/>
      <c r="R170" s="38"/>
      <c r="S170" s="25" t="n">
        <f aca="false">SUM(F170,H170,J170,K170,L170,M170)</f>
        <v>56.16699992</v>
      </c>
      <c r="T170" s="25" t="n">
        <f aca="false">SUM(F170,H170,J170,K170,L170,M170,Q170)</f>
        <v>56.16699992</v>
      </c>
      <c r="AMH170" s="13"/>
      <c r="AMI170" s="0"/>
      <c r="AMJ170" s="0"/>
    </row>
    <row r="171" s="39" customFormat="true" ht="13.8" hidden="false" customHeight="false" outlineLevel="0" collapsed="false">
      <c r="A171" s="16" t="n">
        <v>20204027</v>
      </c>
      <c r="B171" s="17" t="s">
        <v>202</v>
      </c>
      <c r="C171" s="18"/>
      <c r="D171" s="18"/>
      <c r="E171" s="16" t="s">
        <v>64</v>
      </c>
      <c r="F171" s="19" t="n">
        <f aca="false">IF(C171="",VLOOKUP(E171,'PORTE E UCO'!$A$5:$D$46,4,0),VLOOKUP(E171,'PORTE E UCO'!$A$5:$D$46,4,0)*C171)</f>
        <v>110.217052</v>
      </c>
      <c r="G171" s="20"/>
      <c r="H171" s="21" t="n">
        <f aca="false">G171*$R$2</f>
        <v>0</v>
      </c>
      <c r="I171" s="16" t="n">
        <v>0</v>
      </c>
      <c r="J171" s="22" t="str">
        <f aca="false">IF(I171&gt;=1,F171*$J$2,"")</f>
        <v/>
      </c>
      <c r="K171" s="22" t="str">
        <f aca="false">IF(I171&gt;=2,F171*$K$2,"")</f>
        <v/>
      </c>
      <c r="L171" s="22" t="str">
        <f aca="false">IF(I171&gt;=3,F171*$L$2,"")</f>
        <v/>
      </c>
      <c r="M171" s="22" t="str">
        <f aca="false">IF(I171&gt;=4,F171*$M$2,"")</f>
        <v/>
      </c>
      <c r="N171" s="16" t="n">
        <v>0</v>
      </c>
      <c r="O171" s="16" t="n">
        <v>0</v>
      </c>
      <c r="P171" s="23" t="n">
        <v>0</v>
      </c>
      <c r="Q171" s="22"/>
      <c r="R171" s="38"/>
      <c r="S171" s="25" t="n">
        <f aca="false">SUM(F171,H171,J171,K171,L171,M171)</f>
        <v>110.217052</v>
      </c>
      <c r="T171" s="25" t="n">
        <f aca="false">SUM(F171,H171,J171,K171,L171,M171,Q171)</f>
        <v>110.217052</v>
      </c>
      <c r="AMH171" s="13"/>
      <c r="AMI171" s="0"/>
      <c r="AMJ171" s="0"/>
    </row>
    <row r="172" s="39" customFormat="true" ht="13.8" hidden="false" customHeight="false" outlineLevel="0" collapsed="false">
      <c r="A172" s="27" t="n">
        <v>20204035</v>
      </c>
      <c r="B172" s="28" t="s">
        <v>203</v>
      </c>
      <c r="C172" s="29"/>
      <c r="D172" s="29"/>
      <c r="E172" s="27" t="s">
        <v>64</v>
      </c>
      <c r="F172" s="19" t="n">
        <f aca="false">IF(C172="",VLOOKUP(E172,'PORTE E UCO'!$A$5:$D$46,4,0),VLOOKUP(E172,'PORTE E UCO'!$A$5:$D$46,4,0)*C172)</f>
        <v>110.217052</v>
      </c>
      <c r="G172" s="30"/>
      <c r="H172" s="21" t="n">
        <f aca="false">G172*$R$2</f>
        <v>0</v>
      </c>
      <c r="I172" s="27" t="n">
        <v>0</v>
      </c>
      <c r="J172" s="22" t="str">
        <f aca="false">IF(I172&gt;=1,F172*$J$2,"")</f>
        <v/>
      </c>
      <c r="K172" s="22" t="str">
        <f aca="false">IF(I172&gt;=2,F172*$K$2,"")</f>
        <v/>
      </c>
      <c r="L172" s="22" t="str">
        <f aca="false">IF(I172&gt;=3,F172*$L$2,"")</f>
        <v/>
      </c>
      <c r="M172" s="22" t="str">
        <f aca="false">IF(I172&gt;=4,F172*$M$2,"")</f>
        <v/>
      </c>
      <c r="N172" s="27" t="n">
        <v>0</v>
      </c>
      <c r="O172" s="27" t="n">
        <v>0</v>
      </c>
      <c r="P172" s="31" t="n">
        <v>0</v>
      </c>
      <c r="Q172" s="32"/>
      <c r="R172" s="38"/>
      <c r="S172" s="25" t="n">
        <f aca="false">SUM(F172,H172,J172,K172,L172,M172)</f>
        <v>110.217052</v>
      </c>
      <c r="T172" s="25" t="n">
        <f aca="false">SUM(F172,H172,J172,K172,L172,M172,Q172)</f>
        <v>110.217052</v>
      </c>
      <c r="AMH172" s="13"/>
      <c r="AMI172" s="0"/>
      <c r="AMJ172" s="0"/>
    </row>
    <row r="173" s="39" customFormat="true" ht="13.8" hidden="false" customHeight="false" outlineLevel="0" collapsed="false">
      <c r="A173" s="16" t="n">
        <v>20204043</v>
      </c>
      <c r="B173" s="17" t="s">
        <v>204</v>
      </c>
      <c r="C173" s="18"/>
      <c r="D173" s="18"/>
      <c r="E173" s="16" t="s">
        <v>17</v>
      </c>
      <c r="F173" s="19" t="n">
        <f aca="false">IF(C173="",VLOOKUP(E173,'PORTE E UCO'!$A$5:$D$46,4,0),VLOOKUP(E173,'PORTE E UCO'!$A$5:$D$46,4,0)*C173)</f>
        <v>150.60084</v>
      </c>
      <c r="G173" s="20"/>
      <c r="H173" s="21" t="n">
        <f aca="false">G173*$R$2</f>
        <v>0</v>
      </c>
      <c r="I173" s="16" t="n">
        <v>0</v>
      </c>
      <c r="J173" s="22" t="str">
        <f aca="false">IF(I173&gt;=1,F173*$J$2,"")</f>
        <v/>
      </c>
      <c r="K173" s="22" t="str">
        <f aca="false">IF(I173&gt;=2,F173*$K$2,"")</f>
        <v/>
      </c>
      <c r="L173" s="22" t="str">
        <f aca="false">IF(I173&gt;=3,F173*$L$2,"")</f>
        <v/>
      </c>
      <c r="M173" s="22" t="str">
        <f aca="false">IF(I173&gt;=4,F173*$M$2,"")</f>
        <v/>
      </c>
      <c r="N173" s="16" t="n">
        <v>0</v>
      </c>
      <c r="O173" s="16" t="n">
        <v>0</v>
      </c>
      <c r="P173" s="23" t="n">
        <v>0</v>
      </c>
      <c r="Q173" s="22"/>
      <c r="R173" s="38"/>
      <c r="S173" s="25" t="n">
        <f aca="false">SUM(F173,H173,J173,K173,L173,M173)</f>
        <v>150.60084</v>
      </c>
      <c r="T173" s="25" t="n">
        <f aca="false">SUM(F173,H173,J173,K173,L173,M173,Q173)</f>
        <v>150.60084</v>
      </c>
      <c r="AMH173" s="13"/>
      <c r="AMI173" s="0"/>
      <c r="AMJ173" s="0"/>
    </row>
    <row r="174" s="39" customFormat="true" ht="13.8" hidden="false" customHeight="false" outlineLevel="0" collapsed="false">
      <c r="A174" s="27" t="n">
        <v>20204167</v>
      </c>
      <c r="B174" s="28" t="s">
        <v>155</v>
      </c>
      <c r="C174" s="29"/>
      <c r="D174" s="29"/>
      <c r="E174" s="27" t="s">
        <v>26</v>
      </c>
      <c r="F174" s="19" t="n">
        <f aca="false">IF(C174="",VLOOKUP(E174,'PORTE E UCO'!$A$5:$D$46,4,0),VLOOKUP(E174,'PORTE E UCO'!$A$5:$D$46,4,0)*C174)</f>
        <v>324.442174</v>
      </c>
      <c r="G174" s="30"/>
      <c r="H174" s="21" t="n">
        <f aca="false">G174*$R$2</f>
        <v>0</v>
      </c>
      <c r="I174" s="27" t="n">
        <v>0</v>
      </c>
      <c r="J174" s="22" t="str">
        <f aca="false">IF(I174&gt;=1,F174*$J$2,"")</f>
        <v/>
      </c>
      <c r="K174" s="22" t="str">
        <f aca="false">IF(I174&gt;=2,F174*$K$2,"")</f>
        <v/>
      </c>
      <c r="L174" s="22" t="str">
        <f aca="false">IF(I174&gt;=3,F174*$L$2,"")</f>
        <v/>
      </c>
      <c r="M174" s="22" t="str">
        <f aca="false">IF(I174&gt;=4,F174*$M$2,"")</f>
        <v/>
      </c>
      <c r="N174" s="27" t="n">
        <v>0</v>
      </c>
      <c r="O174" s="27" t="n">
        <v>0</v>
      </c>
      <c r="P174" s="31" t="n">
        <v>0</v>
      </c>
      <c r="Q174" s="32"/>
      <c r="R174" s="38"/>
      <c r="S174" s="25" t="n">
        <f aca="false">SUM(F174,H174,J174,K174,L174,M174)</f>
        <v>324.442174</v>
      </c>
      <c r="T174" s="25" t="n">
        <f aca="false">SUM(F174,H174,J174,K174,L174,M174,Q174)</f>
        <v>324.442174</v>
      </c>
      <c r="AMH174" s="13"/>
      <c r="AMI174" s="0"/>
      <c r="AMJ174" s="0"/>
    </row>
    <row r="175" s="39" customFormat="true" ht="13.8" hidden="false" customHeight="false" outlineLevel="0" collapsed="false">
      <c r="A175" s="16" t="n">
        <v>20204159</v>
      </c>
      <c r="B175" s="17" t="s">
        <v>156</v>
      </c>
      <c r="C175" s="18"/>
      <c r="D175" s="18"/>
      <c r="E175" s="16" t="s">
        <v>26</v>
      </c>
      <c r="F175" s="19" t="n">
        <f aca="false">IF(C175="",VLOOKUP(E175,'PORTE E UCO'!$A$5:$D$46,4,0),VLOOKUP(E175,'PORTE E UCO'!$A$5:$D$46,4,0)*C175)</f>
        <v>324.442174</v>
      </c>
      <c r="G175" s="20"/>
      <c r="H175" s="21" t="n">
        <f aca="false">G175*$R$2</f>
        <v>0</v>
      </c>
      <c r="I175" s="16" t="n">
        <v>0</v>
      </c>
      <c r="J175" s="22" t="str">
        <f aca="false">IF(I175&gt;=1,F175*$J$2,"")</f>
        <v/>
      </c>
      <c r="K175" s="22" t="str">
        <f aca="false">IF(I175&gt;=2,F175*$K$2,"")</f>
        <v/>
      </c>
      <c r="L175" s="22" t="str">
        <f aca="false">IF(I175&gt;=3,F175*$L$2,"")</f>
        <v/>
      </c>
      <c r="M175" s="22" t="str">
        <f aca="false">IF(I175&gt;=4,F175*$M$2,"")</f>
        <v/>
      </c>
      <c r="N175" s="16" t="n">
        <v>0</v>
      </c>
      <c r="O175" s="16" t="n">
        <v>0</v>
      </c>
      <c r="P175" s="23" t="n">
        <v>0</v>
      </c>
      <c r="Q175" s="22"/>
      <c r="R175" s="38"/>
      <c r="S175" s="25" t="n">
        <f aca="false">SUM(F175,H175,J175,K175,L175,M175)</f>
        <v>324.442174</v>
      </c>
      <c r="T175" s="25" t="n">
        <f aca="false">SUM(F175,H175,J175,K175,L175,M175,Q175)</f>
        <v>324.442174</v>
      </c>
      <c r="AMH175" s="13"/>
      <c r="AMI175" s="0"/>
      <c r="AMJ175" s="0"/>
    </row>
    <row r="176" s="39" customFormat="true" ht="21.65" hidden="false" customHeight="false" outlineLevel="0" collapsed="false">
      <c r="A176" s="27" t="n">
        <v>20204086</v>
      </c>
      <c r="B176" s="28" t="s">
        <v>205</v>
      </c>
      <c r="C176" s="29"/>
      <c r="D176" s="29"/>
      <c r="E176" s="27" t="s">
        <v>206</v>
      </c>
      <c r="F176" s="19" t="n">
        <f aca="false">IF(C176="",VLOOKUP(E176,'PORTE E UCO'!$A$5:$D$46,4,0),VLOOKUP(E176,'PORTE E UCO'!$A$5:$D$46,4,0)*C176)</f>
        <v>839.818166</v>
      </c>
      <c r="G176" s="30"/>
      <c r="H176" s="21" t="n">
        <f aca="false">G176*$R$2</f>
        <v>0</v>
      </c>
      <c r="I176" s="27" t="n">
        <v>0</v>
      </c>
      <c r="J176" s="22" t="str">
        <f aca="false">IF(I176&gt;=1,F176*$J$2,"")</f>
        <v/>
      </c>
      <c r="K176" s="22" t="str">
        <f aca="false">IF(I176&gt;=2,F176*$K$2,"")</f>
        <v/>
      </c>
      <c r="L176" s="22" t="str">
        <f aca="false">IF(I176&gt;=3,F176*$L$2,"")</f>
        <v/>
      </c>
      <c r="M176" s="22" t="str">
        <f aca="false">IF(I176&gt;=4,F176*$M$2,"")</f>
        <v/>
      </c>
      <c r="N176" s="27" t="n">
        <v>0</v>
      </c>
      <c r="O176" s="27" t="n">
        <v>0</v>
      </c>
      <c r="P176" s="31" t="n">
        <v>0</v>
      </c>
      <c r="Q176" s="32"/>
      <c r="R176" s="38"/>
      <c r="S176" s="25" t="n">
        <f aca="false">SUM(F176,H176,J176,K176,L176,M176)</f>
        <v>839.818166</v>
      </c>
      <c r="T176" s="25" t="n">
        <f aca="false">SUM(F176,H176,J176,K176,L176,M176,Q176)</f>
        <v>839.818166</v>
      </c>
      <c r="AMH176" s="13"/>
      <c r="AMI176" s="0"/>
      <c r="AMJ176" s="0"/>
    </row>
    <row r="177" s="39" customFormat="true" ht="13.8" hidden="false" customHeight="false" outlineLevel="0" collapsed="false">
      <c r="A177" s="16" t="n">
        <v>30101018</v>
      </c>
      <c r="B177" s="17" t="s">
        <v>207</v>
      </c>
      <c r="C177" s="18"/>
      <c r="D177" s="18"/>
      <c r="E177" s="16" t="s">
        <v>22</v>
      </c>
      <c r="F177" s="19" t="n">
        <f aca="false">IF(C177="",VLOOKUP(E177,'PORTE E UCO'!$A$5:$D$46,4,0),VLOOKUP(E177,'PORTE E UCO'!$A$5:$D$46,4,0)*C177)</f>
        <v>220.434104</v>
      </c>
      <c r="G177" s="20"/>
      <c r="H177" s="21" t="n">
        <f aca="false">G177*$R$2</f>
        <v>0</v>
      </c>
      <c r="I177" s="16" t="n">
        <v>0</v>
      </c>
      <c r="J177" s="22" t="str">
        <f aca="false">IF(I177&gt;=1,F177*$J$2,"")</f>
        <v/>
      </c>
      <c r="K177" s="22" t="str">
        <f aca="false">IF(I177&gt;=2,F177*$K$2,"")</f>
        <v/>
      </c>
      <c r="L177" s="22" t="str">
        <f aca="false">IF(I177&gt;=3,F177*$L$2,"")</f>
        <v/>
      </c>
      <c r="M177" s="22" t="str">
        <f aca="false">IF(I177&gt;=4,F177*$M$2,"")</f>
        <v/>
      </c>
      <c r="N177" s="16" t="n">
        <v>2</v>
      </c>
      <c r="O177" s="16" t="n">
        <v>0</v>
      </c>
      <c r="P177" s="23" t="n">
        <v>0</v>
      </c>
      <c r="Q177" s="22"/>
      <c r="R177" s="38"/>
      <c r="S177" s="25" t="n">
        <f aca="false">SUM(F177,H177,J177,K177,L177,M177)</f>
        <v>220.434104</v>
      </c>
      <c r="T177" s="25" t="n">
        <f aca="false">SUM(F177,H177,J177,K177,L177,M177,Q177)</f>
        <v>220.434104</v>
      </c>
      <c r="AMH177" s="13"/>
      <c r="AMI177" s="0"/>
      <c r="AMJ177" s="0"/>
    </row>
    <row r="178" s="39" customFormat="true" ht="13.8" hidden="false" customHeight="false" outlineLevel="0" collapsed="false">
      <c r="A178" s="27" t="n">
        <v>30101930</v>
      </c>
      <c r="B178" s="28" t="s">
        <v>208</v>
      </c>
      <c r="C178" s="29"/>
      <c r="D178" s="29"/>
      <c r="E178" s="27" t="s">
        <v>15</v>
      </c>
      <c r="F178" s="19" t="n">
        <f aca="false">IF(C178="",VLOOKUP(E178,'PORTE E UCO'!$A$5:$D$46,4,0),VLOOKUP(E178,'PORTE E UCO'!$A$5:$D$46,4,0)*C178)</f>
        <v>93.13473</v>
      </c>
      <c r="G178" s="30"/>
      <c r="H178" s="21" t="n">
        <f aca="false">G178*$R$2</f>
        <v>0</v>
      </c>
      <c r="I178" s="27" t="n">
        <v>0</v>
      </c>
      <c r="J178" s="22" t="str">
        <f aca="false">IF(I178&gt;=1,F178*$J$2,"")</f>
        <v/>
      </c>
      <c r="K178" s="22" t="str">
        <f aca="false">IF(I178&gt;=2,F178*$K$2,"")</f>
        <v/>
      </c>
      <c r="L178" s="22" t="str">
        <f aca="false">IF(I178&gt;=3,F178*$L$2,"")</f>
        <v/>
      </c>
      <c r="M178" s="22" t="str">
        <f aca="false">IF(I178&gt;=4,F178*$M$2,"")</f>
        <v/>
      </c>
      <c r="N178" s="27" t="n">
        <v>1</v>
      </c>
      <c r="O178" s="27" t="n">
        <v>0</v>
      </c>
      <c r="P178" s="31" t="n">
        <v>0</v>
      </c>
      <c r="Q178" s="32"/>
      <c r="R178" s="38"/>
      <c r="S178" s="25" t="n">
        <f aca="false">SUM(F178,H178,J178,K178,L178,M178)</f>
        <v>93.13473</v>
      </c>
      <c r="T178" s="25" t="n">
        <f aca="false">SUM(F178,H178,J178,K178,L178,M178,Q178)</f>
        <v>93.13473</v>
      </c>
      <c r="AMH178" s="13"/>
      <c r="AMI178" s="0"/>
      <c r="AMJ178" s="0"/>
    </row>
    <row r="179" s="39" customFormat="true" ht="13.8" hidden="false" customHeight="false" outlineLevel="0" collapsed="false">
      <c r="A179" s="16" t="n">
        <v>30101026</v>
      </c>
      <c r="B179" s="17" t="s">
        <v>209</v>
      </c>
      <c r="C179" s="18"/>
      <c r="D179" s="18"/>
      <c r="E179" s="16" t="s">
        <v>26</v>
      </c>
      <c r="F179" s="19" t="n">
        <f aca="false">IF(C179="",VLOOKUP(E179,'PORTE E UCO'!$A$5:$D$46,4,0),VLOOKUP(E179,'PORTE E UCO'!$A$5:$D$46,4,0)*C179)</f>
        <v>324.442174</v>
      </c>
      <c r="G179" s="20"/>
      <c r="H179" s="21" t="n">
        <f aca="false">G179*$R$2</f>
        <v>0</v>
      </c>
      <c r="I179" s="16" t="n">
        <v>1</v>
      </c>
      <c r="J179" s="22" t="n">
        <f aca="false">IF(I179&gt;=1,F179*$J$2,"")</f>
        <v>97.3326522</v>
      </c>
      <c r="K179" s="22" t="str">
        <f aca="false">IF(I179&gt;=2,F179*$K$2,"")</f>
        <v/>
      </c>
      <c r="L179" s="22" t="str">
        <f aca="false">IF(I179&gt;=3,F179*$L$2,"")</f>
        <v/>
      </c>
      <c r="M179" s="22" t="str">
        <f aca="false">IF(I179&gt;=4,F179*$M$2,"")</f>
        <v/>
      </c>
      <c r="N179" s="16" t="n">
        <v>3</v>
      </c>
      <c r="O179" s="16" t="n">
        <v>0</v>
      </c>
      <c r="P179" s="23" t="n">
        <v>0</v>
      </c>
      <c r="Q179" s="22"/>
      <c r="R179" s="38"/>
      <c r="S179" s="25" t="n">
        <f aca="false">SUM(F179,H179,J179,K179,L179,M179)</f>
        <v>421.7748262</v>
      </c>
      <c r="T179" s="25" t="n">
        <f aca="false">SUM(F179,H179,J179,K179,L179,M179,Q179)</f>
        <v>421.7748262</v>
      </c>
      <c r="AMH179" s="13"/>
      <c r="AMI179" s="0"/>
      <c r="AMJ179" s="0"/>
    </row>
    <row r="180" s="39" customFormat="true" ht="13.8" hidden="false" customHeight="false" outlineLevel="0" collapsed="false">
      <c r="A180" s="27" t="n">
        <v>30101034</v>
      </c>
      <c r="B180" s="28" t="s">
        <v>210</v>
      </c>
      <c r="C180" s="29"/>
      <c r="D180" s="29"/>
      <c r="E180" s="27" t="s">
        <v>24</v>
      </c>
      <c r="F180" s="19" t="n">
        <f aca="false">IF(C180="",VLOOKUP(E180,'PORTE E UCO'!$A$5:$D$46,4,0),VLOOKUP(E180,'PORTE E UCO'!$A$5:$D$46,4,0)*C180)</f>
        <v>377.223602</v>
      </c>
      <c r="G180" s="30"/>
      <c r="H180" s="21" t="n">
        <f aca="false">G180*$R$2</f>
        <v>0</v>
      </c>
      <c r="I180" s="27" t="n">
        <v>1</v>
      </c>
      <c r="J180" s="22" t="n">
        <f aca="false">IF(I180&gt;=1,F180*$J$2,"")</f>
        <v>113.1670806</v>
      </c>
      <c r="K180" s="22" t="str">
        <f aca="false">IF(I180&gt;=2,F180*$K$2,"")</f>
        <v/>
      </c>
      <c r="L180" s="22" t="str">
        <f aca="false">IF(I180&gt;=3,F180*$L$2,"")</f>
        <v/>
      </c>
      <c r="M180" s="22" t="str">
        <f aca="false">IF(I180&gt;=4,F180*$M$2,"")</f>
        <v/>
      </c>
      <c r="N180" s="27" t="n">
        <v>3</v>
      </c>
      <c r="O180" s="27" t="n">
        <v>0</v>
      </c>
      <c r="P180" s="31" t="n">
        <v>0</v>
      </c>
      <c r="Q180" s="32"/>
      <c r="R180" s="38"/>
      <c r="S180" s="25" t="n">
        <f aca="false">SUM(F180,H180,J180,K180,L180,M180)</f>
        <v>490.3906826</v>
      </c>
      <c r="T180" s="25" t="n">
        <f aca="false">SUM(F180,H180,J180,K180,L180,M180,Q180)</f>
        <v>490.3906826</v>
      </c>
      <c r="AMH180" s="13"/>
      <c r="AMI180" s="0"/>
      <c r="AMJ180" s="0"/>
    </row>
    <row r="181" s="39" customFormat="true" ht="13.8" hidden="false" customHeight="false" outlineLevel="0" collapsed="false">
      <c r="A181" s="16" t="n">
        <v>30101042</v>
      </c>
      <c r="B181" s="17" t="s">
        <v>211</v>
      </c>
      <c r="C181" s="18"/>
      <c r="D181" s="18"/>
      <c r="E181" s="16" t="s">
        <v>176</v>
      </c>
      <c r="F181" s="19" t="n">
        <f aca="false">IF(C181="",VLOOKUP(E181,'PORTE E UCO'!$A$5:$D$46,4,0),VLOOKUP(E181,'PORTE E UCO'!$A$5:$D$46,4,0)*C181)</f>
        <v>891.034646</v>
      </c>
      <c r="G181" s="20"/>
      <c r="H181" s="21" t="n">
        <f aca="false">G181*$R$2</f>
        <v>0</v>
      </c>
      <c r="I181" s="16" t="n">
        <v>2</v>
      </c>
      <c r="J181" s="22" t="n">
        <f aca="false">IF(I181&gt;=1,F181*$J$2,"")</f>
        <v>267.3103938</v>
      </c>
      <c r="K181" s="22" t="n">
        <f aca="false">IF(I181&gt;=2,F181*$K$2,"")</f>
        <v>178.2069292</v>
      </c>
      <c r="L181" s="22" t="str">
        <f aca="false">IF(I181&gt;=3,F181*$L$2,"")</f>
        <v/>
      </c>
      <c r="M181" s="22" t="str">
        <f aca="false">IF(I181&gt;=4,F181*$M$2,"")</f>
        <v/>
      </c>
      <c r="N181" s="16" t="n">
        <v>3</v>
      </c>
      <c r="O181" s="16" t="n">
        <v>0</v>
      </c>
      <c r="P181" s="23" t="n">
        <v>0</v>
      </c>
      <c r="Q181" s="22"/>
      <c r="R181" s="38"/>
      <c r="S181" s="25" t="n">
        <f aca="false">SUM(F181,H181,J181,K181,L181,M181)</f>
        <v>1336.551969</v>
      </c>
      <c r="T181" s="25" t="n">
        <f aca="false">SUM(F181,H181,J181,K181,L181,M181,Q181)</f>
        <v>1336.551969</v>
      </c>
      <c r="AMH181" s="13"/>
      <c r="AMI181" s="0"/>
      <c r="AMJ181" s="0"/>
    </row>
    <row r="182" s="39" customFormat="true" ht="13.8" hidden="false" customHeight="false" outlineLevel="0" collapsed="false">
      <c r="A182" s="27" t="n">
        <v>30101050</v>
      </c>
      <c r="B182" s="28" t="s">
        <v>212</v>
      </c>
      <c r="C182" s="29"/>
      <c r="D182" s="29"/>
      <c r="E182" s="27" t="s">
        <v>31</v>
      </c>
      <c r="F182" s="19" t="n">
        <f aca="false">IF(C182="",VLOOKUP(E182,'PORTE E UCO'!$A$5:$D$46,4,0),VLOOKUP(E182,'PORTE E UCO'!$A$5:$D$46,4,0)*C182)</f>
        <v>262.342192</v>
      </c>
      <c r="G182" s="30"/>
      <c r="H182" s="21" t="n">
        <f aca="false">G182*$R$2</f>
        <v>0</v>
      </c>
      <c r="I182" s="27" t="n">
        <v>1</v>
      </c>
      <c r="J182" s="22" t="n">
        <f aca="false">IF(I182&gt;=1,F182*$J$2,"")</f>
        <v>78.7026576</v>
      </c>
      <c r="K182" s="22" t="str">
        <f aca="false">IF(I182&gt;=2,F182*$K$2,"")</f>
        <v/>
      </c>
      <c r="L182" s="22" t="str">
        <f aca="false">IF(I182&gt;=3,F182*$L$2,"")</f>
        <v/>
      </c>
      <c r="M182" s="22" t="str">
        <f aca="false">IF(I182&gt;=4,F182*$M$2,"")</f>
        <v/>
      </c>
      <c r="N182" s="27" t="n">
        <v>4</v>
      </c>
      <c r="O182" s="27" t="n">
        <v>0</v>
      </c>
      <c r="P182" s="31" t="n">
        <v>0</v>
      </c>
      <c r="Q182" s="32"/>
      <c r="R182" s="38"/>
      <c r="S182" s="25" t="n">
        <f aca="false">SUM(F182,H182,J182,K182,L182,M182)</f>
        <v>341.0448496</v>
      </c>
      <c r="T182" s="25" t="n">
        <f aca="false">SUM(F182,H182,J182,K182,L182,M182,Q182)</f>
        <v>341.0448496</v>
      </c>
      <c r="AMH182" s="13"/>
      <c r="AMI182" s="0"/>
      <c r="AMJ182" s="0"/>
    </row>
    <row r="183" s="39" customFormat="true" ht="13.8" hidden="false" customHeight="false" outlineLevel="0" collapsed="false">
      <c r="A183" s="16" t="n">
        <v>30101069</v>
      </c>
      <c r="B183" s="17" t="s">
        <v>213</v>
      </c>
      <c r="C183" s="18"/>
      <c r="D183" s="18"/>
      <c r="E183" s="16" t="s">
        <v>24</v>
      </c>
      <c r="F183" s="19" t="n">
        <f aca="false">IF(C183="",VLOOKUP(E183,'PORTE E UCO'!$A$5:$D$46,4,0),VLOOKUP(E183,'PORTE E UCO'!$A$5:$D$46,4,0)*C183)</f>
        <v>377.223602</v>
      </c>
      <c r="G183" s="20"/>
      <c r="H183" s="21" t="n">
        <f aca="false">G183*$R$2</f>
        <v>0</v>
      </c>
      <c r="I183" s="16" t="n">
        <v>1</v>
      </c>
      <c r="J183" s="22" t="n">
        <f aca="false">IF(I183&gt;=1,F183*$J$2,"")</f>
        <v>113.1670806</v>
      </c>
      <c r="K183" s="22" t="str">
        <f aca="false">IF(I183&gt;=2,F183*$K$2,"")</f>
        <v/>
      </c>
      <c r="L183" s="22" t="str">
        <f aca="false">IF(I183&gt;=3,F183*$L$2,"")</f>
        <v/>
      </c>
      <c r="M183" s="22" t="str">
        <f aca="false">IF(I183&gt;=4,F183*$M$2,"")</f>
        <v/>
      </c>
      <c r="N183" s="16" t="n">
        <v>2</v>
      </c>
      <c r="O183" s="16" t="n">
        <v>0</v>
      </c>
      <c r="P183" s="23" t="n">
        <v>0</v>
      </c>
      <c r="Q183" s="22"/>
      <c r="R183" s="38"/>
      <c r="S183" s="25" t="n">
        <f aca="false">SUM(F183,H183,J183,K183,L183,M183)</f>
        <v>490.3906826</v>
      </c>
      <c r="T183" s="25" t="n">
        <f aca="false">SUM(F183,H183,J183,K183,L183,M183,Q183)</f>
        <v>490.3906826</v>
      </c>
      <c r="AMH183" s="13"/>
      <c r="AMI183" s="0"/>
      <c r="AMJ183" s="0"/>
    </row>
    <row r="184" s="39" customFormat="true" ht="14.95" hidden="false" customHeight="false" outlineLevel="0" collapsed="false">
      <c r="A184" s="27" t="n">
        <v>30101077</v>
      </c>
      <c r="B184" s="28" t="s">
        <v>214</v>
      </c>
      <c r="C184" s="29"/>
      <c r="D184" s="29"/>
      <c r="E184" s="27" t="s">
        <v>15</v>
      </c>
      <c r="F184" s="19" t="n">
        <f aca="false">IF(C184="",VLOOKUP(E184,'PORTE E UCO'!$A$5:$D$46,4,0),VLOOKUP(E184,'PORTE E UCO'!$A$5:$D$46,4,0)*C184)</f>
        <v>93.13473</v>
      </c>
      <c r="G184" s="30"/>
      <c r="H184" s="21" t="n">
        <f aca="false">G184*$R$2</f>
        <v>0</v>
      </c>
      <c r="I184" s="27" t="n">
        <v>1</v>
      </c>
      <c r="J184" s="22" t="n">
        <f aca="false">IF(I184&gt;=1,F184*$J$2,"")</f>
        <v>27.940419</v>
      </c>
      <c r="K184" s="22" t="str">
        <f aca="false">IF(I184&gt;=2,F184*$K$2,"")</f>
        <v/>
      </c>
      <c r="L184" s="22" t="str">
        <f aca="false">IF(I184&gt;=3,F184*$L$2,"")</f>
        <v/>
      </c>
      <c r="M184" s="22" t="str">
        <f aca="false">IF(I184&gt;=4,F184*$M$2,"")</f>
        <v/>
      </c>
      <c r="N184" s="27" t="n">
        <v>1</v>
      </c>
      <c r="O184" s="27" t="n">
        <v>0</v>
      </c>
      <c r="P184" s="31" t="n">
        <v>0</v>
      </c>
      <c r="Q184" s="32"/>
      <c r="R184" s="38"/>
      <c r="S184" s="25" t="n">
        <f aca="false">SUM(F184,H184,J184,K184,L184,M184)</f>
        <v>121.075149</v>
      </c>
      <c r="T184" s="25" t="n">
        <f aca="false">SUM(F184,H184,J184,K184,L184,M184,Q184)</f>
        <v>121.075149</v>
      </c>
      <c r="AMH184" s="13"/>
      <c r="AMI184" s="0"/>
      <c r="AMJ184" s="0"/>
    </row>
    <row r="185" s="39" customFormat="true" ht="13.8" hidden="false" customHeight="false" outlineLevel="0" collapsed="false">
      <c r="A185" s="16" t="n">
        <v>30101085</v>
      </c>
      <c r="B185" s="17" t="s">
        <v>215</v>
      </c>
      <c r="C185" s="18"/>
      <c r="D185" s="18"/>
      <c r="E185" s="16" t="s">
        <v>15</v>
      </c>
      <c r="F185" s="19" t="n">
        <f aca="false">IF(C185="",VLOOKUP(E185,'PORTE E UCO'!$A$5:$D$46,4,0),VLOOKUP(E185,'PORTE E UCO'!$A$5:$D$46,4,0)*C185)</f>
        <v>93.13473</v>
      </c>
      <c r="G185" s="20"/>
      <c r="H185" s="21" t="n">
        <f aca="false">G185*$R$2</f>
        <v>0</v>
      </c>
      <c r="I185" s="16" t="n">
        <v>0</v>
      </c>
      <c r="J185" s="22" t="str">
        <f aca="false">IF(I185&gt;=1,F185*$J$2,"")</f>
        <v/>
      </c>
      <c r="K185" s="22" t="str">
        <f aca="false">IF(I185&gt;=2,F185*$K$2,"")</f>
        <v/>
      </c>
      <c r="L185" s="22" t="str">
        <f aca="false">IF(I185&gt;=3,F185*$L$2,"")</f>
        <v/>
      </c>
      <c r="M185" s="22" t="str">
        <f aca="false">IF(I185&gt;=4,F185*$M$2,"")</f>
        <v/>
      </c>
      <c r="N185" s="16" t="n">
        <v>1</v>
      </c>
      <c r="O185" s="16" t="n">
        <v>0</v>
      </c>
      <c r="P185" s="23" t="n">
        <v>0</v>
      </c>
      <c r="Q185" s="22"/>
      <c r="R185" s="38"/>
      <c r="S185" s="25" t="n">
        <f aca="false">SUM(F185,H185,J185,K185,L185,M185)</f>
        <v>93.13473</v>
      </c>
      <c r="T185" s="25" t="n">
        <f aca="false">SUM(F185,H185,J185,K185,L185,M185,Q185)</f>
        <v>93.13473</v>
      </c>
      <c r="AMH185" s="13"/>
      <c r="AMI185" s="0"/>
      <c r="AMJ185" s="0"/>
    </row>
    <row r="186" s="39" customFormat="true" ht="13.8" hidden="false" customHeight="false" outlineLevel="0" collapsed="false">
      <c r="A186" s="27" t="n">
        <v>30101093</v>
      </c>
      <c r="B186" s="28" t="s">
        <v>216</v>
      </c>
      <c r="C186" s="29"/>
      <c r="D186" s="29"/>
      <c r="E186" s="27" t="s">
        <v>54</v>
      </c>
      <c r="F186" s="19" t="n">
        <f aca="false">IF(C186="",VLOOKUP(E186,'PORTE E UCO'!$A$5:$D$46,4,0),VLOOKUP(E186,'PORTE E UCO'!$A$5:$D$46,4,0)*C186)</f>
        <v>35.31295</v>
      </c>
      <c r="G186" s="30"/>
      <c r="H186" s="21" t="n">
        <f aca="false">G186*$R$2</f>
        <v>0</v>
      </c>
      <c r="I186" s="27" t="n">
        <v>0</v>
      </c>
      <c r="J186" s="22" t="str">
        <f aca="false">IF(I186&gt;=1,F186*$J$2,"")</f>
        <v/>
      </c>
      <c r="K186" s="22" t="str">
        <f aca="false">IF(I186&gt;=2,F186*$K$2,"")</f>
        <v/>
      </c>
      <c r="L186" s="22" t="str">
        <f aca="false">IF(I186&gt;=3,F186*$L$2,"")</f>
        <v/>
      </c>
      <c r="M186" s="22" t="str">
        <f aca="false">IF(I186&gt;=4,F186*$M$2,"")</f>
        <v/>
      </c>
      <c r="N186" s="27" t="n">
        <v>1</v>
      </c>
      <c r="O186" s="27" t="n">
        <v>0</v>
      </c>
      <c r="P186" s="31" t="n">
        <v>0</v>
      </c>
      <c r="Q186" s="32"/>
      <c r="R186" s="38"/>
      <c r="S186" s="25" t="n">
        <f aca="false">SUM(F186,H186,J186,K186,L186,M186)</f>
        <v>35.31295</v>
      </c>
      <c r="T186" s="25" t="n">
        <f aca="false">SUM(F186,H186,J186,K186,L186,M186,Q186)</f>
        <v>35.31295</v>
      </c>
      <c r="AMH186" s="13"/>
      <c r="AMI186" s="0"/>
      <c r="AMJ186" s="0"/>
    </row>
    <row r="187" s="39" customFormat="true" ht="13.8" hidden="false" customHeight="false" outlineLevel="0" collapsed="false">
      <c r="A187" s="16" t="n">
        <v>30101948</v>
      </c>
      <c r="B187" s="17" t="s">
        <v>217</v>
      </c>
      <c r="C187" s="18"/>
      <c r="D187" s="18"/>
      <c r="E187" s="16" t="s">
        <v>17</v>
      </c>
      <c r="F187" s="19" t="n">
        <f aca="false">IF(C187="",VLOOKUP(E187,'PORTE E UCO'!$A$5:$D$46,4,0),VLOOKUP(E187,'PORTE E UCO'!$A$5:$D$46,4,0)*C187)</f>
        <v>150.60084</v>
      </c>
      <c r="G187" s="20"/>
      <c r="H187" s="21" t="n">
        <f aca="false">G187*$R$2</f>
        <v>0</v>
      </c>
      <c r="I187" s="16" t="n">
        <v>1</v>
      </c>
      <c r="J187" s="22" t="n">
        <f aca="false">IF(I187&gt;=1,F187*$J$2,"")</f>
        <v>45.180252</v>
      </c>
      <c r="K187" s="22" t="str">
        <f aca="false">IF(I187&gt;=2,F187*$K$2,"")</f>
        <v/>
      </c>
      <c r="L187" s="22" t="str">
        <f aca="false">IF(I187&gt;=3,F187*$L$2,"")</f>
        <v/>
      </c>
      <c r="M187" s="22" t="str">
        <f aca="false">IF(I187&gt;=4,F187*$M$2,"")</f>
        <v/>
      </c>
      <c r="N187" s="16" t="n">
        <v>2</v>
      </c>
      <c r="O187" s="16" t="n">
        <v>0</v>
      </c>
      <c r="P187" s="23" t="n">
        <v>0</v>
      </c>
      <c r="Q187" s="22"/>
      <c r="R187" s="38"/>
      <c r="S187" s="25" t="n">
        <f aca="false">SUM(F187,H187,J187,K187,L187,M187)</f>
        <v>195.781092</v>
      </c>
      <c r="T187" s="25" t="n">
        <f aca="false">SUM(F187,H187,J187,K187,L187,M187,Q187)</f>
        <v>195.781092</v>
      </c>
      <c r="AMH187" s="13"/>
      <c r="AMI187" s="0"/>
      <c r="AMJ187" s="0"/>
    </row>
    <row r="188" s="39" customFormat="true" ht="13.8" hidden="false" customHeight="false" outlineLevel="0" collapsed="false">
      <c r="A188" s="27" t="n">
        <v>30101107</v>
      </c>
      <c r="B188" s="28" t="s">
        <v>218</v>
      </c>
      <c r="C188" s="29"/>
      <c r="D188" s="29"/>
      <c r="E188" s="27" t="s">
        <v>20</v>
      </c>
      <c r="F188" s="19" t="n">
        <f aca="false">IF(C188="",VLOOKUP(E188,'PORTE E UCO'!$A$5:$D$46,4,0),VLOOKUP(E188,'PORTE E UCO'!$A$5:$D$46,4,0)*C188)</f>
        <v>70.656386</v>
      </c>
      <c r="G188" s="30"/>
      <c r="H188" s="21" t="n">
        <f aca="false">G188*$R$2</f>
        <v>0</v>
      </c>
      <c r="I188" s="27" t="n">
        <v>0</v>
      </c>
      <c r="J188" s="22" t="str">
        <f aca="false">IF(I188&gt;=1,F188*$J$2,"")</f>
        <v/>
      </c>
      <c r="K188" s="22" t="str">
        <f aca="false">IF(I188&gt;=2,F188*$K$2,"")</f>
        <v/>
      </c>
      <c r="L188" s="22" t="str">
        <f aca="false">IF(I188&gt;=3,F188*$L$2,"")</f>
        <v/>
      </c>
      <c r="M188" s="22" t="str">
        <f aca="false">IF(I188&gt;=4,F188*$M$2,"")</f>
        <v/>
      </c>
      <c r="N188" s="27" t="n">
        <v>1</v>
      </c>
      <c r="O188" s="27" t="n">
        <v>0</v>
      </c>
      <c r="P188" s="31" t="n">
        <v>0</v>
      </c>
      <c r="Q188" s="32"/>
      <c r="R188" s="38"/>
      <c r="S188" s="25" t="n">
        <f aca="false">SUM(F188,H188,J188,K188,L188,M188)</f>
        <v>70.656386</v>
      </c>
      <c r="T188" s="25" t="n">
        <f aca="false">SUM(F188,H188,J188,K188,L188,M188,Q188)</f>
        <v>70.656386</v>
      </c>
      <c r="AMH188" s="13"/>
      <c r="AMI188" s="0"/>
      <c r="AMJ188" s="0"/>
    </row>
    <row r="189" s="39" customFormat="true" ht="13.8" hidden="false" customHeight="false" outlineLevel="0" collapsed="false">
      <c r="A189" s="16" t="n">
        <v>30101115</v>
      </c>
      <c r="B189" s="17" t="s">
        <v>219</v>
      </c>
      <c r="C189" s="18"/>
      <c r="D189" s="18"/>
      <c r="E189" s="16" t="s">
        <v>24</v>
      </c>
      <c r="F189" s="19" t="n">
        <f aca="false">IF(C189="",VLOOKUP(E189,'PORTE E UCO'!$A$5:$D$46,4,0),VLOOKUP(E189,'PORTE E UCO'!$A$5:$D$46,4,0)*C189)</f>
        <v>377.223602</v>
      </c>
      <c r="G189" s="20"/>
      <c r="H189" s="21" t="n">
        <f aca="false">G189*$R$2</f>
        <v>0</v>
      </c>
      <c r="I189" s="16" t="n">
        <v>1</v>
      </c>
      <c r="J189" s="22" t="n">
        <f aca="false">IF(I189&gt;=1,F189*$J$2,"")</f>
        <v>113.1670806</v>
      </c>
      <c r="K189" s="22" t="str">
        <f aca="false">IF(I189&gt;=2,F189*$K$2,"")</f>
        <v/>
      </c>
      <c r="L189" s="22" t="str">
        <f aca="false">IF(I189&gt;=3,F189*$L$2,"")</f>
        <v/>
      </c>
      <c r="M189" s="22" t="str">
        <f aca="false">IF(I189&gt;=4,F189*$M$2,"")</f>
        <v/>
      </c>
      <c r="N189" s="16" t="n">
        <v>3</v>
      </c>
      <c r="O189" s="16" t="n">
        <v>0</v>
      </c>
      <c r="P189" s="23" t="n">
        <v>0</v>
      </c>
      <c r="Q189" s="22"/>
      <c r="R189" s="38"/>
      <c r="S189" s="25" t="n">
        <f aca="false">SUM(F189,H189,J189,K189,L189,M189)</f>
        <v>490.3906826</v>
      </c>
      <c r="T189" s="25" t="n">
        <f aca="false">SUM(F189,H189,J189,K189,L189,M189,Q189)</f>
        <v>490.3906826</v>
      </c>
      <c r="AMH189" s="13"/>
      <c r="AMI189" s="0"/>
      <c r="AMJ189" s="0"/>
    </row>
    <row r="190" s="39" customFormat="true" ht="13.8" hidden="false" customHeight="false" outlineLevel="0" collapsed="false">
      <c r="A190" s="27" t="n">
        <v>30101140</v>
      </c>
      <c r="B190" s="28" t="s">
        <v>220</v>
      </c>
      <c r="C190" s="29"/>
      <c r="D190" s="29"/>
      <c r="E190" s="27" t="s">
        <v>221</v>
      </c>
      <c r="F190" s="19" t="n">
        <f aca="false">IF(C190="",VLOOKUP(E190,'PORTE E UCO'!$A$5:$D$46,4,0),VLOOKUP(E190,'PORTE E UCO'!$A$5:$D$46,4,0)*C190)</f>
        <v>1140.948712</v>
      </c>
      <c r="G190" s="30"/>
      <c r="H190" s="21" t="n">
        <f aca="false">G190*$R$2</f>
        <v>0</v>
      </c>
      <c r="I190" s="27" t="n">
        <v>2</v>
      </c>
      <c r="J190" s="22" t="n">
        <f aca="false">IF(I190&gt;=1,F190*$J$2,"")</f>
        <v>342.2846136</v>
      </c>
      <c r="K190" s="22" t="n">
        <f aca="false">IF(I190&gt;=2,F190*$K$2,"")</f>
        <v>228.1897424</v>
      </c>
      <c r="L190" s="22" t="str">
        <f aca="false">IF(I190&gt;=3,F190*$L$2,"")</f>
        <v/>
      </c>
      <c r="M190" s="22" t="str">
        <f aca="false">IF(I190&gt;=4,F190*$M$2,"")</f>
        <v/>
      </c>
      <c r="N190" s="27" t="n">
        <v>4</v>
      </c>
      <c r="O190" s="27" t="n">
        <v>0</v>
      </c>
      <c r="P190" s="31" t="n">
        <v>0</v>
      </c>
      <c r="Q190" s="32"/>
      <c r="R190" s="38"/>
      <c r="S190" s="25" t="n">
        <f aca="false">SUM(F190,H190,J190,K190,L190,M190)</f>
        <v>1711.423068</v>
      </c>
      <c r="T190" s="25" t="n">
        <f aca="false">SUM(F190,H190,J190,K190,L190,M190,Q190)</f>
        <v>1711.423068</v>
      </c>
      <c r="AMH190" s="13"/>
      <c r="AMI190" s="0"/>
      <c r="AMJ190" s="0"/>
    </row>
    <row r="191" s="39" customFormat="true" ht="14.95" hidden="false" customHeight="false" outlineLevel="0" collapsed="false">
      <c r="A191" s="16" t="n">
        <v>30101158</v>
      </c>
      <c r="B191" s="17" t="s">
        <v>222</v>
      </c>
      <c r="C191" s="18"/>
      <c r="D191" s="18"/>
      <c r="E191" s="16" t="s">
        <v>223</v>
      </c>
      <c r="F191" s="19" t="n">
        <f aca="false">IF(C191="",VLOOKUP(E191,'PORTE E UCO'!$A$5:$D$46,4,0),VLOOKUP(E191,'PORTE E UCO'!$A$5:$D$46,4,0)*C191)</f>
        <v>436.20385</v>
      </c>
      <c r="G191" s="20"/>
      <c r="H191" s="21" t="n">
        <f aca="false">G191*$R$2</f>
        <v>0</v>
      </c>
      <c r="I191" s="16" t="n">
        <v>1</v>
      </c>
      <c r="J191" s="22" t="n">
        <f aca="false">IF(I191&gt;=1,F191*$J$2,"")</f>
        <v>130.861155</v>
      </c>
      <c r="K191" s="22" t="str">
        <f aca="false">IF(I191&gt;=2,F191*$K$2,"")</f>
        <v/>
      </c>
      <c r="L191" s="22" t="str">
        <f aca="false">IF(I191&gt;=3,F191*$L$2,"")</f>
        <v/>
      </c>
      <c r="M191" s="22" t="str">
        <f aca="false">IF(I191&gt;=4,F191*$M$2,"")</f>
        <v/>
      </c>
      <c r="N191" s="16" t="n">
        <v>5</v>
      </c>
      <c r="O191" s="16" t="n">
        <v>0</v>
      </c>
      <c r="P191" s="23" t="n">
        <v>0</v>
      </c>
      <c r="Q191" s="22"/>
      <c r="R191" s="38"/>
      <c r="S191" s="25" t="n">
        <f aca="false">SUM(F191,H191,J191,K191,L191,M191)</f>
        <v>567.065005</v>
      </c>
      <c r="T191" s="25" t="n">
        <f aca="false">SUM(F191,H191,J191,K191,L191,M191,Q191)</f>
        <v>567.065005</v>
      </c>
      <c r="AMH191" s="13"/>
      <c r="AMI191" s="0"/>
      <c r="AMJ191" s="0"/>
    </row>
    <row r="192" s="39" customFormat="true" ht="13.8" hidden="false" customHeight="false" outlineLevel="0" collapsed="false">
      <c r="A192" s="27" t="n">
        <v>30101166</v>
      </c>
      <c r="B192" s="28" t="s">
        <v>224</v>
      </c>
      <c r="C192" s="29"/>
      <c r="D192" s="29"/>
      <c r="E192" s="27" t="s">
        <v>225</v>
      </c>
      <c r="F192" s="19" t="n">
        <f aca="false">IF(C192="",VLOOKUP(E192,'PORTE E UCO'!$A$5:$D$46,4,0),VLOOKUP(E192,'PORTE E UCO'!$A$5:$D$46,4,0)*C192)</f>
        <v>1035.416342</v>
      </c>
      <c r="G192" s="30"/>
      <c r="H192" s="21" t="n">
        <f aca="false">G192*$R$2</f>
        <v>0</v>
      </c>
      <c r="I192" s="27" t="n">
        <v>2</v>
      </c>
      <c r="J192" s="22" t="n">
        <f aca="false">IF(I192&gt;=1,F192*$J$2,"")</f>
        <v>310.6249026</v>
      </c>
      <c r="K192" s="22" t="n">
        <f aca="false">IF(I192&gt;=2,F192*$K$2,"")</f>
        <v>207.0832684</v>
      </c>
      <c r="L192" s="22" t="str">
        <f aca="false">IF(I192&gt;=3,F192*$L$2,"")</f>
        <v/>
      </c>
      <c r="M192" s="22" t="str">
        <f aca="false">IF(I192&gt;=4,F192*$M$2,"")</f>
        <v/>
      </c>
      <c r="N192" s="27" t="n">
        <v>6</v>
      </c>
      <c r="O192" s="27" t="n">
        <v>0</v>
      </c>
      <c r="P192" s="31" t="n">
        <v>0</v>
      </c>
      <c r="Q192" s="32"/>
      <c r="R192" s="38"/>
      <c r="S192" s="25" t="n">
        <f aca="false">SUM(F192,H192,J192,K192,L192,M192)</f>
        <v>1553.124513</v>
      </c>
      <c r="T192" s="25" t="n">
        <f aca="false">SUM(F192,H192,J192,K192,L192,M192,Q192)</f>
        <v>1553.124513</v>
      </c>
      <c r="AMH192" s="13"/>
      <c r="AMI192" s="0"/>
      <c r="AMJ192" s="0"/>
    </row>
    <row r="193" s="39" customFormat="true" ht="21.65" hidden="false" customHeight="false" outlineLevel="0" collapsed="false">
      <c r="A193" s="16" t="n">
        <v>30101174</v>
      </c>
      <c r="B193" s="17" t="s">
        <v>226</v>
      </c>
      <c r="C193" s="18"/>
      <c r="D193" s="18"/>
      <c r="E193" s="16" t="s">
        <v>225</v>
      </c>
      <c r="F193" s="19" t="n">
        <f aca="false">IF(C193="",VLOOKUP(E193,'PORTE E UCO'!$A$5:$D$46,4,0),VLOOKUP(E193,'PORTE E UCO'!$A$5:$D$46,4,0)*C193)</f>
        <v>1035.416342</v>
      </c>
      <c r="G193" s="20"/>
      <c r="H193" s="21" t="n">
        <f aca="false">G193*$R$2</f>
        <v>0</v>
      </c>
      <c r="I193" s="16" t="n">
        <v>2</v>
      </c>
      <c r="J193" s="22" t="n">
        <f aca="false">IF(I193&gt;=1,F193*$J$2,"")</f>
        <v>310.6249026</v>
      </c>
      <c r="K193" s="22" t="n">
        <f aca="false">IF(I193&gt;=2,F193*$K$2,"")</f>
        <v>207.0832684</v>
      </c>
      <c r="L193" s="22" t="str">
        <f aca="false">IF(I193&gt;=3,F193*$L$2,"")</f>
        <v/>
      </c>
      <c r="M193" s="22" t="str">
        <f aca="false">IF(I193&gt;=4,F193*$M$2,"")</f>
        <v/>
      </c>
      <c r="N193" s="16" t="n">
        <v>4</v>
      </c>
      <c r="O193" s="16" t="n">
        <v>0</v>
      </c>
      <c r="P193" s="23" t="n">
        <v>0</v>
      </c>
      <c r="Q193" s="22"/>
      <c r="R193" s="38"/>
      <c r="S193" s="25" t="n">
        <f aca="false">SUM(F193,H193,J193,K193,L193,M193)</f>
        <v>1553.124513</v>
      </c>
      <c r="T193" s="25" t="n">
        <f aca="false">SUM(F193,H193,J193,K193,L193,M193,Q193)</f>
        <v>1553.124513</v>
      </c>
      <c r="AMH193" s="13"/>
      <c r="AMI193" s="0"/>
      <c r="AMJ193" s="0"/>
    </row>
    <row r="194" s="39" customFormat="true" ht="21.65" hidden="false" customHeight="false" outlineLevel="0" collapsed="false">
      <c r="A194" s="27" t="n">
        <v>30101182</v>
      </c>
      <c r="B194" s="28" t="s">
        <v>227</v>
      </c>
      <c r="C194" s="29"/>
      <c r="D194" s="29"/>
      <c r="E194" s="27" t="s">
        <v>225</v>
      </c>
      <c r="F194" s="19" t="n">
        <f aca="false">IF(C194="",VLOOKUP(E194,'PORTE E UCO'!$A$5:$D$46,4,0),VLOOKUP(E194,'PORTE E UCO'!$A$5:$D$46,4,0)*C194)</f>
        <v>1035.416342</v>
      </c>
      <c r="G194" s="30"/>
      <c r="H194" s="21" t="n">
        <f aca="false">G194*$R$2</f>
        <v>0</v>
      </c>
      <c r="I194" s="27" t="n">
        <v>2</v>
      </c>
      <c r="J194" s="22" t="n">
        <f aca="false">IF(I194&gt;=1,F194*$J$2,"")</f>
        <v>310.6249026</v>
      </c>
      <c r="K194" s="22" t="n">
        <f aca="false">IF(I194&gt;=2,F194*$K$2,"")</f>
        <v>207.0832684</v>
      </c>
      <c r="L194" s="22" t="str">
        <f aca="false">IF(I194&gt;=3,F194*$L$2,"")</f>
        <v/>
      </c>
      <c r="M194" s="22" t="str">
        <f aca="false">IF(I194&gt;=4,F194*$M$2,"")</f>
        <v/>
      </c>
      <c r="N194" s="27" t="n">
        <v>4</v>
      </c>
      <c r="O194" s="27" t="n">
        <v>0</v>
      </c>
      <c r="P194" s="31" t="n">
        <v>0</v>
      </c>
      <c r="Q194" s="32"/>
      <c r="R194" s="38"/>
      <c r="S194" s="25" t="n">
        <f aca="false">SUM(F194,H194,J194,K194,L194,M194)</f>
        <v>1553.124513</v>
      </c>
      <c r="T194" s="25" t="n">
        <f aca="false">SUM(F194,H194,J194,K194,L194,M194,Q194)</f>
        <v>1553.124513</v>
      </c>
      <c r="AMH194" s="13"/>
      <c r="AMI194" s="0"/>
      <c r="AMJ194" s="0"/>
    </row>
    <row r="195" s="39" customFormat="true" ht="14.95" hidden="false" customHeight="false" outlineLevel="0" collapsed="false">
      <c r="A195" s="16" t="n">
        <v>30101190</v>
      </c>
      <c r="B195" s="17" t="s">
        <v>228</v>
      </c>
      <c r="C195" s="18"/>
      <c r="D195" s="18"/>
      <c r="E195" s="16" t="s">
        <v>229</v>
      </c>
      <c r="F195" s="19" t="n">
        <f aca="false">IF(C195="",VLOOKUP(E195,'PORTE E UCO'!$A$5:$D$46,4,0),VLOOKUP(E195,'PORTE E UCO'!$A$5:$D$46,4,0)*C195)</f>
        <v>946.935808</v>
      </c>
      <c r="G195" s="20"/>
      <c r="H195" s="21" t="n">
        <f aca="false">G195*$R$2</f>
        <v>0</v>
      </c>
      <c r="I195" s="16" t="n">
        <v>2</v>
      </c>
      <c r="J195" s="22" t="n">
        <f aca="false">IF(I195&gt;=1,F195*$J$2,"")</f>
        <v>284.0807424</v>
      </c>
      <c r="K195" s="22" t="n">
        <f aca="false">IF(I195&gt;=2,F195*$K$2,"")</f>
        <v>189.3871616</v>
      </c>
      <c r="L195" s="22" t="str">
        <f aca="false">IF(I195&gt;=3,F195*$L$2,"")</f>
        <v/>
      </c>
      <c r="M195" s="22" t="str">
        <f aca="false">IF(I195&gt;=4,F195*$M$2,"")</f>
        <v/>
      </c>
      <c r="N195" s="16" t="n">
        <v>4</v>
      </c>
      <c r="O195" s="16" t="n">
        <v>0</v>
      </c>
      <c r="P195" s="23" t="n">
        <v>0</v>
      </c>
      <c r="Q195" s="22"/>
      <c r="R195" s="38"/>
      <c r="S195" s="25" t="n">
        <f aca="false">SUM(F195,H195,J195,K195,L195,M195)</f>
        <v>1420.403712</v>
      </c>
      <c r="T195" s="25" t="n">
        <f aca="false">SUM(F195,H195,J195,K195,L195,M195,Q195)</f>
        <v>1420.403712</v>
      </c>
      <c r="AMH195" s="13"/>
      <c r="AMI195" s="0"/>
      <c r="AMJ195" s="0"/>
    </row>
    <row r="196" s="39" customFormat="true" ht="13.8" hidden="false" customHeight="false" outlineLevel="0" collapsed="false">
      <c r="A196" s="27" t="n">
        <v>30101204</v>
      </c>
      <c r="B196" s="28" t="s">
        <v>230</v>
      </c>
      <c r="C196" s="29"/>
      <c r="D196" s="29"/>
      <c r="E196" s="27" t="s">
        <v>37</v>
      </c>
      <c r="F196" s="19" t="n">
        <f aca="false">IF(C196="",VLOOKUP(E196,'PORTE E UCO'!$A$5:$D$46,4,0),VLOOKUP(E196,'PORTE E UCO'!$A$5:$D$46,4,0)*C196)</f>
        <v>192.437794</v>
      </c>
      <c r="G196" s="30"/>
      <c r="H196" s="21" t="n">
        <f aca="false">G196*$R$2</f>
        <v>0</v>
      </c>
      <c r="I196" s="27" t="n">
        <v>0</v>
      </c>
      <c r="J196" s="22" t="str">
        <f aca="false">IF(I196&gt;=1,F196*$J$2,"")</f>
        <v/>
      </c>
      <c r="K196" s="22" t="str">
        <f aca="false">IF(I196&gt;=2,F196*$K$2,"")</f>
        <v/>
      </c>
      <c r="L196" s="22" t="str">
        <f aca="false">IF(I196&gt;=3,F196*$L$2,"")</f>
        <v/>
      </c>
      <c r="M196" s="22" t="str">
        <f aca="false">IF(I196&gt;=4,F196*$M$2,"")</f>
        <v/>
      </c>
      <c r="N196" s="27" t="n">
        <v>2</v>
      </c>
      <c r="O196" s="27" t="n">
        <v>0</v>
      </c>
      <c r="P196" s="31" t="n">
        <v>0</v>
      </c>
      <c r="Q196" s="32"/>
      <c r="R196" s="38"/>
      <c r="S196" s="25" t="n">
        <f aca="false">SUM(F196,H196,J196,K196,L196,M196)</f>
        <v>192.437794</v>
      </c>
      <c r="T196" s="25" t="n">
        <f aca="false">SUM(F196,H196,J196,K196,L196,M196,Q196)</f>
        <v>192.437794</v>
      </c>
      <c r="AMH196" s="13"/>
      <c r="AMI196" s="0"/>
      <c r="AMJ196" s="0"/>
    </row>
    <row r="197" s="39" customFormat="true" ht="13.8" hidden="false" customHeight="false" outlineLevel="0" collapsed="false">
      <c r="A197" s="16" t="n">
        <v>30101212</v>
      </c>
      <c r="B197" s="17" t="s">
        <v>231</v>
      </c>
      <c r="C197" s="18"/>
      <c r="D197" s="18"/>
      <c r="E197" s="16" t="s">
        <v>39</v>
      </c>
      <c r="F197" s="19" t="n">
        <f aca="false">IF(C197="",VLOOKUP(E197,'PORTE E UCO'!$A$5:$D$46,4,0),VLOOKUP(E197,'PORTE E UCO'!$A$5:$D$46,4,0)*C197)</f>
        <v>52.984668</v>
      </c>
      <c r="G197" s="20"/>
      <c r="H197" s="21" t="n">
        <f aca="false">G197*$R$2</f>
        <v>0</v>
      </c>
      <c r="I197" s="16" t="n">
        <v>0</v>
      </c>
      <c r="J197" s="22" t="str">
        <f aca="false">IF(I197&gt;=1,F197*$J$2,"")</f>
        <v/>
      </c>
      <c r="K197" s="22" t="str">
        <f aca="false">IF(I197&gt;=2,F197*$K$2,"")</f>
        <v/>
      </c>
      <c r="L197" s="22" t="str">
        <f aca="false">IF(I197&gt;=3,F197*$L$2,"")</f>
        <v/>
      </c>
      <c r="M197" s="22" t="str">
        <f aca="false">IF(I197&gt;=4,F197*$M$2,"")</f>
        <v/>
      </c>
      <c r="N197" s="16" t="n">
        <v>1</v>
      </c>
      <c r="O197" s="16" t="n">
        <v>0</v>
      </c>
      <c r="P197" s="23" t="n">
        <v>0</v>
      </c>
      <c r="Q197" s="22"/>
      <c r="R197" s="38"/>
      <c r="S197" s="25" t="n">
        <f aca="false">SUM(F197,H197,J197,K197,L197,M197)</f>
        <v>52.984668</v>
      </c>
      <c r="T197" s="25" t="n">
        <f aca="false">SUM(F197,H197,J197,K197,L197,M197,Q197)</f>
        <v>52.984668</v>
      </c>
      <c r="AMH197" s="13"/>
      <c r="AMI197" s="0"/>
      <c r="AMJ197" s="0"/>
    </row>
    <row r="198" s="39" customFormat="true" ht="13.8" hidden="false" customHeight="false" outlineLevel="0" collapsed="false">
      <c r="A198" s="27" t="n">
        <v>30101220</v>
      </c>
      <c r="B198" s="28" t="s">
        <v>232</v>
      </c>
      <c r="C198" s="29"/>
      <c r="D198" s="29"/>
      <c r="E198" s="27" t="s">
        <v>64</v>
      </c>
      <c r="F198" s="19" t="n">
        <f aca="false">IF(C198="",VLOOKUP(E198,'PORTE E UCO'!$A$5:$D$46,4,0),VLOOKUP(E198,'PORTE E UCO'!$A$5:$D$46,4,0)*C198)</f>
        <v>110.217052</v>
      </c>
      <c r="G198" s="30"/>
      <c r="H198" s="21" t="n">
        <f aca="false">G198*$R$2</f>
        <v>0</v>
      </c>
      <c r="I198" s="27" t="n">
        <v>0</v>
      </c>
      <c r="J198" s="22" t="str">
        <f aca="false">IF(I198&gt;=1,F198*$J$2,"")</f>
        <v/>
      </c>
      <c r="K198" s="22" t="str">
        <f aca="false">IF(I198&gt;=2,F198*$K$2,"")</f>
        <v/>
      </c>
      <c r="L198" s="22" t="str">
        <f aca="false">IF(I198&gt;=3,F198*$L$2,"")</f>
        <v/>
      </c>
      <c r="M198" s="22" t="str">
        <f aca="false">IF(I198&gt;=4,F198*$M$2,"")</f>
        <v/>
      </c>
      <c r="N198" s="27" t="n">
        <v>1</v>
      </c>
      <c r="O198" s="27" t="n">
        <v>0</v>
      </c>
      <c r="P198" s="31" t="n">
        <v>0</v>
      </c>
      <c r="Q198" s="32"/>
      <c r="R198" s="38"/>
      <c r="S198" s="25" t="n">
        <f aca="false">SUM(F198,H198,J198,K198,L198,M198)</f>
        <v>110.217052</v>
      </c>
      <c r="T198" s="25" t="n">
        <f aca="false">SUM(F198,H198,J198,K198,L198,M198,Q198)</f>
        <v>110.217052</v>
      </c>
      <c r="AMH198" s="13"/>
      <c r="AMI198" s="0"/>
      <c r="AMJ198" s="0"/>
    </row>
    <row r="199" s="39" customFormat="true" ht="13.8" hidden="false" customHeight="false" outlineLevel="0" collapsed="false">
      <c r="A199" s="16" t="n">
        <v>30101239</v>
      </c>
      <c r="B199" s="17" t="s">
        <v>233</v>
      </c>
      <c r="C199" s="18"/>
      <c r="D199" s="18"/>
      <c r="E199" s="16" t="s">
        <v>64</v>
      </c>
      <c r="F199" s="19" t="n">
        <f aca="false">IF(C199="",VLOOKUP(E199,'PORTE E UCO'!$A$5:$D$46,4,0),VLOOKUP(E199,'PORTE E UCO'!$A$5:$D$46,4,0)*C199)</f>
        <v>110.217052</v>
      </c>
      <c r="G199" s="20"/>
      <c r="H199" s="21" t="n">
        <f aca="false">G199*$R$2</f>
        <v>0</v>
      </c>
      <c r="I199" s="16" t="n">
        <v>0</v>
      </c>
      <c r="J199" s="22" t="str">
        <f aca="false">IF(I199&gt;=1,F199*$J$2,"")</f>
        <v/>
      </c>
      <c r="K199" s="22" t="str">
        <f aca="false">IF(I199&gt;=2,F199*$K$2,"")</f>
        <v/>
      </c>
      <c r="L199" s="22" t="str">
        <f aca="false">IF(I199&gt;=3,F199*$L$2,"")</f>
        <v/>
      </c>
      <c r="M199" s="22" t="str">
        <f aca="false">IF(I199&gt;=4,F199*$M$2,"")</f>
        <v/>
      </c>
      <c r="N199" s="16" t="n">
        <v>1</v>
      </c>
      <c r="O199" s="16" t="n">
        <v>0</v>
      </c>
      <c r="P199" s="23" t="n">
        <v>0</v>
      </c>
      <c r="Q199" s="22"/>
      <c r="R199" s="38"/>
      <c r="S199" s="25" t="n">
        <f aca="false">SUM(F199,H199,J199,K199,L199,M199)</f>
        <v>110.217052</v>
      </c>
      <c r="T199" s="25" t="n">
        <f aca="false">SUM(F199,H199,J199,K199,L199,M199,Q199)</f>
        <v>110.217052</v>
      </c>
      <c r="AMH199" s="13"/>
      <c r="AMI199" s="0"/>
      <c r="AMJ199" s="0"/>
    </row>
    <row r="200" s="39" customFormat="true" ht="13.8" hidden="false" customHeight="false" outlineLevel="0" collapsed="false">
      <c r="A200" s="27" t="n">
        <v>30101247</v>
      </c>
      <c r="B200" s="28" t="s">
        <v>234</v>
      </c>
      <c r="C200" s="29"/>
      <c r="D200" s="29"/>
      <c r="E200" s="27" t="s">
        <v>17</v>
      </c>
      <c r="F200" s="19" t="n">
        <f aca="false">IF(C200="",VLOOKUP(E200,'PORTE E UCO'!$A$5:$D$46,4,0),VLOOKUP(E200,'PORTE E UCO'!$A$5:$D$46,4,0)*C200)</f>
        <v>150.60084</v>
      </c>
      <c r="G200" s="30"/>
      <c r="H200" s="21" t="n">
        <f aca="false">G200*$R$2</f>
        <v>0</v>
      </c>
      <c r="I200" s="27" t="n">
        <v>0</v>
      </c>
      <c r="J200" s="22" t="str">
        <f aca="false">IF(I200&gt;=1,F200*$J$2,"")</f>
        <v/>
      </c>
      <c r="K200" s="22" t="str">
        <f aca="false">IF(I200&gt;=2,F200*$K$2,"")</f>
        <v/>
      </c>
      <c r="L200" s="22" t="str">
        <f aca="false">IF(I200&gt;=3,F200*$L$2,"")</f>
        <v/>
      </c>
      <c r="M200" s="22" t="str">
        <f aca="false">IF(I200&gt;=4,F200*$M$2,"")</f>
        <v/>
      </c>
      <c r="N200" s="27" t="n">
        <v>0</v>
      </c>
      <c r="O200" s="27" t="n">
        <v>0</v>
      </c>
      <c r="P200" s="31" t="n">
        <v>0</v>
      </c>
      <c r="Q200" s="32"/>
      <c r="R200" s="38"/>
      <c r="S200" s="25" t="n">
        <f aca="false">SUM(F200,H200,J200,K200,L200,M200)</f>
        <v>150.60084</v>
      </c>
      <c r="T200" s="25" t="n">
        <f aca="false">SUM(F200,H200,J200,K200,L200,M200,Q200)</f>
        <v>150.60084</v>
      </c>
      <c r="AMH200" s="13"/>
      <c r="AMI200" s="0"/>
      <c r="AMJ200" s="0"/>
    </row>
    <row r="201" s="39" customFormat="true" ht="13.8" hidden="false" customHeight="false" outlineLevel="0" collapsed="false">
      <c r="A201" s="16" t="n">
        <v>30101255</v>
      </c>
      <c r="B201" s="17" t="s">
        <v>235</v>
      </c>
      <c r="C201" s="18"/>
      <c r="D201" s="18"/>
      <c r="E201" s="16" t="s">
        <v>20</v>
      </c>
      <c r="F201" s="19" t="n">
        <f aca="false">IF(C201="",VLOOKUP(E201,'PORTE E UCO'!$A$5:$D$46,4,0),VLOOKUP(E201,'PORTE E UCO'!$A$5:$D$46,4,0)*C201)</f>
        <v>70.656386</v>
      </c>
      <c r="G201" s="20"/>
      <c r="H201" s="21" t="n">
        <f aca="false">G201*$R$2</f>
        <v>0</v>
      </c>
      <c r="I201" s="16" t="n">
        <v>0</v>
      </c>
      <c r="J201" s="22" t="str">
        <f aca="false">IF(I201&gt;=1,F201*$J$2,"")</f>
        <v/>
      </c>
      <c r="K201" s="22" t="str">
        <f aca="false">IF(I201&gt;=2,F201*$K$2,"")</f>
        <v/>
      </c>
      <c r="L201" s="22" t="str">
        <f aca="false">IF(I201&gt;=3,F201*$L$2,"")</f>
        <v/>
      </c>
      <c r="M201" s="22" t="str">
        <f aca="false">IF(I201&gt;=4,F201*$M$2,"")</f>
        <v/>
      </c>
      <c r="N201" s="16" t="n">
        <v>0</v>
      </c>
      <c r="O201" s="16" t="n">
        <v>0</v>
      </c>
      <c r="P201" s="23" t="n">
        <v>0</v>
      </c>
      <c r="Q201" s="22"/>
      <c r="R201" s="38"/>
      <c r="S201" s="25" t="n">
        <f aca="false">SUM(F201,H201,J201,K201,L201,M201)</f>
        <v>70.656386</v>
      </c>
      <c r="T201" s="25" t="n">
        <f aca="false">SUM(F201,H201,J201,K201,L201,M201,Q201)</f>
        <v>70.656386</v>
      </c>
      <c r="AMH201" s="13"/>
      <c r="AMI201" s="0"/>
      <c r="AMJ201" s="0"/>
    </row>
    <row r="202" s="39" customFormat="true" ht="13.8" hidden="false" customHeight="false" outlineLevel="0" collapsed="false">
      <c r="A202" s="27" t="n">
        <v>30101263</v>
      </c>
      <c r="B202" s="28" t="s">
        <v>236</v>
      </c>
      <c r="C202" s="29"/>
      <c r="D202" s="29"/>
      <c r="E202" s="27" t="s">
        <v>26</v>
      </c>
      <c r="F202" s="19" t="n">
        <f aca="false">IF(C202="",VLOOKUP(E202,'PORTE E UCO'!$A$5:$D$46,4,0),VLOOKUP(E202,'PORTE E UCO'!$A$5:$D$46,4,0)*C202)</f>
        <v>324.442174</v>
      </c>
      <c r="G202" s="30"/>
      <c r="H202" s="21" t="n">
        <f aca="false">G202*$R$2</f>
        <v>0</v>
      </c>
      <c r="I202" s="27" t="n">
        <v>0</v>
      </c>
      <c r="J202" s="22" t="str">
        <f aca="false">IF(I202&gt;=1,F202*$J$2,"")</f>
        <v/>
      </c>
      <c r="K202" s="22" t="str">
        <f aca="false">IF(I202&gt;=2,F202*$K$2,"")</f>
        <v/>
      </c>
      <c r="L202" s="22" t="str">
        <f aca="false">IF(I202&gt;=3,F202*$L$2,"")</f>
        <v/>
      </c>
      <c r="M202" s="22" t="str">
        <f aca="false">IF(I202&gt;=4,F202*$M$2,"")</f>
        <v/>
      </c>
      <c r="N202" s="27" t="n">
        <v>0</v>
      </c>
      <c r="O202" s="27" t="n">
        <v>0</v>
      </c>
      <c r="P202" s="31" t="n">
        <v>0</v>
      </c>
      <c r="Q202" s="32"/>
      <c r="R202" s="38"/>
      <c r="S202" s="25" t="n">
        <f aca="false">SUM(F202,H202,J202,K202,L202,M202)</f>
        <v>324.442174</v>
      </c>
      <c r="T202" s="25" t="n">
        <f aca="false">SUM(F202,H202,J202,K202,L202,M202,Q202)</f>
        <v>324.442174</v>
      </c>
      <c r="AMH202" s="13"/>
      <c r="AMI202" s="0"/>
      <c r="AMJ202" s="0"/>
    </row>
    <row r="203" s="39" customFormat="true" ht="13.8" hidden="false" customHeight="false" outlineLevel="0" collapsed="false">
      <c r="A203" s="16" t="n">
        <v>30101271</v>
      </c>
      <c r="B203" s="17" t="s">
        <v>237</v>
      </c>
      <c r="C203" s="18"/>
      <c r="D203" s="18"/>
      <c r="E203" s="16" t="s">
        <v>221</v>
      </c>
      <c r="F203" s="19" t="n">
        <f aca="false">IF(C203="",VLOOKUP(E203,'PORTE E UCO'!$A$5:$D$46,4,0),VLOOKUP(E203,'PORTE E UCO'!$A$5:$D$46,4,0)*C203)</f>
        <v>1140.948712</v>
      </c>
      <c r="G203" s="20"/>
      <c r="H203" s="21" t="n">
        <f aca="false">G203*$R$2</f>
        <v>0</v>
      </c>
      <c r="I203" s="16" t="n">
        <v>2</v>
      </c>
      <c r="J203" s="22" t="n">
        <f aca="false">IF(I203&gt;=1,F203*$J$2,"")</f>
        <v>342.2846136</v>
      </c>
      <c r="K203" s="22" t="n">
        <f aca="false">IF(I203&gt;=2,F203*$K$2,"")</f>
        <v>228.1897424</v>
      </c>
      <c r="L203" s="22" t="str">
        <f aca="false">IF(I203&gt;=3,F203*$L$2,"")</f>
        <v/>
      </c>
      <c r="M203" s="22" t="str">
        <f aca="false">IF(I203&gt;=4,F203*$M$2,"")</f>
        <v/>
      </c>
      <c r="N203" s="16" t="n">
        <v>5</v>
      </c>
      <c r="O203" s="16" t="n">
        <v>0</v>
      </c>
      <c r="P203" s="23" t="n">
        <v>0</v>
      </c>
      <c r="Q203" s="22"/>
      <c r="R203" s="38"/>
      <c r="S203" s="25" t="n">
        <f aca="false">SUM(F203,H203,J203,K203,L203,M203)</f>
        <v>1711.423068</v>
      </c>
      <c r="T203" s="25" t="n">
        <f aca="false">SUM(F203,H203,J203,K203,L203,M203,Q203)</f>
        <v>1711.423068</v>
      </c>
      <c r="AMH203" s="13"/>
      <c r="AMI203" s="0"/>
      <c r="AMJ203" s="0"/>
    </row>
    <row r="204" s="39" customFormat="true" ht="13.8" hidden="false" customHeight="false" outlineLevel="0" collapsed="false">
      <c r="A204" s="27" t="n">
        <v>30101280</v>
      </c>
      <c r="B204" s="28" t="s">
        <v>238</v>
      </c>
      <c r="C204" s="29"/>
      <c r="D204" s="29"/>
      <c r="E204" s="27" t="s">
        <v>22</v>
      </c>
      <c r="F204" s="19" t="n">
        <f aca="false">IF(C204="",VLOOKUP(E204,'PORTE E UCO'!$A$5:$D$46,4,0),VLOOKUP(E204,'PORTE E UCO'!$A$5:$D$46,4,0)*C204)</f>
        <v>220.434104</v>
      </c>
      <c r="G204" s="30"/>
      <c r="H204" s="21" t="n">
        <f aca="false">G204*$R$2</f>
        <v>0</v>
      </c>
      <c r="I204" s="27" t="n">
        <v>0</v>
      </c>
      <c r="J204" s="22" t="str">
        <f aca="false">IF(I204&gt;=1,F204*$J$2,"")</f>
        <v/>
      </c>
      <c r="K204" s="22" t="str">
        <f aca="false">IF(I204&gt;=2,F204*$K$2,"")</f>
        <v/>
      </c>
      <c r="L204" s="22" t="str">
        <f aca="false">IF(I204&gt;=3,F204*$L$2,"")</f>
        <v/>
      </c>
      <c r="M204" s="22" t="str">
        <f aca="false">IF(I204&gt;=4,F204*$M$2,"")</f>
        <v/>
      </c>
      <c r="N204" s="27" t="n">
        <v>2</v>
      </c>
      <c r="O204" s="27" t="n">
        <v>0</v>
      </c>
      <c r="P204" s="31" t="n">
        <v>0</v>
      </c>
      <c r="Q204" s="32"/>
      <c r="R204" s="38"/>
      <c r="S204" s="25" t="n">
        <f aca="false">SUM(F204,H204,J204,K204,L204,M204)</f>
        <v>220.434104</v>
      </c>
      <c r="T204" s="25" t="n">
        <f aca="false">SUM(F204,H204,J204,K204,L204,M204,Q204)</f>
        <v>220.434104</v>
      </c>
      <c r="AMH204" s="13"/>
      <c r="AMI204" s="0"/>
      <c r="AMJ204" s="0"/>
    </row>
    <row r="205" s="39" customFormat="true" ht="14.95" hidden="false" customHeight="false" outlineLevel="0" collapsed="false">
      <c r="A205" s="16" t="n">
        <v>30101298</v>
      </c>
      <c r="B205" s="17" t="s">
        <v>239</v>
      </c>
      <c r="C205" s="18"/>
      <c r="D205" s="18"/>
      <c r="E205" s="16" t="s">
        <v>64</v>
      </c>
      <c r="F205" s="19" t="n">
        <f aca="false">IF(C205="",VLOOKUP(E205,'PORTE E UCO'!$A$5:$D$46,4,0),VLOOKUP(E205,'PORTE E UCO'!$A$5:$D$46,4,0)*C205)</f>
        <v>110.217052</v>
      </c>
      <c r="G205" s="20"/>
      <c r="H205" s="21" t="n">
        <f aca="false">G205*$R$2</f>
        <v>0</v>
      </c>
      <c r="I205" s="16" t="n">
        <v>0</v>
      </c>
      <c r="J205" s="22" t="str">
        <f aca="false">IF(I205&gt;=1,F205*$J$2,"")</f>
        <v/>
      </c>
      <c r="K205" s="22" t="str">
        <f aca="false">IF(I205&gt;=2,F205*$K$2,"")</f>
        <v/>
      </c>
      <c r="L205" s="22" t="str">
        <f aca="false">IF(I205&gt;=3,F205*$L$2,"")</f>
        <v/>
      </c>
      <c r="M205" s="22" t="str">
        <f aca="false">IF(I205&gt;=4,F205*$M$2,"")</f>
        <v/>
      </c>
      <c r="N205" s="16" t="n">
        <v>0</v>
      </c>
      <c r="O205" s="16" t="n">
        <v>0</v>
      </c>
      <c r="P205" s="23" t="n">
        <v>0</v>
      </c>
      <c r="Q205" s="22"/>
      <c r="R205" s="38"/>
      <c r="S205" s="25" t="n">
        <f aca="false">SUM(F205,H205,J205,K205,L205,M205)</f>
        <v>110.217052</v>
      </c>
      <c r="T205" s="25" t="n">
        <f aca="false">SUM(F205,H205,J205,K205,L205,M205,Q205)</f>
        <v>110.217052</v>
      </c>
      <c r="AMH205" s="13"/>
      <c r="AMI205" s="0"/>
      <c r="AMJ205" s="0"/>
    </row>
    <row r="206" s="39" customFormat="true" ht="13.8" hidden="false" customHeight="false" outlineLevel="0" collapsed="false">
      <c r="A206" s="27" t="n">
        <v>30101301</v>
      </c>
      <c r="B206" s="28" t="s">
        <v>240</v>
      </c>
      <c r="C206" s="29"/>
      <c r="D206" s="29"/>
      <c r="E206" s="27" t="s">
        <v>24</v>
      </c>
      <c r="F206" s="19" t="n">
        <f aca="false">IF(C206="",VLOOKUP(E206,'PORTE E UCO'!$A$5:$D$46,4,0),VLOOKUP(E206,'PORTE E UCO'!$A$5:$D$46,4,0)*C206)</f>
        <v>377.223602</v>
      </c>
      <c r="G206" s="30"/>
      <c r="H206" s="21" t="n">
        <f aca="false">G206*$R$2</f>
        <v>0</v>
      </c>
      <c r="I206" s="27" t="n">
        <v>1</v>
      </c>
      <c r="J206" s="22" t="n">
        <f aca="false">IF(I206&gt;=1,F206*$J$2,"")</f>
        <v>113.1670806</v>
      </c>
      <c r="K206" s="22" t="str">
        <f aca="false">IF(I206&gt;=2,F206*$K$2,"")</f>
        <v/>
      </c>
      <c r="L206" s="22" t="str">
        <f aca="false">IF(I206&gt;=3,F206*$L$2,"")</f>
        <v/>
      </c>
      <c r="M206" s="22" t="str">
        <f aca="false">IF(I206&gt;=4,F206*$M$2,"")</f>
        <v/>
      </c>
      <c r="N206" s="27" t="n">
        <v>2</v>
      </c>
      <c r="O206" s="27" t="n">
        <v>0</v>
      </c>
      <c r="P206" s="31" t="n">
        <v>0</v>
      </c>
      <c r="Q206" s="32"/>
      <c r="R206" s="38"/>
      <c r="S206" s="25" t="n">
        <f aca="false">SUM(F206,H206,J206,K206,L206,M206)</f>
        <v>490.3906826</v>
      </c>
      <c r="T206" s="25" t="n">
        <f aca="false">SUM(F206,H206,J206,K206,L206,M206,Q206)</f>
        <v>490.3906826</v>
      </c>
      <c r="AMH206" s="13"/>
      <c r="AMI206" s="0"/>
      <c r="AMJ206" s="0"/>
    </row>
    <row r="207" s="39" customFormat="true" ht="13.8" hidden="false" customHeight="false" outlineLevel="0" collapsed="false">
      <c r="A207" s="16" t="n">
        <v>30101310</v>
      </c>
      <c r="B207" s="17" t="s">
        <v>241</v>
      </c>
      <c r="C207" s="18"/>
      <c r="D207" s="18"/>
      <c r="E207" s="16" t="s">
        <v>24</v>
      </c>
      <c r="F207" s="19" t="n">
        <f aca="false">IF(C207="",VLOOKUP(E207,'PORTE E UCO'!$A$5:$D$46,4,0),VLOOKUP(E207,'PORTE E UCO'!$A$5:$D$46,4,0)*C207)</f>
        <v>377.223602</v>
      </c>
      <c r="G207" s="20"/>
      <c r="H207" s="21" t="n">
        <f aca="false">G207*$R$2</f>
        <v>0</v>
      </c>
      <c r="I207" s="16" t="n">
        <v>1</v>
      </c>
      <c r="J207" s="22" t="n">
        <f aca="false">IF(I207&gt;=1,F207*$J$2,"")</f>
        <v>113.1670806</v>
      </c>
      <c r="K207" s="22" t="str">
        <f aca="false">IF(I207&gt;=2,F207*$K$2,"")</f>
        <v/>
      </c>
      <c r="L207" s="22" t="str">
        <f aca="false">IF(I207&gt;=3,F207*$L$2,"")</f>
        <v/>
      </c>
      <c r="M207" s="22" t="str">
        <f aca="false">IF(I207&gt;=4,F207*$M$2,"")</f>
        <v/>
      </c>
      <c r="N207" s="16" t="n">
        <v>2</v>
      </c>
      <c r="O207" s="16" t="n">
        <v>0</v>
      </c>
      <c r="P207" s="23" t="n">
        <v>0</v>
      </c>
      <c r="Q207" s="22"/>
      <c r="R207" s="38"/>
      <c r="S207" s="25" t="n">
        <f aca="false">SUM(F207,H207,J207,K207,L207,M207)</f>
        <v>490.3906826</v>
      </c>
      <c r="T207" s="25" t="n">
        <f aca="false">SUM(F207,H207,J207,K207,L207,M207,Q207)</f>
        <v>490.3906826</v>
      </c>
      <c r="AMH207" s="13"/>
      <c r="AMI207" s="0"/>
      <c r="AMJ207" s="0"/>
    </row>
    <row r="208" s="39" customFormat="true" ht="13.8" hidden="false" customHeight="false" outlineLevel="0" collapsed="false">
      <c r="A208" s="27" t="n">
        <v>30101328</v>
      </c>
      <c r="B208" s="28" t="s">
        <v>242</v>
      </c>
      <c r="C208" s="29"/>
      <c r="D208" s="29"/>
      <c r="E208" s="27" t="s">
        <v>24</v>
      </c>
      <c r="F208" s="19" t="n">
        <f aca="false">IF(C208="",VLOOKUP(E208,'PORTE E UCO'!$A$5:$D$46,4,0),VLOOKUP(E208,'PORTE E UCO'!$A$5:$D$46,4,0)*C208)</f>
        <v>377.223602</v>
      </c>
      <c r="G208" s="30"/>
      <c r="H208" s="21" t="n">
        <f aca="false">G208*$R$2</f>
        <v>0</v>
      </c>
      <c r="I208" s="27" t="n">
        <v>1</v>
      </c>
      <c r="J208" s="22" t="n">
        <f aca="false">IF(I208&gt;=1,F208*$J$2,"")</f>
        <v>113.1670806</v>
      </c>
      <c r="K208" s="22" t="str">
        <f aca="false">IF(I208&gt;=2,F208*$K$2,"")</f>
        <v/>
      </c>
      <c r="L208" s="22" t="str">
        <f aca="false">IF(I208&gt;=3,F208*$L$2,"")</f>
        <v/>
      </c>
      <c r="M208" s="22" t="str">
        <f aca="false">IF(I208&gt;=4,F208*$M$2,"")</f>
        <v/>
      </c>
      <c r="N208" s="27" t="n">
        <v>2</v>
      </c>
      <c r="O208" s="27" t="n">
        <v>0</v>
      </c>
      <c r="P208" s="31" t="n">
        <v>0</v>
      </c>
      <c r="Q208" s="32"/>
      <c r="R208" s="38"/>
      <c r="S208" s="25" t="n">
        <f aca="false">SUM(F208,H208,J208,K208,L208,M208)</f>
        <v>490.3906826</v>
      </c>
      <c r="T208" s="25" t="n">
        <f aca="false">SUM(F208,H208,J208,K208,L208,M208,Q208)</f>
        <v>490.3906826</v>
      </c>
      <c r="AMH208" s="13"/>
      <c r="AMI208" s="0"/>
      <c r="AMJ208" s="0"/>
    </row>
    <row r="209" s="39" customFormat="true" ht="13.8" hidden="false" customHeight="false" outlineLevel="0" collapsed="false">
      <c r="A209" s="16" t="n">
        <v>30101336</v>
      </c>
      <c r="B209" s="17" t="s">
        <v>243</v>
      </c>
      <c r="C209" s="18"/>
      <c r="D209" s="18"/>
      <c r="E209" s="16" t="s">
        <v>24</v>
      </c>
      <c r="F209" s="19" t="n">
        <f aca="false">IF(C209="",VLOOKUP(E209,'PORTE E UCO'!$A$5:$D$46,4,0),VLOOKUP(E209,'PORTE E UCO'!$A$5:$D$46,4,0)*C209)</f>
        <v>377.223602</v>
      </c>
      <c r="G209" s="20"/>
      <c r="H209" s="21" t="n">
        <f aca="false">G209*$R$2</f>
        <v>0</v>
      </c>
      <c r="I209" s="16" t="n">
        <v>2</v>
      </c>
      <c r="J209" s="22" t="n">
        <f aca="false">IF(I209&gt;=1,F209*$J$2,"")</f>
        <v>113.1670806</v>
      </c>
      <c r="K209" s="22" t="n">
        <f aca="false">IF(I209&gt;=2,F209*$K$2,"")</f>
        <v>75.4447204</v>
      </c>
      <c r="L209" s="22" t="str">
        <f aca="false">IF(I209&gt;=3,F209*$L$2,"")</f>
        <v/>
      </c>
      <c r="M209" s="22" t="str">
        <f aca="false">IF(I209&gt;=4,F209*$M$2,"")</f>
        <v/>
      </c>
      <c r="N209" s="16" t="n">
        <v>2</v>
      </c>
      <c r="O209" s="16" t="n">
        <v>0</v>
      </c>
      <c r="P209" s="23" t="n">
        <v>0</v>
      </c>
      <c r="Q209" s="22"/>
      <c r="R209" s="38"/>
      <c r="S209" s="25" t="n">
        <f aca="false">SUM(F209,H209,J209,K209,L209,M209)</f>
        <v>565.835403</v>
      </c>
      <c r="T209" s="25" t="n">
        <f aca="false">SUM(F209,H209,J209,K209,L209,M209,Q209)</f>
        <v>565.835403</v>
      </c>
      <c r="AMH209" s="13"/>
      <c r="AMI209" s="0"/>
      <c r="AMJ209" s="0"/>
    </row>
    <row r="210" s="39" customFormat="true" ht="13.8" hidden="false" customHeight="false" outlineLevel="0" collapsed="false">
      <c r="A210" s="27" t="n">
        <v>30101344</v>
      </c>
      <c r="B210" s="28" t="s">
        <v>244</v>
      </c>
      <c r="C210" s="29"/>
      <c r="D210" s="29"/>
      <c r="E210" s="27" t="s">
        <v>24</v>
      </c>
      <c r="F210" s="19" t="n">
        <f aca="false">IF(C210="",VLOOKUP(E210,'PORTE E UCO'!$A$5:$D$46,4,0),VLOOKUP(E210,'PORTE E UCO'!$A$5:$D$46,4,0)*C210)</f>
        <v>377.223602</v>
      </c>
      <c r="G210" s="30"/>
      <c r="H210" s="21" t="n">
        <f aca="false">G210*$R$2</f>
        <v>0</v>
      </c>
      <c r="I210" s="27" t="n">
        <v>2</v>
      </c>
      <c r="J210" s="22" t="n">
        <f aca="false">IF(I210&gt;=1,F210*$J$2,"")</f>
        <v>113.1670806</v>
      </c>
      <c r="K210" s="22" t="n">
        <f aca="false">IF(I210&gt;=2,F210*$K$2,"")</f>
        <v>75.4447204</v>
      </c>
      <c r="L210" s="22" t="str">
        <f aca="false">IF(I210&gt;=3,F210*$L$2,"")</f>
        <v/>
      </c>
      <c r="M210" s="22" t="str">
        <f aca="false">IF(I210&gt;=4,F210*$M$2,"")</f>
        <v/>
      </c>
      <c r="N210" s="27" t="n">
        <v>2</v>
      </c>
      <c r="O210" s="27" t="n">
        <v>0</v>
      </c>
      <c r="P210" s="31" t="n">
        <v>0</v>
      </c>
      <c r="Q210" s="32"/>
      <c r="R210" s="38"/>
      <c r="S210" s="25" t="n">
        <f aca="false">SUM(F210,H210,J210,K210,L210,M210)</f>
        <v>565.835403</v>
      </c>
      <c r="T210" s="25" t="n">
        <f aca="false">SUM(F210,H210,J210,K210,L210,M210,Q210)</f>
        <v>565.835403</v>
      </c>
      <c r="AMH210" s="13"/>
      <c r="AMI210" s="0"/>
      <c r="AMJ210" s="0"/>
    </row>
    <row r="211" s="39" customFormat="true" ht="13.8" hidden="false" customHeight="false" outlineLevel="0" collapsed="false">
      <c r="A211" s="16" t="n">
        <v>30101352</v>
      </c>
      <c r="B211" s="17" t="s">
        <v>245</v>
      </c>
      <c r="C211" s="18"/>
      <c r="D211" s="18"/>
      <c r="E211" s="16" t="s">
        <v>20</v>
      </c>
      <c r="F211" s="19" t="n">
        <f aca="false">IF(C211="",VLOOKUP(E211,'PORTE E UCO'!$A$5:$D$46,4,0),VLOOKUP(E211,'PORTE E UCO'!$A$5:$D$46,4,0)*C211)</f>
        <v>70.656386</v>
      </c>
      <c r="G211" s="20"/>
      <c r="H211" s="21" t="n">
        <f aca="false">G211*$R$2</f>
        <v>0</v>
      </c>
      <c r="I211" s="16" t="n">
        <v>0</v>
      </c>
      <c r="J211" s="22" t="str">
        <f aca="false">IF(I211&gt;=1,F211*$J$2,"")</f>
        <v/>
      </c>
      <c r="K211" s="22" t="str">
        <f aca="false">IF(I211&gt;=2,F211*$K$2,"")</f>
        <v/>
      </c>
      <c r="L211" s="22" t="str">
        <f aca="false">IF(I211&gt;=3,F211*$L$2,"")</f>
        <v/>
      </c>
      <c r="M211" s="22" t="str">
        <f aca="false">IF(I211&gt;=4,F211*$M$2,"")</f>
        <v/>
      </c>
      <c r="N211" s="16" t="n">
        <v>0</v>
      </c>
      <c r="O211" s="16" t="n">
        <v>0</v>
      </c>
      <c r="P211" s="23" t="n">
        <v>0</v>
      </c>
      <c r="Q211" s="22"/>
      <c r="R211" s="38"/>
      <c r="S211" s="25" t="n">
        <f aca="false">SUM(F211,H211,J211,K211,L211,M211)</f>
        <v>70.656386</v>
      </c>
      <c r="T211" s="25" t="n">
        <f aca="false">SUM(F211,H211,J211,K211,L211,M211,Q211)</f>
        <v>70.656386</v>
      </c>
      <c r="AMH211" s="13"/>
      <c r="AMI211" s="0"/>
      <c r="AMJ211" s="0"/>
    </row>
    <row r="212" s="39" customFormat="true" ht="13.8" hidden="false" customHeight="false" outlineLevel="0" collapsed="false">
      <c r="A212" s="27" t="n">
        <v>30101360</v>
      </c>
      <c r="B212" s="28" t="s">
        <v>246</v>
      </c>
      <c r="C212" s="29"/>
      <c r="D212" s="29"/>
      <c r="E212" s="27" t="s">
        <v>223</v>
      </c>
      <c r="F212" s="19" t="n">
        <f aca="false">IF(C212="",VLOOKUP(E212,'PORTE E UCO'!$A$5:$D$46,4,0),VLOOKUP(E212,'PORTE E UCO'!$A$5:$D$46,4,0)*C212)</f>
        <v>436.20385</v>
      </c>
      <c r="G212" s="30"/>
      <c r="H212" s="21" t="n">
        <f aca="false">G212*$R$2</f>
        <v>0</v>
      </c>
      <c r="I212" s="27" t="n">
        <v>2</v>
      </c>
      <c r="J212" s="22" t="n">
        <f aca="false">IF(I212&gt;=1,F212*$J$2,"")</f>
        <v>130.861155</v>
      </c>
      <c r="K212" s="22" t="n">
        <f aca="false">IF(I212&gt;=2,F212*$K$2,"")</f>
        <v>87.24077</v>
      </c>
      <c r="L212" s="22" t="str">
        <f aca="false">IF(I212&gt;=3,F212*$L$2,"")</f>
        <v/>
      </c>
      <c r="M212" s="22" t="str">
        <f aca="false">IF(I212&gt;=4,F212*$M$2,"")</f>
        <v/>
      </c>
      <c r="N212" s="27" t="n">
        <v>4</v>
      </c>
      <c r="O212" s="27" t="n">
        <v>0</v>
      </c>
      <c r="P212" s="31" t="n">
        <v>0</v>
      </c>
      <c r="Q212" s="32"/>
      <c r="R212" s="38"/>
      <c r="S212" s="25" t="n">
        <f aca="false">SUM(F212,H212,J212,K212,L212,M212)</f>
        <v>654.305775</v>
      </c>
      <c r="T212" s="25" t="n">
        <f aca="false">SUM(F212,H212,J212,K212,L212,M212,Q212)</f>
        <v>654.305775</v>
      </c>
      <c r="AMH212" s="13"/>
      <c r="AMI212" s="0"/>
      <c r="AMJ212" s="0"/>
    </row>
    <row r="213" s="39" customFormat="true" ht="13.8" hidden="false" customHeight="false" outlineLevel="0" collapsed="false">
      <c r="A213" s="16" t="n">
        <v>30101379</v>
      </c>
      <c r="B213" s="17" t="s">
        <v>247</v>
      </c>
      <c r="C213" s="18"/>
      <c r="D213" s="18"/>
      <c r="E213" s="16" t="s">
        <v>225</v>
      </c>
      <c r="F213" s="19" t="n">
        <f aca="false">IF(C213="",VLOOKUP(E213,'PORTE E UCO'!$A$5:$D$46,4,0),VLOOKUP(E213,'PORTE E UCO'!$A$5:$D$46,4,0)*C213)</f>
        <v>1035.416342</v>
      </c>
      <c r="G213" s="20"/>
      <c r="H213" s="21" t="n">
        <f aca="false">G213*$R$2</f>
        <v>0</v>
      </c>
      <c r="I213" s="16" t="n">
        <v>2</v>
      </c>
      <c r="J213" s="22" t="n">
        <f aca="false">IF(I213&gt;=1,F213*$J$2,"")</f>
        <v>310.6249026</v>
      </c>
      <c r="K213" s="22" t="n">
        <f aca="false">IF(I213&gt;=2,F213*$K$2,"")</f>
        <v>207.0832684</v>
      </c>
      <c r="L213" s="22" t="str">
        <f aca="false">IF(I213&gt;=3,F213*$L$2,"")</f>
        <v/>
      </c>
      <c r="M213" s="22" t="str">
        <f aca="false">IF(I213&gt;=4,F213*$M$2,"")</f>
        <v/>
      </c>
      <c r="N213" s="16" t="n">
        <v>5</v>
      </c>
      <c r="O213" s="16" t="n">
        <v>0</v>
      </c>
      <c r="P213" s="23" t="n">
        <v>0</v>
      </c>
      <c r="Q213" s="22"/>
      <c r="R213" s="38"/>
      <c r="S213" s="25" t="n">
        <f aca="false">SUM(F213,H213,J213,K213,L213,M213)</f>
        <v>1553.124513</v>
      </c>
      <c r="T213" s="25" t="n">
        <f aca="false">SUM(F213,H213,J213,K213,L213,M213,Q213)</f>
        <v>1553.124513</v>
      </c>
      <c r="AMH213" s="13"/>
      <c r="AMI213" s="0"/>
      <c r="AMJ213" s="0"/>
    </row>
    <row r="214" s="39" customFormat="true" ht="14.95" hidden="false" customHeight="false" outlineLevel="0" collapsed="false">
      <c r="A214" s="27" t="n">
        <v>30101387</v>
      </c>
      <c r="B214" s="28" t="s">
        <v>248</v>
      </c>
      <c r="C214" s="29"/>
      <c r="D214" s="29"/>
      <c r="E214" s="27" t="s">
        <v>37</v>
      </c>
      <c r="F214" s="19" t="n">
        <f aca="false">IF(C214="",VLOOKUP(E214,'PORTE E UCO'!$A$5:$D$46,4,0),VLOOKUP(E214,'PORTE E UCO'!$A$5:$D$46,4,0)*C214)</f>
        <v>192.437794</v>
      </c>
      <c r="G214" s="30"/>
      <c r="H214" s="21" t="n">
        <f aca="false">G214*$R$2</f>
        <v>0</v>
      </c>
      <c r="I214" s="27" t="n">
        <v>0</v>
      </c>
      <c r="J214" s="22" t="str">
        <f aca="false">IF(I214&gt;=1,F214*$J$2,"")</f>
        <v/>
      </c>
      <c r="K214" s="22" t="str">
        <f aca="false">IF(I214&gt;=2,F214*$K$2,"")</f>
        <v/>
      </c>
      <c r="L214" s="22" t="str">
        <f aca="false">IF(I214&gt;=3,F214*$L$2,"")</f>
        <v/>
      </c>
      <c r="M214" s="22" t="str">
        <f aca="false">IF(I214&gt;=4,F214*$M$2,"")</f>
        <v/>
      </c>
      <c r="N214" s="27" t="n">
        <v>2</v>
      </c>
      <c r="O214" s="27" t="n">
        <v>0</v>
      </c>
      <c r="P214" s="31" t="n">
        <v>0</v>
      </c>
      <c r="Q214" s="32"/>
      <c r="R214" s="38"/>
      <c r="S214" s="25" t="n">
        <f aca="false">SUM(F214,H214,J214,K214,L214,M214)</f>
        <v>192.437794</v>
      </c>
      <c r="T214" s="25" t="n">
        <f aca="false">SUM(F214,H214,J214,K214,L214,M214,Q214)</f>
        <v>192.437794</v>
      </c>
      <c r="AMH214" s="13"/>
      <c r="AMI214" s="0"/>
      <c r="AMJ214" s="0"/>
    </row>
    <row r="215" s="39" customFormat="true" ht="13.8" hidden="false" customHeight="false" outlineLevel="0" collapsed="false">
      <c r="A215" s="16" t="n">
        <v>30101395</v>
      </c>
      <c r="B215" s="17" t="s">
        <v>249</v>
      </c>
      <c r="C215" s="18"/>
      <c r="D215" s="18"/>
      <c r="E215" s="16" t="s">
        <v>22</v>
      </c>
      <c r="F215" s="19" t="n">
        <f aca="false">IF(C215="",VLOOKUP(E215,'PORTE E UCO'!$A$5:$D$46,4,0),VLOOKUP(E215,'PORTE E UCO'!$A$5:$D$46,4,0)*C215)</f>
        <v>220.434104</v>
      </c>
      <c r="G215" s="20"/>
      <c r="H215" s="21" t="n">
        <f aca="false">G215*$R$2</f>
        <v>0</v>
      </c>
      <c r="I215" s="16" t="n">
        <v>0</v>
      </c>
      <c r="J215" s="22" t="str">
        <f aca="false">IF(I215&gt;=1,F215*$J$2,"")</f>
        <v/>
      </c>
      <c r="K215" s="22" t="str">
        <f aca="false">IF(I215&gt;=2,F215*$K$2,"")</f>
        <v/>
      </c>
      <c r="L215" s="22" t="str">
        <f aca="false">IF(I215&gt;=3,F215*$L$2,"")</f>
        <v/>
      </c>
      <c r="M215" s="22" t="str">
        <f aca="false">IF(I215&gt;=4,F215*$M$2,"")</f>
        <v/>
      </c>
      <c r="N215" s="16" t="n">
        <v>0</v>
      </c>
      <c r="O215" s="16" t="n">
        <v>0</v>
      </c>
      <c r="P215" s="23" t="n">
        <v>0</v>
      </c>
      <c r="Q215" s="22"/>
      <c r="R215" s="38"/>
      <c r="S215" s="25" t="n">
        <f aca="false">SUM(F215,H215,J215,K215,L215,M215)</f>
        <v>220.434104</v>
      </c>
      <c r="T215" s="25" t="n">
        <f aca="false">SUM(F215,H215,J215,K215,L215,M215,Q215)</f>
        <v>220.434104</v>
      </c>
      <c r="AMH215" s="13"/>
      <c r="AMI215" s="0"/>
      <c r="AMJ215" s="0"/>
    </row>
    <row r="216" s="39" customFormat="true" ht="13.8" hidden="false" customHeight="false" outlineLevel="0" collapsed="false">
      <c r="A216" s="27" t="n">
        <v>30101409</v>
      </c>
      <c r="B216" s="28" t="s">
        <v>250</v>
      </c>
      <c r="C216" s="29"/>
      <c r="D216" s="29"/>
      <c r="E216" s="27" t="s">
        <v>31</v>
      </c>
      <c r="F216" s="19" t="n">
        <f aca="false">IF(C216="",VLOOKUP(E216,'PORTE E UCO'!$A$5:$D$46,4,0),VLOOKUP(E216,'PORTE E UCO'!$A$5:$D$46,4,0)*C216)</f>
        <v>262.342192</v>
      </c>
      <c r="G216" s="30"/>
      <c r="H216" s="21" t="n">
        <f aca="false">G216*$R$2</f>
        <v>0</v>
      </c>
      <c r="I216" s="27" t="n">
        <v>0</v>
      </c>
      <c r="J216" s="22" t="str">
        <f aca="false">IF(I216&gt;=1,F216*$J$2,"")</f>
        <v/>
      </c>
      <c r="K216" s="22" t="str">
        <f aca="false">IF(I216&gt;=2,F216*$K$2,"")</f>
        <v/>
      </c>
      <c r="L216" s="22" t="str">
        <f aca="false">IF(I216&gt;=3,F216*$L$2,"")</f>
        <v/>
      </c>
      <c r="M216" s="22" t="str">
        <f aca="false">IF(I216&gt;=4,F216*$M$2,"")</f>
        <v/>
      </c>
      <c r="N216" s="27" t="n">
        <v>0</v>
      </c>
      <c r="O216" s="27" t="n">
        <v>0</v>
      </c>
      <c r="P216" s="31" t="n">
        <v>0</v>
      </c>
      <c r="Q216" s="32"/>
      <c r="R216" s="38"/>
      <c r="S216" s="25" t="n">
        <f aca="false">SUM(F216,H216,J216,K216,L216,M216)</f>
        <v>262.342192</v>
      </c>
      <c r="T216" s="25" t="n">
        <f aca="false">SUM(F216,H216,J216,K216,L216,M216,Q216)</f>
        <v>262.342192</v>
      </c>
      <c r="AMH216" s="13"/>
      <c r="AMI216" s="0"/>
      <c r="AMJ216" s="0"/>
    </row>
    <row r="217" s="39" customFormat="true" ht="13.8" hidden="false" customHeight="false" outlineLevel="0" collapsed="false">
      <c r="A217" s="16" t="n">
        <v>30101417</v>
      </c>
      <c r="B217" s="17" t="s">
        <v>251</v>
      </c>
      <c r="C217" s="18"/>
      <c r="D217" s="18"/>
      <c r="E217" s="16" t="s">
        <v>17</v>
      </c>
      <c r="F217" s="19" t="n">
        <f aca="false">IF(C217="",VLOOKUP(E217,'PORTE E UCO'!$A$5:$D$46,4,0),VLOOKUP(E217,'PORTE E UCO'!$A$5:$D$46,4,0)*C217)</f>
        <v>150.60084</v>
      </c>
      <c r="G217" s="20"/>
      <c r="H217" s="21" t="n">
        <f aca="false">G217*$R$2</f>
        <v>0</v>
      </c>
      <c r="I217" s="16" t="n">
        <v>0</v>
      </c>
      <c r="J217" s="22" t="str">
        <f aca="false">IF(I217&gt;=1,F217*$J$2,"")</f>
        <v/>
      </c>
      <c r="K217" s="22" t="str">
        <f aca="false">IF(I217&gt;=2,F217*$K$2,"")</f>
        <v/>
      </c>
      <c r="L217" s="22" t="str">
        <f aca="false">IF(I217&gt;=3,F217*$L$2,"")</f>
        <v/>
      </c>
      <c r="M217" s="22" t="str">
        <f aca="false">IF(I217&gt;=4,F217*$M$2,"")</f>
        <v/>
      </c>
      <c r="N217" s="16" t="n">
        <v>0</v>
      </c>
      <c r="O217" s="16" t="n">
        <v>0</v>
      </c>
      <c r="P217" s="23" t="n">
        <v>0</v>
      </c>
      <c r="Q217" s="22"/>
      <c r="R217" s="38"/>
      <c r="S217" s="25" t="n">
        <f aca="false">SUM(F217,H217,J217,K217,L217,M217)</f>
        <v>150.60084</v>
      </c>
      <c r="T217" s="25" t="n">
        <f aca="false">SUM(F217,H217,J217,K217,L217,M217,Q217)</f>
        <v>150.60084</v>
      </c>
      <c r="AMH217" s="13"/>
      <c r="AMI217" s="0"/>
      <c r="AMJ217" s="0"/>
    </row>
    <row r="218" s="39" customFormat="true" ht="13.8" hidden="false" customHeight="false" outlineLevel="0" collapsed="false">
      <c r="A218" s="27" t="n">
        <v>30101425</v>
      </c>
      <c r="B218" s="28" t="s">
        <v>252</v>
      </c>
      <c r="C218" s="29"/>
      <c r="D218" s="29"/>
      <c r="E218" s="27" t="s">
        <v>229</v>
      </c>
      <c r="F218" s="19" t="n">
        <f aca="false">IF(C218="",VLOOKUP(E218,'PORTE E UCO'!$A$5:$D$46,4,0),VLOOKUP(E218,'PORTE E UCO'!$A$5:$D$46,4,0)*C218)</f>
        <v>946.935808</v>
      </c>
      <c r="G218" s="30"/>
      <c r="H218" s="21" t="n">
        <f aca="false">G218*$R$2</f>
        <v>0</v>
      </c>
      <c r="I218" s="27" t="n">
        <v>1</v>
      </c>
      <c r="J218" s="22" t="n">
        <f aca="false">IF(I218&gt;=1,F218*$J$2,"")</f>
        <v>284.0807424</v>
      </c>
      <c r="K218" s="22" t="str">
        <f aca="false">IF(I218&gt;=2,F218*$K$2,"")</f>
        <v/>
      </c>
      <c r="L218" s="22" t="str">
        <f aca="false">IF(I218&gt;=3,F218*$L$2,"")</f>
        <v/>
      </c>
      <c r="M218" s="22" t="str">
        <f aca="false">IF(I218&gt;=4,F218*$M$2,"")</f>
        <v/>
      </c>
      <c r="N218" s="27" t="n">
        <v>3</v>
      </c>
      <c r="O218" s="27" t="n">
        <v>0</v>
      </c>
      <c r="P218" s="31" t="n">
        <v>0</v>
      </c>
      <c r="Q218" s="32"/>
      <c r="R218" s="38"/>
      <c r="S218" s="25" t="n">
        <f aca="false">SUM(F218,H218,J218,K218,L218,M218)</f>
        <v>1231.0165504</v>
      </c>
      <c r="T218" s="25" t="n">
        <f aca="false">SUM(F218,H218,J218,K218,L218,M218,Q218)</f>
        <v>1231.0165504</v>
      </c>
      <c r="AMH218" s="13"/>
      <c r="AMI218" s="0"/>
      <c r="AMJ218" s="0"/>
    </row>
    <row r="219" s="39" customFormat="true" ht="13.8" hidden="false" customHeight="false" outlineLevel="0" collapsed="false">
      <c r="A219" s="16" t="n">
        <v>30101433</v>
      </c>
      <c r="B219" s="17" t="s">
        <v>253</v>
      </c>
      <c r="C219" s="18"/>
      <c r="D219" s="18"/>
      <c r="E219" s="16" t="s">
        <v>254</v>
      </c>
      <c r="F219" s="19" t="n">
        <f aca="false">IF(C219="",VLOOKUP(E219,'PORTE E UCO'!$A$5:$D$46,4,0),VLOOKUP(E219,'PORTE E UCO'!$A$5:$D$46,4,0)*C219)</f>
        <v>1875.234508</v>
      </c>
      <c r="G219" s="20"/>
      <c r="H219" s="21" t="n">
        <f aca="false">G219*$R$2</f>
        <v>0</v>
      </c>
      <c r="I219" s="16" t="n">
        <v>2</v>
      </c>
      <c r="J219" s="22" t="n">
        <f aca="false">IF(I219&gt;=1,F219*$J$2,"")</f>
        <v>562.5703524</v>
      </c>
      <c r="K219" s="22" t="n">
        <f aca="false">IF(I219&gt;=2,F219*$K$2,"")</f>
        <v>375.0469016</v>
      </c>
      <c r="L219" s="22" t="str">
        <f aca="false">IF(I219&gt;=3,F219*$L$2,"")</f>
        <v/>
      </c>
      <c r="M219" s="22" t="str">
        <f aca="false">IF(I219&gt;=4,F219*$M$2,"")</f>
        <v/>
      </c>
      <c r="N219" s="16" t="n">
        <v>5</v>
      </c>
      <c r="O219" s="16" t="n">
        <v>0</v>
      </c>
      <c r="P219" s="23" t="n">
        <v>0</v>
      </c>
      <c r="Q219" s="22"/>
      <c r="R219" s="38"/>
      <c r="S219" s="25" t="n">
        <f aca="false">SUM(F219,H219,J219,K219,L219,M219)</f>
        <v>2812.851762</v>
      </c>
      <c r="T219" s="25" t="n">
        <f aca="false">SUM(F219,H219,J219,K219,L219,M219,Q219)</f>
        <v>2812.851762</v>
      </c>
      <c r="AMH219" s="13"/>
      <c r="AMI219" s="0"/>
      <c r="AMJ219" s="0"/>
    </row>
    <row r="220" s="39" customFormat="true" ht="13.8" hidden="false" customHeight="false" outlineLevel="0" collapsed="false">
      <c r="A220" s="27" t="n">
        <v>30101468</v>
      </c>
      <c r="B220" s="28" t="s">
        <v>255</v>
      </c>
      <c r="C220" s="29"/>
      <c r="D220" s="29"/>
      <c r="E220" s="27" t="s">
        <v>22</v>
      </c>
      <c r="F220" s="19" t="n">
        <f aca="false">IF(C220="",VLOOKUP(E220,'PORTE E UCO'!$A$5:$D$46,4,0),VLOOKUP(E220,'PORTE E UCO'!$A$5:$D$46,4,0)*C220)</f>
        <v>220.434104</v>
      </c>
      <c r="G220" s="30"/>
      <c r="H220" s="21" t="n">
        <f aca="false">G220*$R$2</f>
        <v>0</v>
      </c>
      <c r="I220" s="27" t="n">
        <v>1</v>
      </c>
      <c r="J220" s="22" t="n">
        <f aca="false">IF(I220&gt;=1,F220*$J$2,"")</f>
        <v>66.1302312</v>
      </c>
      <c r="K220" s="22" t="str">
        <f aca="false">IF(I220&gt;=2,F220*$K$2,"")</f>
        <v/>
      </c>
      <c r="L220" s="22" t="str">
        <f aca="false">IF(I220&gt;=3,F220*$L$2,"")</f>
        <v/>
      </c>
      <c r="M220" s="22" t="str">
        <f aca="false">IF(I220&gt;=4,F220*$M$2,"")</f>
        <v/>
      </c>
      <c r="N220" s="27" t="n">
        <v>0</v>
      </c>
      <c r="O220" s="27" t="n">
        <v>0</v>
      </c>
      <c r="P220" s="31" t="n">
        <v>0</v>
      </c>
      <c r="Q220" s="32"/>
      <c r="R220" s="38"/>
      <c r="S220" s="25" t="n">
        <f aca="false">SUM(F220,H220,J220,K220,L220,M220)</f>
        <v>286.5643352</v>
      </c>
      <c r="T220" s="25" t="n">
        <f aca="false">SUM(F220,H220,J220,K220,L220,M220,Q220)</f>
        <v>286.5643352</v>
      </c>
      <c r="AMH220" s="13"/>
      <c r="AMI220" s="0"/>
      <c r="AMJ220" s="0"/>
    </row>
    <row r="221" s="39" customFormat="true" ht="13.8" hidden="false" customHeight="false" outlineLevel="0" collapsed="false">
      <c r="A221" s="16" t="n">
        <v>30101441</v>
      </c>
      <c r="B221" s="17" t="s">
        <v>256</v>
      </c>
      <c r="C221" s="18"/>
      <c r="D221" s="18"/>
      <c r="E221" s="16" t="s">
        <v>257</v>
      </c>
      <c r="F221" s="19" t="n">
        <f aca="false">IF(C221="",VLOOKUP(E221,'PORTE E UCO'!$A$5:$D$46,4,0),VLOOKUP(E221,'PORTE E UCO'!$A$5:$D$46,4,0)*C221)</f>
        <v>400.494582</v>
      </c>
      <c r="G221" s="20"/>
      <c r="H221" s="21" t="n">
        <f aca="false">G221*$R$2</f>
        <v>0</v>
      </c>
      <c r="I221" s="16" t="n">
        <v>1</v>
      </c>
      <c r="J221" s="22" t="n">
        <f aca="false">IF(I221&gt;=1,F221*$J$2,"")</f>
        <v>120.1483746</v>
      </c>
      <c r="K221" s="22" t="str">
        <f aca="false">IF(I221&gt;=2,F221*$K$2,"")</f>
        <v/>
      </c>
      <c r="L221" s="22" t="str">
        <f aca="false">IF(I221&gt;=3,F221*$L$2,"")</f>
        <v/>
      </c>
      <c r="M221" s="22" t="str">
        <f aca="false">IF(I221&gt;=4,F221*$M$2,"")</f>
        <v/>
      </c>
      <c r="N221" s="16" t="n">
        <v>2</v>
      </c>
      <c r="O221" s="16" t="n">
        <v>0</v>
      </c>
      <c r="P221" s="23" t="n">
        <v>0</v>
      </c>
      <c r="Q221" s="22"/>
      <c r="R221" s="38"/>
      <c r="S221" s="25" t="n">
        <f aca="false">SUM(F221,H221,J221,K221,L221,M221)</f>
        <v>520.6429566</v>
      </c>
      <c r="T221" s="25" t="n">
        <f aca="false">SUM(F221,H221,J221,K221,L221,M221,Q221)</f>
        <v>520.6429566</v>
      </c>
      <c r="AMH221" s="13"/>
      <c r="AMI221" s="0"/>
      <c r="AMJ221" s="0"/>
    </row>
    <row r="222" s="39" customFormat="true" ht="13.8" hidden="false" customHeight="false" outlineLevel="0" collapsed="false">
      <c r="A222" s="27" t="n">
        <v>30101476</v>
      </c>
      <c r="B222" s="28" t="s">
        <v>258</v>
      </c>
      <c r="C222" s="29"/>
      <c r="D222" s="29"/>
      <c r="E222" s="27" t="s">
        <v>24</v>
      </c>
      <c r="F222" s="19" t="n">
        <f aca="false">IF(C222="",VLOOKUP(E222,'PORTE E UCO'!$A$5:$D$46,4,0),VLOOKUP(E222,'PORTE E UCO'!$A$5:$D$46,4,0)*C222)</f>
        <v>377.223602</v>
      </c>
      <c r="G222" s="30"/>
      <c r="H222" s="21" t="n">
        <f aca="false">G222*$R$2</f>
        <v>0</v>
      </c>
      <c r="I222" s="27" t="n">
        <v>1</v>
      </c>
      <c r="J222" s="22" t="n">
        <f aca="false">IF(I222&gt;=1,F222*$J$2,"")</f>
        <v>113.1670806</v>
      </c>
      <c r="K222" s="22" t="str">
        <f aca="false">IF(I222&gt;=2,F222*$K$2,"")</f>
        <v/>
      </c>
      <c r="L222" s="22" t="str">
        <f aca="false">IF(I222&gt;=3,F222*$L$2,"")</f>
        <v/>
      </c>
      <c r="M222" s="22" t="str">
        <f aca="false">IF(I222&gt;=4,F222*$M$2,"")</f>
        <v/>
      </c>
      <c r="N222" s="27" t="n">
        <v>2</v>
      </c>
      <c r="O222" s="27" t="n">
        <v>0</v>
      </c>
      <c r="P222" s="31" t="n">
        <v>0</v>
      </c>
      <c r="Q222" s="32"/>
      <c r="R222" s="38"/>
      <c r="S222" s="25" t="n">
        <f aca="false">SUM(F222,H222,J222,K222,L222,M222)</f>
        <v>490.3906826</v>
      </c>
      <c r="T222" s="25" t="n">
        <f aca="false">SUM(F222,H222,J222,K222,L222,M222,Q222)</f>
        <v>490.3906826</v>
      </c>
      <c r="AMH222" s="13"/>
      <c r="AMI222" s="0"/>
      <c r="AMJ222" s="0"/>
    </row>
    <row r="223" s="39" customFormat="true" ht="13.8" hidden="false" customHeight="false" outlineLevel="0" collapsed="false">
      <c r="A223" s="16" t="n">
        <v>30101484</v>
      </c>
      <c r="B223" s="17" t="s">
        <v>259</v>
      </c>
      <c r="C223" s="18"/>
      <c r="D223" s="18"/>
      <c r="E223" s="16" t="s">
        <v>15</v>
      </c>
      <c r="F223" s="19" t="n">
        <f aca="false">IF(C223="",VLOOKUP(E223,'PORTE E UCO'!$A$5:$D$46,4,0),VLOOKUP(E223,'PORTE E UCO'!$A$5:$D$46,4,0)*C223)</f>
        <v>93.13473</v>
      </c>
      <c r="G223" s="20"/>
      <c r="H223" s="21" t="n">
        <f aca="false">G223*$R$2</f>
        <v>0</v>
      </c>
      <c r="I223" s="16" t="n">
        <v>0</v>
      </c>
      <c r="J223" s="22" t="str">
        <f aca="false">IF(I223&gt;=1,F223*$J$2,"")</f>
        <v/>
      </c>
      <c r="K223" s="22" t="str">
        <f aca="false">IF(I223&gt;=2,F223*$K$2,"")</f>
        <v/>
      </c>
      <c r="L223" s="22" t="str">
        <f aca="false">IF(I223&gt;=3,F223*$L$2,"")</f>
        <v/>
      </c>
      <c r="M223" s="22" t="str">
        <f aca="false">IF(I223&gt;=4,F223*$M$2,"")</f>
        <v/>
      </c>
      <c r="N223" s="16" t="n">
        <v>0</v>
      </c>
      <c r="O223" s="16" t="n">
        <v>0</v>
      </c>
      <c r="P223" s="23" t="n">
        <v>0</v>
      </c>
      <c r="Q223" s="22"/>
      <c r="R223" s="38"/>
      <c r="S223" s="25" t="n">
        <f aca="false">SUM(F223,H223,J223,K223,L223,M223)</f>
        <v>93.13473</v>
      </c>
      <c r="T223" s="25" t="n">
        <f aca="false">SUM(F223,H223,J223,K223,L223,M223,Q223)</f>
        <v>93.13473</v>
      </c>
      <c r="AMH223" s="13"/>
      <c r="AMI223" s="0"/>
      <c r="AMJ223" s="0"/>
    </row>
    <row r="224" s="39" customFormat="true" ht="14.95" hidden="false" customHeight="false" outlineLevel="0" collapsed="false">
      <c r="A224" s="27" t="n">
        <v>30101921</v>
      </c>
      <c r="B224" s="28" t="s">
        <v>260</v>
      </c>
      <c r="C224" s="29"/>
      <c r="D224" s="29"/>
      <c r="E224" s="27" t="s">
        <v>37</v>
      </c>
      <c r="F224" s="19" t="n">
        <f aca="false">IF(C224="",VLOOKUP(E224,'PORTE E UCO'!$A$5:$D$46,4,0),VLOOKUP(E224,'PORTE E UCO'!$A$5:$D$46,4,0)*C224)</f>
        <v>192.437794</v>
      </c>
      <c r="G224" s="30"/>
      <c r="H224" s="21" t="n">
        <f aca="false">G224*$R$2</f>
        <v>0</v>
      </c>
      <c r="I224" s="27" t="n">
        <v>1</v>
      </c>
      <c r="J224" s="22" t="n">
        <f aca="false">IF(I224&gt;=1,F224*$J$2,"")</f>
        <v>57.7313382</v>
      </c>
      <c r="K224" s="22" t="str">
        <f aca="false">IF(I224&gt;=2,F224*$K$2,"")</f>
        <v/>
      </c>
      <c r="L224" s="22" t="str">
        <f aca="false">IF(I224&gt;=3,F224*$L$2,"")</f>
        <v/>
      </c>
      <c r="M224" s="22" t="str">
        <f aca="false">IF(I224&gt;=4,F224*$M$2,"")</f>
        <v/>
      </c>
      <c r="N224" s="27" t="n">
        <v>0</v>
      </c>
      <c r="O224" s="27" t="n">
        <v>0</v>
      </c>
      <c r="P224" s="31" t="n">
        <v>0</v>
      </c>
      <c r="Q224" s="32"/>
      <c r="R224" s="38"/>
      <c r="S224" s="25" t="n">
        <f aca="false">SUM(F224,H224,J224,K224,L224,M224)</f>
        <v>250.1691322</v>
      </c>
      <c r="T224" s="25" t="n">
        <f aca="false">SUM(F224,H224,J224,K224,L224,M224,Q224)</f>
        <v>250.1691322</v>
      </c>
      <c r="AMH224" s="13"/>
      <c r="AMI224" s="0"/>
      <c r="AMJ224" s="0"/>
    </row>
    <row r="225" s="39" customFormat="true" ht="14.95" hidden="false" customHeight="false" outlineLevel="0" collapsed="false">
      <c r="A225" s="16" t="n">
        <v>30101450</v>
      </c>
      <c r="B225" s="17" t="s">
        <v>261</v>
      </c>
      <c r="C225" s="18"/>
      <c r="D225" s="18"/>
      <c r="E225" s="16" t="s">
        <v>59</v>
      </c>
      <c r="F225" s="19" t="n">
        <f aca="false">IF(C225="",VLOOKUP(E225,'PORTE E UCO'!$A$5:$D$46,4,0),VLOOKUP(E225,'PORTE E UCO'!$A$5:$D$46,4,0)*C225)</f>
        <v>349.26794</v>
      </c>
      <c r="G225" s="20"/>
      <c r="H225" s="21" t="n">
        <f aca="false">G225*$R$2</f>
        <v>0</v>
      </c>
      <c r="I225" s="16" t="n">
        <v>1</v>
      </c>
      <c r="J225" s="22" t="n">
        <f aca="false">IF(I225&gt;=1,F225*$J$2,"")</f>
        <v>104.780382</v>
      </c>
      <c r="K225" s="22" t="str">
        <f aca="false">IF(I225&gt;=2,F225*$K$2,"")</f>
        <v/>
      </c>
      <c r="L225" s="22" t="str">
        <f aca="false">IF(I225&gt;=3,F225*$L$2,"")</f>
        <v/>
      </c>
      <c r="M225" s="22" t="str">
        <f aca="false">IF(I225&gt;=4,F225*$M$2,"")</f>
        <v/>
      </c>
      <c r="N225" s="16" t="n">
        <v>2</v>
      </c>
      <c r="O225" s="16" t="n">
        <v>0</v>
      </c>
      <c r="P225" s="23" t="n">
        <v>0</v>
      </c>
      <c r="Q225" s="22"/>
      <c r="R225" s="38"/>
      <c r="S225" s="25" t="n">
        <f aca="false">SUM(F225,H225,J225,K225,L225,M225)</f>
        <v>454.048322</v>
      </c>
      <c r="T225" s="25" t="n">
        <f aca="false">SUM(F225,H225,J225,K225,L225,M225,Q225)</f>
        <v>454.048322</v>
      </c>
      <c r="AMH225" s="13"/>
      <c r="AMI225" s="0"/>
      <c r="AMJ225" s="0"/>
    </row>
    <row r="226" s="39" customFormat="true" ht="13.8" hidden="false" customHeight="false" outlineLevel="0" collapsed="false">
      <c r="A226" s="27" t="n">
        <v>30101492</v>
      </c>
      <c r="B226" s="28" t="s">
        <v>262</v>
      </c>
      <c r="C226" s="29"/>
      <c r="D226" s="29"/>
      <c r="E226" s="27" t="s">
        <v>37</v>
      </c>
      <c r="F226" s="19" t="n">
        <f aca="false">IF(C226="",VLOOKUP(E226,'PORTE E UCO'!$A$5:$D$46,4,0),VLOOKUP(E226,'PORTE E UCO'!$A$5:$D$46,4,0)*C226)</f>
        <v>192.437794</v>
      </c>
      <c r="G226" s="30"/>
      <c r="H226" s="21" t="n">
        <f aca="false">G226*$R$2</f>
        <v>0</v>
      </c>
      <c r="I226" s="27" t="n">
        <v>0</v>
      </c>
      <c r="J226" s="22" t="str">
        <f aca="false">IF(I226&gt;=1,F226*$J$2,"")</f>
        <v/>
      </c>
      <c r="K226" s="22" t="str">
        <f aca="false">IF(I226&gt;=2,F226*$K$2,"")</f>
        <v/>
      </c>
      <c r="L226" s="22" t="str">
        <f aca="false">IF(I226&gt;=3,F226*$L$2,"")</f>
        <v/>
      </c>
      <c r="M226" s="22" t="str">
        <f aca="false">IF(I226&gt;=4,F226*$M$2,"")</f>
        <v/>
      </c>
      <c r="N226" s="27" t="n">
        <v>2</v>
      </c>
      <c r="O226" s="27" t="n">
        <v>0</v>
      </c>
      <c r="P226" s="31" t="n">
        <v>0</v>
      </c>
      <c r="Q226" s="32"/>
      <c r="R226" s="38"/>
      <c r="S226" s="25" t="n">
        <f aca="false">SUM(F226,H226,J226,K226,L226,M226)</f>
        <v>192.437794</v>
      </c>
      <c r="T226" s="25" t="n">
        <f aca="false">SUM(F226,H226,J226,K226,L226,M226,Q226)</f>
        <v>192.437794</v>
      </c>
      <c r="AMH226" s="13"/>
      <c r="AMI226" s="0"/>
      <c r="AMJ226" s="0"/>
    </row>
    <row r="227" s="39" customFormat="true" ht="13.8" hidden="false" customHeight="false" outlineLevel="0" collapsed="false">
      <c r="A227" s="16" t="n">
        <v>30101506</v>
      </c>
      <c r="B227" s="17" t="s">
        <v>263</v>
      </c>
      <c r="C227" s="18"/>
      <c r="D227" s="18"/>
      <c r="E227" s="16" t="s">
        <v>64</v>
      </c>
      <c r="F227" s="19" t="n">
        <f aca="false">IF(C227="",VLOOKUP(E227,'PORTE E UCO'!$A$5:$D$46,4,0),VLOOKUP(E227,'PORTE E UCO'!$A$5:$D$46,4,0)*C227)</f>
        <v>110.217052</v>
      </c>
      <c r="G227" s="20"/>
      <c r="H227" s="21" t="n">
        <f aca="false">G227*$R$2</f>
        <v>0</v>
      </c>
      <c r="I227" s="16" t="n">
        <v>0</v>
      </c>
      <c r="J227" s="22" t="str">
        <f aca="false">IF(I227&gt;=1,F227*$J$2,"")</f>
        <v/>
      </c>
      <c r="K227" s="22" t="str">
        <f aca="false">IF(I227&gt;=2,F227*$K$2,"")</f>
        <v/>
      </c>
      <c r="L227" s="22" t="str">
        <f aca="false">IF(I227&gt;=3,F227*$L$2,"")</f>
        <v/>
      </c>
      <c r="M227" s="22" t="str">
        <f aca="false">IF(I227&gt;=4,F227*$M$2,"")</f>
        <v/>
      </c>
      <c r="N227" s="16" t="n">
        <v>2</v>
      </c>
      <c r="O227" s="16" t="n">
        <v>0</v>
      </c>
      <c r="P227" s="23" t="n">
        <v>0</v>
      </c>
      <c r="Q227" s="22"/>
      <c r="R227" s="38"/>
      <c r="S227" s="25" t="n">
        <f aca="false">SUM(F227,H227,J227,K227,L227,M227)</f>
        <v>110.217052</v>
      </c>
      <c r="T227" s="25" t="n">
        <f aca="false">SUM(F227,H227,J227,K227,L227,M227,Q227)</f>
        <v>110.217052</v>
      </c>
      <c r="AMH227" s="13"/>
      <c r="AMI227" s="0"/>
      <c r="AMJ227" s="0"/>
    </row>
    <row r="228" s="39" customFormat="true" ht="13.8" hidden="false" customHeight="false" outlineLevel="0" collapsed="false">
      <c r="A228" s="27" t="n">
        <v>30101514</v>
      </c>
      <c r="B228" s="28" t="s">
        <v>264</v>
      </c>
      <c r="C228" s="29"/>
      <c r="D228" s="29"/>
      <c r="E228" s="27" t="s">
        <v>39</v>
      </c>
      <c r="F228" s="19" t="n">
        <f aca="false">IF(C228="",VLOOKUP(E228,'PORTE E UCO'!$A$5:$D$46,4,0),VLOOKUP(E228,'PORTE E UCO'!$A$5:$D$46,4,0)*C228)</f>
        <v>52.984668</v>
      </c>
      <c r="G228" s="30"/>
      <c r="H228" s="21" t="n">
        <f aca="false">G228*$R$2</f>
        <v>0</v>
      </c>
      <c r="I228" s="27" t="n">
        <v>0</v>
      </c>
      <c r="J228" s="22" t="str">
        <f aca="false">IF(I228&gt;=1,F228*$J$2,"")</f>
        <v/>
      </c>
      <c r="K228" s="22" t="str">
        <f aca="false">IF(I228&gt;=2,F228*$K$2,"")</f>
        <v/>
      </c>
      <c r="L228" s="22" t="str">
        <f aca="false">IF(I228&gt;=3,F228*$L$2,"")</f>
        <v/>
      </c>
      <c r="M228" s="22" t="str">
        <f aca="false">IF(I228&gt;=4,F228*$M$2,"")</f>
        <v/>
      </c>
      <c r="N228" s="27" t="n">
        <v>2</v>
      </c>
      <c r="O228" s="27" t="n">
        <v>0</v>
      </c>
      <c r="P228" s="31" t="n">
        <v>0</v>
      </c>
      <c r="Q228" s="32"/>
      <c r="R228" s="38"/>
      <c r="S228" s="25" t="n">
        <f aca="false">SUM(F228,H228,J228,K228,L228,M228)</f>
        <v>52.984668</v>
      </c>
      <c r="T228" s="25" t="n">
        <f aca="false">SUM(F228,H228,J228,K228,L228,M228,Q228)</f>
        <v>52.984668</v>
      </c>
      <c r="AMH228" s="13"/>
      <c r="AMI228" s="0"/>
      <c r="AMJ228" s="0"/>
    </row>
    <row r="229" s="39" customFormat="true" ht="14.95" hidden="false" customHeight="false" outlineLevel="0" collapsed="false">
      <c r="A229" s="16" t="n">
        <v>30101522</v>
      </c>
      <c r="B229" s="17" t="s">
        <v>265</v>
      </c>
      <c r="C229" s="18"/>
      <c r="D229" s="18"/>
      <c r="E229" s="16" t="s">
        <v>206</v>
      </c>
      <c r="F229" s="19" t="n">
        <f aca="false">IF(C229="",VLOOKUP(E229,'PORTE E UCO'!$A$5:$D$46,4,0),VLOOKUP(E229,'PORTE E UCO'!$A$5:$D$46,4,0)*C229)</f>
        <v>839.818166</v>
      </c>
      <c r="G229" s="20"/>
      <c r="H229" s="21" t="n">
        <f aca="false">G229*$R$2</f>
        <v>0</v>
      </c>
      <c r="I229" s="16" t="n">
        <v>1</v>
      </c>
      <c r="J229" s="22" t="n">
        <f aca="false">IF(I229&gt;=1,F229*$J$2,"")</f>
        <v>251.9454498</v>
      </c>
      <c r="K229" s="22" t="str">
        <f aca="false">IF(I229&gt;=2,F229*$K$2,"")</f>
        <v/>
      </c>
      <c r="L229" s="22" t="str">
        <f aca="false">IF(I229&gt;=3,F229*$L$2,"")</f>
        <v/>
      </c>
      <c r="M229" s="22" t="str">
        <f aca="false">IF(I229&gt;=4,F229*$M$2,"")</f>
        <v/>
      </c>
      <c r="N229" s="16" t="n">
        <v>3</v>
      </c>
      <c r="O229" s="16" t="n">
        <v>0</v>
      </c>
      <c r="P229" s="23" t="n">
        <v>0</v>
      </c>
      <c r="Q229" s="22"/>
      <c r="R229" s="38"/>
      <c r="S229" s="25" t="n">
        <f aca="false">SUM(F229,H229,J229,K229,L229,M229)</f>
        <v>1091.7636158</v>
      </c>
      <c r="T229" s="25" t="n">
        <f aca="false">SUM(F229,H229,J229,K229,L229,M229,Q229)</f>
        <v>1091.7636158</v>
      </c>
      <c r="AMH229" s="13"/>
      <c r="AMI229" s="0"/>
      <c r="AMJ229" s="0"/>
    </row>
    <row r="230" s="39" customFormat="true" ht="21.65" hidden="false" customHeight="false" outlineLevel="0" collapsed="false">
      <c r="A230" s="27" t="n">
        <v>30101530</v>
      </c>
      <c r="B230" s="28" t="s">
        <v>266</v>
      </c>
      <c r="C230" s="29"/>
      <c r="D230" s="29"/>
      <c r="E230" s="27" t="s">
        <v>225</v>
      </c>
      <c r="F230" s="19" t="n">
        <f aca="false">IF(C230="",VLOOKUP(E230,'PORTE E UCO'!$A$5:$D$46,4,0),VLOOKUP(E230,'PORTE E UCO'!$A$5:$D$46,4,0)*C230)</f>
        <v>1035.416342</v>
      </c>
      <c r="G230" s="30"/>
      <c r="H230" s="21" t="n">
        <f aca="false">G230*$R$2</f>
        <v>0</v>
      </c>
      <c r="I230" s="27" t="n">
        <v>1</v>
      </c>
      <c r="J230" s="22" t="n">
        <f aca="false">IF(I230&gt;=1,F230*$J$2,"")</f>
        <v>310.6249026</v>
      </c>
      <c r="K230" s="22" t="str">
        <f aca="false">IF(I230&gt;=2,F230*$K$2,"")</f>
        <v/>
      </c>
      <c r="L230" s="22" t="str">
        <f aca="false">IF(I230&gt;=3,F230*$L$2,"")</f>
        <v/>
      </c>
      <c r="M230" s="22" t="str">
        <f aca="false">IF(I230&gt;=4,F230*$M$2,"")</f>
        <v/>
      </c>
      <c r="N230" s="27" t="n">
        <v>4</v>
      </c>
      <c r="O230" s="27" t="n">
        <v>0</v>
      </c>
      <c r="P230" s="31" t="n">
        <v>0</v>
      </c>
      <c r="Q230" s="32"/>
      <c r="R230" s="38"/>
      <c r="S230" s="25" t="n">
        <f aca="false">SUM(F230,H230,J230,K230,L230,M230)</f>
        <v>1346.0412446</v>
      </c>
      <c r="T230" s="25" t="n">
        <f aca="false">SUM(F230,H230,J230,K230,L230,M230,Q230)</f>
        <v>1346.0412446</v>
      </c>
      <c r="AMH230" s="13"/>
      <c r="AMI230" s="0"/>
      <c r="AMJ230" s="0"/>
    </row>
    <row r="231" s="39" customFormat="true" ht="14.95" hidden="false" customHeight="false" outlineLevel="0" collapsed="false">
      <c r="A231" s="16" t="n">
        <v>30101549</v>
      </c>
      <c r="B231" s="17" t="s">
        <v>267</v>
      </c>
      <c r="C231" s="18"/>
      <c r="D231" s="18"/>
      <c r="E231" s="16" t="s">
        <v>225</v>
      </c>
      <c r="F231" s="19" t="n">
        <f aca="false">IF(C231="",VLOOKUP(E231,'PORTE E UCO'!$A$5:$D$46,4,0),VLOOKUP(E231,'PORTE E UCO'!$A$5:$D$46,4,0)*C231)</f>
        <v>1035.416342</v>
      </c>
      <c r="G231" s="20"/>
      <c r="H231" s="21" t="n">
        <f aca="false">G231*$R$2</f>
        <v>0</v>
      </c>
      <c r="I231" s="16" t="n">
        <v>1</v>
      </c>
      <c r="J231" s="22" t="n">
        <f aca="false">IF(I231&gt;=1,F231*$J$2,"")</f>
        <v>310.6249026</v>
      </c>
      <c r="K231" s="22" t="str">
        <f aca="false">IF(I231&gt;=2,F231*$K$2,"")</f>
        <v/>
      </c>
      <c r="L231" s="22" t="str">
        <f aca="false">IF(I231&gt;=3,F231*$L$2,"")</f>
        <v/>
      </c>
      <c r="M231" s="22" t="str">
        <f aca="false">IF(I231&gt;=4,F231*$M$2,"")</f>
        <v/>
      </c>
      <c r="N231" s="16" t="n">
        <v>4</v>
      </c>
      <c r="O231" s="16" t="n">
        <v>0</v>
      </c>
      <c r="P231" s="23" t="n">
        <v>0</v>
      </c>
      <c r="Q231" s="22"/>
      <c r="R231" s="38"/>
      <c r="S231" s="25" t="n">
        <f aca="false">SUM(F231,H231,J231,K231,L231,M231)</f>
        <v>1346.0412446</v>
      </c>
      <c r="T231" s="25" t="n">
        <f aca="false">SUM(F231,H231,J231,K231,L231,M231,Q231)</f>
        <v>1346.0412446</v>
      </c>
      <c r="AMH231" s="13"/>
      <c r="AMI231" s="0"/>
      <c r="AMJ231" s="0"/>
    </row>
    <row r="232" s="39" customFormat="true" ht="14.95" hidden="false" customHeight="false" outlineLevel="0" collapsed="false">
      <c r="A232" s="27" t="n">
        <v>30101557</v>
      </c>
      <c r="B232" s="28" t="s">
        <v>268</v>
      </c>
      <c r="C232" s="29"/>
      <c r="D232" s="29"/>
      <c r="E232" s="27" t="s">
        <v>225</v>
      </c>
      <c r="F232" s="19" t="n">
        <f aca="false">IF(C232="",VLOOKUP(E232,'PORTE E UCO'!$A$5:$D$46,4,0),VLOOKUP(E232,'PORTE E UCO'!$A$5:$D$46,4,0)*C232)</f>
        <v>1035.416342</v>
      </c>
      <c r="G232" s="30"/>
      <c r="H232" s="21" t="n">
        <f aca="false">G232*$R$2</f>
        <v>0</v>
      </c>
      <c r="I232" s="27" t="n">
        <v>1</v>
      </c>
      <c r="J232" s="22" t="n">
        <f aca="false">IF(I232&gt;=1,F232*$J$2,"")</f>
        <v>310.6249026</v>
      </c>
      <c r="K232" s="22" t="str">
        <f aca="false">IF(I232&gt;=2,F232*$K$2,"")</f>
        <v/>
      </c>
      <c r="L232" s="22" t="str">
        <f aca="false">IF(I232&gt;=3,F232*$L$2,"")</f>
        <v/>
      </c>
      <c r="M232" s="22" t="str">
        <f aca="false">IF(I232&gt;=4,F232*$M$2,"")</f>
        <v/>
      </c>
      <c r="N232" s="27" t="n">
        <v>4</v>
      </c>
      <c r="O232" s="27" t="n">
        <v>0</v>
      </c>
      <c r="P232" s="31" t="n">
        <v>0</v>
      </c>
      <c r="Q232" s="32"/>
      <c r="R232" s="38"/>
      <c r="S232" s="25" t="n">
        <f aca="false">SUM(F232,H232,J232,K232,L232,M232)</f>
        <v>1346.0412446</v>
      </c>
      <c r="T232" s="25" t="n">
        <f aca="false">SUM(F232,H232,J232,K232,L232,M232,Q232)</f>
        <v>1346.0412446</v>
      </c>
      <c r="AMH232" s="13"/>
      <c r="AMI232" s="0"/>
      <c r="AMJ232" s="0"/>
    </row>
    <row r="233" s="39" customFormat="true" ht="14.95" hidden="false" customHeight="false" outlineLevel="0" collapsed="false">
      <c r="A233" s="16" t="n">
        <v>30101565</v>
      </c>
      <c r="B233" s="17" t="s">
        <v>269</v>
      </c>
      <c r="C233" s="18"/>
      <c r="D233" s="18"/>
      <c r="E233" s="16" t="s">
        <v>229</v>
      </c>
      <c r="F233" s="19" t="n">
        <f aca="false">IF(C233="",VLOOKUP(E233,'PORTE E UCO'!$A$5:$D$46,4,0),VLOOKUP(E233,'PORTE E UCO'!$A$5:$D$46,4,0)*C233)</f>
        <v>946.935808</v>
      </c>
      <c r="G233" s="20"/>
      <c r="H233" s="21" t="n">
        <f aca="false">G233*$R$2</f>
        <v>0</v>
      </c>
      <c r="I233" s="16" t="n">
        <v>1</v>
      </c>
      <c r="J233" s="22" t="n">
        <f aca="false">IF(I233&gt;=1,F233*$J$2,"")</f>
        <v>284.0807424</v>
      </c>
      <c r="K233" s="22" t="str">
        <f aca="false">IF(I233&gt;=2,F233*$K$2,"")</f>
        <v/>
      </c>
      <c r="L233" s="22" t="str">
        <f aca="false">IF(I233&gt;=3,F233*$L$2,"")</f>
        <v/>
      </c>
      <c r="M233" s="22" t="str">
        <f aca="false">IF(I233&gt;=4,F233*$M$2,"")</f>
        <v/>
      </c>
      <c r="N233" s="16" t="n">
        <v>4</v>
      </c>
      <c r="O233" s="16" t="n">
        <v>0</v>
      </c>
      <c r="P233" s="23" t="n">
        <v>0</v>
      </c>
      <c r="Q233" s="22"/>
      <c r="R233" s="38"/>
      <c r="S233" s="25" t="n">
        <f aca="false">SUM(F233,H233,J233,K233,L233,M233)</f>
        <v>1231.0165504</v>
      </c>
      <c r="T233" s="25" t="n">
        <f aca="false">SUM(F233,H233,J233,K233,L233,M233,Q233)</f>
        <v>1231.0165504</v>
      </c>
      <c r="AMH233" s="13"/>
      <c r="AMI233" s="0"/>
      <c r="AMJ233" s="0"/>
    </row>
    <row r="234" s="39" customFormat="true" ht="14.95" hidden="false" customHeight="false" outlineLevel="0" collapsed="false">
      <c r="A234" s="27" t="n">
        <v>30101573</v>
      </c>
      <c r="B234" s="28" t="s">
        <v>270</v>
      </c>
      <c r="C234" s="29"/>
      <c r="D234" s="29"/>
      <c r="E234" s="27" t="s">
        <v>229</v>
      </c>
      <c r="F234" s="19" t="n">
        <f aca="false">IF(C234="",VLOOKUP(E234,'PORTE E UCO'!$A$5:$D$46,4,0),VLOOKUP(E234,'PORTE E UCO'!$A$5:$D$46,4,0)*C234)</f>
        <v>946.935808</v>
      </c>
      <c r="G234" s="30"/>
      <c r="H234" s="21" t="n">
        <f aca="false">G234*$R$2</f>
        <v>0</v>
      </c>
      <c r="I234" s="27" t="n">
        <v>1</v>
      </c>
      <c r="J234" s="22" t="n">
        <f aca="false">IF(I234&gt;=1,F234*$J$2,"")</f>
        <v>284.0807424</v>
      </c>
      <c r="K234" s="22" t="str">
        <f aca="false">IF(I234&gt;=2,F234*$K$2,"")</f>
        <v/>
      </c>
      <c r="L234" s="22" t="str">
        <f aca="false">IF(I234&gt;=3,F234*$L$2,"")</f>
        <v/>
      </c>
      <c r="M234" s="22" t="str">
        <f aca="false">IF(I234&gt;=4,F234*$M$2,"")</f>
        <v/>
      </c>
      <c r="N234" s="27" t="n">
        <v>4</v>
      </c>
      <c r="O234" s="27" t="n">
        <v>0</v>
      </c>
      <c r="P234" s="31" t="n">
        <v>0</v>
      </c>
      <c r="Q234" s="32"/>
      <c r="R234" s="38"/>
      <c r="S234" s="25" t="n">
        <f aca="false">SUM(F234,H234,J234,K234,L234,M234)</f>
        <v>1231.0165504</v>
      </c>
      <c r="T234" s="25" t="n">
        <f aca="false">SUM(F234,H234,J234,K234,L234,M234,Q234)</f>
        <v>1231.0165504</v>
      </c>
      <c r="AMH234" s="13"/>
      <c r="AMI234" s="0"/>
      <c r="AMJ234" s="0"/>
    </row>
    <row r="235" s="39" customFormat="true" ht="14.95" hidden="false" customHeight="false" outlineLevel="0" collapsed="false">
      <c r="A235" s="16" t="n">
        <v>30101581</v>
      </c>
      <c r="B235" s="17" t="s">
        <v>271</v>
      </c>
      <c r="C235" s="18"/>
      <c r="D235" s="18"/>
      <c r="E235" s="16" t="s">
        <v>272</v>
      </c>
      <c r="F235" s="19" t="n">
        <f aca="false">IF(C235="",VLOOKUP(E235,'PORTE E UCO'!$A$5:$D$46,4,0),VLOOKUP(E235,'PORTE E UCO'!$A$5:$D$46,4,0)*C235)</f>
        <v>801.009488</v>
      </c>
      <c r="G235" s="20"/>
      <c r="H235" s="21" t="n">
        <f aca="false">G235*$R$2</f>
        <v>0</v>
      </c>
      <c r="I235" s="16" t="n">
        <v>1</v>
      </c>
      <c r="J235" s="22" t="n">
        <f aca="false">IF(I235&gt;=1,F235*$J$2,"")</f>
        <v>240.3028464</v>
      </c>
      <c r="K235" s="22" t="str">
        <f aca="false">IF(I235&gt;=2,F235*$K$2,"")</f>
        <v/>
      </c>
      <c r="L235" s="22" t="str">
        <f aca="false">IF(I235&gt;=3,F235*$L$2,"")</f>
        <v/>
      </c>
      <c r="M235" s="22" t="str">
        <f aca="false">IF(I235&gt;=4,F235*$M$2,"")</f>
        <v/>
      </c>
      <c r="N235" s="16" t="n">
        <v>3</v>
      </c>
      <c r="O235" s="16" t="n">
        <v>0</v>
      </c>
      <c r="P235" s="23" t="n">
        <v>0</v>
      </c>
      <c r="Q235" s="22"/>
      <c r="R235" s="38"/>
      <c r="S235" s="25" t="n">
        <f aca="false">SUM(F235,H235,J235,K235,L235,M235)</f>
        <v>1041.3123344</v>
      </c>
      <c r="T235" s="25" t="n">
        <f aca="false">SUM(F235,H235,J235,K235,L235,M235,Q235)</f>
        <v>1041.3123344</v>
      </c>
      <c r="AMH235" s="13"/>
      <c r="AMI235" s="0"/>
      <c r="AMJ235" s="0"/>
    </row>
    <row r="236" s="39" customFormat="true" ht="13.8" hidden="false" customHeight="false" outlineLevel="0" collapsed="false">
      <c r="A236" s="27" t="n">
        <v>30101590</v>
      </c>
      <c r="B236" s="28" t="s">
        <v>273</v>
      </c>
      <c r="C236" s="29"/>
      <c r="D236" s="29"/>
      <c r="E236" s="27" t="s">
        <v>37</v>
      </c>
      <c r="F236" s="19" t="n">
        <f aca="false">IF(C236="",VLOOKUP(E236,'PORTE E UCO'!$A$5:$D$46,4,0),VLOOKUP(E236,'PORTE E UCO'!$A$5:$D$46,4,0)*C236)</f>
        <v>192.437794</v>
      </c>
      <c r="G236" s="30"/>
      <c r="H236" s="21" t="n">
        <f aca="false">G236*$R$2</f>
        <v>0</v>
      </c>
      <c r="I236" s="27" t="n">
        <v>0</v>
      </c>
      <c r="J236" s="22" t="str">
        <f aca="false">IF(I236&gt;=1,F236*$J$2,"")</f>
        <v/>
      </c>
      <c r="K236" s="22" t="str">
        <f aca="false">IF(I236&gt;=2,F236*$K$2,"")</f>
        <v/>
      </c>
      <c r="L236" s="22" t="str">
        <f aca="false">IF(I236&gt;=3,F236*$L$2,"")</f>
        <v/>
      </c>
      <c r="M236" s="22" t="str">
        <f aca="false">IF(I236&gt;=4,F236*$M$2,"")</f>
        <v/>
      </c>
      <c r="N236" s="27" t="n">
        <v>0</v>
      </c>
      <c r="O236" s="27" t="n">
        <v>0</v>
      </c>
      <c r="P236" s="31" t="n">
        <v>0</v>
      </c>
      <c r="Q236" s="32"/>
      <c r="R236" s="38"/>
      <c r="S236" s="25" t="n">
        <f aca="false">SUM(F236,H236,J236,K236,L236,M236)</f>
        <v>192.437794</v>
      </c>
      <c r="T236" s="25" t="n">
        <f aca="false">SUM(F236,H236,J236,K236,L236,M236,Q236)</f>
        <v>192.437794</v>
      </c>
      <c r="AMH236" s="13"/>
      <c r="AMI236" s="0"/>
      <c r="AMJ236" s="0"/>
    </row>
    <row r="237" s="39" customFormat="true" ht="13.8" hidden="false" customHeight="false" outlineLevel="0" collapsed="false">
      <c r="A237" s="16" t="n">
        <v>30101603</v>
      </c>
      <c r="B237" s="17" t="s">
        <v>274</v>
      </c>
      <c r="C237" s="18"/>
      <c r="D237" s="18"/>
      <c r="E237" s="16" t="s">
        <v>15</v>
      </c>
      <c r="F237" s="19" t="n">
        <f aca="false">IF(C237="",VLOOKUP(E237,'PORTE E UCO'!$A$5:$D$46,4,0),VLOOKUP(E237,'PORTE E UCO'!$A$5:$D$46,4,0)*C237)</f>
        <v>93.13473</v>
      </c>
      <c r="G237" s="20"/>
      <c r="H237" s="21" t="n">
        <f aca="false">G237*$R$2</f>
        <v>0</v>
      </c>
      <c r="I237" s="16" t="n">
        <v>1</v>
      </c>
      <c r="J237" s="22" t="n">
        <f aca="false">IF(I237&gt;=1,F237*$J$2,"")</f>
        <v>27.940419</v>
      </c>
      <c r="K237" s="22" t="str">
        <f aca="false">IF(I237&gt;=2,F237*$K$2,"")</f>
        <v/>
      </c>
      <c r="L237" s="22" t="str">
        <f aca="false">IF(I237&gt;=3,F237*$L$2,"")</f>
        <v/>
      </c>
      <c r="M237" s="22" t="str">
        <f aca="false">IF(I237&gt;=4,F237*$M$2,"")</f>
        <v/>
      </c>
      <c r="N237" s="16" t="n">
        <v>2</v>
      </c>
      <c r="O237" s="16" t="n">
        <v>0</v>
      </c>
      <c r="P237" s="23" t="n">
        <v>0</v>
      </c>
      <c r="Q237" s="22"/>
      <c r="R237" s="38"/>
      <c r="S237" s="25" t="n">
        <f aca="false">SUM(F237,H237,J237,K237,L237,M237)</f>
        <v>121.075149</v>
      </c>
      <c r="T237" s="25" t="n">
        <f aca="false">SUM(F237,H237,J237,K237,L237,M237,Q237)</f>
        <v>121.075149</v>
      </c>
      <c r="AMH237" s="13"/>
      <c r="AMI237" s="0"/>
      <c r="AMJ237" s="0"/>
    </row>
    <row r="238" s="39" customFormat="true" ht="13.8" hidden="false" customHeight="false" outlineLevel="0" collapsed="false">
      <c r="A238" s="27" t="n">
        <v>30101620</v>
      </c>
      <c r="B238" s="28" t="s">
        <v>275</v>
      </c>
      <c r="C238" s="29"/>
      <c r="D238" s="29"/>
      <c r="E238" s="27" t="s">
        <v>15</v>
      </c>
      <c r="F238" s="19" t="n">
        <f aca="false">IF(C238="",VLOOKUP(E238,'PORTE E UCO'!$A$5:$D$46,4,0),VLOOKUP(E238,'PORTE E UCO'!$A$5:$D$46,4,0)*C238)</f>
        <v>93.13473</v>
      </c>
      <c r="G238" s="30"/>
      <c r="H238" s="21" t="n">
        <f aca="false">G238*$R$2</f>
        <v>0</v>
      </c>
      <c r="I238" s="27" t="n">
        <v>0</v>
      </c>
      <c r="J238" s="22" t="str">
        <f aca="false">IF(I238&gt;=1,F238*$J$2,"")</f>
        <v/>
      </c>
      <c r="K238" s="22" t="str">
        <f aca="false">IF(I238&gt;=2,F238*$K$2,"")</f>
        <v/>
      </c>
      <c r="L238" s="22" t="str">
        <f aca="false">IF(I238&gt;=3,F238*$L$2,"")</f>
        <v/>
      </c>
      <c r="M238" s="22" t="str">
        <f aca="false">IF(I238&gt;=4,F238*$M$2,"")</f>
        <v/>
      </c>
      <c r="N238" s="27" t="n">
        <v>0</v>
      </c>
      <c r="O238" s="27" t="n">
        <v>0</v>
      </c>
      <c r="P238" s="31" t="n">
        <v>0</v>
      </c>
      <c r="Q238" s="32"/>
      <c r="R238" s="38"/>
      <c r="S238" s="25" t="n">
        <f aca="false">SUM(F238,H238,J238,K238,L238,M238)</f>
        <v>93.13473</v>
      </c>
      <c r="T238" s="25" t="n">
        <f aca="false">SUM(F238,H238,J238,K238,L238,M238,Q238)</f>
        <v>93.13473</v>
      </c>
      <c r="AMH238" s="13"/>
      <c r="AMI238" s="0"/>
      <c r="AMJ238" s="0"/>
    </row>
    <row r="239" s="39" customFormat="true" ht="13.8" hidden="false" customHeight="false" outlineLevel="0" collapsed="false">
      <c r="A239" s="16" t="n">
        <v>30101638</v>
      </c>
      <c r="B239" s="17" t="s">
        <v>276</v>
      </c>
      <c r="C239" s="18"/>
      <c r="D239" s="18"/>
      <c r="E239" s="16" t="s">
        <v>17</v>
      </c>
      <c r="F239" s="19" t="n">
        <f aca="false">IF(C239="",VLOOKUP(E239,'PORTE E UCO'!$A$5:$D$46,4,0),VLOOKUP(E239,'PORTE E UCO'!$A$5:$D$46,4,0)*C239)</f>
        <v>150.60084</v>
      </c>
      <c r="G239" s="20"/>
      <c r="H239" s="21" t="n">
        <f aca="false">G239*$R$2</f>
        <v>0</v>
      </c>
      <c r="I239" s="16" t="n">
        <v>0</v>
      </c>
      <c r="J239" s="22" t="str">
        <f aca="false">IF(I239&gt;=1,F239*$J$2,"")</f>
        <v/>
      </c>
      <c r="K239" s="22" t="str">
        <f aca="false">IF(I239&gt;=2,F239*$K$2,"")</f>
        <v/>
      </c>
      <c r="L239" s="22" t="str">
        <f aca="false">IF(I239&gt;=3,F239*$L$2,"")</f>
        <v/>
      </c>
      <c r="M239" s="22" t="str">
        <f aca="false">IF(I239&gt;=4,F239*$M$2,"")</f>
        <v/>
      </c>
      <c r="N239" s="16" t="n">
        <v>0</v>
      </c>
      <c r="O239" s="16" t="n">
        <v>0</v>
      </c>
      <c r="P239" s="23" t="n">
        <v>0</v>
      </c>
      <c r="Q239" s="22"/>
      <c r="R239" s="38"/>
      <c r="S239" s="25" t="n">
        <f aca="false">SUM(F239,H239,J239,K239,L239,M239)</f>
        <v>150.60084</v>
      </c>
      <c r="T239" s="25" t="n">
        <f aca="false">SUM(F239,H239,J239,K239,L239,M239,Q239)</f>
        <v>150.60084</v>
      </c>
      <c r="AMH239" s="13"/>
      <c r="AMI239" s="0"/>
      <c r="AMJ239" s="0"/>
    </row>
    <row r="240" s="39" customFormat="true" ht="13.8" hidden="false" customHeight="false" outlineLevel="0" collapsed="false">
      <c r="A240" s="27" t="n">
        <v>30101611</v>
      </c>
      <c r="B240" s="28" t="s">
        <v>277</v>
      </c>
      <c r="C240" s="29"/>
      <c r="D240" s="29"/>
      <c r="E240" s="27" t="s">
        <v>37</v>
      </c>
      <c r="F240" s="19" t="n">
        <f aca="false">IF(C240="",VLOOKUP(E240,'PORTE E UCO'!$A$5:$D$46,4,0),VLOOKUP(E240,'PORTE E UCO'!$A$5:$D$46,4,0)*C240)</f>
        <v>192.437794</v>
      </c>
      <c r="G240" s="30"/>
      <c r="H240" s="21" t="n">
        <f aca="false">G240*$R$2</f>
        <v>0</v>
      </c>
      <c r="I240" s="27" t="n">
        <v>1</v>
      </c>
      <c r="J240" s="22" t="n">
        <f aca="false">IF(I240&gt;=1,F240*$J$2,"")</f>
        <v>57.7313382</v>
      </c>
      <c r="K240" s="22" t="str">
        <f aca="false">IF(I240&gt;=2,F240*$K$2,"")</f>
        <v/>
      </c>
      <c r="L240" s="22" t="str">
        <f aca="false">IF(I240&gt;=3,F240*$L$2,"")</f>
        <v/>
      </c>
      <c r="M240" s="22" t="str">
        <f aca="false">IF(I240&gt;=4,F240*$M$2,"")</f>
        <v/>
      </c>
      <c r="N240" s="27" t="n">
        <v>2</v>
      </c>
      <c r="O240" s="27" t="n">
        <v>0</v>
      </c>
      <c r="P240" s="31" t="n">
        <v>0</v>
      </c>
      <c r="Q240" s="32"/>
      <c r="R240" s="38"/>
      <c r="S240" s="25" t="n">
        <f aca="false">SUM(F240,H240,J240,K240,L240,M240)</f>
        <v>250.1691322</v>
      </c>
      <c r="T240" s="25" t="n">
        <f aca="false">SUM(F240,H240,J240,K240,L240,M240,Q240)</f>
        <v>250.1691322</v>
      </c>
      <c r="AMH240" s="13"/>
      <c r="AMI240" s="0"/>
      <c r="AMJ240" s="0"/>
    </row>
    <row r="241" s="39" customFormat="true" ht="13.8" hidden="false" customHeight="false" outlineLevel="0" collapsed="false">
      <c r="A241" s="16" t="n">
        <v>30101646</v>
      </c>
      <c r="B241" s="17" t="s">
        <v>278</v>
      </c>
      <c r="C241" s="18"/>
      <c r="D241" s="18"/>
      <c r="E241" s="16" t="s">
        <v>39</v>
      </c>
      <c r="F241" s="19" t="n">
        <f aca="false">IF(C241="",VLOOKUP(E241,'PORTE E UCO'!$A$5:$D$46,4,0),VLOOKUP(E241,'PORTE E UCO'!$A$5:$D$46,4,0)*C241)</f>
        <v>52.984668</v>
      </c>
      <c r="G241" s="20"/>
      <c r="H241" s="21" t="n">
        <f aca="false">G241*$R$2</f>
        <v>0</v>
      </c>
      <c r="I241" s="16" t="n">
        <v>0</v>
      </c>
      <c r="J241" s="22" t="str">
        <f aca="false">IF(I241&gt;=1,F241*$J$2,"")</f>
        <v/>
      </c>
      <c r="K241" s="22" t="str">
        <f aca="false">IF(I241&gt;=2,F241*$K$2,"")</f>
        <v/>
      </c>
      <c r="L241" s="22" t="str">
        <f aca="false">IF(I241&gt;=3,F241*$L$2,"")</f>
        <v/>
      </c>
      <c r="M241" s="22" t="str">
        <f aca="false">IF(I241&gt;=4,F241*$M$2,"")</f>
        <v/>
      </c>
      <c r="N241" s="16" t="n">
        <v>0</v>
      </c>
      <c r="O241" s="16" t="n">
        <v>0</v>
      </c>
      <c r="P241" s="23" t="n">
        <v>0</v>
      </c>
      <c r="Q241" s="22"/>
      <c r="R241" s="38"/>
      <c r="S241" s="25" t="n">
        <f aca="false">SUM(F241,H241,J241,K241,L241,M241)</f>
        <v>52.984668</v>
      </c>
      <c r="T241" s="25" t="n">
        <f aca="false">SUM(F241,H241,J241,K241,L241,M241,Q241)</f>
        <v>52.984668</v>
      </c>
      <c r="AMH241" s="13"/>
      <c r="AMI241" s="0"/>
      <c r="AMJ241" s="0"/>
    </row>
    <row r="242" s="39" customFormat="true" ht="13.8" hidden="false" customHeight="false" outlineLevel="0" collapsed="false">
      <c r="A242" s="27" t="n">
        <v>30101654</v>
      </c>
      <c r="B242" s="28" t="s">
        <v>279</v>
      </c>
      <c r="C242" s="29"/>
      <c r="D242" s="29"/>
      <c r="E242" s="27" t="s">
        <v>171</v>
      </c>
      <c r="F242" s="19" t="n">
        <f aca="false">IF(C242="",VLOOKUP(E242,'PORTE E UCO'!$A$5:$D$46,4,0),VLOOKUP(E242,'PORTE E UCO'!$A$5:$D$46,4,0)*C242)</f>
        <v>287.188282</v>
      </c>
      <c r="G242" s="30"/>
      <c r="H242" s="21" t="n">
        <f aca="false">G242*$R$2</f>
        <v>0</v>
      </c>
      <c r="I242" s="27" t="n">
        <v>0</v>
      </c>
      <c r="J242" s="22" t="str">
        <f aca="false">IF(I242&gt;=1,F242*$J$2,"")</f>
        <v/>
      </c>
      <c r="K242" s="22" t="str">
        <f aca="false">IF(I242&gt;=2,F242*$K$2,"")</f>
        <v/>
      </c>
      <c r="L242" s="22" t="str">
        <f aca="false">IF(I242&gt;=3,F242*$L$2,"")</f>
        <v/>
      </c>
      <c r="M242" s="22" t="str">
        <f aca="false">IF(I242&gt;=4,F242*$M$2,"")</f>
        <v/>
      </c>
      <c r="N242" s="27" t="n">
        <v>2</v>
      </c>
      <c r="O242" s="27" t="n">
        <v>0</v>
      </c>
      <c r="P242" s="31" t="n">
        <v>0</v>
      </c>
      <c r="Q242" s="32"/>
      <c r="R242" s="38"/>
      <c r="S242" s="25" t="n">
        <f aca="false">SUM(F242,H242,J242,K242,L242,M242)</f>
        <v>287.188282</v>
      </c>
      <c r="T242" s="25" t="n">
        <f aca="false">SUM(F242,H242,J242,K242,L242,M242,Q242)</f>
        <v>287.188282</v>
      </c>
      <c r="AMH242" s="13"/>
      <c r="AMI242" s="0"/>
      <c r="AMJ242" s="0"/>
    </row>
    <row r="243" s="39" customFormat="true" ht="13.8" hidden="false" customHeight="false" outlineLevel="0" collapsed="false">
      <c r="A243" s="16" t="n">
        <v>30101662</v>
      </c>
      <c r="B243" s="17" t="s">
        <v>280</v>
      </c>
      <c r="C243" s="18"/>
      <c r="D243" s="18"/>
      <c r="E243" s="16" t="s">
        <v>17</v>
      </c>
      <c r="F243" s="19" t="n">
        <f aca="false">IF(C243="",VLOOKUP(E243,'PORTE E UCO'!$A$5:$D$46,4,0),VLOOKUP(E243,'PORTE E UCO'!$A$5:$D$46,4,0)*C243)</f>
        <v>150.60084</v>
      </c>
      <c r="G243" s="20"/>
      <c r="H243" s="21" t="n">
        <f aca="false">G243*$R$2</f>
        <v>0</v>
      </c>
      <c r="I243" s="16" t="n">
        <v>0</v>
      </c>
      <c r="J243" s="22" t="str">
        <f aca="false">IF(I243&gt;=1,F243*$J$2,"")</f>
        <v/>
      </c>
      <c r="K243" s="22" t="str">
        <f aca="false">IF(I243&gt;=2,F243*$K$2,"")</f>
        <v/>
      </c>
      <c r="L243" s="22" t="str">
        <f aca="false">IF(I243&gt;=3,F243*$L$2,"")</f>
        <v/>
      </c>
      <c r="M243" s="22" t="str">
        <f aca="false">IF(I243&gt;=4,F243*$M$2,"")</f>
        <v/>
      </c>
      <c r="N243" s="16" t="n">
        <v>0</v>
      </c>
      <c r="O243" s="16" t="n">
        <v>0</v>
      </c>
      <c r="P243" s="23" t="n">
        <v>0</v>
      </c>
      <c r="Q243" s="22"/>
      <c r="R243" s="38"/>
      <c r="S243" s="25" t="n">
        <f aca="false">SUM(F243,H243,J243,K243,L243,M243)</f>
        <v>150.60084</v>
      </c>
      <c r="T243" s="25" t="n">
        <f aca="false">SUM(F243,H243,J243,K243,L243,M243,Q243)</f>
        <v>150.60084</v>
      </c>
      <c r="AMH243" s="13"/>
      <c r="AMI243" s="0"/>
      <c r="AMJ243" s="0"/>
    </row>
    <row r="244" s="39" customFormat="true" ht="13.8" hidden="false" customHeight="false" outlineLevel="0" collapsed="false">
      <c r="A244" s="27" t="n">
        <v>30101670</v>
      </c>
      <c r="B244" s="28" t="s">
        <v>281</v>
      </c>
      <c r="C244" s="29"/>
      <c r="D244" s="29"/>
      <c r="E244" s="27" t="s">
        <v>31</v>
      </c>
      <c r="F244" s="19" t="n">
        <f aca="false">IF(C244="",VLOOKUP(E244,'PORTE E UCO'!$A$5:$D$46,4,0),VLOOKUP(E244,'PORTE E UCO'!$A$5:$D$46,4,0)*C244)</f>
        <v>262.342192</v>
      </c>
      <c r="G244" s="30"/>
      <c r="H244" s="21" t="n">
        <f aca="false">G244*$R$2</f>
        <v>0</v>
      </c>
      <c r="I244" s="27" t="n">
        <v>1</v>
      </c>
      <c r="J244" s="22" t="n">
        <f aca="false">IF(I244&gt;=1,F244*$J$2,"")</f>
        <v>78.7026576</v>
      </c>
      <c r="K244" s="22" t="str">
        <f aca="false">IF(I244&gt;=2,F244*$K$2,"")</f>
        <v/>
      </c>
      <c r="L244" s="22" t="str">
        <f aca="false">IF(I244&gt;=3,F244*$L$2,"")</f>
        <v/>
      </c>
      <c r="M244" s="22" t="str">
        <f aca="false">IF(I244&gt;=4,F244*$M$2,"")</f>
        <v/>
      </c>
      <c r="N244" s="27" t="n">
        <v>2</v>
      </c>
      <c r="O244" s="27" t="n">
        <v>0</v>
      </c>
      <c r="P244" s="31" t="n">
        <v>0</v>
      </c>
      <c r="Q244" s="32"/>
      <c r="R244" s="38"/>
      <c r="S244" s="25" t="n">
        <f aca="false">SUM(F244,H244,J244,K244,L244,M244)</f>
        <v>341.0448496</v>
      </c>
      <c r="T244" s="25" t="n">
        <f aca="false">SUM(F244,H244,J244,K244,L244,M244,Q244)</f>
        <v>341.0448496</v>
      </c>
      <c r="AMH244" s="13"/>
      <c r="AMI244" s="0"/>
      <c r="AMJ244" s="0"/>
    </row>
    <row r="245" s="39" customFormat="true" ht="13.8" hidden="false" customHeight="false" outlineLevel="0" collapsed="false">
      <c r="A245" s="16" t="n">
        <v>30101689</v>
      </c>
      <c r="B245" s="17" t="s">
        <v>282</v>
      </c>
      <c r="C245" s="18"/>
      <c r="D245" s="18"/>
      <c r="E245" s="16" t="s">
        <v>176</v>
      </c>
      <c r="F245" s="19" t="n">
        <f aca="false">IF(C245="",VLOOKUP(E245,'PORTE E UCO'!$A$5:$D$46,4,0),VLOOKUP(E245,'PORTE E UCO'!$A$5:$D$46,4,0)*C245)</f>
        <v>891.034646</v>
      </c>
      <c r="G245" s="20"/>
      <c r="H245" s="21" t="n">
        <f aca="false">G245*$R$2</f>
        <v>0</v>
      </c>
      <c r="I245" s="16" t="n">
        <v>2</v>
      </c>
      <c r="J245" s="22" t="n">
        <f aca="false">IF(I245&gt;=1,F245*$J$2,"")</f>
        <v>267.3103938</v>
      </c>
      <c r="K245" s="22" t="n">
        <f aca="false">IF(I245&gt;=2,F245*$K$2,"")</f>
        <v>178.2069292</v>
      </c>
      <c r="L245" s="22" t="str">
        <f aca="false">IF(I245&gt;=3,F245*$L$2,"")</f>
        <v/>
      </c>
      <c r="M245" s="22" t="str">
        <f aca="false">IF(I245&gt;=4,F245*$M$2,"")</f>
        <v/>
      </c>
      <c r="N245" s="16" t="n">
        <v>5</v>
      </c>
      <c r="O245" s="16" t="n">
        <v>0</v>
      </c>
      <c r="P245" s="23" t="n">
        <v>0</v>
      </c>
      <c r="Q245" s="22"/>
      <c r="R245" s="38"/>
      <c r="S245" s="25" t="n">
        <f aca="false">SUM(F245,H245,J245,K245,L245,M245)</f>
        <v>1336.551969</v>
      </c>
      <c r="T245" s="25" t="n">
        <f aca="false">SUM(F245,H245,J245,K245,L245,M245,Q245)</f>
        <v>1336.551969</v>
      </c>
      <c r="AMH245" s="13"/>
      <c r="AMI245" s="0"/>
      <c r="AMJ245" s="0"/>
    </row>
    <row r="246" s="39" customFormat="true" ht="13.8" hidden="false" customHeight="false" outlineLevel="0" collapsed="false">
      <c r="A246" s="27" t="n">
        <v>30101697</v>
      </c>
      <c r="B246" s="28" t="s">
        <v>283</v>
      </c>
      <c r="C246" s="29"/>
      <c r="D246" s="29"/>
      <c r="E246" s="27" t="s">
        <v>176</v>
      </c>
      <c r="F246" s="19" t="n">
        <f aca="false">IF(C246="",VLOOKUP(E246,'PORTE E UCO'!$A$5:$D$46,4,0),VLOOKUP(E246,'PORTE E UCO'!$A$5:$D$46,4,0)*C246)</f>
        <v>891.034646</v>
      </c>
      <c r="G246" s="30"/>
      <c r="H246" s="21" t="n">
        <f aca="false">G246*$R$2</f>
        <v>0</v>
      </c>
      <c r="I246" s="27" t="n">
        <v>2</v>
      </c>
      <c r="J246" s="22" t="n">
        <f aca="false">IF(I246&gt;=1,F246*$J$2,"")</f>
        <v>267.3103938</v>
      </c>
      <c r="K246" s="22" t="n">
        <f aca="false">IF(I246&gt;=2,F246*$K$2,"")</f>
        <v>178.2069292</v>
      </c>
      <c r="L246" s="22" t="str">
        <f aca="false">IF(I246&gt;=3,F246*$L$2,"")</f>
        <v/>
      </c>
      <c r="M246" s="22" t="str">
        <f aca="false">IF(I246&gt;=4,F246*$M$2,"")</f>
        <v/>
      </c>
      <c r="N246" s="27" t="n">
        <v>5</v>
      </c>
      <c r="O246" s="27" t="n">
        <v>0</v>
      </c>
      <c r="P246" s="31" t="n">
        <v>0</v>
      </c>
      <c r="Q246" s="32"/>
      <c r="R246" s="38"/>
      <c r="S246" s="25" t="n">
        <f aca="false">SUM(F246,H246,J246,K246,L246,M246)</f>
        <v>1336.551969</v>
      </c>
      <c r="T246" s="25" t="n">
        <f aca="false">SUM(F246,H246,J246,K246,L246,M246,Q246)</f>
        <v>1336.551969</v>
      </c>
      <c r="AMH246" s="13"/>
      <c r="AMI246" s="0"/>
      <c r="AMJ246" s="0"/>
    </row>
    <row r="247" s="39" customFormat="true" ht="13.8" hidden="false" customHeight="false" outlineLevel="0" collapsed="false">
      <c r="A247" s="16" t="n">
        <v>30101735</v>
      </c>
      <c r="B247" s="17" t="s">
        <v>284</v>
      </c>
      <c r="C247" s="18"/>
      <c r="D247" s="18"/>
      <c r="E247" s="16" t="s">
        <v>64</v>
      </c>
      <c r="F247" s="19" t="n">
        <f aca="false">IF(C247="",VLOOKUP(E247,'PORTE E UCO'!$A$5:$D$46,4,0),VLOOKUP(E247,'PORTE E UCO'!$A$5:$D$46,4,0)*C247)</f>
        <v>110.217052</v>
      </c>
      <c r="G247" s="20"/>
      <c r="H247" s="21" t="n">
        <f aca="false">G247*$R$2</f>
        <v>0</v>
      </c>
      <c r="I247" s="16" t="n">
        <v>0</v>
      </c>
      <c r="J247" s="22" t="str">
        <f aca="false">IF(I247&gt;=1,F247*$J$2,"")</f>
        <v/>
      </c>
      <c r="K247" s="22" t="str">
        <f aca="false">IF(I247&gt;=2,F247*$K$2,"")</f>
        <v/>
      </c>
      <c r="L247" s="22" t="str">
        <f aca="false">IF(I247&gt;=3,F247*$L$2,"")</f>
        <v/>
      </c>
      <c r="M247" s="22" t="str">
        <f aca="false">IF(I247&gt;=4,F247*$M$2,"")</f>
        <v/>
      </c>
      <c r="N247" s="16" t="n">
        <v>1</v>
      </c>
      <c r="O247" s="16" t="n">
        <v>0</v>
      </c>
      <c r="P247" s="23" t="n">
        <v>0</v>
      </c>
      <c r="Q247" s="22"/>
      <c r="R247" s="38"/>
      <c r="S247" s="25" t="n">
        <f aca="false">SUM(F247,H247,J247,K247,L247,M247)</f>
        <v>110.217052</v>
      </c>
      <c r="T247" s="25" t="n">
        <f aca="false">SUM(F247,H247,J247,K247,L247,M247,Q247)</f>
        <v>110.217052</v>
      </c>
      <c r="AMH247" s="13"/>
      <c r="AMI247" s="0"/>
      <c r="AMJ247" s="0"/>
    </row>
    <row r="248" s="39" customFormat="true" ht="13.8" hidden="false" customHeight="false" outlineLevel="0" collapsed="false">
      <c r="A248" s="27" t="n">
        <v>30101743</v>
      </c>
      <c r="B248" s="28" t="s">
        <v>285</v>
      </c>
      <c r="C248" s="29"/>
      <c r="D248" s="29"/>
      <c r="E248" s="27" t="s">
        <v>24</v>
      </c>
      <c r="F248" s="19" t="n">
        <f aca="false">IF(C248="",VLOOKUP(E248,'PORTE E UCO'!$A$5:$D$46,4,0),VLOOKUP(E248,'PORTE E UCO'!$A$5:$D$46,4,0)*C248)</f>
        <v>377.223602</v>
      </c>
      <c r="G248" s="30"/>
      <c r="H248" s="21" t="n">
        <f aca="false">G248*$R$2</f>
        <v>0</v>
      </c>
      <c r="I248" s="27" t="n">
        <v>2</v>
      </c>
      <c r="J248" s="22" t="n">
        <f aca="false">IF(I248&gt;=1,F248*$J$2,"")</f>
        <v>113.1670806</v>
      </c>
      <c r="K248" s="22" t="n">
        <f aca="false">IF(I248&gt;=2,F248*$K$2,"")</f>
        <v>75.4447204</v>
      </c>
      <c r="L248" s="22" t="str">
        <f aca="false">IF(I248&gt;=3,F248*$L$2,"")</f>
        <v/>
      </c>
      <c r="M248" s="22" t="str">
        <f aca="false">IF(I248&gt;=4,F248*$M$2,"")</f>
        <v/>
      </c>
      <c r="N248" s="27" t="n">
        <v>3</v>
      </c>
      <c r="O248" s="27" t="n">
        <v>0</v>
      </c>
      <c r="P248" s="31" t="n">
        <v>0</v>
      </c>
      <c r="Q248" s="32"/>
      <c r="R248" s="38"/>
      <c r="S248" s="25" t="n">
        <f aca="false">SUM(F248,H248,J248,K248,L248,M248)</f>
        <v>565.835403</v>
      </c>
      <c r="T248" s="25" t="n">
        <f aca="false">SUM(F248,H248,J248,K248,L248,M248,Q248)</f>
        <v>565.835403</v>
      </c>
      <c r="AMH248" s="13"/>
      <c r="AMI248" s="0"/>
      <c r="AMJ248" s="0"/>
    </row>
    <row r="249" s="39" customFormat="true" ht="14.95" hidden="false" customHeight="false" outlineLevel="0" collapsed="false">
      <c r="A249" s="16" t="n">
        <v>30101751</v>
      </c>
      <c r="B249" s="17" t="s">
        <v>286</v>
      </c>
      <c r="C249" s="18"/>
      <c r="D249" s="18"/>
      <c r="E249" s="16" t="s">
        <v>24</v>
      </c>
      <c r="F249" s="19" t="n">
        <f aca="false">IF(C249="",VLOOKUP(E249,'PORTE E UCO'!$A$5:$D$46,4,0),VLOOKUP(E249,'PORTE E UCO'!$A$5:$D$46,4,0)*C249)</f>
        <v>377.223602</v>
      </c>
      <c r="G249" s="20"/>
      <c r="H249" s="21" t="n">
        <f aca="false">G249*$R$2</f>
        <v>0</v>
      </c>
      <c r="I249" s="16" t="n">
        <v>1</v>
      </c>
      <c r="J249" s="22" t="n">
        <f aca="false">IF(I249&gt;=1,F249*$J$2,"")</f>
        <v>113.1670806</v>
      </c>
      <c r="K249" s="22" t="str">
        <f aca="false">IF(I249&gt;=2,F249*$K$2,"")</f>
        <v/>
      </c>
      <c r="L249" s="22" t="str">
        <f aca="false">IF(I249&gt;=3,F249*$L$2,"")</f>
        <v/>
      </c>
      <c r="M249" s="22" t="str">
        <f aca="false">IF(I249&gt;=4,F249*$M$2,"")</f>
        <v/>
      </c>
      <c r="N249" s="16" t="n">
        <v>3</v>
      </c>
      <c r="O249" s="16" t="n">
        <v>0</v>
      </c>
      <c r="P249" s="23" t="n">
        <v>0</v>
      </c>
      <c r="Q249" s="22"/>
      <c r="R249" s="38"/>
      <c r="S249" s="25" t="n">
        <f aca="false">SUM(F249,H249,J249,K249,L249,M249)</f>
        <v>490.3906826</v>
      </c>
      <c r="T249" s="25" t="n">
        <f aca="false">SUM(F249,H249,J249,K249,L249,M249,Q249)</f>
        <v>490.3906826</v>
      </c>
      <c r="AMH249" s="13"/>
      <c r="AMI249" s="0"/>
      <c r="AMJ249" s="0"/>
    </row>
    <row r="250" s="39" customFormat="true" ht="13.8" hidden="false" customHeight="false" outlineLevel="0" collapsed="false">
      <c r="A250" s="27" t="n">
        <v>30101760</v>
      </c>
      <c r="B250" s="28" t="s">
        <v>287</v>
      </c>
      <c r="C250" s="29"/>
      <c r="D250" s="29"/>
      <c r="E250" s="27" t="s">
        <v>24</v>
      </c>
      <c r="F250" s="19" t="n">
        <f aca="false">IF(C250="",VLOOKUP(E250,'PORTE E UCO'!$A$5:$D$46,4,0),VLOOKUP(E250,'PORTE E UCO'!$A$5:$D$46,4,0)*C250)</f>
        <v>377.223602</v>
      </c>
      <c r="G250" s="30"/>
      <c r="H250" s="21" t="n">
        <f aca="false">G250*$R$2</f>
        <v>0</v>
      </c>
      <c r="I250" s="27" t="n">
        <v>2</v>
      </c>
      <c r="J250" s="22" t="n">
        <f aca="false">IF(I250&gt;=1,F250*$J$2,"")</f>
        <v>113.1670806</v>
      </c>
      <c r="K250" s="22" t="n">
        <f aca="false">IF(I250&gt;=2,F250*$K$2,"")</f>
        <v>75.4447204</v>
      </c>
      <c r="L250" s="22" t="str">
        <f aca="false">IF(I250&gt;=3,F250*$L$2,"")</f>
        <v/>
      </c>
      <c r="M250" s="22" t="str">
        <f aca="false">IF(I250&gt;=4,F250*$M$2,"")</f>
        <v/>
      </c>
      <c r="N250" s="27" t="n">
        <v>3</v>
      </c>
      <c r="O250" s="27" t="n">
        <v>0</v>
      </c>
      <c r="P250" s="31" t="n">
        <v>0</v>
      </c>
      <c r="Q250" s="32"/>
      <c r="R250" s="38"/>
      <c r="S250" s="25" t="n">
        <f aca="false">SUM(F250,H250,J250,K250,L250,M250)</f>
        <v>565.835403</v>
      </c>
      <c r="T250" s="25" t="n">
        <f aca="false">SUM(F250,H250,J250,K250,L250,M250,Q250)</f>
        <v>565.835403</v>
      </c>
      <c r="AMH250" s="13"/>
      <c r="AMI250" s="0"/>
      <c r="AMJ250" s="0"/>
    </row>
    <row r="251" s="39" customFormat="true" ht="13.8" hidden="false" customHeight="false" outlineLevel="0" collapsed="false">
      <c r="A251" s="16" t="n">
        <v>30101778</v>
      </c>
      <c r="B251" s="17" t="s">
        <v>288</v>
      </c>
      <c r="C251" s="18"/>
      <c r="D251" s="18"/>
      <c r="E251" s="16" t="s">
        <v>24</v>
      </c>
      <c r="F251" s="19" t="n">
        <f aca="false">IF(C251="",VLOOKUP(E251,'PORTE E UCO'!$A$5:$D$46,4,0),VLOOKUP(E251,'PORTE E UCO'!$A$5:$D$46,4,0)*C251)</f>
        <v>377.223602</v>
      </c>
      <c r="G251" s="20"/>
      <c r="H251" s="21" t="n">
        <f aca="false">G251*$R$2</f>
        <v>0</v>
      </c>
      <c r="I251" s="16" t="n">
        <v>1</v>
      </c>
      <c r="J251" s="22" t="n">
        <f aca="false">IF(I251&gt;=1,F251*$J$2,"")</f>
        <v>113.1670806</v>
      </c>
      <c r="K251" s="22" t="str">
        <f aca="false">IF(I251&gt;=2,F251*$K$2,"")</f>
        <v/>
      </c>
      <c r="L251" s="22" t="str">
        <f aca="false">IF(I251&gt;=3,F251*$L$2,"")</f>
        <v/>
      </c>
      <c r="M251" s="22" t="str">
        <f aca="false">IF(I251&gt;=4,F251*$M$2,"")</f>
        <v/>
      </c>
      <c r="N251" s="16" t="n">
        <v>3</v>
      </c>
      <c r="O251" s="16" t="n">
        <v>0</v>
      </c>
      <c r="P251" s="23" t="n">
        <v>0</v>
      </c>
      <c r="Q251" s="22"/>
      <c r="R251" s="38"/>
      <c r="S251" s="25" t="n">
        <f aca="false">SUM(F251,H251,J251,K251,L251,M251)</f>
        <v>490.3906826</v>
      </c>
      <c r="T251" s="25" t="n">
        <f aca="false">SUM(F251,H251,J251,K251,L251,M251,Q251)</f>
        <v>490.3906826</v>
      </c>
      <c r="AMH251" s="13"/>
      <c r="AMI251" s="0"/>
      <c r="AMJ251" s="0"/>
    </row>
    <row r="252" s="39" customFormat="true" ht="13.8" hidden="false" customHeight="false" outlineLevel="0" collapsed="false">
      <c r="A252" s="27" t="n">
        <v>30101786</v>
      </c>
      <c r="B252" s="28" t="s">
        <v>289</v>
      </c>
      <c r="C252" s="29"/>
      <c r="D252" s="29"/>
      <c r="E252" s="27" t="s">
        <v>24</v>
      </c>
      <c r="F252" s="19" t="n">
        <f aca="false">IF(C252="",VLOOKUP(E252,'PORTE E UCO'!$A$5:$D$46,4,0),VLOOKUP(E252,'PORTE E UCO'!$A$5:$D$46,4,0)*C252)</f>
        <v>377.223602</v>
      </c>
      <c r="G252" s="30"/>
      <c r="H252" s="21" t="n">
        <f aca="false">G252*$R$2</f>
        <v>0</v>
      </c>
      <c r="I252" s="27" t="n">
        <v>1</v>
      </c>
      <c r="J252" s="22" t="n">
        <f aca="false">IF(I252&gt;=1,F252*$J$2,"")</f>
        <v>113.1670806</v>
      </c>
      <c r="K252" s="22" t="str">
        <f aca="false">IF(I252&gt;=2,F252*$K$2,"")</f>
        <v/>
      </c>
      <c r="L252" s="22" t="str">
        <f aca="false">IF(I252&gt;=3,F252*$L$2,"")</f>
        <v/>
      </c>
      <c r="M252" s="22" t="str">
        <f aca="false">IF(I252&gt;=4,F252*$M$2,"")</f>
        <v/>
      </c>
      <c r="N252" s="27" t="n">
        <v>3</v>
      </c>
      <c r="O252" s="27" t="n">
        <v>0</v>
      </c>
      <c r="P252" s="31" t="n">
        <v>0</v>
      </c>
      <c r="Q252" s="32"/>
      <c r="R252" s="38"/>
      <c r="S252" s="25" t="n">
        <f aca="false">SUM(F252,H252,J252,K252,L252,M252)</f>
        <v>490.3906826</v>
      </c>
      <c r="T252" s="25" t="n">
        <f aca="false">SUM(F252,H252,J252,K252,L252,M252,Q252)</f>
        <v>490.3906826</v>
      </c>
      <c r="AMH252" s="13"/>
      <c r="AMI252" s="0"/>
      <c r="AMJ252" s="0"/>
    </row>
    <row r="253" s="39" customFormat="true" ht="13.8" hidden="false" customHeight="false" outlineLevel="0" collapsed="false">
      <c r="A253" s="16" t="n">
        <v>30101794</v>
      </c>
      <c r="B253" s="17" t="s">
        <v>290</v>
      </c>
      <c r="C253" s="18"/>
      <c r="D253" s="18"/>
      <c r="E253" s="16" t="s">
        <v>15</v>
      </c>
      <c r="F253" s="19" t="n">
        <f aca="false">IF(C253="",VLOOKUP(E253,'PORTE E UCO'!$A$5:$D$46,4,0),VLOOKUP(E253,'PORTE E UCO'!$A$5:$D$46,4,0)*C253)</f>
        <v>93.13473</v>
      </c>
      <c r="G253" s="20"/>
      <c r="H253" s="21" t="n">
        <f aca="false">G253*$R$2</f>
        <v>0</v>
      </c>
      <c r="I253" s="16" t="n">
        <v>0</v>
      </c>
      <c r="J253" s="22" t="str">
        <f aca="false">IF(I253&gt;=1,F253*$J$2,"")</f>
        <v/>
      </c>
      <c r="K253" s="22" t="str">
        <f aca="false">IF(I253&gt;=2,F253*$K$2,"")</f>
        <v/>
      </c>
      <c r="L253" s="22" t="str">
        <f aca="false">IF(I253&gt;=3,F253*$L$2,"")</f>
        <v/>
      </c>
      <c r="M253" s="22" t="str">
        <f aca="false">IF(I253&gt;=4,F253*$M$2,"")</f>
        <v/>
      </c>
      <c r="N253" s="16" t="n">
        <v>0</v>
      </c>
      <c r="O253" s="16" t="n">
        <v>0</v>
      </c>
      <c r="P253" s="23" t="n">
        <v>0</v>
      </c>
      <c r="Q253" s="22"/>
      <c r="R253" s="38"/>
      <c r="S253" s="25" t="n">
        <f aca="false">SUM(F253,H253,J253,K253,L253,M253)</f>
        <v>93.13473</v>
      </c>
      <c r="T253" s="25" t="n">
        <f aca="false">SUM(F253,H253,J253,K253,L253,M253,Q253)</f>
        <v>93.13473</v>
      </c>
      <c r="AMH253" s="13"/>
      <c r="AMI253" s="0"/>
      <c r="AMJ253" s="0"/>
    </row>
    <row r="254" s="39" customFormat="true" ht="13.8" hidden="false" customHeight="false" outlineLevel="0" collapsed="false">
      <c r="A254" s="27" t="n">
        <v>30101808</v>
      </c>
      <c r="B254" s="28" t="s">
        <v>291</v>
      </c>
      <c r="C254" s="29"/>
      <c r="D254" s="29"/>
      <c r="E254" s="27" t="s">
        <v>24</v>
      </c>
      <c r="F254" s="19" t="n">
        <f aca="false">IF(C254="",VLOOKUP(E254,'PORTE E UCO'!$A$5:$D$46,4,0),VLOOKUP(E254,'PORTE E UCO'!$A$5:$D$46,4,0)*C254)</f>
        <v>377.223602</v>
      </c>
      <c r="G254" s="30"/>
      <c r="H254" s="21" t="n">
        <f aca="false">G254*$R$2</f>
        <v>0</v>
      </c>
      <c r="I254" s="27" t="n">
        <v>1</v>
      </c>
      <c r="J254" s="22" t="n">
        <f aca="false">IF(I254&gt;=1,F254*$J$2,"")</f>
        <v>113.1670806</v>
      </c>
      <c r="K254" s="22" t="str">
        <f aca="false">IF(I254&gt;=2,F254*$K$2,"")</f>
        <v/>
      </c>
      <c r="L254" s="22" t="str">
        <f aca="false">IF(I254&gt;=3,F254*$L$2,"")</f>
        <v/>
      </c>
      <c r="M254" s="22" t="str">
        <f aca="false">IF(I254&gt;=4,F254*$M$2,"")</f>
        <v/>
      </c>
      <c r="N254" s="27" t="n">
        <v>3</v>
      </c>
      <c r="O254" s="27" t="n">
        <v>0</v>
      </c>
      <c r="P254" s="31" t="n">
        <v>0</v>
      </c>
      <c r="Q254" s="32"/>
      <c r="R254" s="38"/>
      <c r="S254" s="25" t="n">
        <f aca="false">SUM(F254,H254,J254,K254,L254,M254)</f>
        <v>490.3906826</v>
      </c>
      <c r="T254" s="25" t="n">
        <f aca="false">SUM(F254,H254,J254,K254,L254,M254,Q254)</f>
        <v>490.3906826</v>
      </c>
      <c r="AMH254" s="13"/>
      <c r="AMI254" s="0"/>
      <c r="AMJ254" s="0"/>
    </row>
    <row r="255" s="39" customFormat="true" ht="13.8" hidden="false" customHeight="false" outlineLevel="0" collapsed="false">
      <c r="A255" s="16" t="n">
        <v>30101816</v>
      </c>
      <c r="B255" s="17" t="s">
        <v>292</v>
      </c>
      <c r="C255" s="18"/>
      <c r="D255" s="18"/>
      <c r="E255" s="16" t="s">
        <v>24</v>
      </c>
      <c r="F255" s="19" t="n">
        <f aca="false">IF(C255="",VLOOKUP(E255,'PORTE E UCO'!$A$5:$D$46,4,0),VLOOKUP(E255,'PORTE E UCO'!$A$5:$D$46,4,0)*C255)</f>
        <v>377.223602</v>
      </c>
      <c r="G255" s="20"/>
      <c r="H255" s="21" t="n">
        <f aca="false">G255*$R$2</f>
        <v>0</v>
      </c>
      <c r="I255" s="16" t="n">
        <v>1</v>
      </c>
      <c r="J255" s="22" t="n">
        <f aca="false">IF(I255&gt;=1,F255*$J$2,"")</f>
        <v>113.1670806</v>
      </c>
      <c r="K255" s="22" t="str">
        <f aca="false">IF(I255&gt;=2,F255*$K$2,"")</f>
        <v/>
      </c>
      <c r="L255" s="22" t="str">
        <f aca="false">IF(I255&gt;=3,F255*$L$2,"")</f>
        <v/>
      </c>
      <c r="M255" s="22" t="str">
        <f aca="false">IF(I255&gt;=4,F255*$M$2,"")</f>
        <v/>
      </c>
      <c r="N255" s="16" t="n">
        <v>3</v>
      </c>
      <c r="O255" s="16" t="n">
        <v>0</v>
      </c>
      <c r="P255" s="23" t="n">
        <v>0</v>
      </c>
      <c r="Q255" s="22"/>
      <c r="R255" s="38"/>
      <c r="S255" s="25" t="n">
        <f aca="false">SUM(F255,H255,J255,K255,L255,M255)</f>
        <v>490.3906826</v>
      </c>
      <c r="T255" s="25" t="n">
        <f aca="false">SUM(F255,H255,J255,K255,L255,M255,Q255)</f>
        <v>490.3906826</v>
      </c>
      <c r="AMH255" s="13"/>
      <c r="AMI255" s="0"/>
      <c r="AMJ255" s="0"/>
    </row>
    <row r="256" s="39" customFormat="true" ht="13.8" hidden="false" customHeight="false" outlineLevel="0" collapsed="false">
      <c r="A256" s="27" t="n">
        <v>30101824</v>
      </c>
      <c r="B256" s="28" t="s">
        <v>293</v>
      </c>
      <c r="C256" s="29"/>
      <c r="D256" s="29"/>
      <c r="E256" s="27" t="s">
        <v>229</v>
      </c>
      <c r="F256" s="19" t="n">
        <f aca="false">IF(C256="",VLOOKUP(E256,'PORTE E UCO'!$A$5:$D$46,4,0),VLOOKUP(E256,'PORTE E UCO'!$A$5:$D$46,4,0)*C256)</f>
        <v>946.935808</v>
      </c>
      <c r="G256" s="30"/>
      <c r="H256" s="21" t="n">
        <f aca="false">G256*$R$2</f>
        <v>0</v>
      </c>
      <c r="I256" s="27" t="n">
        <v>1</v>
      </c>
      <c r="J256" s="22" t="n">
        <f aca="false">IF(I256&gt;=1,F256*$J$2,"")</f>
        <v>284.0807424</v>
      </c>
      <c r="K256" s="22" t="str">
        <f aca="false">IF(I256&gt;=2,F256*$K$2,"")</f>
        <v/>
      </c>
      <c r="L256" s="22" t="str">
        <f aca="false">IF(I256&gt;=3,F256*$L$2,"")</f>
        <v/>
      </c>
      <c r="M256" s="22" t="str">
        <f aca="false">IF(I256&gt;=4,F256*$M$2,"")</f>
        <v/>
      </c>
      <c r="N256" s="27" t="n">
        <v>3</v>
      </c>
      <c r="O256" s="27" t="n">
        <v>0</v>
      </c>
      <c r="P256" s="31" t="n">
        <v>0</v>
      </c>
      <c r="Q256" s="32"/>
      <c r="R256" s="38"/>
      <c r="S256" s="25" t="n">
        <f aca="false">SUM(F256,H256,J256,K256,L256,M256)</f>
        <v>1231.0165504</v>
      </c>
      <c r="T256" s="25" t="n">
        <f aca="false">SUM(F256,H256,J256,K256,L256,M256,Q256)</f>
        <v>1231.0165504</v>
      </c>
      <c r="AMH256" s="13"/>
      <c r="AMI256" s="0"/>
      <c r="AMJ256" s="0"/>
    </row>
    <row r="257" s="39" customFormat="true" ht="13.8" hidden="false" customHeight="false" outlineLevel="0" collapsed="false">
      <c r="A257" s="16" t="n">
        <v>30101832</v>
      </c>
      <c r="B257" s="17" t="s">
        <v>294</v>
      </c>
      <c r="C257" s="18"/>
      <c r="D257" s="18"/>
      <c r="E257" s="16" t="s">
        <v>221</v>
      </c>
      <c r="F257" s="19" t="n">
        <f aca="false">IF(C257="",VLOOKUP(E257,'PORTE E UCO'!$A$5:$D$46,4,0),VLOOKUP(E257,'PORTE E UCO'!$A$5:$D$46,4,0)*C257)</f>
        <v>1140.948712</v>
      </c>
      <c r="G257" s="20"/>
      <c r="H257" s="21" t="n">
        <f aca="false">G257*$R$2</f>
        <v>0</v>
      </c>
      <c r="I257" s="16" t="n">
        <v>2</v>
      </c>
      <c r="J257" s="22" t="n">
        <f aca="false">IF(I257&gt;=1,F257*$J$2,"")</f>
        <v>342.2846136</v>
      </c>
      <c r="K257" s="22" t="n">
        <f aca="false">IF(I257&gt;=2,F257*$K$2,"")</f>
        <v>228.1897424</v>
      </c>
      <c r="L257" s="22" t="str">
        <f aca="false">IF(I257&gt;=3,F257*$L$2,"")</f>
        <v/>
      </c>
      <c r="M257" s="22" t="str">
        <f aca="false">IF(I257&gt;=4,F257*$M$2,"")</f>
        <v/>
      </c>
      <c r="N257" s="16" t="n">
        <v>4</v>
      </c>
      <c r="O257" s="16" t="n">
        <v>0</v>
      </c>
      <c r="P257" s="23" t="n">
        <v>0</v>
      </c>
      <c r="Q257" s="22"/>
      <c r="R257" s="38"/>
      <c r="S257" s="25" t="n">
        <f aca="false">SUM(F257,H257,J257,K257,L257,M257)</f>
        <v>1711.423068</v>
      </c>
      <c r="T257" s="25" t="n">
        <f aca="false">SUM(F257,H257,J257,K257,L257,M257,Q257)</f>
        <v>1711.423068</v>
      </c>
      <c r="AMH257" s="13"/>
      <c r="AMI257" s="0"/>
      <c r="AMJ257" s="0"/>
    </row>
    <row r="258" s="39" customFormat="true" ht="13.8" hidden="false" customHeight="false" outlineLevel="0" collapsed="false">
      <c r="A258" s="27" t="n">
        <v>30101840</v>
      </c>
      <c r="B258" s="28" t="s">
        <v>295</v>
      </c>
      <c r="C258" s="29"/>
      <c r="D258" s="29"/>
      <c r="E258" s="27" t="s">
        <v>64</v>
      </c>
      <c r="F258" s="19" t="n">
        <f aca="false">IF(C258="",VLOOKUP(E258,'PORTE E UCO'!$A$5:$D$46,4,0),VLOOKUP(E258,'PORTE E UCO'!$A$5:$D$46,4,0)*C258)</f>
        <v>110.217052</v>
      </c>
      <c r="G258" s="30"/>
      <c r="H258" s="21" t="n">
        <f aca="false">G258*$R$2</f>
        <v>0</v>
      </c>
      <c r="I258" s="27" t="n">
        <v>0</v>
      </c>
      <c r="J258" s="22" t="str">
        <f aca="false">IF(I258&gt;=1,F258*$J$2,"")</f>
        <v/>
      </c>
      <c r="K258" s="22" t="str">
        <f aca="false">IF(I258&gt;=2,F258*$K$2,"")</f>
        <v/>
      </c>
      <c r="L258" s="22" t="str">
        <f aca="false">IF(I258&gt;=3,F258*$L$2,"")</f>
        <v/>
      </c>
      <c r="M258" s="22" t="str">
        <f aca="false">IF(I258&gt;=4,F258*$M$2,"")</f>
        <v/>
      </c>
      <c r="N258" s="27" t="n">
        <v>0</v>
      </c>
      <c r="O258" s="27" t="n">
        <v>0</v>
      </c>
      <c r="P258" s="31" t="n">
        <v>0</v>
      </c>
      <c r="Q258" s="32"/>
      <c r="R258" s="38"/>
      <c r="S258" s="25" t="n">
        <f aca="false">SUM(F258,H258,J258,K258,L258,M258)</f>
        <v>110.217052</v>
      </c>
      <c r="T258" s="25" t="n">
        <f aca="false">SUM(F258,H258,J258,K258,L258,M258,Q258)</f>
        <v>110.217052</v>
      </c>
      <c r="AMH258" s="13"/>
      <c r="AMI258" s="0"/>
      <c r="AMJ258" s="0"/>
    </row>
    <row r="259" s="39" customFormat="true" ht="13.8" hidden="false" customHeight="false" outlineLevel="0" collapsed="false">
      <c r="A259" s="16" t="n">
        <v>30101859</v>
      </c>
      <c r="B259" s="17" t="s">
        <v>296</v>
      </c>
      <c r="C259" s="18"/>
      <c r="D259" s="18"/>
      <c r="E259" s="16" t="s">
        <v>20</v>
      </c>
      <c r="F259" s="19" t="n">
        <f aca="false">IF(C259="",VLOOKUP(E259,'PORTE E UCO'!$A$5:$D$46,4,0),VLOOKUP(E259,'PORTE E UCO'!$A$5:$D$46,4,0)*C259)</f>
        <v>70.656386</v>
      </c>
      <c r="G259" s="20"/>
      <c r="H259" s="21" t="n">
        <f aca="false">G259*$R$2</f>
        <v>0</v>
      </c>
      <c r="I259" s="16" t="n">
        <v>0</v>
      </c>
      <c r="J259" s="22" t="str">
        <f aca="false">IF(I259&gt;=1,F259*$J$2,"")</f>
        <v/>
      </c>
      <c r="K259" s="22" t="str">
        <f aca="false">IF(I259&gt;=2,F259*$K$2,"")</f>
        <v/>
      </c>
      <c r="L259" s="22" t="str">
        <f aca="false">IF(I259&gt;=3,F259*$L$2,"")</f>
        <v/>
      </c>
      <c r="M259" s="22" t="str">
        <f aca="false">IF(I259&gt;=4,F259*$M$2,"")</f>
        <v/>
      </c>
      <c r="N259" s="16" t="n">
        <v>2</v>
      </c>
      <c r="O259" s="16" t="n">
        <v>0</v>
      </c>
      <c r="P259" s="23" t="n">
        <v>0</v>
      </c>
      <c r="Q259" s="22"/>
      <c r="R259" s="38"/>
      <c r="S259" s="25" t="n">
        <f aca="false">SUM(F259,H259,J259,K259,L259,M259)</f>
        <v>70.656386</v>
      </c>
      <c r="T259" s="25" t="n">
        <f aca="false">SUM(F259,H259,J259,K259,L259,M259,Q259)</f>
        <v>70.656386</v>
      </c>
      <c r="AMH259" s="13"/>
      <c r="AMI259" s="0"/>
      <c r="AMJ259" s="0"/>
    </row>
    <row r="260" s="39" customFormat="true" ht="13.8" hidden="false" customHeight="false" outlineLevel="0" collapsed="false">
      <c r="A260" s="27" t="n">
        <v>30101867</v>
      </c>
      <c r="B260" s="28" t="s">
        <v>297</v>
      </c>
      <c r="C260" s="29"/>
      <c r="D260" s="29"/>
      <c r="E260" s="27" t="s">
        <v>229</v>
      </c>
      <c r="F260" s="19" t="n">
        <f aca="false">IF(C260="",VLOOKUP(E260,'PORTE E UCO'!$A$5:$D$46,4,0),VLOOKUP(E260,'PORTE E UCO'!$A$5:$D$46,4,0)*C260)</f>
        <v>946.935808</v>
      </c>
      <c r="G260" s="30"/>
      <c r="H260" s="21" t="n">
        <f aca="false">G260*$R$2</f>
        <v>0</v>
      </c>
      <c r="I260" s="27" t="n">
        <v>1</v>
      </c>
      <c r="J260" s="22" t="n">
        <f aca="false">IF(I260&gt;=1,F260*$J$2,"")</f>
        <v>284.0807424</v>
      </c>
      <c r="K260" s="22" t="str">
        <f aca="false">IF(I260&gt;=2,F260*$K$2,"")</f>
        <v/>
      </c>
      <c r="L260" s="22" t="str">
        <f aca="false">IF(I260&gt;=3,F260*$L$2,"")</f>
        <v/>
      </c>
      <c r="M260" s="22" t="str">
        <f aca="false">IF(I260&gt;=4,F260*$M$2,"")</f>
        <v/>
      </c>
      <c r="N260" s="27" t="n">
        <v>4</v>
      </c>
      <c r="O260" s="27" t="n">
        <v>0</v>
      </c>
      <c r="P260" s="31" t="n">
        <v>0</v>
      </c>
      <c r="Q260" s="32"/>
      <c r="R260" s="38"/>
      <c r="S260" s="25" t="n">
        <f aca="false">SUM(F260,H260,J260,K260,L260,M260)</f>
        <v>1231.0165504</v>
      </c>
      <c r="T260" s="25" t="n">
        <f aca="false">SUM(F260,H260,J260,K260,L260,M260,Q260)</f>
        <v>1231.0165504</v>
      </c>
      <c r="AMH260" s="13"/>
      <c r="AMI260" s="0"/>
      <c r="AMJ260" s="0"/>
    </row>
    <row r="261" s="39" customFormat="true" ht="13.8" hidden="false" customHeight="false" outlineLevel="0" collapsed="false">
      <c r="A261" s="16" t="n">
        <v>30101875</v>
      </c>
      <c r="B261" s="17" t="s">
        <v>298</v>
      </c>
      <c r="C261" s="18"/>
      <c r="D261" s="18"/>
      <c r="E261" s="16" t="s">
        <v>229</v>
      </c>
      <c r="F261" s="19" t="n">
        <f aca="false">IF(C261="",VLOOKUP(E261,'PORTE E UCO'!$A$5:$D$46,4,0),VLOOKUP(E261,'PORTE E UCO'!$A$5:$D$46,4,0)*C261)</f>
        <v>946.935808</v>
      </c>
      <c r="G261" s="20"/>
      <c r="H261" s="21" t="n">
        <f aca="false">G261*$R$2</f>
        <v>0</v>
      </c>
      <c r="I261" s="16" t="n">
        <v>1</v>
      </c>
      <c r="J261" s="22" t="n">
        <f aca="false">IF(I261&gt;=1,F261*$J$2,"")</f>
        <v>284.0807424</v>
      </c>
      <c r="K261" s="22" t="str">
        <f aca="false">IF(I261&gt;=2,F261*$K$2,"")</f>
        <v/>
      </c>
      <c r="L261" s="22" t="str">
        <f aca="false">IF(I261&gt;=3,F261*$L$2,"")</f>
        <v/>
      </c>
      <c r="M261" s="22" t="str">
        <f aca="false">IF(I261&gt;=4,F261*$M$2,"")</f>
        <v/>
      </c>
      <c r="N261" s="16" t="n">
        <v>4</v>
      </c>
      <c r="O261" s="16" t="n">
        <v>0</v>
      </c>
      <c r="P261" s="23" t="n">
        <v>0</v>
      </c>
      <c r="Q261" s="22"/>
      <c r="R261" s="38"/>
      <c r="S261" s="25" t="n">
        <f aca="false">SUM(F261,H261,J261,K261,L261,M261)</f>
        <v>1231.0165504</v>
      </c>
      <c r="T261" s="25" t="n">
        <f aca="false">SUM(F261,H261,J261,K261,L261,M261,Q261)</f>
        <v>1231.0165504</v>
      </c>
      <c r="AMH261" s="13"/>
      <c r="AMI261" s="0"/>
      <c r="AMJ261" s="0"/>
    </row>
    <row r="262" s="39" customFormat="true" ht="14.95" hidden="false" customHeight="false" outlineLevel="0" collapsed="false">
      <c r="A262" s="27" t="n">
        <v>30101883</v>
      </c>
      <c r="B262" s="28" t="s">
        <v>299</v>
      </c>
      <c r="C262" s="29"/>
      <c r="D262" s="29"/>
      <c r="E262" s="27" t="s">
        <v>225</v>
      </c>
      <c r="F262" s="19" t="n">
        <f aca="false">IF(C262="",VLOOKUP(E262,'PORTE E UCO'!$A$5:$D$46,4,0),VLOOKUP(E262,'PORTE E UCO'!$A$5:$D$46,4,0)*C262)</f>
        <v>1035.416342</v>
      </c>
      <c r="G262" s="30"/>
      <c r="H262" s="21" t="n">
        <f aca="false">G262*$R$2</f>
        <v>0</v>
      </c>
      <c r="I262" s="27" t="n">
        <v>1</v>
      </c>
      <c r="J262" s="22" t="n">
        <f aca="false">IF(I262&gt;=1,F262*$J$2,"")</f>
        <v>310.6249026</v>
      </c>
      <c r="K262" s="22" t="str">
        <f aca="false">IF(I262&gt;=2,F262*$K$2,"")</f>
        <v/>
      </c>
      <c r="L262" s="22" t="str">
        <f aca="false">IF(I262&gt;=3,F262*$L$2,"")</f>
        <v/>
      </c>
      <c r="M262" s="22" t="str">
        <f aca="false">IF(I262&gt;=4,F262*$M$2,"")</f>
        <v/>
      </c>
      <c r="N262" s="27" t="n">
        <v>5</v>
      </c>
      <c r="O262" s="27" t="n">
        <v>0</v>
      </c>
      <c r="P262" s="31" t="n">
        <v>0</v>
      </c>
      <c r="Q262" s="32"/>
      <c r="R262" s="38"/>
      <c r="S262" s="25" t="n">
        <f aca="false">SUM(F262,H262,J262,K262,L262,M262)</f>
        <v>1346.0412446</v>
      </c>
      <c r="T262" s="25" t="n">
        <f aca="false">SUM(F262,H262,J262,K262,L262,M262,Q262)</f>
        <v>1346.0412446</v>
      </c>
      <c r="AMH262" s="13"/>
      <c r="AMI262" s="0"/>
      <c r="AMJ262" s="0"/>
    </row>
    <row r="263" s="39" customFormat="true" ht="13.8" hidden="false" customHeight="false" outlineLevel="0" collapsed="false">
      <c r="A263" s="16" t="n">
        <v>30101891</v>
      </c>
      <c r="B263" s="17" t="s">
        <v>300</v>
      </c>
      <c r="C263" s="18"/>
      <c r="D263" s="18"/>
      <c r="E263" s="16" t="s">
        <v>37</v>
      </c>
      <c r="F263" s="19" t="n">
        <f aca="false">IF(C263="",VLOOKUP(E263,'PORTE E UCO'!$A$5:$D$46,4,0),VLOOKUP(E263,'PORTE E UCO'!$A$5:$D$46,4,0)*C263)</f>
        <v>192.437794</v>
      </c>
      <c r="G263" s="20"/>
      <c r="H263" s="21" t="n">
        <f aca="false">G263*$R$2</f>
        <v>0</v>
      </c>
      <c r="I263" s="16" t="n">
        <v>0</v>
      </c>
      <c r="J263" s="22" t="str">
        <f aca="false">IF(I263&gt;=1,F263*$J$2,"")</f>
        <v/>
      </c>
      <c r="K263" s="22" t="str">
        <f aca="false">IF(I263&gt;=2,F263*$K$2,"")</f>
        <v/>
      </c>
      <c r="L263" s="22" t="str">
        <f aca="false">IF(I263&gt;=3,F263*$L$2,"")</f>
        <v/>
      </c>
      <c r="M263" s="22" t="str">
        <f aca="false">IF(I263&gt;=4,F263*$M$2,"")</f>
        <v/>
      </c>
      <c r="N263" s="16" t="n">
        <v>2</v>
      </c>
      <c r="O263" s="16" t="n">
        <v>0</v>
      </c>
      <c r="P263" s="23" t="n">
        <v>0</v>
      </c>
      <c r="Q263" s="22"/>
      <c r="R263" s="38"/>
      <c r="S263" s="25" t="n">
        <f aca="false">SUM(F263,H263,J263,K263,L263,M263)</f>
        <v>192.437794</v>
      </c>
      <c r="T263" s="25" t="n">
        <f aca="false">SUM(F263,H263,J263,K263,L263,M263,Q263)</f>
        <v>192.437794</v>
      </c>
      <c r="AMH263" s="13"/>
      <c r="AMI263" s="0"/>
      <c r="AMJ263" s="0"/>
    </row>
    <row r="264" s="39" customFormat="true" ht="14.95" hidden="false" customHeight="false" outlineLevel="0" collapsed="false">
      <c r="A264" s="27" t="n">
        <v>30101905</v>
      </c>
      <c r="B264" s="28" t="s">
        <v>301</v>
      </c>
      <c r="C264" s="29"/>
      <c r="D264" s="29"/>
      <c r="E264" s="27" t="s">
        <v>20</v>
      </c>
      <c r="F264" s="19" t="n">
        <f aca="false">IF(C264="",VLOOKUP(E264,'PORTE E UCO'!$A$5:$D$46,4,0),VLOOKUP(E264,'PORTE E UCO'!$A$5:$D$46,4,0)*C264)</f>
        <v>70.656386</v>
      </c>
      <c r="G264" s="30"/>
      <c r="H264" s="21" t="n">
        <f aca="false">G264*$R$2</f>
        <v>0</v>
      </c>
      <c r="I264" s="27" t="n">
        <v>0</v>
      </c>
      <c r="J264" s="22" t="str">
        <f aca="false">IF(I264&gt;=1,F264*$J$2,"")</f>
        <v/>
      </c>
      <c r="K264" s="22" t="str">
        <f aca="false">IF(I264&gt;=2,F264*$K$2,"")</f>
        <v/>
      </c>
      <c r="L264" s="22" t="str">
        <f aca="false">IF(I264&gt;=3,F264*$L$2,"")</f>
        <v/>
      </c>
      <c r="M264" s="22" t="str">
        <f aca="false">IF(I264&gt;=4,F264*$M$2,"")</f>
        <v/>
      </c>
      <c r="N264" s="27" t="n">
        <v>2</v>
      </c>
      <c r="O264" s="27" t="n">
        <v>0</v>
      </c>
      <c r="P264" s="31" t="n">
        <v>0</v>
      </c>
      <c r="Q264" s="32"/>
      <c r="R264" s="38"/>
      <c r="S264" s="25" t="n">
        <f aca="false">SUM(F264,H264,J264,K264,L264,M264)</f>
        <v>70.656386</v>
      </c>
      <c r="T264" s="25" t="n">
        <f aca="false">SUM(F264,H264,J264,K264,L264,M264,Q264)</f>
        <v>70.656386</v>
      </c>
      <c r="AMH264" s="13"/>
      <c r="AMI264" s="0"/>
      <c r="AMJ264" s="0"/>
    </row>
    <row r="265" s="39" customFormat="true" ht="13.8" hidden="false" customHeight="false" outlineLevel="0" collapsed="false">
      <c r="A265" s="16" t="n">
        <v>30101913</v>
      </c>
      <c r="B265" s="17" t="s">
        <v>302</v>
      </c>
      <c r="C265" s="18"/>
      <c r="D265" s="18"/>
      <c r="E265" s="16" t="s">
        <v>31</v>
      </c>
      <c r="F265" s="19" t="n">
        <f aca="false">IF(C265="",VLOOKUP(E265,'PORTE E UCO'!$A$5:$D$46,4,0),VLOOKUP(E265,'PORTE E UCO'!$A$5:$D$46,4,0)*C265)</f>
        <v>262.342192</v>
      </c>
      <c r="G265" s="20"/>
      <c r="H265" s="21" t="n">
        <f aca="false">G265*$R$2</f>
        <v>0</v>
      </c>
      <c r="I265" s="16" t="n">
        <v>1</v>
      </c>
      <c r="J265" s="22" t="n">
        <f aca="false">IF(I265&gt;=1,F265*$J$2,"")</f>
        <v>78.7026576</v>
      </c>
      <c r="K265" s="22" t="str">
        <f aca="false">IF(I265&gt;=2,F265*$K$2,"")</f>
        <v/>
      </c>
      <c r="L265" s="22" t="str">
        <f aca="false">IF(I265&gt;=3,F265*$L$2,"")</f>
        <v/>
      </c>
      <c r="M265" s="22" t="str">
        <f aca="false">IF(I265&gt;=4,F265*$M$2,"")</f>
        <v/>
      </c>
      <c r="N265" s="16" t="n">
        <v>1</v>
      </c>
      <c r="O265" s="16" t="n">
        <v>0</v>
      </c>
      <c r="P265" s="23" t="n">
        <v>0</v>
      </c>
      <c r="Q265" s="22"/>
      <c r="R265" s="38"/>
      <c r="S265" s="25" t="n">
        <f aca="false">SUM(F265,H265,J265,K265,L265,M265)</f>
        <v>341.0448496</v>
      </c>
      <c r="T265" s="25" t="n">
        <f aca="false">SUM(F265,H265,J265,K265,L265,M265,Q265)</f>
        <v>341.0448496</v>
      </c>
      <c r="AMH265" s="13"/>
      <c r="AMI265" s="0"/>
      <c r="AMJ265" s="0"/>
    </row>
    <row r="266" s="39" customFormat="true" ht="13.8" hidden="false" customHeight="false" outlineLevel="0" collapsed="false">
      <c r="A266" s="27" t="n">
        <v>30101956</v>
      </c>
      <c r="B266" s="28" t="s">
        <v>303</v>
      </c>
      <c r="C266" s="29"/>
      <c r="D266" s="29"/>
      <c r="E266" s="27" t="s">
        <v>15</v>
      </c>
      <c r="F266" s="19" t="n">
        <f aca="false">IF(C266="",VLOOKUP(E266,'PORTE E UCO'!$A$5:$D$46,4,0),VLOOKUP(E266,'PORTE E UCO'!$A$5:$D$46,4,0)*C266)</f>
        <v>93.13473</v>
      </c>
      <c r="G266" s="30"/>
      <c r="H266" s="21" t="n">
        <f aca="false">G266*$R$2</f>
        <v>0</v>
      </c>
      <c r="I266" s="27" t="n">
        <v>1</v>
      </c>
      <c r="J266" s="22" t="n">
        <f aca="false">IF(I266&gt;=1,F266*$J$2,"")</f>
        <v>27.940419</v>
      </c>
      <c r="K266" s="22" t="str">
        <f aca="false">IF(I266&gt;=2,F266*$K$2,"")</f>
        <v/>
      </c>
      <c r="L266" s="22" t="str">
        <f aca="false">IF(I266&gt;=3,F266*$L$2,"")</f>
        <v/>
      </c>
      <c r="M266" s="22" t="str">
        <f aca="false">IF(I266&gt;=4,F266*$M$2,"")</f>
        <v/>
      </c>
      <c r="N266" s="27" t="n">
        <v>2</v>
      </c>
      <c r="O266" s="27" t="n">
        <v>0</v>
      </c>
      <c r="P266" s="31" t="n">
        <v>0</v>
      </c>
      <c r="Q266" s="32"/>
      <c r="R266" s="38"/>
      <c r="S266" s="25" t="n">
        <f aca="false">SUM(F266,H266,J266,K266,L266,M266)</f>
        <v>121.075149</v>
      </c>
      <c r="T266" s="25" t="n">
        <f aca="false">SUM(F266,H266,J266,K266,L266,M266,Q266)</f>
        <v>121.075149</v>
      </c>
      <c r="AMH266" s="13"/>
      <c r="AMI266" s="0"/>
      <c r="AMJ266" s="0"/>
    </row>
    <row r="267" s="39" customFormat="true" ht="13.8" hidden="false" customHeight="false" outlineLevel="0" collapsed="false">
      <c r="A267" s="16" t="n">
        <v>30201012</v>
      </c>
      <c r="B267" s="17" t="s">
        <v>304</v>
      </c>
      <c r="C267" s="18"/>
      <c r="D267" s="18"/>
      <c r="E267" s="16" t="s">
        <v>15</v>
      </c>
      <c r="F267" s="19" t="n">
        <f aca="false">IF(C267="",VLOOKUP(E267,'PORTE E UCO'!$A$5:$D$46,4,0),VLOOKUP(E267,'PORTE E UCO'!$A$5:$D$46,4,0)*C267)</f>
        <v>93.13473</v>
      </c>
      <c r="G267" s="20"/>
      <c r="H267" s="21" t="n">
        <f aca="false">G267*$R$2</f>
        <v>0</v>
      </c>
      <c r="I267" s="16" t="n">
        <v>0</v>
      </c>
      <c r="J267" s="22" t="str">
        <f aca="false">IF(I267&gt;=1,F267*$J$2,"")</f>
        <v/>
      </c>
      <c r="K267" s="22" t="str">
        <f aca="false">IF(I267&gt;=2,F267*$K$2,"")</f>
        <v/>
      </c>
      <c r="L267" s="22" t="str">
        <f aca="false">IF(I267&gt;=3,F267*$L$2,"")</f>
        <v/>
      </c>
      <c r="M267" s="22" t="str">
        <f aca="false">IF(I267&gt;=4,F267*$M$2,"")</f>
        <v/>
      </c>
      <c r="N267" s="16" t="n">
        <v>0</v>
      </c>
      <c r="O267" s="16" t="n">
        <v>0</v>
      </c>
      <c r="P267" s="23" t="n">
        <v>0</v>
      </c>
      <c r="Q267" s="22"/>
      <c r="R267" s="38"/>
      <c r="S267" s="25" t="n">
        <f aca="false">SUM(F267,H267,J267,K267,L267,M267)</f>
        <v>93.13473</v>
      </c>
      <c r="T267" s="25" t="n">
        <f aca="false">SUM(F267,H267,J267,K267,L267,M267,Q267)</f>
        <v>93.13473</v>
      </c>
      <c r="AMH267" s="13"/>
      <c r="AMI267" s="0"/>
      <c r="AMJ267" s="0"/>
    </row>
    <row r="268" s="39" customFormat="true" ht="13.8" hidden="false" customHeight="false" outlineLevel="0" collapsed="false">
      <c r="A268" s="27" t="n">
        <v>30201020</v>
      </c>
      <c r="B268" s="28" t="s">
        <v>305</v>
      </c>
      <c r="C268" s="29"/>
      <c r="D268" s="29"/>
      <c r="E268" s="27" t="s">
        <v>24</v>
      </c>
      <c r="F268" s="19" t="n">
        <f aca="false">IF(C268="",VLOOKUP(E268,'PORTE E UCO'!$A$5:$D$46,4,0),VLOOKUP(E268,'PORTE E UCO'!$A$5:$D$46,4,0)*C268)</f>
        <v>377.223602</v>
      </c>
      <c r="G268" s="30"/>
      <c r="H268" s="21" t="n">
        <f aca="false">G268*$R$2</f>
        <v>0</v>
      </c>
      <c r="I268" s="27" t="n">
        <v>2</v>
      </c>
      <c r="J268" s="22" t="n">
        <f aca="false">IF(I268&gt;=1,F268*$J$2,"")</f>
        <v>113.1670806</v>
      </c>
      <c r="K268" s="22" t="n">
        <f aca="false">IF(I268&gt;=2,F268*$K$2,"")</f>
        <v>75.4447204</v>
      </c>
      <c r="L268" s="22" t="str">
        <f aca="false">IF(I268&gt;=3,F268*$L$2,"")</f>
        <v/>
      </c>
      <c r="M268" s="22" t="str">
        <f aca="false">IF(I268&gt;=4,F268*$M$2,"")</f>
        <v/>
      </c>
      <c r="N268" s="27" t="n">
        <v>3</v>
      </c>
      <c r="O268" s="27" t="n">
        <v>0</v>
      </c>
      <c r="P268" s="31" t="n">
        <v>0</v>
      </c>
      <c r="Q268" s="32"/>
      <c r="R268" s="38"/>
      <c r="S268" s="25" t="n">
        <f aca="false">SUM(F268,H268,J268,K268,L268,M268)</f>
        <v>565.835403</v>
      </c>
      <c r="T268" s="25" t="n">
        <f aca="false">SUM(F268,H268,J268,K268,L268,M268,Q268)</f>
        <v>565.835403</v>
      </c>
      <c r="AMH268" s="13"/>
      <c r="AMI268" s="0"/>
      <c r="AMJ268" s="0"/>
    </row>
    <row r="269" s="39" customFormat="true" ht="13.8" hidden="false" customHeight="false" outlineLevel="0" collapsed="false">
      <c r="A269" s="16" t="n">
        <v>30201039</v>
      </c>
      <c r="B269" s="17" t="s">
        <v>306</v>
      </c>
      <c r="C269" s="18"/>
      <c r="D269" s="18"/>
      <c r="E269" s="16" t="s">
        <v>195</v>
      </c>
      <c r="F269" s="19" t="n">
        <f aca="false">IF(C269="",VLOOKUP(E269,'PORTE E UCO'!$A$5:$D$46,4,0),VLOOKUP(E269,'PORTE E UCO'!$A$5:$D$46,4,0)*C269)</f>
        <v>742.008916</v>
      </c>
      <c r="G269" s="20"/>
      <c r="H269" s="21" t="n">
        <f aca="false">G269*$R$2</f>
        <v>0</v>
      </c>
      <c r="I269" s="16" t="n">
        <v>2</v>
      </c>
      <c r="J269" s="22" t="n">
        <f aca="false">IF(I269&gt;=1,F269*$J$2,"")</f>
        <v>222.6026748</v>
      </c>
      <c r="K269" s="22" t="n">
        <f aca="false">IF(I269&gt;=2,F269*$K$2,"")</f>
        <v>148.4017832</v>
      </c>
      <c r="L269" s="22" t="str">
        <f aca="false">IF(I269&gt;=3,F269*$L$2,"")</f>
        <v/>
      </c>
      <c r="M269" s="22" t="str">
        <f aca="false">IF(I269&gt;=4,F269*$M$2,"")</f>
        <v/>
      </c>
      <c r="N269" s="16" t="n">
        <v>3</v>
      </c>
      <c r="O269" s="16" t="n">
        <v>0</v>
      </c>
      <c r="P269" s="23" t="n">
        <v>0</v>
      </c>
      <c r="Q269" s="22"/>
      <c r="R269" s="38"/>
      <c r="S269" s="25" t="n">
        <f aca="false">SUM(F269,H269,J269,K269,L269,M269)</f>
        <v>1113.013374</v>
      </c>
      <c r="T269" s="25" t="n">
        <f aca="false">SUM(F269,H269,J269,K269,L269,M269,Q269)</f>
        <v>1113.013374</v>
      </c>
      <c r="AMH269" s="13"/>
      <c r="AMI269" s="0"/>
      <c r="AMJ269" s="0"/>
    </row>
    <row r="270" s="39" customFormat="true" ht="13.8" hidden="false" customHeight="false" outlineLevel="0" collapsed="false">
      <c r="A270" s="27" t="n">
        <v>30201047</v>
      </c>
      <c r="B270" s="28" t="s">
        <v>307</v>
      </c>
      <c r="C270" s="29"/>
      <c r="D270" s="29"/>
      <c r="E270" s="27" t="s">
        <v>308</v>
      </c>
      <c r="F270" s="19" t="n">
        <f aca="false">IF(C270="",VLOOKUP(E270,'PORTE E UCO'!$A$5:$D$46,4,0),VLOOKUP(E270,'PORTE E UCO'!$A$5:$D$46,4,0)*C270)</f>
        <v>1327.248658</v>
      </c>
      <c r="G270" s="30"/>
      <c r="H270" s="21" t="n">
        <f aca="false">G270*$R$2</f>
        <v>0</v>
      </c>
      <c r="I270" s="27" t="n">
        <v>2</v>
      </c>
      <c r="J270" s="22" t="n">
        <f aca="false">IF(I270&gt;=1,F270*$J$2,"")</f>
        <v>398.1745974</v>
      </c>
      <c r="K270" s="22" t="n">
        <f aca="false">IF(I270&gt;=2,F270*$K$2,"")</f>
        <v>265.4497316</v>
      </c>
      <c r="L270" s="22" t="str">
        <f aca="false">IF(I270&gt;=3,F270*$L$2,"")</f>
        <v/>
      </c>
      <c r="M270" s="22" t="str">
        <f aca="false">IF(I270&gt;=4,F270*$M$2,"")</f>
        <v/>
      </c>
      <c r="N270" s="27" t="n">
        <v>5</v>
      </c>
      <c r="O270" s="27" t="n">
        <v>0</v>
      </c>
      <c r="P270" s="31" t="n">
        <v>0</v>
      </c>
      <c r="Q270" s="32"/>
      <c r="R270" s="38"/>
      <c r="S270" s="25" t="n">
        <f aca="false">SUM(F270,H270,J270,K270,L270,M270)</f>
        <v>1990.872987</v>
      </c>
      <c r="T270" s="25" t="n">
        <f aca="false">SUM(F270,H270,J270,K270,L270,M270,Q270)</f>
        <v>1990.872987</v>
      </c>
      <c r="AMH270" s="13"/>
      <c r="AMI270" s="0"/>
      <c r="AMJ270" s="0"/>
    </row>
    <row r="271" s="39" customFormat="true" ht="13.8" hidden="false" customHeight="false" outlineLevel="0" collapsed="false">
      <c r="A271" s="16" t="n">
        <v>30201055</v>
      </c>
      <c r="B271" s="17" t="s">
        <v>309</v>
      </c>
      <c r="C271" s="18"/>
      <c r="D271" s="18"/>
      <c r="E271" s="16" t="s">
        <v>15</v>
      </c>
      <c r="F271" s="19" t="n">
        <f aca="false">IF(C271="",VLOOKUP(E271,'PORTE E UCO'!$A$5:$D$46,4,0),VLOOKUP(E271,'PORTE E UCO'!$A$5:$D$46,4,0)*C271)</f>
        <v>93.13473</v>
      </c>
      <c r="G271" s="20"/>
      <c r="H271" s="21" t="n">
        <f aca="false">G271*$R$2</f>
        <v>0</v>
      </c>
      <c r="I271" s="16" t="n">
        <v>1</v>
      </c>
      <c r="J271" s="22" t="n">
        <f aca="false">IF(I271&gt;=1,F271*$J$2,"")</f>
        <v>27.940419</v>
      </c>
      <c r="K271" s="22" t="str">
        <f aca="false">IF(I271&gt;=2,F271*$K$2,"")</f>
        <v/>
      </c>
      <c r="L271" s="22" t="str">
        <f aca="false">IF(I271&gt;=3,F271*$L$2,"")</f>
        <v/>
      </c>
      <c r="M271" s="22" t="str">
        <f aca="false">IF(I271&gt;=4,F271*$M$2,"")</f>
        <v/>
      </c>
      <c r="N271" s="16" t="n">
        <v>0</v>
      </c>
      <c r="O271" s="16" t="n">
        <v>0</v>
      </c>
      <c r="P271" s="23" t="n">
        <v>0</v>
      </c>
      <c r="Q271" s="22"/>
      <c r="R271" s="38"/>
      <c r="S271" s="25" t="n">
        <f aca="false">SUM(F271,H271,J271,K271,L271,M271)</f>
        <v>121.075149</v>
      </c>
      <c r="T271" s="25" t="n">
        <f aca="false">SUM(F271,H271,J271,K271,L271,M271,Q271)</f>
        <v>121.075149</v>
      </c>
      <c r="AMH271" s="13"/>
      <c r="AMI271" s="0"/>
      <c r="AMJ271" s="0"/>
    </row>
    <row r="272" s="39" customFormat="true" ht="13.8" hidden="false" customHeight="false" outlineLevel="0" collapsed="false">
      <c r="A272" s="27" t="n">
        <v>30201063</v>
      </c>
      <c r="B272" s="28" t="s">
        <v>310</v>
      </c>
      <c r="C272" s="29"/>
      <c r="D272" s="29"/>
      <c r="E272" s="27" t="s">
        <v>64</v>
      </c>
      <c r="F272" s="19" t="n">
        <f aca="false">IF(C272="",VLOOKUP(E272,'PORTE E UCO'!$A$5:$D$46,4,0),VLOOKUP(E272,'PORTE E UCO'!$A$5:$D$46,4,0)*C272)</f>
        <v>110.217052</v>
      </c>
      <c r="G272" s="30"/>
      <c r="H272" s="21" t="n">
        <f aca="false">G272*$R$2</f>
        <v>0</v>
      </c>
      <c r="I272" s="27" t="n">
        <v>0</v>
      </c>
      <c r="J272" s="22" t="str">
        <f aca="false">IF(I272&gt;=1,F272*$J$2,"")</f>
        <v/>
      </c>
      <c r="K272" s="22" t="str">
        <f aca="false">IF(I272&gt;=2,F272*$K$2,"")</f>
        <v/>
      </c>
      <c r="L272" s="22" t="str">
        <f aca="false">IF(I272&gt;=3,F272*$L$2,"")</f>
        <v/>
      </c>
      <c r="M272" s="22" t="str">
        <f aca="false">IF(I272&gt;=4,F272*$M$2,"")</f>
        <v/>
      </c>
      <c r="N272" s="27" t="n">
        <v>0</v>
      </c>
      <c r="O272" s="27" t="n">
        <v>0</v>
      </c>
      <c r="P272" s="31" t="n">
        <v>0</v>
      </c>
      <c r="Q272" s="32"/>
      <c r="R272" s="38"/>
      <c r="S272" s="25" t="n">
        <f aca="false">SUM(F272,H272,J272,K272,L272,M272)</f>
        <v>110.217052</v>
      </c>
      <c r="T272" s="25" t="n">
        <f aca="false">SUM(F272,H272,J272,K272,L272,M272,Q272)</f>
        <v>110.217052</v>
      </c>
      <c r="AMH272" s="13"/>
      <c r="AMI272" s="0"/>
      <c r="AMJ272" s="0"/>
    </row>
    <row r="273" s="39" customFormat="true" ht="13.8" hidden="false" customHeight="false" outlineLevel="0" collapsed="false">
      <c r="A273" s="16" t="n">
        <v>30201071</v>
      </c>
      <c r="B273" s="17" t="s">
        <v>311</v>
      </c>
      <c r="C273" s="18"/>
      <c r="D273" s="18"/>
      <c r="E273" s="16" t="s">
        <v>225</v>
      </c>
      <c r="F273" s="19" t="n">
        <f aca="false">IF(C273="",VLOOKUP(E273,'PORTE E UCO'!$A$5:$D$46,4,0),VLOOKUP(E273,'PORTE E UCO'!$A$5:$D$46,4,0)*C273)</f>
        <v>1035.416342</v>
      </c>
      <c r="G273" s="20"/>
      <c r="H273" s="21" t="n">
        <f aca="false">G273*$R$2</f>
        <v>0</v>
      </c>
      <c r="I273" s="16" t="n">
        <v>1</v>
      </c>
      <c r="J273" s="22" t="n">
        <f aca="false">IF(I273&gt;=1,F273*$J$2,"")</f>
        <v>310.6249026</v>
      </c>
      <c r="K273" s="22" t="str">
        <f aca="false">IF(I273&gt;=2,F273*$K$2,"")</f>
        <v/>
      </c>
      <c r="L273" s="22" t="str">
        <f aca="false">IF(I273&gt;=3,F273*$L$2,"")</f>
        <v/>
      </c>
      <c r="M273" s="22" t="str">
        <f aca="false">IF(I273&gt;=4,F273*$M$2,"")</f>
        <v/>
      </c>
      <c r="N273" s="16" t="n">
        <v>4</v>
      </c>
      <c r="O273" s="16" t="n">
        <v>0</v>
      </c>
      <c r="P273" s="23" t="n">
        <v>0</v>
      </c>
      <c r="Q273" s="22"/>
      <c r="R273" s="38"/>
      <c r="S273" s="25" t="n">
        <f aca="false">SUM(F273,H273,J273,K273,L273,M273)</f>
        <v>1346.0412446</v>
      </c>
      <c r="T273" s="25" t="n">
        <f aca="false">SUM(F273,H273,J273,K273,L273,M273,Q273)</f>
        <v>1346.0412446</v>
      </c>
      <c r="AMH273" s="13"/>
      <c r="AMI273" s="0"/>
      <c r="AMJ273" s="0"/>
    </row>
    <row r="274" s="39" customFormat="true" ht="13.8" hidden="false" customHeight="false" outlineLevel="0" collapsed="false">
      <c r="A274" s="27" t="n">
        <v>30201080</v>
      </c>
      <c r="B274" s="28" t="s">
        <v>312</v>
      </c>
      <c r="C274" s="29"/>
      <c r="D274" s="29"/>
      <c r="E274" s="27" t="s">
        <v>223</v>
      </c>
      <c r="F274" s="19" t="n">
        <f aca="false">IF(C274="",VLOOKUP(E274,'PORTE E UCO'!$A$5:$D$46,4,0),VLOOKUP(E274,'PORTE E UCO'!$A$5:$D$46,4,0)*C274)</f>
        <v>436.20385</v>
      </c>
      <c r="G274" s="30"/>
      <c r="H274" s="21" t="n">
        <f aca="false">G274*$R$2</f>
        <v>0</v>
      </c>
      <c r="I274" s="27" t="n">
        <v>1</v>
      </c>
      <c r="J274" s="22" t="n">
        <f aca="false">IF(I274&gt;=1,F274*$J$2,"")</f>
        <v>130.861155</v>
      </c>
      <c r="K274" s="22" t="str">
        <f aca="false">IF(I274&gt;=2,F274*$K$2,"")</f>
        <v/>
      </c>
      <c r="L274" s="22" t="str">
        <f aca="false">IF(I274&gt;=3,F274*$L$2,"")</f>
        <v/>
      </c>
      <c r="M274" s="22" t="str">
        <f aca="false">IF(I274&gt;=4,F274*$M$2,"")</f>
        <v/>
      </c>
      <c r="N274" s="27" t="n">
        <v>3</v>
      </c>
      <c r="O274" s="27" t="n">
        <v>0</v>
      </c>
      <c r="P274" s="31" t="n">
        <v>0</v>
      </c>
      <c r="Q274" s="32"/>
      <c r="R274" s="38"/>
      <c r="S274" s="25" t="n">
        <f aca="false">SUM(F274,H274,J274,K274,L274,M274)</f>
        <v>567.065005</v>
      </c>
      <c r="T274" s="25" t="n">
        <f aca="false">SUM(F274,H274,J274,K274,L274,M274,Q274)</f>
        <v>567.065005</v>
      </c>
      <c r="AMH274" s="13"/>
      <c r="AMI274" s="0"/>
      <c r="AMJ274" s="0"/>
    </row>
    <row r="275" s="39" customFormat="true" ht="13.8" hidden="false" customHeight="false" outlineLevel="0" collapsed="false">
      <c r="A275" s="16" t="n">
        <v>30201098</v>
      </c>
      <c r="B275" s="17" t="s">
        <v>313</v>
      </c>
      <c r="C275" s="18"/>
      <c r="D275" s="18"/>
      <c r="E275" s="16" t="s">
        <v>308</v>
      </c>
      <c r="F275" s="19" t="n">
        <f aca="false">IF(C275="",VLOOKUP(E275,'PORTE E UCO'!$A$5:$D$46,4,0),VLOOKUP(E275,'PORTE E UCO'!$A$5:$D$46,4,0)*C275)</f>
        <v>1327.248658</v>
      </c>
      <c r="G275" s="20"/>
      <c r="H275" s="21" t="n">
        <f aca="false">G275*$R$2</f>
        <v>0</v>
      </c>
      <c r="I275" s="16" t="n">
        <v>2</v>
      </c>
      <c r="J275" s="22" t="n">
        <f aca="false">IF(I275&gt;=1,F275*$J$2,"")</f>
        <v>398.1745974</v>
      </c>
      <c r="K275" s="22" t="n">
        <f aca="false">IF(I275&gt;=2,F275*$K$2,"")</f>
        <v>265.4497316</v>
      </c>
      <c r="L275" s="22" t="str">
        <f aca="false">IF(I275&gt;=3,F275*$L$2,"")</f>
        <v/>
      </c>
      <c r="M275" s="22" t="str">
        <f aca="false">IF(I275&gt;=4,F275*$M$2,"")</f>
        <v/>
      </c>
      <c r="N275" s="16" t="n">
        <v>5</v>
      </c>
      <c r="O275" s="16" t="n">
        <v>0</v>
      </c>
      <c r="P275" s="23" t="n">
        <v>0</v>
      </c>
      <c r="Q275" s="22"/>
      <c r="R275" s="38"/>
      <c r="S275" s="25" t="n">
        <f aca="false">SUM(F275,H275,J275,K275,L275,M275)</f>
        <v>1990.872987</v>
      </c>
      <c r="T275" s="25" t="n">
        <f aca="false">SUM(F275,H275,J275,K275,L275,M275,Q275)</f>
        <v>1990.872987</v>
      </c>
      <c r="AMH275" s="13"/>
      <c r="AMI275" s="0"/>
      <c r="AMJ275" s="0"/>
    </row>
    <row r="276" s="39" customFormat="true" ht="13.8" hidden="false" customHeight="false" outlineLevel="0" collapsed="false">
      <c r="A276" s="27" t="n">
        <v>30201101</v>
      </c>
      <c r="B276" s="28" t="s">
        <v>314</v>
      </c>
      <c r="C276" s="29"/>
      <c r="D276" s="29"/>
      <c r="E276" s="27" t="s">
        <v>24</v>
      </c>
      <c r="F276" s="19" t="n">
        <f aca="false">IF(C276="",VLOOKUP(E276,'PORTE E UCO'!$A$5:$D$46,4,0),VLOOKUP(E276,'PORTE E UCO'!$A$5:$D$46,4,0)*C276)</f>
        <v>377.223602</v>
      </c>
      <c r="G276" s="30"/>
      <c r="H276" s="21" t="n">
        <f aca="false">G276*$R$2</f>
        <v>0</v>
      </c>
      <c r="I276" s="27" t="n">
        <v>1</v>
      </c>
      <c r="J276" s="22" t="n">
        <f aca="false">IF(I276&gt;=1,F276*$J$2,"")</f>
        <v>113.1670806</v>
      </c>
      <c r="K276" s="22" t="str">
        <f aca="false">IF(I276&gt;=2,F276*$K$2,"")</f>
        <v/>
      </c>
      <c r="L276" s="22" t="str">
        <f aca="false">IF(I276&gt;=3,F276*$L$2,"")</f>
        <v/>
      </c>
      <c r="M276" s="22" t="str">
        <f aca="false">IF(I276&gt;=4,F276*$M$2,"")</f>
        <v/>
      </c>
      <c r="N276" s="27" t="n">
        <v>3</v>
      </c>
      <c r="O276" s="27" t="n">
        <v>0</v>
      </c>
      <c r="P276" s="31" t="n">
        <v>0</v>
      </c>
      <c r="Q276" s="32"/>
      <c r="R276" s="38"/>
      <c r="S276" s="25" t="n">
        <f aca="false">SUM(F276,H276,J276,K276,L276,M276)</f>
        <v>490.3906826</v>
      </c>
      <c r="T276" s="25" t="n">
        <f aca="false">SUM(F276,H276,J276,K276,L276,M276,Q276)</f>
        <v>490.3906826</v>
      </c>
      <c r="AMH276" s="13"/>
      <c r="AMI276" s="0"/>
      <c r="AMJ276" s="0"/>
    </row>
    <row r="277" s="39" customFormat="true" ht="13.8" hidden="false" customHeight="false" outlineLevel="0" collapsed="false">
      <c r="A277" s="16" t="n">
        <v>30201110</v>
      </c>
      <c r="B277" s="17" t="s">
        <v>315</v>
      </c>
      <c r="C277" s="18"/>
      <c r="D277" s="18"/>
      <c r="E277" s="16" t="s">
        <v>24</v>
      </c>
      <c r="F277" s="19" t="n">
        <f aca="false">IF(C277="",VLOOKUP(E277,'PORTE E UCO'!$A$5:$D$46,4,0),VLOOKUP(E277,'PORTE E UCO'!$A$5:$D$46,4,0)*C277)</f>
        <v>377.223602</v>
      </c>
      <c r="G277" s="20"/>
      <c r="H277" s="21" t="n">
        <f aca="false">G277*$R$2</f>
        <v>0</v>
      </c>
      <c r="I277" s="16" t="n">
        <v>1</v>
      </c>
      <c r="J277" s="22" t="n">
        <f aca="false">IF(I277&gt;=1,F277*$J$2,"")</f>
        <v>113.1670806</v>
      </c>
      <c r="K277" s="22" t="str">
        <f aca="false">IF(I277&gt;=2,F277*$K$2,"")</f>
        <v/>
      </c>
      <c r="L277" s="22" t="str">
        <f aca="false">IF(I277&gt;=3,F277*$L$2,"")</f>
        <v/>
      </c>
      <c r="M277" s="22" t="str">
        <f aca="false">IF(I277&gt;=4,F277*$M$2,"")</f>
        <v/>
      </c>
      <c r="N277" s="16" t="n">
        <v>3</v>
      </c>
      <c r="O277" s="16" t="n">
        <v>0</v>
      </c>
      <c r="P277" s="23" t="n">
        <v>0</v>
      </c>
      <c r="Q277" s="22"/>
      <c r="R277" s="38"/>
      <c r="S277" s="25" t="n">
        <f aca="false">SUM(F277,H277,J277,K277,L277,M277)</f>
        <v>490.3906826</v>
      </c>
      <c r="T277" s="25" t="n">
        <f aca="false">SUM(F277,H277,J277,K277,L277,M277,Q277)</f>
        <v>490.3906826</v>
      </c>
      <c r="AMH277" s="13"/>
      <c r="AMI277" s="0"/>
      <c r="AMJ277" s="0"/>
    </row>
    <row r="278" s="39" customFormat="true" ht="13.8" hidden="false" customHeight="false" outlineLevel="0" collapsed="false">
      <c r="A278" s="27" t="n">
        <v>30202019</v>
      </c>
      <c r="B278" s="28" t="s">
        <v>316</v>
      </c>
      <c r="C278" s="29"/>
      <c r="D278" s="29"/>
      <c r="E278" s="27" t="s">
        <v>229</v>
      </c>
      <c r="F278" s="19" t="n">
        <f aca="false">IF(C278="",VLOOKUP(E278,'PORTE E UCO'!$A$5:$D$46,4,0),VLOOKUP(E278,'PORTE E UCO'!$A$5:$D$46,4,0)*C278)</f>
        <v>946.935808</v>
      </c>
      <c r="G278" s="30"/>
      <c r="H278" s="21" t="n">
        <f aca="false">G278*$R$2</f>
        <v>0</v>
      </c>
      <c r="I278" s="27" t="n">
        <v>1</v>
      </c>
      <c r="J278" s="22" t="n">
        <f aca="false">IF(I278&gt;=1,F278*$J$2,"")</f>
        <v>284.0807424</v>
      </c>
      <c r="K278" s="22" t="str">
        <f aca="false">IF(I278&gt;=2,F278*$K$2,"")</f>
        <v/>
      </c>
      <c r="L278" s="22" t="str">
        <f aca="false">IF(I278&gt;=3,F278*$L$2,"")</f>
        <v/>
      </c>
      <c r="M278" s="22" t="str">
        <f aca="false">IF(I278&gt;=4,F278*$M$2,"")</f>
        <v/>
      </c>
      <c r="N278" s="27" t="n">
        <v>4</v>
      </c>
      <c r="O278" s="27" t="n">
        <v>0</v>
      </c>
      <c r="P278" s="31" t="n">
        <v>0</v>
      </c>
      <c r="Q278" s="32"/>
      <c r="R278" s="38"/>
      <c r="S278" s="25" t="n">
        <f aca="false">SUM(F278,H278,J278,K278,L278,M278)</f>
        <v>1231.0165504</v>
      </c>
      <c r="T278" s="25" t="n">
        <f aca="false">SUM(F278,H278,J278,K278,L278,M278,Q278)</f>
        <v>1231.0165504</v>
      </c>
      <c r="AMH278" s="13"/>
      <c r="AMI278" s="0"/>
      <c r="AMJ278" s="0"/>
    </row>
    <row r="279" s="39" customFormat="true" ht="13.8" hidden="false" customHeight="false" outlineLevel="0" collapsed="false">
      <c r="A279" s="16" t="n">
        <v>30202027</v>
      </c>
      <c r="B279" s="17" t="s">
        <v>317</v>
      </c>
      <c r="C279" s="18"/>
      <c r="D279" s="18"/>
      <c r="E279" s="16" t="s">
        <v>15</v>
      </c>
      <c r="F279" s="19" t="n">
        <f aca="false">IF(C279="",VLOOKUP(E279,'PORTE E UCO'!$A$5:$D$46,4,0),VLOOKUP(E279,'PORTE E UCO'!$A$5:$D$46,4,0)*C279)</f>
        <v>93.13473</v>
      </c>
      <c r="G279" s="20"/>
      <c r="H279" s="21" t="n">
        <f aca="false">G279*$R$2</f>
        <v>0</v>
      </c>
      <c r="I279" s="16" t="n">
        <v>0</v>
      </c>
      <c r="J279" s="22" t="str">
        <f aca="false">IF(I279&gt;=1,F279*$J$2,"")</f>
        <v/>
      </c>
      <c r="K279" s="22" t="str">
        <f aca="false">IF(I279&gt;=2,F279*$K$2,"")</f>
        <v/>
      </c>
      <c r="L279" s="22" t="str">
        <f aca="false">IF(I279&gt;=3,F279*$L$2,"")</f>
        <v/>
      </c>
      <c r="M279" s="22" t="str">
        <f aca="false">IF(I279&gt;=4,F279*$M$2,"")</f>
        <v/>
      </c>
      <c r="N279" s="16" t="n">
        <v>0</v>
      </c>
      <c r="O279" s="16" t="n">
        <v>0</v>
      </c>
      <c r="P279" s="23" t="n">
        <v>0</v>
      </c>
      <c r="Q279" s="22"/>
      <c r="R279" s="38"/>
      <c r="S279" s="25" t="n">
        <f aca="false">SUM(F279,H279,J279,K279,L279,M279)</f>
        <v>93.13473</v>
      </c>
      <c r="T279" s="25" t="n">
        <f aca="false">SUM(F279,H279,J279,K279,L279,M279,Q279)</f>
        <v>93.13473</v>
      </c>
      <c r="AMH279" s="13"/>
      <c r="AMI279" s="0"/>
      <c r="AMJ279" s="0"/>
    </row>
    <row r="280" s="39" customFormat="true" ht="13.8" hidden="false" customHeight="false" outlineLevel="0" collapsed="false">
      <c r="A280" s="27" t="n">
        <v>30202035</v>
      </c>
      <c r="B280" s="28" t="s">
        <v>318</v>
      </c>
      <c r="C280" s="29"/>
      <c r="D280" s="29"/>
      <c r="E280" s="27" t="s">
        <v>206</v>
      </c>
      <c r="F280" s="19" t="n">
        <f aca="false">IF(C280="",VLOOKUP(E280,'PORTE E UCO'!$A$5:$D$46,4,0),VLOOKUP(E280,'PORTE E UCO'!$A$5:$D$46,4,0)*C280)</f>
        <v>839.818166</v>
      </c>
      <c r="G280" s="30"/>
      <c r="H280" s="21" t="n">
        <f aca="false">G280*$R$2</f>
        <v>0</v>
      </c>
      <c r="I280" s="27" t="n">
        <v>3</v>
      </c>
      <c r="J280" s="22" t="n">
        <f aca="false">IF(I280&gt;=1,F280*$J$2,"")</f>
        <v>251.9454498</v>
      </c>
      <c r="K280" s="22" t="n">
        <f aca="false">IF(I280&gt;=2,F280*$K$2,"")</f>
        <v>167.9636332</v>
      </c>
      <c r="L280" s="22" t="n">
        <f aca="false">IF(I280&gt;=3,F280*$L$2,"")</f>
        <v>167.9636332</v>
      </c>
      <c r="M280" s="22" t="str">
        <f aca="false">IF(I280&gt;=4,F280*$M$2,"")</f>
        <v/>
      </c>
      <c r="N280" s="27" t="n">
        <v>4</v>
      </c>
      <c r="O280" s="27" t="n">
        <v>0</v>
      </c>
      <c r="P280" s="31" t="n">
        <v>0</v>
      </c>
      <c r="Q280" s="32"/>
      <c r="R280" s="38"/>
      <c r="S280" s="25" t="n">
        <f aca="false">SUM(F280,H280,J280,K280,L280,M280)</f>
        <v>1427.6908822</v>
      </c>
      <c r="T280" s="25" t="n">
        <f aca="false">SUM(F280,H280,J280,K280,L280,M280,Q280)</f>
        <v>1427.6908822</v>
      </c>
      <c r="AMH280" s="13"/>
      <c r="AMI280" s="0"/>
      <c r="AMJ280" s="0"/>
    </row>
    <row r="281" s="39" customFormat="true" ht="13.8" hidden="false" customHeight="false" outlineLevel="0" collapsed="false">
      <c r="A281" s="16" t="n">
        <v>30202043</v>
      </c>
      <c r="B281" s="17" t="s">
        <v>319</v>
      </c>
      <c r="C281" s="18"/>
      <c r="D281" s="18"/>
      <c r="E281" s="16" t="s">
        <v>320</v>
      </c>
      <c r="F281" s="19" t="n">
        <f aca="false">IF(C281="",VLOOKUP(E281,'PORTE E UCO'!$A$5:$D$46,4,0),VLOOKUP(E281,'PORTE E UCO'!$A$5:$D$46,4,0)*C281)</f>
        <v>1224.795374</v>
      </c>
      <c r="G281" s="20"/>
      <c r="H281" s="21" t="n">
        <f aca="false">G281*$R$2</f>
        <v>0</v>
      </c>
      <c r="I281" s="16" t="n">
        <v>3</v>
      </c>
      <c r="J281" s="22" t="n">
        <f aca="false">IF(I281&gt;=1,F281*$J$2,"")</f>
        <v>367.4386122</v>
      </c>
      <c r="K281" s="22" t="n">
        <f aca="false">IF(I281&gt;=2,F281*$K$2,"")</f>
        <v>244.9590748</v>
      </c>
      <c r="L281" s="22" t="n">
        <f aca="false">IF(I281&gt;=3,F281*$L$2,"")</f>
        <v>244.9590748</v>
      </c>
      <c r="M281" s="22" t="str">
        <f aca="false">IF(I281&gt;=4,F281*$M$2,"")</f>
        <v/>
      </c>
      <c r="N281" s="16" t="n">
        <v>5</v>
      </c>
      <c r="O281" s="16" t="n">
        <v>0</v>
      </c>
      <c r="P281" s="23" t="n">
        <v>0</v>
      </c>
      <c r="Q281" s="22"/>
      <c r="R281" s="38"/>
      <c r="S281" s="25" t="n">
        <f aca="false">SUM(F281,H281,J281,K281,L281,M281)</f>
        <v>2082.1521358</v>
      </c>
      <c r="T281" s="25" t="n">
        <f aca="false">SUM(F281,H281,J281,K281,L281,M281,Q281)</f>
        <v>2082.1521358</v>
      </c>
      <c r="AMH281" s="13"/>
      <c r="AMI281" s="0"/>
      <c r="AMJ281" s="0"/>
    </row>
    <row r="282" s="39" customFormat="true" ht="13.8" hidden="false" customHeight="false" outlineLevel="0" collapsed="false">
      <c r="A282" s="27" t="n">
        <v>30202051</v>
      </c>
      <c r="B282" s="28" t="s">
        <v>321</v>
      </c>
      <c r="C282" s="29"/>
      <c r="D282" s="29"/>
      <c r="E282" s="27" t="s">
        <v>24</v>
      </c>
      <c r="F282" s="19" t="n">
        <f aca="false">IF(C282="",VLOOKUP(E282,'PORTE E UCO'!$A$5:$D$46,4,0),VLOOKUP(E282,'PORTE E UCO'!$A$5:$D$46,4,0)*C282)</f>
        <v>377.223602</v>
      </c>
      <c r="G282" s="30"/>
      <c r="H282" s="21" t="n">
        <f aca="false">G282*$R$2</f>
        <v>0</v>
      </c>
      <c r="I282" s="27" t="n">
        <v>1</v>
      </c>
      <c r="J282" s="22" t="n">
        <f aca="false">IF(I282&gt;=1,F282*$J$2,"")</f>
        <v>113.1670806</v>
      </c>
      <c r="K282" s="22" t="str">
        <f aca="false">IF(I282&gt;=2,F282*$K$2,"")</f>
        <v/>
      </c>
      <c r="L282" s="22" t="str">
        <f aca="false">IF(I282&gt;=3,F282*$L$2,"")</f>
        <v/>
      </c>
      <c r="M282" s="22" t="str">
        <f aca="false">IF(I282&gt;=4,F282*$M$2,"")</f>
        <v/>
      </c>
      <c r="N282" s="27" t="n">
        <v>4</v>
      </c>
      <c r="O282" s="27" t="n">
        <v>0</v>
      </c>
      <c r="P282" s="31" t="n">
        <v>0</v>
      </c>
      <c r="Q282" s="32"/>
      <c r="R282" s="38"/>
      <c r="S282" s="25" t="n">
        <f aca="false">SUM(F282,H282,J282,K282,L282,M282)</f>
        <v>490.3906826</v>
      </c>
      <c r="T282" s="25" t="n">
        <f aca="false">SUM(F282,H282,J282,K282,L282,M282,Q282)</f>
        <v>490.3906826</v>
      </c>
      <c r="AMH282" s="13"/>
      <c r="AMI282" s="0"/>
      <c r="AMJ282" s="0"/>
    </row>
    <row r="283" s="39" customFormat="true" ht="13.8" hidden="false" customHeight="false" outlineLevel="0" collapsed="false">
      <c r="A283" s="16" t="n">
        <v>30202060</v>
      </c>
      <c r="B283" s="17" t="s">
        <v>322</v>
      </c>
      <c r="C283" s="18"/>
      <c r="D283" s="18"/>
      <c r="E283" s="16" t="s">
        <v>223</v>
      </c>
      <c r="F283" s="19" t="n">
        <f aca="false">IF(C283="",VLOOKUP(E283,'PORTE E UCO'!$A$5:$D$46,4,0),VLOOKUP(E283,'PORTE E UCO'!$A$5:$D$46,4,0)*C283)</f>
        <v>436.20385</v>
      </c>
      <c r="G283" s="20"/>
      <c r="H283" s="21" t="n">
        <f aca="false">G283*$R$2</f>
        <v>0</v>
      </c>
      <c r="I283" s="16" t="n">
        <v>1</v>
      </c>
      <c r="J283" s="22" t="n">
        <f aca="false">IF(I283&gt;=1,F283*$J$2,"")</f>
        <v>130.861155</v>
      </c>
      <c r="K283" s="22" t="str">
        <f aca="false">IF(I283&gt;=2,F283*$K$2,"")</f>
        <v/>
      </c>
      <c r="L283" s="22" t="str">
        <f aca="false">IF(I283&gt;=3,F283*$L$2,"")</f>
        <v/>
      </c>
      <c r="M283" s="22" t="str">
        <f aca="false">IF(I283&gt;=4,F283*$M$2,"")</f>
        <v/>
      </c>
      <c r="N283" s="16" t="n">
        <v>3</v>
      </c>
      <c r="O283" s="16" t="n">
        <v>0</v>
      </c>
      <c r="P283" s="23" t="n">
        <v>0</v>
      </c>
      <c r="Q283" s="22"/>
      <c r="R283" s="38"/>
      <c r="S283" s="25" t="n">
        <f aca="false">SUM(F283,H283,J283,K283,L283,M283)</f>
        <v>567.065005</v>
      </c>
      <c r="T283" s="25" t="n">
        <f aca="false">SUM(F283,H283,J283,K283,L283,M283,Q283)</f>
        <v>567.065005</v>
      </c>
      <c r="AMH283" s="13"/>
      <c r="AMI283" s="0"/>
      <c r="AMJ283" s="0"/>
    </row>
    <row r="284" s="39" customFormat="true" ht="13.8" hidden="false" customHeight="false" outlineLevel="0" collapsed="false">
      <c r="A284" s="27" t="n">
        <v>30202078</v>
      </c>
      <c r="B284" s="28" t="s">
        <v>323</v>
      </c>
      <c r="C284" s="29"/>
      <c r="D284" s="29"/>
      <c r="E284" s="27" t="s">
        <v>320</v>
      </c>
      <c r="F284" s="19" t="n">
        <f aca="false">IF(C284="",VLOOKUP(E284,'PORTE E UCO'!$A$5:$D$46,4,0),VLOOKUP(E284,'PORTE E UCO'!$A$5:$D$46,4,0)*C284)</f>
        <v>1224.795374</v>
      </c>
      <c r="G284" s="30"/>
      <c r="H284" s="21" t="n">
        <f aca="false">G284*$R$2</f>
        <v>0</v>
      </c>
      <c r="I284" s="27" t="n">
        <v>3</v>
      </c>
      <c r="J284" s="22" t="n">
        <f aca="false">IF(I284&gt;=1,F284*$J$2,"")</f>
        <v>367.4386122</v>
      </c>
      <c r="K284" s="22" t="n">
        <f aca="false">IF(I284&gt;=2,F284*$K$2,"")</f>
        <v>244.9590748</v>
      </c>
      <c r="L284" s="22" t="n">
        <f aca="false">IF(I284&gt;=3,F284*$L$2,"")</f>
        <v>244.9590748</v>
      </c>
      <c r="M284" s="22" t="str">
        <f aca="false">IF(I284&gt;=4,F284*$M$2,"")</f>
        <v/>
      </c>
      <c r="N284" s="27" t="n">
        <v>5</v>
      </c>
      <c r="O284" s="27" t="n">
        <v>0</v>
      </c>
      <c r="P284" s="31" t="n">
        <v>0</v>
      </c>
      <c r="Q284" s="32"/>
      <c r="R284" s="38"/>
      <c r="S284" s="25" t="n">
        <f aca="false">SUM(F284,H284,J284,K284,L284,M284)</f>
        <v>2082.1521358</v>
      </c>
      <c r="T284" s="25" t="n">
        <f aca="false">SUM(F284,H284,J284,K284,L284,M284,Q284)</f>
        <v>2082.1521358</v>
      </c>
      <c r="AMH284" s="13"/>
      <c r="AMI284" s="0"/>
      <c r="AMJ284" s="0"/>
    </row>
    <row r="285" s="39" customFormat="true" ht="13.8" hidden="false" customHeight="false" outlineLevel="0" collapsed="false">
      <c r="A285" s="16" t="n">
        <v>30202094</v>
      </c>
      <c r="B285" s="17" t="s">
        <v>324</v>
      </c>
      <c r="C285" s="18"/>
      <c r="D285" s="18"/>
      <c r="E285" s="16" t="s">
        <v>320</v>
      </c>
      <c r="F285" s="19" t="n">
        <f aca="false">IF(C285="",VLOOKUP(E285,'PORTE E UCO'!$A$5:$D$46,4,0),VLOOKUP(E285,'PORTE E UCO'!$A$5:$D$46,4,0)*C285)</f>
        <v>1224.795374</v>
      </c>
      <c r="G285" s="20"/>
      <c r="H285" s="21" t="n">
        <f aca="false">G285*$R$2</f>
        <v>0</v>
      </c>
      <c r="I285" s="16" t="n">
        <v>1</v>
      </c>
      <c r="J285" s="22" t="n">
        <f aca="false">IF(I285&gt;=1,F285*$J$2,"")</f>
        <v>367.4386122</v>
      </c>
      <c r="K285" s="22" t="str">
        <f aca="false">IF(I285&gt;=2,F285*$K$2,"")</f>
        <v/>
      </c>
      <c r="L285" s="22" t="str">
        <f aca="false">IF(I285&gt;=3,F285*$L$2,"")</f>
        <v/>
      </c>
      <c r="M285" s="22" t="str">
        <f aca="false">IF(I285&gt;=4,F285*$M$2,"")</f>
        <v/>
      </c>
      <c r="N285" s="16" t="n">
        <v>5</v>
      </c>
      <c r="O285" s="16" t="n">
        <v>0</v>
      </c>
      <c r="P285" s="23" t="n">
        <v>0</v>
      </c>
      <c r="Q285" s="22"/>
      <c r="R285" s="38"/>
      <c r="S285" s="25" t="n">
        <f aca="false">SUM(F285,H285,J285,K285,L285,M285)</f>
        <v>1592.2339862</v>
      </c>
      <c r="T285" s="25" t="n">
        <f aca="false">SUM(F285,H285,J285,K285,L285,M285,Q285)</f>
        <v>1592.2339862</v>
      </c>
      <c r="AMH285" s="13"/>
      <c r="AMI285" s="0"/>
      <c r="AMJ285" s="0"/>
    </row>
    <row r="286" s="39" customFormat="true" ht="13.8" hidden="false" customHeight="false" outlineLevel="0" collapsed="false">
      <c r="A286" s="27" t="n">
        <v>30202108</v>
      </c>
      <c r="B286" s="28" t="s">
        <v>325</v>
      </c>
      <c r="C286" s="29"/>
      <c r="D286" s="29"/>
      <c r="E286" s="27" t="s">
        <v>320</v>
      </c>
      <c r="F286" s="19" t="n">
        <f aca="false">IF(C286="",VLOOKUP(E286,'PORTE E UCO'!$A$5:$D$46,4,0),VLOOKUP(E286,'PORTE E UCO'!$A$5:$D$46,4,0)*C286)</f>
        <v>1224.795374</v>
      </c>
      <c r="G286" s="30"/>
      <c r="H286" s="21" t="n">
        <f aca="false">G286*$R$2</f>
        <v>0</v>
      </c>
      <c r="I286" s="27" t="n">
        <v>1</v>
      </c>
      <c r="J286" s="22" t="n">
        <f aca="false">IF(I286&gt;=1,F286*$J$2,"")</f>
        <v>367.4386122</v>
      </c>
      <c r="K286" s="22" t="str">
        <f aca="false">IF(I286&gt;=2,F286*$K$2,"")</f>
        <v/>
      </c>
      <c r="L286" s="22" t="str">
        <f aca="false">IF(I286&gt;=3,F286*$L$2,"")</f>
        <v/>
      </c>
      <c r="M286" s="22" t="str">
        <f aca="false">IF(I286&gt;=4,F286*$M$2,"")</f>
        <v/>
      </c>
      <c r="N286" s="27" t="n">
        <v>5</v>
      </c>
      <c r="O286" s="27" t="n">
        <v>0</v>
      </c>
      <c r="P286" s="31" t="n">
        <v>0</v>
      </c>
      <c r="Q286" s="32"/>
      <c r="R286" s="38"/>
      <c r="S286" s="25" t="n">
        <f aca="false">SUM(F286,H286,J286,K286,L286,M286)</f>
        <v>1592.2339862</v>
      </c>
      <c r="T286" s="25" t="n">
        <f aca="false">SUM(F286,H286,J286,K286,L286,M286,Q286)</f>
        <v>1592.2339862</v>
      </c>
      <c r="AMH286" s="13"/>
      <c r="AMI286" s="0"/>
      <c r="AMJ286" s="0"/>
    </row>
    <row r="287" s="39" customFormat="true" ht="13.8" hidden="false" customHeight="false" outlineLevel="0" collapsed="false">
      <c r="A287" s="16" t="n">
        <v>30202116</v>
      </c>
      <c r="B287" s="17" t="s">
        <v>326</v>
      </c>
      <c r="C287" s="18"/>
      <c r="D287" s="18"/>
      <c r="E287" s="16" t="s">
        <v>221</v>
      </c>
      <c r="F287" s="19" t="n">
        <f aca="false">IF(C287="",VLOOKUP(E287,'PORTE E UCO'!$A$5:$D$46,4,0),VLOOKUP(E287,'PORTE E UCO'!$A$5:$D$46,4,0)*C287)</f>
        <v>1140.948712</v>
      </c>
      <c r="G287" s="20"/>
      <c r="H287" s="21" t="n">
        <f aca="false">G287*$R$2</f>
        <v>0</v>
      </c>
      <c r="I287" s="16" t="n">
        <v>2</v>
      </c>
      <c r="J287" s="22" t="n">
        <f aca="false">IF(I287&gt;=1,F287*$J$2,"")</f>
        <v>342.2846136</v>
      </c>
      <c r="K287" s="22" t="n">
        <f aca="false">IF(I287&gt;=2,F287*$K$2,"")</f>
        <v>228.1897424</v>
      </c>
      <c r="L287" s="22" t="str">
        <f aca="false">IF(I287&gt;=3,F287*$L$2,"")</f>
        <v/>
      </c>
      <c r="M287" s="22" t="str">
        <f aca="false">IF(I287&gt;=4,F287*$M$2,"")</f>
        <v/>
      </c>
      <c r="N287" s="16" t="n">
        <v>5</v>
      </c>
      <c r="O287" s="16" t="n">
        <v>0</v>
      </c>
      <c r="P287" s="23" t="n">
        <v>0</v>
      </c>
      <c r="Q287" s="22"/>
      <c r="R287" s="38"/>
      <c r="S287" s="25" t="n">
        <f aca="false">SUM(F287,H287,J287,K287,L287,M287)</f>
        <v>1711.423068</v>
      </c>
      <c r="T287" s="25" t="n">
        <f aca="false">SUM(F287,H287,J287,K287,L287,M287,Q287)</f>
        <v>1711.423068</v>
      </c>
      <c r="AMH287" s="13"/>
      <c r="AMI287" s="0"/>
      <c r="AMJ287" s="0"/>
    </row>
    <row r="288" s="39" customFormat="true" ht="13.8" hidden="false" customHeight="false" outlineLevel="0" collapsed="false">
      <c r="A288" s="27" t="n">
        <v>30202124</v>
      </c>
      <c r="B288" s="28" t="s">
        <v>327</v>
      </c>
      <c r="C288" s="29"/>
      <c r="D288" s="29"/>
      <c r="E288" s="27" t="s">
        <v>229</v>
      </c>
      <c r="F288" s="19" t="n">
        <f aca="false">IF(C288="",VLOOKUP(E288,'PORTE E UCO'!$A$5:$D$46,4,0),VLOOKUP(E288,'PORTE E UCO'!$A$5:$D$46,4,0)*C288)</f>
        <v>946.935808</v>
      </c>
      <c r="G288" s="30"/>
      <c r="H288" s="21" t="n">
        <f aca="false">G288*$R$2</f>
        <v>0</v>
      </c>
      <c r="I288" s="27" t="n">
        <v>1</v>
      </c>
      <c r="J288" s="22" t="n">
        <f aca="false">IF(I288&gt;=1,F288*$J$2,"")</f>
        <v>284.0807424</v>
      </c>
      <c r="K288" s="22" t="str">
        <f aca="false">IF(I288&gt;=2,F288*$K$2,"")</f>
        <v/>
      </c>
      <c r="L288" s="22" t="str">
        <f aca="false">IF(I288&gt;=3,F288*$L$2,"")</f>
        <v/>
      </c>
      <c r="M288" s="22" t="str">
        <f aca="false">IF(I288&gt;=4,F288*$M$2,"")</f>
        <v/>
      </c>
      <c r="N288" s="27" t="n">
        <v>5</v>
      </c>
      <c r="O288" s="27" t="n">
        <v>0</v>
      </c>
      <c r="P288" s="31" t="n">
        <v>0</v>
      </c>
      <c r="Q288" s="32"/>
      <c r="R288" s="38"/>
      <c r="S288" s="25" t="n">
        <f aca="false">SUM(F288,H288,J288,K288,L288,M288)</f>
        <v>1231.0165504</v>
      </c>
      <c r="T288" s="25" t="n">
        <f aca="false">SUM(F288,H288,J288,K288,L288,M288,Q288)</f>
        <v>1231.0165504</v>
      </c>
      <c r="AMH288" s="13"/>
      <c r="AMI288" s="0"/>
      <c r="AMJ288" s="0"/>
    </row>
    <row r="289" s="39" customFormat="true" ht="13.8" hidden="false" customHeight="false" outlineLevel="0" collapsed="false">
      <c r="A289" s="16" t="n">
        <v>30202132</v>
      </c>
      <c r="B289" s="17" t="s">
        <v>328</v>
      </c>
      <c r="C289" s="18"/>
      <c r="D289" s="18"/>
      <c r="E289" s="16" t="s">
        <v>221</v>
      </c>
      <c r="F289" s="19" t="n">
        <f aca="false">IF(C289="",VLOOKUP(E289,'PORTE E UCO'!$A$5:$D$46,4,0),VLOOKUP(E289,'PORTE E UCO'!$A$5:$D$46,4,0)*C289)</f>
        <v>1140.948712</v>
      </c>
      <c r="G289" s="20"/>
      <c r="H289" s="21" t="n">
        <f aca="false">G289*$R$2</f>
        <v>0</v>
      </c>
      <c r="I289" s="16" t="n">
        <v>1</v>
      </c>
      <c r="J289" s="22" t="n">
        <f aca="false">IF(I289&gt;=1,F289*$J$2,"")</f>
        <v>342.2846136</v>
      </c>
      <c r="K289" s="22" t="str">
        <f aca="false">IF(I289&gt;=2,F289*$K$2,"")</f>
        <v/>
      </c>
      <c r="L289" s="22" t="str">
        <f aca="false">IF(I289&gt;=3,F289*$L$2,"")</f>
        <v/>
      </c>
      <c r="M289" s="22" t="str">
        <f aca="false">IF(I289&gt;=4,F289*$M$2,"")</f>
        <v/>
      </c>
      <c r="N289" s="16" t="n">
        <v>5</v>
      </c>
      <c r="O289" s="16" t="n">
        <v>0</v>
      </c>
      <c r="P289" s="23" t="n">
        <v>0</v>
      </c>
      <c r="Q289" s="22"/>
      <c r="R289" s="38"/>
      <c r="S289" s="25" t="n">
        <f aca="false">SUM(F289,H289,J289,K289,L289,M289)</f>
        <v>1483.2333256</v>
      </c>
      <c r="T289" s="25" t="n">
        <f aca="false">SUM(F289,H289,J289,K289,L289,M289,Q289)</f>
        <v>1483.2333256</v>
      </c>
      <c r="AMH289" s="13"/>
      <c r="AMI289" s="0"/>
      <c r="AMJ289" s="0"/>
    </row>
    <row r="290" s="39" customFormat="true" ht="13.8" hidden="false" customHeight="false" outlineLevel="0" collapsed="false">
      <c r="A290" s="27" t="n">
        <v>30202086</v>
      </c>
      <c r="B290" s="28" t="s">
        <v>329</v>
      </c>
      <c r="C290" s="29"/>
      <c r="D290" s="29"/>
      <c r="E290" s="27" t="s">
        <v>320</v>
      </c>
      <c r="F290" s="19" t="n">
        <f aca="false">IF(C290="",VLOOKUP(E290,'PORTE E UCO'!$A$5:$D$46,4,0),VLOOKUP(E290,'PORTE E UCO'!$A$5:$D$46,4,0)*C290)</f>
        <v>1224.795374</v>
      </c>
      <c r="G290" s="30"/>
      <c r="H290" s="21" t="n">
        <f aca="false">G290*$R$2</f>
        <v>0</v>
      </c>
      <c r="I290" s="27" t="n">
        <v>2</v>
      </c>
      <c r="J290" s="22" t="n">
        <f aca="false">IF(I290&gt;=1,F290*$J$2,"")</f>
        <v>367.4386122</v>
      </c>
      <c r="K290" s="22" t="n">
        <f aca="false">IF(I290&gt;=2,F290*$K$2,"")</f>
        <v>244.9590748</v>
      </c>
      <c r="L290" s="22" t="str">
        <f aca="false">IF(I290&gt;=3,F290*$L$2,"")</f>
        <v/>
      </c>
      <c r="M290" s="22" t="str">
        <f aca="false">IF(I290&gt;=4,F290*$M$2,"")</f>
        <v/>
      </c>
      <c r="N290" s="27" t="n">
        <v>5</v>
      </c>
      <c r="O290" s="27" t="n">
        <v>0</v>
      </c>
      <c r="P290" s="31" t="n">
        <v>0</v>
      </c>
      <c r="Q290" s="32"/>
      <c r="R290" s="38"/>
      <c r="S290" s="25" t="n">
        <f aca="false">SUM(F290,H290,J290,K290,L290,M290)</f>
        <v>1837.193061</v>
      </c>
      <c r="T290" s="25" t="n">
        <f aca="false">SUM(F290,H290,J290,K290,L290,M290,Q290)</f>
        <v>1837.193061</v>
      </c>
      <c r="AMH290" s="13"/>
      <c r="AMI290" s="0"/>
      <c r="AMJ290" s="0"/>
    </row>
    <row r="291" s="39" customFormat="true" ht="13.8" hidden="false" customHeight="false" outlineLevel="0" collapsed="false">
      <c r="A291" s="16" t="n">
        <v>30202140</v>
      </c>
      <c r="B291" s="17" t="s">
        <v>330</v>
      </c>
      <c r="C291" s="18"/>
      <c r="D291" s="18"/>
      <c r="E291" s="16" t="s">
        <v>167</v>
      </c>
      <c r="F291" s="19" t="n">
        <f aca="false">IF(C291="",VLOOKUP(E291,'PORTE E UCO'!$A$5:$D$46,4,0),VLOOKUP(E291,'PORTE E UCO'!$A$5:$D$46,4,0)*C291)</f>
        <v>566.612796</v>
      </c>
      <c r="G291" s="20"/>
      <c r="H291" s="21" t="n">
        <f aca="false">G291*$R$2</f>
        <v>0</v>
      </c>
      <c r="I291" s="16" t="n">
        <v>1</v>
      </c>
      <c r="J291" s="22" t="n">
        <f aca="false">IF(I291&gt;=1,F291*$J$2,"")</f>
        <v>169.9838388</v>
      </c>
      <c r="K291" s="22" t="str">
        <f aca="false">IF(I291&gt;=2,F291*$K$2,"")</f>
        <v/>
      </c>
      <c r="L291" s="22" t="str">
        <f aca="false">IF(I291&gt;=3,F291*$L$2,"")</f>
        <v/>
      </c>
      <c r="M291" s="22" t="str">
        <f aca="false">IF(I291&gt;=4,F291*$M$2,"")</f>
        <v/>
      </c>
      <c r="N291" s="16" t="n">
        <v>3</v>
      </c>
      <c r="O291" s="16" t="n">
        <v>0</v>
      </c>
      <c r="P291" s="23" t="n">
        <v>0</v>
      </c>
      <c r="Q291" s="22"/>
      <c r="R291" s="38"/>
      <c r="S291" s="25" t="n">
        <f aca="false">SUM(F291,H291,J291,K291,L291,M291)</f>
        <v>736.5966348</v>
      </c>
      <c r="T291" s="25" t="n">
        <f aca="false">SUM(F291,H291,J291,K291,L291,M291,Q291)</f>
        <v>736.5966348</v>
      </c>
      <c r="AMH291" s="13"/>
      <c r="AMI291" s="0"/>
      <c r="AMJ291" s="0"/>
    </row>
    <row r="292" s="39" customFormat="true" ht="13.8" hidden="false" customHeight="false" outlineLevel="0" collapsed="false">
      <c r="A292" s="27" t="n">
        <v>30203031</v>
      </c>
      <c r="B292" s="28" t="s">
        <v>331</v>
      </c>
      <c r="C292" s="29"/>
      <c r="D292" s="29"/>
      <c r="E292" s="27" t="s">
        <v>15</v>
      </c>
      <c r="F292" s="19" t="n">
        <f aca="false">IF(C292="",VLOOKUP(E292,'PORTE E UCO'!$A$5:$D$46,4,0),VLOOKUP(E292,'PORTE E UCO'!$A$5:$D$46,4,0)*C292)</f>
        <v>93.13473</v>
      </c>
      <c r="G292" s="30"/>
      <c r="H292" s="21" t="n">
        <f aca="false">G292*$R$2</f>
        <v>0</v>
      </c>
      <c r="I292" s="27" t="n">
        <v>1</v>
      </c>
      <c r="J292" s="22" t="n">
        <f aca="false">IF(I292&gt;=1,F292*$J$2,"")</f>
        <v>27.940419</v>
      </c>
      <c r="K292" s="22" t="str">
        <f aca="false">IF(I292&gt;=2,F292*$K$2,"")</f>
        <v/>
      </c>
      <c r="L292" s="22" t="str">
        <f aca="false">IF(I292&gt;=3,F292*$L$2,"")</f>
        <v/>
      </c>
      <c r="M292" s="22" t="str">
        <f aca="false">IF(I292&gt;=4,F292*$M$2,"")</f>
        <v/>
      </c>
      <c r="N292" s="27" t="n">
        <v>2</v>
      </c>
      <c r="O292" s="27" t="n">
        <v>0</v>
      </c>
      <c r="P292" s="31" t="n">
        <v>0</v>
      </c>
      <c r="Q292" s="32"/>
      <c r="R292" s="38"/>
      <c r="S292" s="25" t="n">
        <f aca="false">SUM(F292,H292,J292,K292,L292,M292)</f>
        <v>121.075149</v>
      </c>
      <c r="T292" s="25" t="n">
        <f aca="false">SUM(F292,H292,J292,K292,L292,M292,Q292)</f>
        <v>121.075149</v>
      </c>
      <c r="AMH292" s="13"/>
      <c r="AMI292" s="0"/>
      <c r="AMJ292" s="0"/>
    </row>
    <row r="293" s="39" customFormat="true" ht="13.8" hidden="false" customHeight="false" outlineLevel="0" collapsed="false">
      <c r="A293" s="16" t="n">
        <v>30203015</v>
      </c>
      <c r="B293" s="17" t="s">
        <v>332</v>
      </c>
      <c r="C293" s="18"/>
      <c r="D293" s="18"/>
      <c r="E293" s="16" t="s">
        <v>64</v>
      </c>
      <c r="F293" s="19" t="n">
        <f aca="false">IF(C293="",VLOOKUP(E293,'PORTE E UCO'!$A$5:$D$46,4,0),VLOOKUP(E293,'PORTE E UCO'!$A$5:$D$46,4,0)*C293)</f>
        <v>110.217052</v>
      </c>
      <c r="G293" s="20"/>
      <c r="H293" s="21" t="n">
        <f aca="false">G293*$R$2</f>
        <v>0</v>
      </c>
      <c r="I293" s="16" t="n">
        <v>0</v>
      </c>
      <c r="J293" s="22" t="str">
        <f aca="false">IF(I293&gt;=1,F293*$J$2,"")</f>
        <v/>
      </c>
      <c r="K293" s="22" t="str">
        <f aca="false">IF(I293&gt;=2,F293*$K$2,"")</f>
        <v/>
      </c>
      <c r="L293" s="22" t="str">
        <f aca="false">IF(I293&gt;=3,F293*$L$2,"")</f>
        <v/>
      </c>
      <c r="M293" s="22" t="str">
        <f aca="false">IF(I293&gt;=4,F293*$M$2,"")</f>
        <v/>
      </c>
      <c r="N293" s="16" t="n">
        <v>0</v>
      </c>
      <c r="O293" s="16" t="n">
        <v>0</v>
      </c>
      <c r="P293" s="23" t="n">
        <v>0</v>
      </c>
      <c r="Q293" s="22"/>
      <c r="R293" s="38"/>
      <c r="S293" s="25" t="n">
        <f aca="false">SUM(F293,H293,J293,K293,L293,M293)</f>
        <v>110.217052</v>
      </c>
      <c r="T293" s="25" t="n">
        <f aca="false">SUM(F293,H293,J293,K293,L293,M293,Q293)</f>
        <v>110.217052</v>
      </c>
      <c r="AMH293" s="13"/>
      <c r="AMI293" s="0"/>
      <c r="AMJ293" s="0"/>
    </row>
    <row r="294" s="39" customFormat="true" ht="13.8" hidden="false" customHeight="false" outlineLevel="0" collapsed="false">
      <c r="A294" s="27" t="n">
        <v>30203023</v>
      </c>
      <c r="B294" s="28" t="s">
        <v>333</v>
      </c>
      <c r="C294" s="29"/>
      <c r="D294" s="29"/>
      <c r="E294" s="27" t="s">
        <v>26</v>
      </c>
      <c r="F294" s="19" t="n">
        <f aca="false">IF(C294="",VLOOKUP(E294,'PORTE E UCO'!$A$5:$D$46,4,0),VLOOKUP(E294,'PORTE E UCO'!$A$5:$D$46,4,0)*C294)</f>
        <v>324.442174</v>
      </c>
      <c r="G294" s="30"/>
      <c r="H294" s="21" t="n">
        <f aca="false">G294*$R$2</f>
        <v>0</v>
      </c>
      <c r="I294" s="27" t="n">
        <v>1</v>
      </c>
      <c r="J294" s="22" t="n">
        <f aca="false">IF(I294&gt;=1,F294*$J$2,"")</f>
        <v>97.3326522</v>
      </c>
      <c r="K294" s="22" t="str">
        <f aca="false">IF(I294&gt;=2,F294*$K$2,"")</f>
        <v/>
      </c>
      <c r="L294" s="22" t="str">
        <f aca="false">IF(I294&gt;=3,F294*$L$2,"")</f>
        <v/>
      </c>
      <c r="M294" s="22" t="str">
        <f aca="false">IF(I294&gt;=4,F294*$M$2,"")</f>
        <v/>
      </c>
      <c r="N294" s="27" t="n">
        <v>3</v>
      </c>
      <c r="O294" s="27" t="n">
        <v>0</v>
      </c>
      <c r="P294" s="31" t="n">
        <v>0</v>
      </c>
      <c r="Q294" s="32"/>
      <c r="R294" s="38"/>
      <c r="S294" s="25" t="n">
        <f aca="false">SUM(F294,H294,J294,K294,L294,M294)</f>
        <v>421.7748262</v>
      </c>
      <c r="T294" s="25" t="n">
        <f aca="false">SUM(F294,H294,J294,K294,L294,M294,Q294)</f>
        <v>421.7748262</v>
      </c>
      <c r="AMH294" s="13"/>
      <c r="AMI294" s="0"/>
      <c r="AMJ294" s="0"/>
    </row>
    <row r="295" s="39" customFormat="true" ht="13.8" hidden="false" customHeight="false" outlineLevel="0" collapsed="false">
      <c r="A295" s="16" t="n">
        <v>30204011</v>
      </c>
      <c r="B295" s="17" t="s">
        <v>334</v>
      </c>
      <c r="C295" s="18"/>
      <c r="D295" s="18"/>
      <c r="E295" s="16" t="s">
        <v>37</v>
      </c>
      <c r="F295" s="19" t="n">
        <f aca="false">IF(C295="",VLOOKUP(E295,'PORTE E UCO'!$A$5:$D$46,4,0),VLOOKUP(E295,'PORTE E UCO'!$A$5:$D$46,4,0)*C295)</f>
        <v>192.437794</v>
      </c>
      <c r="G295" s="20"/>
      <c r="H295" s="21" t="n">
        <f aca="false">G295*$R$2</f>
        <v>0</v>
      </c>
      <c r="I295" s="16" t="n">
        <v>1</v>
      </c>
      <c r="J295" s="22" t="n">
        <f aca="false">IF(I295&gt;=1,F295*$J$2,"")</f>
        <v>57.7313382</v>
      </c>
      <c r="K295" s="22" t="str">
        <f aca="false">IF(I295&gt;=2,F295*$K$2,"")</f>
        <v/>
      </c>
      <c r="L295" s="22" t="str">
        <f aca="false">IF(I295&gt;=3,F295*$L$2,"")</f>
        <v/>
      </c>
      <c r="M295" s="22" t="str">
        <f aca="false">IF(I295&gt;=4,F295*$M$2,"")</f>
        <v/>
      </c>
      <c r="N295" s="16" t="n">
        <v>0</v>
      </c>
      <c r="O295" s="16" t="n">
        <v>0</v>
      </c>
      <c r="P295" s="23" t="n">
        <v>0</v>
      </c>
      <c r="Q295" s="22"/>
      <c r="R295" s="38"/>
      <c r="S295" s="25" t="n">
        <f aca="false">SUM(F295,H295,J295,K295,L295,M295)</f>
        <v>250.1691322</v>
      </c>
      <c r="T295" s="25" t="n">
        <f aca="false">SUM(F295,H295,J295,K295,L295,M295,Q295)</f>
        <v>250.1691322</v>
      </c>
      <c r="AMH295" s="13"/>
      <c r="AMI295" s="0"/>
      <c r="AMJ295" s="0"/>
    </row>
    <row r="296" s="39" customFormat="true" ht="13.8" hidden="false" customHeight="false" outlineLevel="0" collapsed="false">
      <c r="A296" s="27" t="n">
        <v>30204020</v>
      </c>
      <c r="B296" s="28" t="s">
        <v>335</v>
      </c>
      <c r="C296" s="29"/>
      <c r="D296" s="29"/>
      <c r="E296" s="27" t="s">
        <v>195</v>
      </c>
      <c r="F296" s="19" t="n">
        <f aca="false">IF(C296="",VLOOKUP(E296,'PORTE E UCO'!$A$5:$D$46,4,0),VLOOKUP(E296,'PORTE E UCO'!$A$5:$D$46,4,0)*C296)</f>
        <v>742.008916</v>
      </c>
      <c r="G296" s="30"/>
      <c r="H296" s="21" t="n">
        <f aca="false">G296*$R$2</f>
        <v>0</v>
      </c>
      <c r="I296" s="27" t="n">
        <v>1</v>
      </c>
      <c r="J296" s="22" t="n">
        <f aca="false">IF(I296&gt;=1,F296*$J$2,"")</f>
        <v>222.6026748</v>
      </c>
      <c r="K296" s="22" t="str">
        <f aca="false">IF(I296&gt;=2,F296*$K$2,"")</f>
        <v/>
      </c>
      <c r="L296" s="22" t="str">
        <f aca="false">IF(I296&gt;=3,F296*$L$2,"")</f>
        <v/>
      </c>
      <c r="M296" s="22" t="str">
        <f aca="false">IF(I296&gt;=4,F296*$M$2,"")</f>
        <v/>
      </c>
      <c r="N296" s="27" t="n">
        <v>3</v>
      </c>
      <c r="O296" s="27" t="n">
        <v>0</v>
      </c>
      <c r="P296" s="31" t="n">
        <v>0</v>
      </c>
      <c r="Q296" s="32"/>
      <c r="R296" s="38"/>
      <c r="S296" s="25" t="n">
        <f aca="false">SUM(F296,H296,J296,K296,L296,M296)</f>
        <v>964.6115908</v>
      </c>
      <c r="T296" s="25" t="n">
        <f aca="false">SUM(F296,H296,J296,K296,L296,M296,Q296)</f>
        <v>964.6115908</v>
      </c>
      <c r="AMH296" s="13"/>
      <c r="AMI296" s="0"/>
      <c r="AMJ296" s="0"/>
    </row>
    <row r="297" s="39" customFormat="true" ht="13.8" hidden="false" customHeight="false" outlineLevel="0" collapsed="false">
      <c r="A297" s="16" t="n">
        <v>30204038</v>
      </c>
      <c r="B297" s="17" t="s">
        <v>336</v>
      </c>
      <c r="C297" s="18"/>
      <c r="D297" s="18"/>
      <c r="E297" s="16" t="s">
        <v>31</v>
      </c>
      <c r="F297" s="19" t="n">
        <f aca="false">IF(C297="",VLOOKUP(E297,'PORTE E UCO'!$A$5:$D$46,4,0),VLOOKUP(E297,'PORTE E UCO'!$A$5:$D$46,4,0)*C297)</f>
        <v>262.342192</v>
      </c>
      <c r="G297" s="20"/>
      <c r="H297" s="21" t="n">
        <f aca="false">G297*$R$2</f>
        <v>0</v>
      </c>
      <c r="I297" s="16" t="n">
        <v>1</v>
      </c>
      <c r="J297" s="22" t="n">
        <f aca="false">IF(I297&gt;=1,F297*$J$2,"")</f>
        <v>78.7026576</v>
      </c>
      <c r="K297" s="22" t="str">
        <f aca="false">IF(I297&gt;=2,F297*$K$2,"")</f>
        <v/>
      </c>
      <c r="L297" s="22" t="str">
        <f aca="false">IF(I297&gt;=3,F297*$L$2,"")</f>
        <v/>
      </c>
      <c r="M297" s="22" t="str">
        <f aca="false">IF(I297&gt;=4,F297*$M$2,"")</f>
        <v/>
      </c>
      <c r="N297" s="16" t="n">
        <v>3</v>
      </c>
      <c r="O297" s="16" t="n">
        <v>0</v>
      </c>
      <c r="P297" s="23" t="n">
        <v>0</v>
      </c>
      <c r="Q297" s="22"/>
      <c r="R297" s="38"/>
      <c r="S297" s="25" t="n">
        <f aca="false">SUM(F297,H297,J297,K297,L297,M297)</f>
        <v>341.0448496</v>
      </c>
      <c r="T297" s="25" t="n">
        <f aca="false">SUM(F297,H297,J297,K297,L297,M297,Q297)</f>
        <v>341.0448496</v>
      </c>
      <c r="AMH297" s="13"/>
      <c r="AMI297" s="0"/>
      <c r="AMJ297" s="0"/>
    </row>
    <row r="298" s="39" customFormat="true" ht="13.8" hidden="false" customHeight="false" outlineLevel="0" collapsed="false">
      <c r="A298" s="27" t="n">
        <v>30204046</v>
      </c>
      <c r="B298" s="28" t="s">
        <v>337</v>
      </c>
      <c r="C298" s="29"/>
      <c r="D298" s="29"/>
      <c r="E298" s="27" t="s">
        <v>229</v>
      </c>
      <c r="F298" s="19" t="n">
        <f aca="false">IF(C298="",VLOOKUP(E298,'PORTE E UCO'!$A$5:$D$46,4,0),VLOOKUP(E298,'PORTE E UCO'!$A$5:$D$46,4,0)*C298)</f>
        <v>946.935808</v>
      </c>
      <c r="G298" s="30"/>
      <c r="H298" s="21" t="n">
        <f aca="false">G298*$R$2</f>
        <v>0</v>
      </c>
      <c r="I298" s="27" t="n">
        <v>2</v>
      </c>
      <c r="J298" s="22" t="n">
        <f aca="false">IF(I298&gt;=1,F298*$J$2,"")</f>
        <v>284.0807424</v>
      </c>
      <c r="K298" s="22" t="n">
        <f aca="false">IF(I298&gt;=2,F298*$K$2,"")</f>
        <v>189.3871616</v>
      </c>
      <c r="L298" s="22" t="str">
        <f aca="false">IF(I298&gt;=3,F298*$L$2,"")</f>
        <v/>
      </c>
      <c r="M298" s="22" t="str">
        <f aca="false">IF(I298&gt;=4,F298*$M$2,"")</f>
        <v/>
      </c>
      <c r="N298" s="27" t="n">
        <v>5</v>
      </c>
      <c r="O298" s="27" t="n">
        <v>0</v>
      </c>
      <c r="P298" s="31" t="n">
        <v>0</v>
      </c>
      <c r="Q298" s="32"/>
      <c r="R298" s="38"/>
      <c r="S298" s="25" t="n">
        <f aca="false">SUM(F298,H298,J298,K298,L298,M298)</f>
        <v>1420.403712</v>
      </c>
      <c r="T298" s="25" t="n">
        <f aca="false">SUM(F298,H298,J298,K298,L298,M298,Q298)</f>
        <v>1420.403712</v>
      </c>
      <c r="AMH298" s="13"/>
      <c r="AMI298" s="0"/>
      <c r="AMJ298" s="0"/>
    </row>
    <row r="299" s="39" customFormat="true" ht="14.95" hidden="false" customHeight="false" outlineLevel="0" collapsed="false">
      <c r="A299" s="16" t="n">
        <v>30204054</v>
      </c>
      <c r="B299" s="17" t="s">
        <v>338</v>
      </c>
      <c r="C299" s="18"/>
      <c r="D299" s="18"/>
      <c r="E299" s="16" t="s">
        <v>320</v>
      </c>
      <c r="F299" s="19" t="n">
        <f aca="false">IF(C299="",VLOOKUP(E299,'PORTE E UCO'!$A$5:$D$46,4,0),VLOOKUP(E299,'PORTE E UCO'!$A$5:$D$46,4,0)*C299)</f>
        <v>1224.795374</v>
      </c>
      <c r="G299" s="20"/>
      <c r="H299" s="21" t="n">
        <f aca="false">G299*$R$2</f>
        <v>0</v>
      </c>
      <c r="I299" s="16" t="n">
        <v>2</v>
      </c>
      <c r="J299" s="22" t="n">
        <f aca="false">IF(I299&gt;=1,F299*$J$2,"")</f>
        <v>367.4386122</v>
      </c>
      <c r="K299" s="22" t="n">
        <f aca="false">IF(I299&gt;=2,F299*$K$2,"")</f>
        <v>244.9590748</v>
      </c>
      <c r="L299" s="22" t="str">
        <f aca="false">IF(I299&gt;=3,F299*$L$2,"")</f>
        <v/>
      </c>
      <c r="M299" s="22" t="str">
        <f aca="false">IF(I299&gt;=4,F299*$M$2,"")</f>
        <v/>
      </c>
      <c r="N299" s="16" t="n">
        <v>6</v>
      </c>
      <c r="O299" s="16" t="n">
        <v>0</v>
      </c>
      <c r="P299" s="23" t="n">
        <v>0</v>
      </c>
      <c r="Q299" s="22"/>
      <c r="R299" s="38"/>
      <c r="S299" s="25" t="n">
        <f aca="false">SUM(F299,H299,J299,K299,L299,M299)</f>
        <v>1837.193061</v>
      </c>
      <c r="T299" s="25" t="n">
        <f aca="false">SUM(F299,H299,J299,K299,L299,M299,Q299)</f>
        <v>1837.193061</v>
      </c>
      <c r="AMH299" s="13"/>
      <c r="AMI299" s="0"/>
      <c r="AMJ299" s="0"/>
    </row>
    <row r="300" s="39" customFormat="true" ht="13.8" hidden="false" customHeight="false" outlineLevel="0" collapsed="false">
      <c r="A300" s="27" t="n">
        <v>30204062</v>
      </c>
      <c r="B300" s="28" t="s">
        <v>339</v>
      </c>
      <c r="C300" s="29"/>
      <c r="D300" s="29"/>
      <c r="E300" s="27" t="s">
        <v>221</v>
      </c>
      <c r="F300" s="19" t="n">
        <f aca="false">IF(C300="",VLOOKUP(E300,'PORTE E UCO'!$A$5:$D$46,4,0),VLOOKUP(E300,'PORTE E UCO'!$A$5:$D$46,4,0)*C300)</f>
        <v>1140.948712</v>
      </c>
      <c r="G300" s="30"/>
      <c r="H300" s="21" t="n">
        <f aca="false">G300*$R$2</f>
        <v>0</v>
      </c>
      <c r="I300" s="27" t="n">
        <v>2</v>
      </c>
      <c r="J300" s="22" t="n">
        <f aca="false">IF(I300&gt;=1,F300*$J$2,"")</f>
        <v>342.2846136</v>
      </c>
      <c r="K300" s="22" t="n">
        <f aca="false">IF(I300&gt;=2,F300*$K$2,"")</f>
        <v>228.1897424</v>
      </c>
      <c r="L300" s="22" t="str">
        <f aca="false">IF(I300&gt;=3,F300*$L$2,"")</f>
        <v/>
      </c>
      <c r="M300" s="22" t="str">
        <f aca="false">IF(I300&gt;=4,F300*$M$2,"")</f>
        <v/>
      </c>
      <c r="N300" s="27" t="n">
        <v>5</v>
      </c>
      <c r="O300" s="27" t="n">
        <v>0</v>
      </c>
      <c r="P300" s="31" t="n">
        <v>0</v>
      </c>
      <c r="Q300" s="32"/>
      <c r="R300" s="38"/>
      <c r="S300" s="25" t="n">
        <f aca="false">SUM(F300,H300,J300,K300,L300,M300)</f>
        <v>1711.423068</v>
      </c>
      <c r="T300" s="25" t="n">
        <f aca="false">SUM(F300,H300,J300,K300,L300,M300,Q300)</f>
        <v>1711.423068</v>
      </c>
      <c r="AMH300" s="13"/>
      <c r="AMI300" s="0"/>
      <c r="AMJ300" s="0"/>
    </row>
    <row r="301" s="39" customFormat="true" ht="13.8" hidden="false" customHeight="false" outlineLevel="0" collapsed="false">
      <c r="A301" s="16" t="n">
        <v>30204070</v>
      </c>
      <c r="B301" s="17" t="s">
        <v>340</v>
      </c>
      <c r="C301" s="18"/>
      <c r="D301" s="18"/>
      <c r="E301" s="16" t="s">
        <v>341</v>
      </c>
      <c r="F301" s="19" t="n">
        <f aca="false">IF(C301="",VLOOKUP(E301,'PORTE E UCO'!$A$5:$D$46,4,0),VLOOKUP(E301,'PORTE E UCO'!$A$5:$D$46,4,0)*C301)</f>
        <v>1558.54594</v>
      </c>
      <c r="G301" s="20"/>
      <c r="H301" s="21" t="n">
        <f aca="false">G301*$R$2</f>
        <v>0</v>
      </c>
      <c r="I301" s="16" t="n">
        <v>2</v>
      </c>
      <c r="J301" s="22" t="n">
        <f aca="false">IF(I301&gt;=1,F301*$J$2,"")</f>
        <v>467.563782</v>
      </c>
      <c r="K301" s="22" t="n">
        <f aca="false">IF(I301&gt;=2,F301*$K$2,"")</f>
        <v>311.709188</v>
      </c>
      <c r="L301" s="22" t="str">
        <f aca="false">IF(I301&gt;=3,F301*$L$2,"")</f>
        <v/>
      </c>
      <c r="M301" s="22" t="str">
        <f aca="false">IF(I301&gt;=4,F301*$M$2,"")</f>
        <v/>
      </c>
      <c r="N301" s="16" t="n">
        <v>6</v>
      </c>
      <c r="O301" s="16" t="n">
        <v>0</v>
      </c>
      <c r="P301" s="23" t="n">
        <v>0</v>
      </c>
      <c r="Q301" s="22"/>
      <c r="R301" s="38"/>
      <c r="S301" s="25" t="n">
        <f aca="false">SUM(F301,H301,J301,K301,L301,M301)</f>
        <v>2337.81891</v>
      </c>
      <c r="T301" s="25" t="n">
        <f aca="false">SUM(F301,H301,J301,K301,L301,M301,Q301)</f>
        <v>2337.81891</v>
      </c>
      <c r="AMH301" s="13"/>
      <c r="AMI301" s="0"/>
      <c r="AMJ301" s="0"/>
    </row>
    <row r="302" s="39" customFormat="true" ht="13.8" hidden="false" customHeight="false" outlineLevel="0" collapsed="false">
      <c r="A302" s="27" t="n">
        <v>30204089</v>
      </c>
      <c r="B302" s="28" t="s">
        <v>342</v>
      </c>
      <c r="C302" s="29"/>
      <c r="D302" s="29"/>
      <c r="E302" s="27" t="s">
        <v>195</v>
      </c>
      <c r="F302" s="19" t="n">
        <f aca="false">IF(C302="",VLOOKUP(E302,'PORTE E UCO'!$A$5:$D$46,4,0),VLOOKUP(E302,'PORTE E UCO'!$A$5:$D$46,4,0)*C302)</f>
        <v>742.008916</v>
      </c>
      <c r="G302" s="30"/>
      <c r="H302" s="21" t="n">
        <f aca="false">G302*$R$2</f>
        <v>0</v>
      </c>
      <c r="I302" s="27" t="n">
        <v>1</v>
      </c>
      <c r="J302" s="22" t="n">
        <f aca="false">IF(I302&gt;=1,F302*$J$2,"")</f>
        <v>222.6026748</v>
      </c>
      <c r="K302" s="22" t="str">
        <f aca="false">IF(I302&gt;=2,F302*$K$2,"")</f>
        <v/>
      </c>
      <c r="L302" s="22" t="str">
        <f aca="false">IF(I302&gt;=3,F302*$L$2,"")</f>
        <v/>
      </c>
      <c r="M302" s="22" t="str">
        <f aca="false">IF(I302&gt;=4,F302*$M$2,"")</f>
        <v/>
      </c>
      <c r="N302" s="27" t="n">
        <v>5</v>
      </c>
      <c r="O302" s="27" t="n">
        <v>0</v>
      </c>
      <c r="P302" s="31" t="n">
        <v>0</v>
      </c>
      <c r="Q302" s="32"/>
      <c r="R302" s="38"/>
      <c r="S302" s="25" t="n">
        <f aca="false">SUM(F302,H302,J302,K302,L302,M302)</f>
        <v>964.6115908</v>
      </c>
      <c r="T302" s="25" t="n">
        <f aca="false">SUM(F302,H302,J302,K302,L302,M302,Q302)</f>
        <v>964.6115908</v>
      </c>
      <c r="AMH302" s="13"/>
      <c r="AMI302" s="0"/>
      <c r="AMJ302" s="0"/>
    </row>
    <row r="303" s="39" customFormat="true" ht="13.8" hidden="false" customHeight="false" outlineLevel="0" collapsed="false">
      <c r="A303" s="16" t="n">
        <v>30204097</v>
      </c>
      <c r="B303" s="17" t="s">
        <v>343</v>
      </c>
      <c r="C303" s="18"/>
      <c r="D303" s="18"/>
      <c r="E303" s="16" t="s">
        <v>31</v>
      </c>
      <c r="F303" s="19" t="n">
        <f aca="false">IF(C303="",VLOOKUP(E303,'PORTE E UCO'!$A$5:$D$46,4,0),VLOOKUP(E303,'PORTE E UCO'!$A$5:$D$46,4,0)*C303)</f>
        <v>262.342192</v>
      </c>
      <c r="G303" s="20"/>
      <c r="H303" s="21" t="n">
        <f aca="false">G303*$R$2</f>
        <v>0</v>
      </c>
      <c r="I303" s="16" t="n">
        <v>1</v>
      </c>
      <c r="J303" s="22" t="n">
        <f aca="false">IF(I303&gt;=1,F303*$J$2,"")</f>
        <v>78.7026576</v>
      </c>
      <c r="K303" s="22" t="str">
        <f aca="false">IF(I303&gt;=2,F303*$K$2,"")</f>
        <v/>
      </c>
      <c r="L303" s="22" t="str">
        <f aca="false">IF(I303&gt;=3,F303*$L$2,"")</f>
        <v/>
      </c>
      <c r="M303" s="22" t="str">
        <f aca="false">IF(I303&gt;=4,F303*$M$2,"")</f>
        <v/>
      </c>
      <c r="N303" s="16" t="n">
        <v>3</v>
      </c>
      <c r="O303" s="16" t="n">
        <v>0</v>
      </c>
      <c r="P303" s="23" t="n">
        <v>0</v>
      </c>
      <c r="Q303" s="22"/>
      <c r="R303" s="38"/>
      <c r="S303" s="25" t="n">
        <f aca="false">SUM(F303,H303,J303,K303,L303,M303)</f>
        <v>341.0448496</v>
      </c>
      <c r="T303" s="25" t="n">
        <f aca="false">SUM(F303,H303,J303,K303,L303,M303,Q303)</f>
        <v>341.0448496</v>
      </c>
      <c r="AMH303" s="13"/>
      <c r="AMI303" s="0"/>
      <c r="AMJ303" s="0"/>
    </row>
    <row r="304" s="39" customFormat="true" ht="13.8" hidden="false" customHeight="false" outlineLevel="0" collapsed="false">
      <c r="A304" s="27" t="n">
        <v>30204100</v>
      </c>
      <c r="B304" s="28" t="s">
        <v>344</v>
      </c>
      <c r="C304" s="29"/>
      <c r="D304" s="29"/>
      <c r="E304" s="27" t="s">
        <v>26</v>
      </c>
      <c r="F304" s="19" t="n">
        <f aca="false">IF(C304="",VLOOKUP(E304,'PORTE E UCO'!$A$5:$D$46,4,0),VLOOKUP(E304,'PORTE E UCO'!$A$5:$D$46,4,0)*C304)</f>
        <v>324.442174</v>
      </c>
      <c r="G304" s="30"/>
      <c r="H304" s="21" t="n">
        <f aca="false">G304*$R$2</f>
        <v>0</v>
      </c>
      <c r="I304" s="27" t="n">
        <v>1</v>
      </c>
      <c r="J304" s="22" t="n">
        <f aca="false">IF(I304&gt;=1,F304*$J$2,"")</f>
        <v>97.3326522</v>
      </c>
      <c r="K304" s="22" t="str">
        <f aca="false">IF(I304&gt;=2,F304*$K$2,"")</f>
        <v/>
      </c>
      <c r="L304" s="22" t="str">
        <f aca="false">IF(I304&gt;=3,F304*$L$2,"")</f>
        <v/>
      </c>
      <c r="M304" s="22" t="str">
        <f aca="false">IF(I304&gt;=4,F304*$M$2,"")</f>
        <v/>
      </c>
      <c r="N304" s="27" t="n">
        <v>3</v>
      </c>
      <c r="O304" s="27" t="n">
        <v>0</v>
      </c>
      <c r="P304" s="31" t="n">
        <v>0</v>
      </c>
      <c r="Q304" s="32"/>
      <c r="R304" s="38"/>
      <c r="S304" s="25" t="n">
        <f aca="false">SUM(F304,H304,J304,K304,L304,M304)</f>
        <v>421.7748262</v>
      </c>
      <c r="T304" s="25" t="n">
        <f aca="false">SUM(F304,H304,J304,K304,L304,M304,Q304)</f>
        <v>421.7748262</v>
      </c>
      <c r="AMH304" s="13"/>
      <c r="AMI304" s="0"/>
      <c r="AMJ304" s="0"/>
    </row>
    <row r="305" s="39" customFormat="true" ht="13.8" hidden="false" customHeight="false" outlineLevel="0" collapsed="false">
      <c r="A305" s="16" t="n">
        <v>30205018</v>
      </c>
      <c r="B305" s="17" t="s">
        <v>345</v>
      </c>
      <c r="C305" s="18"/>
      <c r="D305" s="18"/>
      <c r="E305" s="16" t="s">
        <v>37</v>
      </c>
      <c r="F305" s="19" t="n">
        <f aca="false">IF(C305="",VLOOKUP(E305,'PORTE E UCO'!$A$5:$D$46,4,0),VLOOKUP(E305,'PORTE E UCO'!$A$5:$D$46,4,0)*C305)</f>
        <v>192.437794</v>
      </c>
      <c r="G305" s="20"/>
      <c r="H305" s="21" t="n">
        <f aca="false">G305*$R$2</f>
        <v>0</v>
      </c>
      <c r="I305" s="16" t="n">
        <v>1</v>
      </c>
      <c r="J305" s="22" t="n">
        <f aca="false">IF(I305&gt;=1,F305*$J$2,"")</f>
        <v>57.7313382</v>
      </c>
      <c r="K305" s="22" t="str">
        <f aca="false">IF(I305&gt;=2,F305*$K$2,"")</f>
        <v/>
      </c>
      <c r="L305" s="22" t="str">
        <f aca="false">IF(I305&gt;=3,F305*$L$2,"")</f>
        <v/>
      </c>
      <c r="M305" s="22" t="str">
        <f aca="false">IF(I305&gt;=4,F305*$M$2,"")</f>
        <v/>
      </c>
      <c r="N305" s="16" t="n">
        <v>1</v>
      </c>
      <c r="O305" s="16" t="n">
        <v>0</v>
      </c>
      <c r="P305" s="23" t="n">
        <v>0</v>
      </c>
      <c r="Q305" s="22"/>
      <c r="R305" s="38"/>
      <c r="S305" s="25" t="n">
        <f aca="false">SUM(F305,H305,J305,K305,L305,M305)</f>
        <v>250.1691322</v>
      </c>
      <c r="T305" s="25" t="n">
        <f aca="false">SUM(F305,H305,J305,K305,L305,M305,Q305)</f>
        <v>250.1691322</v>
      </c>
      <c r="AMH305" s="13"/>
      <c r="AMI305" s="0"/>
      <c r="AMJ305" s="0"/>
    </row>
    <row r="306" s="39" customFormat="true" ht="13.8" hidden="false" customHeight="false" outlineLevel="0" collapsed="false">
      <c r="A306" s="27" t="n">
        <v>30205026</v>
      </c>
      <c r="B306" s="28" t="s">
        <v>346</v>
      </c>
      <c r="C306" s="29"/>
      <c r="D306" s="29"/>
      <c r="E306" s="27" t="s">
        <v>24</v>
      </c>
      <c r="F306" s="19" t="n">
        <f aca="false">IF(C306="",VLOOKUP(E306,'PORTE E UCO'!$A$5:$D$46,4,0),VLOOKUP(E306,'PORTE E UCO'!$A$5:$D$46,4,0)*C306)</f>
        <v>377.223602</v>
      </c>
      <c r="G306" s="30"/>
      <c r="H306" s="21" t="n">
        <f aca="false">G306*$R$2</f>
        <v>0</v>
      </c>
      <c r="I306" s="27" t="n">
        <v>1</v>
      </c>
      <c r="J306" s="22" t="n">
        <f aca="false">IF(I306&gt;=1,F306*$J$2,"")</f>
        <v>113.1670806</v>
      </c>
      <c r="K306" s="22" t="str">
        <f aca="false">IF(I306&gt;=2,F306*$K$2,"")</f>
        <v/>
      </c>
      <c r="L306" s="22" t="str">
        <f aca="false">IF(I306&gt;=3,F306*$L$2,"")</f>
        <v/>
      </c>
      <c r="M306" s="22" t="str">
        <f aca="false">IF(I306&gt;=4,F306*$M$2,"")</f>
        <v/>
      </c>
      <c r="N306" s="27" t="n">
        <v>4</v>
      </c>
      <c r="O306" s="27" t="n">
        <v>0</v>
      </c>
      <c r="P306" s="31" t="n">
        <v>0</v>
      </c>
      <c r="Q306" s="32"/>
      <c r="R306" s="38"/>
      <c r="S306" s="25" t="n">
        <f aca="false">SUM(F306,H306,J306,K306,L306,M306)</f>
        <v>490.3906826</v>
      </c>
      <c r="T306" s="25" t="n">
        <f aca="false">SUM(F306,H306,J306,K306,L306,M306,Q306)</f>
        <v>490.3906826</v>
      </c>
      <c r="AMH306" s="13"/>
      <c r="AMI306" s="0"/>
      <c r="AMJ306" s="0"/>
    </row>
    <row r="307" s="39" customFormat="true" ht="13.8" hidden="false" customHeight="false" outlineLevel="0" collapsed="false">
      <c r="A307" s="16" t="n">
        <v>30205034</v>
      </c>
      <c r="B307" s="17" t="s">
        <v>347</v>
      </c>
      <c r="C307" s="18"/>
      <c r="D307" s="18"/>
      <c r="E307" s="16" t="s">
        <v>167</v>
      </c>
      <c r="F307" s="19" t="n">
        <f aca="false">IF(C307="",VLOOKUP(E307,'PORTE E UCO'!$A$5:$D$46,4,0),VLOOKUP(E307,'PORTE E UCO'!$A$5:$D$46,4,0)*C307)</f>
        <v>566.612796</v>
      </c>
      <c r="G307" s="20"/>
      <c r="H307" s="21" t="n">
        <f aca="false">G307*$R$2</f>
        <v>0</v>
      </c>
      <c r="I307" s="16" t="n">
        <v>1</v>
      </c>
      <c r="J307" s="22" t="n">
        <f aca="false">IF(I307&gt;=1,F307*$J$2,"")</f>
        <v>169.9838388</v>
      </c>
      <c r="K307" s="22" t="str">
        <f aca="false">IF(I307&gt;=2,F307*$K$2,"")</f>
        <v/>
      </c>
      <c r="L307" s="22" t="str">
        <f aca="false">IF(I307&gt;=3,F307*$L$2,"")</f>
        <v/>
      </c>
      <c r="M307" s="22" t="str">
        <f aca="false">IF(I307&gt;=4,F307*$M$2,"")</f>
        <v/>
      </c>
      <c r="N307" s="16" t="n">
        <v>3</v>
      </c>
      <c r="O307" s="16" t="n">
        <v>0</v>
      </c>
      <c r="P307" s="23" t="n">
        <v>0</v>
      </c>
      <c r="Q307" s="22"/>
      <c r="R307" s="38"/>
      <c r="S307" s="25" t="n">
        <f aca="false">SUM(F307,H307,J307,K307,L307,M307)</f>
        <v>736.5966348</v>
      </c>
      <c r="T307" s="25" t="n">
        <f aca="false">SUM(F307,H307,J307,K307,L307,M307,Q307)</f>
        <v>736.5966348</v>
      </c>
      <c r="AMH307" s="13"/>
      <c r="AMI307" s="0"/>
      <c r="AMJ307" s="0"/>
    </row>
    <row r="308" s="39" customFormat="true" ht="13.8" hidden="false" customHeight="false" outlineLevel="0" collapsed="false">
      <c r="A308" s="27" t="n">
        <v>30205042</v>
      </c>
      <c r="B308" s="28" t="s">
        <v>348</v>
      </c>
      <c r="C308" s="29"/>
      <c r="D308" s="29"/>
      <c r="E308" s="27" t="s">
        <v>24</v>
      </c>
      <c r="F308" s="19" t="n">
        <f aca="false">IF(C308="",VLOOKUP(E308,'PORTE E UCO'!$A$5:$D$46,4,0),VLOOKUP(E308,'PORTE E UCO'!$A$5:$D$46,4,0)*C308)</f>
        <v>377.223602</v>
      </c>
      <c r="G308" s="30"/>
      <c r="H308" s="21" t="n">
        <f aca="false">G308*$R$2</f>
        <v>0</v>
      </c>
      <c r="I308" s="27" t="n">
        <v>0</v>
      </c>
      <c r="J308" s="22" t="str">
        <f aca="false">IF(I308&gt;=1,F308*$J$2,"")</f>
        <v/>
      </c>
      <c r="K308" s="22" t="str">
        <f aca="false">IF(I308&gt;=2,F308*$K$2,"")</f>
        <v/>
      </c>
      <c r="L308" s="22" t="str">
        <f aca="false">IF(I308&gt;=3,F308*$L$2,"")</f>
        <v/>
      </c>
      <c r="M308" s="22" t="str">
        <f aca="false">IF(I308&gt;=4,F308*$M$2,"")</f>
        <v/>
      </c>
      <c r="N308" s="27" t="n">
        <v>2</v>
      </c>
      <c r="O308" s="27" t="n">
        <v>0</v>
      </c>
      <c r="P308" s="31" t="n">
        <v>0</v>
      </c>
      <c r="Q308" s="32"/>
      <c r="R308" s="38"/>
      <c r="S308" s="25" t="n">
        <f aca="false">SUM(F308,H308,J308,K308,L308,M308)</f>
        <v>377.223602</v>
      </c>
      <c r="T308" s="25" t="n">
        <f aca="false">SUM(F308,H308,J308,K308,L308,M308,Q308)</f>
        <v>377.223602</v>
      </c>
      <c r="AMH308" s="13"/>
      <c r="AMI308" s="0"/>
      <c r="AMJ308" s="0"/>
    </row>
    <row r="309" s="39" customFormat="true" ht="13.8" hidden="false" customHeight="false" outlineLevel="0" collapsed="false">
      <c r="A309" s="16" t="n">
        <v>30205271</v>
      </c>
      <c r="B309" s="17" t="s">
        <v>349</v>
      </c>
      <c r="C309" s="18"/>
      <c r="D309" s="18"/>
      <c r="E309" s="16" t="s">
        <v>350</v>
      </c>
      <c r="F309" s="19" t="n">
        <f aca="false">IF(C309="",VLOOKUP(E309,'PORTE E UCO'!$A$5:$D$46,4,0),VLOOKUP(E309,'PORTE E UCO'!$A$5:$D$46,4,0)*C309)</f>
        <v>479.687048</v>
      </c>
      <c r="G309" s="20" t="n">
        <v>33.8</v>
      </c>
      <c r="H309" s="21" t="n">
        <f aca="false">G309*$R$2</f>
        <v>664.9687616</v>
      </c>
      <c r="I309" s="16" t="n">
        <v>0</v>
      </c>
      <c r="J309" s="22" t="str">
        <f aca="false">IF(I309&gt;=1,F309*$J$2,"")</f>
        <v/>
      </c>
      <c r="K309" s="22" t="str">
        <f aca="false">IF(I309&gt;=2,F309*$K$2,"")</f>
        <v/>
      </c>
      <c r="L309" s="22" t="str">
        <f aca="false">IF(I309&gt;=3,F309*$L$2,"")</f>
        <v/>
      </c>
      <c r="M309" s="22" t="str">
        <f aca="false">IF(I309&gt;=4,F309*$M$2,"")</f>
        <v/>
      </c>
      <c r="N309" s="16" t="n">
        <v>3</v>
      </c>
      <c r="O309" s="16" t="n">
        <v>0</v>
      </c>
      <c r="P309" s="23" t="n">
        <v>0</v>
      </c>
      <c r="Q309" s="22"/>
      <c r="R309" s="38"/>
      <c r="S309" s="25" t="n">
        <f aca="false">SUM(F309,H309,J309,K309,L309,M309)</f>
        <v>1144.6558096</v>
      </c>
      <c r="T309" s="25" t="n">
        <f aca="false">SUM(F309,H309,J309,K309,L309,M309,Q309)</f>
        <v>1144.6558096</v>
      </c>
      <c r="AMH309" s="13"/>
      <c r="AMI309" s="0"/>
      <c r="AMJ309" s="0"/>
    </row>
    <row r="310" s="39" customFormat="true" ht="13.8" hidden="false" customHeight="false" outlineLevel="0" collapsed="false">
      <c r="A310" s="27" t="n">
        <v>30205050</v>
      </c>
      <c r="B310" s="28" t="s">
        <v>351</v>
      </c>
      <c r="C310" s="29"/>
      <c r="D310" s="29"/>
      <c r="E310" s="27" t="s">
        <v>24</v>
      </c>
      <c r="F310" s="19" t="n">
        <f aca="false">IF(C310="",VLOOKUP(E310,'PORTE E UCO'!$A$5:$D$46,4,0),VLOOKUP(E310,'PORTE E UCO'!$A$5:$D$46,4,0)*C310)</f>
        <v>377.223602</v>
      </c>
      <c r="G310" s="30"/>
      <c r="H310" s="21" t="n">
        <f aca="false">G310*$R$2</f>
        <v>0</v>
      </c>
      <c r="I310" s="27" t="n">
        <v>1</v>
      </c>
      <c r="J310" s="22" t="n">
        <f aca="false">IF(I310&gt;=1,F310*$J$2,"")</f>
        <v>113.1670806</v>
      </c>
      <c r="K310" s="22" t="str">
        <f aca="false">IF(I310&gt;=2,F310*$K$2,"")</f>
        <v/>
      </c>
      <c r="L310" s="22" t="str">
        <f aca="false">IF(I310&gt;=3,F310*$L$2,"")</f>
        <v/>
      </c>
      <c r="M310" s="22" t="str">
        <f aca="false">IF(I310&gt;=4,F310*$M$2,"")</f>
        <v/>
      </c>
      <c r="N310" s="27" t="n">
        <v>2</v>
      </c>
      <c r="O310" s="27" t="n">
        <v>0</v>
      </c>
      <c r="P310" s="31" t="n">
        <v>0</v>
      </c>
      <c r="Q310" s="32"/>
      <c r="R310" s="38"/>
      <c r="S310" s="25" t="n">
        <f aca="false">SUM(F310,H310,J310,K310,L310,M310)</f>
        <v>490.3906826</v>
      </c>
      <c r="T310" s="25" t="n">
        <f aca="false">SUM(F310,H310,J310,K310,L310,M310,Q310)</f>
        <v>490.3906826</v>
      </c>
      <c r="AMH310" s="13"/>
      <c r="AMI310" s="0"/>
      <c r="AMJ310" s="0"/>
    </row>
    <row r="311" s="39" customFormat="true" ht="13.8" hidden="false" customHeight="false" outlineLevel="0" collapsed="false">
      <c r="A311" s="16" t="n">
        <v>30205069</v>
      </c>
      <c r="B311" s="17" t="s">
        <v>352</v>
      </c>
      <c r="C311" s="18"/>
      <c r="D311" s="18"/>
      <c r="E311" s="16" t="s">
        <v>24</v>
      </c>
      <c r="F311" s="19" t="n">
        <f aca="false">IF(C311="",VLOOKUP(E311,'PORTE E UCO'!$A$5:$D$46,4,0),VLOOKUP(E311,'PORTE E UCO'!$A$5:$D$46,4,0)*C311)</f>
        <v>377.223602</v>
      </c>
      <c r="G311" s="20"/>
      <c r="H311" s="21" t="n">
        <f aca="false">G311*$R$2</f>
        <v>0</v>
      </c>
      <c r="I311" s="16" t="n">
        <v>1</v>
      </c>
      <c r="J311" s="22" t="n">
        <f aca="false">IF(I311&gt;=1,F311*$J$2,"")</f>
        <v>113.1670806</v>
      </c>
      <c r="K311" s="22" t="str">
        <f aca="false">IF(I311&gt;=2,F311*$K$2,"")</f>
        <v/>
      </c>
      <c r="L311" s="22" t="str">
        <f aca="false">IF(I311&gt;=3,F311*$L$2,"")</f>
        <v/>
      </c>
      <c r="M311" s="22" t="str">
        <f aca="false">IF(I311&gt;=4,F311*$M$2,"")</f>
        <v/>
      </c>
      <c r="N311" s="16" t="n">
        <v>3</v>
      </c>
      <c r="O311" s="16" t="n">
        <v>0</v>
      </c>
      <c r="P311" s="23" t="n">
        <v>0</v>
      </c>
      <c r="Q311" s="22"/>
      <c r="R311" s="38"/>
      <c r="S311" s="25" t="n">
        <f aca="false">SUM(F311,H311,J311,K311,L311,M311)</f>
        <v>490.3906826</v>
      </c>
      <c r="T311" s="25" t="n">
        <f aca="false">SUM(F311,H311,J311,K311,L311,M311,Q311)</f>
        <v>490.3906826</v>
      </c>
      <c r="AMH311" s="13"/>
      <c r="AMI311" s="0"/>
      <c r="AMJ311" s="0"/>
    </row>
    <row r="312" s="39" customFormat="true" ht="13.8" hidden="false" customHeight="false" outlineLevel="0" collapsed="false">
      <c r="A312" s="27" t="n">
        <v>30205077</v>
      </c>
      <c r="B312" s="28" t="s">
        <v>353</v>
      </c>
      <c r="C312" s="29"/>
      <c r="D312" s="29"/>
      <c r="E312" s="27" t="s">
        <v>37</v>
      </c>
      <c r="F312" s="19" t="n">
        <f aca="false">IF(C312="",VLOOKUP(E312,'PORTE E UCO'!$A$5:$D$46,4,0),VLOOKUP(E312,'PORTE E UCO'!$A$5:$D$46,4,0)*C312)</f>
        <v>192.437794</v>
      </c>
      <c r="G312" s="30"/>
      <c r="H312" s="21" t="n">
        <f aca="false">G312*$R$2</f>
        <v>0</v>
      </c>
      <c r="I312" s="27" t="n">
        <v>1</v>
      </c>
      <c r="J312" s="22" t="n">
        <f aca="false">IF(I312&gt;=1,F312*$J$2,"")</f>
        <v>57.7313382</v>
      </c>
      <c r="K312" s="22" t="str">
        <f aca="false">IF(I312&gt;=2,F312*$K$2,"")</f>
        <v/>
      </c>
      <c r="L312" s="22" t="str">
        <f aca="false">IF(I312&gt;=3,F312*$L$2,"")</f>
        <v/>
      </c>
      <c r="M312" s="22" t="str">
        <f aca="false">IF(I312&gt;=4,F312*$M$2,"")</f>
        <v/>
      </c>
      <c r="N312" s="27" t="n">
        <v>2</v>
      </c>
      <c r="O312" s="27" t="n">
        <v>0</v>
      </c>
      <c r="P312" s="31" t="n">
        <v>0</v>
      </c>
      <c r="Q312" s="32"/>
      <c r="R312" s="38"/>
      <c r="S312" s="25" t="n">
        <f aca="false">SUM(F312,H312,J312,K312,L312,M312)</f>
        <v>250.1691322</v>
      </c>
      <c r="T312" s="25" t="n">
        <f aca="false">SUM(F312,H312,J312,K312,L312,M312,Q312)</f>
        <v>250.1691322</v>
      </c>
      <c r="AMH312" s="13"/>
      <c r="AMI312" s="0"/>
      <c r="AMJ312" s="0"/>
    </row>
    <row r="313" s="39" customFormat="true" ht="13.8" hidden="false" customHeight="false" outlineLevel="0" collapsed="false">
      <c r="A313" s="16" t="n">
        <v>30205085</v>
      </c>
      <c r="B313" s="17" t="s">
        <v>354</v>
      </c>
      <c r="C313" s="18"/>
      <c r="D313" s="18"/>
      <c r="E313" s="16" t="s">
        <v>39</v>
      </c>
      <c r="F313" s="19" t="n">
        <f aca="false">IF(C313="",VLOOKUP(E313,'PORTE E UCO'!$A$5:$D$46,4,0),VLOOKUP(E313,'PORTE E UCO'!$A$5:$D$46,4,0)*C313)</f>
        <v>52.984668</v>
      </c>
      <c r="G313" s="20"/>
      <c r="H313" s="21" t="n">
        <f aca="false">G313*$R$2</f>
        <v>0</v>
      </c>
      <c r="I313" s="16" t="n">
        <v>0</v>
      </c>
      <c r="J313" s="22" t="str">
        <f aca="false">IF(I313&gt;=1,F313*$J$2,"")</f>
        <v/>
      </c>
      <c r="K313" s="22" t="str">
        <f aca="false">IF(I313&gt;=2,F313*$K$2,"")</f>
        <v/>
      </c>
      <c r="L313" s="22" t="str">
        <f aca="false">IF(I313&gt;=3,F313*$L$2,"")</f>
        <v/>
      </c>
      <c r="M313" s="22" t="str">
        <f aca="false">IF(I313&gt;=4,F313*$M$2,"")</f>
        <v/>
      </c>
      <c r="N313" s="16" t="n">
        <v>0</v>
      </c>
      <c r="O313" s="16" t="n">
        <v>0</v>
      </c>
      <c r="P313" s="23" t="n">
        <v>0</v>
      </c>
      <c r="Q313" s="22"/>
      <c r="R313" s="38"/>
      <c r="S313" s="25" t="n">
        <f aca="false">SUM(F313,H313,J313,K313,L313,M313)</f>
        <v>52.984668</v>
      </c>
      <c r="T313" s="25" t="n">
        <f aca="false">SUM(F313,H313,J313,K313,L313,M313,Q313)</f>
        <v>52.984668</v>
      </c>
      <c r="AMH313" s="13"/>
      <c r="AMI313" s="0"/>
      <c r="AMJ313" s="0"/>
    </row>
    <row r="314" s="39" customFormat="true" ht="13.8" hidden="false" customHeight="false" outlineLevel="0" collapsed="false">
      <c r="A314" s="27" t="n">
        <v>30205093</v>
      </c>
      <c r="B314" s="28" t="s">
        <v>355</v>
      </c>
      <c r="C314" s="29"/>
      <c r="D314" s="29"/>
      <c r="E314" s="27" t="s">
        <v>37</v>
      </c>
      <c r="F314" s="19" t="n">
        <f aca="false">IF(C314="",VLOOKUP(E314,'PORTE E UCO'!$A$5:$D$46,4,0),VLOOKUP(E314,'PORTE E UCO'!$A$5:$D$46,4,0)*C314)</f>
        <v>192.437794</v>
      </c>
      <c r="G314" s="30"/>
      <c r="H314" s="21" t="n">
        <f aca="false">G314*$R$2</f>
        <v>0</v>
      </c>
      <c r="I314" s="27" t="n">
        <v>0</v>
      </c>
      <c r="J314" s="22" t="str">
        <f aca="false">IF(I314&gt;=1,F314*$J$2,"")</f>
        <v/>
      </c>
      <c r="K314" s="22" t="str">
        <f aca="false">IF(I314&gt;=2,F314*$K$2,"")</f>
        <v/>
      </c>
      <c r="L314" s="22" t="str">
        <f aca="false">IF(I314&gt;=3,F314*$L$2,"")</f>
        <v/>
      </c>
      <c r="M314" s="22" t="str">
        <f aca="false">IF(I314&gt;=4,F314*$M$2,"")</f>
        <v/>
      </c>
      <c r="N314" s="27" t="n">
        <v>0</v>
      </c>
      <c r="O314" s="27" t="n">
        <v>0</v>
      </c>
      <c r="P314" s="31" t="n">
        <v>0</v>
      </c>
      <c r="Q314" s="32"/>
      <c r="R314" s="38"/>
      <c r="S314" s="25" t="n">
        <f aca="false">SUM(F314,H314,J314,K314,L314,M314)</f>
        <v>192.437794</v>
      </c>
      <c r="T314" s="25" t="n">
        <f aca="false">SUM(F314,H314,J314,K314,L314,M314,Q314)</f>
        <v>192.437794</v>
      </c>
      <c r="AMH314" s="13"/>
      <c r="AMI314" s="0"/>
      <c r="AMJ314" s="0"/>
    </row>
    <row r="315" s="39" customFormat="true" ht="13.8" hidden="false" customHeight="false" outlineLevel="0" collapsed="false">
      <c r="A315" s="16" t="n">
        <v>30205107</v>
      </c>
      <c r="B315" s="17" t="s">
        <v>356</v>
      </c>
      <c r="C315" s="18"/>
      <c r="D315" s="18"/>
      <c r="E315" s="16" t="s">
        <v>31</v>
      </c>
      <c r="F315" s="19" t="n">
        <f aca="false">IF(C315="",VLOOKUP(E315,'PORTE E UCO'!$A$5:$D$46,4,0),VLOOKUP(E315,'PORTE E UCO'!$A$5:$D$46,4,0)*C315)</f>
        <v>262.342192</v>
      </c>
      <c r="G315" s="20"/>
      <c r="H315" s="21" t="n">
        <f aca="false">G315*$R$2</f>
        <v>0</v>
      </c>
      <c r="I315" s="16" t="n">
        <v>0</v>
      </c>
      <c r="J315" s="22" t="str">
        <f aca="false">IF(I315&gt;=1,F315*$J$2,"")</f>
        <v/>
      </c>
      <c r="K315" s="22" t="str">
        <f aca="false">IF(I315&gt;=2,F315*$K$2,"")</f>
        <v/>
      </c>
      <c r="L315" s="22" t="str">
        <f aca="false">IF(I315&gt;=3,F315*$L$2,"")</f>
        <v/>
      </c>
      <c r="M315" s="22" t="str">
        <f aca="false">IF(I315&gt;=4,F315*$M$2,"")</f>
        <v/>
      </c>
      <c r="N315" s="16" t="n">
        <v>1</v>
      </c>
      <c r="O315" s="16" t="n">
        <v>0</v>
      </c>
      <c r="P315" s="23" t="n">
        <v>0</v>
      </c>
      <c r="Q315" s="22"/>
      <c r="R315" s="38"/>
      <c r="S315" s="25" t="n">
        <f aca="false">SUM(F315,H315,J315,K315,L315,M315)</f>
        <v>262.342192</v>
      </c>
      <c r="T315" s="25" t="n">
        <f aca="false">SUM(F315,H315,J315,K315,L315,M315,Q315)</f>
        <v>262.342192</v>
      </c>
      <c r="AMH315" s="13"/>
      <c r="AMI315" s="0"/>
      <c r="AMJ315" s="0"/>
    </row>
    <row r="316" s="39" customFormat="true" ht="13.8" hidden="false" customHeight="false" outlineLevel="0" collapsed="false">
      <c r="A316" s="27" t="n">
        <v>30205115</v>
      </c>
      <c r="B316" s="28" t="s">
        <v>357</v>
      </c>
      <c r="C316" s="29"/>
      <c r="D316" s="29"/>
      <c r="E316" s="27" t="s">
        <v>171</v>
      </c>
      <c r="F316" s="19" t="n">
        <f aca="false">IF(C316="",VLOOKUP(E316,'PORTE E UCO'!$A$5:$D$46,4,0),VLOOKUP(E316,'PORTE E UCO'!$A$5:$D$46,4,0)*C316)</f>
        <v>287.188282</v>
      </c>
      <c r="G316" s="30"/>
      <c r="H316" s="21" t="n">
        <f aca="false">G316*$R$2</f>
        <v>0</v>
      </c>
      <c r="I316" s="27" t="n">
        <v>1</v>
      </c>
      <c r="J316" s="22" t="n">
        <f aca="false">IF(I316&gt;=1,F316*$J$2,"")</f>
        <v>86.1564846</v>
      </c>
      <c r="K316" s="22" t="str">
        <f aca="false">IF(I316&gt;=2,F316*$K$2,"")</f>
        <v/>
      </c>
      <c r="L316" s="22" t="str">
        <f aca="false">IF(I316&gt;=3,F316*$L$2,"")</f>
        <v/>
      </c>
      <c r="M316" s="22" t="str">
        <f aca="false">IF(I316&gt;=4,F316*$M$2,"")</f>
        <v/>
      </c>
      <c r="N316" s="27" t="n">
        <v>3</v>
      </c>
      <c r="O316" s="27" t="n">
        <v>0</v>
      </c>
      <c r="P316" s="31" t="n">
        <v>0</v>
      </c>
      <c r="Q316" s="32"/>
      <c r="R316" s="38"/>
      <c r="S316" s="25" t="n">
        <f aca="false">SUM(F316,H316,J316,K316,L316,M316)</f>
        <v>373.3447666</v>
      </c>
      <c r="T316" s="25" t="n">
        <f aca="false">SUM(F316,H316,J316,K316,L316,M316,Q316)</f>
        <v>373.3447666</v>
      </c>
      <c r="AMH316" s="13"/>
      <c r="AMI316" s="0"/>
      <c r="AMJ316" s="0"/>
    </row>
    <row r="317" s="39" customFormat="true" ht="13.8" hidden="false" customHeight="false" outlineLevel="0" collapsed="false">
      <c r="A317" s="16" t="n">
        <v>30205140</v>
      </c>
      <c r="B317" s="17" t="s">
        <v>358</v>
      </c>
      <c r="C317" s="18"/>
      <c r="D317" s="18"/>
      <c r="E317" s="16" t="s">
        <v>359</v>
      </c>
      <c r="F317" s="19" t="n">
        <f aca="false">IF(C317="",VLOOKUP(E317,'PORTE E UCO'!$A$5:$D$46,4,0),VLOOKUP(E317,'PORTE E UCO'!$A$5:$D$46,4,0)*C317)</f>
        <v>1473.154654</v>
      </c>
      <c r="G317" s="20"/>
      <c r="H317" s="21" t="n">
        <f aca="false">G317*$R$2</f>
        <v>0</v>
      </c>
      <c r="I317" s="16" t="n">
        <v>3</v>
      </c>
      <c r="J317" s="22" t="n">
        <f aca="false">IF(I317&gt;=1,F317*$J$2,"")</f>
        <v>441.9463962</v>
      </c>
      <c r="K317" s="22" t="n">
        <f aca="false">IF(I317&gt;=2,F317*$K$2,"")</f>
        <v>294.6309308</v>
      </c>
      <c r="L317" s="22" t="n">
        <f aca="false">IF(I317&gt;=3,F317*$L$2,"")</f>
        <v>294.6309308</v>
      </c>
      <c r="M317" s="22" t="str">
        <f aca="false">IF(I317&gt;=4,F317*$M$2,"")</f>
        <v/>
      </c>
      <c r="N317" s="16" t="n">
        <v>5</v>
      </c>
      <c r="O317" s="16" t="n">
        <v>0</v>
      </c>
      <c r="P317" s="23" t="n">
        <v>0</v>
      </c>
      <c r="Q317" s="22"/>
      <c r="R317" s="38"/>
      <c r="S317" s="25" t="n">
        <f aca="false">SUM(F317,H317,J317,K317,L317,M317)</f>
        <v>2504.3629118</v>
      </c>
      <c r="T317" s="25" t="n">
        <f aca="false">SUM(F317,H317,J317,K317,L317,M317,Q317)</f>
        <v>2504.3629118</v>
      </c>
      <c r="AMH317" s="13"/>
      <c r="AMI317" s="0"/>
      <c r="AMJ317" s="0"/>
    </row>
    <row r="318" s="39" customFormat="true" ht="13.8" hidden="false" customHeight="false" outlineLevel="0" collapsed="false">
      <c r="A318" s="27" t="n">
        <v>30205158</v>
      </c>
      <c r="B318" s="28" t="s">
        <v>360</v>
      </c>
      <c r="C318" s="29"/>
      <c r="D318" s="29"/>
      <c r="E318" s="27" t="s">
        <v>361</v>
      </c>
      <c r="F318" s="19" t="n">
        <f aca="false">IF(C318="",VLOOKUP(E318,'PORTE E UCO'!$A$5:$D$46,4,0),VLOOKUP(E318,'PORTE E UCO'!$A$5:$D$46,4,0)*C318)</f>
        <v>2089.449468</v>
      </c>
      <c r="G318" s="30"/>
      <c r="H318" s="21" t="n">
        <f aca="false">G318*$R$2</f>
        <v>0</v>
      </c>
      <c r="I318" s="27" t="n">
        <v>3</v>
      </c>
      <c r="J318" s="22" t="n">
        <f aca="false">IF(I318&gt;=1,F318*$J$2,"")</f>
        <v>626.8348404</v>
      </c>
      <c r="K318" s="22" t="n">
        <f aca="false">IF(I318&gt;=2,F318*$K$2,"")</f>
        <v>417.8898936</v>
      </c>
      <c r="L318" s="22" t="n">
        <f aca="false">IF(I318&gt;=3,F318*$L$2,"")</f>
        <v>417.8898936</v>
      </c>
      <c r="M318" s="22" t="str">
        <f aca="false">IF(I318&gt;=4,F318*$M$2,"")</f>
        <v/>
      </c>
      <c r="N318" s="27" t="n">
        <v>7</v>
      </c>
      <c r="O318" s="27" t="n">
        <v>0</v>
      </c>
      <c r="P318" s="31" t="n">
        <v>0</v>
      </c>
      <c r="Q318" s="32"/>
      <c r="R318" s="38"/>
      <c r="S318" s="25" t="n">
        <f aca="false">SUM(F318,H318,J318,K318,L318,M318)</f>
        <v>3552.0640956</v>
      </c>
      <c r="T318" s="25" t="n">
        <f aca="false">SUM(F318,H318,J318,K318,L318,M318,Q318)</f>
        <v>3552.0640956</v>
      </c>
      <c r="AMH318" s="13"/>
      <c r="AMI318" s="0"/>
      <c r="AMJ318" s="0"/>
    </row>
    <row r="319" s="39" customFormat="true" ht="13.8" hidden="false" customHeight="false" outlineLevel="0" collapsed="false">
      <c r="A319" s="16" t="n">
        <v>30205166</v>
      </c>
      <c r="B319" s="17" t="s">
        <v>362</v>
      </c>
      <c r="C319" s="18"/>
      <c r="D319" s="18"/>
      <c r="E319" s="16" t="s">
        <v>221</v>
      </c>
      <c r="F319" s="19" t="n">
        <f aca="false">IF(C319="",VLOOKUP(E319,'PORTE E UCO'!$A$5:$D$46,4,0),VLOOKUP(E319,'PORTE E UCO'!$A$5:$D$46,4,0)*C319)</f>
        <v>1140.948712</v>
      </c>
      <c r="G319" s="20"/>
      <c r="H319" s="21" t="n">
        <f aca="false">G319*$R$2</f>
        <v>0</v>
      </c>
      <c r="I319" s="16" t="n">
        <v>3</v>
      </c>
      <c r="J319" s="22" t="n">
        <f aca="false">IF(I319&gt;=1,F319*$J$2,"")</f>
        <v>342.2846136</v>
      </c>
      <c r="K319" s="22" t="n">
        <f aca="false">IF(I319&gt;=2,F319*$K$2,"")</f>
        <v>228.1897424</v>
      </c>
      <c r="L319" s="22" t="n">
        <f aca="false">IF(I319&gt;=3,F319*$L$2,"")</f>
        <v>228.1897424</v>
      </c>
      <c r="M319" s="22" t="str">
        <f aca="false">IF(I319&gt;=4,F319*$M$2,"")</f>
        <v/>
      </c>
      <c r="N319" s="16" t="n">
        <v>5</v>
      </c>
      <c r="O319" s="16" t="n">
        <v>0</v>
      </c>
      <c r="P319" s="23" t="n">
        <v>0</v>
      </c>
      <c r="Q319" s="22"/>
      <c r="R319" s="38"/>
      <c r="S319" s="25" t="n">
        <f aca="false">SUM(F319,H319,J319,K319,L319,M319)</f>
        <v>1939.6128104</v>
      </c>
      <c r="T319" s="25" t="n">
        <f aca="false">SUM(F319,H319,J319,K319,L319,M319,Q319)</f>
        <v>1939.6128104</v>
      </c>
      <c r="AMH319" s="13"/>
      <c r="AMI319" s="0"/>
      <c r="AMJ319" s="0"/>
    </row>
    <row r="320" s="39" customFormat="true" ht="13.8" hidden="false" customHeight="false" outlineLevel="0" collapsed="false">
      <c r="A320" s="27" t="n">
        <v>30205280</v>
      </c>
      <c r="B320" s="28" t="s">
        <v>363</v>
      </c>
      <c r="C320" s="29"/>
      <c r="D320" s="29"/>
      <c r="E320" s="27" t="s">
        <v>174</v>
      </c>
      <c r="F320" s="19" t="n">
        <f aca="false">IF(C320="",VLOOKUP(E320,'PORTE E UCO'!$A$5:$D$46,4,0),VLOOKUP(E320,'PORTE E UCO'!$A$5:$D$46,4,0)*C320)</f>
        <v>1709.126456</v>
      </c>
      <c r="G320" s="30" t="n">
        <v>38.5</v>
      </c>
      <c r="H320" s="21" t="n">
        <f aca="false">G320*$R$2</f>
        <v>757.434832</v>
      </c>
      <c r="I320" s="27" t="n">
        <v>3</v>
      </c>
      <c r="J320" s="22" t="n">
        <f aca="false">IF(I320&gt;=1,F320*$J$2,"")</f>
        <v>512.7379368</v>
      </c>
      <c r="K320" s="22" t="n">
        <f aca="false">IF(I320&gt;=2,F320*$K$2,"")</f>
        <v>341.8252912</v>
      </c>
      <c r="L320" s="22" t="n">
        <f aca="false">IF(I320&gt;=3,F320*$L$2,"")</f>
        <v>341.8252912</v>
      </c>
      <c r="M320" s="22" t="str">
        <f aca="false">IF(I320&gt;=4,F320*$M$2,"")</f>
        <v/>
      </c>
      <c r="N320" s="27" t="n">
        <v>6</v>
      </c>
      <c r="O320" s="27" t="n">
        <v>0</v>
      </c>
      <c r="P320" s="31" t="n">
        <v>0</v>
      </c>
      <c r="Q320" s="32"/>
      <c r="R320" s="38"/>
      <c r="S320" s="25" t="n">
        <f aca="false">SUM(F320,H320,J320,K320,L320,M320)</f>
        <v>3662.9498072</v>
      </c>
      <c r="T320" s="25" t="n">
        <f aca="false">SUM(F320,H320,J320,K320,L320,M320,Q320)</f>
        <v>3662.9498072</v>
      </c>
      <c r="AMH320" s="13"/>
      <c r="AMI320" s="0"/>
      <c r="AMJ320" s="0"/>
    </row>
    <row r="321" s="39" customFormat="true" ht="13.8" hidden="false" customHeight="false" outlineLevel="0" collapsed="false">
      <c r="A321" s="16" t="n">
        <v>30205174</v>
      </c>
      <c r="B321" s="17" t="s">
        <v>364</v>
      </c>
      <c r="C321" s="18"/>
      <c r="D321" s="18"/>
      <c r="E321" s="16" t="s">
        <v>195</v>
      </c>
      <c r="F321" s="19" t="n">
        <f aca="false">IF(C321="",VLOOKUP(E321,'PORTE E UCO'!$A$5:$D$46,4,0),VLOOKUP(E321,'PORTE E UCO'!$A$5:$D$46,4,0)*C321)</f>
        <v>742.008916</v>
      </c>
      <c r="G321" s="20"/>
      <c r="H321" s="21" t="n">
        <f aca="false">G321*$R$2</f>
        <v>0</v>
      </c>
      <c r="I321" s="16" t="n">
        <v>2</v>
      </c>
      <c r="J321" s="22" t="n">
        <f aca="false">IF(I321&gt;=1,F321*$J$2,"")</f>
        <v>222.6026748</v>
      </c>
      <c r="K321" s="22" t="n">
        <f aca="false">IF(I321&gt;=2,F321*$K$2,"")</f>
        <v>148.4017832</v>
      </c>
      <c r="L321" s="22" t="str">
        <f aca="false">IF(I321&gt;=3,F321*$L$2,"")</f>
        <v/>
      </c>
      <c r="M321" s="22" t="str">
        <f aca="false">IF(I321&gt;=4,F321*$M$2,"")</f>
        <v/>
      </c>
      <c r="N321" s="16" t="n">
        <v>4</v>
      </c>
      <c r="O321" s="16" t="n">
        <v>0</v>
      </c>
      <c r="P321" s="23" t="n">
        <v>0</v>
      </c>
      <c r="Q321" s="22"/>
      <c r="R321" s="38"/>
      <c r="S321" s="25" t="n">
        <f aca="false">SUM(F321,H321,J321,K321,L321,M321)</f>
        <v>1113.013374</v>
      </c>
      <c r="T321" s="25" t="n">
        <f aca="false">SUM(F321,H321,J321,K321,L321,M321,Q321)</f>
        <v>1113.013374</v>
      </c>
      <c r="AMH321" s="13"/>
      <c r="AMI321" s="0"/>
      <c r="AMJ321" s="0"/>
    </row>
    <row r="322" s="39" customFormat="true" ht="14.95" hidden="false" customHeight="false" outlineLevel="0" collapsed="false">
      <c r="A322" s="27" t="n">
        <v>30205182</v>
      </c>
      <c r="B322" s="28" t="s">
        <v>365</v>
      </c>
      <c r="C322" s="29"/>
      <c r="D322" s="29"/>
      <c r="E322" s="27" t="s">
        <v>176</v>
      </c>
      <c r="F322" s="19" t="n">
        <f aca="false">IF(C322="",VLOOKUP(E322,'PORTE E UCO'!$A$5:$D$46,4,0),VLOOKUP(E322,'PORTE E UCO'!$A$5:$D$46,4,0)*C322)</f>
        <v>891.034646</v>
      </c>
      <c r="G322" s="30"/>
      <c r="H322" s="21" t="n">
        <f aca="false">G322*$R$2</f>
        <v>0</v>
      </c>
      <c r="I322" s="27" t="n">
        <v>3</v>
      </c>
      <c r="J322" s="22" t="n">
        <f aca="false">IF(I322&gt;=1,F322*$J$2,"")</f>
        <v>267.3103938</v>
      </c>
      <c r="K322" s="22" t="n">
        <f aca="false">IF(I322&gt;=2,F322*$K$2,"")</f>
        <v>178.2069292</v>
      </c>
      <c r="L322" s="22" t="n">
        <f aca="false">IF(I322&gt;=3,F322*$L$2,"")</f>
        <v>178.2069292</v>
      </c>
      <c r="M322" s="22" t="str">
        <f aca="false">IF(I322&gt;=4,F322*$M$2,"")</f>
        <v/>
      </c>
      <c r="N322" s="27" t="n">
        <v>6</v>
      </c>
      <c r="O322" s="27" t="n">
        <v>0</v>
      </c>
      <c r="P322" s="31" t="n">
        <v>0</v>
      </c>
      <c r="Q322" s="32"/>
      <c r="R322" s="38"/>
      <c r="S322" s="25" t="n">
        <f aca="false">SUM(F322,H322,J322,K322,L322,M322)</f>
        <v>1514.7588982</v>
      </c>
      <c r="T322" s="25" t="n">
        <f aca="false">SUM(F322,H322,J322,K322,L322,M322,Q322)</f>
        <v>1514.7588982</v>
      </c>
      <c r="AMH322" s="13"/>
      <c r="AMI322" s="0"/>
      <c r="AMJ322" s="0"/>
    </row>
    <row r="323" s="39" customFormat="true" ht="13.8" hidden="false" customHeight="false" outlineLevel="0" collapsed="false">
      <c r="A323" s="16" t="n">
        <v>30205190</v>
      </c>
      <c r="B323" s="17" t="s">
        <v>366</v>
      </c>
      <c r="C323" s="18"/>
      <c r="D323" s="18"/>
      <c r="E323" s="16" t="s">
        <v>221</v>
      </c>
      <c r="F323" s="19" t="n">
        <f aca="false">IF(C323="",VLOOKUP(E323,'PORTE E UCO'!$A$5:$D$46,4,0),VLOOKUP(E323,'PORTE E UCO'!$A$5:$D$46,4,0)*C323)</f>
        <v>1140.948712</v>
      </c>
      <c r="G323" s="20"/>
      <c r="H323" s="21" t="n">
        <f aca="false">G323*$R$2</f>
        <v>0</v>
      </c>
      <c r="I323" s="16" t="n">
        <v>3</v>
      </c>
      <c r="J323" s="22" t="n">
        <f aca="false">IF(I323&gt;=1,F323*$J$2,"")</f>
        <v>342.2846136</v>
      </c>
      <c r="K323" s="22" t="n">
        <f aca="false">IF(I323&gt;=2,F323*$K$2,"")</f>
        <v>228.1897424</v>
      </c>
      <c r="L323" s="22" t="n">
        <f aca="false">IF(I323&gt;=3,F323*$L$2,"")</f>
        <v>228.1897424</v>
      </c>
      <c r="M323" s="22" t="str">
        <f aca="false">IF(I323&gt;=4,F323*$M$2,"")</f>
        <v/>
      </c>
      <c r="N323" s="16" t="n">
        <v>6</v>
      </c>
      <c r="O323" s="16" t="n">
        <v>0</v>
      </c>
      <c r="P323" s="23" t="n">
        <v>0</v>
      </c>
      <c r="Q323" s="22"/>
      <c r="R323" s="38"/>
      <c r="S323" s="25" t="n">
        <f aca="false">SUM(F323,H323,J323,K323,L323,M323)</f>
        <v>1939.6128104</v>
      </c>
      <c r="T323" s="25" t="n">
        <f aca="false">SUM(F323,H323,J323,K323,L323,M323,Q323)</f>
        <v>1939.6128104</v>
      </c>
      <c r="AMH323" s="13"/>
      <c r="AMI323" s="0"/>
      <c r="AMJ323" s="0"/>
    </row>
    <row r="324" s="39" customFormat="true" ht="13.8" hidden="false" customHeight="false" outlineLevel="0" collapsed="false">
      <c r="A324" s="27" t="n">
        <v>30205204</v>
      </c>
      <c r="B324" s="28" t="s">
        <v>367</v>
      </c>
      <c r="C324" s="29"/>
      <c r="D324" s="29"/>
      <c r="E324" s="27" t="s">
        <v>359</v>
      </c>
      <c r="F324" s="19" t="n">
        <f aca="false">IF(C324="",VLOOKUP(E324,'PORTE E UCO'!$A$5:$D$46,4,0),VLOOKUP(E324,'PORTE E UCO'!$A$5:$D$46,4,0)*C324)</f>
        <v>1473.154654</v>
      </c>
      <c r="G324" s="30"/>
      <c r="H324" s="21" t="n">
        <f aca="false">G324*$R$2</f>
        <v>0</v>
      </c>
      <c r="I324" s="27" t="n">
        <v>3</v>
      </c>
      <c r="J324" s="22" t="n">
        <f aca="false">IF(I324&gt;=1,F324*$J$2,"")</f>
        <v>441.9463962</v>
      </c>
      <c r="K324" s="22" t="n">
        <f aca="false">IF(I324&gt;=2,F324*$K$2,"")</f>
        <v>294.6309308</v>
      </c>
      <c r="L324" s="22" t="n">
        <f aca="false">IF(I324&gt;=3,F324*$L$2,"")</f>
        <v>294.6309308</v>
      </c>
      <c r="M324" s="22" t="str">
        <f aca="false">IF(I324&gt;=4,F324*$M$2,"")</f>
        <v/>
      </c>
      <c r="N324" s="27" t="n">
        <v>5</v>
      </c>
      <c r="O324" s="27" t="n">
        <v>0</v>
      </c>
      <c r="P324" s="31" t="n">
        <v>0</v>
      </c>
      <c r="Q324" s="32"/>
      <c r="R324" s="38"/>
      <c r="S324" s="25" t="n">
        <f aca="false">SUM(F324,H324,J324,K324,L324,M324)</f>
        <v>2504.3629118</v>
      </c>
      <c r="T324" s="25" t="n">
        <f aca="false">SUM(F324,H324,J324,K324,L324,M324,Q324)</f>
        <v>2504.3629118</v>
      </c>
      <c r="AMH324" s="13"/>
      <c r="AMI324" s="0"/>
      <c r="AMJ324" s="0"/>
    </row>
    <row r="325" s="39" customFormat="true" ht="13.8" hidden="false" customHeight="false" outlineLevel="0" collapsed="false">
      <c r="A325" s="16" t="n">
        <v>30205212</v>
      </c>
      <c r="B325" s="17" t="s">
        <v>368</v>
      </c>
      <c r="C325" s="18"/>
      <c r="D325" s="18"/>
      <c r="E325" s="16" t="s">
        <v>24</v>
      </c>
      <c r="F325" s="19" t="n">
        <f aca="false">IF(C325="",VLOOKUP(E325,'PORTE E UCO'!$A$5:$D$46,4,0),VLOOKUP(E325,'PORTE E UCO'!$A$5:$D$46,4,0)*C325)</f>
        <v>377.223602</v>
      </c>
      <c r="G325" s="20"/>
      <c r="H325" s="21" t="n">
        <f aca="false">G325*$R$2</f>
        <v>0</v>
      </c>
      <c r="I325" s="16" t="n">
        <v>1</v>
      </c>
      <c r="J325" s="22" t="n">
        <f aca="false">IF(I325&gt;=1,F325*$J$2,"")</f>
        <v>113.1670806</v>
      </c>
      <c r="K325" s="22" t="str">
        <f aca="false">IF(I325&gt;=2,F325*$K$2,"")</f>
        <v/>
      </c>
      <c r="L325" s="22" t="str">
        <f aca="false">IF(I325&gt;=3,F325*$L$2,"")</f>
        <v/>
      </c>
      <c r="M325" s="22" t="str">
        <f aca="false">IF(I325&gt;=4,F325*$M$2,"")</f>
        <v/>
      </c>
      <c r="N325" s="16" t="n">
        <v>5</v>
      </c>
      <c r="O325" s="16" t="n">
        <v>0</v>
      </c>
      <c r="P325" s="23" t="n">
        <v>0</v>
      </c>
      <c r="Q325" s="22"/>
      <c r="R325" s="38"/>
      <c r="S325" s="25" t="n">
        <f aca="false">SUM(F325,H325,J325,K325,L325,M325)</f>
        <v>490.3906826</v>
      </c>
      <c r="T325" s="25" t="n">
        <f aca="false">SUM(F325,H325,J325,K325,L325,M325,Q325)</f>
        <v>490.3906826</v>
      </c>
      <c r="AMH325" s="13"/>
      <c r="AMI325" s="0"/>
      <c r="AMJ325" s="0"/>
    </row>
    <row r="326" s="39" customFormat="true" ht="13.8" hidden="false" customHeight="false" outlineLevel="0" collapsed="false">
      <c r="A326" s="27" t="n">
        <v>30205220</v>
      </c>
      <c r="B326" s="28" t="s">
        <v>369</v>
      </c>
      <c r="C326" s="29"/>
      <c r="D326" s="29"/>
      <c r="E326" s="27" t="s">
        <v>171</v>
      </c>
      <c r="F326" s="19" t="n">
        <f aca="false">IF(C326="",VLOOKUP(E326,'PORTE E UCO'!$A$5:$D$46,4,0),VLOOKUP(E326,'PORTE E UCO'!$A$5:$D$46,4,0)*C326)</f>
        <v>287.188282</v>
      </c>
      <c r="G326" s="30"/>
      <c r="H326" s="21" t="n">
        <f aca="false">G326*$R$2</f>
        <v>0</v>
      </c>
      <c r="I326" s="27" t="n">
        <v>1</v>
      </c>
      <c r="J326" s="22" t="n">
        <f aca="false">IF(I326&gt;=1,F326*$J$2,"")</f>
        <v>86.1564846</v>
      </c>
      <c r="K326" s="22" t="str">
        <f aca="false">IF(I326&gt;=2,F326*$K$2,"")</f>
        <v/>
      </c>
      <c r="L326" s="22" t="str">
        <f aca="false">IF(I326&gt;=3,F326*$L$2,"")</f>
        <v/>
      </c>
      <c r="M326" s="22" t="str">
        <f aca="false">IF(I326&gt;=4,F326*$M$2,"")</f>
        <v/>
      </c>
      <c r="N326" s="27" t="n">
        <v>3</v>
      </c>
      <c r="O326" s="27" t="n">
        <v>0</v>
      </c>
      <c r="P326" s="31" t="n">
        <v>0</v>
      </c>
      <c r="Q326" s="32"/>
      <c r="R326" s="38"/>
      <c r="S326" s="25" t="n">
        <f aca="false">SUM(F326,H326,J326,K326,L326,M326)</f>
        <v>373.3447666</v>
      </c>
      <c r="T326" s="25" t="n">
        <f aca="false">SUM(F326,H326,J326,K326,L326,M326,Q326)</f>
        <v>373.3447666</v>
      </c>
      <c r="AMH326" s="13"/>
      <c r="AMI326" s="0"/>
      <c r="AMJ326" s="0"/>
    </row>
    <row r="327" s="39" customFormat="true" ht="13.8" hidden="false" customHeight="false" outlineLevel="0" collapsed="false">
      <c r="A327" s="16" t="n">
        <v>30205239</v>
      </c>
      <c r="B327" s="17" t="s">
        <v>370</v>
      </c>
      <c r="C327" s="18"/>
      <c r="D327" s="18"/>
      <c r="E327" s="16" t="s">
        <v>195</v>
      </c>
      <c r="F327" s="19" t="n">
        <f aca="false">IF(C327="",VLOOKUP(E327,'PORTE E UCO'!$A$5:$D$46,4,0),VLOOKUP(E327,'PORTE E UCO'!$A$5:$D$46,4,0)*C327)</f>
        <v>742.008916</v>
      </c>
      <c r="G327" s="20"/>
      <c r="H327" s="21" t="n">
        <f aca="false">G327*$R$2</f>
        <v>0</v>
      </c>
      <c r="I327" s="16" t="n">
        <v>1</v>
      </c>
      <c r="J327" s="22" t="n">
        <f aca="false">IF(I327&gt;=1,F327*$J$2,"")</f>
        <v>222.6026748</v>
      </c>
      <c r="K327" s="22" t="str">
        <f aca="false">IF(I327&gt;=2,F327*$K$2,"")</f>
        <v/>
      </c>
      <c r="L327" s="22" t="str">
        <f aca="false">IF(I327&gt;=3,F327*$L$2,"")</f>
        <v/>
      </c>
      <c r="M327" s="22" t="str">
        <f aca="false">IF(I327&gt;=4,F327*$M$2,"")</f>
        <v/>
      </c>
      <c r="N327" s="16" t="n">
        <v>4</v>
      </c>
      <c r="O327" s="16" t="n">
        <v>0</v>
      </c>
      <c r="P327" s="23" t="n">
        <v>0</v>
      </c>
      <c r="Q327" s="22"/>
      <c r="R327" s="38"/>
      <c r="S327" s="25" t="n">
        <f aca="false">SUM(F327,H327,J327,K327,L327,M327)</f>
        <v>964.6115908</v>
      </c>
      <c r="T327" s="25" t="n">
        <f aca="false">SUM(F327,H327,J327,K327,L327,M327,Q327)</f>
        <v>964.6115908</v>
      </c>
      <c r="AMH327" s="13"/>
      <c r="AMI327" s="0"/>
      <c r="AMJ327" s="0"/>
    </row>
    <row r="328" s="39" customFormat="true" ht="13.8" hidden="false" customHeight="false" outlineLevel="0" collapsed="false">
      <c r="A328" s="27" t="n">
        <v>30205247</v>
      </c>
      <c r="B328" s="28" t="s">
        <v>371</v>
      </c>
      <c r="C328" s="29"/>
      <c r="D328" s="29"/>
      <c r="E328" s="27" t="s">
        <v>229</v>
      </c>
      <c r="F328" s="19" t="n">
        <f aca="false">IF(C328="",VLOOKUP(E328,'PORTE E UCO'!$A$5:$D$46,4,0),VLOOKUP(E328,'PORTE E UCO'!$A$5:$D$46,4,0)*C328)</f>
        <v>946.935808</v>
      </c>
      <c r="G328" s="30"/>
      <c r="H328" s="21" t="n">
        <f aca="false">G328*$R$2</f>
        <v>0</v>
      </c>
      <c r="I328" s="27" t="n">
        <v>1</v>
      </c>
      <c r="J328" s="22" t="n">
        <f aca="false">IF(I328&gt;=1,F328*$J$2,"")</f>
        <v>284.0807424</v>
      </c>
      <c r="K328" s="22" t="str">
        <f aca="false">IF(I328&gt;=2,F328*$K$2,"")</f>
        <v/>
      </c>
      <c r="L328" s="22" t="str">
        <f aca="false">IF(I328&gt;=3,F328*$L$2,"")</f>
        <v/>
      </c>
      <c r="M328" s="22" t="str">
        <f aca="false">IF(I328&gt;=4,F328*$M$2,"")</f>
        <v/>
      </c>
      <c r="N328" s="27" t="n">
        <v>5</v>
      </c>
      <c r="O328" s="27" t="n">
        <v>0</v>
      </c>
      <c r="P328" s="31" t="n">
        <v>0</v>
      </c>
      <c r="Q328" s="32"/>
      <c r="R328" s="38"/>
      <c r="S328" s="25" t="n">
        <f aca="false">SUM(F328,H328,J328,K328,L328,M328)</f>
        <v>1231.0165504</v>
      </c>
      <c r="T328" s="25" t="n">
        <f aca="false">SUM(F328,H328,J328,K328,L328,M328,Q328)</f>
        <v>1231.0165504</v>
      </c>
      <c r="AMH328" s="13"/>
      <c r="AMI328" s="0"/>
      <c r="AMJ328" s="0"/>
    </row>
    <row r="329" s="39" customFormat="true" ht="13.8" hidden="false" customHeight="false" outlineLevel="0" collapsed="false">
      <c r="A329" s="16" t="n">
        <v>30205263</v>
      </c>
      <c r="B329" s="17" t="s">
        <v>372</v>
      </c>
      <c r="C329" s="18"/>
      <c r="D329" s="18"/>
      <c r="E329" s="16" t="s">
        <v>229</v>
      </c>
      <c r="F329" s="19" t="n">
        <f aca="false">IF(C329="",VLOOKUP(E329,'PORTE E UCO'!$A$5:$D$46,4,0),VLOOKUP(E329,'PORTE E UCO'!$A$5:$D$46,4,0)*C329)</f>
        <v>946.935808</v>
      </c>
      <c r="G329" s="20"/>
      <c r="H329" s="21" t="n">
        <f aca="false">G329*$R$2</f>
        <v>0</v>
      </c>
      <c r="I329" s="16" t="n">
        <v>1</v>
      </c>
      <c r="J329" s="22" t="n">
        <f aca="false">IF(I329&gt;=1,F329*$J$2,"")</f>
        <v>284.0807424</v>
      </c>
      <c r="K329" s="22" t="str">
        <f aca="false">IF(I329&gt;=2,F329*$K$2,"")</f>
        <v/>
      </c>
      <c r="L329" s="22" t="str">
        <f aca="false">IF(I329&gt;=3,F329*$L$2,"")</f>
        <v/>
      </c>
      <c r="M329" s="22" t="str">
        <f aca="false">IF(I329&gt;=4,F329*$M$2,"")</f>
        <v/>
      </c>
      <c r="N329" s="16" t="n">
        <v>5</v>
      </c>
      <c r="O329" s="16" t="n">
        <v>0</v>
      </c>
      <c r="P329" s="23" t="n">
        <v>0</v>
      </c>
      <c r="Q329" s="22"/>
      <c r="R329" s="38"/>
      <c r="S329" s="25" t="n">
        <f aca="false">SUM(F329,H329,J329,K329,L329,M329)</f>
        <v>1231.0165504</v>
      </c>
      <c r="T329" s="25" t="n">
        <f aca="false">SUM(F329,H329,J329,K329,L329,M329,Q329)</f>
        <v>1231.0165504</v>
      </c>
      <c r="AMH329" s="13"/>
      <c r="AMI329" s="0"/>
      <c r="AMJ329" s="0"/>
    </row>
    <row r="330" s="39" customFormat="true" ht="13.8" hidden="false" customHeight="false" outlineLevel="0" collapsed="false">
      <c r="A330" s="27" t="n">
        <v>30206014</v>
      </c>
      <c r="B330" s="28" t="s">
        <v>373</v>
      </c>
      <c r="C330" s="29"/>
      <c r="D330" s="29"/>
      <c r="E330" s="27" t="s">
        <v>26</v>
      </c>
      <c r="F330" s="19" t="n">
        <f aca="false">IF(C330="",VLOOKUP(E330,'PORTE E UCO'!$A$5:$D$46,4,0),VLOOKUP(E330,'PORTE E UCO'!$A$5:$D$46,4,0)*C330)</f>
        <v>324.442174</v>
      </c>
      <c r="G330" s="30"/>
      <c r="H330" s="21" t="n">
        <f aca="false">G330*$R$2</f>
        <v>0</v>
      </c>
      <c r="I330" s="27" t="n">
        <v>1</v>
      </c>
      <c r="J330" s="22" t="n">
        <f aca="false">IF(I330&gt;=1,F330*$J$2,"")</f>
        <v>97.3326522</v>
      </c>
      <c r="K330" s="22" t="str">
        <f aca="false">IF(I330&gt;=2,F330*$K$2,"")</f>
        <v/>
      </c>
      <c r="L330" s="22" t="str">
        <f aca="false">IF(I330&gt;=3,F330*$L$2,"")</f>
        <v/>
      </c>
      <c r="M330" s="22" t="str">
        <f aca="false">IF(I330&gt;=4,F330*$M$2,"")</f>
        <v/>
      </c>
      <c r="N330" s="27" t="n">
        <v>3</v>
      </c>
      <c r="O330" s="27" t="n">
        <v>0</v>
      </c>
      <c r="P330" s="31" t="n">
        <v>0</v>
      </c>
      <c r="Q330" s="32"/>
      <c r="R330" s="38"/>
      <c r="S330" s="25" t="n">
        <f aca="false">SUM(F330,H330,J330,K330,L330,M330)</f>
        <v>421.7748262</v>
      </c>
      <c r="T330" s="25" t="n">
        <f aca="false">SUM(F330,H330,J330,K330,L330,M330,Q330)</f>
        <v>421.7748262</v>
      </c>
      <c r="AMH330" s="13"/>
      <c r="AMI330" s="0"/>
      <c r="AMJ330" s="0"/>
    </row>
    <row r="331" s="39" customFormat="true" ht="13.8" hidden="false" customHeight="false" outlineLevel="0" collapsed="false">
      <c r="A331" s="16" t="n">
        <v>30206022</v>
      </c>
      <c r="B331" s="17" t="s">
        <v>374</v>
      </c>
      <c r="C331" s="18"/>
      <c r="D331" s="18"/>
      <c r="E331" s="16" t="s">
        <v>223</v>
      </c>
      <c r="F331" s="19" t="n">
        <f aca="false">IF(C331="",VLOOKUP(E331,'PORTE E UCO'!$A$5:$D$46,4,0),VLOOKUP(E331,'PORTE E UCO'!$A$5:$D$46,4,0)*C331)</f>
        <v>436.20385</v>
      </c>
      <c r="G331" s="20"/>
      <c r="H331" s="21" t="n">
        <f aca="false">G331*$R$2</f>
        <v>0</v>
      </c>
      <c r="I331" s="16" t="n">
        <v>1</v>
      </c>
      <c r="J331" s="22" t="n">
        <f aca="false">IF(I331&gt;=1,F331*$J$2,"")</f>
        <v>130.861155</v>
      </c>
      <c r="K331" s="22" t="str">
        <f aca="false">IF(I331&gt;=2,F331*$K$2,"")</f>
        <v/>
      </c>
      <c r="L331" s="22" t="str">
        <f aca="false">IF(I331&gt;=3,F331*$L$2,"")</f>
        <v/>
      </c>
      <c r="M331" s="22" t="str">
        <f aca="false">IF(I331&gt;=4,F331*$M$2,"")</f>
        <v/>
      </c>
      <c r="N331" s="16" t="n">
        <v>3</v>
      </c>
      <c r="O331" s="16" t="n">
        <v>0</v>
      </c>
      <c r="P331" s="23" t="n">
        <v>0</v>
      </c>
      <c r="Q331" s="22"/>
      <c r="R331" s="38"/>
      <c r="S331" s="25" t="n">
        <f aca="false">SUM(F331,H331,J331,K331,L331,M331)</f>
        <v>567.065005</v>
      </c>
      <c r="T331" s="25" t="n">
        <f aca="false">SUM(F331,H331,J331,K331,L331,M331,Q331)</f>
        <v>567.065005</v>
      </c>
      <c r="AMH331" s="13"/>
      <c r="AMI331" s="0"/>
      <c r="AMJ331" s="0"/>
    </row>
    <row r="332" s="39" customFormat="true" ht="13.8" hidden="false" customHeight="false" outlineLevel="0" collapsed="false">
      <c r="A332" s="27" t="n">
        <v>30206030</v>
      </c>
      <c r="B332" s="28" t="s">
        <v>375</v>
      </c>
      <c r="C332" s="29"/>
      <c r="D332" s="29"/>
      <c r="E332" s="27" t="s">
        <v>272</v>
      </c>
      <c r="F332" s="19" t="n">
        <f aca="false">IF(C332="",VLOOKUP(E332,'PORTE E UCO'!$A$5:$D$46,4,0),VLOOKUP(E332,'PORTE E UCO'!$A$5:$D$46,4,0)*C332)</f>
        <v>801.009488</v>
      </c>
      <c r="G332" s="30"/>
      <c r="H332" s="21" t="n">
        <f aca="false">G332*$R$2</f>
        <v>0</v>
      </c>
      <c r="I332" s="27" t="n">
        <v>1</v>
      </c>
      <c r="J332" s="22" t="n">
        <f aca="false">IF(I332&gt;=1,F332*$J$2,"")</f>
        <v>240.3028464</v>
      </c>
      <c r="K332" s="22" t="str">
        <f aca="false">IF(I332&gt;=2,F332*$K$2,"")</f>
        <v/>
      </c>
      <c r="L332" s="22" t="str">
        <f aca="false">IF(I332&gt;=3,F332*$L$2,"")</f>
        <v/>
      </c>
      <c r="M332" s="22" t="str">
        <f aca="false">IF(I332&gt;=4,F332*$M$2,"")</f>
        <v/>
      </c>
      <c r="N332" s="27" t="n">
        <v>4</v>
      </c>
      <c r="O332" s="27" t="n">
        <v>0</v>
      </c>
      <c r="P332" s="31" t="n">
        <v>0</v>
      </c>
      <c r="Q332" s="32"/>
      <c r="R332" s="38"/>
      <c r="S332" s="25" t="n">
        <f aca="false">SUM(F332,H332,J332,K332,L332,M332)</f>
        <v>1041.3123344</v>
      </c>
      <c r="T332" s="25" t="n">
        <f aca="false">SUM(F332,H332,J332,K332,L332,M332,Q332)</f>
        <v>1041.3123344</v>
      </c>
      <c r="AMH332" s="13"/>
      <c r="AMI332" s="0"/>
      <c r="AMJ332" s="0"/>
    </row>
    <row r="333" s="39" customFormat="true" ht="14.95" hidden="false" customHeight="false" outlineLevel="0" collapsed="false">
      <c r="A333" s="16" t="n">
        <v>30206049</v>
      </c>
      <c r="B333" s="17" t="s">
        <v>376</v>
      </c>
      <c r="C333" s="18"/>
      <c r="D333" s="18"/>
      <c r="E333" s="16" t="s">
        <v>272</v>
      </c>
      <c r="F333" s="19" t="n">
        <f aca="false">IF(C333="",VLOOKUP(E333,'PORTE E UCO'!$A$5:$D$46,4,0),VLOOKUP(E333,'PORTE E UCO'!$A$5:$D$46,4,0)*C333)</f>
        <v>801.009488</v>
      </c>
      <c r="G333" s="20"/>
      <c r="H333" s="21" t="n">
        <f aca="false">G333*$R$2</f>
        <v>0</v>
      </c>
      <c r="I333" s="16" t="n">
        <v>2</v>
      </c>
      <c r="J333" s="22" t="n">
        <f aca="false">IF(I333&gt;=1,F333*$J$2,"")</f>
        <v>240.3028464</v>
      </c>
      <c r="K333" s="22" t="n">
        <f aca="false">IF(I333&gt;=2,F333*$K$2,"")</f>
        <v>160.2018976</v>
      </c>
      <c r="L333" s="22" t="str">
        <f aca="false">IF(I333&gt;=3,F333*$L$2,"")</f>
        <v/>
      </c>
      <c r="M333" s="22" t="str">
        <f aca="false">IF(I333&gt;=4,F333*$M$2,"")</f>
        <v/>
      </c>
      <c r="N333" s="16" t="n">
        <v>6</v>
      </c>
      <c r="O333" s="16" t="n">
        <v>0</v>
      </c>
      <c r="P333" s="23" t="n">
        <v>0</v>
      </c>
      <c r="Q333" s="22"/>
      <c r="R333" s="38"/>
      <c r="S333" s="25" t="n">
        <f aca="false">SUM(F333,H333,J333,K333,L333,M333)</f>
        <v>1201.514232</v>
      </c>
      <c r="T333" s="25" t="n">
        <f aca="false">SUM(F333,H333,J333,K333,L333,M333,Q333)</f>
        <v>1201.514232</v>
      </c>
      <c r="AMH333" s="13"/>
      <c r="AMI333" s="0"/>
      <c r="AMJ333" s="0"/>
    </row>
    <row r="334" s="39" customFormat="true" ht="13.8" hidden="false" customHeight="false" outlineLevel="0" collapsed="false">
      <c r="A334" s="27" t="n">
        <v>30206065</v>
      </c>
      <c r="B334" s="28" t="s">
        <v>377</v>
      </c>
      <c r="C334" s="29"/>
      <c r="D334" s="29"/>
      <c r="E334" s="27" t="s">
        <v>223</v>
      </c>
      <c r="F334" s="19" t="n">
        <f aca="false">IF(C334="",VLOOKUP(E334,'PORTE E UCO'!$A$5:$D$46,4,0),VLOOKUP(E334,'PORTE E UCO'!$A$5:$D$46,4,0)*C334)</f>
        <v>436.20385</v>
      </c>
      <c r="G334" s="30"/>
      <c r="H334" s="21" t="n">
        <f aca="false">G334*$R$2</f>
        <v>0</v>
      </c>
      <c r="I334" s="27" t="n">
        <v>1</v>
      </c>
      <c r="J334" s="22" t="n">
        <f aca="false">IF(I334&gt;=1,F334*$J$2,"")</f>
        <v>130.861155</v>
      </c>
      <c r="K334" s="22" t="str">
        <f aca="false">IF(I334&gt;=2,F334*$K$2,"")</f>
        <v/>
      </c>
      <c r="L334" s="22" t="str">
        <f aca="false">IF(I334&gt;=3,F334*$L$2,"")</f>
        <v/>
      </c>
      <c r="M334" s="22" t="str">
        <f aca="false">IF(I334&gt;=4,F334*$M$2,"")</f>
        <v/>
      </c>
      <c r="N334" s="27" t="n">
        <v>4</v>
      </c>
      <c r="O334" s="27" t="n">
        <v>0</v>
      </c>
      <c r="P334" s="31" t="n">
        <v>0</v>
      </c>
      <c r="Q334" s="32"/>
      <c r="R334" s="38"/>
      <c r="S334" s="25" t="n">
        <f aca="false">SUM(F334,H334,J334,K334,L334,M334)</f>
        <v>567.065005</v>
      </c>
      <c r="T334" s="25" t="n">
        <f aca="false">SUM(F334,H334,J334,K334,L334,M334,Q334)</f>
        <v>567.065005</v>
      </c>
      <c r="AMH334" s="13"/>
      <c r="AMI334" s="0"/>
      <c r="AMJ334" s="0"/>
    </row>
    <row r="335" s="39" customFormat="true" ht="13.8" hidden="false" customHeight="false" outlineLevel="0" collapsed="false">
      <c r="A335" s="16" t="n">
        <v>30206103</v>
      </c>
      <c r="B335" s="17" t="s">
        <v>378</v>
      </c>
      <c r="C335" s="18"/>
      <c r="D335" s="18"/>
      <c r="E335" s="16" t="s">
        <v>171</v>
      </c>
      <c r="F335" s="19" t="n">
        <f aca="false">IF(C335="",VLOOKUP(E335,'PORTE E UCO'!$A$5:$D$46,4,0),VLOOKUP(E335,'PORTE E UCO'!$A$5:$D$46,4,0)*C335)</f>
        <v>287.188282</v>
      </c>
      <c r="G335" s="20"/>
      <c r="H335" s="21" t="n">
        <f aca="false">G335*$R$2</f>
        <v>0</v>
      </c>
      <c r="I335" s="16" t="n">
        <v>1</v>
      </c>
      <c r="J335" s="22" t="n">
        <f aca="false">IF(I335&gt;=1,F335*$J$2,"")</f>
        <v>86.1564846</v>
      </c>
      <c r="K335" s="22" t="str">
        <f aca="false">IF(I335&gt;=2,F335*$K$2,"")</f>
        <v/>
      </c>
      <c r="L335" s="22" t="str">
        <f aca="false">IF(I335&gt;=3,F335*$L$2,"")</f>
        <v/>
      </c>
      <c r="M335" s="22" t="str">
        <f aca="false">IF(I335&gt;=4,F335*$M$2,"")</f>
        <v/>
      </c>
      <c r="N335" s="16" t="n">
        <v>1</v>
      </c>
      <c r="O335" s="16" t="n">
        <v>0</v>
      </c>
      <c r="P335" s="23" t="n">
        <v>0</v>
      </c>
      <c r="Q335" s="22"/>
      <c r="R335" s="38"/>
      <c r="S335" s="25" t="n">
        <f aca="false">SUM(F335,H335,J335,K335,L335,M335)</f>
        <v>373.3447666</v>
      </c>
      <c r="T335" s="25" t="n">
        <f aca="false">SUM(F335,H335,J335,K335,L335,M335,Q335)</f>
        <v>373.3447666</v>
      </c>
      <c r="AMH335" s="13"/>
      <c r="AMI335" s="0"/>
      <c r="AMJ335" s="0"/>
    </row>
    <row r="336" s="39" customFormat="true" ht="13.8" hidden="false" customHeight="false" outlineLevel="0" collapsed="false">
      <c r="A336" s="27" t="n">
        <v>30206120</v>
      </c>
      <c r="B336" s="28" t="s">
        <v>379</v>
      </c>
      <c r="C336" s="29"/>
      <c r="D336" s="29"/>
      <c r="E336" s="27" t="s">
        <v>221</v>
      </c>
      <c r="F336" s="19" t="n">
        <f aca="false">IF(C336="",VLOOKUP(E336,'PORTE E UCO'!$A$5:$D$46,4,0),VLOOKUP(E336,'PORTE E UCO'!$A$5:$D$46,4,0)*C336)</f>
        <v>1140.948712</v>
      </c>
      <c r="G336" s="30"/>
      <c r="H336" s="21" t="n">
        <f aca="false">G336*$R$2</f>
        <v>0</v>
      </c>
      <c r="I336" s="27" t="n">
        <v>3</v>
      </c>
      <c r="J336" s="22" t="n">
        <f aca="false">IF(I336&gt;=1,F336*$J$2,"")</f>
        <v>342.2846136</v>
      </c>
      <c r="K336" s="22" t="n">
        <f aca="false">IF(I336&gt;=2,F336*$K$2,"")</f>
        <v>228.1897424</v>
      </c>
      <c r="L336" s="22" t="n">
        <f aca="false">IF(I336&gt;=3,F336*$L$2,"")</f>
        <v>228.1897424</v>
      </c>
      <c r="M336" s="22" t="str">
        <f aca="false">IF(I336&gt;=4,F336*$M$2,"")</f>
        <v/>
      </c>
      <c r="N336" s="27" t="n">
        <v>5</v>
      </c>
      <c r="O336" s="27" t="n">
        <v>0</v>
      </c>
      <c r="P336" s="31" t="n">
        <v>0</v>
      </c>
      <c r="Q336" s="32"/>
      <c r="R336" s="38"/>
      <c r="S336" s="25" t="n">
        <f aca="false">SUM(F336,H336,J336,K336,L336,M336)</f>
        <v>1939.6128104</v>
      </c>
      <c r="T336" s="25" t="n">
        <f aca="false">SUM(F336,H336,J336,K336,L336,M336,Q336)</f>
        <v>1939.6128104</v>
      </c>
      <c r="AMH336" s="13"/>
      <c r="AMI336" s="0"/>
      <c r="AMJ336" s="0"/>
    </row>
    <row r="337" s="39" customFormat="true" ht="13.8" hidden="false" customHeight="false" outlineLevel="0" collapsed="false">
      <c r="A337" s="16" t="n">
        <v>30206138</v>
      </c>
      <c r="B337" s="17" t="s">
        <v>380</v>
      </c>
      <c r="C337" s="18"/>
      <c r="D337" s="18"/>
      <c r="E337" s="16" t="s">
        <v>359</v>
      </c>
      <c r="F337" s="19" t="n">
        <f aca="false">IF(C337="",VLOOKUP(E337,'PORTE E UCO'!$A$5:$D$46,4,0),VLOOKUP(E337,'PORTE E UCO'!$A$5:$D$46,4,0)*C337)</f>
        <v>1473.154654</v>
      </c>
      <c r="G337" s="20"/>
      <c r="H337" s="21" t="n">
        <f aca="false">G337*$R$2</f>
        <v>0</v>
      </c>
      <c r="I337" s="16" t="n">
        <v>2</v>
      </c>
      <c r="J337" s="22" t="n">
        <f aca="false">IF(I337&gt;=1,F337*$J$2,"")</f>
        <v>441.9463962</v>
      </c>
      <c r="K337" s="22" t="n">
        <f aca="false">IF(I337&gt;=2,F337*$K$2,"")</f>
        <v>294.6309308</v>
      </c>
      <c r="L337" s="22" t="str">
        <f aca="false">IF(I337&gt;=3,F337*$L$2,"")</f>
        <v/>
      </c>
      <c r="M337" s="22" t="str">
        <f aca="false">IF(I337&gt;=4,F337*$M$2,"")</f>
        <v/>
      </c>
      <c r="N337" s="16" t="n">
        <v>5</v>
      </c>
      <c r="O337" s="16" t="n">
        <v>0</v>
      </c>
      <c r="P337" s="23" t="n">
        <v>0</v>
      </c>
      <c r="Q337" s="22"/>
      <c r="R337" s="38"/>
      <c r="S337" s="25" t="n">
        <f aca="false">SUM(F337,H337,J337,K337,L337,M337)</f>
        <v>2209.731981</v>
      </c>
      <c r="T337" s="25" t="n">
        <f aca="false">SUM(F337,H337,J337,K337,L337,M337,Q337)</f>
        <v>2209.731981</v>
      </c>
      <c r="AMH337" s="13"/>
      <c r="AMI337" s="0"/>
      <c r="AMJ337" s="0"/>
    </row>
    <row r="338" s="39" customFormat="true" ht="13.8" hidden="false" customHeight="false" outlineLevel="0" collapsed="false">
      <c r="A338" s="27" t="n">
        <v>30206170</v>
      </c>
      <c r="B338" s="28" t="s">
        <v>381</v>
      </c>
      <c r="C338" s="29"/>
      <c r="D338" s="29"/>
      <c r="E338" s="27" t="s">
        <v>167</v>
      </c>
      <c r="F338" s="19" t="n">
        <f aca="false">IF(C338="",VLOOKUP(E338,'PORTE E UCO'!$A$5:$D$46,4,0),VLOOKUP(E338,'PORTE E UCO'!$A$5:$D$46,4,0)*C338)</f>
        <v>566.612796</v>
      </c>
      <c r="G338" s="30"/>
      <c r="H338" s="21" t="n">
        <f aca="false">G338*$R$2</f>
        <v>0</v>
      </c>
      <c r="I338" s="27" t="n">
        <v>2</v>
      </c>
      <c r="J338" s="22" t="n">
        <f aca="false">IF(I338&gt;=1,F338*$J$2,"")</f>
        <v>169.9838388</v>
      </c>
      <c r="K338" s="22" t="n">
        <f aca="false">IF(I338&gt;=2,F338*$K$2,"")</f>
        <v>113.3225592</v>
      </c>
      <c r="L338" s="22" t="str">
        <f aca="false">IF(I338&gt;=3,F338*$L$2,"")</f>
        <v/>
      </c>
      <c r="M338" s="22" t="str">
        <f aca="false">IF(I338&gt;=4,F338*$M$2,"")</f>
        <v/>
      </c>
      <c r="N338" s="27" t="n">
        <v>4</v>
      </c>
      <c r="O338" s="27" t="n">
        <v>0</v>
      </c>
      <c r="P338" s="31" t="n">
        <v>0</v>
      </c>
      <c r="Q338" s="32"/>
      <c r="R338" s="38"/>
      <c r="S338" s="25" t="n">
        <f aca="false">SUM(F338,H338,J338,K338,L338,M338)</f>
        <v>849.919194</v>
      </c>
      <c r="T338" s="25" t="n">
        <f aca="false">SUM(F338,H338,J338,K338,L338,M338,Q338)</f>
        <v>849.919194</v>
      </c>
      <c r="AMH338" s="13"/>
      <c r="AMI338" s="0"/>
      <c r="AMJ338" s="0"/>
    </row>
    <row r="339" s="39" customFormat="true" ht="13.8" hidden="false" customHeight="false" outlineLevel="0" collapsed="false">
      <c r="A339" s="16" t="n">
        <v>30206200</v>
      </c>
      <c r="B339" s="17" t="s">
        <v>382</v>
      </c>
      <c r="C339" s="18"/>
      <c r="D339" s="18"/>
      <c r="E339" s="16" t="s">
        <v>229</v>
      </c>
      <c r="F339" s="19" t="n">
        <f aca="false">IF(C339="",VLOOKUP(E339,'PORTE E UCO'!$A$5:$D$46,4,0),VLOOKUP(E339,'PORTE E UCO'!$A$5:$D$46,4,0)*C339)</f>
        <v>946.935808</v>
      </c>
      <c r="G339" s="20"/>
      <c r="H339" s="21" t="n">
        <f aca="false">G339*$R$2</f>
        <v>0</v>
      </c>
      <c r="I339" s="16" t="n">
        <v>2</v>
      </c>
      <c r="J339" s="22" t="n">
        <f aca="false">IF(I339&gt;=1,F339*$J$2,"")</f>
        <v>284.0807424</v>
      </c>
      <c r="K339" s="22" t="n">
        <f aca="false">IF(I339&gt;=2,F339*$K$2,"")</f>
        <v>189.3871616</v>
      </c>
      <c r="L339" s="22" t="str">
        <f aca="false">IF(I339&gt;=3,F339*$L$2,"")</f>
        <v/>
      </c>
      <c r="M339" s="22" t="str">
        <f aca="false">IF(I339&gt;=4,F339*$M$2,"")</f>
        <v/>
      </c>
      <c r="N339" s="16" t="n">
        <v>4</v>
      </c>
      <c r="O339" s="16" t="n">
        <v>0</v>
      </c>
      <c r="P339" s="23" t="n">
        <v>0</v>
      </c>
      <c r="Q339" s="22"/>
      <c r="R339" s="38"/>
      <c r="S339" s="25" t="n">
        <f aca="false">SUM(F339,H339,J339,K339,L339,M339)</f>
        <v>1420.403712</v>
      </c>
      <c r="T339" s="25" t="n">
        <f aca="false">SUM(F339,H339,J339,K339,L339,M339,Q339)</f>
        <v>1420.403712</v>
      </c>
      <c r="AMH339" s="13"/>
      <c r="AMI339" s="0"/>
      <c r="AMJ339" s="0"/>
    </row>
    <row r="340" s="39" customFormat="true" ht="13.8" hidden="false" customHeight="false" outlineLevel="0" collapsed="false">
      <c r="A340" s="27" t="n">
        <v>30206219</v>
      </c>
      <c r="B340" s="28" t="s">
        <v>383</v>
      </c>
      <c r="C340" s="29"/>
      <c r="D340" s="29"/>
      <c r="E340" s="27" t="s">
        <v>223</v>
      </c>
      <c r="F340" s="19" t="n">
        <f aca="false">IF(C340="",VLOOKUP(E340,'PORTE E UCO'!$A$5:$D$46,4,0),VLOOKUP(E340,'PORTE E UCO'!$A$5:$D$46,4,0)*C340)</f>
        <v>436.20385</v>
      </c>
      <c r="G340" s="30"/>
      <c r="H340" s="21" t="n">
        <f aca="false">G340*$R$2</f>
        <v>0</v>
      </c>
      <c r="I340" s="27" t="n">
        <v>1</v>
      </c>
      <c r="J340" s="22" t="n">
        <f aca="false">IF(I340&gt;=1,F340*$J$2,"")</f>
        <v>130.861155</v>
      </c>
      <c r="K340" s="22" t="str">
        <f aca="false">IF(I340&gt;=2,F340*$K$2,"")</f>
        <v/>
      </c>
      <c r="L340" s="22" t="str">
        <f aca="false">IF(I340&gt;=3,F340*$L$2,"")</f>
        <v/>
      </c>
      <c r="M340" s="22" t="str">
        <f aca="false">IF(I340&gt;=4,F340*$M$2,"")</f>
        <v/>
      </c>
      <c r="N340" s="27" t="n">
        <v>4</v>
      </c>
      <c r="O340" s="27" t="n">
        <v>0</v>
      </c>
      <c r="P340" s="31" t="n">
        <v>0</v>
      </c>
      <c r="Q340" s="32"/>
      <c r="R340" s="38"/>
      <c r="S340" s="25" t="n">
        <f aca="false">SUM(F340,H340,J340,K340,L340,M340)</f>
        <v>567.065005</v>
      </c>
      <c r="T340" s="25" t="n">
        <f aca="false">SUM(F340,H340,J340,K340,L340,M340,Q340)</f>
        <v>567.065005</v>
      </c>
      <c r="AMH340" s="13"/>
      <c r="AMI340" s="0"/>
      <c r="AMJ340" s="0"/>
    </row>
    <row r="341" s="39" customFormat="true" ht="13.8" hidden="false" customHeight="false" outlineLevel="0" collapsed="false">
      <c r="A341" s="16" t="n">
        <v>30206227</v>
      </c>
      <c r="B341" s="17" t="s">
        <v>384</v>
      </c>
      <c r="C341" s="18"/>
      <c r="D341" s="18"/>
      <c r="E341" s="16" t="s">
        <v>24</v>
      </c>
      <c r="F341" s="19" t="n">
        <f aca="false">IF(C341="",VLOOKUP(E341,'PORTE E UCO'!$A$5:$D$46,4,0),VLOOKUP(E341,'PORTE E UCO'!$A$5:$D$46,4,0)*C341)</f>
        <v>377.223602</v>
      </c>
      <c r="G341" s="20"/>
      <c r="H341" s="21" t="n">
        <f aca="false">G341*$R$2</f>
        <v>0</v>
      </c>
      <c r="I341" s="16" t="n">
        <v>1</v>
      </c>
      <c r="J341" s="22" t="n">
        <f aca="false">IF(I341&gt;=1,F341*$J$2,"")</f>
        <v>113.1670806</v>
      </c>
      <c r="K341" s="22" t="str">
        <f aca="false">IF(I341&gt;=2,F341*$K$2,"")</f>
        <v/>
      </c>
      <c r="L341" s="22" t="str">
        <f aca="false">IF(I341&gt;=3,F341*$L$2,"")</f>
        <v/>
      </c>
      <c r="M341" s="22" t="str">
        <f aca="false">IF(I341&gt;=4,F341*$M$2,"")</f>
        <v/>
      </c>
      <c r="N341" s="16" t="n">
        <v>3</v>
      </c>
      <c r="O341" s="16" t="n">
        <v>0</v>
      </c>
      <c r="P341" s="23" t="n">
        <v>0</v>
      </c>
      <c r="Q341" s="22"/>
      <c r="R341" s="38"/>
      <c r="S341" s="25" t="n">
        <f aca="false">SUM(F341,H341,J341,K341,L341,M341)</f>
        <v>490.3906826</v>
      </c>
      <c r="T341" s="25" t="n">
        <f aca="false">SUM(F341,H341,J341,K341,L341,M341,Q341)</f>
        <v>490.3906826</v>
      </c>
      <c r="AMH341" s="13"/>
      <c r="AMI341" s="0"/>
      <c r="AMJ341" s="0"/>
    </row>
    <row r="342" s="39" customFormat="true" ht="13.8" hidden="false" customHeight="false" outlineLevel="0" collapsed="false">
      <c r="A342" s="27" t="n">
        <v>30206235</v>
      </c>
      <c r="B342" s="28" t="s">
        <v>385</v>
      </c>
      <c r="C342" s="29"/>
      <c r="D342" s="29"/>
      <c r="E342" s="27" t="s">
        <v>223</v>
      </c>
      <c r="F342" s="19" t="n">
        <f aca="false">IF(C342="",VLOOKUP(E342,'PORTE E UCO'!$A$5:$D$46,4,0),VLOOKUP(E342,'PORTE E UCO'!$A$5:$D$46,4,0)*C342)</f>
        <v>436.20385</v>
      </c>
      <c r="G342" s="30"/>
      <c r="H342" s="21" t="n">
        <f aca="false">G342*$R$2</f>
        <v>0</v>
      </c>
      <c r="I342" s="27" t="n">
        <v>1</v>
      </c>
      <c r="J342" s="22" t="n">
        <f aca="false">IF(I342&gt;=1,F342*$J$2,"")</f>
        <v>130.861155</v>
      </c>
      <c r="K342" s="22" t="str">
        <f aca="false">IF(I342&gt;=2,F342*$K$2,"")</f>
        <v/>
      </c>
      <c r="L342" s="22" t="str">
        <f aca="false">IF(I342&gt;=3,F342*$L$2,"")</f>
        <v/>
      </c>
      <c r="M342" s="22" t="str">
        <f aca="false">IF(I342&gt;=4,F342*$M$2,"")</f>
        <v/>
      </c>
      <c r="N342" s="27" t="n">
        <v>3</v>
      </c>
      <c r="O342" s="27" t="n">
        <v>0</v>
      </c>
      <c r="P342" s="31" t="n">
        <v>0</v>
      </c>
      <c r="Q342" s="32"/>
      <c r="R342" s="38"/>
      <c r="S342" s="25" t="n">
        <f aca="false">SUM(F342,H342,J342,K342,L342,M342)</f>
        <v>567.065005</v>
      </c>
      <c r="T342" s="25" t="n">
        <f aca="false">SUM(F342,H342,J342,K342,L342,M342,Q342)</f>
        <v>567.065005</v>
      </c>
      <c r="AMH342" s="13"/>
      <c r="AMI342" s="0"/>
      <c r="AMJ342" s="0"/>
    </row>
    <row r="343" s="39" customFormat="true" ht="13.8" hidden="false" customHeight="false" outlineLevel="0" collapsed="false">
      <c r="A343" s="16" t="n">
        <v>30206243</v>
      </c>
      <c r="B343" s="17" t="s">
        <v>386</v>
      </c>
      <c r="C343" s="18"/>
      <c r="D343" s="18"/>
      <c r="E343" s="16" t="s">
        <v>223</v>
      </c>
      <c r="F343" s="19" t="n">
        <f aca="false">IF(C343="",VLOOKUP(E343,'PORTE E UCO'!$A$5:$D$46,4,0),VLOOKUP(E343,'PORTE E UCO'!$A$5:$D$46,4,0)*C343)</f>
        <v>436.20385</v>
      </c>
      <c r="G343" s="20"/>
      <c r="H343" s="21" t="n">
        <f aca="false">G343*$R$2</f>
        <v>0</v>
      </c>
      <c r="I343" s="16" t="n">
        <v>1</v>
      </c>
      <c r="J343" s="22" t="n">
        <f aca="false">IF(I343&gt;=1,F343*$J$2,"")</f>
        <v>130.861155</v>
      </c>
      <c r="K343" s="22" t="str">
        <f aca="false">IF(I343&gt;=2,F343*$K$2,"")</f>
        <v/>
      </c>
      <c r="L343" s="22" t="str">
        <f aca="false">IF(I343&gt;=3,F343*$L$2,"")</f>
        <v/>
      </c>
      <c r="M343" s="22" t="str">
        <f aca="false">IF(I343&gt;=4,F343*$M$2,"")</f>
        <v/>
      </c>
      <c r="N343" s="16" t="n">
        <v>4</v>
      </c>
      <c r="O343" s="16" t="n">
        <v>0</v>
      </c>
      <c r="P343" s="23" t="n">
        <v>0</v>
      </c>
      <c r="Q343" s="22"/>
      <c r="R343" s="38"/>
      <c r="S343" s="25" t="n">
        <f aca="false">SUM(F343,H343,J343,K343,L343,M343)</f>
        <v>567.065005</v>
      </c>
      <c r="T343" s="25" t="n">
        <f aca="false">SUM(F343,H343,J343,K343,L343,M343,Q343)</f>
        <v>567.065005</v>
      </c>
      <c r="AMH343" s="13"/>
      <c r="AMI343" s="0"/>
      <c r="AMJ343" s="0"/>
    </row>
    <row r="344" s="39" customFormat="true" ht="13.8" hidden="false" customHeight="false" outlineLevel="0" collapsed="false">
      <c r="A344" s="27" t="n">
        <v>30206251</v>
      </c>
      <c r="B344" s="28" t="s">
        <v>387</v>
      </c>
      <c r="C344" s="29"/>
      <c r="D344" s="29"/>
      <c r="E344" s="27" t="s">
        <v>223</v>
      </c>
      <c r="F344" s="19" t="n">
        <f aca="false">IF(C344="",VLOOKUP(E344,'PORTE E UCO'!$A$5:$D$46,4,0),VLOOKUP(E344,'PORTE E UCO'!$A$5:$D$46,4,0)*C344)</f>
        <v>436.20385</v>
      </c>
      <c r="G344" s="30"/>
      <c r="H344" s="21" t="n">
        <f aca="false">G344*$R$2</f>
        <v>0</v>
      </c>
      <c r="I344" s="27" t="n">
        <v>1</v>
      </c>
      <c r="J344" s="22" t="n">
        <f aca="false">IF(I344&gt;=1,F344*$J$2,"")</f>
        <v>130.861155</v>
      </c>
      <c r="K344" s="22" t="str">
        <f aca="false">IF(I344&gt;=2,F344*$K$2,"")</f>
        <v/>
      </c>
      <c r="L344" s="22" t="str">
        <f aca="false">IF(I344&gt;=3,F344*$L$2,"")</f>
        <v/>
      </c>
      <c r="M344" s="22" t="str">
        <f aca="false">IF(I344&gt;=4,F344*$M$2,"")</f>
        <v/>
      </c>
      <c r="N344" s="27" t="n">
        <v>3</v>
      </c>
      <c r="O344" s="27" t="n">
        <v>0</v>
      </c>
      <c r="P344" s="31" t="n">
        <v>0</v>
      </c>
      <c r="Q344" s="32"/>
      <c r="R344" s="38"/>
      <c r="S344" s="25" t="n">
        <f aca="false">SUM(F344,H344,J344,K344,L344,M344)</f>
        <v>567.065005</v>
      </c>
      <c r="T344" s="25" t="n">
        <f aca="false">SUM(F344,H344,J344,K344,L344,M344,Q344)</f>
        <v>567.065005</v>
      </c>
      <c r="AMH344" s="13"/>
      <c r="AMI344" s="0"/>
      <c r="AMJ344" s="0"/>
    </row>
    <row r="345" s="39" customFormat="true" ht="13.8" hidden="false" customHeight="false" outlineLevel="0" collapsed="false">
      <c r="A345" s="16" t="n">
        <v>30206260</v>
      </c>
      <c r="B345" s="17" t="s">
        <v>388</v>
      </c>
      <c r="C345" s="18"/>
      <c r="D345" s="18"/>
      <c r="E345" s="16" t="s">
        <v>24</v>
      </c>
      <c r="F345" s="19" t="n">
        <f aca="false">IF(C345="",VLOOKUP(E345,'PORTE E UCO'!$A$5:$D$46,4,0),VLOOKUP(E345,'PORTE E UCO'!$A$5:$D$46,4,0)*C345)</f>
        <v>377.223602</v>
      </c>
      <c r="G345" s="20"/>
      <c r="H345" s="21" t="n">
        <f aca="false">G345*$R$2</f>
        <v>0</v>
      </c>
      <c r="I345" s="16" t="n">
        <v>1</v>
      </c>
      <c r="J345" s="22" t="n">
        <f aca="false">IF(I345&gt;=1,F345*$J$2,"")</f>
        <v>113.1670806</v>
      </c>
      <c r="K345" s="22" t="str">
        <f aca="false">IF(I345&gt;=2,F345*$K$2,"")</f>
        <v/>
      </c>
      <c r="L345" s="22" t="str">
        <f aca="false">IF(I345&gt;=3,F345*$L$2,"")</f>
        <v/>
      </c>
      <c r="M345" s="22" t="str">
        <f aca="false">IF(I345&gt;=4,F345*$M$2,"")</f>
        <v/>
      </c>
      <c r="N345" s="16" t="n">
        <v>3</v>
      </c>
      <c r="O345" s="16" t="n">
        <v>0</v>
      </c>
      <c r="P345" s="23" t="n">
        <v>0</v>
      </c>
      <c r="Q345" s="22"/>
      <c r="R345" s="38"/>
      <c r="S345" s="25" t="n">
        <f aca="false">SUM(F345,H345,J345,K345,L345,M345)</f>
        <v>490.3906826</v>
      </c>
      <c r="T345" s="25" t="n">
        <f aca="false">SUM(F345,H345,J345,K345,L345,M345,Q345)</f>
        <v>490.3906826</v>
      </c>
      <c r="AMH345" s="13"/>
      <c r="AMI345" s="0"/>
      <c r="AMJ345" s="0"/>
    </row>
    <row r="346" s="39" customFormat="true" ht="14.95" hidden="false" customHeight="false" outlineLevel="0" collapsed="false">
      <c r="A346" s="27" t="n">
        <v>30206278</v>
      </c>
      <c r="B346" s="28" t="s">
        <v>389</v>
      </c>
      <c r="C346" s="29"/>
      <c r="D346" s="29"/>
      <c r="E346" s="27" t="s">
        <v>223</v>
      </c>
      <c r="F346" s="19" t="n">
        <f aca="false">IF(C346="",VLOOKUP(E346,'PORTE E UCO'!$A$5:$D$46,4,0),VLOOKUP(E346,'PORTE E UCO'!$A$5:$D$46,4,0)*C346)</f>
        <v>436.20385</v>
      </c>
      <c r="G346" s="30"/>
      <c r="H346" s="21" t="n">
        <f aca="false">G346*$R$2</f>
        <v>0</v>
      </c>
      <c r="I346" s="27" t="n">
        <v>1</v>
      </c>
      <c r="J346" s="22" t="n">
        <f aca="false">IF(I346&gt;=1,F346*$J$2,"")</f>
        <v>130.861155</v>
      </c>
      <c r="K346" s="22" t="str">
        <f aca="false">IF(I346&gt;=2,F346*$K$2,"")</f>
        <v/>
      </c>
      <c r="L346" s="22" t="str">
        <f aca="false">IF(I346&gt;=3,F346*$L$2,"")</f>
        <v/>
      </c>
      <c r="M346" s="22" t="str">
        <f aca="false">IF(I346&gt;=4,F346*$M$2,"")</f>
        <v/>
      </c>
      <c r="N346" s="27" t="n">
        <v>3</v>
      </c>
      <c r="O346" s="27" t="n">
        <v>0</v>
      </c>
      <c r="P346" s="31" t="n">
        <v>0</v>
      </c>
      <c r="Q346" s="32"/>
      <c r="R346" s="38"/>
      <c r="S346" s="25" t="n">
        <f aca="false">SUM(F346,H346,J346,K346,L346,M346)</f>
        <v>567.065005</v>
      </c>
      <c r="T346" s="25" t="n">
        <f aca="false">SUM(F346,H346,J346,K346,L346,M346,Q346)</f>
        <v>567.065005</v>
      </c>
      <c r="AMH346" s="13"/>
      <c r="AMI346" s="0"/>
      <c r="AMJ346" s="0"/>
    </row>
    <row r="347" s="39" customFormat="true" ht="13.8" hidden="false" customHeight="false" outlineLevel="0" collapsed="false">
      <c r="A347" s="16" t="n">
        <v>30206294</v>
      </c>
      <c r="B347" s="17" t="s">
        <v>390</v>
      </c>
      <c r="C347" s="18"/>
      <c r="D347" s="18"/>
      <c r="E347" s="16" t="s">
        <v>24</v>
      </c>
      <c r="F347" s="19" t="n">
        <f aca="false">IF(C347="",VLOOKUP(E347,'PORTE E UCO'!$A$5:$D$46,4,0),VLOOKUP(E347,'PORTE E UCO'!$A$5:$D$46,4,0)*C347)</f>
        <v>377.223602</v>
      </c>
      <c r="G347" s="20"/>
      <c r="H347" s="21" t="n">
        <f aca="false">G347*$R$2</f>
        <v>0</v>
      </c>
      <c r="I347" s="16" t="n">
        <v>2</v>
      </c>
      <c r="J347" s="22" t="n">
        <f aca="false">IF(I347&gt;=1,F347*$J$2,"")</f>
        <v>113.1670806</v>
      </c>
      <c r="K347" s="22" t="n">
        <f aca="false">IF(I347&gt;=2,F347*$K$2,"")</f>
        <v>75.4447204</v>
      </c>
      <c r="L347" s="22" t="str">
        <f aca="false">IF(I347&gt;=3,F347*$L$2,"")</f>
        <v/>
      </c>
      <c r="M347" s="22" t="str">
        <f aca="false">IF(I347&gt;=4,F347*$M$2,"")</f>
        <v/>
      </c>
      <c r="N347" s="16" t="n">
        <v>4</v>
      </c>
      <c r="O347" s="16" t="n">
        <v>0</v>
      </c>
      <c r="P347" s="23" t="n">
        <v>0</v>
      </c>
      <c r="Q347" s="22"/>
      <c r="R347" s="38"/>
      <c r="S347" s="25" t="n">
        <f aca="false">SUM(F347,H347,J347,K347,L347,M347)</f>
        <v>565.835403</v>
      </c>
      <c r="T347" s="25" t="n">
        <f aca="false">SUM(F347,H347,J347,K347,L347,M347,Q347)</f>
        <v>565.835403</v>
      </c>
      <c r="AMH347" s="13"/>
      <c r="AMI347" s="0"/>
      <c r="AMJ347" s="0"/>
    </row>
    <row r="348" s="39" customFormat="true" ht="13.8" hidden="false" customHeight="false" outlineLevel="0" collapsed="false">
      <c r="A348" s="27" t="n">
        <v>30206308</v>
      </c>
      <c r="B348" s="28" t="s">
        <v>391</v>
      </c>
      <c r="C348" s="29"/>
      <c r="D348" s="29"/>
      <c r="E348" s="27" t="s">
        <v>206</v>
      </c>
      <c r="F348" s="19" t="n">
        <f aca="false">IF(C348="",VLOOKUP(E348,'PORTE E UCO'!$A$5:$D$46,4,0),VLOOKUP(E348,'PORTE E UCO'!$A$5:$D$46,4,0)*C348)</f>
        <v>839.818166</v>
      </c>
      <c r="G348" s="30"/>
      <c r="H348" s="21" t="n">
        <f aca="false">G348*$R$2</f>
        <v>0</v>
      </c>
      <c r="I348" s="27" t="n">
        <v>1</v>
      </c>
      <c r="J348" s="22" t="n">
        <f aca="false">IF(I348&gt;=1,F348*$J$2,"")</f>
        <v>251.9454498</v>
      </c>
      <c r="K348" s="22" t="str">
        <f aca="false">IF(I348&gt;=2,F348*$K$2,"")</f>
        <v/>
      </c>
      <c r="L348" s="22" t="str">
        <f aca="false">IF(I348&gt;=3,F348*$L$2,"")</f>
        <v/>
      </c>
      <c r="M348" s="22" t="str">
        <f aca="false">IF(I348&gt;=4,F348*$M$2,"")</f>
        <v/>
      </c>
      <c r="N348" s="27" t="n">
        <v>4</v>
      </c>
      <c r="O348" s="27" t="n">
        <v>0</v>
      </c>
      <c r="P348" s="31" t="n">
        <v>0</v>
      </c>
      <c r="Q348" s="32"/>
      <c r="R348" s="38"/>
      <c r="S348" s="25" t="n">
        <f aca="false">SUM(F348,H348,J348,K348,L348,M348)</f>
        <v>1091.7636158</v>
      </c>
      <c r="T348" s="25" t="n">
        <f aca="false">SUM(F348,H348,J348,K348,L348,M348,Q348)</f>
        <v>1091.7636158</v>
      </c>
      <c r="AMH348" s="13"/>
      <c r="AMI348" s="0"/>
      <c r="AMJ348" s="0"/>
    </row>
    <row r="349" s="39" customFormat="true" ht="13.8" hidden="false" customHeight="false" outlineLevel="0" collapsed="false">
      <c r="A349" s="16" t="n">
        <v>30206316</v>
      </c>
      <c r="B349" s="17" t="s">
        <v>392</v>
      </c>
      <c r="C349" s="18"/>
      <c r="D349" s="18"/>
      <c r="E349" s="16" t="s">
        <v>223</v>
      </c>
      <c r="F349" s="19" t="n">
        <f aca="false">IF(C349="",VLOOKUP(E349,'PORTE E UCO'!$A$5:$D$46,4,0),VLOOKUP(E349,'PORTE E UCO'!$A$5:$D$46,4,0)*C349)</f>
        <v>436.20385</v>
      </c>
      <c r="G349" s="20"/>
      <c r="H349" s="21" t="n">
        <f aca="false">G349*$R$2</f>
        <v>0</v>
      </c>
      <c r="I349" s="16" t="n">
        <v>1</v>
      </c>
      <c r="J349" s="22" t="n">
        <f aca="false">IF(I349&gt;=1,F349*$J$2,"")</f>
        <v>130.861155</v>
      </c>
      <c r="K349" s="22" t="str">
        <f aca="false">IF(I349&gt;=2,F349*$K$2,"")</f>
        <v/>
      </c>
      <c r="L349" s="22" t="str">
        <f aca="false">IF(I349&gt;=3,F349*$L$2,"")</f>
        <v/>
      </c>
      <c r="M349" s="22" t="str">
        <f aca="false">IF(I349&gt;=4,F349*$M$2,"")</f>
        <v/>
      </c>
      <c r="N349" s="16" t="n">
        <v>4</v>
      </c>
      <c r="O349" s="16" t="n">
        <v>0</v>
      </c>
      <c r="P349" s="23" t="n">
        <v>0</v>
      </c>
      <c r="Q349" s="22"/>
      <c r="R349" s="38"/>
      <c r="S349" s="25" t="n">
        <f aca="false">SUM(F349,H349,J349,K349,L349,M349)</f>
        <v>567.065005</v>
      </c>
      <c r="T349" s="25" t="n">
        <f aca="false">SUM(F349,H349,J349,K349,L349,M349,Q349)</f>
        <v>567.065005</v>
      </c>
      <c r="AMH349" s="13"/>
      <c r="AMI349" s="0"/>
      <c r="AMJ349" s="0"/>
    </row>
    <row r="350" s="39" customFormat="true" ht="13.8" hidden="false" customHeight="false" outlineLevel="0" collapsed="false">
      <c r="A350" s="27" t="n">
        <v>30206324</v>
      </c>
      <c r="B350" s="28" t="s">
        <v>393</v>
      </c>
      <c r="C350" s="29"/>
      <c r="D350" s="29"/>
      <c r="E350" s="27" t="s">
        <v>223</v>
      </c>
      <c r="F350" s="19" t="n">
        <f aca="false">IF(C350="",VLOOKUP(E350,'PORTE E UCO'!$A$5:$D$46,4,0),VLOOKUP(E350,'PORTE E UCO'!$A$5:$D$46,4,0)*C350)</f>
        <v>436.20385</v>
      </c>
      <c r="G350" s="30"/>
      <c r="H350" s="21" t="n">
        <f aca="false">G350*$R$2</f>
        <v>0</v>
      </c>
      <c r="I350" s="27" t="n">
        <v>1</v>
      </c>
      <c r="J350" s="22" t="n">
        <f aca="false">IF(I350&gt;=1,F350*$J$2,"")</f>
        <v>130.861155</v>
      </c>
      <c r="K350" s="22" t="str">
        <f aca="false">IF(I350&gt;=2,F350*$K$2,"")</f>
        <v/>
      </c>
      <c r="L350" s="22" t="str">
        <f aca="false">IF(I350&gt;=3,F350*$L$2,"")</f>
        <v/>
      </c>
      <c r="M350" s="22" t="str">
        <f aca="false">IF(I350&gt;=4,F350*$M$2,"")</f>
        <v/>
      </c>
      <c r="N350" s="27" t="n">
        <v>4</v>
      </c>
      <c r="O350" s="27" t="n">
        <v>0</v>
      </c>
      <c r="P350" s="31" t="n">
        <v>0</v>
      </c>
      <c r="Q350" s="32"/>
      <c r="R350" s="38"/>
      <c r="S350" s="25" t="n">
        <f aca="false">SUM(F350,H350,J350,K350,L350,M350)</f>
        <v>567.065005</v>
      </c>
      <c r="T350" s="25" t="n">
        <f aca="false">SUM(F350,H350,J350,K350,L350,M350,Q350)</f>
        <v>567.065005</v>
      </c>
      <c r="AMH350" s="13"/>
      <c r="AMI350" s="0"/>
      <c r="AMJ350" s="0"/>
    </row>
    <row r="351" s="39" customFormat="true" ht="13.8" hidden="false" customHeight="false" outlineLevel="0" collapsed="false">
      <c r="A351" s="16" t="n">
        <v>30206359</v>
      </c>
      <c r="B351" s="17" t="s">
        <v>394</v>
      </c>
      <c r="C351" s="18"/>
      <c r="D351" s="18"/>
      <c r="E351" s="16" t="s">
        <v>229</v>
      </c>
      <c r="F351" s="19" t="n">
        <f aca="false">IF(C351="",VLOOKUP(E351,'PORTE E UCO'!$A$5:$D$46,4,0),VLOOKUP(E351,'PORTE E UCO'!$A$5:$D$46,4,0)*C351)</f>
        <v>946.935808</v>
      </c>
      <c r="G351" s="20"/>
      <c r="H351" s="21" t="n">
        <f aca="false">G351*$R$2</f>
        <v>0</v>
      </c>
      <c r="I351" s="16" t="n">
        <v>3</v>
      </c>
      <c r="J351" s="22" t="n">
        <f aca="false">IF(I351&gt;=1,F351*$J$2,"")</f>
        <v>284.0807424</v>
      </c>
      <c r="K351" s="22" t="n">
        <f aca="false">IF(I351&gt;=2,F351*$K$2,"")</f>
        <v>189.3871616</v>
      </c>
      <c r="L351" s="22" t="n">
        <f aca="false">IF(I351&gt;=3,F351*$L$2,"")</f>
        <v>189.3871616</v>
      </c>
      <c r="M351" s="22" t="str">
        <f aca="false">IF(I351&gt;=4,F351*$M$2,"")</f>
        <v/>
      </c>
      <c r="N351" s="16" t="n">
        <v>7</v>
      </c>
      <c r="O351" s="16" t="n">
        <v>0</v>
      </c>
      <c r="P351" s="23" t="n">
        <v>0</v>
      </c>
      <c r="Q351" s="22"/>
      <c r="R351" s="38"/>
      <c r="S351" s="25" t="n">
        <f aca="false">SUM(F351,H351,J351,K351,L351,M351)</f>
        <v>1609.7908736</v>
      </c>
      <c r="T351" s="25" t="n">
        <f aca="false">SUM(F351,H351,J351,K351,L351,M351,Q351)</f>
        <v>1609.7908736</v>
      </c>
      <c r="AMH351" s="13"/>
      <c r="AMI351" s="0"/>
      <c r="AMJ351" s="0"/>
    </row>
    <row r="352" s="39" customFormat="true" ht="13.8" hidden="false" customHeight="false" outlineLevel="0" collapsed="false">
      <c r="A352" s="27" t="n">
        <v>30206367</v>
      </c>
      <c r="B352" s="28" t="s">
        <v>395</v>
      </c>
      <c r="C352" s="29"/>
      <c r="D352" s="29"/>
      <c r="E352" s="27" t="s">
        <v>195</v>
      </c>
      <c r="F352" s="19" t="n">
        <f aca="false">IF(C352="",VLOOKUP(E352,'PORTE E UCO'!$A$5:$D$46,4,0),VLOOKUP(E352,'PORTE E UCO'!$A$5:$D$46,4,0)*C352)</f>
        <v>742.008916</v>
      </c>
      <c r="G352" s="30"/>
      <c r="H352" s="21" t="n">
        <f aca="false">G352*$R$2</f>
        <v>0</v>
      </c>
      <c r="I352" s="27" t="n">
        <v>2</v>
      </c>
      <c r="J352" s="22" t="n">
        <f aca="false">IF(I352&gt;=1,F352*$J$2,"")</f>
        <v>222.6026748</v>
      </c>
      <c r="K352" s="22" t="n">
        <f aca="false">IF(I352&gt;=2,F352*$K$2,"")</f>
        <v>148.4017832</v>
      </c>
      <c r="L352" s="22" t="str">
        <f aca="false">IF(I352&gt;=3,F352*$L$2,"")</f>
        <v/>
      </c>
      <c r="M352" s="22" t="str">
        <f aca="false">IF(I352&gt;=4,F352*$M$2,"")</f>
        <v/>
      </c>
      <c r="N352" s="27" t="n">
        <v>3</v>
      </c>
      <c r="O352" s="27" t="n">
        <v>0</v>
      </c>
      <c r="P352" s="31" t="n">
        <v>0</v>
      </c>
      <c r="Q352" s="32"/>
      <c r="R352" s="38"/>
      <c r="S352" s="25" t="n">
        <f aca="false">SUM(F352,H352,J352,K352,L352,M352)</f>
        <v>1113.013374</v>
      </c>
      <c r="T352" s="25" t="n">
        <f aca="false">SUM(F352,H352,J352,K352,L352,M352,Q352)</f>
        <v>1113.013374</v>
      </c>
      <c r="AMH352" s="13"/>
      <c r="AMI352" s="0"/>
      <c r="AMJ352" s="0"/>
    </row>
    <row r="353" s="39" customFormat="true" ht="14.95" hidden="false" customHeight="false" outlineLevel="0" collapsed="false">
      <c r="A353" s="16" t="n">
        <v>30207088</v>
      </c>
      <c r="B353" s="17" t="s">
        <v>396</v>
      </c>
      <c r="C353" s="18"/>
      <c r="D353" s="18"/>
      <c r="E353" s="16" t="s">
        <v>176</v>
      </c>
      <c r="F353" s="19" t="n">
        <f aca="false">IF(C353="",VLOOKUP(E353,'PORTE E UCO'!$A$5:$D$46,4,0),VLOOKUP(E353,'PORTE E UCO'!$A$5:$D$46,4,0)*C353)</f>
        <v>891.034646</v>
      </c>
      <c r="G353" s="20"/>
      <c r="H353" s="21" t="n">
        <f aca="false">G353*$R$2</f>
        <v>0</v>
      </c>
      <c r="I353" s="16" t="n">
        <v>1</v>
      </c>
      <c r="J353" s="22" t="n">
        <f aca="false">IF(I353&gt;=1,F353*$J$2,"")</f>
        <v>267.3103938</v>
      </c>
      <c r="K353" s="22" t="str">
        <f aca="false">IF(I353&gt;=2,F353*$K$2,"")</f>
        <v/>
      </c>
      <c r="L353" s="22" t="str">
        <f aca="false">IF(I353&gt;=3,F353*$L$2,"")</f>
        <v/>
      </c>
      <c r="M353" s="22" t="str">
        <f aca="false">IF(I353&gt;=4,F353*$M$2,"")</f>
        <v/>
      </c>
      <c r="N353" s="16" t="n">
        <v>3</v>
      </c>
      <c r="O353" s="16" t="n">
        <v>0</v>
      </c>
      <c r="P353" s="23" t="n">
        <v>0</v>
      </c>
      <c r="Q353" s="22"/>
      <c r="R353" s="38"/>
      <c r="S353" s="25" t="n">
        <f aca="false">SUM(F353,H353,J353,K353,L353,M353)</f>
        <v>1158.3450398</v>
      </c>
      <c r="T353" s="25" t="n">
        <f aca="false">SUM(F353,H353,J353,K353,L353,M353,Q353)</f>
        <v>1158.3450398</v>
      </c>
      <c r="AMH353" s="13"/>
      <c r="AMI353" s="0"/>
      <c r="AMJ353" s="0"/>
    </row>
    <row r="354" s="39" customFormat="true" ht="14.95" hidden="false" customHeight="false" outlineLevel="0" collapsed="false">
      <c r="A354" s="27" t="n">
        <v>30207118</v>
      </c>
      <c r="B354" s="28" t="s">
        <v>397</v>
      </c>
      <c r="C354" s="29"/>
      <c r="D354" s="29"/>
      <c r="E354" s="27" t="s">
        <v>221</v>
      </c>
      <c r="F354" s="19" t="n">
        <f aca="false">IF(C354="",VLOOKUP(E354,'PORTE E UCO'!$A$5:$D$46,4,0),VLOOKUP(E354,'PORTE E UCO'!$A$5:$D$46,4,0)*C354)</f>
        <v>1140.948712</v>
      </c>
      <c r="G354" s="30"/>
      <c r="H354" s="21" t="n">
        <f aca="false">G354*$R$2</f>
        <v>0</v>
      </c>
      <c r="I354" s="27" t="n">
        <v>2</v>
      </c>
      <c r="J354" s="22" t="n">
        <f aca="false">IF(I354&gt;=1,F354*$J$2,"")</f>
        <v>342.2846136</v>
      </c>
      <c r="K354" s="22" t="n">
        <f aca="false">IF(I354&gt;=2,F354*$K$2,"")</f>
        <v>228.1897424</v>
      </c>
      <c r="L354" s="22" t="str">
        <f aca="false">IF(I354&gt;=3,F354*$L$2,"")</f>
        <v/>
      </c>
      <c r="M354" s="22" t="str">
        <f aca="false">IF(I354&gt;=4,F354*$M$2,"")</f>
        <v/>
      </c>
      <c r="N354" s="27" t="n">
        <v>5</v>
      </c>
      <c r="O354" s="27" t="n">
        <v>0</v>
      </c>
      <c r="P354" s="31" t="n">
        <v>0</v>
      </c>
      <c r="Q354" s="32"/>
      <c r="R354" s="38"/>
      <c r="S354" s="25" t="n">
        <f aca="false">SUM(F354,H354,J354,K354,L354,M354)</f>
        <v>1711.423068</v>
      </c>
      <c r="T354" s="25" t="n">
        <f aca="false">SUM(F354,H354,J354,K354,L354,M354,Q354)</f>
        <v>1711.423068</v>
      </c>
      <c r="AMH354" s="13"/>
      <c r="AMI354" s="0"/>
      <c r="AMJ354" s="0"/>
    </row>
    <row r="355" s="39" customFormat="true" ht="21.65" hidden="false" customHeight="false" outlineLevel="0" collapsed="false">
      <c r="A355" s="16" t="n">
        <v>30207142</v>
      </c>
      <c r="B355" s="17" t="s">
        <v>398</v>
      </c>
      <c r="C355" s="18"/>
      <c r="D355" s="18"/>
      <c r="E355" s="16" t="s">
        <v>229</v>
      </c>
      <c r="F355" s="19" t="n">
        <f aca="false">IF(C355="",VLOOKUP(E355,'PORTE E UCO'!$A$5:$D$46,4,0),VLOOKUP(E355,'PORTE E UCO'!$A$5:$D$46,4,0)*C355)</f>
        <v>946.935808</v>
      </c>
      <c r="G355" s="20"/>
      <c r="H355" s="21" t="n">
        <f aca="false">G355*$R$2</f>
        <v>0</v>
      </c>
      <c r="I355" s="16" t="n">
        <v>2</v>
      </c>
      <c r="J355" s="22" t="n">
        <f aca="false">IF(I355&gt;=1,F355*$J$2,"")</f>
        <v>284.0807424</v>
      </c>
      <c r="K355" s="22" t="n">
        <f aca="false">IF(I355&gt;=2,F355*$K$2,"")</f>
        <v>189.3871616</v>
      </c>
      <c r="L355" s="22" t="str">
        <f aca="false">IF(I355&gt;=3,F355*$L$2,"")</f>
        <v/>
      </c>
      <c r="M355" s="22" t="str">
        <f aca="false">IF(I355&gt;=4,F355*$M$2,"")</f>
        <v/>
      </c>
      <c r="N355" s="16" t="n">
        <v>3</v>
      </c>
      <c r="O355" s="16" t="n">
        <v>0</v>
      </c>
      <c r="P355" s="23" t="n">
        <v>0</v>
      </c>
      <c r="Q355" s="22"/>
      <c r="R355" s="38"/>
      <c r="S355" s="25" t="n">
        <f aca="false">SUM(F355,H355,J355,K355,L355,M355)</f>
        <v>1420.403712</v>
      </c>
      <c r="T355" s="25" t="n">
        <f aca="false">SUM(F355,H355,J355,K355,L355,M355,Q355)</f>
        <v>1420.403712</v>
      </c>
      <c r="AMH355" s="13"/>
      <c r="AMI355" s="0"/>
      <c r="AMJ355" s="0"/>
    </row>
    <row r="356" s="39" customFormat="true" ht="14.95" hidden="false" customHeight="false" outlineLevel="0" collapsed="false">
      <c r="A356" s="27" t="n">
        <v>30207150</v>
      </c>
      <c r="B356" s="28" t="s">
        <v>399</v>
      </c>
      <c r="C356" s="29"/>
      <c r="D356" s="29"/>
      <c r="E356" s="27" t="s">
        <v>225</v>
      </c>
      <c r="F356" s="19" t="n">
        <f aca="false">IF(C356="",VLOOKUP(E356,'PORTE E UCO'!$A$5:$D$46,4,0),VLOOKUP(E356,'PORTE E UCO'!$A$5:$D$46,4,0)*C356)</f>
        <v>1035.416342</v>
      </c>
      <c r="G356" s="30"/>
      <c r="H356" s="21" t="n">
        <f aca="false">G356*$R$2</f>
        <v>0</v>
      </c>
      <c r="I356" s="27" t="n">
        <v>2</v>
      </c>
      <c r="J356" s="22" t="n">
        <f aca="false">IF(I356&gt;=1,F356*$J$2,"")</f>
        <v>310.6249026</v>
      </c>
      <c r="K356" s="22" t="n">
        <f aca="false">IF(I356&gt;=2,F356*$K$2,"")</f>
        <v>207.0832684</v>
      </c>
      <c r="L356" s="22" t="str">
        <f aca="false">IF(I356&gt;=3,F356*$L$2,"")</f>
        <v/>
      </c>
      <c r="M356" s="22" t="str">
        <f aca="false">IF(I356&gt;=4,F356*$M$2,"")</f>
        <v/>
      </c>
      <c r="N356" s="27" t="n">
        <v>4</v>
      </c>
      <c r="O356" s="27" t="n">
        <v>0</v>
      </c>
      <c r="P356" s="31" t="n">
        <v>0</v>
      </c>
      <c r="Q356" s="32"/>
      <c r="R356" s="38"/>
      <c r="S356" s="25" t="n">
        <f aca="false">SUM(F356,H356,J356,K356,L356,M356)</f>
        <v>1553.124513</v>
      </c>
      <c r="T356" s="25" t="n">
        <f aca="false">SUM(F356,H356,J356,K356,L356,M356,Q356)</f>
        <v>1553.124513</v>
      </c>
      <c r="AMH356" s="13"/>
      <c r="AMI356" s="0"/>
      <c r="AMJ356" s="0"/>
    </row>
    <row r="357" s="39" customFormat="true" ht="13.8" hidden="false" customHeight="false" outlineLevel="0" collapsed="false">
      <c r="A357" s="16" t="n">
        <v>30207070</v>
      </c>
      <c r="B357" s="17" t="s">
        <v>400</v>
      </c>
      <c r="C357" s="18"/>
      <c r="D357" s="18"/>
      <c r="E357" s="16" t="s">
        <v>229</v>
      </c>
      <c r="F357" s="19" t="n">
        <f aca="false">IF(C357="",VLOOKUP(E357,'PORTE E UCO'!$A$5:$D$46,4,0),VLOOKUP(E357,'PORTE E UCO'!$A$5:$D$46,4,0)*C357)</f>
        <v>946.935808</v>
      </c>
      <c r="G357" s="20"/>
      <c r="H357" s="21" t="n">
        <f aca="false">G357*$R$2</f>
        <v>0</v>
      </c>
      <c r="I357" s="16" t="n">
        <v>1</v>
      </c>
      <c r="J357" s="22" t="n">
        <f aca="false">IF(I357&gt;=1,F357*$J$2,"")</f>
        <v>284.0807424</v>
      </c>
      <c r="K357" s="22" t="str">
        <f aca="false">IF(I357&gt;=2,F357*$K$2,"")</f>
        <v/>
      </c>
      <c r="L357" s="22" t="str">
        <f aca="false">IF(I357&gt;=3,F357*$L$2,"")</f>
        <v/>
      </c>
      <c r="M357" s="22" t="str">
        <f aca="false">IF(I357&gt;=4,F357*$M$2,"")</f>
        <v/>
      </c>
      <c r="N357" s="16" t="n">
        <v>3</v>
      </c>
      <c r="O357" s="16" t="n">
        <v>0</v>
      </c>
      <c r="P357" s="23" t="n">
        <v>0</v>
      </c>
      <c r="Q357" s="22"/>
      <c r="R357" s="38"/>
      <c r="S357" s="25" t="n">
        <f aca="false">SUM(F357,H357,J357,K357,L357,M357)</f>
        <v>1231.0165504</v>
      </c>
      <c r="T357" s="25" t="n">
        <f aca="false">SUM(F357,H357,J357,K357,L357,M357,Q357)</f>
        <v>1231.0165504</v>
      </c>
      <c r="AMH357" s="13"/>
      <c r="AMI357" s="0"/>
      <c r="AMJ357" s="0"/>
    </row>
    <row r="358" s="39" customFormat="true" ht="13.8" hidden="false" customHeight="false" outlineLevel="0" collapsed="false">
      <c r="A358" s="27" t="n">
        <v>30207061</v>
      </c>
      <c r="B358" s="28" t="s">
        <v>401</v>
      </c>
      <c r="C358" s="29"/>
      <c r="D358" s="29"/>
      <c r="E358" s="27" t="s">
        <v>24</v>
      </c>
      <c r="F358" s="19" t="n">
        <f aca="false">IF(C358="",VLOOKUP(E358,'PORTE E UCO'!$A$5:$D$46,4,0),VLOOKUP(E358,'PORTE E UCO'!$A$5:$D$46,4,0)*C358)</f>
        <v>377.223602</v>
      </c>
      <c r="G358" s="30"/>
      <c r="H358" s="21" t="n">
        <f aca="false">G358*$R$2</f>
        <v>0</v>
      </c>
      <c r="I358" s="27" t="n">
        <v>1</v>
      </c>
      <c r="J358" s="22" t="n">
        <f aca="false">IF(I358&gt;=1,F358*$J$2,"")</f>
        <v>113.1670806</v>
      </c>
      <c r="K358" s="22" t="str">
        <f aca="false">IF(I358&gt;=2,F358*$K$2,"")</f>
        <v/>
      </c>
      <c r="L358" s="22" t="str">
        <f aca="false">IF(I358&gt;=3,F358*$L$2,"")</f>
        <v/>
      </c>
      <c r="M358" s="22" t="str">
        <f aca="false">IF(I358&gt;=4,F358*$M$2,"")</f>
        <v/>
      </c>
      <c r="N358" s="27" t="n">
        <v>2</v>
      </c>
      <c r="O358" s="27" t="n">
        <v>0</v>
      </c>
      <c r="P358" s="31" t="n">
        <v>0</v>
      </c>
      <c r="Q358" s="32"/>
      <c r="R358" s="38"/>
      <c r="S358" s="25" t="n">
        <f aca="false">SUM(F358,H358,J358,K358,L358,M358)</f>
        <v>490.3906826</v>
      </c>
      <c r="T358" s="25" t="n">
        <f aca="false">SUM(F358,H358,J358,K358,L358,M358,Q358)</f>
        <v>490.3906826</v>
      </c>
      <c r="AMH358" s="13"/>
      <c r="AMI358" s="0"/>
      <c r="AMJ358" s="0"/>
    </row>
    <row r="359" s="39" customFormat="true" ht="14.95" hidden="false" customHeight="false" outlineLevel="0" collapsed="false">
      <c r="A359" s="16" t="n">
        <v>30207169</v>
      </c>
      <c r="B359" s="17" t="s">
        <v>402</v>
      </c>
      <c r="C359" s="18"/>
      <c r="D359" s="18"/>
      <c r="E359" s="16" t="s">
        <v>229</v>
      </c>
      <c r="F359" s="19" t="n">
        <f aca="false">IF(C359="",VLOOKUP(E359,'PORTE E UCO'!$A$5:$D$46,4,0),VLOOKUP(E359,'PORTE E UCO'!$A$5:$D$46,4,0)*C359)</f>
        <v>946.935808</v>
      </c>
      <c r="G359" s="20"/>
      <c r="H359" s="21" t="n">
        <f aca="false">G359*$R$2</f>
        <v>0</v>
      </c>
      <c r="I359" s="16" t="n">
        <v>1</v>
      </c>
      <c r="J359" s="22" t="n">
        <f aca="false">IF(I359&gt;=1,F359*$J$2,"")</f>
        <v>284.0807424</v>
      </c>
      <c r="K359" s="22" t="str">
        <f aca="false">IF(I359&gt;=2,F359*$K$2,"")</f>
        <v/>
      </c>
      <c r="L359" s="22" t="str">
        <f aca="false">IF(I359&gt;=3,F359*$L$2,"")</f>
        <v/>
      </c>
      <c r="M359" s="22" t="str">
        <f aca="false">IF(I359&gt;=4,F359*$M$2,"")</f>
        <v/>
      </c>
      <c r="N359" s="16" t="n">
        <v>4</v>
      </c>
      <c r="O359" s="16" t="n">
        <v>0</v>
      </c>
      <c r="P359" s="23" t="n">
        <v>0</v>
      </c>
      <c r="Q359" s="22"/>
      <c r="R359" s="38"/>
      <c r="S359" s="25" t="n">
        <f aca="false">SUM(F359,H359,J359,K359,L359,M359)</f>
        <v>1231.0165504</v>
      </c>
      <c r="T359" s="25" t="n">
        <f aca="false">SUM(F359,H359,J359,K359,L359,M359,Q359)</f>
        <v>1231.0165504</v>
      </c>
      <c r="AMH359" s="13"/>
      <c r="AMI359" s="0"/>
      <c r="AMJ359" s="0"/>
    </row>
    <row r="360" s="39" customFormat="true" ht="14.95" hidden="false" customHeight="false" outlineLevel="0" collapsed="false">
      <c r="A360" s="27" t="n">
        <v>30207177</v>
      </c>
      <c r="B360" s="28" t="s">
        <v>403</v>
      </c>
      <c r="C360" s="29"/>
      <c r="D360" s="29"/>
      <c r="E360" s="27" t="s">
        <v>229</v>
      </c>
      <c r="F360" s="19" t="n">
        <f aca="false">IF(C360="",VLOOKUP(E360,'PORTE E UCO'!$A$5:$D$46,4,0),VLOOKUP(E360,'PORTE E UCO'!$A$5:$D$46,4,0)*C360)</f>
        <v>946.935808</v>
      </c>
      <c r="G360" s="30"/>
      <c r="H360" s="21" t="n">
        <f aca="false">G360*$R$2</f>
        <v>0</v>
      </c>
      <c r="I360" s="27" t="n">
        <v>2</v>
      </c>
      <c r="J360" s="22" t="n">
        <f aca="false">IF(I360&gt;=1,F360*$J$2,"")</f>
        <v>284.0807424</v>
      </c>
      <c r="K360" s="22" t="n">
        <f aca="false">IF(I360&gt;=2,F360*$K$2,"")</f>
        <v>189.3871616</v>
      </c>
      <c r="L360" s="22" t="str">
        <f aca="false">IF(I360&gt;=3,F360*$L$2,"")</f>
        <v/>
      </c>
      <c r="M360" s="22" t="str">
        <f aca="false">IF(I360&gt;=4,F360*$M$2,"")</f>
        <v/>
      </c>
      <c r="N360" s="27" t="n">
        <v>5</v>
      </c>
      <c r="O360" s="27" t="n">
        <v>0</v>
      </c>
      <c r="P360" s="31" t="n">
        <v>0</v>
      </c>
      <c r="Q360" s="32"/>
      <c r="R360" s="38"/>
      <c r="S360" s="25" t="n">
        <f aca="false">SUM(F360,H360,J360,K360,L360,M360)</f>
        <v>1420.403712</v>
      </c>
      <c r="T360" s="25" t="n">
        <f aca="false">SUM(F360,H360,J360,K360,L360,M360,Q360)</f>
        <v>1420.403712</v>
      </c>
      <c r="AMH360" s="13"/>
      <c r="AMI360" s="0"/>
      <c r="AMJ360" s="0"/>
    </row>
    <row r="361" s="39" customFormat="true" ht="14.95" hidden="false" customHeight="false" outlineLevel="0" collapsed="false">
      <c r="A361" s="16" t="n">
        <v>30207185</v>
      </c>
      <c r="B361" s="17" t="s">
        <v>404</v>
      </c>
      <c r="C361" s="18"/>
      <c r="D361" s="18"/>
      <c r="E361" s="16" t="s">
        <v>320</v>
      </c>
      <c r="F361" s="19" t="n">
        <f aca="false">IF(C361="",VLOOKUP(E361,'PORTE E UCO'!$A$5:$D$46,4,0),VLOOKUP(E361,'PORTE E UCO'!$A$5:$D$46,4,0)*C361)</f>
        <v>1224.795374</v>
      </c>
      <c r="G361" s="20"/>
      <c r="H361" s="21" t="n">
        <f aca="false">G361*$R$2</f>
        <v>0</v>
      </c>
      <c r="I361" s="16" t="n">
        <v>2</v>
      </c>
      <c r="J361" s="22" t="n">
        <f aca="false">IF(I361&gt;=1,F361*$J$2,"")</f>
        <v>367.4386122</v>
      </c>
      <c r="K361" s="22" t="n">
        <f aca="false">IF(I361&gt;=2,F361*$K$2,"")</f>
        <v>244.9590748</v>
      </c>
      <c r="L361" s="22" t="str">
        <f aca="false">IF(I361&gt;=3,F361*$L$2,"")</f>
        <v/>
      </c>
      <c r="M361" s="22" t="str">
        <f aca="false">IF(I361&gt;=4,F361*$M$2,"")</f>
        <v/>
      </c>
      <c r="N361" s="16" t="n">
        <v>5</v>
      </c>
      <c r="O361" s="16" t="n">
        <v>0</v>
      </c>
      <c r="P361" s="23" t="n">
        <v>0</v>
      </c>
      <c r="Q361" s="22"/>
      <c r="R361" s="38"/>
      <c r="S361" s="25" t="n">
        <f aca="false">SUM(F361,H361,J361,K361,L361,M361)</f>
        <v>1837.193061</v>
      </c>
      <c r="T361" s="25" t="n">
        <f aca="false">SUM(F361,H361,J361,K361,L361,M361,Q361)</f>
        <v>1837.193061</v>
      </c>
      <c r="AMH361" s="13"/>
      <c r="AMI361" s="0"/>
      <c r="AMJ361" s="0"/>
    </row>
    <row r="362" s="39" customFormat="true" ht="13.8" hidden="false" customHeight="false" outlineLevel="0" collapsed="false">
      <c r="A362" s="27" t="n">
        <v>30207100</v>
      </c>
      <c r="B362" s="28" t="s">
        <v>405</v>
      </c>
      <c r="C362" s="29"/>
      <c r="D362" s="29"/>
      <c r="E362" s="27" t="s">
        <v>225</v>
      </c>
      <c r="F362" s="19" t="n">
        <f aca="false">IF(C362="",VLOOKUP(E362,'PORTE E UCO'!$A$5:$D$46,4,0),VLOOKUP(E362,'PORTE E UCO'!$A$5:$D$46,4,0)*C362)</f>
        <v>1035.416342</v>
      </c>
      <c r="G362" s="30"/>
      <c r="H362" s="21" t="n">
        <f aca="false">G362*$R$2</f>
        <v>0</v>
      </c>
      <c r="I362" s="27" t="n">
        <v>1</v>
      </c>
      <c r="J362" s="22" t="n">
        <f aca="false">IF(I362&gt;=1,F362*$J$2,"")</f>
        <v>310.6249026</v>
      </c>
      <c r="K362" s="22" t="str">
        <f aca="false">IF(I362&gt;=2,F362*$K$2,"")</f>
        <v/>
      </c>
      <c r="L362" s="22" t="str">
        <f aca="false">IF(I362&gt;=3,F362*$L$2,"")</f>
        <v/>
      </c>
      <c r="M362" s="22" t="str">
        <f aca="false">IF(I362&gt;=4,F362*$M$2,"")</f>
        <v/>
      </c>
      <c r="N362" s="27" t="n">
        <v>5</v>
      </c>
      <c r="O362" s="27" t="n">
        <v>0</v>
      </c>
      <c r="P362" s="31" t="n">
        <v>0</v>
      </c>
      <c r="Q362" s="32"/>
      <c r="R362" s="38"/>
      <c r="S362" s="25" t="n">
        <f aca="false">SUM(F362,H362,J362,K362,L362,M362)</f>
        <v>1346.0412446</v>
      </c>
      <c r="T362" s="25" t="n">
        <f aca="false">SUM(F362,H362,J362,K362,L362,M362,Q362)</f>
        <v>1346.0412446</v>
      </c>
      <c r="AMH362" s="13"/>
      <c r="AMI362" s="0"/>
      <c r="AMJ362" s="0"/>
    </row>
    <row r="363" s="39" customFormat="true" ht="14.95" hidden="false" customHeight="false" outlineLevel="0" collapsed="false">
      <c r="A363" s="16" t="n">
        <v>30207096</v>
      </c>
      <c r="B363" s="17" t="s">
        <v>406</v>
      </c>
      <c r="C363" s="18"/>
      <c r="D363" s="18"/>
      <c r="E363" s="16" t="s">
        <v>229</v>
      </c>
      <c r="F363" s="19" t="n">
        <f aca="false">IF(C363="",VLOOKUP(E363,'PORTE E UCO'!$A$5:$D$46,4,0),VLOOKUP(E363,'PORTE E UCO'!$A$5:$D$46,4,0)*C363)</f>
        <v>946.935808</v>
      </c>
      <c r="G363" s="20"/>
      <c r="H363" s="21" t="n">
        <f aca="false">G363*$R$2</f>
        <v>0</v>
      </c>
      <c r="I363" s="16" t="n">
        <v>2</v>
      </c>
      <c r="J363" s="22" t="n">
        <f aca="false">IF(I363&gt;=1,F363*$J$2,"")</f>
        <v>284.0807424</v>
      </c>
      <c r="K363" s="22" t="n">
        <f aca="false">IF(I363&gt;=2,F363*$K$2,"")</f>
        <v>189.3871616</v>
      </c>
      <c r="L363" s="22" t="str">
        <f aca="false">IF(I363&gt;=3,F363*$L$2,"")</f>
        <v/>
      </c>
      <c r="M363" s="22" t="str">
        <f aca="false">IF(I363&gt;=4,F363*$M$2,"")</f>
        <v/>
      </c>
      <c r="N363" s="16" t="n">
        <v>4</v>
      </c>
      <c r="O363" s="16" t="n">
        <v>0</v>
      </c>
      <c r="P363" s="23" t="n">
        <v>0</v>
      </c>
      <c r="Q363" s="22"/>
      <c r="R363" s="38"/>
      <c r="S363" s="25" t="n">
        <f aca="false">SUM(F363,H363,J363,K363,L363,M363)</f>
        <v>1420.403712</v>
      </c>
      <c r="T363" s="25" t="n">
        <f aca="false">SUM(F363,H363,J363,K363,L363,M363,Q363)</f>
        <v>1420.403712</v>
      </c>
      <c r="AMH363" s="13"/>
      <c r="AMI363" s="0"/>
      <c r="AMJ363" s="0"/>
    </row>
    <row r="364" s="39" customFormat="true" ht="13.8" hidden="false" customHeight="false" outlineLevel="0" collapsed="false">
      <c r="A364" s="27" t="n">
        <v>30207134</v>
      </c>
      <c r="B364" s="28" t="s">
        <v>407</v>
      </c>
      <c r="C364" s="29"/>
      <c r="D364" s="29"/>
      <c r="E364" s="27" t="s">
        <v>24</v>
      </c>
      <c r="F364" s="19" t="n">
        <f aca="false">IF(C364="",VLOOKUP(E364,'PORTE E UCO'!$A$5:$D$46,4,0),VLOOKUP(E364,'PORTE E UCO'!$A$5:$D$46,4,0)*C364)</f>
        <v>377.223602</v>
      </c>
      <c r="G364" s="30"/>
      <c r="H364" s="21" t="n">
        <f aca="false">G364*$R$2</f>
        <v>0</v>
      </c>
      <c r="I364" s="27" t="n">
        <v>1</v>
      </c>
      <c r="J364" s="22" t="n">
        <f aca="false">IF(I364&gt;=1,F364*$J$2,"")</f>
        <v>113.1670806</v>
      </c>
      <c r="K364" s="22" t="str">
        <f aca="false">IF(I364&gt;=2,F364*$K$2,"")</f>
        <v/>
      </c>
      <c r="L364" s="22" t="str">
        <f aca="false">IF(I364&gt;=3,F364*$L$2,"")</f>
        <v/>
      </c>
      <c r="M364" s="22" t="str">
        <f aca="false">IF(I364&gt;=4,F364*$M$2,"")</f>
        <v/>
      </c>
      <c r="N364" s="27" t="n">
        <v>2</v>
      </c>
      <c r="O364" s="27" t="n">
        <v>0</v>
      </c>
      <c r="P364" s="31" t="n">
        <v>0</v>
      </c>
      <c r="Q364" s="32"/>
      <c r="R364" s="38"/>
      <c r="S364" s="25" t="n">
        <f aca="false">SUM(F364,H364,J364,K364,L364,M364)</f>
        <v>490.3906826</v>
      </c>
      <c r="T364" s="25" t="n">
        <f aca="false">SUM(F364,H364,J364,K364,L364,M364,Q364)</f>
        <v>490.3906826</v>
      </c>
      <c r="AMH364" s="13"/>
      <c r="AMI364" s="0"/>
      <c r="AMJ364" s="0"/>
    </row>
    <row r="365" s="39" customFormat="true" ht="14.95" hidden="false" customHeight="false" outlineLevel="0" collapsed="false">
      <c r="A365" s="16" t="n">
        <v>30207126</v>
      </c>
      <c r="B365" s="17" t="s">
        <v>408</v>
      </c>
      <c r="C365" s="18"/>
      <c r="D365" s="18"/>
      <c r="E365" s="16" t="s">
        <v>308</v>
      </c>
      <c r="F365" s="19" t="n">
        <f aca="false">IF(C365="",VLOOKUP(E365,'PORTE E UCO'!$A$5:$D$46,4,0),VLOOKUP(E365,'PORTE E UCO'!$A$5:$D$46,4,0)*C365)</f>
        <v>1327.248658</v>
      </c>
      <c r="G365" s="20"/>
      <c r="H365" s="21" t="n">
        <f aca="false">G365*$R$2</f>
        <v>0</v>
      </c>
      <c r="I365" s="16" t="n">
        <v>2</v>
      </c>
      <c r="J365" s="22" t="n">
        <f aca="false">IF(I365&gt;=1,F365*$J$2,"")</f>
        <v>398.1745974</v>
      </c>
      <c r="K365" s="22" t="n">
        <f aca="false">IF(I365&gt;=2,F365*$K$2,"")</f>
        <v>265.4497316</v>
      </c>
      <c r="L365" s="22" t="str">
        <f aca="false">IF(I365&gt;=3,F365*$L$2,"")</f>
        <v/>
      </c>
      <c r="M365" s="22" t="str">
        <f aca="false">IF(I365&gt;=4,F365*$M$2,"")</f>
        <v/>
      </c>
      <c r="N365" s="16" t="n">
        <v>5</v>
      </c>
      <c r="O365" s="16" t="n">
        <v>0</v>
      </c>
      <c r="P365" s="23" t="n">
        <v>0</v>
      </c>
      <c r="Q365" s="22"/>
      <c r="R365" s="38"/>
      <c r="S365" s="25" t="n">
        <f aca="false">SUM(F365,H365,J365,K365,L365,M365)</f>
        <v>1990.872987</v>
      </c>
      <c r="T365" s="25" t="n">
        <f aca="false">SUM(F365,H365,J365,K365,L365,M365,Q365)</f>
        <v>1990.872987</v>
      </c>
      <c r="AMH365" s="13"/>
      <c r="AMI365" s="0"/>
      <c r="AMJ365" s="0"/>
    </row>
    <row r="366" s="39" customFormat="true" ht="21.65" hidden="false" customHeight="false" outlineLevel="0" collapsed="false">
      <c r="A366" s="27" t="n">
        <v>30207207</v>
      </c>
      <c r="B366" s="28" t="s">
        <v>409</v>
      </c>
      <c r="C366" s="29"/>
      <c r="D366" s="29"/>
      <c r="E366" s="27" t="s">
        <v>359</v>
      </c>
      <c r="F366" s="19" t="n">
        <f aca="false">IF(C366="",VLOOKUP(E366,'PORTE E UCO'!$A$5:$D$46,4,0),VLOOKUP(E366,'PORTE E UCO'!$A$5:$D$46,4,0)*C366)</f>
        <v>1473.154654</v>
      </c>
      <c r="G366" s="30"/>
      <c r="H366" s="21" t="n">
        <f aca="false">G366*$R$2</f>
        <v>0</v>
      </c>
      <c r="I366" s="27" t="n">
        <v>2</v>
      </c>
      <c r="J366" s="22" t="n">
        <f aca="false">IF(I366&gt;=1,F366*$J$2,"")</f>
        <v>441.9463962</v>
      </c>
      <c r="K366" s="22" t="n">
        <f aca="false">IF(I366&gt;=2,F366*$K$2,"")</f>
        <v>294.6309308</v>
      </c>
      <c r="L366" s="22" t="str">
        <f aca="false">IF(I366&gt;=3,F366*$L$2,"")</f>
        <v/>
      </c>
      <c r="M366" s="22" t="str">
        <f aca="false">IF(I366&gt;=4,F366*$M$2,"")</f>
        <v/>
      </c>
      <c r="N366" s="27" t="n">
        <v>6</v>
      </c>
      <c r="O366" s="27" t="n">
        <v>0</v>
      </c>
      <c r="P366" s="31" t="n">
        <v>0</v>
      </c>
      <c r="Q366" s="32"/>
      <c r="R366" s="38"/>
      <c r="S366" s="25" t="n">
        <f aca="false">SUM(F366,H366,J366,K366,L366,M366)</f>
        <v>2209.731981</v>
      </c>
      <c r="T366" s="25" t="n">
        <f aca="false">SUM(F366,H366,J366,K366,L366,M366,Q366)</f>
        <v>2209.731981</v>
      </c>
      <c r="AMH366" s="13"/>
      <c r="AMI366" s="0"/>
      <c r="AMJ366" s="0"/>
    </row>
    <row r="367" s="39" customFormat="true" ht="21.65" hidden="false" customHeight="false" outlineLevel="0" collapsed="false">
      <c r="A367" s="16" t="n">
        <v>30207193</v>
      </c>
      <c r="B367" s="17" t="s">
        <v>410</v>
      </c>
      <c r="C367" s="18"/>
      <c r="D367" s="18"/>
      <c r="E367" s="16" t="s">
        <v>359</v>
      </c>
      <c r="F367" s="19" t="n">
        <f aca="false">IF(C367="",VLOOKUP(E367,'PORTE E UCO'!$A$5:$D$46,4,0),VLOOKUP(E367,'PORTE E UCO'!$A$5:$D$46,4,0)*C367)</f>
        <v>1473.154654</v>
      </c>
      <c r="G367" s="20"/>
      <c r="H367" s="21" t="n">
        <f aca="false">G367*$R$2</f>
        <v>0</v>
      </c>
      <c r="I367" s="16" t="n">
        <v>2</v>
      </c>
      <c r="J367" s="22" t="n">
        <f aca="false">IF(I367&gt;=1,F367*$J$2,"")</f>
        <v>441.9463962</v>
      </c>
      <c r="K367" s="22" t="n">
        <f aca="false">IF(I367&gt;=2,F367*$K$2,"")</f>
        <v>294.6309308</v>
      </c>
      <c r="L367" s="22" t="str">
        <f aca="false">IF(I367&gt;=3,F367*$L$2,"")</f>
        <v/>
      </c>
      <c r="M367" s="22" t="str">
        <f aca="false">IF(I367&gt;=4,F367*$M$2,"")</f>
        <v/>
      </c>
      <c r="N367" s="16" t="n">
        <v>5</v>
      </c>
      <c r="O367" s="16" t="n">
        <v>0</v>
      </c>
      <c r="P367" s="23" t="n">
        <v>0</v>
      </c>
      <c r="Q367" s="22"/>
      <c r="R367" s="38"/>
      <c r="S367" s="25" t="n">
        <f aca="false">SUM(F367,H367,J367,K367,L367,M367)</f>
        <v>2209.731981</v>
      </c>
      <c r="T367" s="25" t="n">
        <f aca="false">SUM(F367,H367,J367,K367,L367,M367,Q367)</f>
        <v>2209.731981</v>
      </c>
      <c r="AMH367" s="13"/>
      <c r="AMI367" s="0"/>
      <c r="AMJ367" s="0"/>
    </row>
    <row r="368" s="39" customFormat="true" ht="13.8" hidden="false" customHeight="false" outlineLevel="0" collapsed="false">
      <c r="A368" s="27" t="n">
        <v>30207045</v>
      </c>
      <c r="B368" s="28" t="s">
        <v>411</v>
      </c>
      <c r="C368" s="29"/>
      <c r="D368" s="29"/>
      <c r="E368" s="27" t="s">
        <v>176</v>
      </c>
      <c r="F368" s="19" t="n">
        <f aca="false">IF(C368="",VLOOKUP(E368,'PORTE E UCO'!$A$5:$D$46,4,0),VLOOKUP(E368,'PORTE E UCO'!$A$5:$D$46,4,0)*C368)</f>
        <v>891.034646</v>
      </c>
      <c r="G368" s="30"/>
      <c r="H368" s="21" t="n">
        <f aca="false">G368*$R$2</f>
        <v>0</v>
      </c>
      <c r="I368" s="27" t="n">
        <v>1</v>
      </c>
      <c r="J368" s="22" t="n">
        <f aca="false">IF(I368&gt;=1,F368*$J$2,"")</f>
        <v>267.3103938</v>
      </c>
      <c r="K368" s="22" t="str">
        <f aca="false">IF(I368&gt;=2,F368*$K$2,"")</f>
        <v/>
      </c>
      <c r="L368" s="22" t="str">
        <f aca="false">IF(I368&gt;=3,F368*$L$2,"")</f>
        <v/>
      </c>
      <c r="M368" s="22" t="str">
        <f aca="false">IF(I368&gt;=4,F368*$M$2,"")</f>
        <v/>
      </c>
      <c r="N368" s="27" t="n">
        <v>3</v>
      </c>
      <c r="O368" s="27" t="n">
        <v>0</v>
      </c>
      <c r="P368" s="31" t="n">
        <v>0</v>
      </c>
      <c r="Q368" s="32"/>
      <c r="R368" s="38"/>
      <c r="S368" s="25" t="n">
        <f aca="false">SUM(F368,H368,J368,K368,L368,M368)</f>
        <v>1158.3450398</v>
      </c>
      <c r="T368" s="25" t="n">
        <f aca="false">SUM(F368,H368,J368,K368,L368,M368,Q368)</f>
        <v>1158.3450398</v>
      </c>
      <c r="AMH368" s="13"/>
      <c r="AMI368" s="0"/>
      <c r="AMJ368" s="0"/>
    </row>
    <row r="369" s="39" customFormat="true" ht="13.8" hidden="false" customHeight="false" outlineLevel="0" collapsed="false">
      <c r="A369" s="16" t="n">
        <v>30207037</v>
      </c>
      <c r="B369" s="17" t="s">
        <v>412</v>
      </c>
      <c r="C369" s="18"/>
      <c r="D369" s="18"/>
      <c r="E369" s="16" t="s">
        <v>176</v>
      </c>
      <c r="F369" s="19" t="n">
        <f aca="false">IF(C369="",VLOOKUP(E369,'PORTE E UCO'!$A$5:$D$46,4,0),VLOOKUP(E369,'PORTE E UCO'!$A$5:$D$46,4,0)*C369)</f>
        <v>891.034646</v>
      </c>
      <c r="G369" s="20"/>
      <c r="H369" s="21" t="n">
        <f aca="false">G369*$R$2</f>
        <v>0</v>
      </c>
      <c r="I369" s="16" t="n">
        <v>1</v>
      </c>
      <c r="J369" s="22" t="n">
        <f aca="false">IF(I369&gt;=1,F369*$J$2,"")</f>
        <v>267.3103938</v>
      </c>
      <c r="K369" s="22" t="str">
        <f aca="false">IF(I369&gt;=2,F369*$K$2,"")</f>
        <v/>
      </c>
      <c r="L369" s="22" t="str">
        <f aca="false">IF(I369&gt;=3,F369*$L$2,"")</f>
        <v/>
      </c>
      <c r="M369" s="22" t="str">
        <f aca="false">IF(I369&gt;=4,F369*$M$2,"")</f>
        <v/>
      </c>
      <c r="N369" s="16" t="n">
        <v>3</v>
      </c>
      <c r="O369" s="16" t="n">
        <v>0</v>
      </c>
      <c r="P369" s="23" t="n">
        <v>0</v>
      </c>
      <c r="Q369" s="22"/>
      <c r="R369" s="38"/>
      <c r="S369" s="25" t="n">
        <f aca="false">SUM(F369,H369,J369,K369,L369,M369)</f>
        <v>1158.3450398</v>
      </c>
      <c r="T369" s="25" t="n">
        <f aca="false">SUM(F369,H369,J369,K369,L369,M369,Q369)</f>
        <v>1158.3450398</v>
      </c>
      <c r="AMH369" s="13"/>
      <c r="AMI369" s="0"/>
      <c r="AMJ369" s="0"/>
    </row>
    <row r="370" s="39" customFormat="true" ht="13.8" hidden="false" customHeight="false" outlineLevel="0" collapsed="false">
      <c r="A370" s="27" t="n">
        <v>30207029</v>
      </c>
      <c r="B370" s="28" t="s">
        <v>413</v>
      </c>
      <c r="C370" s="29"/>
      <c r="D370" s="29"/>
      <c r="E370" s="27" t="s">
        <v>229</v>
      </c>
      <c r="F370" s="19" t="n">
        <f aca="false">IF(C370="",VLOOKUP(E370,'PORTE E UCO'!$A$5:$D$46,4,0),VLOOKUP(E370,'PORTE E UCO'!$A$5:$D$46,4,0)*C370)</f>
        <v>946.935808</v>
      </c>
      <c r="G370" s="30"/>
      <c r="H370" s="21" t="n">
        <f aca="false">G370*$R$2</f>
        <v>0</v>
      </c>
      <c r="I370" s="27" t="n">
        <v>1</v>
      </c>
      <c r="J370" s="22" t="n">
        <f aca="false">IF(I370&gt;=1,F370*$J$2,"")</f>
        <v>284.0807424</v>
      </c>
      <c r="K370" s="22" t="str">
        <f aca="false">IF(I370&gt;=2,F370*$K$2,"")</f>
        <v/>
      </c>
      <c r="L370" s="22" t="str">
        <f aca="false">IF(I370&gt;=3,F370*$L$2,"")</f>
        <v/>
      </c>
      <c r="M370" s="22" t="str">
        <f aca="false">IF(I370&gt;=4,F370*$M$2,"")</f>
        <v/>
      </c>
      <c r="N370" s="27" t="n">
        <v>3</v>
      </c>
      <c r="O370" s="27" t="n">
        <v>0</v>
      </c>
      <c r="P370" s="31" t="n">
        <v>0</v>
      </c>
      <c r="Q370" s="32"/>
      <c r="R370" s="38"/>
      <c r="S370" s="25" t="n">
        <f aca="false">SUM(F370,H370,J370,K370,L370,M370)</f>
        <v>1231.0165504</v>
      </c>
      <c r="T370" s="25" t="n">
        <f aca="false">SUM(F370,H370,J370,K370,L370,M370,Q370)</f>
        <v>1231.0165504</v>
      </c>
      <c r="AMH370" s="13"/>
      <c r="AMI370" s="0"/>
      <c r="AMJ370" s="0"/>
    </row>
    <row r="371" s="39" customFormat="true" ht="13.8" hidden="false" customHeight="false" outlineLevel="0" collapsed="false">
      <c r="A371" s="16" t="n">
        <v>30207010</v>
      </c>
      <c r="B371" s="17" t="s">
        <v>414</v>
      </c>
      <c r="C371" s="18"/>
      <c r="D371" s="18"/>
      <c r="E371" s="16" t="s">
        <v>223</v>
      </c>
      <c r="F371" s="19" t="n">
        <f aca="false">IF(C371="",VLOOKUP(E371,'PORTE E UCO'!$A$5:$D$46,4,0),VLOOKUP(E371,'PORTE E UCO'!$A$5:$D$46,4,0)*C371)</f>
        <v>436.20385</v>
      </c>
      <c r="G371" s="20"/>
      <c r="H371" s="21" t="n">
        <f aca="false">G371*$R$2</f>
        <v>0</v>
      </c>
      <c r="I371" s="16" t="n">
        <v>1</v>
      </c>
      <c r="J371" s="22" t="n">
        <f aca="false">IF(I371&gt;=1,F371*$J$2,"")</f>
        <v>130.861155</v>
      </c>
      <c r="K371" s="22" t="str">
        <f aca="false">IF(I371&gt;=2,F371*$K$2,"")</f>
        <v/>
      </c>
      <c r="L371" s="22" t="str">
        <f aca="false">IF(I371&gt;=3,F371*$L$2,"")</f>
        <v/>
      </c>
      <c r="M371" s="22" t="str">
        <f aca="false">IF(I371&gt;=4,F371*$M$2,"")</f>
        <v/>
      </c>
      <c r="N371" s="16" t="n">
        <v>1</v>
      </c>
      <c r="O371" s="16" t="n">
        <v>0</v>
      </c>
      <c r="P371" s="23" t="n">
        <v>0</v>
      </c>
      <c r="Q371" s="22"/>
      <c r="R371" s="38"/>
      <c r="S371" s="25" t="n">
        <f aca="false">SUM(F371,H371,J371,K371,L371,M371)</f>
        <v>567.065005</v>
      </c>
      <c r="T371" s="25" t="n">
        <f aca="false">SUM(F371,H371,J371,K371,L371,M371,Q371)</f>
        <v>567.065005</v>
      </c>
      <c r="AMH371" s="13"/>
      <c r="AMI371" s="0"/>
      <c r="AMJ371" s="0"/>
    </row>
    <row r="372" s="39" customFormat="true" ht="13.8" hidden="false" customHeight="false" outlineLevel="0" collapsed="false">
      <c r="A372" s="27" t="n">
        <v>30207231</v>
      </c>
      <c r="B372" s="28" t="s">
        <v>415</v>
      </c>
      <c r="C372" s="29"/>
      <c r="D372" s="29"/>
      <c r="E372" s="27" t="s">
        <v>31</v>
      </c>
      <c r="F372" s="19" t="n">
        <f aca="false">IF(C372="",VLOOKUP(E372,'PORTE E UCO'!$A$5:$D$46,4,0),VLOOKUP(E372,'PORTE E UCO'!$A$5:$D$46,4,0)*C372)</f>
        <v>262.342192</v>
      </c>
      <c r="G372" s="30"/>
      <c r="H372" s="21" t="n">
        <f aca="false">G372*$R$2</f>
        <v>0</v>
      </c>
      <c r="I372" s="27" t="n">
        <v>1</v>
      </c>
      <c r="J372" s="22" t="n">
        <f aca="false">IF(I372&gt;=1,F372*$J$2,"")</f>
        <v>78.7026576</v>
      </c>
      <c r="K372" s="22" t="str">
        <f aca="false">IF(I372&gt;=2,F372*$K$2,"")</f>
        <v/>
      </c>
      <c r="L372" s="22" t="str">
        <f aca="false">IF(I372&gt;=3,F372*$L$2,"")</f>
        <v/>
      </c>
      <c r="M372" s="22" t="str">
        <f aca="false">IF(I372&gt;=4,F372*$M$2,"")</f>
        <v/>
      </c>
      <c r="N372" s="27" t="n">
        <v>2</v>
      </c>
      <c r="O372" s="27" t="n">
        <v>0</v>
      </c>
      <c r="P372" s="31" t="n">
        <v>0</v>
      </c>
      <c r="Q372" s="32"/>
      <c r="R372" s="38"/>
      <c r="S372" s="25" t="n">
        <f aca="false">SUM(F372,H372,J372,K372,L372,M372)</f>
        <v>341.0448496</v>
      </c>
      <c r="T372" s="25" t="n">
        <f aca="false">SUM(F372,H372,J372,K372,L372,M372,Q372)</f>
        <v>341.0448496</v>
      </c>
      <c r="AMH372" s="13"/>
      <c r="AMI372" s="0"/>
      <c r="AMJ372" s="0"/>
    </row>
    <row r="373" s="39" customFormat="true" ht="13.8" hidden="false" customHeight="false" outlineLevel="0" collapsed="false">
      <c r="A373" s="16" t="n">
        <v>30207215</v>
      </c>
      <c r="B373" s="17" t="s">
        <v>416</v>
      </c>
      <c r="C373" s="18"/>
      <c r="D373" s="18"/>
      <c r="E373" s="16" t="s">
        <v>37</v>
      </c>
      <c r="F373" s="19" t="n">
        <f aca="false">IF(C373="",VLOOKUP(E373,'PORTE E UCO'!$A$5:$D$46,4,0),VLOOKUP(E373,'PORTE E UCO'!$A$5:$D$46,4,0)*C373)</f>
        <v>192.437794</v>
      </c>
      <c r="G373" s="20"/>
      <c r="H373" s="21" t="n">
        <f aca="false">G373*$R$2</f>
        <v>0</v>
      </c>
      <c r="I373" s="16" t="n">
        <v>0</v>
      </c>
      <c r="J373" s="22" t="str">
        <f aca="false">IF(I373&gt;=1,F373*$J$2,"")</f>
        <v/>
      </c>
      <c r="K373" s="22" t="str">
        <f aca="false">IF(I373&gt;=2,F373*$K$2,"")</f>
        <v/>
      </c>
      <c r="L373" s="22" t="str">
        <f aca="false">IF(I373&gt;=3,F373*$L$2,"")</f>
        <v/>
      </c>
      <c r="M373" s="22" t="str">
        <f aca="false">IF(I373&gt;=4,F373*$M$2,"")</f>
        <v/>
      </c>
      <c r="N373" s="16" t="n">
        <v>2</v>
      </c>
      <c r="O373" s="16" t="n">
        <v>0</v>
      </c>
      <c r="P373" s="23" t="n">
        <v>0</v>
      </c>
      <c r="Q373" s="22"/>
      <c r="R373" s="38"/>
      <c r="S373" s="25" t="n">
        <f aca="false">SUM(F373,H373,J373,K373,L373,M373)</f>
        <v>192.437794</v>
      </c>
      <c r="T373" s="25" t="n">
        <f aca="false">SUM(F373,H373,J373,K373,L373,M373,Q373)</f>
        <v>192.437794</v>
      </c>
      <c r="AMH373" s="13"/>
      <c r="AMI373" s="0"/>
      <c r="AMJ373" s="0"/>
    </row>
    <row r="374" s="39" customFormat="true" ht="13.8" hidden="false" customHeight="false" outlineLevel="0" collapsed="false">
      <c r="A374" s="27" t="n">
        <v>30207223</v>
      </c>
      <c r="B374" s="28" t="s">
        <v>417</v>
      </c>
      <c r="C374" s="29"/>
      <c r="D374" s="29"/>
      <c r="E374" s="27" t="s">
        <v>26</v>
      </c>
      <c r="F374" s="19" t="n">
        <f aca="false">IF(C374="",VLOOKUP(E374,'PORTE E UCO'!$A$5:$D$46,4,0),VLOOKUP(E374,'PORTE E UCO'!$A$5:$D$46,4,0)*C374)</f>
        <v>324.442174</v>
      </c>
      <c r="G374" s="30"/>
      <c r="H374" s="21" t="n">
        <f aca="false">G374*$R$2</f>
        <v>0</v>
      </c>
      <c r="I374" s="27" t="n">
        <v>0</v>
      </c>
      <c r="J374" s="22" t="str">
        <f aca="false">IF(I374&gt;=1,F374*$J$2,"")</f>
        <v/>
      </c>
      <c r="K374" s="22" t="str">
        <f aca="false">IF(I374&gt;=2,F374*$K$2,"")</f>
        <v/>
      </c>
      <c r="L374" s="22" t="str">
        <f aca="false">IF(I374&gt;=3,F374*$L$2,"")</f>
        <v/>
      </c>
      <c r="M374" s="22" t="str">
        <f aca="false">IF(I374&gt;=4,F374*$M$2,"")</f>
        <v/>
      </c>
      <c r="N374" s="27" t="n">
        <v>0</v>
      </c>
      <c r="O374" s="27" t="n">
        <v>0</v>
      </c>
      <c r="P374" s="31" t="n">
        <v>0</v>
      </c>
      <c r="Q374" s="32"/>
      <c r="R374" s="38"/>
      <c r="S374" s="25" t="n">
        <f aca="false">SUM(F374,H374,J374,K374,L374,M374)</f>
        <v>324.442174</v>
      </c>
      <c r="T374" s="25" t="n">
        <f aca="false">SUM(F374,H374,J374,K374,L374,M374,Q374)</f>
        <v>324.442174</v>
      </c>
      <c r="AMH374" s="13"/>
      <c r="AMI374" s="0"/>
      <c r="AMJ374" s="0"/>
    </row>
    <row r="375" s="39" customFormat="true" ht="14.95" hidden="false" customHeight="false" outlineLevel="0" collapsed="false">
      <c r="A375" s="16" t="n">
        <v>30208017</v>
      </c>
      <c r="B375" s="17" t="s">
        <v>418</v>
      </c>
      <c r="C375" s="18"/>
      <c r="D375" s="18"/>
      <c r="E375" s="16" t="s">
        <v>225</v>
      </c>
      <c r="F375" s="19" t="n">
        <f aca="false">IF(C375="",VLOOKUP(E375,'PORTE E UCO'!$A$5:$D$46,4,0),VLOOKUP(E375,'PORTE E UCO'!$A$5:$D$46,4,0)*C375)</f>
        <v>1035.416342</v>
      </c>
      <c r="G375" s="20"/>
      <c r="H375" s="21" t="n">
        <f aca="false">G375*$R$2</f>
        <v>0</v>
      </c>
      <c r="I375" s="16" t="n">
        <v>2</v>
      </c>
      <c r="J375" s="22" t="n">
        <f aca="false">IF(I375&gt;=1,F375*$J$2,"")</f>
        <v>310.6249026</v>
      </c>
      <c r="K375" s="22" t="n">
        <f aca="false">IF(I375&gt;=2,F375*$K$2,"")</f>
        <v>207.0832684</v>
      </c>
      <c r="L375" s="22" t="str">
        <f aca="false">IF(I375&gt;=3,F375*$L$2,"")</f>
        <v/>
      </c>
      <c r="M375" s="22" t="str">
        <f aca="false">IF(I375&gt;=4,F375*$M$2,"")</f>
        <v/>
      </c>
      <c r="N375" s="16" t="n">
        <v>5</v>
      </c>
      <c r="O375" s="16" t="n">
        <v>0</v>
      </c>
      <c r="P375" s="23" t="n">
        <v>0</v>
      </c>
      <c r="Q375" s="22"/>
      <c r="R375" s="38"/>
      <c r="S375" s="25" t="n">
        <f aca="false">SUM(F375,H375,J375,K375,L375,M375)</f>
        <v>1553.124513</v>
      </c>
      <c r="T375" s="25" t="n">
        <f aca="false">SUM(F375,H375,J375,K375,L375,M375,Q375)</f>
        <v>1553.124513</v>
      </c>
      <c r="AMH375" s="13"/>
      <c r="AMI375" s="0"/>
      <c r="AMJ375" s="0"/>
    </row>
    <row r="376" s="39" customFormat="true" ht="13.8" hidden="false" customHeight="false" outlineLevel="0" collapsed="false">
      <c r="A376" s="27" t="n">
        <v>30208025</v>
      </c>
      <c r="B376" s="28" t="s">
        <v>419</v>
      </c>
      <c r="C376" s="29"/>
      <c r="D376" s="29"/>
      <c r="E376" s="27" t="s">
        <v>225</v>
      </c>
      <c r="F376" s="19" t="n">
        <f aca="false">IF(C376="",VLOOKUP(E376,'PORTE E UCO'!$A$5:$D$46,4,0),VLOOKUP(E376,'PORTE E UCO'!$A$5:$D$46,4,0)*C376)</f>
        <v>1035.416342</v>
      </c>
      <c r="G376" s="30"/>
      <c r="H376" s="21" t="n">
        <f aca="false">G376*$R$2</f>
        <v>0</v>
      </c>
      <c r="I376" s="27" t="n">
        <v>2</v>
      </c>
      <c r="J376" s="22" t="n">
        <f aca="false">IF(I376&gt;=1,F376*$J$2,"")</f>
        <v>310.6249026</v>
      </c>
      <c r="K376" s="22" t="n">
        <f aca="false">IF(I376&gt;=2,F376*$K$2,"")</f>
        <v>207.0832684</v>
      </c>
      <c r="L376" s="22" t="str">
        <f aca="false">IF(I376&gt;=3,F376*$L$2,"")</f>
        <v/>
      </c>
      <c r="M376" s="22" t="str">
        <f aca="false">IF(I376&gt;=4,F376*$M$2,"")</f>
        <v/>
      </c>
      <c r="N376" s="27" t="n">
        <v>5</v>
      </c>
      <c r="O376" s="27" t="n">
        <v>0</v>
      </c>
      <c r="P376" s="31" t="n">
        <v>0</v>
      </c>
      <c r="Q376" s="32"/>
      <c r="R376" s="38"/>
      <c r="S376" s="25" t="n">
        <f aca="false">SUM(F376,H376,J376,K376,L376,M376)</f>
        <v>1553.124513</v>
      </c>
      <c r="T376" s="25" t="n">
        <f aca="false">SUM(F376,H376,J376,K376,L376,M376,Q376)</f>
        <v>1553.124513</v>
      </c>
      <c r="AMH376" s="13"/>
      <c r="AMI376" s="0"/>
      <c r="AMJ376" s="0"/>
    </row>
    <row r="377" s="39" customFormat="true" ht="13.8" hidden="false" customHeight="false" outlineLevel="0" collapsed="false">
      <c r="A377" s="16" t="n">
        <v>30208084</v>
      </c>
      <c r="B377" s="17" t="s">
        <v>420</v>
      </c>
      <c r="C377" s="18"/>
      <c r="D377" s="18"/>
      <c r="E377" s="16" t="s">
        <v>359</v>
      </c>
      <c r="F377" s="19" t="n">
        <f aca="false">IF(C377="",VLOOKUP(E377,'PORTE E UCO'!$A$5:$D$46,4,0),VLOOKUP(E377,'PORTE E UCO'!$A$5:$D$46,4,0)*C377)</f>
        <v>1473.154654</v>
      </c>
      <c r="G377" s="20"/>
      <c r="H377" s="21" t="n">
        <f aca="false">G377*$R$2</f>
        <v>0</v>
      </c>
      <c r="I377" s="16" t="n">
        <v>3</v>
      </c>
      <c r="J377" s="22" t="n">
        <f aca="false">IF(I377&gt;=1,F377*$J$2,"")</f>
        <v>441.9463962</v>
      </c>
      <c r="K377" s="22" t="n">
        <f aca="false">IF(I377&gt;=2,F377*$K$2,"")</f>
        <v>294.6309308</v>
      </c>
      <c r="L377" s="22" t="n">
        <f aca="false">IF(I377&gt;=3,F377*$L$2,"")</f>
        <v>294.6309308</v>
      </c>
      <c r="M377" s="22" t="str">
        <f aca="false">IF(I377&gt;=4,F377*$M$2,"")</f>
        <v/>
      </c>
      <c r="N377" s="16" t="n">
        <v>6</v>
      </c>
      <c r="O377" s="16" t="n">
        <v>0</v>
      </c>
      <c r="P377" s="23" t="n">
        <v>0</v>
      </c>
      <c r="Q377" s="22"/>
      <c r="R377" s="38"/>
      <c r="S377" s="25" t="n">
        <f aca="false">SUM(F377,H377,J377,K377,L377,M377)</f>
        <v>2504.3629118</v>
      </c>
      <c r="T377" s="25" t="n">
        <f aca="false">SUM(F377,H377,J377,K377,L377,M377,Q377)</f>
        <v>2504.3629118</v>
      </c>
      <c r="AMH377" s="13"/>
      <c r="AMI377" s="0"/>
      <c r="AMJ377" s="0"/>
    </row>
    <row r="378" s="39" customFormat="true" ht="13.8" hidden="false" customHeight="false" outlineLevel="0" collapsed="false">
      <c r="A378" s="27" t="n">
        <v>30208050</v>
      </c>
      <c r="B378" s="28" t="s">
        <v>421</v>
      </c>
      <c r="C378" s="29"/>
      <c r="D378" s="29"/>
      <c r="E378" s="27" t="s">
        <v>225</v>
      </c>
      <c r="F378" s="19" t="n">
        <f aca="false">IF(C378="",VLOOKUP(E378,'PORTE E UCO'!$A$5:$D$46,4,0),VLOOKUP(E378,'PORTE E UCO'!$A$5:$D$46,4,0)*C378)</f>
        <v>1035.416342</v>
      </c>
      <c r="G378" s="30"/>
      <c r="H378" s="21" t="n">
        <f aca="false">G378*$R$2</f>
        <v>0</v>
      </c>
      <c r="I378" s="27" t="n">
        <v>1</v>
      </c>
      <c r="J378" s="22" t="n">
        <f aca="false">IF(I378&gt;=1,F378*$J$2,"")</f>
        <v>310.6249026</v>
      </c>
      <c r="K378" s="22" t="str">
        <f aca="false">IF(I378&gt;=2,F378*$K$2,"")</f>
        <v/>
      </c>
      <c r="L378" s="22" t="str">
        <f aca="false">IF(I378&gt;=3,F378*$L$2,"")</f>
        <v/>
      </c>
      <c r="M378" s="22" t="str">
        <f aca="false">IF(I378&gt;=4,F378*$M$2,"")</f>
        <v/>
      </c>
      <c r="N378" s="27" t="n">
        <v>4</v>
      </c>
      <c r="O378" s="27" t="n">
        <v>0</v>
      </c>
      <c r="P378" s="31" t="n">
        <v>0</v>
      </c>
      <c r="Q378" s="32"/>
      <c r="R378" s="38"/>
      <c r="S378" s="25" t="n">
        <f aca="false">SUM(F378,H378,J378,K378,L378,M378)</f>
        <v>1346.0412446</v>
      </c>
      <c r="T378" s="25" t="n">
        <f aca="false">SUM(F378,H378,J378,K378,L378,M378,Q378)</f>
        <v>1346.0412446</v>
      </c>
      <c r="AMH378" s="13"/>
      <c r="AMI378" s="0"/>
      <c r="AMJ378" s="0"/>
    </row>
    <row r="379" s="39" customFormat="true" ht="13.8" hidden="false" customHeight="false" outlineLevel="0" collapsed="false">
      <c r="A379" s="16" t="n">
        <v>30208068</v>
      </c>
      <c r="B379" s="17" t="s">
        <v>422</v>
      </c>
      <c r="C379" s="18"/>
      <c r="D379" s="18"/>
      <c r="E379" s="16" t="s">
        <v>320</v>
      </c>
      <c r="F379" s="19" t="n">
        <f aca="false">IF(C379="",VLOOKUP(E379,'PORTE E UCO'!$A$5:$D$46,4,0),VLOOKUP(E379,'PORTE E UCO'!$A$5:$D$46,4,0)*C379)</f>
        <v>1224.795374</v>
      </c>
      <c r="G379" s="20"/>
      <c r="H379" s="21" t="n">
        <f aca="false">G379*$R$2</f>
        <v>0</v>
      </c>
      <c r="I379" s="16" t="n">
        <v>2</v>
      </c>
      <c r="J379" s="22" t="n">
        <f aca="false">IF(I379&gt;=1,F379*$J$2,"")</f>
        <v>367.4386122</v>
      </c>
      <c r="K379" s="22" t="n">
        <f aca="false">IF(I379&gt;=2,F379*$K$2,"")</f>
        <v>244.9590748</v>
      </c>
      <c r="L379" s="22" t="str">
        <f aca="false">IF(I379&gt;=3,F379*$L$2,"")</f>
        <v/>
      </c>
      <c r="M379" s="22" t="str">
        <f aca="false">IF(I379&gt;=4,F379*$M$2,"")</f>
        <v/>
      </c>
      <c r="N379" s="16" t="n">
        <v>5</v>
      </c>
      <c r="O379" s="16" t="n">
        <v>0</v>
      </c>
      <c r="P379" s="23" t="n">
        <v>0</v>
      </c>
      <c r="Q379" s="22"/>
      <c r="R379" s="38"/>
      <c r="S379" s="25" t="n">
        <f aca="false">SUM(F379,H379,J379,K379,L379,M379)</f>
        <v>1837.193061</v>
      </c>
      <c r="T379" s="25" t="n">
        <f aca="false">SUM(F379,H379,J379,K379,L379,M379,Q379)</f>
        <v>1837.193061</v>
      </c>
      <c r="AMH379" s="13"/>
      <c r="AMI379" s="0"/>
      <c r="AMJ379" s="0"/>
    </row>
    <row r="380" s="39" customFormat="true" ht="13.8" hidden="false" customHeight="false" outlineLevel="0" collapsed="false">
      <c r="A380" s="27" t="n">
        <v>30208076</v>
      </c>
      <c r="B380" s="28" t="s">
        <v>423</v>
      </c>
      <c r="C380" s="29"/>
      <c r="D380" s="29"/>
      <c r="E380" s="27" t="s">
        <v>308</v>
      </c>
      <c r="F380" s="19" t="n">
        <f aca="false">IF(C380="",VLOOKUP(E380,'PORTE E UCO'!$A$5:$D$46,4,0),VLOOKUP(E380,'PORTE E UCO'!$A$5:$D$46,4,0)*C380)</f>
        <v>1327.248658</v>
      </c>
      <c r="G380" s="30"/>
      <c r="H380" s="21" t="n">
        <f aca="false">G380*$R$2</f>
        <v>0</v>
      </c>
      <c r="I380" s="27" t="n">
        <v>2</v>
      </c>
      <c r="J380" s="22" t="n">
        <f aca="false">IF(I380&gt;=1,F380*$J$2,"")</f>
        <v>398.1745974</v>
      </c>
      <c r="K380" s="22" t="n">
        <f aca="false">IF(I380&gt;=2,F380*$K$2,"")</f>
        <v>265.4497316</v>
      </c>
      <c r="L380" s="22" t="str">
        <f aca="false">IF(I380&gt;=3,F380*$L$2,"")</f>
        <v/>
      </c>
      <c r="M380" s="22" t="str">
        <f aca="false">IF(I380&gt;=4,F380*$M$2,"")</f>
        <v/>
      </c>
      <c r="N380" s="27" t="n">
        <v>5</v>
      </c>
      <c r="O380" s="27" t="n">
        <v>0</v>
      </c>
      <c r="P380" s="31" t="n">
        <v>0</v>
      </c>
      <c r="Q380" s="32"/>
      <c r="R380" s="38"/>
      <c r="S380" s="25" t="n">
        <f aca="false">SUM(F380,H380,J380,K380,L380,M380)</f>
        <v>1990.872987</v>
      </c>
      <c r="T380" s="25" t="n">
        <f aca="false">SUM(F380,H380,J380,K380,L380,M380,Q380)</f>
        <v>1990.872987</v>
      </c>
      <c r="AMH380" s="13"/>
      <c r="AMI380" s="0"/>
      <c r="AMJ380" s="0"/>
    </row>
    <row r="381" s="39" customFormat="true" ht="13.8" hidden="false" customHeight="false" outlineLevel="0" collapsed="false">
      <c r="A381" s="16" t="n">
        <v>30208033</v>
      </c>
      <c r="B381" s="17" t="s">
        <v>424</v>
      </c>
      <c r="C381" s="18"/>
      <c r="D381" s="18"/>
      <c r="E381" s="16" t="s">
        <v>225</v>
      </c>
      <c r="F381" s="19" t="n">
        <f aca="false">IF(C381="",VLOOKUP(E381,'PORTE E UCO'!$A$5:$D$46,4,0),VLOOKUP(E381,'PORTE E UCO'!$A$5:$D$46,4,0)*C381)</f>
        <v>1035.416342</v>
      </c>
      <c r="G381" s="20"/>
      <c r="H381" s="21" t="n">
        <f aca="false">G381*$R$2</f>
        <v>0</v>
      </c>
      <c r="I381" s="16" t="n">
        <v>1</v>
      </c>
      <c r="J381" s="22" t="n">
        <f aca="false">IF(I381&gt;=1,F381*$J$2,"")</f>
        <v>310.6249026</v>
      </c>
      <c r="K381" s="22" t="str">
        <f aca="false">IF(I381&gt;=2,F381*$K$2,"")</f>
        <v/>
      </c>
      <c r="L381" s="22" t="str">
        <f aca="false">IF(I381&gt;=3,F381*$L$2,"")</f>
        <v/>
      </c>
      <c r="M381" s="22" t="str">
        <f aca="false">IF(I381&gt;=4,F381*$M$2,"")</f>
        <v/>
      </c>
      <c r="N381" s="16" t="n">
        <v>3</v>
      </c>
      <c r="O381" s="16" t="n">
        <v>0</v>
      </c>
      <c r="P381" s="23" t="n">
        <v>0</v>
      </c>
      <c r="Q381" s="22"/>
      <c r="R381" s="38"/>
      <c r="S381" s="25" t="n">
        <f aca="false">SUM(F381,H381,J381,K381,L381,M381)</f>
        <v>1346.0412446</v>
      </c>
      <c r="T381" s="25" t="n">
        <f aca="false">SUM(F381,H381,J381,K381,L381,M381,Q381)</f>
        <v>1346.0412446</v>
      </c>
      <c r="AMH381" s="13"/>
      <c r="AMI381" s="0"/>
      <c r="AMJ381" s="0"/>
    </row>
    <row r="382" s="39" customFormat="true" ht="13.8" hidden="false" customHeight="false" outlineLevel="0" collapsed="false">
      <c r="A382" s="27" t="n">
        <v>30208041</v>
      </c>
      <c r="B382" s="28" t="s">
        <v>425</v>
      </c>
      <c r="C382" s="29"/>
      <c r="D382" s="29"/>
      <c r="E382" s="27" t="s">
        <v>225</v>
      </c>
      <c r="F382" s="19" t="n">
        <f aca="false">IF(C382="",VLOOKUP(E382,'PORTE E UCO'!$A$5:$D$46,4,0),VLOOKUP(E382,'PORTE E UCO'!$A$5:$D$46,4,0)*C382)</f>
        <v>1035.416342</v>
      </c>
      <c r="G382" s="30"/>
      <c r="H382" s="21" t="n">
        <f aca="false">G382*$R$2</f>
        <v>0</v>
      </c>
      <c r="I382" s="27" t="n">
        <v>1</v>
      </c>
      <c r="J382" s="22" t="n">
        <f aca="false">IF(I382&gt;=1,F382*$J$2,"")</f>
        <v>310.6249026</v>
      </c>
      <c r="K382" s="22" t="str">
        <f aca="false">IF(I382&gt;=2,F382*$K$2,"")</f>
        <v/>
      </c>
      <c r="L382" s="22" t="str">
        <f aca="false">IF(I382&gt;=3,F382*$L$2,"")</f>
        <v/>
      </c>
      <c r="M382" s="22" t="str">
        <f aca="false">IF(I382&gt;=4,F382*$M$2,"")</f>
        <v/>
      </c>
      <c r="N382" s="27" t="n">
        <v>4</v>
      </c>
      <c r="O382" s="27" t="n">
        <v>0</v>
      </c>
      <c r="P382" s="31" t="n">
        <v>0</v>
      </c>
      <c r="Q382" s="32"/>
      <c r="R382" s="38"/>
      <c r="S382" s="25" t="n">
        <f aca="false">SUM(F382,H382,J382,K382,L382,M382)</f>
        <v>1346.0412446</v>
      </c>
      <c r="T382" s="25" t="n">
        <f aca="false">SUM(F382,H382,J382,K382,L382,M382,Q382)</f>
        <v>1346.0412446</v>
      </c>
      <c r="AMH382" s="13"/>
      <c r="AMI382" s="0"/>
      <c r="AMJ382" s="0"/>
    </row>
    <row r="383" s="39" customFormat="true" ht="13.8" hidden="false" customHeight="false" outlineLevel="0" collapsed="false">
      <c r="A383" s="16" t="n">
        <v>30208106</v>
      </c>
      <c r="B383" s="17" t="s">
        <v>426</v>
      </c>
      <c r="C383" s="18"/>
      <c r="D383" s="18"/>
      <c r="E383" s="16" t="s">
        <v>308</v>
      </c>
      <c r="F383" s="19" t="n">
        <f aca="false">IF(C383="",VLOOKUP(E383,'PORTE E UCO'!$A$5:$D$46,4,0),VLOOKUP(E383,'PORTE E UCO'!$A$5:$D$46,4,0)*C383)</f>
        <v>1327.248658</v>
      </c>
      <c r="G383" s="20"/>
      <c r="H383" s="21" t="n">
        <f aca="false">G383*$R$2</f>
        <v>0</v>
      </c>
      <c r="I383" s="16" t="n">
        <v>2</v>
      </c>
      <c r="J383" s="22" t="n">
        <f aca="false">IF(I383&gt;=1,F383*$J$2,"")</f>
        <v>398.1745974</v>
      </c>
      <c r="K383" s="22" t="n">
        <f aca="false">IF(I383&gt;=2,F383*$K$2,"")</f>
        <v>265.4497316</v>
      </c>
      <c r="L383" s="22" t="str">
        <f aca="false">IF(I383&gt;=3,F383*$L$2,"")</f>
        <v/>
      </c>
      <c r="M383" s="22" t="str">
        <f aca="false">IF(I383&gt;=4,F383*$M$2,"")</f>
        <v/>
      </c>
      <c r="N383" s="16" t="n">
        <v>5</v>
      </c>
      <c r="O383" s="16" t="n">
        <v>0</v>
      </c>
      <c r="P383" s="23" t="n">
        <v>0</v>
      </c>
      <c r="Q383" s="22"/>
      <c r="R383" s="38"/>
      <c r="S383" s="25" t="n">
        <f aca="false">SUM(F383,H383,J383,K383,L383,M383)</f>
        <v>1990.872987</v>
      </c>
      <c r="T383" s="25" t="n">
        <f aca="false">SUM(F383,H383,J383,K383,L383,M383,Q383)</f>
        <v>1990.872987</v>
      </c>
      <c r="AMH383" s="13"/>
      <c r="AMI383" s="0"/>
      <c r="AMJ383" s="0"/>
    </row>
    <row r="384" s="39" customFormat="true" ht="13.8" hidden="false" customHeight="false" outlineLevel="0" collapsed="false">
      <c r="A384" s="27" t="n">
        <v>30208114</v>
      </c>
      <c r="B384" s="28" t="s">
        <v>427</v>
      </c>
      <c r="C384" s="29"/>
      <c r="D384" s="29"/>
      <c r="E384" s="27" t="s">
        <v>359</v>
      </c>
      <c r="F384" s="19" t="n">
        <f aca="false">IF(C384="",VLOOKUP(E384,'PORTE E UCO'!$A$5:$D$46,4,0),VLOOKUP(E384,'PORTE E UCO'!$A$5:$D$46,4,0)*C384)</f>
        <v>1473.154654</v>
      </c>
      <c r="G384" s="30"/>
      <c r="H384" s="21" t="n">
        <f aca="false">G384*$R$2</f>
        <v>0</v>
      </c>
      <c r="I384" s="27" t="n">
        <v>3</v>
      </c>
      <c r="J384" s="22" t="n">
        <f aca="false">IF(I384&gt;=1,F384*$J$2,"")</f>
        <v>441.9463962</v>
      </c>
      <c r="K384" s="22" t="n">
        <f aca="false">IF(I384&gt;=2,F384*$K$2,"")</f>
        <v>294.6309308</v>
      </c>
      <c r="L384" s="22" t="n">
        <f aca="false">IF(I384&gt;=3,F384*$L$2,"")</f>
        <v>294.6309308</v>
      </c>
      <c r="M384" s="22" t="str">
        <f aca="false">IF(I384&gt;=4,F384*$M$2,"")</f>
        <v/>
      </c>
      <c r="N384" s="27" t="n">
        <v>6</v>
      </c>
      <c r="O384" s="27" t="n">
        <v>0</v>
      </c>
      <c r="P384" s="31" t="n">
        <v>0</v>
      </c>
      <c r="Q384" s="32"/>
      <c r="R384" s="38"/>
      <c r="S384" s="25" t="n">
        <f aca="false">SUM(F384,H384,J384,K384,L384,M384)</f>
        <v>2504.3629118</v>
      </c>
      <c r="T384" s="25" t="n">
        <f aca="false">SUM(F384,H384,J384,K384,L384,M384,Q384)</f>
        <v>2504.3629118</v>
      </c>
      <c r="AMH384" s="13"/>
      <c r="AMI384" s="0"/>
      <c r="AMJ384" s="0"/>
    </row>
    <row r="385" s="39" customFormat="true" ht="14.95" hidden="false" customHeight="false" outlineLevel="0" collapsed="false">
      <c r="A385" s="16" t="n">
        <v>30208092</v>
      </c>
      <c r="B385" s="17" t="s">
        <v>428</v>
      </c>
      <c r="C385" s="18"/>
      <c r="D385" s="18"/>
      <c r="E385" s="16" t="s">
        <v>223</v>
      </c>
      <c r="F385" s="19" t="n">
        <f aca="false">IF(C385="",VLOOKUP(E385,'PORTE E UCO'!$A$5:$D$46,4,0),VLOOKUP(E385,'PORTE E UCO'!$A$5:$D$46,4,0)*C385)</f>
        <v>436.20385</v>
      </c>
      <c r="G385" s="20"/>
      <c r="H385" s="21" t="n">
        <f aca="false">G385*$R$2</f>
        <v>0</v>
      </c>
      <c r="I385" s="16" t="n">
        <v>1</v>
      </c>
      <c r="J385" s="22" t="n">
        <f aca="false">IF(I385&gt;=1,F385*$J$2,"")</f>
        <v>130.861155</v>
      </c>
      <c r="K385" s="22" t="str">
        <f aca="false">IF(I385&gt;=2,F385*$K$2,"")</f>
        <v/>
      </c>
      <c r="L385" s="22" t="str">
        <f aca="false">IF(I385&gt;=3,F385*$L$2,"")</f>
        <v/>
      </c>
      <c r="M385" s="22" t="str">
        <f aca="false">IF(I385&gt;=4,F385*$M$2,"")</f>
        <v/>
      </c>
      <c r="N385" s="16" t="n">
        <v>2</v>
      </c>
      <c r="O385" s="16" t="n">
        <v>0</v>
      </c>
      <c r="P385" s="23" t="n">
        <v>0</v>
      </c>
      <c r="Q385" s="22"/>
      <c r="R385" s="38"/>
      <c r="S385" s="25" t="n">
        <f aca="false">SUM(F385,H385,J385,K385,L385,M385)</f>
        <v>567.065005</v>
      </c>
      <c r="T385" s="25" t="n">
        <f aca="false">SUM(F385,H385,J385,K385,L385,M385,Q385)</f>
        <v>567.065005</v>
      </c>
      <c r="AMH385" s="13"/>
      <c r="AMI385" s="0"/>
      <c r="AMJ385" s="0"/>
    </row>
    <row r="386" s="39" customFormat="true" ht="14.95" hidden="false" customHeight="false" outlineLevel="0" collapsed="false">
      <c r="A386" s="27" t="n">
        <v>30208130</v>
      </c>
      <c r="B386" s="28" t="s">
        <v>429</v>
      </c>
      <c r="C386" s="29"/>
      <c r="D386" s="29"/>
      <c r="E386" s="27" t="s">
        <v>341</v>
      </c>
      <c r="F386" s="19" t="n">
        <f aca="false">IF(C386="",VLOOKUP(E386,'PORTE E UCO'!$A$5:$D$46,4,0),VLOOKUP(E386,'PORTE E UCO'!$A$5:$D$46,4,0)*C386)</f>
        <v>1558.54594</v>
      </c>
      <c r="G386" s="30"/>
      <c r="H386" s="21" t="n">
        <f aca="false">G386*$R$2</f>
        <v>0</v>
      </c>
      <c r="I386" s="27" t="n">
        <v>3</v>
      </c>
      <c r="J386" s="22" t="n">
        <f aca="false">IF(I386&gt;=1,F386*$J$2,"")</f>
        <v>467.563782</v>
      </c>
      <c r="K386" s="22" t="n">
        <f aca="false">IF(I386&gt;=2,F386*$K$2,"")</f>
        <v>311.709188</v>
      </c>
      <c r="L386" s="22" t="n">
        <f aca="false">IF(I386&gt;=3,F386*$L$2,"")</f>
        <v>311.709188</v>
      </c>
      <c r="M386" s="22" t="str">
        <f aca="false">IF(I386&gt;=4,F386*$M$2,"")</f>
        <v/>
      </c>
      <c r="N386" s="27" t="n">
        <v>6</v>
      </c>
      <c r="O386" s="27" t="n">
        <v>0</v>
      </c>
      <c r="P386" s="31" t="n">
        <v>0</v>
      </c>
      <c r="Q386" s="32"/>
      <c r="R386" s="38"/>
      <c r="S386" s="25" t="n">
        <f aca="false">SUM(F386,H386,J386,K386,L386,M386)</f>
        <v>2649.528098</v>
      </c>
      <c r="T386" s="25" t="n">
        <f aca="false">SUM(F386,H386,J386,K386,L386,M386,Q386)</f>
        <v>2649.528098</v>
      </c>
      <c r="AMH386" s="13"/>
      <c r="AMI386" s="0"/>
      <c r="AMJ386" s="0"/>
    </row>
    <row r="387" s="39" customFormat="true" ht="13.8" hidden="false" customHeight="false" outlineLevel="0" collapsed="false">
      <c r="A387" s="16" t="n">
        <v>30208122</v>
      </c>
      <c r="B387" s="17" t="s">
        <v>430</v>
      </c>
      <c r="C387" s="18"/>
      <c r="D387" s="18"/>
      <c r="E387" s="16" t="s">
        <v>359</v>
      </c>
      <c r="F387" s="19" t="n">
        <f aca="false">IF(C387="",VLOOKUP(E387,'PORTE E UCO'!$A$5:$D$46,4,0),VLOOKUP(E387,'PORTE E UCO'!$A$5:$D$46,4,0)*C387)</f>
        <v>1473.154654</v>
      </c>
      <c r="G387" s="20"/>
      <c r="H387" s="21" t="n">
        <f aca="false">G387*$R$2</f>
        <v>0</v>
      </c>
      <c r="I387" s="16" t="n">
        <v>1</v>
      </c>
      <c r="J387" s="22" t="n">
        <f aca="false">IF(I387&gt;=1,F387*$J$2,"")</f>
        <v>441.9463962</v>
      </c>
      <c r="K387" s="22" t="str">
        <f aca="false">IF(I387&gt;=2,F387*$K$2,"")</f>
        <v/>
      </c>
      <c r="L387" s="22" t="str">
        <f aca="false">IF(I387&gt;=3,F387*$L$2,"")</f>
        <v/>
      </c>
      <c r="M387" s="22" t="str">
        <f aca="false">IF(I387&gt;=4,F387*$M$2,"")</f>
        <v/>
      </c>
      <c r="N387" s="16" t="n">
        <v>4</v>
      </c>
      <c r="O387" s="16" t="n">
        <v>0</v>
      </c>
      <c r="P387" s="23" t="n">
        <v>0</v>
      </c>
      <c r="Q387" s="22"/>
      <c r="R387" s="38"/>
      <c r="S387" s="25" t="n">
        <f aca="false">SUM(F387,H387,J387,K387,L387,M387)</f>
        <v>1915.1010502</v>
      </c>
      <c r="T387" s="25" t="n">
        <f aca="false">SUM(F387,H387,J387,K387,L387,M387,Q387)</f>
        <v>1915.1010502</v>
      </c>
      <c r="AMH387" s="13"/>
      <c r="AMI387" s="0"/>
      <c r="AMJ387" s="0"/>
    </row>
    <row r="388" s="39" customFormat="true" ht="13.8" hidden="false" customHeight="false" outlineLevel="0" collapsed="false">
      <c r="A388" s="27" t="n">
        <v>30209056</v>
      </c>
      <c r="B388" s="28" t="s">
        <v>431</v>
      </c>
      <c r="C388" s="29"/>
      <c r="D388" s="29"/>
      <c r="E388" s="27" t="s">
        <v>308</v>
      </c>
      <c r="F388" s="19" t="n">
        <f aca="false">IF(C388="",VLOOKUP(E388,'PORTE E UCO'!$A$5:$D$46,4,0),VLOOKUP(E388,'PORTE E UCO'!$A$5:$D$46,4,0)*C388)</f>
        <v>1327.248658</v>
      </c>
      <c r="G388" s="30"/>
      <c r="H388" s="21" t="n">
        <f aca="false">G388*$R$2</f>
        <v>0</v>
      </c>
      <c r="I388" s="27" t="n">
        <v>2</v>
      </c>
      <c r="J388" s="22" t="n">
        <f aca="false">IF(I388&gt;=1,F388*$J$2,"")</f>
        <v>398.1745974</v>
      </c>
      <c r="K388" s="22" t="n">
        <f aca="false">IF(I388&gt;=2,F388*$K$2,"")</f>
        <v>265.4497316</v>
      </c>
      <c r="L388" s="22" t="str">
        <f aca="false">IF(I388&gt;=3,F388*$L$2,"")</f>
        <v/>
      </c>
      <c r="M388" s="22" t="str">
        <f aca="false">IF(I388&gt;=4,F388*$M$2,"")</f>
        <v/>
      </c>
      <c r="N388" s="27" t="n">
        <v>5</v>
      </c>
      <c r="O388" s="27" t="n">
        <v>0</v>
      </c>
      <c r="P388" s="31" t="n">
        <v>0</v>
      </c>
      <c r="Q388" s="32"/>
      <c r="R388" s="38"/>
      <c r="S388" s="25" t="n">
        <f aca="false">SUM(F388,H388,J388,K388,L388,M388)</f>
        <v>1990.872987</v>
      </c>
      <c r="T388" s="25" t="n">
        <f aca="false">SUM(F388,H388,J388,K388,L388,M388,Q388)</f>
        <v>1990.872987</v>
      </c>
      <c r="AMH388" s="13"/>
      <c r="AMI388" s="0"/>
      <c r="AMJ388" s="0"/>
    </row>
    <row r="389" s="39" customFormat="true" ht="13.8" hidden="false" customHeight="false" outlineLevel="0" collapsed="false">
      <c r="A389" s="16" t="n">
        <v>30209048</v>
      </c>
      <c r="B389" s="17" t="s">
        <v>432</v>
      </c>
      <c r="C389" s="18"/>
      <c r="D389" s="18"/>
      <c r="E389" s="16" t="s">
        <v>308</v>
      </c>
      <c r="F389" s="19" t="n">
        <f aca="false">IF(C389="",VLOOKUP(E389,'PORTE E UCO'!$A$5:$D$46,4,0),VLOOKUP(E389,'PORTE E UCO'!$A$5:$D$46,4,0)*C389)</f>
        <v>1327.248658</v>
      </c>
      <c r="G389" s="20"/>
      <c r="H389" s="21" t="n">
        <f aca="false">G389*$R$2</f>
        <v>0</v>
      </c>
      <c r="I389" s="16" t="n">
        <v>2</v>
      </c>
      <c r="J389" s="22" t="n">
        <f aca="false">IF(I389&gt;=1,F389*$J$2,"")</f>
        <v>398.1745974</v>
      </c>
      <c r="K389" s="22" t="n">
        <f aca="false">IF(I389&gt;=2,F389*$K$2,"")</f>
        <v>265.4497316</v>
      </c>
      <c r="L389" s="22" t="str">
        <f aca="false">IF(I389&gt;=3,F389*$L$2,"")</f>
        <v/>
      </c>
      <c r="M389" s="22" t="str">
        <f aca="false">IF(I389&gt;=4,F389*$M$2,"")</f>
        <v/>
      </c>
      <c r="N389" s="16" t="n">
        <v>5</v>
      </c>
      <c r="O389" s="16" t="n">
        <v>0</v>
      </c>
      <c r="P389" s="23" t="n">
        <v>0</v>
      </c>
      <c r="Q389" s="22"/>
      <c r="R389" s="38"/>
      <c r="S389" s="25" t="n">
        <f aca="false">SUM(F389,H389,J389,K389,L389,M389)</f>
        <v>1990.872987</v>
      </c>
      <c r="T389" s="25" t="n">
        <f aca="false">SUM(F389,H389,J389,K389,L389,M389,Q389)</f>
        <v>1990.872987</v>
      </c>
      <c r="AMH389" s="13"/>
      <c r="AMI389" s="0"/>
      <c r="AMJ389" s="0"/>
    </row>
    <row r="390" s="39" customFormat="true" ht="13.8" hidden="false" customHeight="false" outlineLevel="0" collapsed="false">
      <c r="A390" s="27" t="n">
        <v>30209021</v>
      </c>
      <c r="B390" s="28" t="s">
        <v>433</v>
      </c>
      <c r="C390" s="29"/>
      <c r="D390" s="29"/>
      <c r="E390" s="27" t="s">
        <v>221</v>
      </c>
      <c r="F390" s="19" t="n">
        <f aca="false">IF(C390="",VLOOKUP(E390,'PORTE E UCO'!$A$5:$D$46,4,0),VLOOKUP(E390,'PORTE E UCO'!$A$5:$D$46,4,0)*C390)</f>
        <v>1140.948712</v>
      </c>
      <c r="G390" s="30"/>
      <c r="H390" s="21" t="n">
        <f aca="false">G390*$R$2</f>
        <v>0</v>
      </c>
      <c r="I390" s="27" t="n">
        <v>2</v>
      </c>
      <c r="J390" s="22" t="n">
        <f aca="false">IF(I390&gt;=1,F390*$J$2,"")</f>
        <v>342.2846136</v>
      </c>
      <c r="K390" s="22" t="n">
        <f aca="false">IF(I390&gt;=2,F390*$K$2,"")</f>
        <v>228.1897424</v>
      </c>
      <c r="L390" s="22" t="str">
        <f aca="false">IF(I390&gt;=3,F390*$L$2,"")</f>
        <v/>
      </c>
      <c r="M390" s="22" t="str">
        <f aca="false">IF(I390&gt;=4,F390*$M$2,"")</f>
        <v/>
      </c>
      <c r="N390" s="27" t="n">
        <v>5</v>
      </c>
      <c r="O390" s="27" t="n">
        <v>0</v>
      </c>
      <c r="P390" s="31" t="n">
        <v>0</v>
      </c>
      <c r="Q390" s="32"/>
      <c r="R390" s="38"/>
      <c r="S390" s="25" t="n">
        <f aca="false">SUM(F390,H390,J390,K390,L390,M390)</f>
        <v>1711.423068</v>
      </c>
      <c r="T390" s="25" t="n">
        <f aca="false">SUM(F390,H390,J390,K390,L390,M390,Q390)</f>
        <v>1711.423068</v>
      </c>
      <c r="AMH390" s="13"/>
      <c r="AMI390" s="0"/>
      <c r="AMJ390" s="0"/>
    </row>
    <row r="391" s="39" customFormat="true" ht="13.8" hidden="false" customHeight="false" outlineLevel="0" collapsed="false">
      <c r="A391" s="16" t="n">
        <v>30209030</v>
      </c>
      <c r="B391" s="17" t="s">
        <v>434</v>
      </c>
      <c r="C391" s="18"/>
      <c r="D391" s="18"/>
      <c r="E391" s="16" t="s">
        <v>229</v>
      </c>
      <c r="F391" s="19" t="n">
        <f aca="false">IF(C391="",VLOOKUP(E391,'PORTE E UCO'!$A$5:$D$46,4,0),VLOOKUP(E391,'PORTE E UCO'!$A$5:$D$46,4,0)*C391)</f>
        <v>946.935808</v>
      </c>
      <c r="G391" s="20"/>
      <c r="H391" s="21" t="n">
        <f aca="false">G391*$R$2</f>
        <v>0</v>
      </c>
      <c r="I391" s="16" t="n">
        <v>1</v>
      </c>
      <c r="J391" s="22" t="n">
        <f aca="false">IF(I391&gt;=1,F391*$J$2,"")</f>
        <v>284.0807424</v>
      </c>
      <c r="K391" s="22" t="str">
        <f aca="false">IF(I391&gt;=2,F391*$K$2,"")</f>
        <v/>
      </c>
      <c r="L391" s="22" t="str">
        <f aca="false">IF(I391&gt;=3,F391*$L$2,"")</f>
        <v/>
      </c>
      <c r="M391" s="22" t="str">
        <f aca="false">IF(I391&gt;=4,F391*$M$2,"")</f>
        <v/>
      </c>
      <c r="N391" s="16" t="n">
        <v>3</v>
      </c>
      <c r="O391" s="16" t="n">
        <v>0</v>
      </c>
      <c r="P391" s="23" t="n">
        <v>0</v>
      </c>
      <c r="Q391" s="22"/>
      <c r="R391" s="38"/>
      <c r="S391" s="25" t="n">
        <f aca="false">SUM(F391,H391,J391,K391,L391,M391)</f>
        <v>1231.0165504</v>
      </c>
      <c r="T391" s="25" t="n">
        <f aca="false">SUM(F391,H391,J391,K391,L391,M391,Q391)</f>
        <v>1231.0165504</v>
      </c>
      <c r="AMH391" s="13"/>
      <c r="AMI391" s="0"/>
      <c r="AMJ391" s="0"/>
    </row>
    <row r="392" s="39" customFormat="true" ht="13.8" hidden="false" customHeight="false" outlineLevel="0" collapsed="false">
      <c r="A392" s="27" t="n">
        <v>30209013</v>
      </c>
      <c r="B392" s="28" t="s">
        <v>435</v>
      </c>
      <c r="C392" s="29"/>
      <c r="D392" s="29"/>
      <c r="E392" s="27" t="s">
        <v>320</v>
      </c>
      <c r="F392" s="19" t="n">
        <f aca="false">IF(C392="",VLOOKUP(E392,'PORTE E UCO'!$A$5:$D$46,4,0),VLOOKUP(E392,'PORTE E UCO'!$A$5:$D$46,4,0)*C392)</f>
        <v>1224.795374</v>
      </c>
      <c r="G392" s="30"/>
      <c r="H392" s="21" t="n">
        <f aca="false">G392*$R$2</f>
        <v>0</v>
      </c>
      <c r="I392" s="27" t="n">
        <v>2</v>
      </c>
      <c r="J392" s="22" t="n">
        <f aca="false">IF(I392&gt;=1,F392*$J$2,"")</f>
        <v>367.4386122</v>
      </c>
      <c r="K392" s="22" t="n">
        <f aca="false">IF(I392&gt;=2,F392*$K$2,"")</f>
        <v>244.9590748</v>
      </c>
      <c r="L392" s="22" t="str">
        <f aca="false">IF(I392&gt;=3,F392*$L$2,"")</f>
        <v/>
      </c>
      <c r="M392" s="22" t="str">
        <f aca="false">IF(I392&gt;=4,F392*$M$2,"")</f>
        <v/>
      </c>
      <c r="N392" s="27" t="n">
        <v>5</v>
      </c>
      <c r="O392" s="27" t="n">
        <v>0</v>
      </c>
      <c r="P392" s="31" t="n">
        <v>0</v>
      </c>
      <c r="Q392" s="32"/>
      <c r="R392" s="38"/>
      <c r="S392" s="25" t="n">
        <f aca="false">SUM(F392,H392,J392,K392,L392,M392)</f>
        <v>1837.193061</v>
      </c>
      <c r="T392" s="25" t="n">
        <f aca="false">SUM(F392,H392,J392,K392,L392,M392,Q392)</f>
        <v>1837.193061</v>
      </c>
      <c r="AMH392" s="13"/>
      <c r="AMI392" s="0"/>
      <c r="AMJ392" s="0"/>
    </row>
    <row r="393" s="39" customFormat="true" ht="14.95" hidden="false" customHeight="false" outlineLevel="0" collapsed="false">
      <c r="A393" s="16" t="n">
        <v>30210020</v>
      </c>
      <c r="B393" s="17" t="s">
        <v>436</v>
      </c>
      <c r="C393" s="18"/>
      <c r="D393" s="18"/>
      <c r="E393" s="16" t="s">
        <v>225</v>
      </c>
      <c r="F393" s="19" t="n">
        <f aca="false">IF(C393="",VLOOKUP(E393,'PORTE E UCO'!$A$5:$D$46,4,0),VLOOKUP(E393,'PORTE E UCO'!$A$5:$D$46,4,0)*C393)</f>
        <v>1035.416342</v>
      </c>
      <c r="G393" s="20"/>
      <c r="H393" s="21" t="n">
        <f aca="false">G393*$R$2</f>
        <v>0</v>
      </c>
      <c r="I393" s="16" t="n">
        <v>1</v>
      </c>
      <c r="J393" s="22" t="n">
        <f aca="false">IF(I393&gt;=1,F393*$J$2,"")</f>
        <v>310.6249026</v>
      </c>
      <c r="K393" s="22" t="str">
        <f aca="false">IF(I393&gt;=2,F393*$K$2,"")</f>
        <v/>
      </c>
      <c r="L393" s="22" t="str">
        <f aca="false">IF(I393&gt;=3,F393*$L$2,"")</f>
        <v/>
      </c>
      <c r="M393" s="22" t="str">
        <f aca="false">IF(I393&gt;=4,F393*$M$2,"")</f>
        <v/>
      </c>
      <c r="N393" s="16" t="n">
        <v>5</v>
      </c>
      <c r="O393" s="16" t="n">
        <v>0</v>
      </c>
      <c r="P393" s="23" t="n">
        <v>0</v>
      </c>
      <c r="Q393" s="22"/>
      <c r="R393" s="38"/>
      <c r="S393" s="25" t="n">
        <f aca="false">SUM(F393,H393,J393,K393,L393,M393)</f>
        <v>1346.0412446</v>
      </c>
      <c r="T393" s="25" t="n">
        <f aca="false">SUM(F393,H393,J393,K393,L393,M393,Q393)</f>
        <v>1346.0412446</v>
      </c>
      <c r="AMH393" s="13"/>
      <c r="AMI393" s="0"/>
      <c r="AMJ393" s="0"/>
    </row>
    <row r="394" s="39" customFormat="true" ht="13.8" hidden="false" customHeight="false" outlineLevel="0" collapsed="false">
      <c r="A394" s="27" t="n">
        <v>30210127</v>
      </c>
      <c r="B394" s="28" t="s">
        <v>437</v>
      </c>
      <c r="C394" s="29"/>
      <c r="D394" s="29"/>
      <c r="E394" s="27" t="s">
        <v>22</v>
      </c>
      <c r="F394" s="19" t="n">
        <f aca="false">IF(C394="",VLOOKUP(E394,'PORTE E UCO'!$A$5:$D$46,4,0),VLOOKUP(E394,'PORTE E UCO'!$A$5:$D$46,4,0)*C394)</f>
        <v>220.434104</v>
      </c>
      <c r="G394" s="30"/>
      <c r="H394" s="21" t="n">
        <f aca="false">G394*$R$2</f>
        <v>0</v>
      </c>
      <c r="I394" s="27" t="n">
        <v>1</v>
      </c>
      <c r="J394" s="22" t="n">
        <f aca="false">IF(I394&gt;=1,F394*$J$2,"")</f>
        <v>66.1302312</v>
      </c>
      <c r="K394" s="22" t="str">
        <f aca="false">IF(I394&gt;=2,F394*$K$2,"")</f>
        <v/>
      </c>
      <c r="L394" s="22" t="str">
        <f aca="false">IF(I394&gt;=3,F394*$L$2,"")</f>
        <v/>
      </c>
      <c r="M394" s="22" t="str">
        <f aca="false">IF(I394&gt;=4,F394*$M$2,"")</f>
        <v/>
      </c>
      <c r="N394" s="27" t="n">
        <v>3</v>
      </c>
      <c r="O394" s="27" t="n">
        <v>0</v>
      </c>
      <c r="P394" s="31" t="n">
        <v>0</v>
      </c>
      <c r="Q394" s="32"/>
      <c r="R394" s="38"/>
      <c r="S394" s="25" t="n">
        <f aca="false">SUM(F394,H394,J394,K394,L394,M394)</f>
        <v>286.5643352</v>
      </c>
      <c r="T394" s="25" t="n">
        <f aca="false">SUM(F394,H394,J394,K394,L394,M394,Q394)</f>
        <v>286.5643352</v>
      </c>
      <c r="AMH394" s="13"/>
      <c r="AMI394" s="0"/>
      <c r="AMJ394" s="0"/>
    </row>
    <row r="395" s="39" customFormat="true" ht="13.8" hidden="false" customHeight="false" outlineLevel="0" collapsed="false">
      <c r="A395" s="16" t="n">
        <v>30210119</v>
      </c>
      <c r="B395" s="17" t="s">
        <v>438</v>
      </c>
      <c r="C395" s="18"/>
      <c r="D395" s="18"/>
      <c r="E395" s="16" t="s">
        <v>31</v>
      </c>
      <c r="F395" s="19" t="n">
        <f aca="false">IF(C395="",VLOOKUP(E395,'PORTE E UCO'!$A$5:$D$46,4,0),VLOOKUP(E395,'PORTE E UCO'!$A$5:$D$46,4,0)*C395)</f>
        <v>262.342192</v>
      </c>
      <c r="G395" s="20"/>
      <c r="H395" s="21" t="n">
        <f aca="false">G395*$R$2</f>
        <v>0</v>
      </c>
      <c r="I395" s="16" t="n">
        <v>1</v>
      </c>
      <c r="J395" s="22" t="n">
        <f aca="false">IF(I395&gt;=1,F395*$J$2,"")</f>
        <v>78.7026576</v>
      </c>
      <c r="K395" s="22" t="str">
        <f aca="false">IF(I395&gt;=2,F395*$K$2,"")</f>
        <v/>
      </c>
      <c r="L395" s="22" t="str">
        <f aca="false">IF(I395&gt;=3,F395*$L$2,"")</f>
        <v/>
      </c>
      <c r="M395" s="22" t="str">
        <f aca="false">IF(I395&gt;=4,F395*$M$2,"")</f>
        <v/>
      </c>
      <c r="N395" s="16" t="n">
        <v>2</v>
      </c>
      <c r="O395" s="16" t="n">
        <v>0</v>
      </c>
      <c r="P395" s="23" t="n">
        <v>0</v>
      </c>
      <c r="Q395" s="22"/>
      <c r="R395" s="38"/>
      <c r="S395" s="25" t="n">
        <f aca="false">SUM(F395,H395,J395,K395,L395,M395)</f>
        <v>341.0448496</v>
      </c>
      <c r="T395" s="25" t="n">
        <f aca="false">SUM(F395,H395,J395,K395,L395,M395,Q395)</f>
        <v>341.0448496</v>
      </c>
      <c r="AMH395" s="13"/>
      <c r="AMI395" s="0"/>
      <c r="AMJ395" s="0"/>
    </row>
    <row r="396" s="39" customFormat="true" ht="13.8" hidden="false" customHeight="false" outlineLevel="0" collapsed="false">
      <c r="A396" s="27" t="n">
        <v>30210011</v>
      </c>
      <c r="B396" s="28" t="s">
        <v>439</v>
      </c>
      <c r="C396" s="29"/>
      <c r="D396" s="29"/>
      <c r="E396" s="27" t="s">
        <v>225</v>
      </c>
      <c r="F396" s="19" t="n">
        <f aca="false">IF(C396="",VLOOKUP(E396,'PORTE E UCO'!$A$5:$D$46,4,0),VLOOKUP(E396,'PORTE E UCO'!$A$5:$D$46,4,0)*C396)</f>
        <v>1035.416342</v>
      </c>
      <c r="G396" s="30"/>
      <c r="H396" s="21" t="n">
        <f aca="false">G396*$R$2</f>
        <v>0</v>
      </c>
      <c r="I396" s="27" t="n">
        <v>1</v>
      </c>
      <c r="J396" s="22" t="n">
        <f aca="false">IF(I396&gt;=1,F396*$J$2,"")</f>
        <v>310.6249026</v>
      </c>
      <c r="K396" s="22" t="str">
        <f aca="false">IF(I396&gt;=2,F396*$K$2,"")</f>
        <v/>
      </c>
      <c r="L396" s="22" t="str">
        <f aca="false">IF(I396&gt;=3,F396*$L$2,"")</f>
        <v/>
      </c>
      <c r="M396" s="22" t="str">
        <f aca="false">IF(I396&gt;=4,F396*$M$2,"")</f>
        <v/>
      </c>
      <c r="N396" s="27" t="n">
        <v>5</v>
      </c>
      <c r="O396" s="27" t="n">
        <v>0</v>
      </c>
      <c r="P396" s="31" t="n">
        <v>0</v>
      </c>
      <c r="Q396" s="32"/>
      <c r="R396" s="38"/>
      <c r="S396" s="25" t="n">
        <f aca="false">SUM(F396,H396,J396,K396,L396,M396)</f>
        <v>1346.0412446</v>
      </c>
      <c r="T396" s="25" t="n">
        <f aca="false">SUM(F396,H396,J396,K396,L396,M396,Q396)</f>
        <v>1346.0412446</v>
      </c>
      <c r="AMH396" s="13"/>
      <c r="AMI396" s="0"/>
      <c r="AMJ396" s="0"/>
    </row>
    <row r="397" s="39" customFormat="true" ht="14.95" hidden="false" customHeight="false" outlineLevel="0" collapsed="false">
      <c r="A397" s="16" t="n">
        <v>30210054</v>
      </c>
      <c r="B397" s="17" t="s">
        <v>440</v>
      </c>
      <c r="C397" s="18"/>
      <c r="D397" s="18"/>
      <c r="E397" s="16" t="s">
        <v>254</v>
      </c>
      <c r="F397" s="19" t="n">
        <f aca="false">IF(C397="",VLOOKUP(E397,'PORTE E UCO'!$A$5:$D$46,4,0),VLOOKUP(E397,'PORTE E UCO'!$A$5:$D$46,4,0)*C397)</f>
        <v>1875.234508</v>
      </c>
      <c r="G397" s="20"/>
      <c r="H397" s="21" t="n">
        <f aca="false">G397*$R$2</f>
        <v>0</v>
      </c>
      <c r="I397" s="16" t="n">
        <v>2</v>
      </c>
      <c r="J397" s="22" t="n">
        <f aca="false">IF(I397&gt;=1,F397*$J$2,"")</f>
        <v>562.5703524</v>
      </c>
      <c r="K397" s="22" t="n">
        <f aca="false">IF(I397&gt;=2,F397*$K$2,"")</f>
        <v>375.0469016</v>
      </c>
      <c r="L397" s="22" t="str">
        <f aca="false">IF(I397&gt;=3,F397*$L$2,"")</f>
        <v/>
      </c>
      <c r="M397" s="22" t="str">
        <f aca="false">IF(I397&gt;=4,F397*$M$2,"")</f>
        <v/>
      </c>
      <c r="N397" s="16" t="n">
        <v>6</v>
      </c>
      <c r="O397" s="16" t="n">
        <v>0</v>
      </c>
      <c r="P397" s="23" t="n">
        <v>0</v>
      </c>
      <c r="Q397" s="22"/>
      <c r="R397" s="38"/>
      <c r="S397" s="25" t="n">
        <f aca="false">SUM(F397,H397,J397,K397,L397,M397)</f>
        <v>2812.851762</v>
      </c>
      <c r="T397" s="25" t="n">
        <f aca="false">SUM(F397,H397,J397,K397,L397,M397,Q397)</f>
        <v>2812.851762</v>
      </c>
      <c r="AMH397" s="13"/>
      <c r="AMI397" s="0"/>
      <c r="AMJ397" s="0"/>
    </row>
    <row r="398" s="39" customFormat="true" ht="14.95" hidden="false" customHeight="false" outlineLevel="0" collapsed="false">
      <c r="A398" s="27" t="n">
        <v>30210038</v>
      </c>
      <c r="B398" s="28" t="s">
        <v>441</v>
      </c>
      <c r="C398" s="29"/>
      <c r="D398" s="29"/>
      <c r="E398" s="27" t="s">
        <v>225</v>
      </c>
      <c r="F398" s="19" t="n">
        <f aca="false">IF(C398="",VLOOKUP(E398,'PORTE E UCO'!$A$5:$D$46,4,0),VLOOKUP(E398,'PORTE E UCO'!$A$5:$D$46,4,0)*C398)</f>
        <v>1035.416342</v>
      </c>
      <c r="G398" s="30"/>
      <c r="H398" s="21" t="n">
        <f aca="false">G398*$R$2</f>
        <v>0</v>
      </c>
      <c r="I398" s="27" t="n">
        <v>2</v>
      </c>
      <c r="J398" s="22" t="n">
        <f aca="false">IF(I398&gt;=1,F398*$J$2,"")</f>
        <v>310.6249026</v>
      </c>
      <c r="K398" s="22" t="n">
        <f aca="false">IF(I398&gt;=2,F398*$K$2,"")</f>
        <v>207.0832684</v>
      </c>
      <c r="L398" s="22" t="str">
        <f aca="false">IF(I398&gt;=3,F398*$L$2,"")</f>
        <v/>
      </c>
      <c r="M398" s="22" t="str">
        <f aca="false">IF(I398&gt;=4,F398*$M$2,"")</f>
        <v/>
      </c>
      <c r="N398" s="27" t="n">
        <v>5</v>
      </c>
      <c r="O398" s="27" t="n">
        <v>0</v>
      </c>
      <c r="P398" s="31" t="n">
        <v>0</v>
      </c>
      <c r="Q398" s="32"/>
      <c r="R398" s="38"/>
      <c r="S398" s="25" t="n">
        <f aca="false">SUM(F398,H398,J398,K398,L398,M398)</f>
        <v>1553.124513</v>
      </c>
      <c r="T398" s="25" t="n">
        <f aca="false">SUM(F398,H398,J398,K398,L398,M398,Q398)</f>
        <v>1553.124513</v>
      </c>
      <c r="AMH398" s="13"/>
      <c r="AMI398" s="0"/>
      <c r="AMJ398" s="0"/>
    </row>
    <row r="399" s="39" customFormat="true" ht="14.95" hidden="false" customHeight="false" outlineLevel="0" collapsed="false">
      <c r="A399" s="16" t="n">
        <v>30210062</v>
      </c>
      <c r="B399" s="17" t="s">
        <v>442</v>
      </c>
      <c r="C399" s="18"/>
      <c r="D399" s="18"/>
      <c r="E399" s="16" t="s">
        <v>254</v>
      </c>
      <c r="F399" s="19" t="n">
        <f aca="false">IF(C399="",VLOOKUP(E399,'PORTE E UCO'!$A$5:$D$46,4,0),VLOOKUP(E399,'PORTE E UCO'!$A$5:$D$46,4,0)*C399)</f>
        <v>1875.234508</v>
      </c>
      <c r="G399" s="20"/>
      <c r="H399" s="21" t="n">
        <f aca="false">G399*$R$2</f>
        <v>0</v>
      </c>
      <c r="I399" s="16" t="n">
        <v>1</v>
      </c>
      <c r="J399" s="22" t="n">
        <f aca="false">IF(I399&gt;=1,F399*$J$2,"")</f>
        <v>562.5703524</v>
      </c>
      <c r="K399" s="22" t="str">
        <f aca="false">IF(I399&gt;=2,F399*$K$2,"")</f>
        <v/>
      </c>
      <c r="L399" s="22" t="str">
        <f aca="false">IF(I399&gt;=3,F399*$L$2,"")</f>
        <v/>
      </c>
      <c r="M399" s="22" t="str">
        <f aca="false">IF(I399&gt;=4,F399*$M$2,"")</f>
        <v/>
      </c>
      <c r="N399" s="16" t="n">
        <v>6</v>
      </c>
      <c r="O399" s="16" t="n">
        <v>0</v>
      </c>
      <c r="P399" s="23" t="n">
        <v>0</v>
      </c>
      <c r="Q399" s="22"/>
      <c r="R399" s="38"/>
      <c r="S399" s="25" t="n">
        <f aca="false">SUM(F399,H399,J399,K399,L399,M399)</f>
        <v>2437.8048604</v>
      </c>
      <c r="T399" s="25" t="n">
        <f aca="false">SUM(F399,H399,J399,K399,L399,M399,Q399)</f>
        <v>2437.8048604</v>
      </c>
      <c r="AMH399" s="13"/>
      <c r="AMI399" s="0"/>
      <c r="AMJ399" s="0"/>
    </row>
    <row r="400" s="39" customFormat="true" ht="14.95" hidden="false" customHeight="false" outlineLevel="0" collapsed="false">
      <c r="A400" s="27" t="n">
        <v>30210046</v>
      </c>
      <c r="B400" s="28" t="s">
        <v>443</v>
      </c>
      <c r="C400" s="29"/>
      <c r="D400" s="29"/>
      <c r="E400" s="27" t="s">
        <v>225</v>
      </c>
      <c r="F400" s="19" t="n">
        <f aca="false">IF(C400="",VLOOKUP(E400,'PORTE E UCO'!$A$5:$D$46,4,0),VLOOKUP(E400,'PORTE E UCO'!$A$5:$D$46,4,0)*C400)</f>
        <v>1035.416342</v>
      </c>
      <c r="G400" s="30"/>
      <c r="H400" s="21" t="n">
        <f aca="false">G400*$R$2</f>
        <v>0</v>
      </c>
      <c r="I400" s="27" t="n">
        <v>2</v>
      </c>
      <c r="J400" s="22" t="n">
        <f aca="false">IF(I400&gt;=1,F400*$J$2,"")</f>
        <v>310.6249026</v>
      </c>
      <c r="K400" s="22" t="n">
        <f aca="false">IF(I400&gt;=2,F400*$K$2,"")</f>
        <v>207.0832684</v>
      </c>
      <c r="L400" s="22" t="str">
        <f aca="false">IF(I400&gt;=3,F400*$L$2,"")</f>
        <v/>
      </c>
      <c r="M400" s="22" t="str">
        <f aca="false">IF(I400&gt;=4,F400*$M$2,"")</f>
        <v/>
      </c>
      <c r="N400" s="27" t="n">
        <v>5</v>
      </c>
      <c r="O400" s="27" t="n">
        <v>0</v>
      </c>
      <c r="P400" s="31" t="n">
        <v>0</v>
      </c>
      <c r="Q400" s="32"/>
      <c r="R400" s="38"/>
      <c r="S400" s="25" t="n">
        <f aca="false">SUM(F400,H400,J400,K400,L400,M400)</f>
        <v>1553.124513</v>
      </c>
      <c r="T400" s="25" t="n">
        <f aca="false">SUM(F400,H400,J400,K400,L400,M400,Q400)</f>
        <v>1553.124513</v>
      </c>
      <c r="AMH400" s="13"/>
      <c r="AMI400" s="0"/>
      <c r="AMJ400" s="0"/>
    </row>
    <row r="401" s="39" customFormat="true" ht="13.8" hidden="false" customHeight="false" outlineLevel="0" collapsed="false">
      <c r="A401" s="16" t="n">
        <v>30210089</v>
      </c>
      <c r="B401" s="17" t="s">
        <v>444</v>
      </c>
      <c r="C401" s="18"/>
      <c r="D401" s="18"/>
      <c r="E401" s="16" t="s">
        <v>229</v>
      </c>
      <c r="F401" s="19" t="n">
        <f aca="false">IF(C401="",VLOOKUP(E401,'PORTE E UCO'!$A$5:$D$46,4,0),VLOOKUP(E401,'PORTE E UCO'!$A$5:$D$46,4,0)*C401)</f>
        <v>946.935808</v>
      </c>
      <c r="G401" s="20"/>
      <c r="H401" s="21" t="n">
        <f aca="false">G401*$R$2</f>
        <v>0</v>
      </c>
      <c r="I401" s="16" t="n">
        <v>1</v>
      </c>
      <c r="J401" s="22" t="n">
        <f aca="false">IF(I401&gt;=1,F401*$J$2,"")</f>
        <v>284.0807424</v>
      </c>
      <c r="K401" s="22" t="str">
        <f aca="false">IF(I401&gt;=2,F401*$K$2,"")</f>
        <v/>
      </c>
      <c r="L401" s="22" t="str">
        <f aca="false">IF(I401&gt;=3,F401*$L$2,"")</f>
        <v/>
      </c>
      <c r="M401" s="22" t="str">
        <f aca="false">IF(I401&gt;=4,F401*$M$2,"")</f>
        <v/>
      </c>
      <c r="N401" s="16" t="n">
        <v>6</v>
      </c>
      <c r="O401" s="16" t="n">
        <v>0</v>
      </c>
      <c r="P401" s="23" t="n">
        <v>0</v>
      </c>
      <c r="Q401" s="22"/>
      <c r="R401" s="38"/>
      <c r="S401" s="25" t="n">
        <f aca="false">SUM(F401,H401,J401,K401,L401,M401)</f>
        <v>1231.0165504</v>
      </c>
      <c r="T401" s="25" t="n">
        <f aca="false">SUM(F401,H401,J401,K401,L401,M401,Q401)</f>
        <v>1231.0165504</v>
      </c>
      <c r="AMH401" s="13"/>
      <c r="AMI401" s="0"/>
      <c r="AMJ401" s="0"/>
    </row>
    <row r="402" s="39" customFormat="true" ht="13.8" hidden="false" customHeight="false" outlineLevel="0" collapsed="false">
      <c r="A402" s="27" t="n">
        <v>30210070</v>
      </c>
      <c r="B402" s="28" t="s">
        <v>445</v>
      </c>
      <c r="C402" s="29"/>
      <c r="D402" s="29"/>
      <c r="E402" s="27" t="s">
        <v>229</v>
      </c>
      <c r="F402" s="19" t="n">
        <f aca="false">IF(C402="",VLOOKUP(E402,'PORTE E UCO'!$A$5:$D$46,4,0),VLOOKUP(E402,'PORTE E UCO'!$A$5:$D$46,4,0)*C402)</f>
        <v>946.935808</v>
      </c>
      <c r="G402" s="30"/>
      <c r="H402" s="21" t="n">
        <f aca="false">G402*$R$2</f>
        <v>0</v>
      </c>
      <c r="I402" s="27" t="n">
        <v>1</v>
      </c>
      <c r="J402" s="22" t="n">
        <f aca="false">IF(I402&gt;=1,F402*$J$2,"")</f>
        <v>284.0807424</v>
      </c>
      <c r="K402" s="22" t="str">
        <f aca="false">IF(I402&gt;=2,F402*$K$2,"")</f>
        <v/>
      </c>
      <c r="L402" s="22" t="str">
        <f aca="false">IF(I402&gt;=3,F402*$L$2,"")</f>
        <v/>
      </c>
      <c r="M402" s="22" t="str">
        <f aca="false">IF(I402&gt;=4,F402*$M$2,"")</f>
        <v/>
      </c>
      <c r="N402" s="27" t="n">
        <v>6</v>
      </c>
      <c r="O402" s="27" t="n">
        <v>0</v>
      </c>
      <c r="P402" s="31" t="n">
        <v>0</v>
      </c>
      <c r="Q402" s="32"/>
      <c r="R402" s="38"/>
      <c r="S402" s="25" t="n">
        <f aca="false">SUM(F402,H402,J402,K402,L402,M402)</f>
        <v>1231.0165504</v>
      </c>
      <c r="T402" s="25" t="n">
        <f aca="false">SUM(F402,H402,J402,K402,L402,M402,Q402)</f>
        <v>1231.0165504</v>
      </c>
      <c r="AMH402" s="13"/>
      <c r="AMI402" s="0"/>
      <c r="AMJ402" s="0"/>
    </row>
    <row r="403" s="39" customFormat="true" ht="13.8" hidden="false" customHeight="false" outlineLevel="0" collapsed="false">
      <c r="A403" s="16" t="n">
        <v>30210097</v>
      </c>
      <c r="B403" s="17" t="s">
        <v>446</v>
      </c>
      <c r="C403" s="18"/>
      <c r="D403" s="18"/>
      <c r="E403" s="16" t="s">
        <v>229</v>
      </c>
      <c r="F403" s="19" t="n">
        <f aca="false">IF(C403="",VLOOKUP(E403,'PORTE E UCO'!$A$5:$D$46,4,0),VLOOKUP(E403,'PORTE E UCO'!$A$5:$D$46,4,0)*C403)</f>
        <v>946.935808</v>
      </c>
      <c r="G403" s="20"/>
      <c r="H403" s="21" t="n">
        <f aca="false">G403*$R$2</f>
        <v>0</v>
      </c>
      <c r="I403" s="16" t="n">
        <v>1</v>
      </c>
      <c r="J403" s="22" t="n">
        <f aca="false">IF(I403&gt;=1,F403*$J$2,"")</f>
        <v>284.0807424</v>
      </c>
      <c r="K403" s="22" t="str">
        <f aca="false">IF(I403&gt;=2,F403*$K$2,"")</f>
        <v/>
      </c>
      <c r="L403" s="22" t="str">
        <f aca="false">IF(I403&gt;=3,F403*$L$2,"")</f>
        <v/>
      </c>
      <c r="M403" s="22" t="str">
        <f aca="false">IF(I403&gt;=4,F403*$M$2,"")</f>
        <v/>
      </c>
      <c r="N403" s="16" t="n">
        <v>6</v>
      </c>
      <c r="O403" s="16" t="n">
        <v>0</v>
      </c>
      <c r="P403" s="23" t="n">
        <v>0</v>
      </c>
      <c r="Q403" s="22"/>
      <c r="R403" s="38"/>
      <c r="S403" s="25" t="n">
        <f aca="false">SUM(F403,H403,J403,K403,L403,M403)</f>
        <v>1231.0165504</v>
      </c>
      <c r="T403" s="25" t="n">
        <f aca="false">SUM(F403,H403,J403,K403,L403,M403,Q403)</f>
        <v>1231.0165504</v>
      </c>
      <c r="AMH403" s="13"/>
      <c r="AMI403" s="0"/>
      <c r="AMJ403" s="0"/>
    </row>
    <row r="404" s="39" customFormat="true" ht="13.8" hidden="false" customHeight="false" outlineLevel="0" collapsed="false">
      <c r="A404" s="27" t="n">
        <v>30210100</v>
      </c>
      <c r="B404" s="28" t="s">
        <v>447</v>
      </c>
      <c r="C404" s="29"/>
      <c r="D404" s="29"/>
      <c r="E404" s="27" t="s">
        <v>221</v>
      </c>
      <c r="F404" s="19" t="n">
        <f aca="false">IF(C404="",VLOOKUP(E404,'PORTE E UCO'!$A$5:$D$46,4,0),VLOOKUP(E404,'PORTE E UCO'!$A$5:$D$46,4,0)*C404)</f>
        <v>1140.948712</v>
      </c>
      <c r="G404" s="30"/>
      <c r="H404" s="21" t="n">
        <f aca="false">G404*$R$2</f>
        <v>0</v>
      </c>
      <c r="I404" s="27" t="n">
        <v>1</v>
      </c>
      <c r="J404" s="22" t="n">
        <f aca="false">IF(I404&gt;=1,F404*$J$2,"")</f>
        <v>342.2846136</v>
      </c>
      <c r="K404" s="22" t="str">
        <f aca="false">IF(I404&gt;=2,F404*$K$2,"")</f>
        <v/>
      </c>
      <c r="L404" s="22" t="str">
        <f aca="false">IF(I404&gt;=3,F404*$L$2,"")</f>
        <v/>
      </c>
      <c r="M404" s="22" t="str">
        <f aca="false">IF(I404&gt;=4,F404*$M$2,"")</f>
        <v/>
      </c>
      <c r="N404" s="27" t="n">
        <v>6</v>
      </c>
      <c r="O404" s="27" t="n">
        <v>0</v>
      </c>
      <c r="P404" s="31" t="n">
        <v>0</v>
      </c>
      <c r="Q404" s="32"/>
      <c r="R404" s="38"/>
      <c r="S404" s="25" t="n">
        <f aca="false">SUM(F404,H404,J404,K404,L404,M404)</f>
        <v>1483.2333256</v>
      </c>
      <c r="T404" s="25" t="n">
        <f aca="false">SUM(F404,H404,J404,K404,L404,M404,Q404)</f>
        <v>1483.2333256</v>
      </c>
      <c r="AMH404" s="13"/>
      <c r="AMI404" s="0"/>
      <c r="AMJ404" s="0"/>
    </row>
    <row r="405" s="39" customFormat="true" ht="13.8" hidden="false" customHeight="false" outlineLevel="0" collapsed="false">
      <c r="A405" s="16" t="n">
        <v>30211018</v>
      </c>
      <c r="B405" s="17" t="s">
        <v>448</v>
      </c>
      <c r="C405" s="18"/>
      <c r="D405" s="18"/>
      <c r="E405" s="16" t="s">
        <v>31</v>
      </c>
      <c r="F405" s="19" t="n">
        <f aca="false">IF(C405="",VLOOKUP(E405,'PORTE E UCO'!$A$5:$D$46,4,0),VLOOKUP(E405,'PORTE E UCO'!$A$5:$D$46,4,0)*C405)</f>
        <v>262.342192</v>
      </c>
      <c r="G405" s="20"/>
      <c r="H405" s="21" t="n">
        <f aca="false">G405*$R$2</f>
        <v>0</v>
      </c>
      <c r="I405" s="16" t="n">
        <v>1</v>
      </c>
      <c r="J405" s="22" t="n">
        <f aca="false">IF(I405&gt;=1,F405*$J$2,"")</f>
        <v>78.7026576</v>
      </c>
      <c r="K405" s="22" t="str">
        <f aca="false">IF(I405&gt;=2,F405*$K$2,"")</f>
        <v/>
      </c>
      <c r="L405" s="22" t="str">
        <f aca="false">IF(I405&gt;=3,F405*$L$2,"")</f>
        <v/>
      </c>
      <c r="M405" s="22" t="str">
        <f aca="false">IF(I405&gt;=4,F405*$M$2,"")</f>
        <v/>
      </c>
      <c r="N405" s="16" t="n">
        <v>1</v>
      </c>
      <c r="O405" s="16" t="n">
        <v>0</v>
      </c>
      <c r="P405" s="23" t="n">
        <v>0</v>
      </c>
      <c r="Q405" s="22"/>
      <c r="R405" s="38"/>
      <c r="S405" s="25" t="n">
        <f aca="false">SUM(F405,H405,J405,K405,L405,M405)</f>
        <v>341.0448496</v>
      </c>
      <c r="T405" s="25" t="n">
        <f aca="false">SUM(F405,H405,J405,K405,L405,M405,Q405)</f>
        <v>341.0448496</v>
      </c>
      <c r="AMH405" s="13"/>
      <c r="AMI405" s="0"/>
      <c r="AMJ405" s="0"/>
    </row>
    <row r="406" s="39" customFormat="true" ht="14.95" hidden="false" customHeight="false" outlineLevel="0" collapsed="false">
      <c r="A406" s="27" t="n">
        <v>30211042</v>
      </c>
      <c r="B406" s="28" t="s">
        <v>449</v>
      </c>
      <c r="C406" s="29"/>
      <c r="D406" s="29"/>
      <c r="E406" s="27" t="s">
        <v>225</v>
      </c>
      <c r="F406" s="19" t="n">
        <f aca="false">IF(C406="",VLOOKUP(E406,'PORTE E UCO'!$A$5:$D$46,4,0),VLOOKUP(E406,'PORTE E UCO'!$A$5:$D$46,4,0)*C406)</f>
        <v>1035.416342</v>
      </c>
      <c r="G406" s="30"/>
      <c r="H406" s="21" t="n">
        <f aca="false">G406*$R$2</f>
        <v>0</v>
      </c>
      <c r="I406" s="27" t="n">
        <v>2</v>
      </c>
      <c r="J406" s="22" t="n">
        <f aca="false">IF(I406&gt;=1,F406*$J$2,"")</f>
        <v>310.6249026</v>
      </c>
      <c r="K406" s="22" t="n">
        <f aca="false">IF(I406&gt;=2,F406*$K$2,"")</f>
        <v>207.0832684</v>
      </c>
      <c r="L406" s="22" t="str">
        <f aca="false">IF(I406&gt;=3,F406*$L$2,"")</f>
        <v/>
      </c>
      <c r="M406" s="22" t="str">
        <f aca="false">IF(I406&gt;=4,F406*$M$2,"")</f>
        <v/>
      </c>
      <c r="N406" s="27" t="n">
        <v>4</v>
      </c>
      <c r="O406" s="27" t="n">
        <v>0</v>
      </c>
      <c r="P406" s="31" t="n">
        <v>0</v>
      </c>
      <c r="Q406" s="32"/>
      <c r="R406" s="38"/>
      <c r="S406" s="25" t="n">
        <f aca="false">SUM(F406,H406,J406,K406,L406,M406)</f>
        <v>1553.124513</v>
      </c>
      <c r="T406" s="25" t="n">
        <f aca="false">SUM(F406,H406,J406,K406,L406,M406,Q406)</f>
        <v>1553.124513</v>
      </c>
      <c r="AMH406" s="13"/>
      <c r="AMI406" s="0"/>
      <c r="AMJ406" s="0"/>
    </row>
    <row r="407" s="39" customFormat="true" ht="13.8" hidden="false" customHeight="false" outlineLevel="0" collapsed="false">
      <c r="A407" s="16" t="n">
        <v>30211050</v>
      </c>
      <c r="B407" s="17" t="s">
        <v>450</v>
      </c>
      <c r="C407" s="18"/>
      <c r="D407" s="18"/>
      <c r="E407" s="16" t="s">
        <v>320</v>
      </c>
      <c r="F407" s="19" t="n">
        <f aca="false">IF(C407="",VLOOKUP(E407,'PORTE E UCO'!$A$5:$D$46,4,0),VLOOKUP(E407,'PORTE E UCO'!$A$5:$D$46,4,0)*C407)</f>
        <v>1224.795374</v>
      </c>
      <c r="G407" s="20"/>
      <c r="H407" s="21" t="n">
        <f aca="false">G407*$R$2</f>
        <v>0</v>
      </c>
      <c r="I407" s="16" t="n">
        <v>2</v>
      </c>
      <c r="J407" s="22" t="n">
        <f aca="false">IF(I407&gt;=1,F407*$J$2,"")</f>
        <v>367.4386122</v>
      </c>
      <c r="K407" s="22" t="n">
        <f aca="false">IF(I407&gt;=2,F407*$K$2,"")</f>
        <v>244.9590748</v>
      </c>
      <c r="L407" s="22" t="str">
        <f aca="false">IF(I407&gt;=3,F407*$L$2,"")</f>
        <v/>
      </c>
      <c r="M407" s="22" t="str">
        <f aca="false">IF(I407&gt;=4,F407*$M$2,"")</f>
        <v/>
      </c>
      <c r="N407" s="16" t="n">
        <v>5</v>
      </c>
      <c r="O407" s="16" t="n">
        <v>0</v>
      </c>
      <c r="P407" s="23" t="n">
        <v>0</v>
      </c>
      <c r="Q407" s="22"/>
      <c r="R407" s="38"/>
      <c r="S407" s="25" t="n">
        <f aca="false">SUM(F407,H407,J407,K407,L407,M407)</f>
        <v>1837.193061</v>
      </c>
      <c r="T407" s="25" t="n">
        <f aca="false">SUM(F407,H407,J407,K407,L407,M407,Q407)</f>
        <v>1837.193061</v>
      </c>
      <c r="AMH407" s="13"/>
      <c r="AMI407" s="0"/>
      <c r="AMJ407" s="0"/>
    </row>
    <row r="408" s="39" customFormat="true" ht="13.8" hidden="false" customHeight="false" outlineLevel="0" collapsed="false">
      <c r="A408" s="27" t="n">
        <v>30211034</v>
      </c>
      <c r="B408" s="28" t="s">
        <v>451</v>
      </c>
      <c r="C408" s="29"/>
      <c r="D408" s="29"/>
      <c r="E408" s="27" t="s">
        <v>225</v>
      </c>
      <c r="F408" s="19" t="n">
        <f aca="false">IF(C408="",VLOOKUP(E408,'PORTE E UCO'!$A$5:$D$46,4,0),VLOOKUP(E408,'PORTE E UCO'!$A$5:$D$46,4,0)*C408)</f>
        <v>1035.416342</v>
      </c>
      <c r="G408" s="30"/>
      <c r="H408" s="21" t="n">
        <f aca="false">G408*$R$2</f>
        <v>0</v>
      </c>
      <c r="I408" s="27" t="n">
        <v>3</v>
      </c>
      <c r="J408" s="22" t="n">
        <f aca="false">IF(I408&gt;=1,F408*$J$2,"")</f>
        <v>310.6249026</v>
      </c>
      <c r="K408" s="22" t="n">
        <f aca="false">IF(I408&gt;=2,F408*$K$2,"")</f>
        <v>207.0832684</v>
      </c>
      <c r="L408" s="22" t="n">
        <f aca="false">IF(I408&gt;=3,F408*$L$2,"")</f>
        <v>207.0832684</v>
      </c>
      <c r="M408" s="22" t="str">
        <f aca="false">IF(I408&gt;=4,F408*$M$2,"")</f>
        <v/>
      </c>
      <c r="N408" s="27" t="n">
        <v>5</v>
      </c>
      <c r="O408" s="27" t="n">
        <v>0</v>
      </c>
      <c r="P408" s="31" t="n">
        <v>0</v>
      </c>
      <c r="Q408" s="32"/>
      <c r="R408" s="38"/>
      <c r="S408" s="25" t="n">
        <f aca="false">SUM(F408,H408,J408,K408,L408,M408)</f>
        <v>1760.2077814</v>
      </c>
      <c r="T408" s="25" t="n">
        <f aca="false">SUM(F408,H408,J408,K408,L408,M408,Q408)</f>
        <v>1760.2077814</v>
      </c>
      <c r="AMH408" s="13"/>
      <c r="AMI408" s="0"/>
      <c r="AMJ408" s="0"/>
    </row>
    <row r="409" s="39" customFormat="true" ht="13.8" hidden="false" customHeight="false" outlineLevel="0" collapsed="false">
      <c r="A409" s="16" t="n">
        <v>30212014</v>
      </c>
      <c r="B409" s="17" t="s">
        <v>452</v>
      </c>
      <c r="C409" s="18"/>
      <c r="D409" s="18"/>
      <c r="E409" s="16" t="s">
        <v>195</v>
      </c>
      <c r="F409" s="19" t="n">
        <f aca="false">IF(C409="",VLOOKUP(E409,'PORTE E UCO'!$A$5:$D$46,4,0),VLOOKUP(E409,'PORTE E UCO'!$A$5:$D$46,4,0)*C409)</f>
        <v>742.008916</v>
      </c>
      <c r="G409" s="20"/>
      <c r="H409" s="21" t="n">
        <f aca="false">G409*$R$2</f>
        <v>0</v>
      </c>
      <c r="I409" s="16" t="n">
        <v>2</v>
      </c>
      <c r="J409" s="22" t="n">
        <f aca="false">IF(I409&gt;=1,F409*$J$2,"")</f>
        <v>222.6026748</v>
      </c>
      <c r="K409" s="22" t="n">
        <f aca="false">IF(I409&gt;=2,F409*$K$2,"")</f>
        <v>148.4017832</v>
      </c>
      <c r="L409" s="22" t="str">
        <f aca="false">IF(I409&gt;=3,F409*$L$2,"")</f>
        <v/>
      </c>
      <c r="M409" s="22" t="str">
        <f aca="false">IF(I409&gt;=4,F409*$M$2,"")</f>
        <v/>
      </c>
      <c r="N409" s="16" t="n">
        <v>4</v>
      </c>
      <c r="O409" s="16" t="n">
        <v>0</v>
      </c>
      <c r="P409" s="23" t="n">
        <v>0</v>
      </c>
      <c r="Q409" s="22"/>
      <c r="R409" s="38"/>
      <c r="S409" s="25" t="n">
        <f aca="false">SUM(F409,H409,J409,K409,L409,M409)</f>
        <v>1113.013374</v>
      </c>
      <c r="T409" s="25" t="n">
        <f aca="false">SUM(F409,H409,J409,K409,L409,M409,Q409)</f>
        <v>1113.013374</v>
      </c>
      <c r="AMH409" s="13"/>
      <c r="AMI409" s="0"/>
      <c r="AMJ409" s="0"/>
    </row>
    <row r="410" s="39" customFormat="true" ht="13.8" hidden="false" customHeight="false" outlineLevel="0" collapsed="false">
      <c r="A410" s="27" t="n">
        <v>30212022</v>
      </c>
      <c r="B410" s="28" t="s">
        <v>453</v>
      </c>
      <c r="C410" s="29"/>
      <c r="D410" s="29"/>
      <c r="E410" s="27" t="s">
        <v>223</v>
      </c>
      <c r="F410" s="19" t="n">
        <f aca="false">IF(C410="",VLOOKUP(E410,'PORTE E UCO'!$A$5:$D$46,4,0),VLOOKUP(E410,'PORTE E UCO'!$A$5:$D$46,4,0)*C410)</f>
        <v>436.20385</v>
      </c>
      <c r="G410" s="30"/>
      <c r="H410" s="21" t="n">
        <f aca="false">G410*$R$2</f>
        <v>0</v>
      </c>
      <c r="I410" s="27" t="n">
        <v>1</v>
      </c>
      <c r="J410" s="22" t="n">
        <f aca="false">IF(I410&gt;=1,F410*$J$2,"")</f>
        <v>130.861155</v>
      </c>
      <c r="K410" s="22" t="str">
        <f aca="false">IF(I410&gt;=2,F410*$K$2,"")</f>
        <v/>
      </c>
      <c r="L410" s="22" t="str">
        <f aca="false">IF(I410&gt;=3,F410*$L$2,"")</f>
        <v/>
      </c>
      <c r="M410" s="22" t="str">
        <f aca="false">IF(I410&gt;=4,F410*$M$2,"")</f>
        <v/>
      </c>
      <c r="N410" s="27" t="n">
        <v>2</v>
      </c>
      <c r="O410" s="27" t="n">
        <v>0</v>
      </c>
      <c r="P410" s="31" t="n">
        <v>0</v>
      </c>
      <c r="Q410" s="32"/>
      <c r="R410" s="38"/>
      <c r="S410" s="25" t="n">
        <f aca="false">SUM(F410,H410,J410,K410,L410,M410)</f>
        <v>567.065005</v>
      </c>
      <c r="T410" s="25" t="n">
        <f aca="false">SUM(F410,H410,J410,K410,L410,M410,Q410)</f>
        <v>567.065005</v>
      </c>
      <c r="AMH410" s="13"/>
      <c r="AMI410" s="0"/>
      <c r="AMJ410" s="0"/>
    </row>
    <row r="411" s="39" customFormat="true" ht="13.8" hidden="false" customHeight="false" outlineLevel="0" collapsed="false">
      <c r="A411" s="16" t="n">
        <v>30212030</v>
      </c>
      <c r="B411" s="17" t="s">
        <v>454</v>
      </c>
      <c r="C411" s="18"/>
      <c r="D411" s="18"/>
      <c r="E411" s="16" t="s">
        <v>229</v>
      </c>
      <c r="F411" s="19" t="n">
        <f aca="false">IF(C411="",VLOOKUP(E411,'PORTE E UCO'!$A$5:$D$46,4,0),VLOOKUP(E411,'PORTE E UCO'!$A$5:$D$46,4,0)*C411)</f>
        <v>946.935808</v>
      </c>
      <c r="G411" s="20"/>
      <c r="H411" s="21" t="n">
        <f aca="false">G411*$R$2</f>
        <v>0</v>
      </c>
      <c r="I411" s="16" t="n">
        <v>2</v>
      </c>
      <c r="J411" s="22" t="n">
        <f aca="false">IF(I411&gt;=1,F411*$J$2,"")</f>
        <v>284.0807424</v>
      </c>
      <c r="K411" s="22" t="n">
        <f aca="false">IF(I411&gt;=2,F411*$K$2,"")</f>
        <v>189.3871616</v>
      </c>
      <c r="L411" s="22" t="str">
        <f aca="false">IF(I411&gt;=3,F411*$L$2,"")</f>
        <v/>
      </c>
      <c r="M411" s="22" t="str">
        <f aca="false">IF(I411&gt;=4,F411*$M$2,"")</f>
        <v/>
      </c>
      <c r="N411" s="16" t="n">
        <v>4</v>
      </c>
      <c r="O411" s="16" t="n">
        <v>0</v>
      </c>
      <c r="P411" s="23" t="n">
        <v>0</v>
      </c>
      <c r="Q411" s="22"/>
      <c r="R411" s="38"/>
      <c r="S411" s="25" t="n">
        <f aca="false">SUM(F411,H411,J411,K411,L411,M411)</f>
        <v>1420.403712</v>
      </c>
      <c r="T411" s="25" t="n">
        <f aca="false">SUM(F411,H411,J411,K411,L411,M411,Q411)</f>
        <v>1420.403712</v>
      </c>
      <c r="AMH411" s="13"/>
      <c r="AMI411" s="0"/>
      <c r="AMJ411" s="0"/>
    </row>
    <row r="412" s="39" customFormat="true" ht="13.8" hidden="false" customHeight="false" outlineLevel="0" collapsed="false">
      <c r="A412" s="27" t="n">
        <v>30212049</v>
      </c>
      <c r="B412" s="28" t="s">
        <v>455</v>
      </c>
      <c r="C412" s="29"/>
      <c r="D412" s="29"/>
      <c r="E412" s="27" t="s">
        <v>221</v>
      </c>
      <c r="F412" s="19" t="n">
        <f aca="false">IF(C412="",VLOOKUP(E412,'PORTE E UCO'!$A$5:$D$46,4,0),VLOOKUP(E412,'PORTE E UCO'!$A$5:$D$46,4,0)*C412)</f>
        <v>1140.948712</v>
      </c>
      <c r="G412" s="30"/>
      <c r="H412" s="21" t="n">
        <f aca="false">G412*$R$2</f>
        <v>0</v>
      </c>
      <c r="I412" s="27" t="n">
        <v>2</v>
      </c>
      <c r="J412" s="22" t="n">
        <f aca="false">IF(I412&gt;=1,F412*$J$2,"")</f>
        <v>342.2846136</v>
      </c>
      <c r="K412" s="22" t="n">
        <f aca="false">IF(I412&gt;=2,F412*$K$2,"")</f>
        <v>228.1897424</v>
      </c>
      <c r="L412" s="22" t="str">
        <f aca="false">IF(I412&gt;=3,F412*$L$2,"")</f>
        <v/>
      </c>
      <c r="M412" s="22" t="str">
        <f aca="false">IF(I412&gt;=4,F412*$M$2,"")</f>
        <v/>
      </c>
      <c r="N412" s="27" t="n">
        <v>5</v>
      </c>
      <c r="O412" s="27" t="n">
        <v>0</v>
      </c>
      <c r="P412" s="31" t="n">
        <v>0</v>
      </c>
      <c r="Q412" s="32"/>
      <c r="R412" s="38"/>
      <c r="S412" s="25" t="n">
        <f aca="false">SUM(F412,H412,J412,K412,L412,M412)</f>
        <v>1711.423068</v>
      </c>
      <c r="T412" s="25" t="n">
        <f aca="false">SUM(F412,H412,J412,K412,L412,M412,Q412)</f>
        <v>1711.423068</v>
      </c>
      <c r="AMH412" s="13"/>
      <c r="AMI412" s="0"/>
      <c r="AMJ412" s="0"/>
    </row>
    <row r="413" s="39" customFormat="true" ht="13.8" hidden="false" customHeight="false" outlineLevel="0" collapsed="false">
      <c r="A413" s="16" t="n">
        <v>30212057</v>
      </c>
      <c r="B413" s="17" t="s">
        <v>456</v>
      </c>
      <c r="C413" s="18"/>
      <c r="D413" s="18"/>
      <c r="E413" s="16" t="s">
        <v>195</v>
      </c>
      <c r="F413" s="19" t="n">
        <f aca="false">IF(C413="",VLOOKUP(E413,'PORTE E UCO'!$A$5:$D$46,4,0),VLOOKUP(E413,'PORTE E UCO'!$A$5:$D$46,4,0)*C413)</f>
        <v>742.008916</v>
      </c>
      <c r="G413" s="20"/>
      <c r="H413" s="21" t="n">
        <f aca="false">G413*$R$2</f>
        <v>0</v>
      </c>
      <c r="I413" s="16" t="n">
        <v>2</v>
      </c>
      <c r="J413" s="22" t="n">
        <f aca="false">IF(I413&gt;=1,F413*$J$2,"")</f>
        <v>222.6026748</v>
      </c>
      <c r="K413" s="22" t="n">
        <f aca="false">IF(I413&gt;=2,F413*$K$2,"")</f>
        <v>148.4017832</v>
      </c>
      <c r="L413" s="22" t="str">
        <f aca="false">IF(I413&gt;=3,F413*$L$2,"")</f>
        <v/>
      </c>
      <c r="M413" s="22" t="str">
        <f aca="false">IF(I413&gt;=4,F413*$M$2,"")</f>
        <v/>
      </c>
      <c r="N413" s="16" t="n">
        <v>3</v>
      </c>
      <c r="O413" s="16" t="n">
        <v>0</v>
      </c>
      <c r="P413" s="23" t="n">
        <v>0</v>
      </c>
      <c r="Q413" s="22"/>
      <c r="R413" s="38"/>
      <c r="S413" s="25" t="n">
        <f aca="false">SUM(F413,H413,J413,K413,L413,M413)</f>
        <v>1113.013374</v>
      </c>
      <c r="T413" s="25" t="n">
        <f aca="false">SUM(F413,H413,J413,K413,L413,M413,Q413)</f>
        <v>1113.013374</v>
      </c>
      <c r="AMH413" s="13"/>
      <c r="AMI413" s="0"/>
      <c r="AMJ413" s="0"/>
    </row>
    <row r="414" s="39" customFormat="true" ht="13.8" hidden="false" customHeight="false" outlineLevel="0" collapsed="false">
      <c r="A414" s="27" t="n">
        <v>30212065</v>
      </c>
      <c r="B414" s="28" t="s">
        <v>457</v>
      </c>
      <c r="C414" s="29"/>
      <c r="D414" s="29"/>
      <c r="E414" s="27" t="s">
        <v>195</v>
      </c>
      <c r="F414" s="19" t="n">
        <f aca="false">IF(C414="",VLOOKUP(E414,'PORTE E UCO'!$A$5:$D$46,4,0),VLOOKUP(E414,'PORTE E UCO'!$A$5:$D$46,4,0)*C414)</f>
        <v>742.008916</v>
      </c>
      <c r="G414" s="30"/>
      <c r="H414" s="21" t="n">
        <f aca="false">G414*$R$2</f>
        <v>0</v>
      </c>
      <c r="I414" s="27" t="n">
        <v>1</v>
      </c>
      <c r="J414" s="22" t="n">
        <f aca="false">IF(I414&gt;=1,F414*$J$2,"")</f>
        <v>222.6026748</v>
      </c>
      <c r="K414" s="22" t="str">
        <f aca="false">IF(I414&gt;=2,F414*$K$2,"")</f>
        <v/>
      </c>
      <c r="L414" s="22" t="str">
        <f aca="false">IF(I414&gt;=3,F414*$L$2,"")</f>
        <v/>
      </c>
      <c r="M414" s="22" t="str">
        <f aca="false">IF(I414&gt;=4,F414*$M$2,"")</f>
        <v/>
      </c>
      <c r="N414" s="27" t="n">
        <v>3</v>
      </c>
      <c r="O414" s="27" t="n">
        <v>0</v>
      </c>
      <c r="P414" s="31" t="n">
        <v>0</v>
      </c>
      <c r="Q414" s="32"/>
      <c r="R414" s="38"/>
      <c r="S414" s="25" t="n">
        <f aca="false">SUM(F414,H414,J414,K414,L414,M414)</f>
        <v>964.6115908</v>
      </c>
      <c r="T414" s="25" t="n">
        <f aca="false">SUM(F414,H414,J414,K414,L414,M414,Q414)</f>
        <v>964.6115908</v>
      </c>
      <c r="AMH414" s="13"/>
      <c r="AMI414" s="0"/>
      <c r="AMJ414" s="0"/>
    </row>
    <row r="415" s="39" customFormat="true" ht="13.8" hidden="false" customHeight="false" outlineLevel="0" collapsed="false">
      <c r="A415" s="16" t="n">
        <v>30212073</v>
      </c>
      <c r="B415" s="17" t="s">
        <v>458</v>
      </c>
      <c r="C415" s="18"/>
      <c r="D415" s="18"/>
      <c r="E415" s="16" t="s">
        <v>195</v>
      </c>
      <c r="F415" s="19" t="n">
        <f aca="false">IF(C415="",VLOOKUP(E415,'PORTE E UCO'!$A$5:$D$46,4,0),VLOOKUP(E415,'PORTE E UCO'!$A$5:$D$46,4,0)*C415)</f>
        <v>742.008916</v>
      </c>
      <c r="G415" s="20"/>
      <c r="H415" s="21" t="n">
        <f aca="false">G415*$R$2</f>
        <v>0</v>
      </c>
      <c r="I415" s="16" t="n">
        <v>1</v>
      </c>
      <c r="J415" s="22" t="n">
        <f aca="false">IF(I415&gt;=1,F415*$J$2,"")</f>
        <v>222.6026748</v>
      </c>
      <c r="K415" s="22" t="str">
        <f aca="false">IF(I415&gt;=2,F415*$K$2,"")</f>
        <v/>
      </c>
      <c r="L415" s="22" t="str">
        <f aca="false">IF(I415&gt;=3,F415*$L$2,"")</f>
        <v/>
      </c>
      <c r="M415" s="22" t="str">
        <f aca="false">IF(I415&gt;=4,F415*$M$2,"")</f>
        <v/>
      </c>
      <c r="N415" s="16" t="n">
        <v>3</v>
      </c>
      <c r="O415" s="16" t="n">
        <v>0</v>
      </c>
      <c r="P415" s="23" t="n">
        <v>0</v>
      </c>
      <c r="Q415" s="22"/>
      <c r="R415" s="38"/>
      <c r="S415" s="25" t="n">
        <f aca="false">SUM(F415,H415,J415,K415,L415,M415)</f>
        <v>964.6115908</v>
      </c>
      <c r="T415" s="25" t="n">
        <f aca="false">SUM(F415,H415,J415,K415,L415,M415,Q415)</f>
        <v>964.6115908</v>
      </c>
      <c r="AMH415" s="13"/>
      <c r="AMI415" s="0"/>
      <c r="AMJ415" s="0"/>
    </row>
    <row r="416" s="39" customFormat="true" ht="13.8" hidden="false" customHeight="false" outlineLevel="0" collapsed="false">
      <c r="A416" s="27" t="n">
        <v>30212081</v>
      </c>
      <c r="B416" s="28" t="s">
        <v>459</v>
      </c>
      <c r="C416" s="29"/>
      <c r="D416" s="29"/>
      <c r="E416" s="27" t="s">
        <v>460</v>
      </c>
      <c r="F416" s="19" t="n">
        <f aca="false">IF(C416="",VLOOKUP(E416,'PORTE E UCO'!$A$5:$D$46,4,0),VLOOKUP(E416,'PORTE E UCO'!$A$5:$D$46,4,0)*C416)</f>
        <v>627.14783</v>
      </c>
      <c r="G416" s="30"/>
      <c r="H416" s="21" t="n">
        <f aca="false">G416*$R$2</f>
        <v>0</v>
      </c>
      <c r="I416" s="27" t="n">
        <v>2</v>
      </c>
      <c r="J416" s="22" t="n">
        <f aca="false">IF(I416&gt;=1,F416*$J$2,"")</f>
        <v>188.144349</v>
      </c>
      <c r="K416" s="22" t="n">
        <f aca="false">IF(I416&gt;=2,F416*$K$2,"")</f>
        <v>125.429566</v>
      </c>
      <c r="L416" s="22" t="str">
        <f aca="false">IF(I416&gt;=3,F416*$L$2,"")</f>
        <v/>
      </c>
      <c r="M416" s="22" t="str">
        <f aca="false">IF(I416&gt;=4,F416*$M$2,"")</f>
        <v/>
      </c>
      <c r="N416" s="27" t="n">
        <v>3</v>
      </c>
      <c r="O416" s="27" t="n">
        <v>0</v>
      </c>
      <c r="P416" s="31" t="n">
        <v>0</v>
      </c>
      <c r="Q416" s="32"/>
      <c r="R416" s="38"/>
      <c r="S416" s="25" t="n">
        <f aca="false">SUM(F416,H416,J416,K416,L416,M416)</f>
        <v>940.721745</v>
      </c>
      <c r="T416" s="25" t="n">
        <f aca="false">SUM(F416,H416,J416,K416,L416,M416,Q416)</f>
        <v>940.721745</v>
      </c>
      <c r="AMH416" s="13"/>
      <c r="AMI416" s="0"/>
      <c r="AMJ416" s="0"/>
    </row>
    <row r="417" s="39" customFormat="true" ht="13.8" hidden="false" customHeight="false" outlineLevel="0" collapsed="false">
      <c r="A417" s="16" t="n">
        <v>30212090</v>
      </c>
      <c r="B417" s="17" t="s">
        <v>461</v>
      </c>
      <c r="C417" s="18"/>
      <c r="D417" s="18"/>
      <c r="E417" s="16" t="s">
        <v>223</v>
      </c>
      <c r="F417" s="19" t="n">
        <f aca="false">IF(C417="",VLOOKUP(E417,'PORTE E UCO'!$A$5:$D$46,4,0),VLOOKUP(E417,'PORTE E UCO'!$A$5:$D$46,4,0)*C417)</f>
        <v>436.20385</v>
      </c>
      <c r="G417" s="20"/>
      <c r="H417" s="21" t="n">
        <f aca="false">G417*$R$2</f>
        <v>0</v>
      </c>
      <c r="I417" s="16" t="n">
        <v>1</v>
      </c>
      <c r="J417" s="22" t="n">
        <f aca="false">IF(I417&gt;=1,F417*$J$2,"")</f>
        <v>130.861155</v>
      </c>
      <c r="K417" s="22" t="str">
        <f aca="false">IF(I417&gt;=2,F417*$K$2,"")</f>
        <v/>
      </c>
      <c r="L417" s="22" t="str">
        <f aca="false">IF(I417&gt;=3,F417*$L$2,"")</f>
        <v/>
      </c>
      <c r="M417" s="22" t="str">
        <f aca="false">IF(I417&gt;=4,F417*$M$2,"")</f>
        <v/>
      </c>
      <c r="N417" s="16" t="n">
        <v>2</v>
      </c>
      <c r="O417" s="16" t="n">
        <v>0</v>
      </c>
      <c r="P417" s="23" t="n">
        <v>0</v>
      </c>
      <c r="Q417" s="22"/>
      <c r="R417" s="38"/>
      <c r="S417" s="25" t="n">
        <f aca="false">SUM(F417,H417,J417,K417,L417,M417)</f>
        <v>567.065005</v>
      </c>
      <c r="T417" s="25" t="n">
        <f aca="false">SUM(F417,H417,J417,K417,L417,M417,Q417)</f>
        <v>567.065005</v>
      </c>
      <c r="AMH417" s="13"/>
      <c r="AMI417" s="0"/>
      <c r="AMJ417" s="0"/>
    </row>
    <row r="418" s="39" customFormat="true" ht="13.8" hidden="false" customHeight="false" outlineLevel="0" collapsed="false">
      <c r="A418" s="27" t="n">
        <v>30212103</v>
      </c>
      <c r="B418" s="28" t="s">
        <v>462</v>
      </c>
      <c r="C418" s="29"/>
      <c r="D418" s="29"/>
      <c r="E418" s="27" t="s">
        <v>37</v>
      </c>
      <c r="F418" s="19" t="n">
        <f aca="false">IF(C418="",VLOOKUP(E418,'PORTE E UCO'!$A$5:$D$46,4,0),VLOOKUP(E418,'PORTE E UCO'!$A$5:$D$46,4,0)*C418)</f>
        <v>192.437794</v>
      </c>
      <c r="G418" s="30"/>
      <c r="H418" s="21" t="n">
        <f aca="false">G418*$R$2</f>
        <v>0</v>
      </c>
      <c r="I418" s="27" t="n">
        <v>1</v>
      </c>
      <c r="J418" s="22" t="n">
        <f aca="false">IF(I418&gt;=1,F418*$J$2,"")</f>
        <v>57.7313382</v>
      </c>
      <c r="K418" s="22" t="str">
        <f aca="false">IF(I418&gt;=2,F418*$K$2,"")</f>
        <v/>
      </c>
      <c r="L418" s="22" t="str">
        <f aca="false">IF(I418&gt;=3,F418*$L$2,"")</f>
        <v/>
      </c>
      <c r="M418" s="22" t="str">
        <f aca="false">IF(I418&gt;=4,F418*$M$2,"")</f>
        <v/>
      </c>
      <c r="N418" s="27" t="n">
        <v>1</v>
      </c>
      <c r="O418" s="27" t="n">
        <v>0</v>
      </c>
      <c r="P418" s="31" t="n">
        <v>0</v>
      </c>
      <c r="Q418" s="32"/>
      <c r="R418" s="38"/>
      <c r="S418" s="25" t="n">
        <f aca="false">SUM(F418,H418,J418,K418,L418,M418)</f>
        <v>250.1691322</v>
      </c>
      <c r="T418" s="25" t="n">
        <f aca="false">SUM(F418,H418,J418,K418,L418,M418,Q418)</f>
        <v>250.1691322</v>
      </c>
      <c r="AMH418" s="13"/>
      <c r="AMI418" s="0"/>
      <c r="AMJ418" s="0"/>
    </row>
    <row r="419" s="39" customFormat="true" ht="13.8" hidden="false" customHeight="false" outlineLevel="0" collapsed="false">
      <c r="A419" s="16" t="n">
        <v>30212111</v>
      </c>
      <c r="B419" s="17" t="s">
        <v>463</v>
      </c>
      <c r="C419" s="18"/>
      <c r="D419" s="18"/>
      <c r="E419" s="16" t="s">
        <v>341</v>
      </c>
      <c r="F419" s="19" t="n">
        <f aca="false">IF(C419="",VLOOKUP(E419,'PORTE E UCO'!$A$5:$D$46,4,0),VLOOKUP(E419,'PORTE E UCO'!$A$5:$D$46,4,0)*C419)</f>
        <v>1558.54594</v>
      </c>
      <c r="G419" s="20"/>
      <c r="H419" s="21" t="n">
        <f aca="false">G419*$R$2</f>
        <v>0</v>
      </c>
      <c r="I419" s="16" t="n">
        <v>1</v>
      </c>
      <c r="J419" s="22" t="n">
        <f aca="false">IF(I419&gt;=1,F419*$J$2,"")</f>
        <v>467.563782</v>
      </c>
      <c r="K419" s="22" t="str">
        <f aca="false">IF(I419&gt;=2,F419*$K$2,"")</f>
        <v/>
      </c>
      <c r="L419" s="22" t="str">
        <f aca="false">IF(I419&gt;=3,F419*$L$2,"")</f>
        <v/>
      </c>
      <c r="M419" s="22" t="str">
        <f aca="false">IF(I419&gt;=4,F419*$M$2,"")</f>
        <v/>
      </c>
      <c r="N419" s="16" t="n">
        <v>5</v>
      </c>
      <c r="O419" s="16" t="n">
        <v>0</v>
      </c>
      <c r="P419" s="23" t="n">
        <v>0</v>
      </c>
      <c r="Q419" s="22"/>
      <c r="R419" s="38"/>
      <c r="S419" s="25" t="n">
        <f aca="false">SUM(F419,H419,J419,K419,L419,M419)</f>
        <v>2026.109722</v>
      </c>
      <c r="T419" s="25" t="n">
        <f aca="false">SUM(F419,H419,J419,K419,L419,M419,Q419)</f>
        <v>2026.109722</v>
      </c>
      <c r="AMH419" s="13"/>
      <c r="AMI419" s="0"/>
      <c r="AMJ419" s="0"/>
    </row>
    <row r="420" s="39" customFormat="true" ht="13.8" hidden="false" customHeight="false" outlineLevel="0" collapsed="false">
      <c r="A420" s="27" t="n">
        <v>30212120</v>
      </c>
      <c r="B420" s="28" t="s">
        <v>464</v>
      </c>
      <c r="C420" s="29"/>
      <c r="D420" s="29"/>
      <c r="E420" s="27" t="s">
        <v>15</v>
      </c>
      <c r="F420" s="19" t="n">
        <f aca="false">IF(C420="",VLOOKUP(E420,'PORTE E UCO'!$A$5:$D$46,4,0),VLOOKUP(E420,'PORTE E UCO'!$A$5:$D$46,4,0)*C420)</f>
        <v>93.13473</v>
      </c>
      <c r="G420" s="30"/>
      <c r="H420" s="21" t="n">
        <f aca="false">G420*$R$2</f>
        <v>0</v>
      </c>
      <c r="I420" s="27" t="n">
        <v>0</v>
      </c>
      <c r="J420" s="22" t="str">
        <f aca="false">IF(I420&gt;=1,F420*$J$2,"")</f>
        <v/>
      </c>
      <c r="K420" s="22" t="str">
        <f aca="false">IF(I420&gt;=2,F420*$K$2,"")</f>
        <v/>
      </c>
      <c r="L420" s="22" t="str">
        <f aca="false">IF(I420&gt;=3,F420*$L$2,"")</f>
        <v/>
      </c>
      <c r="M420" s="22" t="str">
        <f aca="false">IF(I420&gt;=4,F420*$M$2,"")</f>
        <v/>
      </c>
      <c r="N420" s="27" t="n">
        <v>0</v>
      </c>
      <c r="O420" s="27" t="n">
        <v>0</v>
      </c>
      <c r="P420" s="31" t="n">
        <v>0</v>
      </c>
      <c r="Q420" s="32"/>
      <c r="R420" s="38"/>
      <c r="S420" s="25" t="n">
        <f aca="false">SUM(F420,H420,J420,K420,L420,M420)</f>
        <v>93.13473</v>
      </c>
      <c r="T420" s="25" t="n">
        <f aca="false">SUM(F420,H420,J420,K420,L420,M420,Q420)</f>
        <v>93.13473</v>
      </c>
      <c r="AMH420" s="13"/>
      <c r="AMI420" s="0"/>
      <c r="AMJ420" s="0"/>
    </row>
    <row r="421" s="39" customFormat="true" ht="13.8" hidden="false" customHeight="false" outlineLevel="0" collapsed="false">
      <c r="A421" s="16" t="n">
        <v>30212138</v>
      </c>
      <c r="B421" s="17" t="s">
        <v>465</v>
      </c>
      <c r="C421" s="18"/>
      <c r="D421" s="18"/>
      <c r="E421" s="16" t="s">
        <v>221</v>
      </c>
      <c r="F421" s="19" t="n">
        <f aca="false">IF(C421="",VLOOKUP(E421,'PORTE E UCO'!$A$5:$D$46,4,0),VLOOKUP(E421,'PORTE E UCO'!$A$5:$D$46,4,0)*C421)</f>
        <v>1140.948712</v>
      </c>
      <c r="G421" s="20"/>
      <c r="H421" s="21" t="n">
        <f aca="false">G421*$R$2</f>
        <v>0</v>
      </c>
      <c r="I421" s="16" t="n">
        <v>1</v>
      </c>
      <c r="J421" s="22" t="n">
        <f aca="false">IF(I421&gt;=1,F421*$J$2,"")</f>
        <v>342.2846136</v>
      </c>
      <c r="K421" s="22" t="str">
        <f aca="false">IF(I421&gt;=2,F421*$K$2,"")</f>
        <v/>
      </c>
      <c r="L421" s="22" t="str">
        <f aca="false">IF(I421&gt;=3,F421*$L$2,"")</f>
        <v/>
      </c>
      <c r="M421" s="22" t="str">
        <f aca="false">IF(I421&gt;=4,F421*$M$2,"")</f>
        <v/>
      </c>
      <c r="N421" s="16" t="n">
        <v>5</v>
      </c>
      <c r="O421" s="16" t="n">
        <v>0</v>
      </c>
      <c r="P421" s="23" t="n">
        <v>0</v>
      </c>
      <c r="Q421" s="22"/>
      <c r="R421" s="38"/>
      <c r="S421" s="25" t="n">
        <f aca="false">SUM(F421,H421,J421,K421,L421,M421)</f>
        <v>1483.2333256</v>
      </c>
      <c r="T421" s="25" t="n">
        <f aca="false">SUM(F421,H421,J421,K421,L421,M421,Q421)</f>
        <v>1483.2333256</v>
      </c>
      <c r="AMH421" s="13"/>
      <c r="AMI421" s="0"/>
      <c r="AMJ421" s="0"/>
    </row>
    <row r="422" s="39" customFormat="true" ht="13.8" hidden="false" customHeight="false" outlineLevel="0" collapsed="false">
      <c r="A422" s="27" t="n">
        <v>30212146</v>
      </c>
      <c r="B422" s="28" t="s">
        <v>466</v>
      </c>
      <c r="C422" s="29"/>
      <c r="D422" s="29"/>
      <c r="E422" s="27" t="s">
        <v>359</v>
      </c>
      <c r="F422" s="19" t="n">
        <f aca="false">IF(C422="",VLOOKUP(E422,'PORTE E UCO'!$A$5:$D$46,4,0),VLOOKUP(E422,'PORTE E UCO'!$A$5:$D$46,4,0)*C422)</f>
        <v>1473.154654</v>
      </c>
      <c r="G422" s="30"/>
      <c r="H422" s="21" t="n">
        <f aca="false">G422*$R$2</f>
        <v>0</v>
      </c>
      <c r="I422" s="27" t="n">
        <v>2</v>
      </c>
      <c r="J422" s="22" t="n">
        <f aca="false">IF(I422&gt;=1,F422*$J$2,"")</f>
        <v>441.9463962</v>
      </c>
      <c r="K422" s="22" t="n">
        <f aca="false">IF(I422&gt;=2,F422*$K$2,"")</f>
        <v>294.6309308</v>
      </c>
      <c r="L422" s="22" t="str">
        <f aca="false">IF(I422&gt;=3,F422*$L$2,"")</f>
        <v/>
      </c>
      <c r="M422" s="22" t="str">
        <f aca="false">IF(I422&gt;=4,F422*$M$2,"")</f>
        <v/>
      </c>
      <c r="N422" s="27" t="n">
        <v>5</v>
      </c>
      <c r="O422" s="27" t="n">
        <v>0</v>
      </c>
      <c r="P422" s="31" t="n">
        <v>0</v>
      </c>
      <c r="Q422" s="32"/>
      <c r="R422" s="38"/>
      <c r="S422" s="25" t="n">
        <f aca="false">SUM(F422,H422,J422,K422,L422,M422)</f>
        <v>2209.731981</v>
      </c>
      <c r="T422" s="25" t="n">
        <f aca="false">SUM(F422,H422,J422,K422,L422,M422,Q422)</f>
        <v>2209.731981</v>
      </c>
      <c r="AMH422" s="13"/>
      <c r="AMI422" s="0"/>
      <c r="AMJ422" s="0"/>
    </row>
    <row r="423" s="39" customFormat="true" ht="13.8" hidden="false" customHeight="false" outlineLevel="0" collapsed="false">
      <c r="A423" s="16" t="n">
        <v>30212154</v>
      </c>
      <c r="B423" s="17" t="s">
        <v>467</v>
      </c>
      <c r="C423" s="18"/>
      <c r="D423" s="18"/>
      <c r="E423" s="16" t="s">
        <v>229</v>
      </c>
      <c r="F423" s="19" t="n">
        <f aca="false">IF(C423="",VLOOKUP(E423,'PORTE E UCO'!$A$5:$D$46,4,0),VLOOKUP(E423,'PORTE E UCO'!$A$5:$D$46,4,0)*C423)</f>
        <v>946.935808</v>
      </c>
      <c r="G423" s="20"/>
      <c r="H423" s="21" t="n">
        <f aca="false">G423*$R$2</f>
        <v>0</v>
      </c>
      <c r="I423" s="16" t="n">
        <v>2</v>
      </c>
      <c r="J423" s="22" t="n">
        <f aca="false">IF(I423&gt;=1,F423*$J$2,"")</f>
        <v>284.0807424</v>
      </c>
      <c r="K423" s="22" t="n">
        <f aca="false">IF(I423&gt;=2,F423*$K$2,"")</f>
        <v>189.3871616</v>
      </c>
      <c r="L423" s="22" t="str">
        <f aca="false">IF(I423&gt;=3,F423*$L$2,"")</f>
        <v/>
      </c>
      <c r="M423" s="22" t="str">
        <f aca="false">IF(I423&gt;=4,F423*$M$2,"")</f>
        <v/>
      </c>
      <c r="N423" s="16" t="n">
        <v>5</v>
      </c>
      <c r="O423" s="16" t="n">
        <v>0</v>
      </c>
      <c r="P423" s="23" t="n">
        <v>0</v>
      </c>
      <c r="Q423" s="22"/>
      <c r="R423" s="38"/>
      <c r="S423" s="25" t="n">
        <f aca="false">SUM(F423,H423,J423,K423,L423,M423)</f>
        <v>1420.403712</v>
      </c>
      <c r="T423" s="25" t="n">
        <f aca="false">SUM(F423,H423,J423,K423,L423,M423,Q423)</f>
        <v>1420.403712</v>
      </c>
      <c r="AMH423" s="13"/>
      <c r="AMI423" s="0"/>
      <c r="AMJ423" s="0"/>
    </row>
    <row r="424" s="39" customFormat="true" ht="14.95" hidden="false" customHeight="false" outlineLevel="0" collapsed="false">
      <c r="A424" s="27" t="n">
        <v>30212162</v>
      </c>
      <c r="B424" s="28" t="s">
        <v>468</v>
      </c>
      <c r="C424" s="29"/>
      <c r="D424" s="29"/>
      <c r="E424" s="27" t="s">
        <v>225</v>
      </c>
      <c r="F424" s="19" t="n">
        <f aca="false">IF(C424="",VLOOKUP(E424,'PORTE E UCO'!$A$5:$D$46,4,0),VLOOKUP(E424,'PORTE E UCO'!$A$5:$D$46,4,0)*C424)</f>
        <v>1035.416342</v>
      </c>
      <c r="G424" s="30"/>
      <c r="H424" s="21" t="n">
        <f aca="false">G424*$R$2</f>
        <v>0</v>
      </c>
      <c r="I424" s="27" t="n">
        <v>1</v>
      </c>
      <c r="J424" s="22" t="n">
        <f aca="false">IF(I424&gt;=1,F424*$J$2,"")</f>
        <v>310.6249026</v>
      </c>
      <c r="K424" s="22" t="str">
        <f aca="false">IF(I424&gt;=2,F424*$K$2,"")</f>
        <v/>
      </c>
      <c r="L424" s="22" t="str">
        <f aca="false">IF(I424&gt;=3,F424*$L$2,"")</f>
        <v/>
      </c>
      <c r="M424" s="22" t="str">
        <f aca="false">IF(I424&gt;=4,F424*$M$2,"")</f>
        <v/>
      </c>
      <c r="N424" s="27" t="n">
        <v>5</v>
      </c>
      <c r="O424" s="27" t="n">
        <v>0</v>
      </c>
      <c r="P424" s="31" t="n">
        <v>0</v>
      </c>
      <c r="Q424" s="32"/>
      <c r="R424" s="38"/>
      <c r="S424" s="25" t="n">
        <f aca="false">SUM(F424,H424,J424,K424,L424,M424)</f>
        <v>1346.0412446</v>
      </c>
      <c r="T424" s="25" t="n">
        <f aca="false">SUM(F424,H424,J424,K424,L424,M424,Q424)</f>
        <v>1346.0412446</v>
      </c>
      <c r="AMH424" s="13"/>
      <c r="AMI424" s="0"/>
      <c r="AMJ424" s="0"/>
    </row>
    <row r="425" s="39" customFormat="true" ht="13.8" hidden="false" customHeight="false" outlineLevel="0" collapsed="false">
      <c r="A425" s="16" t="n">
        <v>30212170</v>
      </c>
      <c r="B425" s="17" t="s">
        <v>469</v>
      </c>
      <c r="C425" s="18"/>
      <c r="D425" s="18"/>
      <c r="E425" s="16" t="s">
        <v>229</v>
      </c>
      <c r="F425" s="19" t="n">
        <f aca="false">IF(C425="",VLOOKUP(E425,'PORTE E UCO'!$A$5:$D$46,4,0),VLOOKUP(E425,'PORTE E UCO'!$A$5:$D$46,4,0)*C425)</f>
        <v>946.935808</v>
      </c>
      <c r="G425" s="20"/>
      <c r="H425" s="21" t="n">
        <f aca="false">G425*$R$2</f>
        <v>0</v>
      </c>
      <c r="I425" s="16" t="n">
        <v>1</v>
      </c>
      <c r="J425" s="22" t="n">
        <f aca="false">IF(I425&gt;=1,F425*$J$2,"")</f>
        <v>284.0807424</v>
      </c>
      <c r="K425" s="22" t="str">
        <f aca="false">IF(I425&gt;=2,F425*$K$2,"")</f>
        <v/>
      </c>
      <c r="L425" s="22" t="str">
        <f aca="false">IF(I425&gt;=3,F425*$L$2,"")</f>
        <v/>
      </c>
      <c r="M425" s="22" t="str">
        <f aca="false">IF(I425&gt;=4,F425*$M$2,"")</f>
        <v/>
      </c>
      <c r="N425" s="16" t="n">
        <v>4</v>
      </c>
      <c r="O425" s="16" t="n">
        <v>0</v>
      </c>
      <c r="P425" s="23" t="n">
        <v>0</v>
      </c>
      <c r="Q425" s="22"/>
      <c r="R425" s="38"/>
      <c r="S425" s="25" t="n">
        <f aca="false">SUM(F425,H425,J425,K425,L425,M425)</f>
        <v>1231.0165504</v>
      </c>
      <c r="T425" s="25" t="n">
        <f aca="false">SUM(F425,H425,J425,K425,L425,M425,Q425)</f>
        <v>1231.0165504</v>
      </c>
      <c r="AMH425" s="13"/>
      <c r="AMI425" s="0"/>
      <c r="AMJ425" s="0"/>
    </row>
    <row r="426" s="39" customFormat="true" ht="13.8" hidden="false" customHeight="false" outlineLevel="0" collapsed="false">
      <c r="A426" s="27" t="n">
        <v>30212189</v>
      </c>
      <c r="B426" s="28" t="s">
        <v>470</v>
      </c>
      <c r="C426" s="29"/>
      <c r="D426" s="29"/>
      <c r="E426" s="27" t="s">
        <v>195</v>
      </c>
      <c r="F426" s="19" t="n">
        <f aca="false">IF(C426="",VLOOKUP(E426,'PORTE E UCO'!$A$5:$D$46,4,0),VLOOKUP(E426,'PORTE E UCO'!$A$5:$D$46,4,0)*C426)</f>
        <v>742.008916</v>
      </c>
      <c r="G426" s="30"/>
      <c r="H426" s="21" t="n">
        <f aca="false">G426*$R$2</f>
        <v>0</v>
      </c>
      <c r="I426" s="27" t="n">
        <v>2</v>
      </c>
      <c r="J426" s="22" t="n">
        <f aca="false">IF(I426&gt;=1,F426*$J$2,"")</f>
        <v>222.6026748</v>
      </c>
      <c r="K426" s="22" t="n">
        <f aca="false">IF(I426&gt;=2,F426*$K$2,"")</f>
        <v>148.4017832</v>
      </c>
      <c r="L426" s="22" t="str">
        <f aca="false">IF(I426&gt;=3,F426*$L$2,"")</f>
        <v/>
      </c>
      <c r="M426" s="22" t="str">
        <f aca="false">IF(I426&gt;=4,F426*$M$2,"")</f>
        <v/>
      </c>
      <c r="N426" s="27" t="n">
        <v>4</v>
      </c>
      <c r="O426" s="27" t="n">
        <v>0</v>
      </c>
      <c r="P426" s="31" t="n">
        <v>0</v>
      </c>
      <c r="Q426" s="32"/>
      <c r="R426" s="38"/>
      <c r="S426" s="25" t="n">
        <f aca="false">SUM(F426,H426,J426,K426,L426,M426)</f>
        <v>1113.013374</v>
      </c>
      <c r="T426" s="25" t="n">
        <f aca="false">SUM(F426,H426,J426,K426,L426,M426,Q426)</f>
        <v>1113.013374</v>
      </c>
      <c r="AMH426" s="13"/>
      <c r="AMI426" s="0"/>
      <c r="AMJ426" s="0"/>
    </row>
    <row r="427" s="39" customFormat="true" ht="13.8" hidden="false" customHeight="false" outlineLevel="0" collapsed="false">
      <c r="A427" s="16" t="n">
        <v>30212197</v>
      </c>
      <c r="B427" s="17" t="s">
        <v>471</v>
      </c>
      <c r="C427" s="18"/>
      <c r="D427" s="18"/>
      <c r="E427" s="16" t="s">
        <v>24</v>
      </c>
      <c r="F427" s="19" t="n">
        <f aca="false">IF(C427="",VLOOKUP(E427,'PORTE E UCO'!$A$5:$D$46,4,0),VLOOKUP(E427,'PORTE E UCO'!$A$5:$D$46,4,0)*C427)</f>
        <v>377.223602</v>
      </c>
      <c r="G427" s="20"/>
      <c r="H427" s="21" t="n">
        <f aca="false">G427*$R$2</f>
        <v>0</v>
      </c>
      <c r="I427" s="16" t="n">
        <v>1</v>
      </c>
      <c r="J427" s="22" t="n">
        <f aca="false">IF(I427&gt;=1,F427*$J$2,"")</f>
        <v>113.1670806</v>
      </c>
      <c r="K427" s="22" t="str">
        <f aca="false">IF(I427&gt;=2,F427*$K$2,"")</f>
        <v/>
      </c>
      <c r="L427" s="22" t="str">
        <f aca="false">IF(I427&gt;=3,F427*$L$2,"")</f>
        <v/>
      </c>
      <c r="M427" s="22" t="str">
        <f aca="false">IF(I427&gt;=4,F427*$M$2,"")</f>
        <v/>
      </c>
      <c r="N427" s="16" t="n">
        <v>3</v>
      </c>
      <c r="O427" s="16" t="n">
        <v>0</v>
      </c>
      <c r="P427" s="23" t="n">
        <v>0</v>
      </c>
      <c r="Q427" s="22"/>
      <c r="R427" s="38"/>
      <c r="S427" s="25" t="n">
        <f aca="false">SUM(F427,H427,J427,K427,L427,M427)</f>
        <v>490.3906826</v>
      </c>
      <c r="T427" s="25" t="n">
        <f aca="false">SUM(F427,H427,J427,K427,L427,M427,Q427)</f>
        <v>490.3906826</v>
      </c>
      <c r="AMH427" s="13"/>
      <c r="AMI427" s="0"/>
      <c r="AMJ427" s="0"/>
    </row>
    <row r="428" s="39" customFormat="true" ht="13.8" hidden="false" customHeight="false" outlineLevel="0" collapsed="false">
      <c r="A428" s="27" t="n">
        <v>30213010</v>
      </c>
      <c r="B428" s="28" t="s">
        <v>472</v>
      </c>
      <c r="C428" s="29"/>
      <c r="D428" s="29"/>
      <c r="E428" s="27" t="s">
        <v>17</v>
      </c>
      <c r="F428" s="19" t="n">
        <f aca="false">IF(C428="",VLOOKUP(E428,'PORTE E UCO'!$A$5:$D$46,4,0),VLOOKUP(E428,'PORTE E UCO'!$A$5:$D$46,4,0)*C428)</f>
        <v>150.60084</v>
      </c>
      <c r="G428" s="30"/>
      <c r="H428" s="21" t="n">
        <f aca="false">G428*$R$2</f>
        <v>0</v>
      </c>
      <c r="I428" s="27" t="n">
        <v>0</v>
      </c>
      <c r="J428" s="22" t="str">
        <f aca="false">IF(I428&gt;=1,F428*$J$2,"")</f>
        <v/>
      </c>
      <c r="K428" s="22" t="str">
        <f aca="false">IF(I428&gt;=2,F428*$K$2,"")</f>
        <v/>
      </c>
      <c r="L428" s="22" t="str">
        <f aca="false">IF(I428&gt;=3,F428*$L$2,"")</f>
        <v/>
      </c>
      <c r="M428" s="22" t="str">
        <f aca="false">IF(I428&gt;=4,F428*$M$2,"")</f>
        <v/>
      </c>
      <c r="N428" s="27" t="n">
        <v>0</v>
      </c>
      <c r="O428" s="27" t="n">
        <v>0</v>
      </c>
      <c r="P428" s="31" t="n">
        <v>0</v>
      </c>
      <c r="Q428" s="32"/>
      <c r="R428" s="38"/>
      <c r="S428" s="25" t="n">
        <f aca="false">SUM(F428,H428,J428,K428,L428,M428)</f>
        <v>150.60084</v>
      </c>
      <c r="T428" s="25" t="n">
        <f aca="false">SUM(F428,H428,J428,K428,L428,M428,Q428)</f>
        <v>150.60084</v>
      </c>
      <c r="AMH428" s="13"/>
      <c r="AMI428" s="0"/>
      <c r="AMJ428" s="0"/>
    </row>
    <row r="429" s="39" customFormat="true" ht="13.8" hidden="false" customHeight="false" outlineLevel="0" collapsed="false">
      <c r="A429" s="16" t="n">
        <v>30213029</v>
      </c>
      <c r="B429" s="17" t="s">
        <v>473</v>
      </c>
      <c r="C429" s="18"/>
      <c r="D429" s="18"/>
      <c r="E429" s="16" t="s">
        <v>308</v>
      </c>
      <c r="F429" s="19" t="n">
        <f aca="false">IF(C429="",VLOOKUP(E429,'PORTE E UCO'!$A$5:$D$46,4,0),VLOOKUP(E429,'PORTE E UCO'!$A$5:$D$46,4,0)*C429)</f>
        <v>1327.248658</v>
      </c>
      <c r="G429" s="20"/>
      <c r="H429" s="21" t="n">
        <f aca="false">G429*$R$2</f>
        <v>0</v>
      </c>
      <c r="I429" s="16" t="n">
        <v>3</v>
      </c>
      <c r="J429" s="22" t="n">
        <f aca="false">IF(I429&gt;=1,F429*$J$2,"")</f>
        <v>398.1745974</v>
      </c>
      <c r="K429" s="22" t="n">
        <f aca="false">IF(I429&gt;=2,F429*$K$2,"")</f>
        <v>265.4497316</v>
      </c>
      <c r="L429" s="22" t="n">
        <f aca="false">IF(I429&gt;=3,F429*$L$2,"")</f>
        <v>265.4497316</v>
      </c>
      <c r="M429" s="22" t="str">
        <f aca="false">IF(I429&gt;=4,F429*$M$2,"")</f>
        <v/>
      </c>
      <c r="N429" s="16" t="n">
        <v>5</v>
      </c>
      <c r="O429" s="16" t="n">
        <v>0</v>
      </c>
      <c r="P429" s="23" t="n">
        <v>0</v>
      </c>
      <c r="Q429" s="22"/>
      <c r="R429" s="38"/>
      <c r="S429" s="25" t="n">
        <f aca="false">SUM(F429,H429,J429,K429,L429,M429)</f>
        <v>2256.3227186</v>
      </c>
      <c r="T429" s="25" t="n">
        <f aca="false">SUM(F429,H429,J429,K429,L429,M429,Q429)</f>
        <v>2256.3227186</v>
      </c>
      <c r="AMH429" s="13"/>
      <c r="AMI429" s="0"/>
      <c r="AMJ429" s="0"/>
    </row>
    <row r="430" s="39" customFormat="true" ht="13.8" hidden="false" customHeight="false" outlineLevel="0" collapsed="false">
      <c r="A430" s="27" t="n">
        <v>30213037</v>
      </c>
      <c r="B430" s="28" t="s">
        <v>474</v>
      </c>
      <c r="C430" s="29"/>
      <c r="D430" s="29"/>
      <c r="E430" s="27" t="s">
        <v>24</v>
      </c>
      <c r="F430" s="19" t="n">
        <f aca="false">IF(C430="",VLOOKUP(E430,'PORTE E UCO'!$A$5:$D$46,4,0),VLOOKUP(E430,'PORTE E UCO'!$A$5:$D$46,4,0)*C430)</f>
        <v>377.223602</v>
      </c>
      <c r="G430" s="30"/>
      <c r="H430" s="21" t="n">
        <f aca="false">G430*$R$2</f>
        <v>0</v>
      </c>
      <c r="I430" s="27" t="n">
        <v>2</v>
      </c>
      <c r="J430" s="22" t="n">
        <f aca="false">IF(I430&gt;=1,F430*$J$2,"")</f>
        <v>113.1670806</v>
      </c>
      <c r="K430" s="22" t="n">
        <f aca="false">IF(I430&gt;=2,F430*$K$2,"")</f>
        <v>75.4447204</v>
      </c>
      <c r="L430" s="22" t="str">
        <f aca="false">IF(I430&gt;=3,F430*$L$2,"")</f>
        <v/>
      </c>
      <c r="M430" s="22" t="str">
        <f aca="false">IF(I430&gt;=4,F430*$M$2,"")</f>
        <v/>
      </c>
      <c r="N430" s="27" t="n">
        <v>4</v>
      </c>
      <c r="O430" s="27" t="n">
        <v>0</v>
      </c>
      <c r="P430" s="31" t="n">
        <v>0</v>
      </c>
      <c r="Q430" s="32"/>
      <c r="R430" s="38"/>
      <c r="S430" s="25" t="n">
        <f aca="false">SUM(F430,H430,J430,K430,L430,M430)</f>
        <v>565.835403</v>
      </c>
      <c r="T430" s="25" t="n">
        <f aca="false">SUM(F430,H430,J430,K430,L430,M430,Q430)</f>
        <v>565.835403</v>
      </c>
      <c r="AMH430" s="13"/>
      <c r="AMI430" s="0"/>
      <c r="AMJ430" s="0"/>
    </row>
    <row r="431" s="39" customFormat="true" ht="13.8" hidden="false" customHeight="false" outlineLevel="0" collapsed="false">
      <c r="A431" s="16" t="n">
        <v>30213045</v>
      </c>
      <c r="B431" s="17" t="s">
        <v>475</v>
      </c>
      <c r="C431" s="18"/>
      <c r="D431" s="18"/>
      <c r="E431" s="16" t="s">
        <v>195</v>
      </c>
      <c r="F431" s="19" t="n">
        <f aca="false">IF(C431="",VLOOKUP(E431,'PORTE E UCO'!$A$5:$D$46,4,0),VLOOKUP(E431,'PORTE E UCO'!$A$5:$D$46,4,0)*C431)</f>
        <v>742.008916</v>
      </c>
      <c r="G431" s="20"/>
      <c r="H431" s="21" t="n">
        <f aca="false">G431*$R$2</f>
        <v>0</v>
      </c>
      <c r="I431" s="16" t="n">
        <v>2</v>
      </c>
      <c r="J431" s="22" t="n">
        <f aca="false">IF(I431&gt;=1,F431*$J$2,"")</f>
        <v>222.6026748</v>
      </c>
      <c r="K431" s="22" t="n">
        <f aca="false">IF(I431&gt;=2,F431*$K$2,"")</f>
        <v>148.4017832</v>
      </c>
      <c r="L431" s="22" t="str">
        <f aca="false">IF(I431&gt;=3,F431*$L$2,"")</f>
        <v/>
      </c>
      <c r="M431" s="22" t="str">
        <f aca="false">IF(I431&gt;=4,F431*$M$2,"")</f>
        <v/>
      </c>
      <c r="N431" s="16" t="n">
        <v>4</v>
      </c>
      <c r="O431" s="16" t="n">
        <v>0</v>
      </c>
      <c r="P431" s="23" t="n">
        <v>0</v>
      </c>
      <c r="Q431" s="22"/>
      <c r="R431" s="38"/>
      <c r="S431" s="25" t="n">
        <f aca="false">SUM(F431,H431,J431,K431,L431,M431)</f>
        <v>1113.013374</v>
      </c>
      <c r="T431" s="25" t="n">
        <f aca="false">SUM(F431,H431,J431,K431,L431,M431,Q431)</f>
        <v>1113.013374</v>
      </c>
      <c r="AMH431" s="13"/>
      <c r="AMI431" s="0"/>
      <c r="AMJ431" s="0"/>
    </row>
    <row r="432" s="39" customFormat="true" ht="13.8" hidden="false" customHeight="false" outlineLevel="0" collapsed="false">
      <c r="A432" s="27" t="n">
        <v>30213053</v>
      </c>
      <c r="B432" s="28" t="s">
        <v>476</v>
      </c>
      <c r="C432" s="29"/>
      <c r="D432" s="29"/>
      <c r="E432" s="27" t="s">
        <v>229</v>
      </c>
      <c r="F432" s="19" t="n">
        <f aca="false">IF(C432="",VLOOKUP(E432,'PORTE E UCO'!$A$5:$D$46,4,0),VLOOKUP(E432,'PORTE E UCO'!$A$5:$D$46,4,0)*C432)</f>
        <v>946.935808</v>
      </c>
      <c r="G432" s="30"/>
      <c r="H432" s="21" t="n">
        <f aca="false">G432*$R$2</f>
        <v>0</v>
      </c>
      <c r="I432" s="27" t="n">
        <v>2</v>
      </c>
      <c r="J432" s="22" t="n">
        <f aca="false">IF(I432&gt;=1,F432*$J$2,"")</f>
        <v>284.0807424</v>
      </c>
      <c r="K432" s="22" t="n">
        <f aca="false">IF(I432&gt;=2,F432*$K$2,"")</f>
        <v>189.3871616</v>
      </c>
      <c r="L432" s="22" t="str">
        <f aca="false">IF(I432&gt;=3,F432*$L$2,"")</f>
        <v/>
      </c>
      <c r="M432" s="22" t="str">
        <f aca="false">IF(I432&gt;=4,F432*$M$2,"")</f>
        <v/>
      </c>
      <c r="N432" s="27" t="n">
        <v>5</v>
      </c>
      <c r="O432" s="27" t="n">
        <v>0</v>
      </c>
      <c r="P432" s="31" t="n">
        <v>0</v>
      </c>
      <c r="Q432" s="32"/>
      <c r="R432" s="38"/>
      <c r="S432" s="25" t="n">
        <f aca="false">SUM(F432,H432,J432,K432,L432,M432)</f>
        <v>1420.403712</v>
      </c>
      <c r="T432" s="25" t="n">
        <f aca="false">SUM(F432,H432,J432,K432,L432,M432,Q432)</f>
        <v>1420.403712</v>
      </c>
      <c r="AMH432" s="13"/>
      <c r="AMI432" s="0"/>
      <c r="AMJ432" s="0"/>
    </row>
    <row r="433" s="39" customFormat="true" ht="13.8" hidden="false" customHeight="false" outlineLevel="0" collapsed="false">
      <c r="A433" s="16" t="n">
        <v>30214017</v>
      </c>
      <c r="B433" s="17" t="s">
        <v>477</v>
      </c>
      <c r="C433" s="18"/>
      <c r="D433" s="18"/>
      <c r="E433" s="16" t="s">
        <v>167</v>
      </c>
      <c r="F433" s="19" t="n">
        <f aca="false">IF(C433="",VLOOKUP(E433,'PORTE E UCO'!$A$5:$D$46,4,0),VLOOKUP(E433,'PORTE E UCO'!$A$5:$D$46,4,0)*C433)</f>
        <v>566.612796</v>
      </c>
      <c r="G433" s="20"/>
      <c r="H433" s="21" t="n">
        <f aca="false">G433*$R$2</f>
        <v>0</v>
      </c>
      <c r="I433" s="16" t="n">
        <v>1</v>
      </c>
      <c r="J433" s="22" t="n">
        <f aca="false">IF(I433&gt;=1,F433*$J$2,"")</f>
        <v>169.9838388</v>
      </c>
      <c r="K433" s="22" t="str">
        <f aca="false">IF(I433&gt;=2,F433*$K$2,"")</f>
        <v/>
      </c>
      <c r="L433" s="22" t="str">
        <f aca="false">IF(I433&gt;=3,F433*$L$2,"")</f>
        <v/>
      </c>
      <c r="M433" s="22" t="str">
        <f aca="false">IF(I433&gt;=4,F433*$M$2,"")</f>
        <v/>
      </c>
      <c r="N433" s="16" t="n">
        <v>1</v>
      </c>
      <c r="O433" s="16" t="n">
        <v>0</v>
      </c>
      <c r="P433" s="23" t="n">
        <v>0</v>
      </c>
      <c r="Q433" s="22"/>
      <c r="R433" s="38"/>
      <c r="S433" s="25" t="n">
        <f aca="false">SUM(F433,H433,J433,K433,L433,M433)</f>
        <v>736.5966348</v>
      </c>
      <c r="T433" s="25" t="n">
        <f aca="false">SUM(F433,H433,J433,K433,L433,M433,Q433)</f>
        <v>736.5966348</v>
      </c>
      <c r="AMH433" s="13"/>
      <c r="AMI433" s="0"/>
      <c r="AMJ433" s="0"/>
    </row>
    <row r="434" s="39" customFormat="true" ht="13.8" hidden="false" customHeight="false" outlineLevel="0" collapsed="false">
      <c r="A434" s="27" t="n">
        <v>30214025</v>
      </c>
      <c r="B434" s="28" t="s">
        <v>478</v>
      </c>
      <c r="C434" s="29"/>
      <c r="D434" s="29"/>
      <c r="E434" s="27" t="s">
        <v>308</v>
      </c>
      <c r="F434" s="19" t="n">
        <f aca="false">IF(C434="",VLOOKUP(E434,'PORTE E UCO'!$A$5:$D$46,4,0),VLOOKUP(E434,'PORTE E UCO'!$A$5:$D$46,4,0)*C434)</f>
        <v>1327.248658</v>
      </c>
      <c r="G434" s="30"/>
      <c r="H434" s="21" t="n">
        <f aca="false">G434*$R$2</f>
        <v>0</v>
      </c>
      <c r="I434" s="27" t="n">
        <v>2</v>
      </c>
      <c r="J434" s="22" t="n">
        <f aca="false">IF(I434&gt;=1,F434*$J$2,"")</f>
        <v>398.1745974</v>
      </c>
      <c r="K434" s="22" t="n">
        <f aca="false">IF(I434&gt;=2,F434*$K$2,"")</f>
        <v>265.4497316</v>
      </c>
      <c r="L434" s="22" t="str">
        <f aca="false">IF(I434&gt;=3,F434*$L$2,"")</f>
        <v/>
      </c>
      <c r="M434" s="22" t="str">
        <f aca="false">IF(I434&gt;=4,F434*$M$2,"")</f>
        <v/>
      </c>
      <c r="N434" s="27" t="n">
        <v>5</v>
      </c>
      <c r="O434" s="27" t="n">
        <v>0</v>
      </c>
      <c r="P434" s="31" t="n">
        <v>0</v>
      </c>
      <c r="Q434" s="32"/>
      <c r="R434" s="38"/>
      <c r="S434" s="25" t="n">
        <f aca="false">SUM(F434,H434,J434,K434,L434,M434)</f>
        <v>1990.872987</v>
      </c>
      <c r="T434" s="25" t="n">
        <f aca="false">SUM(F434,H434,J434,K434,L434,M434,Q434)</f>
        <v>1990.872987</v>
      </c>
      <c r="AMH434" s="13"/>
      <c r="AMI434" s="0"/>
      <c r="AMJ434" s="0"/>
    </row>
    <row r="435" s="39" customFormat="true" ht="13.8" hidden="false" customHeight="false" outlineLevel="0" collapsed="false">
      <c r="A435" s="16" t="n">
        <v>30214033</v>
      </c>
      <c r="B435" s="17" t="s">
        <v>479</v>
      </c>
      <c r="C435" s="18"/>
      <c r="D435" s="18"/>
      <c r="E435" s="16" t="s">
        <v>24</v>
      </c>
      <c r="F435" s="19" t="n">
        <f aca="false">IF(C435="",VLOOKUP(E435,'PORTE E UCO'!$A$5:$D$46,4,0),VLOOKUP(E435,'PORTE E UCO'!$A$5:$D$46,4,0)*C435)</f>
        <v>377.223602</v>
      </c>
      <c r="G435" s="20"/>
      <c r="H435" s="21" t="n">
        <f aca="false">G435*$R$2</f>
        <v>0</v>
      </c>
      <c r="I435" s="16" t="n">
        <v>1</v>
      </c>
      <c r="J435" s="22" t="n">
        <f aca="false">IF(I435&gt;=1,F435*$J$2,"")</f>
        <v>113.1670806</v>
      </c>
      <c r="K435" s="22" t="str">
        <f aca="false">IF(I435&gt;=2,F435*$K$2,"")</f>
        <v/>
      </c>
      <c r="L435" s="22" t="str">
        <f aca="false">IF(I435&gt;=3,F435*$L$2,"")</f>
        <v/>
      </c>
      <c r="M435" s="22" t="str">
        <f aca="false">IF(I435&gt;=4,F435*$M$2,"")</f>
        <v/>
      </c>
      <c r="N435" s="16" t="n">
        <v>4</v>
      </c>
      <c r="O435" s="16" t="n">
        <v>0</v>
      </c>
      <c r="P435" s="23" t="n">
        <v>0</v>
      </c>
      <c r="Q435" s="22"/>
      <c r="R435" s="38"/>
      <c r="S435" s="25" t="n">
        <f aca="false">SUM(F435,H435,J435,K435,L435,M435)</f>
        <v>490.3906826</v>
      </c>
      <c r="T435" s="25" t="n">
        <f aca="false">SUM(F435,H435,J435,K435,L435,M435,Q435)</f>
        <v>490.3906826</v>
      </c>
      <c r="AMH435" s="13"/>
      <c r="AMI435" s="0"/>
      <c r="AMJ435" s="0"/>
    </row>
    <row r="436" s="39" customFormat="true" ht="13.8" hidden="false" customHeight="false" outlineLevel="0" collapsed="false">
      <c r="A436" s="27" t="n">
        <v>30214041</v>
      </c>
      <c r="B436" s="28" t="s">
        <v>480</v>
      </c>
      <c r="C436" s="29"/>
      <c r="D436" s="29"/>
      <c r="E436" s="27" t="s">
        <v>229</v>
      </c>
      <c r="F436" s="19" t="n">
        <f aca="false">IF(C436="",VLOOKUP(E436,'PORTE E UCO'!$A$5:$D$46,4,0),VLOOKUP(E436,'PORTE E UCO'!$A$5:$D$46,4,0)*C436)</f>
        <v>946.935808</v>
      </c>
      <c r="G436" s="30"/>
      <c r="H436" s="21" t="n">
        <f aca="false">G436*$R$2</f>
        <v>0</v>
      </c>
      <c r="I436" s="27" t="n">
        <v>2</v>
      </c>
      <c r="J436" s="22" t="n">
        <f aca="false">IF(I436&gt;=1,F436*$J$2,"")</f>
        <v>284.0807424</v>
      </c>
      <c r="K436" s="22" t="n">
        <f aca="false">IF(I436&gt;=2,F436*$K$2,"")</f>
        <v>189.3871616</v>
      </c>
      <c r="L436" s="22" t="str">
        <f aca="false">IF(I436&gt;=3,F436*$L$2,"")</f>
        <v/>
      </c>
      <c r="M436" s="22" t="str">
        <f aca="false">IF(I436&gt;=4,F436*$M$2,"")</f>
        <v/>
      </c>
      <c r="N436" s="27" t="n">
        <v>4</v>
      </c>
      <c r="O436" s="27" t="n">
        <v>0</v>
      </c>
      <c r="P436" s="31" t="n">
        <v>0</v>
      </c>
      <c r="Q436" s="32"/>
      <c r="R436" s="38"/>
      <c r="S436" s="25" t="n">
        <f aca="false">SUM(F436,H436,J436,K436,L436,M436)</f>
        <v>1420.403712</v>
      </c>
      <c r="T436" s="25" t="n">
        <f aca="false">SUM(F436,H436,J436,K436,L436,M436,Q436)</f>
        <v>1420.403712</v>
      </c>
      <c r="AMH436" s="13"/>
      <c r="AMI436" s="0"/>
      <c r="AMJ436" s="0"/>
    </row>
    <row r="437" s="39" customFormat="true" ht="13.8" hidden="false" customHeight="false" outlineLevel="0" collapsed="false">
      <c r="A437" s="16" t="n">
        <v>30214050</v>
      </c>
      <c r="B437" s="17" t="s">
        <v>481</v>
      </c>
      <c r="C437" s="18"/>
      <c r="D437" s="18"/>
      <c r="E437" s="16" t="s">
        <v>320</v>
      </c>
      <c r="F437" s="19" t="n">
        <f aca="false">IF(C437="",VLOOKUP(E437,'PORTE E UCO'!$A$5:$D$46,4,0),VLOOKUP(E437,'PORTE E UCO'!$A$5:$D$46,4,0)*C437)</f>
        <v>1224.795374</v>
      </c>
      <c r="G437" s="20"/>
      <c r="H437" s="21" t="n">
        <f aca="false">G437*$R$2</f>
        <v>0</v>
      </c>
      <c r="I437" s="16" t="n">
        <v>2</v>
      </c>
      <c r="J437" s="22" t="n">
        <f aca="false">IF(I437&gt;=1,F437*$J$2,"")</f>
        <v>367.4386122</v>
      </c>
      <c r="K437" s="22" t="n">
        <f aca="false">IF(I437&gt;=2,F437*$K$2,"")</f>
        <v>244.9590748</v>
      </c>
      <c r="L437" s="22" t="str">
        <f aca="false">IF(I437&gt;=3,F437*$L$2,"")</f>
        <v/>
      </c>
      <c r="M437" s="22" t="str">
        <f aca="false">IF(I437&gt;=4,F437*$M$2,"")</f>
        <v/>
      </c>
      <c r="N437" s="16" t="n">
        <v>4</v>
      </c>
      <c r="O437" s="16" t="n">
        <v>0</v>
      </c>
      <c r="P437" s="23" t="n">
        <v>0</v>
      </c>
      <c r="Q437" s="22"/>
      <c r="R437" s="38"/>
      <c r="S437" s="25" t="n">
        <f aca="false">SUM(F437,H437,J437,K437,L437,M437)</f>
        <v>1837.193061</v>
      </c>
      <c r="T437" s="25" t="n">
        <f aca="false">SUM(F437,H437,J437,K437,L437,M437,Q437)</f>
        <v>1837.193061</v>
      </c>
      <c r="AMH437" s="13"/>
      <c r="AMI437" s="0"/>
      <c r="AMJ437" s="0"/>
    </row>
    <row r="438" s="39" customFormat="true" ht="13.8" hidden="false" customHeight="false" outlineLevel="0" collapsed="false">
      <c r="A438" s="27" t="n">
        <v>30215013</v>
      </c>
      <c r="B438" s="28" t="s">
        <v>482</v>
      </c>
      <c r="C438" s="29"/>
      <c r="D438" s="29"/>
      <c r="E438" s="27" t="s">
        <v>229</v>
      </c>
      <c r="F438" s="19" t="n">
        <f aca="false">IF(C438="",VLOOKUP(E438,'PORTE E UCO'!$A$5:$D$46,4,0),VLOOKUP(E438,'PORTE E UCO'!$A$5:$D$46,4,0)*C438)</f>
        <v>946.935808</v>
      </c>
      <c r="G438" s="30"/>
      <c r="H438" s="21" t="n">
        <f aca="false">G438*$R$2</f>
        <v>0</v>
      </c>
      <c r="I438" s="27" t="n">
        <v>1</v>
      </c>
      <c r="J438" s="22" t="n">
        <f aca="false">IF(I438&gt;=1,F438*$J$2,"")</f>
        <v>284.0807424</v>
      </c>
      <c r="K438" s="22" t="str">
        <f aca="false">IF(I438&gt;=2,F438*$K$2,"")</f>
        <v/>
      </c>
      <c r="L438" s="22" t="str">
        <f aca="false">IF(I438&gt;=3,F438*$L$2,"")</f>
        <v/>
      </c>
      <c r="M438" s="22" t="str">
        <f aca="false">IF(I438&gt;=4,F438*$M$2,"")</f>
        <v/>
      </c>
      <c r="N438" s="27" t="n">
        <v>4</v>
      </c>
      <c r="O438" s="27" t="n">
        <v>0</v>
      </c>
      <c r="P438" s="31" t="n">
        <v>0</v>
      </c>
      <c r="Q438" s="32"/>
      <c r="R438" s="38"/>
      <c r="S438" s="25" t="n">
        <f aca="false">SUM(F438,H438,J438,K438,L438,M438)</f>
        <v>1231.0165504</v>
      </c>
      <c r="T438" s="25" t="n">
        <f aca="false">SUM(F438,H438,J438,K438,L438,M438,Q438)</f>
        <v>1231.0165504</v>
      </c>
      <c r="AMH438" s="13"/>
      <c r="AMI438" s="0"/>
      <c r="AMJ438" s="0"/>
    </row>
    <row r="439" s="39" customFormat="true" ht="13.8" hidden="false" customHeight="false" outlineLevel="0" collapsed="false">
      <c r="A439" s="16" t="n">
        <v>30215021</v>
      </c>
      <c r="B439" s="17" t="s">
        <v>483</v>
      </c>
      <c r="C439" s="18"/>
      <c r="D439" s="18"/>
      <c r="E439" s="16" t="s">
        <v>221</v>
      </c>
      <c r="F439" s="19" t="n">
        <f aca="false">IF(C439="",VLOOKUP(E439,'PORTE E UCO'!$A$5:$D$46,4,0),VLOOKUP(E439,'PORTE E UCO'!$A$5:$D$46,4,0)*C439)</f>
        <v>1140.948712</v>
      </c>
      <c r="G439" s="20"/>
      <c r="H439" s="21" t="n">
        <f aca="false">G439*$R$2</f>
        <v>0</v>
      </c>
      <c r="I439" s="16" t="n">
        <v>2</v>
      </c>
      <c r="J439" s="22" t="n">
        <f aca="false">IF(I439&gt;=1,F439*$J$2,"")</f>
        <v>342.2846136</v>
      </c>
      <c r="K439" s="22" t="n">
        <f aca="false">IF(I439&gt;=2,F439*$K$2,"")</f>
        <v>228.1897424</v>
      </c>
      <c r="L439" s="22" t="str">
        <f aca="false">IF(I439&gt;=3,F439*$L$2,"")</f>
        <v/>
      </c>
      <c r="M439" s="22" t="str">
        <f aca="false">IF(I439&gt;=4,F439*$M$2,"")</f>
        <v/>
      </c>
      <c r="N439" s="16" t="n">
        <v>5</v>
      </c>
      <c r="O439" s="16" t="n">
        <v>0</v>
      </c>
      <c r="P439" s="23" t="n">
        <v>0</v>
      </c>
      <c r="Q439" s="22"/>
      <c r="R439" s="38"/>
      <c r="S439" s="25" t="n">
        <f aca="false">SUM(F439,H439,J439,K439,L439,M439)</f>
        <v>1711.423068</v>
      </c>
      <c r="T439" s="25" t="n">
        <f aca="false">SUM(F439,H439,J439,K439,L439,M439,Q439)</f>
        <v>1711.423068</v>
      </c>
      <c r="AMH439" s="13"/>
      <c r="AMI439" s="0"/>
      <c r="AMJ439" s="0"/>
    </row>
    <row r="440" s="39" customFormat="true" ht="13.8" hidden="false" customHeight="false" outlineLevel="0" collapsed="false">
      <c r="A440" s="27" t="n">
        <v>30215030</v>
      </c>
      <c r="B440" s="28" t="s">
        <v>484</v>
      </c>
      <c r="C440" s="29"/>
      <c r="D440" s="29"/>
      <c r="E440" s="27" t="s">
        <v>229</v>
      </c>
      <c r="F440" s="19" t="n">
        <f aca="false">IF(C440="",VLOOKUP(E440,'PORTE E UCO'!$A$5:$D$46,4,0),VLOOKUP(E440,'PORTE E UCO'!$A$5:$D$46,4,0)*C440)</f>
        <v>946.935808</v>
      </c>
      <c r="G440" s="30"/>
      <c r="H440" s="21" t="n">
        <f aca="false">G440*$R$2</f>
        <v>0</v>
      </c>
      <c r="I440" s="27" t="n">
        <v>2</v>
      </c>
      <c r="J440" s="22" t="n">
        <f aca="false">IF(I440&gt;=1,F440*$J$2,"")</f>
        <v>284.0807424</v>
      </c>
      <c r="K440" s="22" t="n">
        <f aca="false">IF(I440&gt;=2,F440*$K$2,"")</f>
        <v>189.3871616</v>
      </c>
      <c r="L440" s="22" t="str">
        <f aca="false">IF(I440&gt;=3,F440*$L$2,"")</f>
        <v/>
      </c>
      <c r="M440" s="22" t="str">
        <f aca="false">IF(I440&gt;=4,F440*$M$2,"")</f>
        <v/>
      </c>
      <c r="N440" s="27" t="n">
        <v>4</v>
      </c>
      <c r="O440" s="27" t="n">
        <v>0</v>
      </c>
      <c r="P440" s="31" t="n">
        <v>0</v>
      </c>
      <c r="Q440" s="32"/>
      <c r="R440" s="38"/>
      <c r="S440" s="25" t="n">
        <f aca="false">SUM(F440,H440,J440,K440,L440,M440)</f>
        <v>1420.403712</v>
      </c>
      <c r="T440" s="25" t="n">
        <f aca="false">SUM(F440,H440,J440,K440,L440,M440,Q440)</f>
        <v>1420.403712</v>
      </c>
      <c r="AMH440" s="13"/>
      <c r="AMI440" s="0"/>
      <c r="AMJ440" s="0"/>
    </row>
    <row r="441" s="39" customFormat="true" ht="13.8" hidden="false" customHeight="false" outlineLevel="0" collapsed="false">
      <c r="A441" s="16" t="n">
        <v>30215048</v>
      </c>
      <c r="B441" s="17" t="s">
        <v>485</v>
      </c>
      <c r="C441" s="18"/>
      <c r="D441" s="18"/>
      <c r="E441" s="16" t="s">
        <v>341</v>
      </c>
      <c r="F441" s="19" t="n">
        <f aca="false">IF(C441="",VLOOKUP(E441,'PORTE E UCO'!$A$5:$D$46,4,0),VLOOKUP(E441,'PORTE E UCO'!$A$5:$D$46,4,0)*C441)</f>
        <v>1558.54594</v>
      </c>
      <c r="G441" s="20"/>
      <c r="H441" s="21" t="n">
        <f aca="false">G441*$R$2</f>
        <v>0</v>
      </c>
      <c r="I441" s="16" t="n">
        <v>2</v>
      </c>
      <c r="J441" s="22" t="n">
        <f aca="false">IF(I441&gt;=1,F441*$J$2,"")</f>
        <v>467.563782</v>
      </c>
      <c r="K441" s="22" t="n">
        <f aca="false">IF(I441&gt;=2,F441*$K$2,"")</f>
        <v>311.709188</v>
      </c>
      <c r="L441" s="22" t="str">
        <f aca="false">IF(I441&gt;=3,F441*$L$2,"")</f>
        <v/>
      </c>
      <c r="M441" s="22" t="str">
        <f aca="false">IF(I441&gt;=4,F441*$M$2,"")</f>
        <v/>
      </c>
      <c r="N441" s="16" t="n">
        <v>7</v>
      </c>
      <c r="O441" s="16" t="n">
        <v>0</v>
      </c>
      <c r="P441" s="23" t="n">
        <v>0</v>
      </c>
      <c r="Q441" s="22"/>
      <c r="R441" s="38"/>
      <c r="S441" s="25" t="n">
        <f aca="false">SUM(F441,H441,J441,K441,L441,M441)</f>
        <v>2337.81891</v>
      </c>
      <c r="T441" s="25" t="n">
        <f aca="false">SUM(F441,H441,J441,K441,L441,M441,Q441)</f>
        <v>2337.81891</v>
      </c>
      <c r="AMH441" s="13"/>
      <c r="AMI441" s="0"/>
      <c r="AMJ441" s="0"/>
    </row>
    <row r="442" s="39" customFormat="true" ht="13.8" hidden="false" customHeight="false" outlineLevel="0" collapsed="false">
      <c r="A442" s="27" t="n">
        <v>30215056</v>
      </c>
      <c r="B442" s="28" t="s">
        <v>486</v>
      </c>
      <c r="C442" s="29"/>
      <c r="D442" s="29"/>
      <c r="E442" s="27" t="s">
        <v>195</v>
      </c>
      <c r="F442" s="19" t="n">
        <f aca="false">IF(C442="",VLOOKUP(E442,'PORTE E UCO'!$A$5:$D$46,4,0),VLOOKUP(E442,'PORTE E UCO'!$A$5:$D$46,4,0)*C442)</f>
        <v>742.008916</v>
      </c>
      <c r="G442" s="30"/>
      <c r="H442" s="21" t="n">
        <f aca="false">G442*$R$2</f>
        <v>0</v>
      </c>
      <c r="I442" s="27" t="n">
        <v>1</v>
      </c>
      <c r="J442" s="22" t="n">
        <f aca="false">IF(I442&gt;=1,F442*$J$2,"")</f>
        <v>222.6026748</v>
      </c>
      <c r="K442" s="22" t="str">
        <f aca="false">IF(I442&gt;=2,F442*$K$2,"")</f>
        <v/>
      </c>
      <c r="L442" s="22" t="str">
        <f aca="false">IF(I442&gt;=3,F442*$L$2,"")</f>
        <v/>
      </c>
      <c r="M442" s="22" t="str">
        <f aca="false">IF(I442&gt;=4,F442*$M$2,"")</f>
        <v/>
      </c>
      <c r="N442" s="27" t="n">
        <v>3</v>
      </c>
      <c r="O442" s="27" t="n">
        <v>0</v>
      </c>
      <c r="P442" s="31" t="n">
        <v>0</v>
      </c>
      <c r="Q442" s="32"/>
      <c r="R442" s="38"/>
      <c r="S442" s="25" t="n">
        <f aca="false">SUM(F442,H442,J442,K442,L442,M442)</f>
        <v>964.6115908</v>
      </c>
      <c r="T442" s="25" t="n">
        <f aca="false">SUM(F442,H442,J442,K442,L442,M442,Q442)</f>
        <v>964.6115908</v>
      </c>
      <c r="AMH442" s="13"/>
      <c r="AMI442" s="0"/>
      <c r="AMJ442" s="0"/>
    </row>
    <row r="443" s="39" customFormat="true" ht="13.8" hidden="false" customHeight="false" outlineLevel="0" collapsed="false">
      <c r="A443" s="16" t="n">
        <v>30215072</v>
      </c>
      <c r="B443" s="17" t="s">
        <v>487</v>
      </c>
      <c r="C443" s="18"/>
      <c r="D443" s="18"/>
      <c r="E443" s="16" t="s">
        <v>176</v>
      </c>
      <c r="F443" s="19" t="n">
        <f aca="false">IF(C443="",VLOOKUP(E443,'PORTE E UCO'!$A$5:$D$46,4,0),VLOOKUP(E443,'PORTE E UCO'!$A$5:$D$46,4,0)*C443)</f>
        <v>891.034646</v>
      </c>
      <c r="G443" s="20"/>
      <c r="H443" s="21" t="n">
        <f aca="false">G443*$R$2</f>
        <v>0</v>
      </c>
      <c r="I443" s="16" t="n">
        <v>1</v>
      </c>
      <c r="J443" s="22" t="n">
        <f aca="false">IF(I443&gt;=1,F443*$J$2,"")</f>
        <v>267.3103938</v>
      </c>
      <c r="K443" s="22" t="str">
        <f aca="false">IF(I443&gt;=2,F443*$K$2,"")</f>
        <v/>
      </c>
      <c r="L443" s="22" t="str">
        <f aca="false">IF(I443&gt;=3,F443*$L$2,"")</f>
        <v/>
      </c>
      <c r="M443" s="22" t="str">
        <f aca="false">IF(I443&gt;=4,F443*$M$2,"")</f>
        <v/>
      </c>
      <c r="N443" s="16" t="n">
        <v>5</v>
      </c>
      <c r="O443" s="16" t="n">
        <v>0</v>
      </c>
      <c r="P443" s="23" t="n">
        <v>0</v>
      </c>
      <c r="Q443" s="22"/>
      <c r="R443" s="38"/>
      <c r="S443" s="25" t="n">
        <f aca="false">SUM(F443,H443,J443,K443,L443,M443)</f>
        <v>1158.3450398</v>
      </c>
      <c r="T443" s="25" t="n">
        <f aca="false">SUM(F443,H443,J443,K443,L443,M443,Q443)</f>
        <v>1158.3450398</v>
      </c>
      <c r="AMH443" s="13"/>
      <c r="AMI443" s="0"/>
      <c r="AMJ443" s="0"/>
    </row>
    <row r="444" s="39" customFormat="true" ht="13.8" hidden="false" customHeight="false" outlineLevel="0" collapsed="false">
      <c r="A444" s="27" t="n">
        <v>30215080</v>
      </c>
      <c r="B444" s="28" t="s">
        <v>488</v>
      </c>
      <c r="C444" s="29"/>
      <c r="D444" s="29"/>
      <c r="E444" s="27" t="s">
        <v>225</v>
      </c>
      <c r="F444" s="19" t="n">
        <f aca="false">IF(C444="",VLOOKUP(E444,'PORTE E UCO'!$A$5:$D$46,4,0),VLOOKUP(E444,'PORTE E UCO'!$A$5:$D$46,4,0)*C444)</f>
        <v>1035.416342</v>
      </c>
      <c r="G444" s="30"/>
      <c r="H444" s="21" t="n">
        <f aca="false">G444*$R$2</f>
        <v>0</v>
      </c>
      <c r="I444" s="27" t="n">
        <v>2</v>
      </c>
      <c r="J444" s="22" t="n">
        <f aca="false">IF(I444&gt;=1,F444*$J$2,"")</f>
        <v>310.6249026</v>
      </c>
      <c r="K444" s="22" t="n">
        <f aca="false">IF(I444&gt;=2,F444*$K$2,"")</f>
        <v>207.0832684</v>
      </c>
      <c r="L444" s="22" t="str">
        <f aca="false">IF(I444&gt;=3,F444*$L$2,"")</f>
        <v/>
      </c>
      <c r="M444" s="22" t="str">
        <f aca="false">IF(I444&gt;=4,F444*$M$2,"")</f>
        <v/>
      </c>
      <c r="N444" s="27" t="n">
        <v>5</v>
      </c>
      <c r="O444" s="27" t="n">
        <v>0</v>
      </c>
      <c r="P444" s="31" t="n">
        <v>0</v>
      </c>
      <c r="Q444" s="32"/>
      <c r="R444" s="38"/>
      <c r="S444" s="25" t="n">
        <f aca="false">SUM(F444,H444,J444,K444,L444,M444)</f>
        <v>1553.124513</v>
      </c>
      <c r="T444" s="25" t="n">
        <f aca="false">SUM(F444,H444,J444,K444,L444,M444,Q444)</f>
        <v>1553.124513</v>
      </c>
      <c r="AMH444" s="13"/>
      <c r="AMI444" s="0"/>
      <c r="AMJ444" s="0"/>
    </row>
    <row r="445" s="39" customFormat="true" ht="13.8" hidden="false" customHeight="false" outlineLevel="0" collapsed="false">
      <c r="A445" s="16" t="n">
        <v>30215099</v>
      </c>
      <c r="B445" s="17" t="s">
        <v>489</v>
      </c>
      <c r="C445" s="18"/>
      <c r="D445" s="18"/>
      <c r="E445" s="16" t="s">
        <v>206</v>
      </c>
      <c r="F445" s="19" t="n">
        <f aca="false">IF(C445="",VLOOKUP(E445,'PORTE E UCO'!$A$5:$D$46,4,0),VLOOKUP(E445,'PORTE E UCO'!$A$5:$D$46,4,0)*C445)</f>
        <v>839.818166</v>
      </c>
      <c r="G445" s="20"/>
      <c r="H445" s="21" t="n">
        <f aca="false">G445*$R$2</f>
        <v>0</v>
      </c>
      <c r="I445" s="16" t="n">
        <v>2</v>
      </c>
      <c r="J445" s="22" t="n">
        <f aca="false">IF(I445&gt;=1,F445*$J$2,"")</f>
        <v>251.9454498</v>
      </c>
      <c r="K445" s="22" t="n">
        <f aca="false">IF(I445&gt;=2,F445*$K$2,"")</f>
        <v>167.9636332</v>
      </c>
      <c r="L445" s="22" t="str">
        <f aca="false">IF(I445&gt;=3,F445*$L$2,"")</f>
        <v/>
      </c>
      <c r="M445" s="22" t="str">
        <f aca="false">IF(I445&gt;=4,F445*$M$2,"")</f>
        <v/>
      </c>
      <c r="N445" s="16" t="n">
        <v>4</v>
      </c>
      <c r="O445" s="16" t="n">
        <v>0</v>
      </c>
      <c r="P445" s="23" t="n">
        <v>0</v>
      </c>
      <c r="Q445" s="22"/>
      <c r="R445" s="38"/>
      <c r="S445" s="25" t="n">
        <f aca="false">SUM(F445,H445,J445,K445,L445,M445)</f>
        <v>1259.727249</v>
      </c>
      <c r="T445" s="25" t="n">
        <f aca="false">SUM(F445,H445,J445,K445,L445,M445,Q445)</f>
        <v>1259.727249</v>
      </c>
      <c r="AMH445" s="13"/>
      <c r="AMI445" s="0"/>
      <c r="AMJ445" s="0"/>
    </row>
    <row r="446" s="39" customFormat="true" ht="13.8" hidden="false" customHeight="false" outlineLevel="0" collapsed="false">
      <c r="A446" s="27" t="n">
        <v>30301017</v>
      </c>
      <c r="B446" s="28" t="s">
        <v>490</v>
      </c>
      <c r="C446" s="29"/>
      <c r="D446" s="29"/>
      <c r="E446" s="27" t="s">
        <v>15</v>
      </c>
      <c r="F446" s="19" t="n">
        <f aca="false">IF(C446="",VLOOKUP(E446,'PORTE E UCO'!$A$5:$D$46,4,0),VLOOKUP(E446,'PORTE E UCO'!$A$5:$D$46,4,0)*C446)</f>
        <v>93.13473</v>
      </c>
      <c r="G446" s="30"/>
      <c r="H446" s="21" t="n">
        <f aca="false">G446*$R$2</f>
        <v>0</v>
      </c>
      <c r="I446" s="27" t="n">
        <v>0</v>
      </c>
      <c r="J446" s="22" t="str">
        <f aca="false">IF(I446&gt;=1,F446*$J$2,"")</f>
        <v/>
      </c>
      <c r="K446" s="22" t="str">
        <f aca="false">IF(I446&gt;=2,F446*$K$2,"")</f>
        <v/>
      </c>
      <c r="L446" s="22" t="str">
        <f aca="false">IF(I446&gt;=3,F446*$L$2,"")</f>
        <v/>
      </c>
      <c r="M446" s="22" t="str">
        <f aca="false">IF(I446&gt;=4,F446*$M$2,"")</f>
        <v/>
      </c>
      <c r="N446" s="27" t="n">
        <v>0</v>
      </c>
      <c r="O446" s="27" t="n">
        <v>0</v>
      </c>
      <c r="P446" s="31" t="n">
        <v>0</v>
      </c>
      <c r="Q446" s="32"/>
      <c r="R446" s="38"/>
      <c r="S446" s="25" t="n">
        <f aca="false">SUM(F446,H446,J446,K446,L446,M446)</f>
        <v>93.13473</v>
      </c>
      <c r="T446" s="25" t="n">
        <f aca="false">SUM(F446,H446,J446,K446,L446,M446,Q446)</f>
        <v>93.13473</v>
      </c>
      <c r="AMH446" s="13"/>
      <c r="AMI446" s="0"/>
      <c r="AMJ446" s="0"/>
    </row>
    <row r="447" s="39" customFormat="true" ht="13.8" hidden="false" customHeight="false" outlineLevel="0" collapsed="false">
      <c r="A447" s="16" t="n">
        <v>30301025</v>
      </c>
      <c r="B447" s="17" t="s">
        <v>491</v>
      </c>
      <c r="C447" s="18"/>
      <c r="D447" s="18"/>
      <c r="E447" s="16" t="s">
        <v>15</v>
      </c>
      <c r="F447" s="19" t="n">
        <f aca="false">IF(C447="",VLOOKUP(E447,'PORTE E UCO'!$A$5:$D$46,4,0),VLOOKUP(E447,'PORTE E UCO'!$A$5:$D$46,4,0)*C447)</f>
        <v>93.13473</v>
      </c>
      <c r="G447" s="20"/>
      <c r="H447" s="21" t="n">
        <f aca="false">G447*$R$2</f>
        <v>0</v>
      </c>
      <c r="I447" s="16" t="n">
        <v>0</v>
      </c>
      <c r="J447" s="22" t="str">
        <f aca="false">IF(I447&gt;=1,F447*$J$2,"")</f>
        <v/>
      </c>
      <c r="K447" s="22" t="str">
        <f aca="false">IF(I447&gt;=2,F447*$K$2,"")</f>
        <v/>
      </c>
      <c r="L447" s="22" t="str">
        <f aca="false">IF(I447&gt;=3,F447*$L$2,"")</f>
        <v/>
      </c>
      <c r="M447" s="22" t="str">
        <f aca="false">IF(I447&gt;=4,F447*$M$2,"")</f>
        <v/>
      </c>
      <c r="N447" s="16" t="n">
        <v>0</v>
      </c>
      <c r="O447" s="16" t="n">
        <v>0</v>
      </c>
      <c r="P447" s="23" t="n">
        <v>0</v>
      </c>
      <c r="Q447" s="22"/>
      <c r="R447" s="38"/>
      <c r="S447" s="25" t="n">
        <f aca="false">SUM(F447,H447,J447,K447,L447,M447)</f>
        <v>93.13473</v>
      </c>
      <c r="T447" s="25" t="n">
        <f aca="false">SUM(F447,H447,J447,K447,L447,M447,Q447)</f>
        <v>93.13473</v>
      </c>
      <c r="AMH447" s="13"/>
      <c r="AMI447" s="0"/>
      <c r="AMJ447" s="0"/>
    </row>
    <row r="448" s="39" customFormat="true" ht="13.8" hidden="false" customHeight="false" outlineLevel="0" collapsed="false">
      <c r="A448" s="27" t="n">
        <v>30301033</v>
      </c>
      <c r="B448" s="28" t="s">
        <v>492</v>
      </c>
      <c r="C448" s="29"/>
      <c r="D448" s="29"/>
      <c r="E448" s="27" t="s">
        <v>37</v>
      </c>
      <c r="F448" s="19" t="n">
        <f aca="false">IF(C448="",VLOOKUP(E448,'PORTE E UCO'!$A$5:$D$46,4,0),VLOOKUP(E448,'PORTE E UCO'!$A$5:$D$46,4,0)*C448)</f>
        <v>192.437794</v>
      </c>
      <c r="G448" s="30"/>
      <c r="H448" s="21" t="n">
        <f aca="false">G448*$R$2</f>
        <v>0</v>
      </c>
      <c r="I448" s="27" t="n">
        <v>0</v>
      </c>
      <c r="J448" s="22" t="str">
        <f aca="false">IF(I448&gt;=1,F448*$J$2,"")</f>
        <v/>
      </c>
      <c r="K448" s="22" t="str">
        <f aca="false">IF(I448&gt;=2,F448*$K$2,"")</f>
        <v/>
      </c>
      <c r="L448" s="22" t="str">
        <f aca="false">IF(I448&gt;=3,F448*$L$2,"")</f>
        <v/>
      </c>
      <c r="M448" s="22" t="str">
        <f aca="false">IF(I448&gt;=4,F448*$M$2,"")</f>
        <v/>
      </c>
      <c r="N448" s="27" t="n">
        <v>1</v>
      </c>
      <c r="O448" s="27" t="n">
        <v>0</v>
      </c>
      <c r="P448" s="31" t="n">
        <v>0</v>
      </c>
      <c r="Q448" s="32"/>
      <c r="R448" s="38"/>
      <c r="S448" s="25" t="n">
        <f aca="false">SUM(F448,H448,J448,K448,L448,M448)</f>
        <v>192.437794</v>
      </c>
      <c r="T448" s="25" t="n">
        <f aca="false">SUM(F448,H448,J448,K448,L448,M448,Q448)</f>
        <v>192.437794</v>
      </c>
      <c r="AMH448" s="13"/>
      <c r="AMI448" s="0"/>
      <c r="AMJ448" s="0"/>
    </row>
    <row r="449" s="39" customFormat="true" ht="13.8" hidden="false" customHeight="false" outlineLevel="0" collapsed="false">
      <c r="A449" s="16" t="n">
        <v>30301041</v>
      </c>
      <c r="B449" s="17" t="s">
        <v>493</v>
      </c>
      <c r="C449" s="18"/>
      <c r="D449" s="18"/>
      <c r="E449" s="16" t="s">
        <v>15</v>
      </c>
      <c r="F449" s="19" t="n">
        <f aca="false">IF(C449="",VLOOKUP(E449,'PORTE E UCO'!$A$5:$D$46,4,0),VLOOKUP(E449,'PORTE E UCO'!$A$5:$D$46,4,0)*C449)</f>
        <v>93.13473</v>
      </c>
      <c r="G449" s="20"/>
      <c r="H449" s="21" t="n">
        <f aca="false">G449*$R$2</f>
        <v>0</v>
      </c>
      <c r="I449" s="16" t="n">
        <v>0</v>
      </c>
      <c r="J449" s="22" t="str">
        <f aca="false">IF(I449&gt;=1,F449*$J$2,"")</f>
        <v/>
      </c>
      <c r="K449" s="22" t="str">
        <f aca="false">IF(I449&gt;=2,F449*$K$2,"")</f>
        <v/>
      </c>
      <c r="L449" s="22" t="str">
        <f aca="false">IF(I449&gt;=3,F449*$L$2,"")</f>
        <v/>
      </c>
      <c r="M449" s="22" t="str">
        <f aca="false">IF(I449&gt;=4,F449*$M$2,"")</f>
        <v/>
      </c>
      <c r="N449" s="16" t="n">
        <v>0</v>
      </c>
      <c r="O449" s="16" t="n">
        <v>0</v>
      </c>
      <c r="P449" s="23" t="n">
        <v>0</v>
      </c>
      <c r="Q449" s="22"/>
      <c r="R449" s="38"/>
      <c r="S449" s="25" t="n">
        <f aca="false">SUM(F449,H449,J449,K449,L449,M449)</f>
        <v>93.13473</v>
      </c>
      <c r="T449" s="25" t="n">
        <f aca="false">SUM(F449,H449,J449,K449,L449,M449,Q449)</f>
        <v>93.13473</v>
      </c>
      <c r="AMH449" s="13"/>
      <c r="AMI449" s="0"/>
      <c r="AMJ449" s="0"/>
    </row>
    <row r="450" s="39" customFormat="true" ht="13.8" hidden="false" customHeight="false" outlineLevel="0" collapsed="false">
      <c r="A450" s="27" t="n">
        <v>30301050</v>
      </c>
      <c r="B450" s="28" t="s">
        <v>494</v>
      </c>
      <c r="C450" s="29"/>
      <c r="D450" s="29"/>
      <c r="E450" s="27" t="s">
        <v>171</v>
      </c>
      <c r="F450" s="19" t="n">
        <f aca="false">IF(C450="",VLOOKUP(E450,'PORTE E UCO'!$A$5:$D$46,4,0),VLOOKUP(E450,'PORTE E UCO'!$A$5:$D$46,4,0)*C450)</f>
        <v>287.188282</v>
      </c>
      <c r="G450" s="30"/>
      <c r="H450" s="21" t="n">
        <f aca="false">G450*$R$2</f>
        <v>0</v>
      </c>
      <c r="I450" s="27" t="n">
        <v>1</v>
      </c>
      <c r="J450" s="22" t="n">
        <f aca="false">IF(I450&gt;=1,F450*$J$2,"")</f>
        <v>86.1564846</v>
      </c>
      <c r="K450" s="22" t="str">
        <f aca="false">IF(I450&gt;=2,F450*$K$2,"")</f>
        <v/>
      </c>
      <c r="L450" s="22" t="str">
        <f aca="false">IF(I450&gt;=3,F450*$L$2,"")</f>
        <v/>
      </c>
      <c r="M450" s="22" t="str">
        <f aca="false">IF(I450&gt;=4,F450*$M$2,"")</f>
        <v/>
      </c>
      <c r="N450" s="27" t="n">
        <v>2</v>
      </c>
      <c r="O450" s="27" t="n">
        <v>0</v>
      </c>
      <c r="P450" s="31" t="n">
        <v>0</v>
      </c>
      <c r="Q450" s="32"/>
      <c r="R450" s="38"/>
      <c r="S450" s="25" t="n">
        <f aca="false">SUM(F450,H450,J450,K450,L450,M450)</f>
        <v>373.3447666</v>
      </c>
      <c r="T450" s="25" t="n">
        <f aca="false">SUM(F450,H450,J450,K450,L450,M450,Q450)</f>
        <v>373.3447666</v>
      </c>
      <c r="AMH450" s="13"/>
      <c r="AMI450" s="0"/>
      <c r="AMJ450" s="0"/>
    </row>
    <row r="451" s="39" customFormat="true" ht="13.8" hidden="false" customHeight="false" outlineLevel="0" collapsed="false">
      <c r="A451" s="16" t="n">
        <v>30301068</v>
      </c>
      <c r="B451" s="17" t="s">
        <v>495</v>
      </c>
      <c r="C451" s="18"/>
      <c r="D451" s="18"/>
      <c r="E451" s="16" t="s">
        <v>171</v>
      </c>
      <c r="F451" s="19" t="n">
        <f aca="false">IF(C451="",VLOOKUP(E451,'PORTE E UCO'!$A$5:$D$46,4,0),VLOOKUP(E451,'PORTE E UCO'!$A$5:$D$46,4,0)*C451)</f>
        <v>287.188282</v>
      </c>
      <c r="G451" s="20"/>
      <c r="H451" s="21" t="n">
        <f aca="false">G451*$R$2</f>
        <v>0</v>
      </c>
      <c r="I451" s="16" t="n">
        <v>0</v>
      </c>
      <c r="J451" s="22" t="str">
        <f aca="false">IF(I451&gt;=1,F451*$J$2,"")</f>
        <v/>
      </c>
      <c r="K451" s="22" t="str">
        <f aca="false">IF(I451&gt;=2,F451*$K$2,"")</f>
        <v/>
      </c>
      <c r="L451" s="22" t="str">
        <f aca="false">IF(I451&gt;=3,F451*$L$2,"")</f>
        <v/>
      </c>
      <c r="M451" s="22" t="str">
        <f aca="false">IF(I451&gt;=4,F451*$M$2,"")</f>
        <v/>
      </c>
      <c r="N451" s="16" t="n">
        <v>2</v>
      </c>
      <c r="O451" s="16" t="n">
        <v>0</v>
      </c>
      <c r="P451" s="23" t="n">
        <v>0</v>
      </c>
      <c r="Q451" s="22"/>
      <c r="R451" s="38"/>
      <c r="S451" s="25" t="n">
        <f aca="false">SUM(F451,H451,J451,K451,L451,M451)</f>
        <v>287.188282</v>
      </c>
      <c r="T451" s="25" t="n">
        <f aca="false">SUM(F451,H451,J451,K451,L451,M451,Q451)</f>
        <v>287.188282</v>
      </c>
      <c r="AMH451" s="13"/>
      <c r="AMI451" s="0"/>
      <c r="AMJ451" s="0"/>
    </row>
    <row r="452" s="39" customFormat="true" ht="13.8" hidden="false" customHeight="false" outlineLevel="0" collapsed="false">
      <c r="A452" s="27" t="n">
        <v>30301076</v>
      </c>
      <c r="B452" s="28" t="s">
        <v>496</v>
      </c>
      <c r="C452" s="29"/>
      <c r="D452" s="29"/>
      <c r="E452" s="27" t="s">
        <v>62</v>
      </c>
      <c r="F452" s="19" t="n">
        <f aca="false">IF(C452="",VLOOKUP(E452,'PORTE E UCO'!$A$5:$D$46,4,0),VLOOKUP(E452,'PORTE E UCO'!$A$5:$D$46,4,0)*C452)</f>
        <v>524.694546</v>
      </c>
      <c r="G452" s="30"/>
      <c r="H452" s="21" t="n">
        <f aca="false">G452*$R$2</f>
        <v>0</v>
      </c>
      <c r="I452" s="27" t="n">
        <v>1</v>
      </c>
      <c r="J452" s="22" t="n">
        <f aca="false">IF(I452&gt;=1,F452*$J$2,"")</f>
        <v>157.4083638</v>
      </c>
      <c r="K452" s="22" t="str">
        <f aca="false">IF(I452&gt;=2,F452*$K$2,"")</f>
        <v/>
      </c>
      <c r="L452" s="22" t="str">
        <f aca="false">IF(I452&gt;=3,F452*$L$2,"")</f>
        <v/>
      </c>
      <c r="M452" s="22" t="str">
        <f aca="false">IF(I452&gt;=4,F452*$M$2,"")</f>
        <v/>
      </c>
      <c r="N452" s="27" t="n">
        <v>3</v>
      </c>
      <c r="O452" s="27" t="n">
        <v>0</v>
      </c>
      <c r="P452" s="31" t="n">
        <v>0</v>
      </c>
      <c r="Q452" s="32"/>
      <c r="R452" s="38"/>
      <c r="S452" s="25" t="n">
        <f aca="false">SUM(F452,H452,J452,K452,L452,M452)</f>
        <v>682.1029098</v>
      </c>
      <c r="T452" s="25" t="n">
        <f aca="false">SUM(F452,H452,J452,K452,L452,M452,Q452)</f>
        <v>682.1029098</v>
      </c>
      <c r="AMH452" s="13"/>
      <c r="AMI452" s="0"/>
      <c r="AMJ452" s="0"/>
    </row>
    <row r="453" s="39" customFormat="true" ht="13.8" hidden="false" customHeight="false" outlineLevel="0" collapsed="false">
      <c r="A453" s="16" t="n">
        <v>30301084</v>
      </c>
      <c r="B453" s="17" t="s">
        <v>497</v>
      </c>
      <c r="C453" s="18"/>
      <c r="D453" s="18"/>
      <c r="E453" s="16" t="s">
        <v>167</v>
      </c>
      <c r="F453" s="19" t="n">
        <f aca="false">IF(C453="",VLOOKUP(E453,'PORTE E UCO'!$A$5:$D$46,4,0),VLOOKUP(E453,'PORTE E UCO'!$A$5:$D$46,4,0)*C453)</f>
        <v>566.612796</v>
      </c>
      <c r="G453" s="20"/>
      <c r="H453" s="21" t="n">
        <f aca="false">G453*$R$2</f>
        <v>0</v>
      </c>
      <c r="I453" s="16" t="n">
        <v>1</v>
      </c>
      <c r="J453" s="22" t="n">
        <f aca="false">IF(I453&gt;=1,F453*$J$2,"")</f>
        <v>169.9838388</v>
      </c>
      <c r="K453" s="22" t="str">
        <f aca="false">IF(I453&gt;=2,F453*$K$2,"")</f>
        <v/>
      </c>
      <c r="L453" s="22" t="str">
        <f aca="false">IF(I453&gt;=3,F453*$L$2,"")</f>
        <v/>
      </c>
      <c r="M453" s="22" t="str">
        <f aca="false">IF(I453&gt;=4,F453*$M$2,"")</f>
        <v/>
      </c>
      <c r="N453" s="16" t="n">
        <v>2</v>
      </c>
      <c r="O453" s="16" t="n">
        <v>0</v>
      </c>
      <c r="P453" s="23" t="n">
        <v>0</v>
      </c>
      <c r="Q453" s="22"/>
      <c r="R453" s="38"/>
      <c r="S453" s="25" t="n">
        <f aca="false">SUM(F453,H453,J453,K453,L453,M453)</f>
        <v>736.5966348</v>
      </c>
      <c r="T453" s="25" t="n">
        <f aca="false">SUM(F453,H453,J453,K453,L453,M453,Q453)</f>
        <v>736.5966348</v>
      </c>
      <c r="AMH453" s="13"/>
      <c r="AMI453" s="0"/>
      <c r="AMJ453" s="0"/>
    </row>
    <row r="454" s="39" customFormat="true" ht="13.8" hidden="false" customHeight="false" outlineLevel="0" collapsed="false">
      <c r="A454" s="27" t="n">
        <v>30301092</v>
      </c>
      <c r="B454" s="28" t="s">
        <v>498</v>
      </c>
      <c r="C454" s="29"/>
      <c r="D454" s="29"/>
      <c r="E454" s="27" t="s">
        <v>24</v>
      </c>
      <c r="F454" s="19" t="n">
        <f aca="false">IF(C454="",VLOOKUP(E454,'PORTE E UCO'!$A$5:$D$46,4,0),VLOOKUP(E454,'PORTE E UCO'!$A$5:$D$46,4,0)*C454)</f>
        <v>377.223602</v>
      </c>
      <c r="G454" s="30"/>
      <c r="H454" s="21" t="n">
        <f aca="false">G454*$R$2</f>
        <v>0</v>
      </c>
      <c r="I454" s="27" t="n">
        <v>1</v>
      </c>
      <c r="J454" s="22" t="n">
        <f aca="false">IF(I454&gt;=1,F454*$J$2,"")</f>
        <v>113.1670806</v>
      </c>
      <c r="K454" s="22" t="str">
        <f aca="false">IF(I454&gt;=2,F454*$K$2,"")</f>
        <v/>
      </c>
      <c r="L454" s="22" t="str">
        <f aca="false">IF(I454&gt;=3,F454*$L$2,"")</f>
        <v/>
      </c>
      <c r="M454" s="22" t="str">
        <f aca="false">IF(I454&gt;=4,F454*$M$2,"")</f>
        <v/>
      </c>
      <c r="N454" s="27" t="n">
        <v>3</v>
      </c>
      <c r="O454" s="27" t="n">
        <v>0</v>
      </c>
      <c r="P454" s="31" t="n">
        <v>0</v>
      </c>
      <c r="Q454" s="32"/>
      <c r="R454" s="38"/>
      <c r="S454" s="25" t="n">
        <f aca="false">SUM(F454,H454,J454,K454,L454,M454)</f>
        <v>490.3906826</v>
      </c>
      <c r="T454" s="25" t="n">
        <f aca="false">SUM(F454,H454,J454,K454,L454,M454,Q454)</f>
        <v>490.3906826</v>
      </c>
      <c r="AMH454" s="13"/>
      <c r="AMI454" s="0"/>
      <c r="AMJ454" s="0"/>
    </row>
    <row r="455" s="39" customFormat="true" ht="13.8" hidden="false" customHeight="false" outlineLevel="0" collapsed="false">
      <c r="A455" s="16" t="n">
        <v>30301106</v>
      </c>
      <c r="B455" s="17" t="s">
        <v>499</v>
      </c>
      <c r="C455" s="18"/>
      <c r="D455" s="18"/>
      <c r="E455" s="16" t="s">
        <v>167</v>
      </c>
      <c r="F455" s="19" t="n">
        <f aca="false">IF(C455="",VLOOKUP(E455,'PORTE E UCO'!$A$5:$D$46,4,0),VLOOKUP(E455,'PORTE E UCO'!$A$5:$D$46,4,0)*C455)</f>
        <v>566.612796</v>
      </c>
      <c r="G455" s="20"/>
      <c r="H455" s="21" t="n">
        <f aca="false">G455*$R$2</f>
        <v>0</v>
      </c>
      <c r="I455" s="16" t="n">
        <v>1</v>
      </c>
      <c r="J455" s="22" t="n">
        <f aca="false">IF(I455&gt;=1,F455*$J$2,"")</f>
        <v>169.9838388</v>
      </c>
      <c r="K455" s="22" t="str">
        <f aca="false">IF(I455&gt;=2,F455*$K$2,"")</f>
        <v/>
      </c>
      <c r="L455" s="22" t="str">
        <f aca="false">IF(I455&gt;=3,F455*$L$2,"")</f>
        <v/>
      </c>
      <c r="M455" s="22" t="str">
        <f aca="false">IF(I455&gt;=4,F455*$M$2,"")</f>
        <v/>
      </c>
      <c r="N455" s="16" t="n">
        <v>2</v>
      </c>
      <c r="O455" s="16" t="n">
        <v>0</v>
      </c>
      <c r="P455" s="23" t="n">
        <v>0</v>
      </c>
      <c r="Q455" s="22"/>
      <c r="R455" s="38"/>
      <c r="S455" s="25" t="n">
        <f aca="false">SUM(F455,H455,J455,K455,L455,M455)</f>
        <v>736.5966348</v>
      </c>
      <c r="T455" s="25" t="n">
        <f aca="false">SUM(F455,H455,J455,K455,L455,M455,Q455)</f>
        <v>736.5966348</v>
      </c>
      <c r="AMH455" s="13"/>
      <c r="AMI455" s="0"/>
      <c r="AMJ455" s="0"/>
    </row>
    <row r="456" s="39" customFormat="true" ht="13.8" hidden="false" customHeight="false" outlineLevel="0" collapsed="false">
      <c r="A456" s="27" t="n">
        <v>30301114</v>
      </c>
      <c r="B456" s="28" t="s">
        <v>500</v>
      </c>
      <c r="C456" s="29"/>
      <c r="D456" s="29"/>
      <c r="E456" s="27" t="s">
        <v>350</v>
      </c>
      <c r="F456" s="19" t="n">
        <f aca="false">IF(C456="",VLOOKUP(E456,'PORTE E UCO'!$A$5:$D$46,4,0),VLOOKUP(E456,'PORTE E UCO'!$A$5:$D$46,4,0)*C456)</f>
        <v>479.687048</v>
      </c>
      <c r="G456" s="30"/>
      <c r="H456" s="21" t="n">
        <f aca="false">G456*$R$2</f>
        <v>0</v>
      </c>
      <c r="I456" s="27" t="n">
        <v>1</v>
      </c>
      <c r="J456" s="22" t="n">
        <f aca="false">IF(I456&gt;=1,F456*$J$2,"")</f>
        <v>143.9061144</v>
      </c>
      <c r="K456" s="22" t="str">
        <f aca="false">IF(I456&gt;=2,F456*$K$2,"")</f>
        <v/>
      </c>
      <c r="L456" s="22" t="str">
        <f aca="false">IF(I456&gt;=3,F456*$L$2,"")</f>
        <v/>
      </c>
      <c r="M456" s="22" t="str">
        <f aca="false">IF(I456&gt;=4,F456*$M$2,"")</f>
        <v/>
      </c>
      <c r="N456" s="27" t="n">
        <v>2</v>
      </c>
      <c r="O456" s="27" t="n">
        <v>0</v>
      </c>
      <c r="P456" s="31" t="n">
        <v>0</v>
      </c>
      <c r="Q456" s="32"/>
      <c r="R456" s="38"/>
      <c r="S456" s="25" t="n">
        <f aca="false">SUM(F456,H456,J456,K456,L456,M456)</f>
        <v>623.5931624</v>
      </c>
      <c r="T456" s="25" t="n">
        <f aca="false">SUM(F456,H456,J456,K456,L456,M456,Q456)</f>
        <v>623.5931624</v>
      </c>
      <c r="AMH456" s="13"/>
      <c r="AMI456" s="0"/>
      <c r="AMJ456" s="0"/>
    </row>
    <row r="457" s="39" customFormat="true" ht="13.8" hidden="false" customHeight="false" outlineLevel="0" collapsed="false">
      <c r="A457" s="16" t="n">
        <v>30301122</v>
      </c>
      <c r="B457" s="17" t="s">
        <v>501</v>
      </c>
      <c r="C457" s="18"/>
      <c r="D457" s="18"/>
      <c r="E457" s="16" t="s">
        <v>39</v>
      </c>
      <c r="F457" s="19" t="n">
        <f aca="false">IF(C457="",VLOOKUP(E457,'PORTE E UCO'!$A$5:$D$46,4,0),VLOOKUP(E457,'PORTE E UCO'!$A$5:$D$46,4,0)*C457)</f>
        <v>52.984668</v>
      </c>
      <c r="G457" s="20"/>
      <c r="H457" s="21" t="n">
        <f aca="false">G457*$R$2</f>
        <v>0</v>
      </c>
      <c r="I457" s="16" t="n">
        <v>0</v>
      </c>
      <c r="J457" s="22" t="str">
        <f aca="false">IF(I457&gt;=1,F457*$J$2,"")</f>
        <v/>
      </c>
      <c r="K457" s="22" t="str">
        <f aca="false">IF(I457&gt;=2,F457*$K$2,"")</f>
        <v/>
      </c>
      <c r="L457" s="22" t="str">
        <f aca="false">IF(I457&gt;=3,F457*$L$2,"")</f>
        <v/>
      </c>
      <c r="M457" s="22" t="str">
        <f aca="false">IF(I457&gt;=4,F457*$M$2,"")</f>
        <v/>
      </c>
      <c r="N457" s="16" t="n">
        <v>0</v>
      </c>
      <c r="O457" s="16" t="n">
        <v>0</v>
      </c>
      <c r="P457" s="23" t="n">
        <v>0</v>
      </c>
      <c r="Q457" s="22"/>
      <c r="R457" s="38"/>
      <c r="S457" s="25" t="n">
        <f aca="false">SUM(F457,H457,J457,K457,L457,M457)</f>
        <v>52.984668</v>
      </c>
      <c r="T457" s="25" t="n">
        <f aca="false">SUM(F457,H457,J457,K457,L457,M457,Q457)</f>
        <v>52.984668</v>
      </c>
      <c r="AMH457" s="13"/>
      <c r="AMI457" s="0"/>
      <c r="AMJ457" s="0"/>
    </row>
    <row r="458" s="39" customFormat="true" ht="13.8" hidden="false" customHeight="false" outlineLevel="0" collapsed="false">
      <c r="A458" s="27" t="n">
        <v>30301130</v>
      </c>
      <c r="B458" s="28" t="s">
        <v>502</v>
      </c>
      <c r="C458" s="29"/>
      <c r="D458" s="29"/>
      <c r="E458" s="27" t="s">
        <v>22</v>
      </c>
      <c r="F458" s="19" t="n">
        <f aca="false">IF(C458="",VLOOKUP(E458,'PORTE E UCO'!$A$5:$D$46,4,0),VLOOKUP(E458,'PORTE E UCO'!$A$5:$D$46,4,0)*C458)</f>
        <v>220.434104</v>
      </c>
      <c r="G458" s="30"/>
      <c r="H458" s="21" t="n">
        <f aca="false">G458*$R$2</f>
        <v>0</v>
      </c>
      <c r="I458" s="27" t="n">
        <v>1</v>
      </c>
      <c r="J458" s="22" t="n">
        <f aca="false">IF(I458&gt;=1,F458*$J$2,"")</f>
        <v>66.1302312</v>
      </c>
      <c r="K458" s="22" t="str">
        <f aca="false">IF(I458&gt;=2,F458*$K$2,"")</f>
        <v/>
      </c>
      <c r="L458" s="22" t="str">
        <f aca="false">IF(I458&gt;=3,F458*$L$2,"")</f>
        <v/>
      </c>
      <c r="M458" s="22" t="str">
        <f aca="false">IF(I458&gt;=4,F458*$M$2,"")</f>
        <v/>
      </c>
      <c r="N458" s="27" t="n">
        <v>2</v>
      </c>
      <c r="O458" s="27" t="n">
        <v>0</v>
      </c>
      <c r="P458" s="31" t="n">
        <v>0</v>
      </c>
      <c r="Q458" s="32"/>
      <c r="R458" s="38"/>
      <c r="S458" s="25" t="n">
        <f aca="false">SUM(F458,H458,J458,K458,L458,M458)</f>
        <v>286.5643352</v>
      </c>
      <c r="T458" s="25" t="n">
        <f aca="false">SUM(F458,H458,J458,K458,L458,M458,Q458)</f>
        <v>286.5643352</v>
      </c>
      <c r="AMH458" s="13"/>
      <c r="AMI458" s="0"/>
      <c r="AMJ458" s="0"/>
    </row>
    <row r="459" s="39" customFormat="true" ht="13.8" hidden="false" customHeight="false" outlineLevel="0" collapsed="false">
      <c r="A459" s="16" t="n">
        <v>30301149</v>
      </c>
      <c r="B459" s="17" t="s">
        <v>503</v>
      </c>
      <c r="C459" s="18"/>
      <c r="D459" s="18"/>
      <c r="E459" s="16" t="s">
        <v>167</v>
      </c>
      <c r="F459" s="19" t="n">
        <f aca="false">IF(C459="",VLOOKUP(E459,'PORTE E UCO'!$A$5:$D$46,4,0),VLOOKUP(E459,'PORTE E UCO'!$A$5:$D$46,4,0)*C459)</f>
        <v>566.612796</v>
      </c>
      <c r="G459" s="20"/>
      <c r="H459" s="21" t="n">
        <f aca="false">G459*$R$2</f>
        <v>0</v>
      </c>
      <c r="I459" s="16" t="n">
        <v>1</v>
      </c>
      <c r="J459" s="22" t="n">
        <f aca="false">IF(I459&gt;=1,F459*$J$2,"")</f>
        <v>169.9838388</v>
      </c>
      <c r="K459" s="22" t="str">
        <f aca="false">IF(I459&gt;=2,F459*$K$2,"")</f>
        <v/>
      </c>
      <c r="L459" s="22" t="str">
        <f aca="false">IF(I459&gt;=3,F459*$L$2,"")</f>
        <v/>
      </c>
      <c r="M459" s="22" t="str">
        <f aca="false">IF(I459&gt;=4,F459*$M$2,"")</f>
        <v/>
      </c>
      <c r="N459" s="16" t="n">
        <v>3</v>
      </c>
      <c r="O459" s="16" t="n">
        <v>0</v>
      </c>
      <c r="P459" s="23" t="n">
        <v>0</v>
      </c>
      <c r="Q459" s="22"/>
      <c r="R459" s="38"/>
      <c r="S459" s="25" t="n">
        <f aca="false">SUM(F459,H459,J459,K459,L459,M459)</f>
        <v>736.5966348</v>
      </c>
      <c r="T459" s="25" t="n">
        <f aca="false">SUM(F459,H459,J459,K459,L459,M459,Q459)</f>
        <v>736.5966348</v>
      </c>
      <c r="AMH459" s="13"/>
      <c r="AMI459" s="0"/>
      <c r="AMJ459" s="0"/>
    </row>
    <row r="460" s="39" customFormat="true" ht="13.8" hidden="false" customHeight="false" outlineLevel="0" collapsed="false">
      <c r="A460" s="27" t="n">
        <v>30301157</v>
      </c>
      <c r="B460" s="28" t="s">
        <v>504</v>
      </c>
      <c r="C460" s="29"/>
      <c r="D460" s="29"/>
      <c r="E460" s="27" t="s">
        <v>350</v>
      </c>
      <c r="F460" s="19" t="n">
        <f aca="false">IF(C460="",VLOOKUP(E460,'PORTE E UCO'!$A$5:$D$46,4,0),VLOOKUP(E460,'PORTE E UCO'!$A$5:$D$46,4,0)*C460)</f>
        <v>479.687048</v>
      </c>
      <c r="G460" s="30"/>
      <c r="H460" s="21" t="n">
        <f aca="false">G460*$R$2</f>
        <v>0</v>
      </c>
      <c r="I460" s="27" t="n">
        <v>1</v>
      </c>
      <c r="J460" s="22" t="n">
        <f aca="false">IF(I460&gt;=1,F460*$J$2,"")</f>
        <v>143.9061144</v>
      </c>
      <c r="K460" s="22" t="str">
        <f aca="false">IF(I460&gt;=2,F460*$K$2,"")</f>
        <v/>
      </c>
      <c r="L460" s="22" t="str">
        <f aca="false">IF(I460&gt;=3,F460*$L$2,"")</f>
        <v/>
      </c>
      <c r="M460" s="22" t="str">
        <f aca="false">IF(I460&gt;=4,F460*$M$2,"")</f>
        <v/>
      </c>
      <c r="N460" s="27" t="n">
        <v>2</v>
      </c>
      <c r="O460" s="27" t="n">
        <v>0</v>
      </c>
      <c r="P460" s="31" t="n">
        <v>0</v>
      </c>
      <c r="Q460" s="32"/>
      <c r="R460" s="38"/>
      <c r="S460" s="25" t="n">
        <f aca="false">SUM(F460,H460,J460,K460,L460,M460)</f>
        <v>623.5931624</v>
      </c>
      <c r="T460" s="25" t="n">
        <f aca="false">SUM(F460,H460,J460,K460,L460,M460,Q460)</f>
        <v>623.5931624</v>
      </c>
      <c r="AMH460" s="13"/>
      <c r="AMI460" s="0"/>
      <c r="AMJ460" s="0"/>
    </row>
    <row r="461" s="39" customFormat="true" ht="13.8" hidden="false" customHeight="false" outlineLevel="0" collapsed="false">
      <c r="A461" s="16" t="n">
        <v>30301165</v>
      </c>
      <c r="B461" s="17" t="s">
        <v>505</v>
      </c>
      <c r="C461" s="18"/>
      <c r="D461" s="18"/>
      <c r="E461" s="16" t="s">
        <v>350</v>
      </c>
      <c r="F461" s="19" t="n">
        <f aca="false">IF(C461="",VLOOKUP(E461,'PORTE E UCO'!$A$5:$D$46,4,0),VLOOKUP(E461,'PORTE E UCO'!$A$5:$D$46,4,0)*C461)</f>
        <v>479.687048</v>
      </c>
      <c r="G461" s="20"/>
      <c r="H461" s="21" t="n">
        <f aca="false">G461*$R$2</f>
        <v>0</v>
      </c>
      <c r="I461" s="16" t="n">
        <v>1</v>
      </c>
      <c r="J461" s="22" t="n">
        <f aca="false">IF(I461&gt;=1,F461*$J$2,"")</f>
        <v>143.9061144</v>
      </c>
      <c r="K461" s="22" t="str">
        <f aca="false">IF(I461&gt;=2,F461*$K$2,"")</f>
        <v/>
      </c>
      <c r="L461" s="22" t="str">
        <f aca="false">IF(I461&gt;=3,F461*$L$2,"")</f>
        <v/>
      </c>
      <c r="M461" s="22" t="str">
        <f aca="false">IF(I461&gt;=4,F461*$M$2,"")</f>
        <v/>
      </c>
      <c r="N461" s="16" t="n">
        <v>3</v>
      </c>
      <c r="O461" s="16" t="n">
        <v>0</v>
      </c>
      <c r="P461" s="23" t="n">
        <v>0</v>
      </c>
      <c r="Q461" s="22"/>
      <c r="R461" s="38"/>
      <c r="S461" s="25" t="n">
        <f aca="false">SUM(F461,H461,J461,K461,L461,M461)</f>
        <v>623.5931624</v>
      </c>
      <c r="T461" s="25" t="n">
        <f aca="false">SUM(F461,H461,J461,K461,L461,M461,Q461)</f>
        <v>623.5931624</v>
      </c>
      <c r="AMH461" s="13"/>
      <c r="AMI461" s="0"/>
      <c r="AMJ461" s="0"/>
    </row>
    <row r="462" s="39" customFormat="true" ht="14.95" hidden="false" customHeight="false" outlineLevel="0" collapsed="false">
      <c r="A462" s="27" t="n">
        <v>30301173</v>
      </c>
      <c r="B462" s="28" t="s">
        <v>506</v>
      </c>
      <c r="C462" s="29"/>
      <c r="D462" s="29"/>
      <c r="E462" s="27" t="s">
        <v>167</v>
      </c>
      <c r="F462" s="19" t="n">
        <f aca="false">IF(C462="",VLOOKUP(E462,'PORTE E UCO'!$A$5:$D$46,4,0),VLOOKUP(E462,'PORTE E UCO'!$A$5:$D$46,4,0)*C462)</f>
        <v>566.612796</v>
      </c>
      <c r="G462" s="30"/>
      <c r="H462" s="21" t="n">
        <f aca="false">G462*$R$2</f>
        <v>0</v>
      </c>
      <c r="I462" s="27" t="n">
        <v>2</v>
      </c>
      <c r="J462" s="22" t="n">
        <f aca="false">IF(I462&gt;=1,F462*$J$2,"")</f>
        <v>169.9838388</v>
      </c>
      <c r="K462" s="22" t="n">
        <f aca="false">IF(I462&gt;=2,F462*$K$2,"")</f>
        <v>113.3225592</v>
      </c>
      <c r="L462" s="22" t="str">
        <f aca="false">IF(I462&gt;=3,F462*$L$2,"")</f>
        <v/>
      </c>
      <c r="M462" s="22" t="str">
        <f aca="false">IF(I462&gt;=4,F462*$M$2,"")</f>
        <v/>
      </c>
      <c r="N462" s="27" t="n">
        <v>4</v>
      </c>
      <c r="O462" s="27" t="n">
        <v>0</v>
      </c>
      <c r="P462" s="31" t="n">
        <v>0</v>
      </c>
      <c r="Q462" s="32"/>
      <c r="R462" s="38"/>
      <c r="S462" s="25" t="n">
        <f aca="false">SUM(F462,H462,J462,K462,L462,M462)</f>
        <v>849.919194</v>
      </c>
      <c r="T462" s="25" t="n">
        <f aca="false">SUM(F462,H462,J462,K462,L462,M462,Q462)</f>
        <v>849.919194</v>
      </c>
      <c r="AMH462" s="13"/>
      <c r="AMI462" s="0"/>
      <c r="AMJ462" s="0"/>
    </row>
    <row r="463" s="39" customFormat="true" ht="13.8" hidden="false" customHeight="false" outlineLevel="0" collapsed="false">
      <c r="A463" s="16" t="n">
        <v>30301181</v>
      </c>
      <c r="B463" s="17" t="s">
        <v>507</v>
      </c>
      <c r="C463" s="18"/>
      <c r="D463" s="18"/>
      <c r="E463" s="16" t="s">
        <v>167</v>
      </c>
      <c r="F463" s="19" t="n">
        <f aca="false">IF(C463="",VLOOKUP(E463,'PORTE E UCO'!$A$5:$D$46,4,0),VLOOKUP(E463,'PORTE E UCO'!$A$5:$D$46,4,0)*C463)</f>
        <v>566.612796</v>
      </c>
      <c r="G463" s="20"/>
      <c r="H463" s="21" t="n">
        <f aca="false">G463*$R$2</f>
        <v>0</v>
      </c>
      <c r="I463" s="16" t="n">
        <v>1</v>
      </c>
      <c r="J463" s="22" t="n">
        <f aca="false">IF(I463&gt;=1,F463*$J$2,"")</f>
        <v>169.9838388</v>
      </c>
      <c r="K463" s="22" t="str">
        <f aca="false">IF(I463&gt;=2,F463*$K$2,"")</f>
        <v/>
      </c>
      <c r="L463" s="22" t="str">
        <f aca="false">IF(I463&gt;=3,F463*$L$2,"")</f>
        <v/>
      </c>
      <c r="M463" s="22" t="str">
        <f aca="false">IF(I463&gt;=4,F463*$M$2,"")</f>
        <v/>
      </c>
      <c r="N463" s="16" t="n">
        <v>2</v>
      </c>
      <c r="O463" s="16" t="n">
        <v>0</v>
      </c>
      <c r="P463" s="23" t="n">
        <v>0</v>
      </c>
      <c r="Q463" s="22"/>
      <c r="R463" s="38"/>
      <c r="S463" s="25" t="n">
        <f aca="false">SUM(F463,H463,J463,K463,L463,M463)</f>
        <v>736.5966348</v>
      </c>
      <c r="T463" s="25" t="n">
        <f aca="false">SUM(F463,H463,J463,K463,L463,M463,Q463)</f>
        <v>736.5966348</v>
      </c>
      <c r="AMH463" s="13"/>
      <c r="AMI463" s="0"/>
      <c r="AMJ463" s="0"/>
    </row>
    <row r="464" s="39" customFormat="true" ht="13.8" hidden="false" customHeight="false" outlineLevel="0" collapsed="false">
      <c r="A464" s="27" t="n">
        <v>30301190</v>
      </c>
      <c r="B464" s="28" t="s">
        <v>508</v>
      </c>
      <c r="C464" s="29"/>
      <c r="D464" s="29"/>
      <c r="E464" s="27" t="s">
        <v>171</v>
      </c>
      <c r="F464" s="19" t="n">
        <f aca="false">IF(C464="",VLOOKUP(E464,'PORTE E UCO'!$A$5:$D$46,4,0),VLOOKUP(E464,'PORTE E UCO'!$A$5:$D$46,4,0)*C464)</f>
        <v>287.188282</v>
      </c>
      <c r="G464" s="30"/>
      <c r="H464" s="21" t="n">
        <f aca="false">G464*$R$2</f>
        <v>0</v>
      </c>
      <c r="I464" s="27" t="n">
        <v>2</v>
      </c>
      <c r="J464" s="22" t="n">
        <f aca="false">IF(I464&gt;=1,F464*$J$2,"")</f>
        <v>86.1564846</v>
      </c>
      <c r="K464" s="22" t="n">
        <f aca="false">IF(I464&gt;=2,F464*$K$2,"")</f>
        <v>57.4376564</v>
      </c>
      <c r="L464" s="22" t="str">
        <f aca="false">IF(I464&gt;=3,F464*$L$2,"")</f>
        <v/>
      </c>
      <c r="M464" s="22" t="str">
        <f aca="false">IF(I464&gt;=4,F464*$M$2,"")</f>
        <v/>
      </c>
      <c r="N464" s="27" t="n">
        <v>3</v>
      </c>
      <c r="O464" s="27" t="n">
        <v>0</v>
      </c>
      <c r="P464" s="31" t="n">
        <v>0</v>
      </c>
      <c r="Q464" s="32"/>
      <c r="R464" s="38"/>
      <c r="S464" s="25" t="n">
        <f aca="false">SUM(F464,H464,J464,K464,L464,M464)</f>
        <v>430.782423</v>
      </c>
      <c r="T464" s="25" t="n">
        <f aca="false">SUM(F464,H464,J464,K464,L464,M464,Q464)</f>
        <v>430.782423</v>
      </c>
      <c r="AMH464" s="13"/>
      <c r="AMI464" s="0"/>
      <c r="AMJ464" s="0"/>
    </row>
    <row r="465" s="39" customFormat="true" ht="13.8" hidden="false" customHeight="false" outlineLevel="0" collapsed="false">
      <c r="A465" s="16" t="n">
        <v>30301203</v>
      </c>
      <c r="B465" s="17" t="s">
        <v>509</v>
      </c>
      <c r="C465" s="18"/>
      <c r="D465" s="18"/>
      <c r="E465" s="16" t="s">
        <v>167</v>
      </c>
      <c r="F465" s="19" t="n">
        <f aca="false">IF(C465="",VLOOKUP(E465,'PORTE E UCO'!$A$5:$D$46,4,0),VLOOKUP(E465,'PORTE E UCO'!$A$5:$D$46,4,0)*C465)</f>
        <v>566.612796</v>
      </c>
      <c r="G465" s="20"/>
      <c r="H465" s="21" t="n">
        <f aca="false">G465*$R$2</f>
        <v>0</v>
      </c>
      <c r="I465" s="16" t="n">
        <v>1</v>
      </c>
      <c r="J465" s="22" t="n">
        <f aca="false">IF(I465&gt;=1,F465*$J$2,"")</f>
        <v>169.9838388</v>
      </c>
      <c r="K465" s="22" t="str">
        <f aca="false">IF(I465&gt;=2,F465*$K$2,"")</f>
        <v/>
      </c>
      <c r="L465" s="22" t="str">
        <f aca="false">IF(I465&gt;=3,F465*$L$2,"")</f>
        <v/>
      </c>
      <c r="M465" s="22" t="str">
        <f aca="false">IF(I465&gt;=4,F465*$M$2,"")</f>
        <v/>
      </c>
      <c r="N465" s="16" t="n">
        <v>3</v>
      </c>
      <c r="O465" s="16" t="n">
        <v>0</v>
      </c>
      <c r="P465" s="23" t="n">
        <v>0</v>
      </c>
      <c r="Q465" s="22"/>
      <c r="R465" s="38"/>
      <c r="S465" s="25" t="n">
        <f aca="false">SUM(F465,H465,J465,K465,L465,M465)</f>
        <v>736.5966348</v>
      </c>
      <c r="T465" s="25" t="n">
        <f aca="false">SUM(F465,H465,J465,K465,L465,M465,Q465)</f>
        <v>736.5966348</v>
      </c>
      <c r="AMH465" s="13"/>
      <c r="AMI465" s="0"/>
      <c r="AMJ465" s="0"/>
    </row>
    <row r="466" s="39" customFormat="true" ht="13.8" hidden="false" customHeight="false" outlineLevel="0" collapsed="false">
      <c r="A466" s="27" t="n">
        <v>30301211</v>
      </c>
      <c r="B466" s="28" t="s">
        <v>510</v>
      </c>
      <c r="C466" s="29"/>
      <c r="D466" s="29"/>
      <c r="E466" s="27" t="s">
        <v>350</v>
      </c>
      <c r="F466" s="19" t="n">
        <f aca="false">IF(C466="",VLOOKUP(E466,'PORTE E UCO'!$A$5:$D$46,4,0),VLOOKUP(E466,'PORTE E UCO'!$A$5:$D$46,4,0)*C466)</f>
        <v>479.687048</v>
      </c>
      <c r="G466" s="30"/>
      <c r="H466" s="21" t="n">
        <f aca="false">G466*$R$2</f>
        <v>0</v>
      </c>
      <c r="I466" s="27" t="n">
        <v>1</v>
      </c>
      <c r="J466" s="22" t="n">
        <f aca="false">IF(I466&gt;=1,F466*$J$2,"")</f>
        <v>143.9061144</v>
      </c>
      <c r="K466" s="22" t="str">
        <f aca="false">IF(I466&gt;=2,F466*$K$2,"")</f>
        <v/>
      </c>
      <c r="L466" s="22" t="str">
        <f aca="false">IF(I466&gt;=3,F466*$L$2,"")</f>
        <v/>
      </c>
      <c r="M466" s="22" t="str">
        <f aca="false">IF(I466&gt;=4,F466*$M$2,"")</f>
        <v/>
      </c>
      <c r="N466" s="27" t="n">
        <v>2</v>
      </c>
      <c r="O466" s="27" t="n">
        <v>0</v>
      </c>
      <c r="P466" s="31" t="n">
        <v>0</v>
      </c>
      <c r="Q466" s="32"/>
      <c r="R466" s="38"/>
      <c r="S466" s="25" t="n">
        <f aca="false">SUM(F466,H466,J466,K466,L466,M466)</f>
        <v>623.5931624</v>
      </c>
      <c r="T466" s="25" t="n">
        <f aca="false">SUM(F466,H466,J466,K466,L466,M466,Q466)</f>
        <v>623.5931624</v>
      </c>
      <c r="AMH466" s="13"/>
      <c r="AMI466" s="0"/>
      <c r="AMJ466" s="0"/>
    </row>
    <row r="467" s="39" customFormat="true" ht="13.8" hidden="false" customHeight="false" outlineLevel="0" collapsed="false">
      <c r="A467" s="16" t="n">
        <v>30301220</v>
      </c>
      <c r="B467" s="17" t="s">
        <v>511</v>
      </c>
      <c r="C467" s="18"/>
      <c r="D467" s="18"/>
      <c r="E467" s="16" t="s">
        <v>167</v>
      </c>
      <c r="F467" s="19" t="n">
        <f aca="false">IF(C467="",VLOOKUP(E467,'PORTE E UCO'!$A$5:$D$46,4,0),VLOOKUP(E467,'PORTE E UCO'!$A$5:$D$46,4,0)*C467)</f>
        <v>566.612796</v>
      </c>
      <c r="G467" s="20"/>
      <c r="H467" s="21" t="n">
        <f aca="false">G467*$R$2</f>
        <v>0</v>
      </c>
      <c r="I467" s="16" t="n">
        <v>1</v>
      </c>
      <c r="J467" s="22" t="n">
        <f aca="false">IF(I467&gt;=1,F467*$J$2,"")</f>
        <v>169.9838388</v>
      </c>
      <c r="K467" s="22" t="str">
        <f aca="false">IF(I467&gt;=2,F467*$K$2,"")</f>
        <v/>
      </c>
      <c r="L467" s="22" t="str">
        <f aca="false">IF(I467&gt;=3,F467*$L$2,"")</f>
        <v/>
      </c>
      <c r="M467" s="22" t="str">
        <f aca="false">IF(I467&gt;=4,F467*$M$2,"")</f>
        <v/>
      </c>
      <c r="N467" s="16" t="n">
        <v>4</v>
      </c>
      <c r="O467" s="16" t="n">
        <v>0</v>
      </c>
      <c r="P467" s="23" t="n">
        <v>0</v>
      </c>
      <c r="Q467" s="22"/>
      <c r="R467" s="38"/>
      <c r="S467" s="25" t="n">
        <f aca="false">SUM(F467,H467,J467,K467,L467,M467)</f>
        <v>736.5966348</v>
      </c>
      <c r="T467" s="25" t="n">
        <f aca="false">SUM(F467,H467,J467,K467,L467,M467,Q467)</f>
        <v>736.5966348</v>
      </c>
      <c r="AMH467" s="13"/>
      <c r="AMI467" s="0"/>
      <c r="AMJ467" s="0"/>
    </row>
    <row r="468" s="39" customFormat="true" ht="13.8" hidden="false" customHeight="false" outlineLevel="0" collapsed="false">
      <c r="A468" s="27" t="n">
        <v>30301238</v>
      </c>
      <c r="B468" s="28" t="s">
        <v>512</v>
      </c>
      <c r="C468" s="29"/>
      <c r="D468" s="29"/>
      <c r="E468" s="27" t="s">
        <v>37</v>
      </c>
      <c r="F468" s="19" t="n">
        <f aca="false">IF(C468="",VLOOKUP(E468,'PORTE E UCO'!$A$5:$D$46,4,0),VLOOKUP(E468,'PORTE E UCO'!$A$5:$D$46,4,0)*C468)</f>
        <v>192.437794</v>
      </c>
      <c r="G468" s="30"/>
      <c r="H468" s="21" t="n">
        <f aca="false">G468*$R$2</f>
        <v>0</v>
      </c>
      <c r="I468" s="27" t="n">
        <v>1</v>
      </c>
      <c r="J468" s="22" t="n">
        <f aca="false">IF(I468&gt;=1,F468*$J$2,"")</f>
        <v>57.7313382</v>
      </c>
      <c r="K468" s="22" t="str">
        <f aca="false">IF(I468&gt;=2,F468*$K$2,"")</f>
        <v/>
      </c>
      <c r="L468" s="22" t="str">
        <f aca="false">IF(I468&gt;=3,F468*$L$2,"")</f>
        <v/>
      </c>
      <c r="M468" s="22" t="str">
        <f aca="false">IF(I468&gt;=4,F468*$M$2,"")</f>
        <v/>
      </c>
      <c r="N468" s="27" t="n">
        <v>0</v>
      </c>
      <c r="O468" s="27" t="n">
        <v>0</v>
      </c>
      <c r="P468" s="31" t="n">
        <v>0</v>
      </c>
      <c r="Q468" s="32"/>
      <c r="R468" s="38"/>
      <c r="S468" s="25" t="n">
        <f aca="false">SUM(F468,H468,J468,K468,L468,M468)</f>
        <v>250.1691322</v>
      </c>
      <c r="T468" s="25" t="n">
        <f aca="false">SUM(F468,H468,J468,K468,L468,M468,Q468)</f>
        <v>250.1691322</v>
      </c>
      <c r="AMH468" s="13"/>
      <c r="AMI468" s="0"/>
      <c r="AMJ468" s="0"/>
    </row>
    <row r="469" s="39" customFormat="true" ht="13.8" hidden="false" customHeight="false" outlineLevel="0" collapsed="false">
      <c r="A469" s="16" t="n">
        <v>30301246</v>
      </c>
      <c r="B469" s="17" t="s">
        <v>513</v>
      </c>
      <c r="C469" s="18"/>
      <c r="D469" s="18"/>
      <c r="E469" s="16" t="s">
        <v>171</v>
      </c>
      <c r="F469" s="19" t="n">
        <f aca="false">IF(C469="",VLOOKUP(E469,'PORTE E UCO'!$A$5:$D$46,4,0),VLOOKUP(E469,'PORTE E UCO'!$A$5:$D$46,4,0)*C469)</f>
        <v>287.188282</v>
      </c>
      <c r="G469" s="20"/>
      <c r="H469" s="21" t="n">
        <f aca="false">G469*$R$2</f>
        <v>0</v>
      </c>
      <c r="I469" s="16" t="n">
        <v>0</v>
      </c>
      <c r="J469" s="22" t="str">
        <f aca="false">IF(I469&gt;=1,F469*$J$2,"")</f>
        <v/>
      </c>
      <c r="K469" s="22" t="str">
        <f aca="false">IF(I469&gt;=2,F469*$K$2,"")</f>
        <v/>
      </c>
      <c r="L469" s="22" t="str">
        <f aca="false">IF(I469&gt;=3,F469*$L$2,"")</f>
        <v/>
      </c>
      <c r="M469" s="22" t="str">
        <f aca="false">IF(I469&gt;=4,F469*$M$2,"")</f>
        <v/>
      </c>
      <c r="N469" s="16" t="n">
        <v>3</v>
      </c>
      <c r="O469" s="16" t="n">
        <v>0</v>
      </c>
      <c r="P469" s="23" t="n">
        <v>0</v>
      </c>
      <c r="Q469" s="22"/>
      <c r="R469" s="38"/>
      <c r="S469" s="25" t="n">
        <f aca="false">SUM(F469,H469,J469,K469,L469,M469)</f>
        <v>287.188282</v>
      </c>
      <c r="T469" s="25" t="n">
        <f aca="false">SUM(F469,H469,J469,K469,L469,M469,Q469)</f>
        <v>287.188282</v>
      </c>
      <c r="AMH469" s="13"/>
      <c r="AMI469" s="0"/>
      <c r="AMJ469" s="0"/>
    </row>
    <row r="470" s="39" customFormat="true" ht="13.8" hidden="false" customHeight="false" outlineLevel="0" collapsed="false">
      <c r="A470" s="27" t="n">
        <v>30301254</v>
      </c>
      <c r="B470" s="28" t="s">
        <v>514</v>
      </c>
      <c r="C470" s="29"/>
      <c r="D470" s="29"/>
      <c r="E470" s="27" t="s">
        <v>350</v>
      </c>
      <c r="F470" s="19" t="n">
        <f aca="false">IF(C470="",VLOOKUP(E470,'PORTE E UCO'!$A$5:$D$46,4,0),VLOOKUP(E470,'PORTE E UCO'!$A$5:$D$46,4,0)*C470)</f>
        <v>479.687048</v>
      </c>
      <c r="G470" s="30"/>
      <c r="H470" s="21" t="n">
        <f aca="false">G470*$R$2</f>
        <v>0</v>
      </c>
      <c r="I470" s="27" t="n">
        <v>1</v>
      </c>
      <c r="J470" s="22" t="n">
        <f aca="false">IF(I470&gt;=1,F470*$J$2,"")</f>
        <v>143.9061144</v>
      </c>
      <c r="K470" s="22" t="str">
        <f aca="false">IF(I470&gt;=2,F470*$K$2,"")</f>
        <v/>
      </c>
      <c r="L470" s="22" t="str">
        <f aca="false">IF(I470&gt;=3,F470*$L$2,"")</f>
        <v/>
      </c>
      <c r="M470" s="22" t="str">
        <f aca="false">IF(I470&gt;=4,F470*$M$2,"")</f>
        <v/>
      </c>
      <c r="N470" s="27" t="n">
        <v>3</v>
      </c>
      <c r="O470" s="27" t="n">
        <v>0</v>
      </c>
      <c r="P470" s="31" t="n">
        <v>0</v>
      </c>
      <c r="Q470" s="32"/>
      <c r="R470" s="38"/>
      <c r="S470" s="25" t="n">
        <f aca="false">SUM(F470,H470,J470,K470,L470,M470)</f>
        <v>623.5931624</v>
      </c>
      <c r="T470" s="25" t="n">
        <f aca="false">SUM(F470,H470,J470,K470,L470,M470,Q470)</f>
        <v>623.5931624</v>
      </c>
      <c r="AMH470" s="13"/>
      <c r="AMI470" s="0"/>
      <c r="AMJ470" s="0"/>
    </row>
    <row r="471" s="39" customFormat="true" ht="13.8" hidden="false" customHeight="false" outlineLevel="0" collapsed="false">
      <c r="A471" s="16" t="n">
        <v>30301262</v>
      </c>
      <c r="B471" s="17" t="s">
        <v>515</v>
      </c>
      <c r="C471" s="18"/>
      <c r="D471" s="18"/>
      <c r="E471" s="16" t="s">
        <v>24</v>
      </c>
      <c r="F471" s="19" t="n">
        <f aca="false">IF(C471="",VLOOKUP(E471,'PORTE E UCO'!$A$5:$D$46,4,0),VLOOKUP(E471,'PORTE E UCO'!$A$5:$D$46,4,0)*C471)</f>
        <v>377.223602</v>
      </c>
      <c r="G471" s="20"/>
      <c r="H471" s="21" t="n">
        <f aca="false">G471*$R$2</f>
        <v>0</v>
      </c>
      <c r="I471" s="16" t="n">
        <v>0</v>
      </c>
      <c r="J471" s="22" t="str">
        <f aca="false">IF(I471&gt;=1,F471*$J$2,"")</f>
        <v/>
      </c>
      <c r="K471" s="22" t="str">
        <f aca="false">IF(I471&gt;=2,F471*$K$2,"")</f>
        <v/>
      </c>
      <c r="L471" s="22" t="str">
        <f aca="false">IF(I471&gt;=3,F471*$L$2,"")</f>
        <v/>
      </c>
      <c r="M471" s="22" t="str">
        <f aca="false">IF(I471&gt;=4,F471*$M$2,"")</f>
        <v/>
      </c>
      <c r="N471" s="16" t="n">
        <v>3</v>
      </c>
      <c r="O471" s="16" t="n">
        <v>0</v>
      </c>
      <c r="P471" s="23" t="n">
        <v>0</v>
      </c>
      <c r="Q471" s="22"/>
      <c r="R471" s="38"/>
      <c r="S471" s="25" t="n">
        <f aca="false">SUM(F471,H471,J471,K471,L471,M471)</f>
        <v>377.223602</v>
      </c>
      <c r="T471" s="25" t="n">
        <f aca="false">SUM(F471,H471,J471,K471,L471,M471,Q471)</f>
        <v>377.223602</v>
      </c>
      <c r="AMH471" s="13"/>
      <c r="AMI471" s="0"/>
      <c r="AMJ471" s="0"/>
    </row>
    <row r="472" s="39" customFormat="true" ht="13.8" hidden="false" customHeight="false" outlineLevel="0" collapsed="false">
      <c r="A472" s="27" t="n">
        <v>30301270</v>
      </c>
      <c r="B472" s="28" t="s">
        <v>516</v>
      </c>
      <c r="C472" s="29"/>
      <c r="D472" s="29"/>
      <c r="E472" s="27" t="s">
        <v>171</v>
      </c>
      <c r="F472" s="19" t="n">
        <f aca="false">IF(C472="",VLOOKUP(E472,'PORTE E UCO'!$A$5:$D$46,4,0),VLOOKUP(E472,'PORTE E UCO'!$A$5:$D$46,4,0)*C472)</f>
        <v>287.188282</v>
      </c>
      <c r="G472" s="30"/>
      <c r="H472" s="21" t="n">
        <f aca="false">G472*$R$2</f>
        <v>0</v>
      </c>
      <c r="I472" s="27" t="n">
        <v>0</v>
      </c>
      <c r="J472" s="22" t="str">
        <f aca="false">IF(I472&gt;=1,F472*$J$2,"")</f>
        <v/>
      </c>
      <c r="K472" s="22" t="str">
        <f aca="false">IF(I472&gt;=2,F472*$K$2,"")</f>
        <v/>
      </c>
      <c r="L472" s="22" t="str">
        <f aca="false">IF(I472&gt;=3,F472*$L$2,"")</f>
        <v/>
      </c>
      <c r="M472" s="22" t="str">
        <f aca="false">IF(I472&gt;=4,F472*$M$2,"")</f>
        <v/>
      </c>
      <c r="N472" s="27" t="n">
        <v>0</v>
      </c>
      <c r="O472" s="27" t="n">
        <v>0</v>
      </c>
      <c r="P472" s="31" t="n">
        <v>0</v>
      </c>
      <c r="Q472" s="32"/>
      <c r="R472" s="38"/>
      <c r="S472" s="25" t="n">
        <f aca="false">SUM(F472,H472,J472,K472,L472,M472)</f>
        <v>287.188282</v>
      </c>
      <c r="T472" s="25" t="n">
        <f aca="false">SUM(F472,H472,J472,K472,L472,M472,Q472)</f>
        <v>287.188282</v>
      </c>
      <c r="AMH472" s="13"/>
      <c r="AMI472" s="0"/>
      <c r="AMJ472" s="0"/>
    </row>
    <row r="473" s="39" customFormat="true" ht="13.8" hidden="false" customHeight="false" outlineLevel="0" collapsed="false">
      <c r="A473" s="16" t="n">
        <v>30302013</v>
      </c>
      <c r="B473" s="17" t="s">
        <v>517</v>
      </c>
      <c r="C473" s="18"/>
      <c r="D473" s="18"/>
      <c r="E473" s="16" t="s">
        <v>272</v>
      </c>
      <c r="F473" s="19" t="n">
        <f aca="false">IF(C473="",VLOOKUP(E473,'PORTE E UCO'!$A$5:$D$46,4,0),VLOOKUP(E473,'PORTE E UCO'!$A$5:$D$46,4,0)*C473)</f>
        <v>801.009488</v>
      </c>
      <c r="G473" s="20"/>
      <c r="H473" s="21" t="n">
        <f aca="false">G473*$R$2</f>
        <v>0</v>
      </c>
      <c r="I473" s="16" t="n">
        <v>1</v>
      </c>
      <c r="J473" s="22" t="n">
        <f aca="false">IF(I473&gt;=1,F473*$J$2,"")</f>
        <v>240.3028464</v>
      </c>
      <c r="K473" s="22" t="str">
        <f aca="false">IF(I473&gt;=2,F473*$K$2,"")</f>
        <v/>
      </c>
      <c r="L473" s="22" t="str">
        <f aca="false">IF(I473&gt;=3,F473*$L$2,"")</f>
        <v/>
      </c>
      <c r="M473" s="22" t="str">
        <f aca="false">IF(I473&gt;=4,F473*$M$2,"")</f>
        <v/>
      </c>
      <c r="N473" s="16" t="n">
        <v>4</v>
      </c>
      <c r="O473" s="16" t="n">
        <v>0</v>
      </c>
      <c r="P473" s="23" t="n">
        <v>0</v>
      </c>
      <c r="Q473" s="22"/>
      <c r="R473" s="38"/>
      <c r="S473" s="25" t="n">
        <f aca="false">SUM(F473,H473,J473,K473,L473,M473)</f>
        <v>1041.3123344</v>
      </c>
      <c r="T473" s="25" t="n">
        <f aca="false">SUM(F473,H473,J473,K473,L473,M473,Q473)</f>
        <v>1041.3123344</v>
      </c>
      <c r="AMH473" s="13"/>
      <c r="AMI473" s="0"/>
      <c r="AMJ473" s="0"/>
    </row>
    <row r="474" s="39" customFormat="true" ht="13.8" hidden="false" customHeight="false" outlineLevel="0" collapsed="false">
      <c r="A474" s="27" t="n">
        <v>30302021</v>
      </c>
      <c r="B474" s="28" t="s">
        <v>518</v>
      </c>
      <c r="C474" s="29"/>
      <c r="D474" s="29"/>
      <c r="E474" s="27" t="s">
        <v>225</v>
      </c>
      <c r="F474" s="19" t="n">
        <f aca="false">IF(C474="",VLOOKUP(E474,'PORTE E UCO'!$A$5:$D$46,4,0),VLOOKUP(E474,'PORTE E UCO'!$A$5:$D$46,4,0)*C474)</f>
        <v>1035.416342</v>
      </c>
      <c r="G474" s="30"/>
      <c r="H474" s="21" t="n">
        <f aca="false">G474*$R$2</f>
        <v>0</v>
      </c>
      <c r="I474" s="27" t="n">
        <v>1</v>
      </c>
      <c r="J474" s="22" t="n">
        <f aca="false">IF(I474&gt;=1,F474*$J$2,"")</f>
        <v>310.6249026</v>
      </c>
      <c r="K474" s="22" t="str">
        <f aca="false">IF(I474&gt;=2,F474*$K$2,"")</f>
        <v/>
      </c>
      <c r="L474" s="22" t="str">
        <f aca="false">IF(I474&gt;=3,F474*$L$2,"")</f>
        <v/>
      </c>
      <c r="M474" s="22" t="str">
        <f aca="false">IF(I474&gt;=4,F474*$M$2,"")</f>
        <v/>
      </c>
      <c r="N474" s="27" t="n">
        <v>5</v>
      </c>
      <c r="O474" s="27" t="n">
        <v>0</v>
      </c>
      <c r="P474" s="31" t="n">
        <v>0</v>
      </c>
      <c r="Q474" s="32"/>
      <c r="R474" s="38"/>
      <c r="S474" s="25" t="n">
        <f aca="false">SUM(F474,H474,J474,K474,L474,M474)</f>
        <v>1346.0412446</v>
      </c>
      <c r="T474" s="25" t="n">
        <f aca="false">SUM(F474,H474,J474,K474,L474,M474,Q474)</f>
        <v>1346.0412446</v>
      </c>
      <c r="AMH474" s="13"/>
      <c r="AMI474" s="0"/>
      <c r="AMJ474" s="0"/>
    </row>
    <row r="475" s="39" customFormat="true" ht="13.8" hidden="false" customHeight="false" outlineLevel="0" collapsed="false">
      <c r="A475" s="16" t="n">
        <v>30302030</v>
      </c>
      <c r="B475" s="17" t="s">
        <v>519</v>
      </c>
      <c r="C475" s="18"/>
      <c r="D475" s="18"/>
      <c r="E475" s="16" t="s">
        <v>229</v>
      </c>
      <c r="F475" s="19" t="n">
        <f aca="false">IF(C475="",VLOOKUP(E475,'PORTE E UCO'!$A$5:$D$46,4,0),VLOOKUP(E475,'PORTE E UCO'!$A$5:$D$46,4,0)*C475)</f>
        <v>946.935808</v>
      </c>
      <c r="G475" s="20"/>
      <c r="H475" s="21" t="n">
        <f aca="false">G475*$R$2</f>
        <v>0</v>
      </c>
      <c r="I475" s="16" t="n">
        <v>2</v>
      </c>
      <c r="J475" s="22" t="n">
        <f aca="false">IF(I475&gt;=1,F475*$J$2,"")</f>
        <v>284.0807424</v>
      </c>
      <c r="K475" s="22" t="n">
        <f aca="false">IF(I475&gt;=2,F475*$K$2,"")</f>
        <v>189.3871616</v>
      </c>
      <c r="L475" s="22" t="str">
        <f aca="false">IF(I475&gt;=3,F475*$L$2,"")</f>
        <v/>
      </c>
      <c r="M475" s="22" t="str">
        <f aca="false">IF(I475&gt;=4,F475*$M$2,"")</f>
        <v/>
      </c>
      <c r="N475" s="16" t="n">
        <v>5</v>
      </c>
      <c r="O475" s="16" t="n">
        <v>0</v>
      </c>
      <c r="P475" s="23" t="n">
        <v>0</v>
      </c>
      <c r="Q475" s="22"/>
      <c r="R475" s="38"/>
      <c r="S475" s="25" t="n">
        <f aca="false">SUM(F475,H475,J475,K475,L475,M475)</f>
        <v>1420.403712</v>
      </c>
      <c r="T475" s="25" t="n">
        <f aca="false">SUM(F475,H475,J475,K475,L475,M475,Q475)</f>
        <v>1420.403712</v>
      </c>
      <c r="AMH475" s="13"/>
      <c r="AMI475" s="0"/>
      <c r="AMJ475" s="0"/>
    </row>
    <row r="476" s="39" customFormat="true" ht="13.8" hidden="false" customHeight="false" outlineLevel="0" collapsed="false">
      <c r="A476" s="27" t="n">
        <v>30302048</v>
      </c>
      <c r="B476" s="28" t="s">
        <v>520</v>
      </c>
      <c r="C476" s="29"/>
      <c r="D476" s="29"/>
      <c r="E476" s="27" t="s">
        <v>221</v>
      </c>
      <c r="F476" s="19" t="n">
        <f aca="false">IF(C476="",VLOOKUP(E476,'PORTE E UCO'!$A$5:$D$46,4,0),VLOOKUP(E476,'PORTE E UCO'!$A$5:$D$46,4,0)*C476)</f>
        <v>1140.948712</v>
      </c>
      <c r="G476" s="30"/>
      <c r="H476" s="21" t="n">
        <f aca="false">G476*$R$2</f>
        <v>0</v>
      </c>
      <c r="I476" s="27" t="n">
        <v>1</v>
      </c>
      <c r="J476" s="22" t="n">
        <f aca="false">IF(I476&gt;=1,F476*$J$2,"")</f>
        <v>342.2846136</v>
      </c>
      <c r="K476" s="22" t="str">
        <f aca="false">IF(I476&gt;=2,F476*$K$2,"")</f>
        <v/>
      </c>
      <c r="L476" s="22" t="str">
        <f aca="false">IF(I476&gt;=3,F476*$L$2,"")</f>
        <v/>
      </c>
      <c r="M476" s="22" t="str">
        <f aca="false">IF(I476&gt;=4,F476*$M$2,"")</f>
        <v/>
      </c>
      <c r="N476" s="27" t="n">
        <v>5</v>
      </c>
      <c r="O476" s="27" t="n">
        <v>0</v>
      </c>
      <c r="P476" s="31" t="n">
        <v>0</v>
      </c>
      <c r="Q476" s="32"/>
      <c r="R476" s="38"/>
      <c r="S476" s="25" t="n">
        <f aca="false">SUM(F476,H476,J476,K476,L476,M476)</f>
        <v>1483.2333256</v>
      </c>
      <c r="T476" s="25" t="n">
        <f aca="false">SUM(F476,H476,J476,K476,L476,M476,Q476)</f>
        <v>1483.2333256</v>
      </c>
      <c r="AMH476" s="13"/>
      <c r="AMI476" s="0"/>
      <c r="AMJ476" s="0"/>
    </row>
    <row r="477" s="39" customFormat="true" ht="14.95" hidden="false" customHeight="false" outlineLevel="0" collapsed="false">
      <c r="A477" s="16" t="n">
        <v>30302056</v>
      </c>
      <c r="B477" s="17" t="s">
        <v>521</v>
      </c>
      <c r="C477" s="18"/>
      <c r="D477" s="18"/>
      <c r="E477" s="16" t="s">
        <v>174</v>
      </c>
      <c r="F477" s="19" t="n">
        <f aca="false">IF(C477="",VLOOKUP(E477,'PORTE E UCO'!$A$5:$D$46,4,0),VLOOKUP(E477,'PORTE E UCO'!$A$5:$D$46,4,0)*C477)</f>
        <v>1709.126456</v>
      </c>
      <c r="G477" s="20"/>
      <c r="H477" s="21" t="n">
        <f aca="false">G477*$R$2</f>
        <v>0</v>
      </c>
      <c r="I477" s="16" t="n">
        <v>4</v>
      </c>
      <c r="J477" s="22" t="n">
        <f aca="false">IF(I477&gt;=1,F477*$J$2,"")</f>
        <v>512.7379368</v>
      </c>
      <c r="K477" s="22" t="n">
        <f aca="false">IF(I477&gt;=2,F477*$K$2,"")</f>
        <v>341.8252912</v>
      </c>
      <c r="L477" s="22" t="n">
        <f aca="false">IF(I477&gt;=3,F477*$L$2,"")</f>
        <v>341.8252912</v>
      </c>
      <c r="M477" s="22" t="n">
        <f aca="false">IF(I477&gt;=4,F477*$M$2,"")</f>
        <v>341.8252912</v>
      </c>
      <c r="N477" s="16" t="n">
        <v>7</v>
      </c>
      <c r="O477" s="16" t="n">
        <v>0</v>
      </c>
      <c r="P477" s="23" t="n">
        <v>0</v>
      </c>
      <c r="Q477" s="22"/>
      <c r="R477" s="38"/>
      <c r="S477" s="25" t="n">
        <f aca="false">SUM(F477,H477,J477,K477,L477,M477)</f>
        <v>3247.3402664</v>
      </c>
      <c r="T477" s="25" t="n">
        <f aca="false">SUM(F477,H477,J477,K477,L477,M477,Q477)</f>
        <v>3247.3402664</v>
      </c>
      <c r="AMH477" s="13"/>
      <c r="AMI477" s="0"/>
      <c r="AMJ477" s="0"/>
    </row>
    <row r="478" s="39" customFormat="true" ht="13.8" hidden="false" customHeight="false" outlineLevel="0" collapsed="false">
      <c r="A478" s="27" t="n">
        <v>30302064</v>
      </c>
      <c r="B478" s="28" t="s">
        <v>522</v>
      </c>
      <c r="C478" s="29"/>
      <c r="D478" s="29"/>
      <c r="E478" s="27" t="s">
        <v>229</v>
      </c>
      <c r="F478" s="19" t="n">
        <f aca="false">IF(C478="",VLOOKUP(E478,'PORTE E UCO'!$A$5:$D$46,4,0),VLOOKUP(E478,'PORTE E UCO'!$A$5:$D$46,4,0)*C478)</f>
        <v>946.935808</v>
      </c>
      <c r="G478" s="30"/>
      <c r="H478" s="21" t="n">
        <f aca="false">G478*$R$2</f>
        <v>0</v>
      </c>
      <c r="I478" s="27" t="n">
        <v>1</v>
      </c>
      <c r="J478" s="22" t="n">
        <f aca="false">IF(I478&gt;=1,F478*$J$2,"")</f>
        <v>284.0807424</v>
      </c>
      <c r="K478" s="22" t="str">
        <f aca="false">IF(I478&gt;=2,F478*$K$2,"")</f>
        <v/>
      </c>
      <c r="L478" s="22" t="str">
        <f aca="false">IF(I478&gt;=3,F478*$L$2,"")</f>
        <v/>
      </c>
      <c r="M478" s="22" t="str">
        <f aca="false">IF(I478&gt;=4,F478*$M$2,"")</f>
        <v/>
      </c>
      <c r="N478" s="27" t="n">
        <v>3</v>
      </c>
      <c r="O478" s="27" t="n">
        <v>0</v>
      </c>
      <c r="P478" s="31" t="n">
        <v>0</v>
      </c>
      <c r="Q478" s="32"/>
      <c r="R478" s="38"/>
      <c r="S478" s="25" t="n">
        <f aca="false">SUM(F478,H478,J478,K478,L478,M478)</f>
        <v>1231.0165504</v>
      </c>
      <c r="T478" s="25" t="n">
        <f aca="false">SUM(F478,H478,J478,K478,L478,M478,Q478)</f>
        <v>1231.0165504</v>
      </c>
      <c r="AMH478" s="13"/>
      <c r="AMI478" s="0"/>
      <c r="AMJ478" s="0"/>
    </row>
    <row r="479" s="39" customFormat="true" ht="13.8" hidden="false" customHeight="false" outlineLevel="0" collapsed="false">
      <c r="A479" s="16" t="n">
        <v>30302072</v>
      </c>
      <c r="B479" s="17" t="s">
        <v>523</v>
      </c>
      <c r="C479" s="18"/>
      <c r="D479" s="18"/>
      <c r="E479" s="16" t="s">
        <v>221</v>
      </c>
      <c r="F479" s="19" t="n">
        <f aca="false">IF(C479="",VLOOKUP(E479,'PORTE E UCO'!$A$5:$D$46,4,0),VLOOKUP(E479,'PORTE E UCO'!$A$5:$D$46,4,0)*C479)</f>
        <v>1140.948712</v>
      </c>
      <c r="G479" s="20"/>
      <c r="H479" s="21" t="n">
        <f aca="false">G479*$R$2</f>
        <v>0</v>
      </c>
      <c r="I479" s="16" t="n">
        <v>1</v>
      </c>
      <c r="J479" s="22" t="n">
        <f aca="false">IF(I479&gt;=1,F479*$J$2,"")</f>
        <v>342.2846136</v>
      </c>
      <c r="K479" s="22" t="str">
        <f aca="false">IF(I479&gt;=2,F479*$K$2,"")</f>
        <v/>
      </c>
      <c r="L479" s="22" t="str">
        <f aca="false">IF(I479&gt;=3,F479*$L$2,"")</f>
        <v/>
      </c>
      <c r="M479" s="22" t="str">
        <f aca="false">IF(I479&gt;=4,F479*$M$2,"")</f>
        <v/>
      </c>
      <c r="N479" s="16" t="n">
        <v>4</v>
      </c>
      <c r="O479" s="16" t="n">
        <v>0</v>
      </c>
      <c r="P479" s="23" t="n">
        <v>0</v>
      </c>
      <c r="Q479" s="22"/>
      <c r="R479" s="38"/>
      <c r="S479" s="25" t="n">
        <f aca="false">SUM(F479,H479,J479,K479,L479,M479)</f>
        <v>1483.2333256</v>
      </c>
      <c r="T479" s="25" t="n">
        <f aca="false">SUM(F479,H479,J479,K479,L479,M479,Q479)</f>
        <v>1483.2333256</v>
      </c>
      <c r="AMH479" s="13"/>
      <c r="AMI479" s="0"/>
      <c r="AMJ479" s="0"/>
    </row>
    <row r="480" s="39" customFormat="true" ht="13.8" hidden="false" customHeight="false" outlineLevel="0" collapsed="false">
      <c r="A480" s="27" t="n">
        <v>30302080</v>
      </c>
      <c r="B480" s="28" t="s">
        <v>524</v>
      </c>
      <c r="C480" s="29"/>
      <c r="D480" s="29"/>
      <c r="E480" s="27" t="s">
        <v>257</v>
      </c>
      <c r="F480" s="19" t="n">
        <f aca="false">IF(C480="",VLOOKUP(E480,'PORTE E UCO'!$A$5:$D$46,4,0),VLOOKUP(E480,'PORTE E UCO'!$A$5:$D$46,4,0)*C480)</f>
        <v>400.494582</v>
      </c>
      <c r="G480" s="30"/>
      <c r="H480" s="21" t="n">
        <f aca="false">G480*$R$2</f>
        <v>0</v>
      </c>
      <c r="I480" s="27" t="n">
        <v>1</v>
      </c>
      <c r="J480" s="22" t="n">
        <f aca="false">IF(I480&gt;=1,F480*$J$2,"")</f>
        <v>120.1483746</v>
      </c>
      <c r="K480" s="22" t="str">
        <f aca="false">IF(I480&gt;=2,F480*$K$2,"")</f>
        <v/>
      </c>
      <c r="L480" s="22" t="str">
        <f aca="false">IF(I480&gt;=3,F480*$L$2,"")</f>
        <v/>
      </c>
      <c r="M480" s="22" t="str">
        <f aca="false">IF(I480&gt;=4,F480*$M$2,"")</f>
        <v/>
      </c>
      <c r="N480" s="27" t="n">
        <v>3</v>
      </c>
      <c r="O480" s="27" t="n">
        <v>0</v>
      </c>
      <c r="P480" s="31" t="n">
        <v>0</v>
      </c>
      <c r="Q480" s="32"/>
      <c r="R480" s="38"/>
      <c r="S480" s="25" t="n">
        <f aca="false">SUM(F480,H480,J480,K480,L480,M480)</f>
        <v>520.6429566</v>
      </c>
      <c r="T480" s="25" t="n">
        <f aca="false">SUM(F480,H480,J480,K480,L480,M480,Q480)</f>
        <v>520.6429566</v>
      </c>
      <c r="AMH480" s="13"/>
      <c r="AMI480" s="0"/>
      <c r="AMJ480" s="0"/>
    </row>
    <row r="481" s="39" customFormat="true" ht="13.8" hidden="false" customHeight="false" outlineLevel="0" collapsed="false">
      <c r="A481" s="16" t="n">
        <v>30302099</v>
      </c>
      <c r="B481" s="17" t="s">
        <v>525</v>
      </c>
      <c r="C481" s="18"/>
      <c r="D481" s="18"/>
      <c r="E481" s="16" t="s">
        <v>174</v>
      </c>
      <c r="F481" s="19" t="n">
        <f aca="false">IF(C481="",VLOOKUP(E481,'PORTE E UCO'!$A$5:$D$46,4,0),VLOOKUP(E481,'PORTE E UCO'!$A$5:$D$46,4,0)*C481)</f>
        <v>1709.126456</v>
      </c>
      <c r="G481" s="20"/>
      <c r="H481" s="21" t="n">
        <f aca="false">G481*$R$2</f>
        <v>0</v>
      </c>
      <c r="I481" s="16" t="n">
        <v>2</v>
      </c>
      <c r="J481" s="22" t="n">
        <f aca="false">IF(I481&gt;=1,F481*$J$2,"")</f>
        <v>512.7379368</v>
      </c>
      <c r="K481" s="22" t="n">
        <f aca="false">IF(I481&gt;=2,F481*$K$2,"")</f>
        <v>341.8252912</v>
      </c>
      <c r="L481" s="22" t="str">
        <f aca="false">IF(I481&gt;=3,F481*$L$2,"")</f>
        <v/>
      </c>
      <c r="M481" s="22" t="str">
        <f aca="false">IF(I481&gt;=4,F481*$M$2,"")</f>
        <v/>
      </c>
      <c r="N481" s="16" t="n">
        <v>7</v>
      </c>
      <c r="O481" s="16" t="n">
        <v>0</v>
      </c>
      <c r="P481" s="23" t="n">
        <v>0</v>
      </c>
      <c r="Q481" s="22"/>
      <c r="R481" s="38"/>
      <c r="S481" s="25" t="n">
        <f aca="false">SUM(F481,H481,J481,K481,L481,M481)</f>
        <v>2563.689684</v>
      </c>
      <c r="T481" s="25" t="n">
        <f aca="false">SUM(F481,H481,J481,K481,L481,M481,Q481)</f>
        <v>2563.689684</v>
      </c>
      <c r="AMH481" s="13"/>
      <c r="AMI481" s="0"/>
      <c r="AMJ481" s="0"/>
    </row>
    <row r="482" s="39" customFormat="true" ht="13.8" hidden="false" customHeight="false" outlineLevel="0" collapsed="false">
      <c r="A482" s="27" t="n">
        <v>30302102</v>
      </c>
      <c r="B482" s="28" t="s">
        <v>526</v>
      </c>
      <c r="C482" s="29"/>
      <c r="D482" s="29"/>
      <c r="E482" s="27" t="s">
        <v>225</v>
      </c>
      <c r="F482" s="19" t="n">
        <f aca="false">IF(C482="",VLOOKUP(E482,'PORTE E UCO'!$A$5:$D$46,4,0),VLOOKUP(E482,'PORTE E UCO'!$A$5:$D$46,4,0)*C482)</f>
        <v>1035.416342</v>
      </c>
      <c r="G482" s="30"/>
      <c r="H482" s="21" t="n">
        <f aca="false">G482*$R$2</f>
        <v>0</v>
      </c>
      <c r="I482" s="27" t="n">
        <v>1</v>
      </c>
      <c r="J482" s="22" t="n">
        <f aca="false">IF(I482&gt;=1,F482*$J$2,"")</f>
        <v>310.6249026</v>
      </c>
      <c r="K482" s="22" t="str">
        <f aca="false">IF(I482&gt;=2,F482*$K$2,"")</f>
        <v/>
      </c>
      <c r="L482" s="22" t="str">
        <f aca="false">IF(I482&gt;=3,F482*$L$2,"")</f>
        <v/>
      </c>
      <c r="M482" s="22" t="str">
        <f aca="false">IF(I482&gt;=4,F482*$M$2,"")</f>
        <v/>
      </c>
      <c r="N482" s="27" t="n">
        <v>5</v>
      </c>
      <c r="O482" s="27" t="n">
        <v>0</v>
      </c>
      <c r="P482" s="31" t="n">
        <v>0</v>
      </c>
      <c r="Q482" s="32"/>
      <c r="R482" s="38"/>
      <c r="S482" s="25" t="n">
        <f aca="false">SUM(F482,H482,J482,K482,L482,M482)</f>
        <v>1346.0412446</v>
      </c>
      <c r="T482" s="25" t="n">
        <f aca="false">SUM(F482,H482,J482,K482,L482,M482,Q482)</f>
        <v>1346.0412446</v>
      </c>
      <c r="AMH482" s="13"/>
      <c r="AMI482" s="0"/>
      <c r="AMJ482" s="0"/>
    </row>
    <row r="483" s="39" customFormat="true" ht="13.8" hidden="false" customHeight="false" outlineLevel="0" collapsed="false">
      <c r="A483" s="16" t="n">
        <v>30302110</v>
      </c>
      <c r="B483" s="17" t="s">
        <v>527</v>
      </c>
      <c r="C483" s="18"/>
      <c r="D483" s="18"/>
      <c r="E483" s="16" t="s">
        <v>176</v>
      </c>
      <c r="F483" s="19" t="n">
        <f aca="false">IF(C483="",VLOOKUP(E483,'PORTE E UCO'!$A$5:$D$46,4,0),VLOOKUP(E483,'PORTE E UCO'!$A$5:$D$46,4,0)*C483)</f>
        <v>891.034646</v>
      </c>
      <c r="G483" s="20"/>
      <c r="H483" s="21" t="n">
        <f aca="false">G483*$R$2</f>
        <v>0</v>
      </c>
      <c r="I483" s="16" t="n">
        <v>1</v>
      </c>
      <c r="J483" s="22" t="n">
        <f aca="false">IF(I483&gt;=1,F483*$J$2,"")</f>
        <v>267.3103938</v>
      </c>
      <c r="K483" s="22" t="str">
        <f aca="false">IF(I483&gt;=2,F483*$K$2,"")</f>
        <v/>
      </c>
      <c r="L483" s="22" t="str">
        <f aca="false">IF(I483&gt;=3,F483*$L$2,"")</f>
        <v/>
      </c>
      <c r="M483" s="22" t="str">
        <f aca="false">IF(I483&gt;=4,F483*$M$2,"")</f>
        <v/>
      </c>
      <c r="N483" s="16" t="n">
        <v>4</v>
      </c>
      <c r="O483" s="16" t="n">
        <v>0</v>
      </c>
      <c r="P483" s="23" t="n">
        <v>0</v>
      </c>
      <c r="Q483" s="22"/>
      <c r="R483" s="38"/>
      <c r="S483" s="25" t="n">
        <f aca="false">SUM(F483,H483,J483,K483,L483,M483)</f>
        <v>1158.3450398</v>
      </c>
      <c r="T483" s="25" t="n">
        <f aca="false">SUM(F483,H483,J483,K483,L483,M483,Q483)</f>
        <v>1158.3450398</v>
      </c>
      <c r="AMH483" s="13"/>
      <c r="AMI483" s="0"/>
      <c r="AMJ483" s="0"/>
    </row>
    <row r="484" s="39" customFormat="true" ht="13.8" hidden="false" customHeight="false" outlineLevel="0" collapsed="false">
      <c r="A484" s="27" t="n">
        <v>30302129</v>
      </c>
      <c r="B484" s="28" t="s">
        <v>528</v>
      </c>
      <c r="C484" s="29"/>
      <c r="D484" s="29"/>
      <c r="E484" s="27" t="s">
        <v>225</v>
      </c>
      <c r="F484" s="19" t="n">
        <f aca="false">IF(C484="",VLOOKUP(E484,'PORTE E UCO'!$A$5:$D$46,4,0),VLOOKUP(E484,'PORTE E UCO'!$A$5:$D$46,4,0)*C484)</f>
        <v>1035.416342</v>
      </c>
      <c r="G484" s="30"/>
      <c r="H484" s="21" t="n">
        <f aca="false">G484*$R$2</f>
        <v>0</v>
      </c>
      <c r="I484" s="27" t="n">
        <v>1</v>
      </c>
      <c r="J484" s="22" t="n">
        <f aca="false">IF(I484&gt;=1,F484*$J$2,"")</f>
        <v>310.6249026</v>
      </c>
      <c r="K484" s="22" t="str">
        <f aca="false">IF(I484&gt;=2,F484*$K$2,"")</f>
        <v/>
      </c>
      <c r="L484" s="22" t="str">
        <f aca="false">IF(I484&gt;=3,F484*$L$2,"")</f>
        <v/>
      </c>
      <c r="M484" s="22" t="str">
        <f aca="false">IF(I484&gt;=4,F484*$M$2,"")</f>
        <v/>
      </c>
      <c r="N484" s="27" t="n">
        <v>5</v>
      </c>
      <c r="O484" s="27" t="n">
        <v>0</v>
      </c>
      <c r="P484" s="31" t="n">
        <v>0</v>
      </c>
      <c r="Q484" s="32"/>
      <c r="R484" s="38"/>
      <c r="S484" s="25" t="n">
        <f aca="false">SUM(F484,H484,J484,K484,L484,M484)</f>
        <v>1346.0412446</v>
      </c>
      <c r="T484" s="25" t="n">
        <f aca="false">SUM(F484,H484,J484,K484,L484,M484,Q484)</f>
        <v>1346.0412446</v>
      </c>
      <c r="AMH484" s="13"/>
      <c r="AMI484" s="0"/>
      <c r="AMJ484" s="0"/>
    </row>
    <row r="485" s="39" customFormat="true" ht="13.8" hidden="false" customHeight="false" outlineLevel="0" collapsed="false">
      <c r="A485" s="16" t="n">
        <v>30302137</v>
      </c>
      <c r="B485" s="17" t="s">
        <v>529</v>
      </c>
      <c r="C485" s="18"/>
      <c r="D485" s="18"/>
      <c r="E485" s="16" t="s">
        <v>221</v>
      </c>
      <c r="F485" s="19" t="n">
        <f aca="false">IF(C485="",VLOOKUP(E485,'PORTE E UCO'!$A$5:$D$46,4,0),VLOOKUP(E485,'PORTE E UCO'!$A$5:$D$46,4,0)*C485)</f>
        <v>1140.948712</v>
      </c>
      <c r="G485" s="20"/>
      <c r="H485" s="21" t="n">
        <f aca="false">G485*$R$2</f>
        <v>0</v>
      </c>
      <c r="I485" s="16" t="n">
        <v>1</v>
      </c>
      <c r="J485" s="22" t="n">
        <f aca="false">IF(I485&gt;=1,F485*$J$2,"")</f>
        <v>342.2846136</v>
      </c>
      <c r="K485" s="22" t="str">
        <f aca="false">IF(I485&gt;=2,F485*$K$2,"")</f>
        <v/>
      </c>
      <c r="L485" s="22" t="str">
        <f aca="false">IF(I485&gt;=3,F485*$L$2,"")</f>
        <v/>
      </c>
      <c r="M485" s="22" t="str">
        <f aca="false">IF(I485&gt;=4,F485*$M$2,"")</f>
        <v/>
      </c>
      <c r="N485" s="16" t="n">
        <v>5</v>
      </c>
      <c r="O485" s="16" t="n">
        <v>0</v>
      </c>
      <c r="P485" s="23" t="n">
        <v>0</v>
      </c>
      <c r="Q485" s="22"/>
      <c r="R485" s="38"/>
      <c r="S485" s="25" t="n">
        <f aca="false">SUM(F485,H485,J485,K485,L485,M485)</f>
        <v>1483.2333256</v>
      </c>
      <c r="T485" s="25" t="n">
        <f aca="false">SUM(F485,H485,J485,K485,L485,M485,Q485)</f>
        <v>1483.2333256</v>
      </c>
      <c r="AMH485" s="13"/>
      <c r="AMI485" s="0"/>
      <c r="AMJ485" s="0"/>
    </row>
    <row r="486" s="39" customFormat="true" ht="13.8" hidden="false" customHeight="false" outlineLevel="0" collapsed="false">
      <c r="A486" s="27" t="n">
        <v>30303010</v>
      </c>
      <c r="B486" s="28" t="s">
        <v>530</v>
      </c>
      <c r="C486" s="29"/>
      <c r="D486" s="29"/>
      <c r="E486" s="27" t="s">
        <v>171</v>
      </c>
      <c r="F486" s="19" t="n">
        <f aca="false">IF(C486="",VLOOKUP(E486,'PORTE E UCO'!$A$5:$D$46,4,0),VLOOKUP(E486,'PORTE E UCO'!$A$5:$D$46,4,0)*C486)</f>
        <v>287.188282</v>
      </c>
      <c r="G486" s="30"/>
      <c r="H486" s="21" t="n">
        <f aca="false">G486*$R$2</f>
        <v>0</v>
      </c>
      <c r="I486" s="27" t="n">
        <v>1</v>
      </c>
      <c r="J486" s="22" t="n">
        <f aca="false">IF(I486&gt;=1,F486*$J$2,"")</f>
        <v>86.1564846</v>
      </c>
      <c r="K486" s="22" t="str">
        <f aca="false">IF(I486&gt;=2,F486*$K$2,"")</f>
        <v/>
      </c>
      <c r="L486" s="22" t="str">
        <f aca="false">IF(I486&gt;=3,F486*$L$2,"")</f>
        <v/>
      </c>
      <c r="M486" s="22" t="str">
        <f aca="false">IF(I486&gt;=4,F486*$M$2,"")</f>
        <v/>
      </c>
      <c r="N486" s="27" t="n">
        <v>3</v>
      </c>
      <c r="O486" s="27" t="n">
        <v>0</v>
      </c>
      <c r="P486" s="31" t="n">
        <v>0</v>
      </c>
      <c r="Q486" s="32"/>
      <c r="R486" s="38"/>
      <c r="S486" s="25" t="n">
        <f aca="false">SUM(F486,H486,J486,K486,L486,M486)</f>
        <v>373.3447666</v>
      </c>
      <c r="T486" s="25" t="n">
        <f aca="false">SUM(F486,H486,J486,K486,L486,M486,Q486)</f>
        <v>373.3447666</v>
      </c>
      <c r="AMH486" s="13"/>
      <c r="AMI486" s="0"/>
      <c r="AMJ486" s="0"/>
    </row>
    <row r="487" s="39" customFormat="true" ht="13.8" hidden="false" customHeight="false" outlineLevel="0" collapsed="false">
      <c r="A487" s="16" t="n">
        <v>30303028</v>
      </c>
      <c r="B487" s="17" t="s">
        <v>531</v>
      </c>
      <c r="C487" s="18"/>
      <c r="D487" s="18"/>
      <c r="E487" s="16" t="s">
        <v>20</v>
      </c>
      <c r="F487" s="19" t="n">
        <f aca="false">IF(C487="",VLOOKUP(E487,'PORTE E UCO'!$A$5:$D$46,4,0),VLOOKUP(E487,'PORTE E UCO'!$A$5:$D$46,4,0)*C487)</f>
        <v>70.656386</v>
      </c>
      <c r="G487" s="20"/>
      <c r="H487" s="21" t="n">
        <f aca="false">G487*$R$2</f>
        <v>0</v>
      </c>
      <c r="I487" s="16" t="n">
        <v>0</v>
      </c>
      <c r="J487" s="22" t="str">
        <f aca="false">IF(I487&gt;=1,F487*$J$2,"")</f>
        <v/>
      </c>
      <c r="K487" s="22" t="str">
        <f aca="false">IF(I487&gt;=2,F487*$K$2,"")</f>
        <v/>
      </c>
      <c r="L487" s="22" t="str">
        <f aca="false">IF(I487&gt;=3,F487*$L$2,"")</f>
        <v/>
      </c>
      <c r="M487" s="22" t="str">
        <f aca="false">IF(I487&gt;=4,F487*$M$2,"")</f>
        <v/>
      </c>
      <c r="N487" s="16" t="n">
        <v>1</v>
      </c>
      <c r="O487" s="16" t="n">
        <v>0</v>
      </c>
      <c r="P487" s="23" t="n">
        <v>0</v>
      </c>
      <c r="Q487" s="22"/>
      <c r="R487" s="38"/>
      <c r="S487" s="25" t="n">
        <f aca="false">SUM(F487,H487,J487,K487,L487,M487)</f>
        <v>70.656386</v>
      </c>
      <c r="T487" s="25" t="n">
        <f aca="false">SUM(F487,H487,J487,K487,L487,M487,Q487)</f>
        <v>70.656386</v>
      </c>
      <c r="AMH487" s="13"/>
      <c r="AMI487" s="0"/>
      <c r="AMJ487" s="0"/>
    </row>
    <row r="488" s="39" customFormat="true" ht="13.8" hidden="false" customHeight="false" outlineLevel="0" collapsed="false">
      <c r="A488" s="27" t="n">
        <v>30303036</v>
      </c>
      <c r="B488" s="28" t="s">
        <v>532</v>
      </c>
      <c r="C488" s="29"/>
      <c r="D488" s="29"/>
      <c r="E488" s="27" t="s">
        <v>22</v>
      </c>
      <c r="F488" s="19" t="n">
        <f aca="false">IF(C488="",VLOOKUP(E488,'PORTE E UCO'!$A$5:$D$46,4,0),VLOOKUP(E488,'PORTE E UCO'!$A$5:$D$46,4,0)*C488)</f>
        <v>220.434104</v>
      </c>
      <c r="G488" s="30"/>
      <c r="H488" s="21" t="n">
        <f aca="false">G488*$R$2</f>
        <v>0</v>
      </c>
      <c r="I488" s="27" t="n">
        <v>0</v>
      </c>
      <c r="J488" s="22" t="str">
        <f aca="false">IF(I488&gt;=1,F488*$J$2,"")</f>
        <v/>
      </c>
      <c r="K488" s="22" t="str">
        <f aca="false">IF(I488&gt;=2,F488*$K$2,"")</f>
        <v/>
      </c>
      <c r="L488" s="22" t="str">
        <f aca="false">IF(I488&gt;=3,F488*$L$2,"")</f>
        <v/>
      </c>
      <c r="M488" s="22" t="str">
        <f aca="false">IF(I488&gt;=4,F488*$M$2,"")</f>
        <v/>
      </c>
      <c r="N488" s="27" t="n">
        <v>3</v>
      </c>
      <c r="O488" s="27" t="n">
        <v>0</v>
      </c>
      <c r="P488" s="31" t="n">
        <v>0</v>
      </c>
      <c r="Q488" s="32"/>
      <c r="R488" s="38"/>
      <c r="S488" s="25" t="n">
        <f aca="false">SUM(F488,H488,J488,K488,L488,M488)</f>
        <v>220.434104</v>
      </c>
      <c r="T488" s="25" t="n">
        <f aca="false">SUM(F488,H488,J488,K488,L488,M488,Q488)</f>
        <v>220.434104</v>
      </c>
      <c r="AMH488" s="13"/>
      <c r="AMI488" s="0"/>
      <c r="AMJ488" s="0"/>
    </row>
    <row r="489" s="39" customFormat="true" ht="13.8" hidden="false" customHeight="false" outlineLevel="0" collapsed="false">
      <c r="A489" s="16" t="n">
        <v>30303044</v>
      </c>
      <c r="B489" s="17" t="s">
        <v>533</v>
      </c>
      <c r="C489" s="18"/>
      <c r="D489" s="18"/>
      <c r="E489" s="16" t="s">
        <v>54</v>
      </c>
      <c r="F489" s="19" t="n">
        <f aca="false">IF(C489="",VLOOKUP(E489,'PORTE E UCO'!$A$5:$D$46,4,0),VLOOKUP(E489,'PORTE E UCO'!$A$5:$D$46,4,0)*C489)</f>
        <v>35.31295</v>
      </c>
      <c r="G489" s="20"/>
      <c r="H489" s="21" t="n">
        <f aca="false">G489*$R$2</f>
        <v>0</v>
      </c>
      <c r="I489" s="16" t="n">
        <v>0</v>
      </c>
      <c r="J489" s="22" t="str">
        <f aca="false">IF(I489&gt;=1,F489*$J$2,"")</f>
        <v/>
      </c>
      <c r="K489" s="22" t="str">
        <f aca="false">IF(I489&gt;=2,F489*$K$2,"")</f>
        <v/>
      </c>
      <c r="L489" s="22" t="str">
        <f aca="false">IF(I489&gt;=3,F489*$L$2,"")</f>
        <v/>
      </c>
      <c r="M489" s="22" t="str">
        <f aca="false">IF(I489&gt;=4,F489*$M$2,"")</f>
        <v/>
      </c>
      <c r="N489" s="16" t="n">
        <v>0</v>
      </c>
      <c r="O489" s="16" t="n">
        <v>0</v>
      </c>
      <c r="P489" s="23" t="n">
        <v>0</v>
      </c>
      <c r="Q489" s="22"/>
      <c r="R489" s="38"/>
      <c r="S489" s="25" t="n">
        <f aca="false">SUM(F489,H489,J489,K489,L489,M489)</f>
        <v>35.31295</v>
      </c>
      <c r="T489" s="25" t="n">
        <f aca="false">SUM(F489,H489,J489,K489,L489,M489,Q489)</f>
        <v>35.31295</v>
      </c>
      <c r="AMH489" s="13"/>
      <c r="AMI489" s="0"/>
      <c r="AMJ489" s="0"/>
    </row>
    <row r="490" s="39" customFormat="true" ht="13.8" hidden="false" customHeight="false" outlineLevel="0" collapsed="false">
      <c r="A490" s="27" t="n">
        <v>30303052</v>
      </c>
      <c r="B490" s="28" t="s">
        <v>534</v>
      </c>
      <c r="C490" s="29"/>
      <c r="D490" s="29"/>
      <c r="E490" s="27" t="s">
        <v>26</v>
      </c>
      <c r="F490" s="19" t="n">
        <f aca="false">IF(C490="",VLOOKUP(E490,'PORTE E UCO'!$A$5:$D$46,4,0),VLOOKUP(E490,'PORTE E UCO'!$A$5:$D$46,4,0)*C490)</f>
        <v>324.442174</v>
      </c>
      <c r="G490" s="30"/>
      <c r="H490" s="21" t="n">
        <f aca="false">G490*$R$2</f>
        <v>0</v>
      </c>
      <c r="I490" s="27" t="n">
        <v>1</v>
      </c>
      <c r="J490" s="22" t="n">
        <f aca="false">IF(I490&gt;=1,F490*$J$2,"")</f>
        <v>97.3326522</v>
      </c>
      <c r="K490" s="22" t="str">
        <f aca="false">IF(I490&gt;=2,F490*$K$2,"")</f>
        <v/>
      </c>
      <c r="L490" s="22" t="str">
        <f aca="false">IF(I490&gt;=3,F490*$L$2,"")</f>
        <v/>
      </c>
      <c r="M490" s="22" t="str">
        <f aca="false">IF(I490&gt;=4,F490*$M$2,"")</f>
        <v/>
      </c>
      <c r="N490" s="27" t="n">
        <v>3</v>
      </c>
      <c r="O490" s="27" t="n">
        <v>0</v>
      </c>
      <c r="P490" s="31" t="n">
        <v>0</v>
      </c>
      <c r="Q490" s="32"/>
      <c r="R490" s="38"/>
      <c r="S490" s="25" t="n">
        <f aca="false">SUM(F490,H490,J490,K490,L490,M490)</f>
        <v>421.7748262</v>
      </c>
      <c r="T490" s="25" t="n">
        <f aca="false">SUM(F490,H490,J490,K490,L490,M490,Q490)</f>
        <v>421.7748262</v>
      </c>
      <c r="AMH490" s="13"/>
      <c r="AMI490" s="0"/>
      <c r="AMJ490" s="0"/>
    </row>
    <row r="491" s="39" customFormat="true" ht="13.8" hidden="false" customHeight="false" outlineLevel="0" collapsed="false">
      <c r="A491" s="16" t="n">
        <v>30303060</v>
      </c>
      <c r="B491" s="17" t="s">
        <v>535</v>
      </c>
      <c r="C491" s="18"/>
      <c r="D491" s="18"/>
      <c r="E491" s="16" t="s">
        <v>22</v>
      </c>
      <c r="F491" s="19" t="n">
        <f aca="false">IF(C491="",VLOOKUP(E491,'PORTE E UCO'!$A$5:$D$46,4,0),VLOOKUP(E491,'PORTE E UCO'!$A$5:$D$46,4,0)*C491)</f>
        <v>220.434104</v>
      </c>
      <c r="G491" s="20"/>
      <c r="H491" s="21" t="n">
        <f aca="false">G491*$R$2</f>
        <v>0</v>
      </c>
      <c r="I491" s="16" t="n">
        <v>0</v>
      </c>
      <c r="J491" s="22" t="str">
        <f aca="false">IF(I491&gt;=1,F491*$J$2,"")</f>
        <v/>
      </c>
      <c r="K491" s="22" t="str">
        <f aca="false">IF(I491&gt;=2,F491*$K$2,"")</f>
        <v/>
      </c>
      <c r="L491" s="22" t="str">
        <f aca="false">IF(I491&gt;=3,F491*$L$2,"")</f>
        <v/>
      </c>
      <c r="M491" s="22" t="str">
        <f aca="false">IF(I491&gt;=4,F491*$M$2,"")</f>
        <v/>
      </c>
      <c r="N491" s="16" t="n">
        <v>0</v>
      </c>
      <c r="O491" s="16" t="n">
        <v>0</v>
      </c>
      <c r="P491" s="23" t="n">
        <v>0</v>
      </c>
      <c r="Q491" s="22"/>
      <c r="R491" s="38"/>
      <c r="S491" s="25" t="n">
        <f aca="false">SUM(F491,H491,J491,K491,L491,M491)</f>
        <v>220.434104</v>
      </c>
      <c r="T491" s="25" t="n">
        <f aca="false">SUM(F491,H491,J491,K491,L491,M491,Q491)</f>
        <v>220.434104</v>
      </c>
      <c r="AMH491" s="13"/>
      <c r="AMI491" s="0"/>
      <c r="AMJ491" s="0"/>
    </row>
    <row r="492" s="39" customFormat="true" ht="13.8" hidden="false" customHeight="false" outlineLevel="0" collapsed="false">
      <c r="A492" s="27" t="n">
        <v>30303079</v>
      </c>
      <c r="B492" s="28" t="s">
        <v>536</v>
      </c>
      <c r="C492" s="29"/>
      <c r="D492" s="29"/>
      <c r="E492" s="27" t="s">
        <v>350</v>
      </c>
      <c r="F492" s="19" t="n">
        <f aca="false">IF(C492="",VLOOKUP(E492,'PORTE E UCO'!$A$5:$D$46,4,0),VLOOKUP(E492,'PORTE E UCO'!$A$5:$D$46,4,0)*C492)</f>
        <v>479.687048</v>
      </c>
      <c r="G492" s="30"/>
      <c r="H492" s="21" t="n">
        <f aca="false">G492*$R$2</f>
        <v>0</v>
      </c>
      <c r="I492" s="27" t="n">
        <v>1</v>
      </c>
      <c r="J492" s="22" t="n">
        <f aca="false">IF(I492&gt;=1,F492*$J$2,"")</f>
        <v>143.9061144</v>
      </c>
      <c r="K492" s="22" t="str">
        <f aca="false">IF(I492&gt;=2,F492*$K$2,"")</f>
        <v/>
      </c>
      <c r="L492" s="22" t="str">
        <f aca="false">IF(I492&gt;=3,F492*$L$2,"")</f>
        <v/>
      </c>
      <c r="M492" s="22" t="str">
        <f aca="false">IF(I492&gt;=4,F492*$M$2,"")</f>
        <v/>
      </c>
      <c r="N492" s="27" t="n">
        <v>3</v>
      </c>
      <c r="O492" s="27" t="n">
        <v>0</v>
      </c>
      <c r="P492" s="31" t="n">
        <v>0</v>
      </c>
      <c r="Q492" s="32"/>
      <c r="R492" s="38"/>
      <c r="S492" s="25" t="n">
        <f aca="false">SUM(F492,H492,J492,K492,L492,M492)</f>
        <v>623.5931624</v>
      </c>
      <c r="T492" s="25" t="n">
        <f aca="false">SUM(F492,H492,J492,K492,L492,M492,Q492)</f>
        <v>623.5931624</v>
      </c>
      <c r="AMH492" s="13"/>
      <c r="AMI492" s="0"/>
      <c r="AMJ492" s="0"/>
    </row>
    <row r="493" s="39" customFormat="true" ht="13.8" hidden="false" customHeight="false" outlineLevel="0" collapsed="false">
      <c r="A493" s="16" t="n">
        <v>30303087</v>
      </c>
      <c r="B493" s="17" t="s">
        <v>537</v>
      </c>
      <c r="C493" s="18"/>
      <c r="D493" s="18"/>
      <c r="E493" s="16" t="s">
        <v>17</v>
      </c>
      <c r="F493" s="19" t="n">
        <f aca="false">IF(C493="",VLOOKUP(E493,'PORTE E UCO'!$A$5:$D$46,4,0),VLOOKUP(E493,'PORTE E UCO'!$A$5:$D$46,4,0)*C493)</f>
        <v>150.60084</v>
      </c>
      <c r="G493" s="20"/>
      <c r="H493" s="21" t="n">
        <f aca="false">G493*$R$2</f>
        <v>0</v>
      </c>
      <c r="I493" s="16" t="n">
        <v>0</v>
      </c>
      <c r="J493" s="22" t="str">
        <f aca="false">IF(I493&gt;=1,F493*$J$2,"")</f>
        <v/>
      </c>
      <c r="K493" s="22" t="str">
        <f aca="false">IF(I493&gt;=2,F493*$K$2,"")</f>
        <v/>
      </c>
      <c r="L493" s="22" t="str">
        <f aca="false">IF(I493&gt;=3,F493*$L$2,"")</f>
        <v/>
      </c>
      <c r="M493" s="22" t="str">
        <f aca="false">IF(I493&gt;=4,F493*$M$2,"")</f>
        <v/>
      </c>
      <c r="N493" s="16" t="n">
        <v>0</v>
      </c>
      <c r="O493" s="16" t="n">
        <v>0</v>
      </c>
      <c r="P493" s="23" t="n">
        <v>0</v>
      </c>
      <c r="Q493" s="22"/>
      <c r="R493" s="38"/>
      <c r="S493" s="25" t="n">
        <f aca="false">SUM(F493,H493,J493,K493,L493,M493)</f>
        <v>150.60084</v>
      </c>
      <c r="T493" s="25" t="n">
        <f aca="false">SUM(F493,H493,J493,K493,L493,M493,Q493)</f>
        <v>150.60084</v>
      </c>
      <c r="AMH493" s="13"/>
      <c r="AMI493" s="0"/>
      <c r="AMJ493" s="0"/>
    </row>
    <row r="494" s="39" customFormat="true" ht="13.8" hidden="false" customHeight="false" outlineLevel="0" collapsed="false">
      <c r="A494" s="27" t="n">
        <v>30303095</v>
      </c>
      <c r="B494" s="28" t="s">
        <v>538</v>
      </c>
      <c r="C494" s="29"/>
      <c r="D494" s="29"/>
      <c r="E494" s="27" t="s">
        <v>195</v>
      </c>
      <c r="F494" s="19" t="n">
        <f aca="false">IF(C494="",VLOOKUP(E494,'PORTE E UCO'!$A$5:$D$46,4,0),VLOOKUP(E494,'PORTE E UCO'!$A$5:$D$46,4,0)*C494)</f>
        <v>742.008916</v>
      </c>
      <c r="G494" s="30"/>
      <c r="H494" s="21" t="n">
        <f aca="false">G494*$R$2</f>
        <v>0</v>
      </c>
      <c r="I494" s="27" t="n">
        <v>1</v>
      </c>
      <c r="J494" s="22" t="n">
        <f aca="false">IF(I494&gt;=1,F494*$J$2,"")</f>
        <v>222.6026748</v>
      </c>
      <c r="K494" s="22" t="str">
        <f aca="false">IF(I494&gt;=2,F494*$K$2,"")</f>
        <v/>
      </c>
      <c r="L494" s="22" t="str">
        <f aca="false">IF(I494&gt;=3,F494*$L$2,"")</f>
        <v/>
      </c>
      <c r="M494" s="22" t="str">
        <f aca="false">IF(I494&gt;=4,F494*$M$2,"")</f>
        <v/>
      </c>
      <c r="N494" s="27" t="n">
        <v>5</v>
      </c>
      <c r="O494" s="27" t="n">
        <v>0</v>
      </c>
      <c r="P494" s="31" t="n">
        <v>0</v>
      </c>
      <c r="Q494" s="32"/>
      <c r="R494" s="38"/>
      <c r="S494" s="25" t="n">
        <f aca="false">SUM(F494,H494,J494,K494,L494,M494)</f>
        <v>964.6115908</v>
      </c>
      <c r="T494" s="25" t="n">
        <f aca="false">SUM(F494,H494,J494,K494,L494,M494,Q494)</f>
        <v>964.6115908</v>
      </c>
      <c r="AMH494" s="13"/>
      <c r="AMI494" s="0"/>
      <c r="AMJ494" s="0"/>
    </row>
    <row r="495" s="39" customFormat="true" ht="13.8" hidden="false" customHeight="false" outlineLevel="0" collapsed="false">
      <c r="A495" s="16" t="n">
        <v>30303109</v>
      </c>
      <c r="B495" s="17" t="s">
        <v>539</v>
      </c>
      <c r="C495" s="18"/>
      <c r="D495" s="18"/>
      <c r="E495" s="16" t="s">
        <v>22</v>
      </c>
      <c r="F495" s="19" t="n">
        <f aca="false">IF(C495="",VLOOKUP(E495,'PORTE E UCO'!$A$5:$D$46,4,0),VLOOKUP(E495,'PORTE E UCO'!$A$5:$D$46,4,0)*C495)</f>
        <v>220.434104</v>
      </c>
      <c r="G495" s="20"/>
      <c r="H495" s="21" t="n">
        <f aca="false">G495*$R$2</f>
        <v>0</v>
      </c>
      <c r="I495" s="16" t="n">
        <v>0</v>
      </c>
      <c r="J495" s="22" t="str">
        <f aca="false">IF(I495&gt;=1,F495*$J$2,"")</f>
        <v/>
      </c>
      <c r="K495" s="22" t="str">
        <f aca="false">IF(I495&gt;=2,F495*$K$2,"")</f>
        <v/>
      </c>
      <c r="L495" s="22" t="str">
        <f aca="false">IF(I495&gt;=3,F495*$L$2,"")</f>
        <v/>
      </c>
      <c r="M495" s="22" t="str">
        <f aca="false">IF(I495&gt;=4,F495*$M$2,"")</f>
        <v/>
      </c>
      <c r="N495" s="16" t="n">
        <v>0</v>
      </c>
      <c r="O495" s="16" t="n">
        <v>0</v>
      </c>
      <c r="P495" s="23" t="n">
        <v>0</v>
      </c>
      <c r="Q495" s="22"/>
      <c r="R495" s="38"/>
      <c r="S495" s="25" t="n">
        <f aca="false">SUM(F495,H495,J495,K495,L495,M495)</f>
        <v>220.434104</v>
      </c>
      <c r="T495" s="25" t="n">
        <f aca="false">SUM(F495,H495,J495,K495,L495,M495,Q495)</f>
        <v>220.434104</v>
      </c>
      <c r="AMH495" s="13"/>
      <c r="AMI495" s="0"/>
      <c r="AMJ495" s="0"/>
    </row>
    <row r="496" s="39" customFormat="true" ht="13.8" hidden="false" customHeight="false" outlineLevel="0" collapsed="false">
      <c r="A496" s="27" t="n">
        <v>30304016</v>
      </c>
      <c r="B496" s="28" t="s">
        <v>540</v>
      </c>
      <c r="C496" s="29"/>
      <c r="D496" s="29"/>
      <c r="E496" s="27" t="s">
        <v>20</v>
      </c>
      <c r="F496" s="19" t="n">
        <f aca="false">IF(C496="",VLOOKUP(E496,'PORTE E UCO'!$A$5:$D$46,4,0),VLOOKUP(E496,'PORTE E UCO'!$A$5:$D$46,4,0)*C496)</f>
        <v>70.656386</v>
      </c>
      <c r="G496" s="30"/>
      <c r="H496" s="21" t="n">
        <f aca="false">G496*$R$2</f>
        <v>0</v>
      </c>
      <c r="I496" s="27" t="n">
        <v>0</v>
      </c>
      <c r="J496" s="22" t="str">
        <f aca="false">IF(I496&gt;=1,F496*$J$2,"")</f>
        <v/>
      </c>
      <c r="K496" s="22" t="str">
        <f aca="false">IF(I496&gt;=2,F496*$K$2,"")</f>
        <v/>
      </c>
      <c r="L496" s="22" t="str">
        <f aca="false">IF(I496&gt;=3,F496*$L$2,"")</f>
        <v/>
      </c>
      <c r="M496" s="22" t="str">
        <f aca="false">IF(I496&gt;=4,F496*$M$2,"")</f>
        <v/>
      </c>
      <c r="N496" s="27" t="n">
        <v>0</v>
      </c>
      <c r="O496" s="27" t="n">
        <v>0</v>
      </c>
      <c r="P496" s="31" t="n">
        <v>0</v>
      </c>
      <c r="Q496" s="32"/>
      <c r="R496" s="38"/>
      <c r="S496" s="25" t="n">
        <f aca="false">SUM(F496,H496,J496,K496,L496,M496)</f>
        <v>70.656386</v>
      </c>
      <c r="T496" s="25" t="n">
        <f aca="false">SUM(F496,H496,J496,K496,L496,M496,Q496)</f>
        <v>70.656386</v>
      </c>
      <c r="AMH496" s="13"/>
      <c r="AMI496" s="0"/>
      <c r="AMJ496" s="0"/>
    </row>
    <row r="497" s="39" customFormat="true" ht="13.8" hidden="false" customHeight="false" outlineLevel="0" collapsed="false">
      <c r="A497" s="16" t="n">
        <v>30304024</v>
      </c>
      <c r="B497" s="17" t="s">
        <v>541</v>
      </c>
      <c r="C497" s="18"/>
      <c r="D497" s="18"/>
      <c r="E497" s="16" t="s">
        <v>22</v>
      </c>
      <c r="F497" s="19" t="n">
        <f aca="false">IF(C497="",VLOOKUP(E497,'PORTE E UCO'!$A$5:$D$46,4,0),VLOOKUP(E497,'PORTE E UCO'!$A$5:$D$46,4,0)*C497)</f>
        <v>220.434104</v>
      </c>
      <c r="G497" s="20"/>
      <c r="H497" s="21" t="n">
        <f aca="false">G497*$R$2</f>
        <v>0</v>
      </c>
      <c r="I497" s="16" t="n">
        <v>0</v>
      </c>
      <c r="J497" s="22" t="str">
        <f aca="false">IF(I497&gt;=1,F497*$J$2,"")</f>
        <v/>
      </c>
      <c r="K497" s="22" t="str">
        <f aca="false">IF(I497&gt;=2,F497*$K$2,"")</f>
        <v/>
      </c>
      <c r="L497" s="22" t="str">
        <f aca="false">IF(I497&gt;=3,F497*$L$2,"")</f>
        <v/>
      </c>
      <c r="M497" s="22" t="str">
        <f aca="false">IF(I497&gt;=4,F497*$M$2,"")</f>
        <v/>
      </c>
      <c r="N497" s="16" t="n">
        <v>3</v>
      </c>
      <c r="O497" s="16" t="n">
        <v>0</v>
      </c>
      <c r="P497" s="23" t="n">
        <v>0</v>
      </c>
      <c r="Q497" s="22"/>
      <c r="R497" s="38"/>
      <c r="S497" s="25" t="n">
        <f aca="false">SUM(F497,H497,J497,K497,L497,M497)</f>
        <v>220.434104</v>
      </c>
      <c r="T497" s="25" t="n">
        <f aca="false">SUM(F497,H497,J497,K497,L497,M497,Q497)</f>
        <v>220.434104</v>
      </c>
      <c r="AMH497" s="13"/>
      <c r="AMI497" s="0"/>
      <c r="AMJ497" s="0"/>
    </row>
    <row r="498" s="39" customFormat="true" ht="13.8" hidden="false" customHeight="false" outlineLevel="0" collapsed="false">
      <c r="A498" s="27" t="n">
        <v>30304032</v>
      </c>
      <c r="B498" s="28" t="s">
        <v>542</v>
      </c>
      <c r="C498" s="29"/>
      <c r="D498" s="29"/>
      <c r="E498" s="27" t="s">
        <v>20</v>
      </c>
      <c r="F498" s="19" t="n">
        <f aca="false">IF(C498="",VLOOKUP(E498,'PORTE E UCO'!$A$5:$D$46,4,0),VLOOKUP(E498,'PORTE E UCO'!$A$5:$D$46,4,0)*C498)</f>
        <v>70.656386</v>
      </c>
      <c r="G498" s="30"/>
      <c r="H498" s="21" t="n">
        <f aca="false">G498*$R$2</f>
        <v>0</v>
      </c>
      <c r="I498" s="27" t="n">
        <v>0</v>
      </c>
      <c r="J498" s="22" t="str">
        <f aca="false">IF(I498&gt;=1,F498*$J$2,"")</f>
        <v/>
      </c>
      <c r="K498" s="22" t="str">
        <f aca="false">IF(I498&gt;=2,F498*$K$2,"")</f>
        <v/>
      </c>
      <c r="L498" s="22" t="str">
        <f aca="false">IF(I498&gt;=3,F498*$L$2,"")</f>
        <v/>
      </c>
      <c r="M498" s="22" t="str">
        <f aca="false">IF(I498&gt;=4,F498*$M$2,"")</f>
        <v/>
      </c>
      <c r="N498" s="27" t="n">
        <v>3</v>
      </c>
      <c r="O498" s="27" t="n">
        <v>0</v>
      </c>
      <c r="P498" s="31" t="n">
        <v>0</v>
      </c>
      <c r="Q498" s="32"/>
      <c r="R498" s="38"/>
      <c r="S498" s="25" t="n">
        <f aca="false">SUM(F498,H498,J498,K498,L498,M498)</f>
        <v>70.656386</v>
      </c>
      <c r="T498" s="25" t="n">
        <f aca="false">SUM(F498,H498,J498,K498,L498,M498,Q498)</f>
        <v>70.656386</v>
      </c>
      <c r="AMH498" s="13"/>
      <c r="AMI498" s="0"/>
      <c r="AMJ498" s="0"/>
    </row>
    <row r="499" s="39" customFormat="true" ht="13.8" hidden="false" customHeight="false" outlineLevel="0" collapsed="false">
      <c r="A499" s="16" t="n">
        <v>30304105</v>
      </c>
      <c r="B499" s="17" t="s">
        <v>543</v>
      </c>
      <c r="C499" s="18"/>
      <c r="D499" s="18"/>
      <c r="E499" s="16" t="s">
        <v>221</v>
      </c>
      <c r="F499" s="19" t="n">
        <f aca="false">IF(C499="",VLOOKUP(E499,'PORTE E UCO'!$A$5:$D$46,4,0),VLOOKUP(E499,'PORTE E UCO'!$A$5:$D$46,4,0)*C499)</f>
        <v>1140.948712</v>
      </c>
      <c r="G499" s="20" t="n">
        <v>34.47</v>
      </c>
      <c r="H499" s="21" t="n">
        <f aca="false">G499*$R$2</f>
        <v>678.15009504</v>
      </c>
      <c r="I499" s="16" t="n">
        <v>0</v>
      </c>
      <c r="J499" s="22" t="str">
        <f aca="false">IF(I499&gt;=1,F499*$J$2,"")</f>
        <v/>
      </c>
      <c r="K499" s="22" t="str">
        <f aca="false">IF(I499&gt;=2,F499*$K$2,"")</f>
        <v/>
      </c>
      <c r="L499" s="22" t="str">
        <f aca="false">IF(I499&gt;=3,F499*$L$2,"")</f>
        <v/>
      </c>
      <c r="M499" s="22" t="str">
        <f aca="false">IF(I499&gt;=4,F499*$M$2,"")</f>
        <v/>
      </c>
      <c r="N499" s="16" t="n">
        <v>0</v>
      </c>
      <c r="O499" s="16" t="n">
        <v>0</v>
      </c>
      <c r="P499" s="23" t="n">
        <v>0</v>
      </c>
      <c r="Q499" s="22"/>
      <c r="R499" s="38"/>
      <c r="S499" s="25" t="n">
        <f aca="false">SUM(F499,H499,J499,K499,L499,M499)</f>
        <v>1819.09880704</v>
      </c>
      <c r="T499" s="25" t="n">
        <f aca="false">SUM(F499,H499,J499,K499,L499,M499,Q499)</f>
        <v>1819.09880704</v>
      </c>
      <c r="AMH499" s="13"/>
      <c r="AMI499" s="0"/>
      <c r="AMJ499" s="0"/>
    </row>
    <row r="500" s="39" customFormat="true" ht="13.8" hidden="false" customHeight="false" outlineLevel="0" collapsed="false">
      <c r="A500" s="27" t="n">
        <v>30304091</v>
      </c>
      <c r="B500" s="28" t="s">
        <v>544</v>
      </c>
      <c r="C500" s="29"/>
      <c r="D500" s="29"/>
      <c r="E500" s="27" t="s">
        <v>195</v>
      </c>
      <c r="F500" s="19" t="n">
        <f aca="false">IF(C500="",VLOOKUP(E500,'PORTE E UCO'!$A$5:$D$46,4,0),VLOOKUP(E500,'PORTE E UCO'!$A$5:$D$46,4,0)*C500)</f>
        <v>742.008916</v>
      </c>
      <c r="G500" s="30" t="n">
        <v>31.33</v>
      </c>
      <c r="H500" s="21" t="n">
        <f aca="false">G500*$R$2</f>
        <v>616.37489056</v>
      </c>
      <c r="I500" s="27" t="n">
        <v>0</v>
      </c>
      <c r="J500" s="22" t="str">
        <f aca="false">IF(I500&gt;=1,F500*$J$2,"")</f>
        <v/>
      </c>
      <c r="K500" s="22" t="str">
        <f aca="false">IF(I500&gt;=2,F500*$K$2,"")</f>
        <v/>
      </c>
      <c r="L500" s="22" t="str">
        <f aca="false">IF(I500&gt;=3,F500*$L$2,"")</f>
        <v/>
      </c>
      <c r="M500" s="22" t="str">
        <f aca="false">IF(I500&gt;=4,F500*$M$2,"")</f>
        <v/>
      </c>
      <c r="N500" s="27" t="n">
        <v>0</v>
      </c>
      <c r="O500" s="27" t="n">
        <v>0</v>
      </c>
      <c r="P500" s="31" t="n">
        <v>0</v>
      </c>
      <c r="Q500" s="32"/>
      <c r="R500" s="38"/>
      <c r="S500" s="25" t="n">
        <f aca="false">SUM(F500,H500,J500,K500,L500,M500)</f>
        <v>1358.38380656</v>
      </c>
      <c r="T500" s="25" t="n">
        <f aca="false">SUM(F500,H500,J500,K500,L500,M500,Q500)</f>
        <v>1358.38380656</v>
      </c>
      <c r="AMH500" s="13"/>
      <c r="AMI500" s="0"/>
      <c r="AMJ500" s="0"/>
    </row>
    <row r="501" s="39" customFormat="true" ht="13.8" hidden="false" customHeight="false" outlineLevel="0" collapsed="false">
      <c r="A501" s="16" t="n">
        <v>30304083</v>
      </c>
      <c r="B501" s="17" t="s">
        <v>545</v>
      </c>
      <c r="C501" s="18"/>
      <c r="D501" s="18"/>
      <c r="E501" s="16" t="s">
        <v>359</v>
      </c>
      <c r="F501" s="19" t="n">
        <f aca="false">IF(C501="",VLOOKUP(E501,'PORTE E UCO'!$A$5:$D$46,4,0),VLOOKUP(E501,'PORTE E UCO'!$A$5:$D$46,4,0)*C501)</f>
        <v>1473.154654</v>
      </c>
      <c r="G501" s="20"/>
      <c r="H501" s="21" t="n">
        <f aca="false">G501*$R$2</f>
        <v>0</v>
      </c>
      <c r="I501" s="16" t="n">
        <v>1</v>
      </c>
      <c r="J501" s="22" t="n">
        <f aca="false">IF(I501&gt;=1,F501*$J$2,"")</f>
        <v>441.9463962</v>
      </c>
      <c r="K501" s="22" t="str">
        <f aca="false">IF(I501&gt;=2,F501*$K$2,"")</f>
        <v/>
      </c>
      <c r="L501" s="22" t="str">
        <f aca="false">IF(I501&gt;=3,F501*$L$2,"")</f>
        <v/>
      </c>
      <c r="M501" s="22" t="str">
        <f aca="false">IF(I501&gt;=4,F501*$M$2,"")</f>
        <v/>
      </c>
      <c r="N501" s="16" t="n">
        <v>3</v>
      </c>
      <c r="O501" s="16" t="n">
        <v>0</v>
      </c>
      <c r="P501" s="23" t="n">
        <v>0</v>
      </c>
      <c r="Q501" s="22"/>
      <c r="R501" s="38"/>
      <c r="S501" s="25" t="n">
        <f aca="false">SUM(F501,H501,J501,K501,L501,M501)</f>
        <v>1915.1010502</v>
      </c>
      <c r="T501" s="25" t="n">
        <f aca="false">SUM(F501,H501,J501,K501,L501,M501,Q501)</f>
        <v>1915.1010502</v>
      </c>
      <c r="AMH501" s="13"/>
      <c r="AMI501" s="0"/>
      <c r="AMJ501" s="0"/>
    </row>
    <row r="502" s="39" customFormat="true" ht="13.8" hidden="false" customHeight="false" outlineLevel="0" collapsed="false">
      <c r="A502" s="27" t="n">
        <v>30304040</v>
      </c>
      <c r="B502" s="28" t="s">
        <v>546</v>
      </c>
      <c r="C502" s="29"/>
      <c r="D502" s="29"/>
      <c r="E502" s="27" t="s">
        <v>195</v>
      </c>
      <c r="F502" s="19" t="n">
        <f aca="false">IF(C502="",VLOOKUP(E502,'PORTE E UCO'!$A$5:$D$46,4,0),VLOOKUP(E502,'PORTE E UCO'!$A$5:$D$46,4,0)*C502)</f>
        <v>742.008916</v>
      </c>
      <c r="G502" s="30"/>
      <c r="H502" s="21" t="n">
        <f aca="false">G502*$R$2</f>
        <v>0</v>
      </c>
      <c r="I502" s="27" t="n">
        <v>1</v>
      </c>
      <c r="J502" s="22" t="n">
        <f aca="false">IF(I502&gt;=1,F502*$J$2,"")</f>
        <v>222.6026748</v>
      </c>
      <c r="K502" s="22" t="str">
        <f aca="false">IF(I502&gt;=2,F502*$K$2,"")</f>
        <v/>
      </c>
      <c r="L502" s="22" t="str">
        <f aca="false">IF(I502&gt;=3,F502*$L$2,"")</f>
        <v/>
      </c>
      <c r="M502" s="22" t="str">
        <f aca="false">IF(I502&gt;=4,F502*$M$2,"")</f>
        <v/>
      </c>
      <c r="N502" s="27" t="n">
        <v>3</v>
      </c>
      <c r="O502" s="27" t="n">
        <v>0</v>
      </c>
      <c r="P502" s="31" t="n">
        <v>0</v>
      </c>
      <c r="Q502" s="32"/>
      <c r="R502" s="38"/>
      <c r="S502" s="25" t="n">
        <f aca="false">SUM(F502,H502,J502,K502,L502,M502)</f>
        <v>964.6115908</v>
      </c>
      <c r="T502" s="25" t="n">
        <f aca="false">SUM(F502,H502,J502,K502,L502,M502,Q502)</f>
        <v>964.6115908</v>
      </c>
      <c r="AMH502" s="13"/>
      <c r="AMI502" s="0"/>
      <c r="AMJ502" s="0"/>
    </row>
    <row r="503" s="39" customFormat="true" ht="13.8" hidden="false" customHeight="false" outlineLevel="0" collapsed="false">
      <c r="A503" s="16" t="n">
        <v>30304059</v>
      </c>
      <c r="B503" s="17" t="s">
        <v>547</v>
      </c>
      <c r="C503" s="18"/>
      <c r="D503" s="18"/>
      <c r="E503" s="16" t="s">
        <v>22</v>
      </c>
      <c r="F503" s="19" t="n">
        <f aca="false">IF(C503="",VLOOKUP(E503,'PORTE E UCO'!$A$5:$D$46,4,0),VLOOKUP(E503,'PORTE E UCO'!$A$5:$D$46,4,0)*C503)</f>
        <v>220.434104</v>
      </c>
      <c r="G503" s="20"/>
      <c r="H503" s="21" t="n">
        <f aca="false">G503*$R$2</f>
        <v>0</v>
      </c>
      <c r="I503" s="16" t="n">
        <v>0</v>
      </c>
      <c r="J503" s="22" t="str">
        <f aca="false">IF(I503&gt;=1,F503*$J$2,"")</f>
        <v/>
      </c>
      <c r="K503" s="22" t="str">
        <f aca="false">IF(I503&gt;=2,F503*$K$2,"")</f>
        <v/>
      </c>
      <c r="L503" s="22" t="str">
        <f aca="false">IF(I503&gt;=3,F503*$L$2,"")</f>
        <v/>
      </c>
      <c r="M503" s="22" t="str">
        <f aca="false">IF(I503&gt;=4,F503*$M$2,"")</f>
        <v/>
      </c>
      <c r="N503" s="16" t="n">
        <v>0</v>
      </c>
      <c r="O503" s="16" t="n">
        <v>0</v>
      </c>
      <c r="P503" s="23" t="n">
        <v>0</v>
      </c>
      <c r="Q503" s="22"/>
      <c r="R503" s="38"/>
      <c r="S503" s="25" t="n">
        <f aca="false">SUM(F503,H503,J503,K503,L503,M503)</f>
        <v>220.434104</v>
      </c>
      <c r="T503" s="25" t="n">
        <f aca="false">SUM(F503,H503,J503,K503,L503,M503,Q503)</f>
        <v>220.434104</v>
      </c>
      <c r="AMH503" s="13"/>
      <c r="AMI503" s="0"/>
      <c r="AMJ503" s="0"/>
    </row>
    <row r="504" s="39" customFormat="true" ht="13.8" hidden="false" customHeight="false" outlineLevel="0" collapsed="false">
      <c r="A504" s="27" t="n">
        <v>30304067</v>
      </c>
      <c r="B504" s="28" t="s">
        <v>548</v>
      </c>
      <c r="C504" s="29"/>
      <c r="D504" s="29"/>
      <c r="E504" s="27" t="s">
        <v>257</v>
      </c>
      <c r="F504" s="19" t="n">
        <f aca="false">IF(C504="",VLOOKUP(E504,'PORTE E UCO'!$A$5:$D$46,4,0),VLOOKUP(E504,'PORTE E UCO'!$A$5:$D$46,4,0)*C504)</f>
        <v>400.494582</v>
      </c>
      <c r="G504" s="30"/>
      <c r="H504" s="21" t="n">
        <f aca="false">G504*$R$2</f>
        <v>0</v>
      </c>
      <c r="I504" s="27" t="n">
        <v>1</v>
      </c>
      <c r="J504" s="22" t="n">
        <f aca="false">IF(I504&gt;=1,F504*$J$2,"")</f>
        <v>120.1483746</v>
      </c>
      <c r="K504" s="22" t="str">
        <f aca="false">IF(I504&gt;=2,F504*$K$2,"")</f>
        <v/>
      </c>
      <c r="L504" s="22" t="str">
        <f aca="false">IF(I504&gt;=3,F504*$L$2,"")</f>
        <v/>
      </c>
      <c r="M504" s="22" t="str">
        <f aca="false">IF(I504&gt;=4,F504*$M$2,"")</f>
        <v/>
      </c>
      <c r="N504" s="27" t="n">
        <v>3</v>
      </c>
      <c r="O504" s="27" t="n">
        <v>0</v>
      </c>
      <c r="P504" s="31" t="n">
        <v>0</v>
      </c>
      <c r="Q504" s="32"/>
      <c r="R504" s="38"/>
      <c r="S504" s="25" t="n">
        <f aca="false">SUM(F504,H504,J504,K504,L504,M504)</f>
        <v>520.6429566</v>
      </c>
      <c r="T504" s="25" t="n">
        <f aca="false">SUM(F504,H504,J504,K504,L504,M504,Q504)</f>
        <v>520.6429566</v>
      </c>
      <c r="AMH504" s="13"/>
      <c r="AMI504" s="0"/>
      <c r="AMJ504" s="0"/>
    </row>
    <row r="505" s="39" customFormat="true" ht="13.8" hidden="false" customHeight="false" outlineLevel="0" collapsed="false">
      <c r="A505" s="16" t="n">
        <v>30304075</v>
      </c>
      <c r="B505" s="17" t="s">
        <v>549</v>
      </c>
      <c r="C505" s="18"/>
      <c r="D505" s="18"/>
      <c r="E505" s="16" t="s">
        <v>195</v>
      </c>
      <c r="F505" s="19" t="n">
        <f aca="false">IF(C505="",VLOOKUP(E505,'PORTE E UCO'!$A$5:$D$46,4,0),VLOOKUP(E505,'PORTE E UCO'!$A$5:$D$46,4,0)*C505)</f>
        <v>742.008916</v>
      </c>
      <c r="G505" s="20"/>
      <c r="H505" s="21" t="n">
        <f aca="false">G505*$R$2</f>
        <v>0</v>
      </c>
      <c r="I505" s="16" t="n">
        <v>1</v>
      </c>
      <c r="J505" s="22" t="n">
        <f aca="false">IF(I505&gt;=1,F505*$J$2,"")</f>
        <v>222.6026748</v>
      </c>
      <c r="K505" s="22" t="str">
        <f aca="false">IF(I505&gt;=2,F505*$K$2,"")</f>
        <v/>
      </c>
      <c r="L505" s="22" t="str">
        <f aca="false">IF(I505&gt;=3,F505*$L$2,"")</f>
        <v/>
      </c>
      <c r="M505" s="22" t="str">
        <f aca="false">IF(I505&gt;=4,F505*$M$2,"")</f>
        <v/>
      </c>
      <c r="N505" s="16" t="n">
        <v>3</v>
      </c>
      <c r="O505" s="16" t="n">
        <v>0</v>
      </c>
      <c r="P505" s="23" t="n">
        <v>0</v>
      </c>
      <c r="Q505" s="22"/>
      <c r="R505" s="38"/>
      <c r="S505" s="25" t="n">
        <f aca="false">SUM(F505,H505,J505,K505,L505,M505)</f>
        <v>964.6115908</v>
      </c>
      <c r="T505" s="25" t="n">
        <f aca="false">SUM(F505,H505,J505,K505,L505,M505,Q505)</f>
        <v>964.6115908</v>
      </c>
      <c r="AMH505" s="13"/>
      <c r="AMI505" s="0"/>
      <c r="AMJ505" s="0"/>
    </row>
    <row r="506" s="39" customFormat="true" ht="13.8" hidden="false" customHeight="false" outlineLevel="0" collapsed="false">
      <c r="A506" s="27" t="n">
        <v>30305012</v>
      </c>
      <c r="B506" s="28" t="s">
        <v>550</v>
      </c>
      <c r="C506" s="29"/>
      <c r="D506" s="29"/>
      <c r="E506" s="27" t="s">
        <v>17</v>
      </c>
      <c r="F506" s="19" t="n">
        <f aca="false">IF(C506="",VLOOKUP(E506,'PORTE E UCO'!$A$5:$D$46,4,0),VLOOKUP(E506,'PORTE E UCO'!$A$5:$D$46,4,0)*C506)</f>
        <v>150.60084</v>
      </c>
      <c r="G506" s="30"/>
      <c r="H506" s="21" t="n">
        <f aca="false">G506*$R$2</f>
        <v>0</v>
      </c>
      <c r="I506" s="27" t="n">
        <v>0</v>
      </c>
      <c r="J506" s="22" t="str">
        <f aca="false">IF(I506&gt;=1,F506*$J$2,"")</f>
        <v/>
      </c>
      <c r="K506" s="22" t="str">
        <f aca="false">IF(I506&gt;=2,F506*$K$2,"")</f>
        <v/>
      </c>
      <c r="L506" s="22" t="str">
        <f aca="false">IF(I506&gt;=3,F506*$L$2,"")</f>
        <v/>
      </c>
      <c r="M506" s="22" t="str">
        <f aca="false">IF(I506&gt;=4,F506*$M$2,"")</f>
        <v/>
      </c>
      <c r="N506" s="27" t="n">
        <v>1</v>
      </c>
      <c r="O506" s="27" t="n">
        <v>0</v>
      </c>
      <c r="P506" s="31" t="n">
        <v>0</v>
      </c>
      <c r="Q506" s="32"/>
      <c r="R506" s="38"/>
      <c r="S506" s="25" t="n">
        <f aca="false">SUM(F506,H506,J506,K506,L506,M506)</f>
        <v>150.60084</v>
      </c>
      <c r="T506" s="25" t="n">
        <f aca="false">SUM(F506,H506,J506,K506,L506,M506,Q506)</f>
        <v>150.60084</v>
      </c>
      <c r="AMH506" s="13"/>
      <c r="AMI506" s="0"/>
      <c r="AMJ506" s="0"/>
    </row>
    <row r="507" s="39" customFormat="true" ht="13.8" hidden="false" customHeight="false" outlineLevel="0" collapsed="false">
      <c r="A507" s="16" t="n">
        <v>30305020</v>
      </c>
      <c r="B507" s="17" t="s">
        <v>551</v>
      </c>
      <c r="C507" s="18"/>
      <c r="D507" s="18"/>
      <c r="E507" s="16" t="s">
        <v>225</v>
      </c>
      <c r="F507" s="19" t="n">
        <f aca="false">IF(C507="",VLOOKUP(E507,'PORTE E UCO'!$A$5:$D$46,4,0),VLOOKUP(E507,'PORTE E UCO'!$A$5:$D$46,4,0)*C507)</f>
        <v>1035.416342</v>
      </c>
      <c r="G507" s="20"/>
      <c r="H507" s="21" t="n">
        <f aca="false">G507*$R$2</f>
        <v>0</v>
      </c>
      <c r="I507" s="16" t="n">
        <v>1</v>
      </c>
      <c r="J507" s="22" t="n">
        <f aca="false">IF(I507&gt;=1,F507*$J$2,"")</f>
        <v>310.6249026</v>
      </c>
      <c r="K507" s="22" t="str">
        <f aca="false">IF(I507&gt;=2,F507*$K$2,"")</f>
        <v/>
      </c>
      <c r="L507" s="22" t="str">
        <f aca="false">IF(I507&gt;=3,F507*$L$2,"")</f>
        <v/>
      </c>
      <c r="M507" s="22" t="str">
        <f aca="false">IF(I507&gt;=4,F507*$M$2,"")</f>
        <v/>
      </c>
      <c r="N507" s="16" t="n">
        <v>4</v>
      </c>
      <c r="O507" s="16" t="n">
        <v>0</v>
      </c>
      <c r="P507" s="23" t="n">
        <v>0</v>
      </c>
      <c r="Q507" s="22"/>
      <c r="R507" s="38"/>
      <c r="S507" s="25" t="n">
        <f aca="false">SUM(F507,H507,J507,K507,L507,M507)</f>
        <v>1346.0412446</v>
      </c>
      <c r="T507" s="25" t="n">
        <f aca="false">SUM(F507,H507,J507,K507,L507,M507,Q507)</f>
        <v>1346.0412446</v>
      </c>
      <c r="AMH507" s="13"/>
      <c r="AMI507" s="0"/>
      <c r="AMJ507" s="0"/>
    </row>
    <row r="508" s="39" customFormat="true" ht="13.8" hidden="false" customHeight="false" outlineLevel="0" collapsed="false">
      <c r="A508" s="27" t="n">
        <v>30305039</v>
      </c>
      <c r="B508" s="28" t="s">
        <v>552</v>
      </c>
      <c r="C508" s="29"/>
      <c r="D508" s="29"/>
      <c r="E508" s="27" t="s">
        <v>195</v>
      </c>
      <c r="F508" s="19" t="n">
        <f aca="false">IF(C508="",VLOOKUP(E508,'PORTE E UCO'!$A$5:$D$46,4,0),VLOOKUP(E508,'PORTE E UCO'!$A$5:$D$46,4,0)*C508)</f>
        <v>742.008916</v>
      </c>
      <c r="G508" s="30"/>
      <c r="H508" s="21" t="n">
        <f aca="false">G508*$R$2</f>
        <v>0</v>
      </c>
      <c r="I508" s="27" t="n">
        <v>1</v>
      </c>
      <c r="J508" s="22" t="n">
        <f aca="false">IF(I508&gt;=1,F508*$J$2,"")</f>
        <v>222.6026748</v>
      </c>
      <c r="K508" s="22" t="str">
        <f aca="false">IF(I508&gt;=2,F508*$K$2,"")</f>
        <v/>
      </c>
      <c r="L508" s="22" t="str">
        <f aca="false">IF(I508&gt;=3,F508*$L$2,"")</f>
        <v/>
      </c>
      <c r="M508" s="22" t="str">
        <f aca="false">IF(I508&gt;=4,F508*$M$2,"")</f>
        <v/>
      </c>
      <c r="N508" s="27" t="n">
        <v>3</v>
      </c>
      <c r="O508" s="27" t="n">
        <v>0</v>
      </c>
      <c r="P508" s="31" t="n">
        <v>0</v>
      </c>
      <c r="Q508" s="32"/>
      <c r="R508" s="38"/>
      <c r="S508" s="25" t="n">
        <f aca="false">SUM(F508,H508,J508,K508,L508,M508)</f>
        <v>964.6115908</v>
      </c>
      <c r="T508" s="25" t="n">
        <f aca="false">SUM(F508,H508,J508,K508,L508,M508,Q508)</f>
        <v>964.6115908</v>
      </c>
      <c r="AMH508" s="13"/>
      <c r="AMI508" s="0"/>
      <c r="AMJ508" s="0"/>
    </row>
    <row r="509" s="39" customFormat="true" ht="13.8" hidden="false" customHeight="false" outlineLevel="0" collapsed="false">
      <c r="A509" s="16" t="n">
        <v>30305047</v>
      </c>
      <c r="B509" s="17" t="s">
        <v>553</v>
      </c>
      <c r="C509" s="18"/>
      <c r="D509" s="18"/>
      <c r="E509" s="16" t="s">
        <v>195</v>
      </c>
      <c r="F509" s="19" t="n">
        <f aca="false">IF(C509="",VLOOKUP(E509,'PORTE E UCO'!$A$5:$D$46,4,0),VLOOKUP(E509,'PORTE E UCO'!$A$5:$D$46,4,0)*C509)</f>
        <v>742.008916</v>
      </c>
      <c r="G509" s="20"/>
      <c r="H509" s="21" t="n">
        <f aca="false">G509*$R$2</f>
        <v>0</v>
      </c>
      <c r="I509" s="16" t="n">
        <v>1</v>
      </c>
      <c r="J509" s="22" t="n">
        <f aca="false">IF(I509&gt;=1,F509*$J$2,"")</f>
        <v>222.6026748</v>
      </c>
      <c r="K509" s="22" t="str">
        <f aca="false">IF(I509&gt;=2,F509*$K$2,"")</f>
        <v/>
      </c>
      <c r="L509" s="22" t="str">
        <f aca="false">IF(I509&gt;=3,F509*$L$2,"")</f>
        <v/>
      </c>
      <c r="M509" s="22" t="str">
        <f aca="false">IF(I509&gt;=4,F509*$M$2,"")</f>
        <v/>
      </c>
      <c r="N509" s="16" t="n">
        <v>4</v>
      </c>
      <c r="O509" s="16" t="n">
        <v>0</v>
      </c>
      <c r="P509" s="23" t="n">
        <v>0</v>
      </c>
      <c r="Q509" s="22"/>
      <c r="R509" s="38"/>
      <c r="S509" s="25" t="n">
        <f aca="false">SUM(F509,H509,J509,K509,L509,M509)</f>
        <v>964.6115908</v>
      </c>
      <c r="T509" s="25" t="n">
        <f aca="false">SUM(F509,H509,J509,K509,L509,M509,Q509)</f>
        <v>964.6115908</v>
      </c>
      <c r="AMH509" s="13"/>
      <c r="AMI509" s="0"/>
      <c r="AMJ509" s="0"/>
    </row>
    <row r="510" s="39" customFormat="true" ht="13.8" hidden="false" customHeight="false" outlineLevel="0" collapsed="false">
      <c r="A510" s="27" t="n">
        <v>30306019</v>
      </c>
      <c r="B510" s="28" t="s">
        <v>554</v>
      </c>
      <c r="C510" s="29"/>
      <c r="D510" s="29"/>
      <c r="E510" s="27" t="s">
        <v>59</v>
      </c>
      <c r="F510" s="19" t="n">
        <f aca="false">IF(C510="",VLOOKUP(E510,'PORTE E UCO'!$A$5:$D$46,4,0),VLOOKUP(E510,'PORTE E UCO'!$A$5:$D$46,4,0)*C510)</f>
        <v>349.26794</v>
      </c>
      <c r="G510" s="30"/>
      <c r="H510" s="21" t="n">
        <f aca="false">G510*$R$2</f>
        <v>0</v>
      </c>
      <c r="I510" s="27" t="n">
        <v>0</v>
      </c>
      <c r="J510" s="22" t="str">
        <f aca="false">IF(I510&gt;=1,F510*$J$2,"")</f>
        <v/>
      </c>
      <c r="K510" s="22" t="str">
        <f aca="false">IF(I510&gt;=2,F510*$K$2,"")</f>
        <v/>
      </c>
      <c r="L510" s="22" t="str">
        <f aca="false">IF(I510&gt;=3,F510*$L$2,"")</f>
        <v/>
      </c>
      <c r="M510" s="22" t="str">
        <f aca="false">IF(I510&gt;=4,F510*$M$2,"")</f>
        <v/>
      </c>
      <c r="N510" s="27" t="n">
        <v>3</v>
      </c>
      <c r="O510" s="27" t="n">
        <v>0</v>
      </c>
      <c r="P510" s="31" t="n">
        <v>0</v>
      </c>
      <c r="Q510" s="32"/>
      <c r="R510" s="38"/>
      <c r="S510" s="25" t="n">
        <f aca="false">SUM(F510,H510,J510,K510,L510,M510)</f>
        <v>349.26794</v>
      </c>
      <c r="T510" s="25" t="n">
        <f aca="false">SUM(F510,H510,J510,K510,L510,M510,Q510)</f>
        <v>349.26794</v>
      </c>
      <c r="AMH510" s="13"/>
      <c r="AMI510" s="0"/>
      <c r="AMJ510" s="0"/>
    </row>
    <row r="511" s="39" customFormat="true" ht="13.8" hidden="false" customHeight="false" outlineLevel="0" collapsed="false">
      <c r="A511" s="16" t="n">
        <v>30306027</v>
      </c>
      <c r="B511" s="17" t="s">
        <v>555</v>
      </c>
      <c r="C511" s="18"/>
      <c r="D511" s="18"/>
      <c r="E511" s="16" t="s">
        <v>320</v>
      </c>
      <c r="F511" s="19" t="n">
        <f aca="false">IF(C511="",VLOOKUP(E511,'PORTE E UCO'!$A$5:$D$46,4,0),VLOOKUP(E511,'PORTE E UCO'!$A$5:$D$46,4,0)*C511)</f>
        <v>1224.795374</v>
      </c>
      <c r="G511" s="20"/>
      <c r="H511" s="21" t="n">
        <f aca="false">G511*$R$2</f>
        <v>0</v>
      </c>
      <c r="I511" s="16" t="n">
        <v>1</v>
      </c>
      <c r="J511" s="22" t="n">
        <f aca="false">IF(I511&gt;=1,F511*$J$2,"")</f>
        <v>367.4386122</v>
      </c>
      <c r="K511" s="22" t="str">
        <f aca="false">IF(I511&gt;=2,F511*$K$2,"")</f>
        <v/>
      </c>
      <c r="L511" s="22" t="str">
        <f aca="false">IF(I511&gt;=3,F511*$L$2,"")</f>
        <v/>
      </c>
      <c r="M511" s="22" t="str">
        <f aca="false">IF(I511&gt;=4,F511*$M$2,"")</f>
        <v/>
      </c>
      <c r="N511" s="16" t="n">
        <v>5</v>
      </c>
      <c r="O511" s="16" t="n">
        <v>0</v>
      </c>
      <c r="P511" s="23" t="n">
        <v>0</v>
      </c>
      <c r="Q511" s="22"/>
      <c r="R511" s="38"/>
      <c r="S511" s="25" t="n">
        <f aca="false">SUM(F511,H511,J511,K511,L511,M511)</f>
        <v>1592.2339862</v>
      </c>
      <c r="T511" s="25" t="n">
        <f aca="false">SUM(F511,H511,J511,K511,L511,M511,Q511)</f>
        <v>1592.2339862</v>
      </c>
      <c r="AMH511" s="13"/>
      <c r="AMI511" s="0"/>
      <c r="AMJ511" s="0"/>
    </row>
    <row r="512" s="39" customFormat="true" ht="13.8" hidden="false" customHeight="false" outlineLevel="0" collapsed="false">
      <c r="A512" s="27" t="n">
        <v>30306035</v>
      </c>
      <c r="B512" s="28" t="s">
        <v>556</v>
      </c>
      <c r="C512" s="29"/>
      <c r="D512" s="29"/>
      <c r="E512" s="27" t="s">
        <v>225</v>
      </c>
      <c r="F512" s="19" t="n">
        <f aca="false">IF(C512="",VLOOKUP(E512,'PORTE E UCO'!$A$5:$D$46,4,0),VLOOKUP(E512,'PORTE E UCO'!$A$5:$D$46,4,0)*C512)</f>
        <v>1035.416342</v>
      </c>
      <c r="G512" s="30"/>
      <c r="H512" s="21" t="n">
        <f aca="false">G512*$R$2</f>
        <v>0</v>
      </c>
      <c r="I512" s="27" t="n">
        <v>1</v>
      </c>
      <c r="J512" s="22" t="n">
        <f aca="false">IF(I512&gt;=1,F512*$J$2,"")</f>
        <v>310.6249026</v>
      </c>
      <c r="K512" s="22" t="str">
        <f aca="false">IF(I512&gt;=2,F512*$K$2,"")</f>
        <v/>
      </c>
      <c r="L512" s="22" t="str">
        <f aca="false">IF(I512&gt;=3,F512*$L$2,"")</f>
        <v/>
      </c>
      <c r="M512" s="22" t="str">
        <f aca="false">IF(I512&gt;=4,F512*$M$2,"")</f>
        <v/>
      </c>
      <c r="N512" s="27" t="n">
        <v>4</v>
      </c>
      <c r="O512" s="27" t="n">
        <v>0</v>
      </c>
      <c r="P512" s="31" t="n">
        <v>0</v>
      </c>
      <c r="Q512" s="32"/>
      <c r="R512" s="38"/>
      <c r="S512" s="25" t="n">
        <f aca="false">SUM(F512,H512,J512,K512,L512,M512)</f>
        <v>1346.0412446</v>
      </c>
      <c r="T512" s="25" t="n">
        <f aca="false">SUM(F512,H512,J512,K512,L512,M512,Q512)</f>
        <v>1346.0412446</v>
      </c>
      <c r="AMH512" s="13"/>
      <c r="AMI512" s="0"/>
      <c r="AMJ512" s="0"/>
    </row>
    <row r="513" s="39" customFormat="true" ht="13.8" hidden="false" customHeight="false" outlineLevel="0" collapsed="false">
      <c r="A513" s="16" t="n">
        <v>30306043</v>
      </c>
      <c r="B513" s="17" t="s">
        <v>557</v>
      </c>
      <c r="C513" s="18"/>
      <c r="D513" s="18"/>
      <c r="E513" s="16" t="s">
        <v>195</v>
      </c>
      <c r="F513" s="19" t="n">
        <f aca="false">IF(C513="",VLOOKUP(E513,'PORTE E UCO'!$A$5:$D$46,4,0),VLOOKUP(E513,'PORTE E UCO'!$A$5:$D$46,4,0)*C513)</f>
        <v>742.008916</v>
      </c>
      <c r="G513" s="20"/>
      <c r="H513" s="21" t="n">
        <f aca="false">G513*$R$2</f>
        <v>0</v>
      </c>
      <c r="I513" s="16" t="n">
        <v>1</v>
      </c>
      <c r="J513" s="22" t="n">
        <f aca="false">IF(I513&gt;=1,F513*$J$2,"")</f>
        <v>222.6026748</v>
      </c>
      <c r="K513" s="22" t="str">
        <f aca="false">IF(I513&gt;=2,F513*$K$2,"")</f>
        <v/>
      </c>
      <c r="L513" s="22" t="str">
        <f aca="false">IF(I513&gt;=3,F513*$L$2,"")</f>
        <v/>
      </c>
      <c r="M513" s="22" t="str">
        <f aca="false">IF(I513&gt;=4,F513*$M$2,"")</f>
        <v/>
      </c>
      <c r="N513" s="16" t="n">
        <v>3</v>
      </c>
      <c r="O513" s="16" t="n">
        <v>0</v>
      </c>
      <c r="P513" s="23" t="n">
        <v>0</v>
      </c>
      <c r="Q513" s="22"/>
      <c r="R513" s="38"/>
      <c r="S513" s="25" t="n">
        <f aca="false">SUM(F513,H513,J513,K513,L513,M513)</f>
        <v>964.6115908</v>
      </c>
      <c r="T513" s="25" t="n">
        <f aca="false">SUM(F513,H513,J513,K513,L513,M513,Q513)</f>
        <v>964.6115908</v>
      </c>
      <c r="AMH513" s="13"/>
      <c r="AMI513" s="0"/>
      <c r="AMJ513" s="0"/>
    </row>
    <row r="514" s="39" customFormat="true" ht="13.8" hidden="false" customHeight="false" outlineLevel="0" collapsed="false">
      <c r="A514" s="27" t="n">
        <v>30306051</v>
      </c>
      <c r="B514" s="28" t="s">
        <v>558</v>
      </c>
      <c r="C514" s="29"/>
      <c r="D514" s="29"/>
      <c r="E514" s="27" t="s">
        <v>195</v>
      </c>
      <c r="F514" s="19" t="n">
        <f aca="false">IF(C514="",VLOOKUP(E514,'PORTE E UCO'!$A$5:$D$46,4,0),VLOOKUP(E514,'PORTE E UCO'!$A$5:$D$46,4,0)*C514)</f>
        <v>742.008916</v>
      </c>
      <c r="G514" s="30"/>
      <c r="H514" s="21" t="n">
        <f aca="false">G514*$R$2</f>
        <v>0</v>
      </c>
      <c r="I514" s="27" t="n">
        <v>1</v>
      </c>
      <c r="J514" s="22" t="n">
        <f aca="false">IF(I514&gt;=1,F514*$J$2,"")</f>
        <v>222.6026748</v>
      </c>
      <c r="K514" s="22" t="str">
        <f aca="false">IF(I514&gt;=2,F514*$K$2,"")</f>
        <v/>
      </c>
      <c r="L514" s="22" t="str">
        <f aca="false">IF(I514&gt;=3,F514*$L$2,"")</f>
        <v/>
      </c>
      <c r="M514" s="22" t="str">
        <f aca="false">IF(I514&gt;=4,F514*$M$2,"")</f>
        <v/>
      </c>
      <c r="N514" s="27" t="n">
        <v>3</v>
      </c>
      <c r="O514" s="27" t="n">
        <v>0</v>
      </c>
      <c r="P514" s="31" t="n">
        <v>0</v>
      </c>
      <c r="Q514" s="32"/>
      <c r="R514" s="38"/>
      <c r="S514" s="25" t="n">
        <f aca="false">SUM(F514,H514,J514,K514,L514,M514)</f>
        <v>964.6115908</v>
      </c>
      <c r="T514" s="25" t="n">
        <f aca="false">SUM(F514,H514,J514,K514,L514,M514,Q514)</f>
        <v>964.6115908</v>
      </c>
      <c r="AMH514" s="13"/>
      <c r="AMI514" s="0"/>
      <c r="AMJ514" s="0"/>
    </row>
    <row r="515" s="39" customFormat="true" ht="13.8" hidden="false" customHeight="false" outlineLevel="0" collapsed="false">
      <c r="A515" s="16" t="n">
        <v>30306060</v>
      </c>
      <c r="B515" s="17" t="s">
        <v>559</v>
      </c>
      <c r="C515" s="18"/>
      <c r="D515" s="18"/>
      <c r="E515" s="16" t="s">
        <v>195</v>
      </c>
      <c r="F515" s="19" t="n">
        <f aca="false">IF(C515="",VLOOKUP(E515,'PORTE E UCO'!$A$5:$D$46,4,0),VLOOKUP(E515,'PORTE E UCO'!$A$5:$D$46,4,0)*C515)</f>
        <v>742.008916</v>
      </c>
      <c r="G515" s="20"/>
      <c r="H515" s="21" t="n">
        <f aca="false">G515*$R$2</f>
        <v>0</v>
      </c>
      <c r="I515" s="16" t="n">
        <v>1</v>
      </c>
      <c r="J515" s="22" t="n">
        <f aca="false">IF(I515&gt;=1,F515*$J$2,"")</f>
        <v>222.6026748</v>
      </c>
      <c r="K515" s="22" t="str">
        <f aca="false">IF(I515&gt;=2,F515*$K$2,"")</f>
        <v/>
      </c>
      <c r="L515" s="22" t="str">
        <f aca="false">IF(I515&gt;=3,F515*$L$2,"")</f>
        <v/>
      </c>
      <c r="M515" s="22" t="str">
        <f aca="false">IF(I515&gt;=4,F515*$M$2,"")</f>
        <v/>
      </c>
      <c r="N515" s="16" t="n">
        <v>3</v>
      </c>
      <c r="O515" s="16" t="n">
        <v>0</v>
      </c>
      <c r="P515" s="23" t="n">
        <v>0</v>
      </c>
      <c r="Q515" s="22"/>
      <c r="R515" s="38"/>
      <c r="S515" s="25" t="n">
        <f aca="false">SUM(F515,H515,J515,K515,L515,M515)</f>
        <v>964.6115908</v>
      </c>
      <c r="T515" s="25" t="n">
        <f aca="false">SUM(F515,H515,J515,K515,L515,M515,Q515)</f>
        <v>964.6115908</v>
      </c>
      <c r="AMH515" s="13"/>
      <c r="AMI515" s="0"/>
      <c r="AMJ515" s="0"/>
    </row>
    <row r="516" s="39" customFormat="true" ht="13.8" hidden="false" customHeight="false" outlineLevel="0" collapsed="false">
      <c r="A516" s="27" t="n">
        <v>30306078</v>
      </c>
      <c r="B516" s="28" t="s">
        <v>560</v>
      </c>
      <c r="C516" s="29"/>
      <c r="D516" s="29"/>
      <c r="E516" s="27" t="s">
        <v>59</v>
      </c>
      <c r="F516" s="19" t="n">
        <f aca="false">IF(C516="",VLOOKUP(E516,'PORTE E UCO'!$A$5:$D$46,4,0),VLOOKUP(E516,'PORTE E UCO'!$A$5:$D$46,4,0)*C516)</f>
        <v>349.26794</v>
      </c>
      <c r="G516" s="30"/>
      <c r="H516" s="21" t="n">
        <f aca="false">G516*$R$2</f>
        <v>0</v>
      </c>
      <c r="I516" s="27" t="n">
        <v>0</v>
      </c>
      <c r="J516" s="22" t="str">
        <f aca="false">IF(I516&gt;=1,F516*$J$2,"")</f>
        <v/>
      </c>
      <c r="K516" s="22" t="str">
        <f aca="false">IF(I516&gt;=2,F516*$K$2,"")</f>
        <v/>
      </c>
      <c r="L516" s="22" t="str">
        <f aca="false">IF(I516&gt;=3,F516*$L$2,"")</f>
        <v/>
      </c>
      <c r="M516" s="22" t="str">
        <f aca="false">IF(I516&gt;=4,F516*$M$2,"")</f>
        <v/>
      </c>
      <c r="N516" s="27" t="n">
        <v>3</v>
      </c>
      <c r="O516" s="27" t="n">
        <v>0</v>
      </c>
      <c r="P516" s="31" t="n">
        <v>0</v>
      </c>
      <c r="Q516" s="32"/>
      <c r="R516" s="38"/>
      <c r="S516" s="25" t="n">
        <f aca="false">SUM(F516,H516,J516,K516,L516,M516)</f>
        <v>349.26794</v>
      </c>
      <c r="T516" s="25" t="n">
        <f aca="false">SUM(F516,H516,J516,K516,L516,M516,Q516)</f>
        <v>349.26794</v>
      </c>
      <c r="AMH516" s="13"/>
      <c r="AMI516" s="0"/>
      <c r="AMJ516" s="0"/>
    </row>
    <row r="517" s="39" customFormat="true" ht="13.8" hidden="false" customHeight="false" outlineLevel="0" collapsed="false">
      <c r="A517" s="16" t="n">
        <v>30307015</v>
      </c>
      <c r="B517" s="17" t="s">
        <v>561</v>
      </c>
      <c r="C517" s="18"/>
      <c r="D517" s="18"/>
      <c r="E517" s="16" t="s">
        <v>59</v>
      </c>
      <c r="F517" s="19" t="n">
        <f aca="false">IF(C517="",VLOOKUP(E517,'PORTE E UCO'!$A$5:$D$46,4,0),VLOOKUP(E517,'PORTE E UCO'!$A$5:$D$46,4,0)*C517)</f>
        <v>349.26794</v>
      </c>
      <c r="G517" s="20"/>
      <c r="H517" s="21" t="n">
        <f aca="false">G517*$R$2</f>
        <v>0</v>
      </c>
      <c r="I517" s="16" t="n">
        <v>1</v>
      </c>
      <c r="J517" s="22" t="n">
        <f aca="false">IF(I517&gt;=1,F517*$J$2,"")</f>
        <v>104.780382</v>
      </c>
      <c r="K517" s="22" t="str">
        <f aca="false">IF(I517&gt;=2,F517*$K$2,"")</f>
        <v/>
      </c>
      <c r="L517" s="22" t="str">
        <f aca="false">IF(I517&gt;=3,F517*$L$2,"")</f>
        <v/>
      </c>
      <c r="M517" s="22" t="str">
        <f aca="false">IF(I517&gt;=4,F517*$M$2,"")</f>
        <v/>
      </c>
      <c r="N517" s="16" t="n">
        <v>3</v>
      </c>
      <c r="O517" s="16" t="n">
        <v>0</v>
      </c>
      <c r="P517" s="23" t="n">
        <v>0</v>
      </c>
      <c r="Q517" s="22"/>
      <c r="R517" s="38"/>
      <c r="S517" s="25" t="n">
        <f aca="false">SUM(F517,H517,J517,K517,L517,M517)</f>
        <v>454.048322</v>
      </c>
      <c r="T517" s="25" t="n">
        <f aca="false">SUM(F517,H517,J517,K517,L517,M517,Q517)</f>
        <v>454.048322</v>
      </c>
      <c r="AMH517" s="13"/>
      <c r="AMI517" s="0"/>
      <c r="AMJ517" s="0"/>
    </row>
    <row r="518" s="39" customFormat="true" ht="13.8" hidden="false" customHeight="false" outlineLevel="0" collapsed="false">
      <c r="A518" s="27" t="n">
        <v>30307023</v>
      </c>
      <c r="B518" s="28" t="s">
        <v>562</v>
      </c>
      <c r="C518" s="29"/>
      <c r="D518" s="29"/>
      <c r="E518" s="27" t="s">
        <v>22</v>
      </c>
      <c r="F518" s="19" t="n">
        <f aca="false">IF(C518="",VLOOKUP(E518,'PORTE E UCO'!$A$5:$D$46,4,0),VLOOKUP(E518,'PORTE E UCO'!$A$5:$D$46,4,0)*C518)</f>
        <v>220.434104</v>
      </c>
      <c r="G518" s="30"/>
      <c r="H518" s="21" t="n">
        <f aca="false">G518*$R$2</f>
        <v>0</v>
      </c>
      <c r="I518" s="27" t="n">
        <v>1</v>
      </c>
      <c r="J518" s="22" t="n">
        <f aca="false">IF(I518&gt;=1,F518*$J$2,"")</f>
        <v>66.1302312</v>
      </c>
      <c r="K518" s="22" t="str">
        <f aca="false">IF(I518&gt;=2,F518*$K$2,"")</f>
        <v/>
      </c>
      <c r="L518" s="22" t="str">
        <f aca="false">IF(I518&gt;=3,F518*$L$2,"")</f>
        <v/>
      </c>
      <c r="M518" s="22" t="str">
        <f aca="false">IF(I518&gt;=4,F518*$M$2,"")</f>
        <v/>
      </c>
      <c r="N518" s="27" t="n">
        <v>2</v>
      </c>
      <c r="O518" s="27" t="n">
        <v>0</v>
      </c>
      <c r="P518" s="31" t="n">
        <v>0</v>
      </c>
      <c r="Q518" s="32"/>
      <c r="R518" s="38"/>
      <c r="S518" s="25" t="n">
        <f aca="false">SUM(F518,H518,J518,K518,L518,M518)</f>
        <v>286.5643352</v>
      </c>
      <c r="T518" s="25" t="n">
        <f aca="false">SUM(F518,H518,J518,K518,L518,M518,Q518)</f>
        <v>286.5643352</v>
      </c>
      <c r="AMH518" s="13"/>
      <c r="AMI518" s="0"/>
      <c r="AMJ518" s="0"/>
    </row>
    <row r="519" s="39" customFormat="true" ht="13.8" hidden="false" customHeight="false" outlineLevel="0" collapsed="false">
      <c r="A519" s="16" t="n">
        <v>30307031</v>
      </c>
      <c r="B519" s="17" t="s">
        <v>563</v>
      </c>
      <c r="C519" s="18"/>
      <c r="D519" s="18"/>
      <c r="E519" s="16" t="s">
        <v>59</v>
      </c>
      <c r="F519" s="19" t="n">
        <f aca="false">IF(C519="",VLOOKUP(E519,'PORTE E UCO'!$A$5:$D$46,4,0),VLOOKUP(E519,'PORTE E UCO'!$A$5:$D$46,4,0)*C519)</f>
        <v>349.26794</v>
      </c>
      <c r="G519" s="20"/>
      <c r="H519" s="21" t="n">
        <f aca="false">G519*$R$2</f>
        <v>0</v>
      </c>
      <c r="I519" s="16" t="n">
        <v>1</v>
      </c>
      <c r="J519" s="22" t="n">
        <f aca="false">IF(I519&gt;=1,F519*$J$2,"")</f>
        <v>104.780382</v>
      </c>
      <c r="K519" s="22" t="str">
        <f aca="false">IF(I519&gt;=2,F519*$K$2,"")</f>
        <v/>
      </c>
      <c r="L519" s="22" t="str">
        <f aca="false">IF(I519&gt;=3,F519*$L$2,"")</f>
        <v/>
      </c>
      <c r="M519" s="22" t="str">
        <f aca="false">IF(I519&gt;=4,F519*$M$2,"")</f>
        <v/>
      </c>
      <c r="N519" s="16" t="n">
        <v>3</v>
      </c>
      <c r="O519" s="16" t="n">
        <v>0</v>
      </c>
      <c r="P519" s="23" t="n">
        <v>0</v>
      </c>
      <c r="Q519" s="22"/>
      <c r="R519" s="38"/>
      <c r="S519" s="25" t="n">
        <f aca="false">SUM(F519,H519,J519,K519,L519,M519)</f>
        <v>454.048322</v>
      </c>
      <c r="T519" s="25" t="n">
        <f aca="false">SUM(F519,H519,J519,K519,L519,M519,Q519)</f>
        <v>454.048322</v>
      </c>
      <c r="AMH519" s="13"/>
      <c r="AMI519" s="0"/>
      <c r="AMJ519" s="0"/>
    </row>
    <row r="520" s="39" customFormat="true" ht="13.8" hidden="false" customHeight="false" outlineLevel="0" collapsed="false">
      <c r="A520" s="27" t="n">
        <v>30307040</v>
      </c>
      <c r="B520" s="28" t="s">
        <v>564</v>
      </c>
      <c r="C520" s="29"/>
      <c r="D520" s="29"/>
      <c r="E520" s="27" t="s">
        <v>59</v>
      </c>
      <c r="F520" s="19" t="n">
        <f aca="false">IF(C520="",VLOOKUP(E520,'PORTE E UCO'!$A$5:$D$46,4,0),VLOOKUP(E520,'PORTE E UCO'!$A$5:$D$46,4,0)*C520)</f>
        <v>349.26794</v>
      </c>
      <c r="G520" s="30"/>
      <c r="H520" s="21" t="n">
        <f aca="false">G520*$R$2</f>
        <v>0</v>
      </c>
      <c r="I520" s="27" t="n">
        <v>1</v>
      </c>
      <c r="J520" s="22" t="n">
        <f aca="false">IF(I520&gt;=1,F520*$J$2,"")</f>
        <v>104.780382</v>
      </c>
      <c r="K520" s="22" t="str">
        <f aca="false">IF(I520&gt;=2,F520*$K$2,"")</f>
        <v/>
      </c>
      <c r="L520" s="22" t="str">
        <f aca="false">IF(I520&gt;=3,F520*$L$2,"")</f>
        <v/>
      </c>
      <c r="M520" s="22" t="str">
        <f aca="false">IF(I520&gt;=4,F520*$M$2,"")</f>
        <v/>
      </c>
      <c r="N520" s="27" t="n">
        <v>3</v>
      </c>
      <c r="O520" s="27" t="n">
        <v>0</v>
      </c>
      <c r="P520" s="31" t="n">
        <v>0</v>
      </c>
      <c r="Q520" s="32"/>
      <c r="R520" s="38"/>
      <c r="S520" s="25" t="n">
        <f aca="false">SUM(F520,H520,J520,K520,L520,M520)</f>
        <v>454.048322</v>
      </c>
      <c r="T520" s="25" t="n">
        <f aca="false">SUM(F520,H520,J520,K520,L520,M520,Q520)</f>
        <v>454.048322</v>
      </c>
      <c r="AMH520" s="13"/>
      <c r="AMI520" s="0"/>
      <c r="AMJ520" s="0"/>
    </row>
    <row r="521" s="39" customFormat="true" ht="13.8" hidden="false" customHeight="false" outlineLevel="0" collapsed="false">
      <c r="A521" s="16" t="n">
        <v>30307058</v>
      </c>
      <c r="B521" s="17" t="s">
        <v>565</v>
      </c>
      <c r="C521" s="18"/>
      <c r="D521" s="18"/>
      <c r="E521" s="16" t="s">
        <v>59</v>
      </c>
      <c r="F521" s="19" t="n">
        <f aca="false">IF(C521="",VLOOKUP(E521,'PORTE E UCO'!$A$5:$D$46,4,0),VLOOKUP(E521,'PORTE E UCO'!$A$5:$D$46,4,0)*C521)</f>
        <v>349.26794</v>
      </c>
      <c r="G521" s="20"/>
      <c r="H521" s="21" t="n">
        <f aca="false">G521*$R$2</f>
        <v>0</v>
      </c>
      <c r="I521" s="16" t="n">
        <v>1</v>
      </c>
      <c r="J521" s="22" t="n">
        <f aca="false">IF(I521&gt;=1,F521*$J$2,"")</f>
        <v>104.780382</v>
      </c>
      <c r="K521" s="22" t="str">
        <f aca="false">IF(I521&gt;=2,F521*$K$2,"")</f>
        <v/>
      </c>
      <c r="L521" s="22" t="str">
        <f aca="false">IF(I521&gt;=3,F521*$L$2,"")</f>
        <v/>
      </c>
      <c r="M521" s="22" t="str">
        <f aca="false">IF(I521&gt;=4,F521*$M$2,"")</f>
        <v/>
      </c>
      <c r="N521" s="16" t="n">
        <v>3</v>
      </c>
      <c r="O521" s="16" t="n">
        <v>0</v>
      </c>
      <c r="P521" s="23" t="n">
        <v>0</v>
      </c>
      <c r="Q521" s="22"/>
      <c r="R521" s="38"/>
      <c r="S521" s="25" t="n">
        <f aca="false">SUM(F521,H521,J521,K521,L521,M521)</f>
        <v>454.048322</v>
      </c>
      <c r="T521" s="25" t="n">
        <f aca="false">SUM(F521,H521,J521,K521,L521,M521,Q521)</f>
        <v>454.048322</v>
      </c>
      <c r="AMH521" s="13"/>
      <c r="AMI521" s="0"/>
      <c r="AMJ521" s="0"/>
    </row>
    <row r="522" s="39" customFormat="true" ht="13.8" hidden="false" customHeight="false" outlineLevel="0" collapsed="false">
      <c r="A522" s="27" t="n">
        <v>30307066</v>
      </c>
      <c r="B522" s="28" t="s">
        <v>566</v>
      </c>
      <c r="C522" s="29"/>
      <c r="D522" s="29"/>
      <c r="E522" s="27" t="s">
        <v>195</v>
      </c>
      <c r="F522" s="19" t="n">
        <f aca="false">IF(C522="",VLOOKUP(E522,'PORTE E UCO'!$A$5:$D$46,4,0),VLOOKUP(E522,'PORTE E UCO'!$A$5:$D$46,4,0)*C522)</f>
        <v>742.008916</v>
      </c>
      <c r="G522" s="30"/>
      <c r="H522" s="21" t="n">
        <f aca="false">G522*$R$2</f>
        <v>0</v>
      </c>
      <c r="I522" s="27" t="n">
        <v>1</v>
      </c>
      <c r="J522" s="22" t="n">
        <f aca="false">IF(I522&gt;=1,F522*$J$2,"")</f>
        <v>222.6026748</v>
      </c>
      <c r="K522" s="22" t="str">
        <f aca="false">IF(I522&gt;=2,F522*$K$2,"")</f>
        <v/>
      </c>
      <c r="L522" s="22" t="str">
        <f aca="false">IF(I522&gt;=3,F522*$L$2,"")</f>
        <v/>
      </c>
      <c r="M522" s="22" t="str">
        <f aca="false">IF(I522&gt;=4,F522*$M$2,"")</f>
        <v/>
      </c>
      <c r="N522" s="27" t="n">
        <v>3</v>
      </c>
      <c r="O522" s="27" t="n">
        <v>0</v>
      </c>
      <c r="P522" s="31" t="n">
        <v>0</v>
      </c>
      <c r="Q522" s="32"/>
      <c r="R522" s="38"/>
      <c r="S522" s="25" t="n">
        <f aca="false">SUM(F522,H522,J522,K522,L522,M522)</f>
        <v>964.6115908</v>
      </c>
      <c r="T522" s="25" t="n">
        <f aca="false">SUM(F522,H522,J522,K522,L522,M522,Q522)</f>
        <v>964.6115908</v>
      </c>
      <c r="AMH522" s="13"/>
      <c r="AMI522" s="0"/>
      <c r="AMJ522" s="0"/>
    </row>
    <row r="523" s="39" customFormat="true" ht="13.8" hidden="false" customHeight="false" outlineLevel="0" collapsed="false">
      <c r="A523" s="16" t="n">
        <v>30307074</v>
      </c>
      <c r="B523" s="17" t="s">
        <v>567</v>
      </c>
      <c r="C523" s="18"/>
      <c r="D523" s="18"/>
      <c r="E523" s="16" t="s">
        <v>195</v>
      </c>
      <c r="F523" s="19" t="n">
        <f aca="false">IF(C523="",VLOOKUP(E523,'PORTE E UCO'!$A$5:$D$46,4,0),VLOOKUP(E523,'PORTE E UCO'!$A$5:$D$46,4,0)*C523)</f>
        <v>742.008916</v>
      </c>
      <c r="G523" s="20"/>
      <c r="H523" s="21" t="n">
        <f aca="false">G523*$R$2</f>
        <v>0</v>
      </c>
      <c r="I523" s="16" t="n">
        <v>1</v>
      </c>
      <c r="J523" s="22" t="n">
        <f aca="false">IF(I523&gt;=1,F523*$J$2,"")</f>
        <v>222.6026748</v>
      </c>
      <c r="K523" s="22" t="str">
        <f aca="false">IF(I523&gt;=2,F523*$K$2,"")</f>
        <v/>
      </c>
      <c r="L523" s="22" t="str">
        <f aca="false">IF(I523&gt;=3,F523*$L$2,"")</f>
        <v/>
      </c>
      <c r="M523" s="22" t="str">
        <f aca="false">IF(I523&gt;=4,F523*$M$2,"")</f>
        <v/>
      </c>
      <c r="N523" s="16" t="n">
        <v>3</v>
      </c>
      <c r="O523" s="16" t="n">
        <v>0</v>
      </c>
      <c r="P523" s="23" t="n">
        <v>0</v>
      </c>
      <c r="Q523" s="22"/>
      <c r="R523" s="38"/>
      <c r="S523" s="25" t="n">
        <f aca="false">SUM(F523,H523,J523,K523,L523,M523)</f>
        <v>964.6115908</v>
      </c>
      <c r="T523" s="25" t="n">
        <f aca="false">SUM(F523,H523,J523,K523,L523,M523,Q523)</f>
        <v>964.6115908</v>
      </c>
      <c r="AMH523" s="13"/>
      <c r="AMI523" s="0"/>
      <c r="AMJ523" s="0"/>
    </row>
    <row r="524" s="39" customFormat="true" ht="13.8" hidden="false" customHeight="false" outlineLevel="0" collapsed="false">
      <c r="A524" s="27" t="n">
        <v>30307082</v>
      </c>
      <c r="B524" s="28" t="s">
        <v>568</v>
      </c>
      <c r="C524" s="29"/>
      <c r="D524" s="29"/>
      <c r="E524" s="27" t="s">
        <v>176</v>
      </c>
      <c r="F524" s="19" t="n">
        <f aca="false">IF(C524="",VLOOKUP(E524,'PORTE E UCO'!$A$5:$D$46,4,0),VLOOKUP(E524,'PORTE E UCO'!$A$5:$D$46,4,0)*C524)</f>
        <v>891.034646</v>
      </c>
      <c r="G524" s="30"/>
      <c r="H524" s="21" t="n">
        <f aca="false">G524*$R$2</f>
        <v>0</v>
      </c>
      <c r="I524" s="27" t="n">
        <v>0</v>
      </c>
      <c r="J524" s="22" t="str">
        <f aca="false">IF(I524&gt;=1,F524*$J$2,"")</f>
        <v/>
      </c>
      <c r="K524" s="22" t="str">
        <f aca="false">IF(I524&gt;=2,F524*$K$2,"")</f>
        <v/>
      </c>
      <c r="L524" s="22" t="str">
        <f aca="false">IF(I524&gt;=3,F524*$L$2,"")</f>
        <v/>
      </c>
      <c r="M524" s="22" t="str">
        <f aca="false">IF(I524&gt;=4,F524*$M$2,"")</f>
        <v/>
      </c>
      <c r="N524" s="27" t="n">
        <v>3</v>
      </c>
      <c r="O524" s="27" t="n">
        <v>0</v>
      </c>
      <c r="P524" s="31" t="n">
        <v>0</v>
      </c>
      <c r="Q524" s="32"/>
      <c r="R524" s="38"/>
      <c r="S524" s="25" t="n">
        <f aca="false">SUM(F524,H524,J524,K524,L524,M524)</f>
        <v>891.034646</v>
      </c>
      <c r="T524" s="25" t="n">
        <f aca="false">SUM(F524,H524,J524,K524,L524,M524,Q524)</f>
        <v>891.034646</v>
      </c>
      <c r="AMH524" s="13"/>
      <c r="AMI524" s="0"/>
      <c r="AMJ524" s="0"/>
    </row>
    <row r="525" s="39" customFormat="true" ht="13.8" hidden="false" customHeight="false" outlineLevel="0" collapsed="false">
      <c r="A525" s="16" t="n">
        <v>30307090</v>
      </c>
      <c r="B525" s="17" t="s">
        <v>569</v>
      </c>
      <c r="C525" s="18"/>
      <c r="D525" s="18"/>
      <c r="E525" s="16" t="s">
        <v>59</v>
      </c>
      <c r="F525" s="19" t="n">
        <f aca="false">IF(C525="",VLOOKUP(E525,'PORTE E UCO'!$A$5:$D$46,4,0),VLOOKUP(E525,'PORTE E UCO'!$A$5:$D$46,4,0)*C525)</f>
        <v>349.26794</v>
      </c>
      <c r="G525" s="20"/>
      <c r="H525" s="21" t="n">
        <f aca="false">G525*$R$2</f>
        <v>0</v>
      </c>
      <c r="I525" s="16" t="n">
        <v>1</v>
      </c>
      <c r="J525" s="22" t="n">
        <f aca="false">IF(I525&gt;=1,F525*$J$2,"")</f>
        <v>104.780382</v>
      </c>
      <c r="K525" s="22" t="str">
        <f aca="false">IF(I525&gt;=2,F525*$K$2,"")</f>
        <v/>
      </c>
      <c r="L525" s="22" t="str">
        <f aca="false">IF(I525&gt;=3,F525*$L$2,"")</f>
        <v/>
      </c>
      <c r="M525" s="22" t="str">
        <f aca="false">IF(I525&gt;=4,F525*$M$2,"")</f>
        <v/>
      </c>
      <c r="N525" s="16" t="n">
        <v>3</v>
      </c>
      <c r="O525" s="16" t="n">
        <v>0</v>
      </c>
      <c r="P525" s="23" t="n">
        <v>0</v>
      </c>
      <c r="Q525" s="22"/>
      <c r="R525" s="38"/>
      <c r="S525" s="25" t="n">
        <f aca="false">SUM(F525,H525,J525,K525,L525,M525)</f>
        <v>454.048322</v>
      </c>
      <c r="T525" s="25" t="n">
        <f aca="false">SUM(F525,H525,J525,K525,L525,M525,Q525)</f>
        <v>454.048322</v>
      </c>
      <c r="AMH525" s="13"/>
      <c r="AMI525" s="0"/>
      <c r="AMJ525" s="0"/>
    </row>
    <row r="526" s="39" customFormat="true" ht="13.8" hidden="false" customHeight="false" outlineLevel="0" collapsed="false">
      <c r="A526" s="27" t="n">
        <v>30307104</v>
      </c>
      <c r="B526" s="28" t="s">
        <v>570</v>
      </c>
      <c r="C526" s="29"/>
      <c r="D526" s="29"/>
      <c r="E526" s="27" t="s">
        <v>320</v>
      </c>
      <c r="F526" s="19" t="n">
        <f aca="false">IF(C526="",VLOOKUP(E526,'PORTE E UCO'!$A$5:$D$46,4,0),VLOOKUP(E526,'PORTE E UCO'!$A$5:$D$46,4,0)*C526)</f>
        <v>1224.795374</v>
      </c>
      <c r="G526" s="30"/>
      <c r="H526" s="21" t="n">
        <f aca="false">G526*$R$2</f>
        <v>0</v>
      </c>
      <c r="I526" s="27" t="n">
        <v>1</v>
      </c>
      <c r="J526" s="22" t="n">
        <f aca="false">IF(I526&gt;=1,F526*$J$2,"")</f>
        <v>367.4386122</v>
      </c>
      <c r="K526" s="22" t="str">
        <f aca="false">IF(I526&gt;=2,F526*$K$2,"")</f>
        <v/>
      </c>
      <c r="L526" s="22" t="str">
        <f aca="false">IF(I526&gt;=3,F526*$L$2,"")</f>
        <v/>
      </c>
      <c r="M526" s="22" t="str">
        <f aca="false">IF(I526&gt;=4,F526*$M$2,"")</f>
        <v/>
      </c>
      <c r="N526" s="27" t="n">
        <v>5</v>
      </c>
      <c r="O526" s="27" t="n">
        <v>0</v>
      </c>
      <c r="P526" s="31" t="n">
        <v>0</v>
      </c>
      <c r="Q526" s="32"/>
      <c r="R526" s="38"/>
      <c r="S526" s="25" t="n">
        <f aca="false">SUM(F526,H526,J526,K526,L526,M526)</f>
        <v>1592.2339862</v>
      </c>
      <c r="T526" s="25" t="n">
        <f aca="false">SUM(F526,H526,J526,K526,L526,M526,Q526)</f>
        <v>1592.2339862</v>
      </c>
      <c r="AMH526" s="13"/>
      <c r="AMI526" s="0"/>
      <c r="AMJ526" s="0"/>
    </row>
    <row r="527" s="39" customFormat="true" ht="13.8" hidden="false" customHeight="false" outlineLevel="0" collapsed="false">
      <c r="A527" s="16" t="n">
        <v>30307112</v>
      </c>
      <c r="B527" s="17" t="s">
        <v>571</v>
      </c>
      <c r="C527" s="18"/>
      <c r="D527" s="18"/>
      <c r="E527" s="16" t="s">
        <v>195</v>
      </c>
      <c r="F527" s="19" t="n">
        <f aca="false">IF(C527="",VLOOKUP(E527,'PORTE E UCO'!$A$5:$D$46,4,0),VLOOKUP(E527,'PORTE E UCO'!$A$5:$D$46,4,0)*C527)</f>
        <v>742.008916</v>
      </c>
      <c r="G527" s="20"/>
      <c r="H527" s="21" t="n">
        <f aca="false">G527*$R$2</f>
        <v>0</v>
      </c>
      <c r="I527" s="16" t="n">
        <v>1</v>
      </c>
      <c r="J527" s="22" t="n">
        <f aca="false">IF(I527&gt;=1,F527*$J$2,"")</f>
        <v>222.6026748</v>
      </c>
      <c r="K527" s="22" t="str">
        <f aca="false">IF(I527&gt;=2,F527*$K$2,"")</f>
        <v/>
      </c>
      <c r="L527" s="22" t="str">
        <f aca="false">IF(I527&gt;=3,F527*$L$2,"")</f>
        <v/>
      </c>
      <c r="M527" s="22" t="str">
        <f aca="false">IF(I527&gt;=4,F527*$M$2,"")</f>
        <v/>
      </c>
      <c r="N527" s="16" t="n">
        <v>4</v>
      </c>
      <c r="O527" s="16" t="n">
        <v>0</v>
      </c>
      <c r="P527" s="23" t="n">
        <v>0</v>
      </c>
      <c r="Q527" s="22"/>
      <c r="R527" s="38"/>
      <c r="S527" s="25" t="n">
        <f aca="false">SUM(F527,H527,J527,K527,L527,M527)</f>
        <v>964.6115908</v>
      </c>
      <c r="T527" s="25" t="n">
        <f aca="false">SUM(F527,H527,J527,K527,L527,M527,Q527)</f>
        <v>964.6115908</v>
      </c>
      <c r="AMH527" s="13"/>
      <c r="AMI527" s="0"/>
      <c r="AMJ527" s="0"/>
    </row>
    <row r="528" s="39" customFormat="true" ht="13.8" hidden="false" customHeight="false" outlineLevel="0" collapsed="false">
      <c r="A528" s="27" t="n">
        <v>30307120</v>
      </c>
      <c r="B528" s="28" t="s">
        <v>572</v>
      </c>
      <c r="C528" s="29"/>
      <c r="D528" s="29"/>
      <c r="E528" s="27" t="s">
        <v>221</v>
      </c>
      <c r="F528" s="19" t="n">
        <f aca="false">IF(C528="",VLOOKUP(E528,'PORTE E UCO'!$A$5:$D$46,4,0),VLOOKUP(E528,'PORTE E UCO'!$A$5:$D$46,4,0)*C528)</f>
        <v>1140.948712</v>
      </c>
      <c r="G528" s="30"/>
      <c r="H528" s="21" t="n">
        <f aca="false">G528*$R$2</f>
        <v>0</v>
      </c>
      <c r="I528" s="27" t="n">
        <v>1</v>
      </c>
      <c r="J528" s="22" t="n">
        <f aca="false">IF(I528&gt;=1,F528*$J$2,"")</f>
        <v>342.2846136</v>
      </c>
      <c r="K528" s="22" t="str">
        <f aca="false">IF(I528&gt;=2,F528*$K$2,"")</f>
        <v/>
      </c>
      <c r="L528" s="22" t="str">
        <f aca="false">IF(I528&gt;=3,F528*$L$2,"")</f>
        <v/>
      </c>
      <c r="M528" s="22" t="str">
        <f aca="false">IF(I528&gt;=4,F528*$M$2,"")</f>
        <v/>
      </c>
      <c r="N528" s="27" t="n">
        <v>5</v>
      </c>
      <c r="O528" s="27" t="n">
        <v>0</v>
      </c>
      <c r="P528" s="31" t="n">
        <v>0</v>
      </c>
      <c r="Q528" s="32"/>
      <c r="R528" s="38"/>
      <c r="S528" s="25" t="n">
        <f aca="false">SUM(F528,H528,J528,K528,L528,M528)</f>
        <v>1483.2333256</v>
      </c>
      <c r="T528" s="25" t="n">
        <f aca="false">SUM(F528,H528,J528,K528,L528,M528,Q528)</f>
        <v>1483.2333256</v>
      </c>
      <c r="AMH528" s="13"/>
      <c r="AMI528" s="0"/>
      <c r="AMJ528" s="0"/>
    </row>
    <row r="529" s="39" customFormat="true" ht="13.8" hidden="false" customHeight="false" outlineLevel="0" collapsed="false">
      <c r="A529" s="16" t="n">
        <v>30308011</v>
      </c>
      <c r="B529" s="17" t="s">
        <v>573</v>
      </c>
      <c r="C529" s="18"/>
      <c r="D529" s="18"/>
      <c r="E529" s="16" t="s">
        <v>17</v>
      </c>
      <c r="F529" s="19" t="n">
        <f aca="false">IF(C529="",VLOOKUP(E529,'PORTE E UCO'!$A$5:$D$46,4,0),VLOOKUP(E529,'PORTE E UCO'!$A$5:$D$46,4,0)*C529)</f>
        <v>150.60084</v>
      </c>
      <c r="G529" s="20"/>
      <c r="H529" s="21" t="n">
        <f aca="false">G529*$R$2</f>
        <v>0</v>
      </c>
      <c r="I529" s="16" t="n">
        <v>0</v>
      </c>
      <c r="J529" s="22" t="str">
        <f aca="false">IF(I529&gt;=1,F529*$J$2,"")</f>
        <v/>
      </c>
      <c r="K529" s="22" t="str">
        <f aca="false">IF(I529&gt;=2,F529*$K$2,"")</f>
        <v/>
      </c>
      <c r="L529" s="22" t="str">
        <f aca="false">IF(I529&gt;=3,F529*$L$2,"")</f>
        <v/>
      </c>
      <c r="M529" s="22" t="str">
        <f aca="false">IF(I529&gt;=4,F529*$M$2,"")</f>
        <v/>
      </c>
      <c r="N529" s="16" t="n">
        <v>1</v>
      </c>
      <c r="O529" s="16" t="n">
        <v>0</v>
      </c>
      <c r="P529" s="23" t="n">
        <v>0</v>
      </c>
      <c r="Q529" s="22"/>
      <c r="R529" s="38"/>
      <c r="S529" s="25" t="n">
        <f aca="false">SUM(F529,H529,J529,K529,L529,M529)</f>
        <v>150.60084</v>
      </c>
      <c r="T529" s="25" t="n">
        <f aca="false">SUM(F529,H529,J529,K529,L529,M529,Q529)</f>
        <v>150.60084</v>
      </c>
      <c r="AMH529" s="13"/>
      <c r="AMI529" s="0"/>
      <c r="AMJ529" s="0"/>
    </row>
    <row r="530" s="39" customFormat="true" ht="13.8" hidden="false" customHeight="false" outlineLevel="0" collapsed="false">
      <c r="A530" s="27" t="n">
        <v>30308020</v>
      </c>
      <c r="B530" s="28" t="s">
        <v>574</v>
      </c>
      <c r="C530" s="29"/>
      <c r="D530" s="29"/>
      <c r="E530" s="27" t="s">
        <v>225</v>
      </c>
      <c r="F530" s="19" t="n">
        <f aca="false">IF(C530="",VLOOKUP(E530,'PORTE E UCO'!$A$5:$D$46,4,0),VLOOKUP(E530,'PORTE E UCO'!$A$5:$D$46,4,0)*C530)</f>
        <v>1035.416342</v>
      </c>
      <c r="G530" s="30"/>
      <c r="H530" s="21" t="n">
        <f aca="false">G530*$R$2</f>
        <v>0</v>
      </c>
      <c r="I530" s="27" t="n">
        <v>0</v>
      </c>
      <c r="J530" s="22" t="str">
        <f aca="false">IF(I530&gt;=1,F530*$J$2,"")</f>
        <v/>
      </c>
      <c r="K530" s="22" t="str">
        <f aca="false">IF(I530&gt;=2,F530*$K$2,"")</f>
        <v/>
      </c>
      <c r="L530" s="22" t="str">
        <f aca="false">IF(I530&gt;=3,F530*$L$2,"")</f>
        <v/>
      </c>
      <c r="M530" s="22" t="str">
        <f aca="false">IF(I530&gt;=4,F530*$M$2,"")</f>
        <v/>
      </c>
      <c r="N530" s="27" t="n">
        <v>4</v>
      </c>
      <c r="O530" s="27" t="n">
        <v>0</v>
      </c>
      <c r="P530" s="31" t="n">
        <v>0</v>
      </c>
      <c r="Q530" s="32"/>
      <c r="R530" s="38"/>
      <c r="S530" s="25" t="n">
        <f aca="false">SUM(F530,H530,J530,K530,L530,M530)</f>
        <v>1035.416342</v>
      </c>
      <c r="T530" s="25" t="n">
        <f aca="false">SUM(F530,H530,J530,K530,L530,M530,Q530)</f>
        <v>1035.416342</v>
      </c>
      <c r="AMH530" s="13"/>
      <c r="AMI530" s="0"/>
      <c r="AMJ530" s="0"/>
    </row>
    <row r="531" s="39" customFormat="true" ht="13.8" hidden="false" customHeight="false" outlineLevel="0" collapsed="false">
      <c r="A531" s="16" t="n">
        <v>30308038</v>
      </c>
      <c r="B531" s="17" t="s">
        <v>575</v>
      </c>
      <c r="C531" s="18"/>
      <c r="D531" s="18"/>
      <c r="E531" s="16" t="s">
        <v>195</v>
      </c>
      <c r="F531" s="19" t="n">
        <f aca="false">IF(C531="",VLOOKUP(E531,'PORTE E UCO'!$A$5:$D$46,4,0),VLOOKUP(E531,'PORTE E UCO'!$A$5:$D$46,4,0)*C531)</f>
        <v>742.008916</v>
      </c>
      <c r="G531" s="20"/>
      <c r="H531" s="21" t="n">
        <f aca="false">G531*$R$2</f>
        <v>0</v>
      </c>
      <c r="I531" s="16" t="n">
        <v>0</v>
      </c>
      <c r="J531" s="22" t="str">
        <f aca="false">IF(I531&gt;=1,F531*$J$2,"")</f>
        <v/>
      </c>
      <c r="K531" s="22" t="str">
        <f aca="false">IF(I531&gt;=2,F531*$K$2,"")</f>
        <v/>
      </c>
      <c r="L531" s="22" t="str">
        <f aca="false">IF(I531&gt;=3,F531*$L$2,"")</f>
        <v/>
      </c>
      <c r="M531" s="22" t="str">
        <f aca="false">IF(I531&gt;=4,F531*$M$2,"")</f>
        <v/>
      </c>
      <c r="N531" s="16" t="n">
        <v>1</v>
      </c>
      <c r="O531" s="16" t="n">
        <v>0</v>
      </c>
      <c r="P531" s="23" t="n">
        <v>0</v>
      </c>
      <c r="Q531" s="22"/>
      <c r="R531" s="38"/>
      <c r="S531" s="25" t="n">
        <f aca="false">SUM(F531,H531,J531,K531,L531,M531)</f>
        <v>742.008916</v>
      </c>
      <c r="T531" s="25" t="n">
        <f aca="false">SUM(F531,H531,J531,K531,L531,M531,Q531)</f>
        <v>742.008916</v>
      </c>
      <c r="AMH531" s="13"/>
      <c r="AMI531" s="0"/>
      <c r="AMJ531" s="0"/>
    </row>
    <row r="532" s="39" customFormat="true" ht="13.8" hidden="false" customHeight="false" outlineLevel="0" collapsed="false">
      <c r="A532" s="27" t="n">
        <v>30309018</v>
      </c>
      <c r="B532" s="28" t="s">
        <v>576</v>
      </c>
      <c r="C532" s="29"/>
      <c r="D532" s="29"/>
      <c r="E532" s="27" t="s">
        <v>195</v>
      </c>
      <c r="F532" s="19" t="n">
        <f aca="false">IF(C532="",VLOOKUP(E532,'PORTE E UCO'!$A$5:$D$46,4,0),VLOOKUP(E532,'PORTE E UCO'!$A$5:$D$46,4,0)*C532)</f>
        <v>742.008916</v>
      </c>
      <c r="G532" s="30"/>
      <c r="H532" s="21" t="n">
        <f aca="false">G532*$R$2</f>
        <v>0</v>
      </c>
      <c r="I532" s="27" t="n">
        <v>1</v>
      </c>
      <c r="J532" s="22" t="n">
        <f aca="false">IF(I532&gt;=1,F532*$J$2,"")</f>
        <v>222.6026748</v>
      </c>
      <c r="K532" s="22" t="str">
        <f aca="false">IF(I532&gt;=2,F532*$K$2,"")</f>
        <v/>
      </c>
      <c r="L532" s="22" t="str">
        <f aca="false">IF(I532&gt;=3,F532*$L$2,"")</f>
        <v/>
      </c>
      <c r="M532" s="22" t="str">
        <f aca="false">IF(I532&gt;=4,F532*$M$2,"")</f>
        <v/>
      </c>
      <c r="N532" s="27" t="n">
        <v>3</v>
      </c>
      <c r="O532" s="27" t="n">
        <v>0</v>
      </c>
      <c r="P532" s="31" t="n">
        <v>0</v>
      </c>
      <c r="Q532" s="32"/>
      <c r="R532" s="38"/>
      <c r="S532" s="25" t="n">
        <f aca="false">SUM(F532,H532,J532,K532,L532,M532)</f>
        <v>964.6115908</v>
      </c>
      <c r="T532" s="25" t="n">
        <f aca="false">SUM(F532,H532,J532,K532,L532,M532,Q532)</f>
        <v>964.6115908</v>
      </c>
      <c r="AMH532" s="13"/>
      <c r="AMI532" s="0"/>
      <c r="AMJ532" s="0"/>
    </row>
    <row r="533" s="39" customFormat="true" ht="13.8" hidden="false" customHeight="false" outlineLevel="0" collapsed="false">
      <c r="A533" s="16" t="n">
        <v>30309026</v>
      </c>
      <c r="B533" s="17" t="s">
        <v>577</v>
      </c>
      <c r="C533" s="18"/>
      <c r="D533" s="18"/>
      <c r="E533" s="16" t="s">
        <v>20</v>
      </c>
      <c r="F533" s="19" t="n">
        <f aca="false">IF(C533="",VLOOKUP(E533,'PORTE E UCO'!$A$5:$D$46,4,0),VLOOKUP(E533,'PORTE E UCO'!$A$5:$D$46,4,0)*C533)</f>
        <v>70.656386</v>
      </c>
      <c r="G533" s="20"/>
      <c r="H533" s="21" t="n">
        <f aca="false">G533*$R$2</f>
        <v>0</v>
      </c>
      <c r="I533" s="16" t="n">
        <v>0</v>
      </c>
      <c r="J533" s="22" t="str">
        <f aca="false">IF(I533&gt;=1,F533*$J$2,"")</f>
        <v/>
      </c>
      <c r="K533" s="22" t="str">
        <f aca="false">IF(I533&gt;=2,F533*$K$2,"")</f>
        <v/>
      </c>
      <c r="L533" s="22" t="str">
        <f aca="false">IF(I533&gt;=3,F533*$L$2,"")</f>
        <v/>
      </c>
      <c r="M533" s="22" t="str">
        <f aca="false">IF(I533&gt;=4,F533*$M$2,"")</f>
        <v/>
      </c>
      <c r="N533" s="16" t="n">
        <v>1</v>
      </c>
      <c r="O533" s="16" t="n">
        <v>0</v>
      </c>
      <c r="P533" s="23" t="n">
        <v>0</v>
      </c>
      <c r="Q533" s="22"/>
      <c r="R533" s="38"/>
      <c r="S533" s="25" t="n">
        <f aca="false">SUM(F533,H533,J533,K533,L533,M533)</f>
        <v>70.656386</v>
      </c>
      <c r="T533" s="25" t="n">
        <f aca="false">SUM(F533,H533,J533,K533,L533,M533,Q533)</f>
        <v>70.656386</v>
      </c>
      <c r="AMH533" s="13"/>
      <c r="AMI533" s="0"/>
      <c r="AMJ533" s="0"/>
    </row>
    <row r="534" s="39" customFormat="true" ht="13.8" hidden="false" customHeight="false" outlineLevel="0" collapsed="false">
      <c r="A534" s="27" t="n">
        <v>30309034</v>
      </c>
      <c r="B534" s="28" t="s">
        <v>578</v>
      </c>
      <c r="C534" s="29"/>
      <c r="D534" s="29"/>
      <c r="E534" s="27" t="s">
        <v>225</v>
      </c>
      <c r="F534" s="19" t="n">
        <f aca="false">IF(C534="",VLOOKUP(E534,'PORTE E UCO'!$A$5:$D$46,4,0),VLOOKUP(E534,'PORTE E UCO'!$A$5:$D$46,4,0)*C534)</f>
        <v>1035.416342</v>
      </c>
      <c r="G534" s="30"/>
      <c r="H534" s="21" t="n">
        <f aca="false">G534*$R$2</f>
        <v>0</v>
      </c>
      <c r="I534" s="27" t="n">
        <v>1</v>
      </c>
      <c r="J534" s="22" t="n">
        <f aca="false">IF(I534&gt;=1,F534*$J$2,"")</f>
        <v>310.6249026</v>
      </c>
      <c r="K534" s="22" t="str">
        <f aca="false">IF(I534&gt;=2,F534*$K$2,"")</f>
        <v/>
      </c>
      <c r="L534" s="22" t="str">
        <f aca="false">IF(I534&gt;=3,F534*$L$2,"")</f>
        <v/>
      </c>
      <c r="M534" s="22" t="str">
        <f aca="false">IF(I534&gt;=4,F534*$M$2,"")</f>
        <v/>
      </c>
      <c r="N534" s="27" t="n">
        <v>5</v>
      </c>
      <c r="O534" s="27" t="n">
        <v>0</v>
      </c>
      <c r="P534" s="31" t="n">
        <v>0</v>
      </c>
      <c r="Q534" s="32"/>
      <c r="R534" s="38"/>
      <c r="S534" s="25" t="n">
        <f aca="false">SUM(F534,H534,J534,K534,L534,M534)</f>
        <v>1346.0412446</v>
      </c>
      <c r="T534" s="25" t="n">
        <f aca="false">SUM(F534,H534,J534,K534,L534,M534,Q534)</f>
        <v>1346.0412446</v>
      </c>
      <c r="AMH534" s="13"/>
      <c r="AMI534" s="0"/>
      <c r="AMJ534" s="0"/>
    </row>
    <row r="535" s="39" customFormat="true" ht="13.8" hidden="false" customHeight="false" outlineLevel="0" collapsed="false">
      <c r="A535" s="16" t="n">
        <v>30310016</v>
      </c>
      <c r="B535" s="17" t="s">
        <v>579</v>
      </c>
      <c r="C535" s="18"/>
      <c r="D535" s="18"/>
      <c r="E535" s="16" t="s">
        <v>171</v>
      </c>
      <c r="F535" s="19" t="n">
        <f aca="false">IF(C535="",VLOOKUP(E535,'PORTE E UCO'!$A$5:$D$46,4,0),VLOOKUP(E535,'PORTE E UCO'!$A$5:$D$46,4,0)*C535)</f>
        <v>287.188282</v>
      </c>
      <c r="G535" s="20"/>
      <c r="H535" s="21" t="n">
        <f aca="false">G535*$R$2</f>
        <v>0</v>
      </c>
      <c r="I535" s="16" t="n">
        <v>0</v>
      </c>
      <c r="J535" s="22" t="str">
        <f aca="false">IF(I535&gt;=1,F535*$J$2,"")</f>
        <v/>
      </c>
      <c r="K535" s="22" t="str">
        <f aca="false">IF(I535&gt;=2,F535*$K$2,"")</f>
        <v/>
      </c>
      <c r="L535" s="22" t="str">
        <f aca="false">IF(I535&gt;=3,F535*$L$2,"")</f>
        <v/>
      </c>
      <c r="M535" s="22" t="str">
        <f aca="false">IF(I535&gt;=4,F535*$M$2,"")</f>
        <v/>
      </c>
      <c r="N535" s="16" t="n">
        <v>1</v>
      </c>
      <c r="O535" s="16" t="n">
        <v>0</v>
      </c>
      <c r="P535" s="23" t="n">
        <v>0</v>
      </c>
      <c r="Q535" s="22"/>
      <c r="R535" s="38"/>
      <c r="S535" s="25" t="n">
        <f aca="false">SUM(F535,H535,J535,K535,L535,M535)</f>
        <v>287.188282</v>
      </c>
      <c r="T535" s="25" t="n">
        <f aca="false">SUM(F535,H535,J535,K535,L535,M535,Q535)</f>
        <v>287.188282</v>
      </c>
      <c r="AMH535" s="13"/>
      <c r="AMI535" s="0"/>
      <c r="AMJ535" s="0"/>
    </row>
    <row r="536" s="39" customFormat="true" ht="13.8" hidden="false" customHeight="false" outlineLevel="0" collapsed="false">
      <c r="A536" s="27" t="n">
        <v>30310024</v>
      </c>
      <c r="B536" s="28" t="s">
        <v>580</v>
      </c>
      <c r="C536" s="29"/>
      <c r="D536" s="29"/>
      <c r="E536" s="27" t="s">
        <v>59</v>
      </c>
      <c r="F536" s="19" t="n">
        <f aca="false">IF(C536="",VLOOKUP(E536,'PORTE E UCO'!$A$5:$D$46,4,0),VLOOKUP(E536,'PORTE E UCO'!$A$5:$D$46,4,0)*C536)</f>
        <v>349.26794</v>
      </c>
      <c r="G536" s="30"/>
      <c r="H536" s="21" t="n">
        <f aca="false">G536*$R$2</f>
        <v>0</v>
      </c>
      <c r="I536" s="27" t="n">
        <v>1</v>
      </c>
      <c r="J536" s="22" t="n">
        <f aca="false">IF(I536&gt;=1,F536*$J$2,"")</f>
        <v>104.780382</v>
      </c>
      <c r="K536" s="22" t="str">
        <f aca="false">IF(I536&gt;=2,F536*$K$2,"")</f>
        <v/>
      </c>
      <c r="L536" s="22" t="str">
        <f aca="false">IF(I536&gt;=3,F536*$L$2,"")</f>
        <v/>
      </c>
      <c r="M536" s="22" t="str">
        <f aca="false">IF(I536&gt;=4,F536*$M$2,"")</f>
        <v/>
      </c>
      <c r="N536" s="27" t="n">
        <v>2</v>
      </c>
      <c r="O536" s="27" t="n">
        <v>0</v>
      </c>
      <c r="P536" s="31" t="n">
        <v>0</v>
      </c>
      <c r="Q536" s="32"/>
      <c r="R536" s="38"/>
      <c r="S536" s="25" t="n">
        <f aca="false">SUM(F536,H536,J536,K536,L536,M536)</f>
        <v>454.048322</v>
      </c>
      <c r="T536" s="25" t="n">
        <f aca="false">SUM(F536,H536,J536,K536,L536,M536,Q536)</f>
        <v>454.048322</v>
      </c>
      <c r="AMH536" s="13"/>
      <c r="AMI536" s="0"/>
      <c r="AMJ536" s="0"/>
    </row>
    <row r="537" s="39" customFormat="true" ht="13.8" hidden="false" customHeight="false" outlineLevel="0" collapsed="false">
      <c r="A537" s="16" t="n">
        <v>30310032</v>
      </c>
      <c r="B537" s="17" t="s">
        <v>581</v>
      </c>
      <c r="C537" s="18"/>
      <c r="D537" s="18"/>
      <c r="E537" s="16" t="s">
        <v>272</v>
      </c>
      <c r="F537" s="19" t="n">
        <f aca="false">IF(C537="",VLOOKUP(E537,'PORTE E UCO'!$A$5:$D$46,4,0),VLOOKUP(E537,'PORTE E UCO'!$A$5:$D$46,4,0)*C537)</f>
        <v>801.009488</v>
      </c>
      <c r="G537" s="20"/>
      <c r="H537" s="21" t="n">
        <f aca="false">G537*$R$2</f>
        <v>0</v>
      </c>
      <c r="I537" s="16" t="n">
        <v>1</v>
      </c>
      <c r="J537" s="22" t="n">
        <f aca="false">IF(I537&gt;=1,F537*$J$2,"")</f>
        <v>240.3028464</v>
      </c>
      <c r="K537" s="22" t="str">
        <f aca="false">IF(I537&gt;=2,F537*$K$2,"")</f>
        <v/>
      </c>
      <c r="L537" s="22" t="str">
        <f aca="false">IF(I537&gt;=3,F537*$L$2,"")</f>
        <v/>
      </c>
      <c r="M537" s="22" t="str">
        <f aca="false">IF(I537&gt;=4,F537*$M$2,"")</f>
        <v/>
      </c>
      <c r="N537" s="16" t="n">
        <v>4</v>
      </c>
      <c r="O537" s="16" t="n">
        <v>0</v>
      </c>
      <c r="P537" s="23" t="n">
        <v>0</v>
      </c>
      <c r="Q537" s="22"/>
      <c r="R537" s="38"/>
      <c r="S537" s="25" t="n">
        <f aca="false">SUM(F537,H537,J537,K537,L537,M537)</f>
        <v>1041.3123344</v>
      </c>
      <c r="T537" s="25" t="n">
        <f aca="false">SUM(F537,H537,J537,K537,L537,M537,Q537)</f>
        <v>1041.3123344</v>
      </c>
      <c r="AMH537" s="13"/>
      <c r="AMI537" s="0"/>
      <c r="AMJ537" s="0"/>
    </row>
    <row r="538" s="39" customFormat="true" ht="13.8" hidden="false" customHeight="false" outlineLevel="0" collapsed="false">
      <c r="A538" s="27" t="n">
        <v>30310040</v>
      </c>
      <c r="B538" s="28" t="s">
        <v>582</v>
      </c>
      <c r="C538" s="29"/>
      <c r="D538" s="29"/>
      <c r="E538" s="27" t="s">
        <v>176</v>
      </c>
      <c r="F538" s="19" t="n">
        <f aca="false">IF(C538="",VLOOKUP(E538,'PORTE E UCO'!$A$5:$D$46,4,0),VLOOKUP(E538,'PORTE E UCO'!$A$5:$D$46,4,0)*C538)</f>
        <v>891.034646</v>
      </c>
      <c r="G538" s="30"/>
      <c r="H538" s="21" t="n">
        <f aca="false">G538*$R$2</f>
        <v>0</v>
      </c>
      <c r="I538" s="27" t="n">
        <v>1</v>
      </c>
      <c r="J538" s="22" t="n">
        <f aca="false">IF(I538&gt;=1,F538*$J$2,"")</f>
        <v>267.3103938</v>
      </c>
      <c r="K538" s="22" t="str">
        <f aca="false">IF(I538&gt;=2,F538*$K$2,"")</f>
        <v/>
      </c>
      <c r="L538" s="22" t="str">
        <f aca="false">IF(I538&gt;=3,F538*$L$2,"")</f>
        <v/>
      </c>
      <c r="M538" s="22" t="str">
        <f aca="false">IF(I538&gt;=4,F538*$M$2,"")</f>
        <v/>
      </c>
      <c r="N538" s="27" t="n">
        <v>4</v>
      </c>
      <c r="O538" s="27" t="n">
        <v>0</v>
      </c>
      <c r="P538" s="31" t="n">
        <v>0</v>
      </c>
      <c r="Q538" s="32"/>
      <c r="R538" s="38"/>
      <c r="S538" s="25" t="n">
        <f aca="false">SUM(F538,H538,J538,K538,L538,M538)</f>
        <v>1158.3450398</v>
      </c>
      <c r="T538" s="25" t="n">
        <f aca="false">SUM(F538,H538,J538,K538,L538,M538,Q538)</f>
        <v>1158.3450398</v>
      </c>
      <c r="AMH538" s="13"/>
      <c r="AMI538" s="0"/>
      <c r="AMJ538" s="0"/>
    </row>
    <row r="539" s="39" customFormat="true" ht="13.8" hidden="false" customHeight="false" outlineLevel="0" collapsed="false">
      <c r="A539" s="16" t="n">
        <v>30310059</v>
      </c>
      <c r="B539" s="17" t="s">
        <v>583</v>
      </c>
      <c r="C539" s="18"/>
      <c r="D539" s="18"/>
      <c r="E539" s="16" t="s">
        <v>59</v>
      </c>
      <c r="F539" s="19" t="n">
        <f aca="false">IF(C539="",VLOOKUP(E539,'PORTE E UCO'!$A$5:$D$46,4,0),VLOOKUP(E539,'PORTE E UCO'!$A$5:$D$46,4,0)*C539)</f>
        <v>349.26794</v>
      </c>
      <c r="G539" s="20"/>
      <c r="H539" s="21" t="n">
        <f aca="false">G539*$R$2</f>
        <v>0</v>
      </c>
      <c r="I539" s="16" t="n">
        <v>1</v>
      </c>
      <c r="J539" s="22" t="n">
        <f aca="false">IF(I539&gt;=1,F539*$J$2,"")</f>
        <v>104.780382</v>
      </c>
      <c r="K539" s="22" t="str">
        <f aca="false">IF(I539&gt;=2,F539*$K$2,"")</f>
        <v/>
      </c>
      <c r="L539" s="22" t="str">
        <f aca="false">IF(I539&gt;=3,F539*$L$2,"")</f>
        <v/>
      </c>
      <c r="M539" s="22" t="str">
        <f aca="false">IF(I539&gt;=4,F539*$M$2,"")</f>
        <v/>
      </c>
      <c r="N539" s="16" t="n">
        <v>4</v>
      </c>
      <c r="O539" s="16" t="n">
        <v>0</v>
      </c>
      <c r="P539" s="23" t="n">
        <v>0</v>
      </c>
      <c r="Q539" s="22"/>
      <c r="R539" s="38"/>
      <c r="S539" s="25" t="n">
        <f aca="false">SUM(F539,H539,J539,K539,L539,M539)</f>
        <v>454.048322</v>
      </c>
      <c r="T539" s="25" t="n">
        <f aca="false">SUM(F539,H539,J539,K539,L539,M539,Q539)</f>
        <v>454.048322</v>
      </c>
      <c r="AMH539" s="13"/>
      <c r="AMI539" s="0"/>
      <c r="AMJ539" s="0"/>
    </row>
    <row r="540" s="39" customFormat="true" ht="13.8" hidden="false" customHeight="false" outlineLevel="0" collapsed="false">
      <c r="A540" s="27" t="n">
        <v>30310067</v>
      </c>
      <c r="B540" s="28" t="s">
        <v>584</v>
      </c>
      <c r="C540" s="29"/>
      <c r="D540" s="29"/>
      <c r="E540" s="27" t="s">
        <v>59</v>
      </c>
      <c r="F540" s="19" t="n">
        <f aca="false">IF(C540="",VLOOKUP(E540,'PORTE E UCO'!$A$5:$D$46,4,0),VLOOKUP(E540,'PORTE E UCO'!$A$5:$D$46,4,0)*C540)</f>
        <v>349.26794</v>
      </c>
      <c r="G540" s="30"/>
      <c r="H540" s="21" t="n">
        <f aca="false">G540*$R$2</f>
        <v>0</v>
      </c>
      <c r="I540" s="27" t="n">
        <v>0</v>
      </c>
      <c r="J540" s="22" t="str">
        <f aca="false">IF(I540&gt;=1,F540*$J$2,"")</f>
        <v/>
      </c>
      <c r="K540" s="22" t="str">
        <f aca="false">IF(I540&gt;=2,F540*$K$2,"")</f>
        <v/>
      </c>
      <c r="L540" s="22" t="str">
        <f aca="false">IF(I540&gt;=3,F540*$L$2,"")</f>
        <v/>
      </c>
      <c r="M540" s="22" t="str">
        <f aca="false">IF(I540&gt;=4,F540*$M$2,"")</f>
        <v/>
      </c>
      <c r="N540" s="27" t="n">
        <v>2</v>
      </c>
      <c r="O540" s="27" t="n">
        <v>0</v>
      </c>
      <c r="P540" s="31" t="n">
        <v>0</v>
      </c>
      <c r="Q540" s="32"/>
      <c r="R540" s="38"/>
      <c r="S540" s="25" t="n">
        <f aca="false">SUM(F540,H540,J540,K540,L540,M540)</f>
        <v>349.26794</v>
      </c>
      <c r="T540" s="25" t="n">
        <f aca="false">SUM(F540,H540,J540,K540,L540,M540,Q540)</f>
        <v>349.26794</v>
      </c>
      <c r="AMH540" s="13"/>
      <c r="AMI540" s="0"/>
      <c r="AMJ540" s="0"/>
    </row>
    <row r="541" s="39" customFormat="true" ht="13.8" hidden="false" customHeight="false" outlineLevel="0" collapsed="false">
      <c r="A541" s="16" t="n">
        <v>30310075</v>
      </c>
      <c r="B541" s="17" t="s">
        <v>585</v>
      </c>
      <c r="C541" s="18"/>
      <c r="D541" s="18"/>
      <c r="E541" s="16" t="s">
        <v>225</v>
      </c>
      <c r="F541" s="19" t="n">
        <f aca="false">IF(C541="",VLOOKUP(E541,'PORTE E UCO'!$A$5:$D$46,4,0),VLOOKUP(E541,'PORTE E UCO'!$A$5:$D$46,4,0)*C541)</f>
        <v>1035.416342</v>
      </c>
      <c r="G541" s="20"/>
      <c r="H541" s="21" t="n">
        <f aca="false">G541*$R$2</f>
        <v>0</v>
      </c>
      <c r="I541" s="16" t="n">
        <v>1</v>
      </c>
      <c r="J541" s="22" t="n">
        <f aca="false">IF(I541&gt;=1,F541*$J$2,"")</f>
        <v>310.6249026</v>
      </c>
      <c r="K541" s="22" t="str">
        <f aca="false">IF(I541&gt;=2,F541*$K$2,"")</f>
        <v/>
      </c>
      <c r="L541" s="22" t="str">
        <f aca="false">IF(I541&gt;=3,F541*$L$2,"")</f>
        <v/>
      </c>
      <c r="M541" s="22" t="str">
        <f aca="false">IF(I541&gt;=4,F541*$M$2,"")</f>
        <v/>
      </c>
      <c r="N541" s="16" t="n">
        <v>5</v>
      </c>
      <c r="O541" s="16" t="n">
        <v>0</v>
      </c>
      <c r="P541" s="23" t="n">
        <v>0</v>
      </c>
      <c r="Q541" s="22"/>
      <c r="R541" s="38"/>
      <c r="S541" s="25" t="n">
        <f aca="false">SUM(F541,H541,J541,K541,L541,M541)</f>
        <v>1346.0412446</v>
      </c>
      <c r="T541" s="25" t="n">
        <f aca="false">SUM(F541,H541,J541,K541,L541,M541,Q541)</f>
        <v>1346.0412446</v>
      </c>
      <c r="AMH541" s="13"/>
      <c r="AMI541" s="0"/>
      <c r="AMJ541" s="0"/>
    </row>
    <row r="542" s="39" customFormat="true" ht="13.8" hidden="false" customHeight="false" outlineLevel="0" collapsed="false">
      <c r="A542" s="27" t="n">
        <v>30310083</v>
      </c>
      <c r="B542" s="28" t="s">
        <v>586</v>
      </c>
      <c r="C542" s="29"/>
      <c r="D542" s="29"/>
      <c r="E542" s="27" t="s">
        <v>59</v>
      </c>
      <c r="F542" s="19" t="n">
        <f aca="false">IF(C542="",VLOOKUP(E542,'PORTE E UCO'!$A$5:$D$46,4,0),VLOOKUP(E542,'PORTE E UCO'!$A$5:$D$46,4,0)*C542)</f>
        <v>349.26794</v>
      </c>
      <c r="G542" s="30"/>
      <c r="H542" s="21" t="n">
        <f aca="false">G542*$R$2</f>
        <v>0</v>
      </c>
      <c r="I542" s="27" t="n">
        <v>0</v>
      </c>
      <c r="J542" s="22" t="str">
        <f aca="false">IF(I542&gt;=1,F542*$J$2,"")</f>
        <v/>
      </c>
      <c r="K542" s="22" t="str">
        <f aca="false">IF(I542&gt;=2,F542*$K$2,"")</f>
        <v/>
      </c>
      <c r="L542" s="22" t="str">
        <f aca="false">IF(I542&gt;=3,F542*$L$2,"")</f>
        <v/>
      </c>
      <c r="M542" s="22" t="str">
        <f aca="false">IF(I542&gt;=4,F542*$M$2,"")</f>
        <v/>
      </c>
      <c r="N542" s="27" t="n">
        <v>2</v>
      </c>
      <c r="O542" s="27" t="n">
        <v>0</v>
      </c>
      <c r="P542" s="31" t="n">
        <v>0</v>
      </c>
      <c r="Q542" s="32"/>
      <c r="R542" s="38"/>
      <c r="S542" s="25" t="n">
        <f aca="false">SUM(F542,H542,J542,K542,L542,M542)</f>
        <v>349.26794</v>
      </c>
      <c r="T542" s="25" t="n">
        <f aca="false">SUM(F542,H542,J542,K542,L542,M542,Q542)</f>
        <v>349.26794</v>
      </c>
      <c r="AMH542" s="13"/>
      <c r="AMI542" s="0"/>
      <c r="AMJ542" s="0"/>
    </row>
    <row r="543" s="39" customFormat="true" ht="13.8" hidden="false" customHeight="false" outlineLevel="0" collapsed="false">
      <c r="A543" s="16" t="n">
        <v>30310091</v>
      </c>
      <c r="B543" s="17" t="s">
        <v>587</v>
      </c>
      <c r="C543" s="18"/>
      <c r="D543" s="18"/>
      <c r="E543" s="16" t="s">
        <v>221</v>
      </c>
      <c r="F543" s="19" t="n">
        <f aca="false">IF(C543="",VLOOKUP(E543,'PORTE E UCO'!$A$5:$D$46,4,0),VLOOKUP(E543,'PORTE E UCO'!$A$5:$D$46,4,0)*C543)</f>
        <v>1140.948712</v>
      </c>
      <c r="G543" s="20"/>
      <c r="H543" s="21" t="n">
        <f aca="false">G543*$R$2</f>
        <v>0</v>
      </c>
      <c r="I543" s="16" t="n">
        <v>0</v>
      </c>
      <c r="J543" s="22" t="str">
        <f aca="false">IF(I543&gt;=1,F543*$J$2,"")</f>
        <v/>
      </c>
      <c r="K543" s="22" t="str">
        <f aca="false">IF(I543&gt;=2,F543*$K$2,"")</f>
        <v/>
      </c>
      <c r="L543" s="22" t="str">
        <f aca="false">IF(I543&gt;=3,F543*$L$2,"")</f>
        <v/>
      </c>
      <c r="M543" s="22" t="str">
        <f aca="false">IF(I543&gt;=4,F543*$M$2,"")</f>
        <v/>
      </c>
      <c r="N543" s="16" t="n">
        <v>5</v>
      </c>
      <c r="O543" s="16" t="n">
        <v>0</v>
      </c>
      <c r="P543" s="23" t="n">
        <v>0</v>
      </c>
      <c r="Q543" s="22"/>
      <c r="R543" s="38"/>
      <c r="S543" s="25" t="n">
        <f aca="false">SUM(F543,H543,J543,K543,L543,M543)</f>
        <v>1140.948712</v>
      </c>
      <c r="T543" s="25" t="n">
        <f aca="false">SUM(F543,H543,J543,K543,L543,M543,Q543)</f>
        <v>1140.948712</v>
      </c>
      <c r="AMH543" s="13"/>
      <c r="AMI543" s="0"/>
      <c r="AMJ543" s="0"/>
    </row>
    <row r="544" s="39" customFormat="true" ht="13.8" hidden="false" customHeight="false" outlineLevel="0" collapsed="false">
      <c r="A544" s="27" t="n">
        <v>30310105</v>
      </c>
      <c r="B544" s="28" t="s">
        <v>588</v>
      </c>
      <c r="C544" s="29"/>
      <c r="D544" s="29"/>
      <c r="E544" s="27" t="s">
        <v>59</v>
      </c>
      <c r="F544" s="19" t="n">
        <f aca="false">IF(C544="",VLOOKUP(E544,'PORTE E UCO'!$A$5:$D$46,4,0),VLOOKUP(E544,'PORTE E UCO'!$A$5:$D$46,4,0)*C544)</f>
        <v>349.26794</v>
      </c>
      <c r="G544" s="30"/>
      <c r="H544" s="21" t="n">
        <f aca="false">G544*$R$2</f>
        <v>0</v>
      </c>
      <c r="I544" s="27" t="n">
        <v>1</v>
      </c>
      <c r="J544" s="22" t="n">
        <f aca="false">IF(I544&gt;=1,F544*$J$2,"")</f>
        <v>104.780382</v>
      </c>
      <c r="K544" s="22" t="str">
        <f aca="false">IF(I544&gt;=2,F544*$K$2,"")</f>
        <v/>
      </c>
      <c r="L544" s="22" t="str">
        <f aca="false">IF(I544&gt;=3,F544*$L$2,"")</f>
        <v/>
      </c>
      <c r="M544" s="22" t="str">
        <f aca="false">IF(I544&gt;=4,F544*$M$2,"")</f>
        <v/>
      </c>
      <c r="N544" s="27" t="n">
        <v>3</v>
      </c>
      <c r="O544" s="27" t="n">
        <v>0</v>
      </c>
      <c r="P544" s="31" t="n">
        <v>0</v>
      </c>
      <c r="Q544" s="32"/>
      <c r="R544" s="38"/>
      <c r="S544" s="25" t="n">
        <f aca="false">SUM(F544,H544,J544,K544,L544,M544)</f>
        <v>454.048322</v>
      </c>
      <c r="T544" s="25" t="n">
        <f aca="false">SUM(F544,H544,J544,K544,L544,M544,Q544)</f>
        <v>454.048322</v>
      </c>
      <c r="AMH544" s="13"/>
      <c r="AMI544" s="0"/>
      <c r="AMJ544" s="0"/>
    </row>
    <row r="545" s="39" customFormat="true" ht="13.8" hidden="false" customHeight="false" outlineLevel="0" collapsed="false">
      <c r="A545" s="16" t="n">
        <v>30310113</v>
      </c>
      <c r="B545" s="17" t="s">
        <v>589</v>
      </c>
      <c r="C545" s="18"/>
      <c r="D545" s="18"/>
      <c r="E545" s="16" t="s">
        <v>59</v>
      </c>
      <c r="F545" s="19" t="n">
        <f aca="false">IF(C545="",VLOOKUP(E545,'PORTE E UCO'!$A$5:$D$46,4,0),VLOOKUP(E545,'PORTE E UCO'!$A$5:$D$46,4,0)*C545)</f>
        <v>349.26794</v>
      </c>
      <c r="G545" s="20"/>
      <c r="H545" s="21" t="n">
        <f aca="false">G545*$R$2</f>
        <v>0</v>
      </c>
      <c r="I545" s="16" t="n">
        <v>0</v>
      </c>
      <c r="J545" s="22" t="str">
        <f aca="false">IF(I545&gt;=1,F545*$J$2,"")</f>
        <v/>
      </c>
      <c r="K545" s="22" t="str">
        <f aca="false">IF(I545&gt;=2,F545*$K$2,"")</f>
        <v/>
      </c>
      <c r="L545" s="22" t="str">
        <f aca="false">IF(I545&gt;=3,F545*$L$2,"")</f>
        <v/>
      </c>
      <c r="M545" s="22" t="str">
        <f aca="false">IF(I545&gt;=4,F545*$M$2,"")</f>
        <v/>
      </c>
      <c r="N545" s="16" t="n">
        <v>3</v>
      </c>
      <c r="O545" s="16" t="n">
        <v>0</v>
      </c>
      <c r="P545" s="23" t="n">
        <v>0</v>
      </c>
      <c r="Q545" s="22"/>
      <c r="R545" s="38"/>
      <c r="S545" s="25" t="n">
        <f aca="false">SUM(F545,H545,J545,K545,L545,M545)</f>
        <v>349.26794</v>
      </c>
      <c r="T545" s="25" t="n">
        <f aca="false">SUM(F545,H545,J545,K545,L545,M545,Q545)</f>
        <v>349.26794</v>
      </c>
      <c r="AMH545" s="13"/>
      <c r="AMI545" s="0"/>
      <c r="AMJ545" s="0"/>
    </row>
    <row r="546" s="39" customFormat="true" ht="13.8" hidden="false" customHeight="false" outlineLevel="0" collapsed="false">
      <c r="A546" s="27" t="n">
        <v>30311012</v>
      </c>
      <c r="B546" s="28" t="s">
        <v>590</v>
      </c>
      <c r="C546" s="29"/>
      <c r="D546" s="29"/>
      <c r="E546" s="27" t="s">
        <v>17</v>
      </c>
      <c r="F546" s="19" t="n">
        <f aca="false">IF(C546="",VLOOKUP(E546,'PORTE E UCO'!$A$5:$D$46,4,0),VLOOKUP(E546,'PORTE E UCO'!$A$5:$D$46,4,0)*C546)</f>
        <v>150.60084</v>
      </c>
      <c r="G546" s="30"/>
      <c r="H546" s="21" t="n">
        <f aca="false">G546*$R$2</f>
        <v>0</v>
      </c>
      <c r="I546" s="27" t="n">
        <v>0</v>
      </c>
      <c r="J546" s="22" t="str">
        <f aca="false">IF(I546&gt;=1,F546*$J$2,"")</f>
        <v/>
      </c>
      <c r="K546" s="22" t="str">
        <f aca="false">IF(I546&gt;=2,F546*$K$2,"")</f>
        <v/>
      </c>
      <c r="L546" s="22" t="str">
        <f aca="false">IF(I546&gt;=3,F546*$L$2,"")</f>
        <v/>
      </c>
      <c r="M546" s="22" t="str">
        <f aca="false">IF(I546&gt;=4,F546*$M$2,"")</f>
        <v/>
      </c>
      <c r="N546" s="27" t="n">
        <v>2</v>
      </c>
      <c r="O546" s="27" t="n">
        <v>0</v>
      </c>
      <c r="P546" s="31" t="n">
        <v>0</v>
      </c>
      <c r="Q546" s="32"/>
      <c r="R546" s="38"/>
      <c r="S546" s="25" t="n">
        <f aca="false">SUM(F546,H546,J546,K546,L546,M546)</f>
        <v>150.60084</v>
      </c>
      <c r="T546" s="25" t="n">
        <f aca="false">SUM(F546,H546,J546,K546,L546,M546,Q546)</f>
        <v>150.60084</v>
      </c>
      <c r="AMH546" s="13"/>
      <c r="AMI546" s="0"/>
      <c r="AMJ546" s="0"/>
    </row>
    <row r="547" s="39" customFormat="true" ht="13.8" hidden="false" customHeight="false" outlineLevel="0" collapsed="false">
      <c r="A547" s="16" t="n">
        <v>30311020</v>
      </c>
      <c r="B547" s="17" t="s">
        <v>591</v>
      </c>
      <c r="C547" s="18"/>
      <c r="D547" s="18"/>
      <c r="E547" s="16" t="s">
        <v>195</v>
      </c>
      <c r="F547" s="19" t="n">
        <f aca="false">IF(C547="",VLOOKUP(E547,'PORTE E UCO'!$A$5:$D$46,4,0),VLOOKUP(E547,'PORTE E UCO'!$A$5:$D$46,4,0)*C547)</f>
        <v>742.008916</v>
      </c>
      <c r="G547" s="20"/>
      <c r="H547" s="21" t="n">
        <f aca="false">G547*$R$2</f>
        <v>0</v>
      </c>
      <c r="I547" s="16" t="n">
        <v>1</v>
      </c>
      <c r="J547" s="22" t="n">
        <f aca="false">IF(I547&gt;=1,F547*$J$2,"")</f>
        <v>222.6026748</v>
      </c>
      <c r="K547" s="22" t="str">
        <f aca="false">IF(I547&gt;=2,F547*$K$2,"")</f>
        <v/>
      </c>
      <c r="L547" s="22" t="str">
        <f aca="false">IF(I547&gt;=3,F547*$L$2,"")</f>
        <v/>
      </c>
      <c r="M547" s="22" t="str">
        <f aca="false">IF(I547&gt;=4,F547*$M$2,"")</f>
        <v/>
      </c>
      <c r="N547" s="16" t="n">
        <v>4</v>
      </c>
      <c r="O547" s="16" t="n">
        <v>0</v>
      </c>
      <c r="P547" s="23" t="n">
        <v>0</v>
      </c>
      <c r="Q547" s="22"/>
      <c r="R547" s="38"/>
      <c r="S547" s="25" t="n">
        <f aca="false">SUM(F547,H547,J547,K547,L547,M547)</f>
        <v>964.6115908</v>
      </c>
      <c r="T547" s="25" t="n">
        <f aca="false">SUM(F547,H547,J547,K547,L547,M547,Q547)</f>
        <v>964.6115908</v>
      </c>
      <c r="AMH547" s="13"/>
      <c r="AMI547" s="0"/>
      <c r="AMJ547" s="0"/>
    </row>
    <row r="548" s="39" customFormat="true" ht="13.8" hidden="false" customHeight="false" outlineLevel="0" collapsed="false">
      <c r="A548" s="27" t="n">
        <v>30311039</v>
      </c>
      <c r="B548" s="28" t="s">
        <v>592</v>
      </c>
      <c r="C548" s="29"/>
      <c r="D548" s="29"/>
      <c r="E548" s="27" t="s">
        <v>272</v>
      </c>
      <c r="F548" s="19" t="n">
        <f aca="false">IF(C548="",VLOOKUP(E548,'PORTE E UCO'!$A$5:$D$46,4,0),VLOOKUP(E548,'PORTE E UCO'!$A$5:$D$46,4,0)*C548)</f>
        <v>801.009488</v>
      </c>
      <c r="G548" s="30"/>
      <c r="H548" s="21" t="n">
        <f aca="false">G548*$R$2</f>
        <v>0</v>
      </c>
      <c r="I548" s="27" t="n">
        <v>1</v>
      </c>
      <c r="J548" s="22" t="n">
        <f aca="false">IF(I548&gt;=1,F548*$J$2,"")</f>
        <v>240.3028464</v>
      </c>
      <c r="K548" s="22" t="str">
        <f aca="false">IF(I548&gt;=2,F548*$K$2,"")</f>
        <v/>
      </c>
      <c r="L548" s="22" t="str">
        <f aca="false">IF(I548&gt;=3,F548*$L$2,"")</f>
        <v/>
      </c>
      <c r="M548" s="22" t="str">
        <f aca="false">IF(I548&gt;=4,F548*$M$2,"")</f>
        <v/>
      </c>
      <c r="N548" s="27" t="n">
        <v>4</v>
      </c>
      <c r="O548" s="27" t="n">
        <v>0</v>
      </c>
      <c r="P548" s="31" t="n">
        <v>0</v>
      </c>
      <c r="Q548" s="32"/>
      <c r="R548" s="38"/>
      <c r="S548" s="25" t="n">
        <f aca="false">SUM(F548,H548,J548,K548,L548,M548)</f>
        <v>1041.3123344</v>
      </c>
      <c r="T548" s="25" t="n">
        <f aca="false">SUM(F548,H548,J548,K548,L548,M548,Q548)</f>
        <v>1041.3123344</v>
      </c>
      <c r="AMH548" s="13"/>
      <c r="AMI548" s="0"/>
      <c r="AMJ548" s="0"/>
    </row>
    <row r="549" s="39" customFormat="true" ht="13.8" hidden="false" customHeight="false" outlineLevel="0" collapsed="false">
      <c r="A549" s="16" t="n">
        <v>30311047</v>
      </c>
      <c r="B549" s="17" t="s">
        <v>593</v>
      </c>
      <c r="C549" s="18"/>
      <c r="D549" s="18"/>
      <c r="E549" s="16" t="s">
        <v>195</v>
      </c>
      <c r="F549" s="19" t="n">
        <f aca="false">IF(C549="",VLOOKUP(E549,'PORTE E UCO'!$A$5:$D$46,4,0),VLOOKUP(E549,'PORTE E UCO'!$A$5:$D$46,4,0)*C549)</f>
        <v>742.008916</v>
      </c>
      <c r="G549" s="20"/>
      <c r="H549" s="21" t="n">
        <f aca="false">G549*$R$2</f>
        <v>0</v>
      </c>
      <c r="I549" s="16" t="n">
        <v>1</v>
      </c>
      <c r="J549" s="22" t="n">
        <f aca="false">IF(I549&gt;=1,F549*$J$2,"")</f>
        <v>222.6026748</v>
      </c>
      <c r="K549" s="22" t="str">
        <f aca="false">IF(I549&gt;=2,F549*$K$2,"")</f>
        <v/>
      </c>
      <c r="L549" s="22" t="str">
        <f aca="false">IF(I549&gt;=3,F549*$L$2,"")</f>
        <v/>
      </c>
      <c r="M549" s="22" t="str">
        <f aca="false">IF(I549&gt;=4,F549*$M$2,"")</f>
        <v/>
      </c>
      <c r="N549" s="16" t="n">
        <v>4</v>
      </c>
      <c r="O549" s="16" t="n">
        <v>0</v>
      </c>
      <c r="P549" s="23" t="n">
        <v>0</v>
      </c>
      <c r="Q549" s="22"/>
      <c r="R549" s="38"/>
      <c r="S549" s="25" t="n">
        <f aca="false">SUM(F549,H549,J549,K549,L549,M549)</f>
        <v>964.6115908</v>
      </c>
      <c r="T549" s="25" t="n">
        <f aca="false">SUM(F549,H549,J549,K549,L549,M549,Q549)</f>
        <v>964.6115908</v>
      </c>
      <c r="AMH549" s="13"/>
      <c r="AMI549" s="0"/>
      <c r="AMJ549" s="0"/>
    </row>
    <row r="550" s="39" customFormat="true" ht="13.8" hidden="false" customHeight="false" outlineLevel="0" collapsed="false">
      <c r="A550" s="27" t="n">
        <v>30311055</v>
      </c>
      <c r="B550" s="28" t="s">
        <v>594</v>
      </c>
      <c r="C550" s="29"/>
      <c r="D550" s="29"/>
      <c r="E550" s="27" t="s">
        <v>22</v>
      </c>
      <c r="F550" s="19" t="n">
        <f aca="false">IF(C550="",VLOOKUP(E550,'PORTE E UCO'!$A$5:$D$46,4,0),VLOOKUP(E550,'PORTE E UCO'!$A$5:$D$46,4,0)*C550)</f>
        <v>220.434104</v>
      </c>
      <c r="G550" s="30"/>
      <c r="H550" s="21" t="n">
        <f aca="false">G550*$R$2</f>
        <v>0</v>
      </c>
      <c r="I550" s="27" t="n">
        <v>0</v>
      </c>
      <c r="J550" s="22" t="str">
        <f aca="false">IF(I550&gt;=1,F550*$J$2,"")</f>
        <v/>
      </c>
      <c r="K550" s="22" t="str">
        <f aca="false">IF(I550&gt;=2,F550*$K$2,"")</f>
        <v/>
      </c>
      <c r="L550" s="22" t="str">
        <f aca="false">IF(I550&gt;=3,F550*$L$2,"")</f>
        <v/>
      </c>
      <c r="M550" s="22" t="str">
        <f aca="false">IF(I550&gt;=4,F550*$M$2,"")</f>
        <v/>
      </c>
      <c r="N550" s="27" t="n">
        <v>0</v>
      </c>
      <c r="O550" s="27" t="n">
        <v>0</v>
      </c>
      <c r="P550" s="31" t="n">
        <v>0</v>
      </c>
      <c r="Q550" s="32"/>
      <c r="R550" s="38"/>
      <c r="S550" s="25" t="n">
        <f aca="false">SUM(F550,H550,J550,K550,L550,M550)</f>
        <v>220.434104</v>
      </c>
      <c r="T550" s="25" t="n">
        <f aca="false">SUM(F550,H550,J550,K550,L550,M550,Q550)</f>
        <v>220.434104</v>
      </c>
      <c r="AMH550" s="13"/>
      <c r="AMI550" s="0"/>
      <c r="AMJ550" s="0"/>
    </row>
    <row r="551" s="39" customFormat="true" ht="13.8" hidden="false" customHeight="false" outlineLevel="0" collapsed="false">
      <c r="A551" s="16" t="n">
        <v>30312019</v>
      </c>
      <c r="B551" s="17" t="s">
        <v>595</v>
      </c>
      <c r="C551" s="18"/>
      <c r="D551" s="18"/>
      <c r="E551" s="16" t="s">
        <v>195</v>
      </c>
      <c r="F551" s="19" t="n">
        <f aca="false">IF(C551="",VLOOKUP(E551,'PORTE E UCO'!$A$5:$D$46,4,0),VLOOKUP(E551,'PORTE E UCO'!$A$5:$D$46,4,0)*C551)</f>
        <v>742.008916</v>
      </c>
      <c r="G551" s="20"/>
      <c r="H551" s="21" t="n">
        <f aca="false">G551*$R$2</f>
        <v>0</v>
      </c>
      <c r="I551" s="16" t="n">
        <v>1</v>
      </c>
      <c r="J551" s="22" t="n">
        <f aca="false">IF(I551&gt;=1,F551*$J$2,"")</f>
        <v>222.6026748</v>
      </c>
      <c r="K551" s="22" t="str">
        <f aca="false">IF(I551&gt;=2,F551*$K$2,"")</f>
        <v/>
      </c>
      <c r="L551" s="22" t="str">
        <f aca="false">IF(I551&gt;=3,F551*$L$2,"")</f>
        <v/>
      </c>
      <c r="M551" s="22" t="str">
        <f aca="false">IF(I551&gt;=4,F551*$M$2,"")</f>
        <v/>
      </c>
      <c r="N551" s="16" t="n">
        <v>3</v>
      </c>
      <c r="O551" s="16" t="n">
        <v>0</v>
      </c>
      <c r="P551" s="23" t="n">
        <v>0</v>
      </c>
      <c r="Q551" s="22"/>
      <c r="R551" s="38"/>
      <c r="S551" s="25" t="n">
        <f aca="false">SUM(F551,H551,J551,K551,L551,M551)</f>
        <v>964.6115908</v>
      </c>
      <c r="T551" s="25" t="n">
        <f aca="false">SUM(F551,H551,J551,K551,L551,M551,Q551)</f>
        <v>964.6115908</v>
      </c>
      <c r="AMH551" s="13"/>
      <c r="AMI551" s="0"/>
      <c r="AMJ551" s="0"/>
    </row>
    <row r="552" s="39" customFormat="true" ht="13.8" hidden="false" customHeight="false" outlineLevel="0" collapsed="false">
      <c r="A552" s="27" t="n">
        <v>30312027</v>
      </c>
      <c r="B552" s="28" t="s">
        <v>596</v>
      </c>
      <c r="C552" s="29"/>
      <c r="D552" s="29"/>
      <c r="E552" s="27" t="s">
        <v>171</v>
      </c>
      <c r="F552" s="19" t="n">
        <f aca="false">IF(C552="",VLOOKUP(E552,'PORTE E UCO'!$A$5:$D$46,4,0),VLOOKUP(E552,'PORTE E UCO'!$A$5:$D$46,4,0)*C552)</f>
        <v>287.188282</v>
      </c>
      <c r="G552" s="30"/>
      <c r="H552" s="21" t="n">
        <f aca="false">G552*$R$2</f>
        <v>0</v>
      </c>
      <c r="I552" s="27" t="n">
        <v>1</v>
      </c>
      <c r="J552" s="22" t="n">
        <f aca="false">IF(I552&gt;=1,F552*$J$2,"")</f>
        <v>86.1564846</v>
      </c>
      <c r="K552" s="22" t="str">
        <f aca="false">IF(I552&gt;=2,F552*$K$2,"")</f>
        <v/>
      </c>
      <c r="L552" s="22" t="str">
        <f aca="false">IF(I552&gt;=3,F552*$L$2,"")</f>
        <v/>
      </c>
      <c r="M552" s="22" t="str">
        <f aca="false">IF(I552&gt;=4,F552*$M$2,"")</f>
        <v/>
      </c>
      <c r="N552" s="27" t="n">
        <v>4</v>
      </c>
      <c r="O552" s="27" t="n">
        <v>0</v>
      </c>
      <c r="P552" s="31" t="n">
        <v>0</v>
      </c>
      <c r="Q552" s="32"/>
      <c r="R552" s="38"/>
      <c r="S552" s="25" t="n">
        <f aca="false">SUM(F552,H552,J552,K552,L552,M552)</f>
        <v>373.3447666</v>
      </c>
      <c r="T552" s="25" t="n">
        <f aca="false">SUM(F552,H552,J552,K552,L552,M552,Q552)</f>
        <v>373.3447666</v>
      </c>
      <c r="AMH552" s="13"/>
      <c r="AMI552" s="0"/>
      <c r="AMJ552" s="0"/>
    </row>
    <row r="553" s="39" customFormat="true" ht="13.8" hidden="false" customHeight="false" outlineLevel="0" collapsed="false">
      <c r="A553" s="16" t="n">
        <v>30312035</v>
      </c>
      <c r="B553" s="17" t="s">
        <v>597</v>
      </c>
      <c r="C553" s="18"/>
      <c r="D553" s="18"/>
      <c r="E553" s="16" t="s">
        <v>221</v>
      </c>
      <c r="F553" s="19" t="n">
        <f aca="false">IF(C553="",VLOOKUP(E553,'PORTE E UCO'!$A$5:$D$46,4,0),VLOOKUP(E553,'PORTE E UCO'!$A$5:$D$46,4,0)*C553)</f>
        <v>1140.948712</v>
      </c>
      <c r="G553" s="20"/>
      <c r="H553" s="21" t="n">
        <f aca="false">G553*$R$2</f>
        <v>0</v>
      </c>
      <c r="I553" s="16" t="n">
        <v>1</v>
      </c>
      <c r="J553" s="22" t="n">
        <f aca="false">IF(I553&gt;=1,F553*$J$2,"")</f>
        <v>342.2846136</v>
      </c>
      <c r="K553" s="22" t="str">
        <f aca="false">IF(I553&gt;=2,F553*$K$2,"")</f>
        <v/>
      </c>
      <c r="L553" s="22" t="str">
        <f aca="false">IF(I553&gt;=3,F553*$L$2,"")</f>
        <v/>
      </c>
      <c r="M553" s="22" t="str">
        <f aca="false">IF(I553&gt;=4,F553*$M$2,"")</f>
        <v/>
      </c>
      <c r="N553" s="16" t="n">
        <v>4</v>
      </c>
      <c r="O553" s="16" t="n">
        <v>0</v>
      </c>
      <c r="P553" s="23" t="n">
        <v>0</v>
      </c>
      <c r="Q553" s="22"/>
      <c r="R553" s="38"/>
      <c r="S553" s="25" t="n">
        <f aca="false">SUM(F553,H553,J553,K553,L553,M553)</f>
        <v>1483.2333256</v>
      </c>
      <c r="T553" s="25" t="n">
        <f aca="false">SUM(F553,H553,J553,K553,L553,M553,Q553)</f>
        <v>1483.2333256</v>
      </c>
      <c r="AMH553" s="13"/>
      <c r="AMI553" s="0"/>
      <c r="AMJ553" s="0"/>
    </row>
    <row r="554" s="39" customFormat="true" ht="13.8" hidden="false" customHeight="false" outlineLevel="0" collapsed="false">
      <c r="A554" s="27" t="n">
        <v>30312043</v>
      </c>
      <c r="B554" s="28" t="s">
        <v>598</v>
      </c>
      <c r="C554" s="29"/>
      <c r="D554" s="29"/>
      <c r="E554" s="27" t="s">
        <v>59</v>
      </c>
      <c r="F554" s="19" t="n">
        <f aca="false">IF(C554="",VLOOKUP(E554,'PORTE E UCO'!$A$5:$D$46,4,0),VLOOKUP(E554,'PORTE E UCO'!$A$5:$D$46,4,0)*C554)</f>
        <v>349.26794</v>
      </c>
      <c r="G554" s="30"/>
      <c r="H554" s="21" t="n">
        <f aca="false">G554*$R$2</f>
        <v>0</v>
      </c>
      <c r="I554" s="27" t="n">
        <v>0</v>
      </c>
      <c r="J554" s="22" t="str">
        <f aca="false">IF(I554&gt;=1,F554*$J$2,"")</f>
        <v/>
      </c>
      <c r="K554" s="22" t="str">
        <f aca="false">IF(I554&gt;=2,F554*$K$2,"")</f>
        <v/>
      </c>
      <c r="L554" s="22" t="str">
        <f aca="false">IF(I554&gt;=3,F554*$L$2,"")</f>
        <v/>
      </c>
      <c r="M554" s="22" t="str">
        <f aca="false">IF(I554&gt;=4,F554*$M$2,"")</f>
        <v/>
      </c>
      <c r="N554" s="27" t="n">
        <v>2</v>
      </c>
      <c r="O554" s="27" t="n">
        <v>0</v>
      </c>
      <c r="P554" s="31" t="n">
        <v>0</v>
      </c>
      <c r="Q554" s="32"/>
      <c r="R554" s="38"/>
      <c r="S554" s="25" t="n">
        <f aca="false">SUM(F554,H554,J554,K554,L554,M554)</f>
        <v>349.26794</v>
      </c>
      <c r="T554" s="25" t="n">
        <f aca="false">SUM(F554,H554,J554,K554,L554,M554,Q554)</f>
        <v>349.26794</v>
      </c>
      <c r="AMH554" s="13"/>
      <c r="AMI554" s="0"/>
      <c r="AMJ554" s="0"/>
    </row>
    <row r="555" s="39" customFormat="true" ht="13.8" hidden="false" customHeight="false" outlineLevel="0" collapsed="false">
      <c r="A555" s="16" t="n">
        <v>30312051</v>
      </c>
      <c r="B555" s="17" t="s">
        <v>599</v>
      </c>
      <c r="C555" s="18"/>
      <c r="D555" s="18"/>
      <c r="E555" s="16" t="s">
        <v>171</v>
      </c>
      <c r="F555" s="19" t="n">
        <f aca="false">IF(C555="",VLOOKUP(E555,'PORTE E UCO'!$A$5:$D$46,4,0),VLOOKUP(E555,'PORTE E UCO'!$A$5:$D$46,4,0)*C555)</f>
        <v>287.188282</v>
      </c>
      <c r="G555" s="20"/>
      <c r="H555" s="21" t="n">
        <f aca="false">G555*$R$2</f>
        <v>0</v>
      </c>
      <c r="I555" s="16" t="n">
        <v>0</v>
      </c>
      <c r="J555" s="22" t="str">
        <f aca="false">IF(I555&gt;=1,F555*$J$2,"")</f>
        <v/>
      </c>
      <c r="K555" s="22" t="str">
        <f aca="false">IF(I555&gt;=2,F555*$K$2,"")</f>
        <v/>
      </c>
      <c r="L555" s="22" t="str">
        <f aca="false">IF(I555&gt;=3,F555*$L$2,"")</f>
        <v/>
      </c>
      <c r="M555" s="22" t="str">
        <f aca="false">IF(I555&gt;=4,F555*$M$2,"")</f>
        <v/>
      </c>
      <c r="N555" s="16" t="n">
        <v>4</v>
      </c>
      <c r="O555" s="16" t="n">
        <v>0</v>
      </c>
      <c r="P555" s="23" t="n">
        <v>0</v>
      </c>
      <c r="Q555" s="22"/>
      <c r="R555" s="38"/>
      <c r="S555" s="25" t="n">
        <f aca="false">SUM(F555,H555,J555,K555,L555,M555)</f>
        <v>287.188282</v>
      </c>
      <c r="T555" s="25" t="n">
        <f aca="false">SUM(F555,H555,J555,K555,L555,M555,Q555)</f>
        <v>287.188282</v>
      </c>
      <c r="AMH555" s="13"/>
      <c r="AMI555" s="0"/>
      <c r="AMJ555" s="0"/>
    </row>
    <row r="556" s="39" customFormat="true" ht="13.8" hidden="false" customHeight="false" outlineLevel="0" collapsed="false">
      <c r="A556" s="27" t="n">
        <v>30312060</v>
      </c>
      <c r="B556" s="28" t="s">
        <v>600</v>
      </c>
      <c r="C556" s="29"/>
      <c r="D556" s="29"/>
      <c r="E556" s="27" t="s">
        <v>167</v>
      </c>
      <c r="F556" s="19" t="n">
        <f aca="false">IF(C556="",VLOOKUP(E556,'PORTE E UCO'!$A$5:$D$46,4,0),VLOOKUP(E556,'PORTE E UCO'!$A$5:$D$46,4,0)*C556)</f>
        <v>566.612796</v>
      </c>
      <c r="G556" s="30"/>
      <c r="H556" s="21" t="n">
        <f aca="false">G556*$R$2</f>
        <v>0</v>
      </c>
      <c r="I556" s="27" t="n">
        <v>1</v>
      </c>
      <c r="J556" s="22" t="n">
        <f aca="false">IF(I556&gt;=1,F556*$J$2,"")</f>
        <v>169.9838388</v>
      </c>
      <c r="K556" s="22" t="str">
        <f aca="false">IF(I556&gt;=2,F556*$K$2,"")</f>
        <v/>
      </c>
      <c r="L556" s="22" t="str">
        <f aca="false">IF(I556&gt;=3,F556*$L$2,"")</f>
        <v/>
      </c>
      <c r="M556" s="22" t="str">
        <f aca="false">IF(I556&gt;=4,F556*$M$2,"")</f>
        <v/>
      </c>
      <c r="N556" s="27" t="n">
        <v>2</v>
      </c>
      <c r="O556" s="27" t="n">
        <v>0</v>
      </c>
      <c r="P556" s="31" t="n">
        <v>0</v>
      </c>
      <c r="Q556" s="32"/>
      <c r="R556" s="38"/>
      <c r="S556" s="25" t="n">
        <f aca="false">SUM(F556,H556,J556,K556,L556,M556)</f>
        <v>736.5966348</v>
      </c>
      <c r="T556" s="25" t="n">
        <f aca="false">SUM(F556,H556,J556,K556,L556,M556,Q556)</f>
        <v>736.5966348</v>
      </c>
      <c r="AMH556" s="13"/>
      <c r="AMI556" s="0"/>
      <c r="AMJ556" s="0"/>
    </row>
    <row r="557" s="39" customFormat="true" ht="13.8" hidden="false" customHeight="false" outlineLevel="0" collapsed="false">
      <c r="A557" s="16" t="n">
        <v>30312078</v>
      </c>
      <c r="B557" s="17" t="s">
        <v>601</v>
      </c>
      <c r="C557" s="18"/>
      <c r="D557" s="18"/>
      <c r="E557" s="16" t="s">
        <v>171</v>
      </c>
      <c r="F557" s="19" t="n">
        <f aca="false">IF(C557="",VLOOKUP(E557,'PORTE E UCO'!$A$5:$D$46,4,0),VLOOKUP(E557,'PORTE E UCO'!$A$5:$D$46,4,0)*C557)</f>
        <v>287.188282</v>
      </c>
      <c r="G557" s="20"/>
      <c r="H557" s="21" t="n">
        <f aca="false">G557*$R$2</f>
        <v>0</v>
      </c>
      <c r="I557" s="16" t="n">
        <v>1</v>
      </c>
      <c r="J557" s="22" t="n">
        <f aca="false">IF(I557&gt;=1,F557*$J$2,"")</f>
        <v>86.1564846</v>
      </c>
      <c r="K557" s="22" t="str">
        <f aca="false">IF(I557&gt;=2,F557*$K$2,"")</f>
        <v/>
      </c>
      <c r="L557" s="22" t="str">
        <f aca="false">IF(I557&gt;=3,F557*$L$2,"")</f>
        <v/>
      </c>
      <c r="M557" s="22" t="str">
        <f aca="false">IF(I557&gt;=4,F557*$M$2,"")</f>
        <v/>
      </c>
      <c r="N557" s="16" t="n">
        <v>2</v>
      </c>
      <c r="O557" s="16" t="n">
        <v>0</v>
      </c>
      <c r="P557" s="23" t="n">
        <v>0</v>
      </c>
      <c r="Q557" s="22"/>
      <c r="R557" s="38"/>
      <c r="S557" s="25" t="n">
        <f aca="false">SUM(F557,H557,J557,K557,L557,M557)</f>
        <v>373.3447666</v>
      </c>
      <c r="T557" s="25" t="n">
        <f aca="false">SUM(F557,H557,J557,K557,L557,M557,Q557)</f>
        <v>373.3447666</v>
      </c>
      <c r="AMH557" s="13"/>
      <c r="AMI557" s="0"/>
      <c r="AMJ557" s="0"/>
    </row>
    <row r="558" s="39" customFormat="true" ht="13.8" hidden="false" customHeight="false" outlineLevel="0" collapsed="false">
      <c r="A558" s="27" t="n">
        <v>30312086</v>
      </c>
      <c r="B558" s="28" t="s">
        <v>602</v>
      </c>
      <c r="C558" s="29"/>
      <c r="D558" s="29"/>
      <c r="E558" s="27" t="s">
        <v>225</v>
      </c>
      <c r="F558" s="19" t="n">
        <f aca="false">IF(C558="",VLOOKUP(E558,'PORTE E UCO'!$A$5:$D$46,4,0),VLOOKUP(E558,'PORTE E UCO'!$A$5:$D$46,4,0)*C558)</f>
        <v>1035.416342</v>
      </c>
      <c r="G558" s="30"/>
      <c r="H558" s="21" t="n">
        <f aca="false">G558*$R$2</f>
        <v>0</v>
      </c>
      <c r="I558" s="27" t="n">
        <v>1</v>
      </c>
      <c r="J558" s="22" t="n">
        <f aca="false">IF(I558&gt;=1,F558*$J$2,"")</f>
        <v>310.6249026</v>
      </c>
      <c r="K558" s="22" t="str">
        <f aca="false">IF(I558&gt;=2,F558*$K$2,"")</f>
        <v/>
      </c>
      <c r="L558" s="22" t="str">
        <f aca="false">IF(I558&gt;=3,F558*$L$2,"")</f>
        <v/>
      </c>
      <c r="M558" s="22" t="str">
        <f aca="false">IF(I558&gt;=4,F558*$M$2,"")</f>
        <v/>
      </c>
      <c r="N558" s="27" t="n">
        <v>5</v>
      </c>
      <c r="O558" s="27" t="n">
        <v>0</v>
      </c>
      <c r="P558" s="31" t="n">
        <v>0</v>
      </c>
      <c r="Q558" s="32"/>
      <c r="R558" s="38"/>
      <c r="S558" s="25" t="n">
        <f aca="false">SUM(F558,H558,J558,K558,L558,M558)</f>
        <v>1346.0412446</v>
      </c>
      <c r="T558" s="25" t="n">
        <f aca="false">SUM(F558,H558,J558,K558,L558,M558,Q558)</f>
        <v>1346.0412446</v>
      </c>
      <c r="AMH558" s="13"/>
      <c r="AMI558" s="0"/>
      <c r="AMJ558" s="0"/>
    </row>
    <row r="559" s="39" customFormat="true" ht="13.8" hidden="false" customHeight="false" outlineLevel="0" collapsed="false">
      <c r="A559" s="16" t="n">
        <v>30312094</v>
      </c>
      <c r="B559" s="17" t="s">
        <v>603</v>
      </c>
      <c r="C559" s="18"/>
      <c r="D559" s="18"/>
      <c r="E559" s="16" t="s">
        <v>167</v>
      </c>
      <c r="F559" s="19" t="n">
        <f aca="false">IF(C559="",VLOOKUP(E559,'PORTE E UCO'!$A$5:$D$46,4,0),VLOOKUP(E559,'PORTE E UCO'!$A$5:$D$46,4,0)*C559)</f>
        <v>566.612796</v>
      </c>
      <c r="G559" s="20"/>
      <c r="H559" s="21" t="n">
        <f aca="false">G559*$R$2</f>
        <v>0</v>
      </c>
      <c r="I559" s="16" t="n">
        <v>0</v>
      </c>
      <c r="J559" s="22" t="str">
        <f aca="false">IF(I559&gt;=1,F559*$J$2,"")</f>
        <v/>
      </c>
      <c r="K559" s="22" t="str">
        <f aca="false">IF(I559&gt;=2,F559*$K$2,"")</f>
        <v/>
      </c>
      <c r="L559" s="22" t="str">
        <f aca="false">IF(I559&gt;=3,F559*$L$2,"")</f>
        <v/>
      </c>
      <c r="M559" s="22" t="str">
        <f aca="false">IF(I559&gt;=4,F559*$M$2,"")</f>
        <v/>
      </c>
      <c r="N559" s="16" t="n">
        <v>3</v>
      </c>
      <c r="O559" s="16" t="n">
        <v>0</v>
      </c>
      <c r="P559" s="23" t="n">
        <v>0</v>
      </c>
      <c r="Q559" s="22"/>
      <c r="R559" s="38"/>
      <c r="S559" s="25" t="n">
        <f aca="false">SUM(F559,H559,J559,K559,L559,M559)</f>
        <v>566.612796</v>
      </c>
      <c r="T559" s="25" t="n">
        <f aca="false">SUM(F559,H559,J559,K559,L559,M559,Q559)</f>
        <v>566.612796</v>
      </c>
      <c r="AMH559" s="13"/>
      <c r="AMI559" s="0"/>
      <c r="AMJ559" s="0"/>
    </row>
    <row r="560" s="39" customFormat="true" ht="13.8" hidden="false" customHeight="false" outlineLevel="0" collapsed="false">
      <c r="A560" s="27" t="n">
        <v>30312108</v>
      </c>
      <c r="B560" s="28" t="s">
        <v>604</v>
      </c>
      <c r="C560" s="29"/>
      <c r="D560" s="29"/>
      <c r="E560" s="27" t="s">
        <v>171</v>
      </c>
      <c r="F560" s="19" t="n">
        <f aca="false">IF(C560="",VLOOKUP(E560,'PORTE E UCO'!$A$5:$D$46,4,0),VLOOKUP(E560,'PORTE E UCO'!$A$5:$D$46,4,0)*C560)</f>
        <v>287.188282</v>
      </c>
      <c r="G560" s="30"/>
      <c r="H560" s="21" t="n">
        <f aca="false">G560*$R$2</f>
        <v>0</v>
      </c>
      <c r="I560" s="27" t="n">
        <v>0</v>
      </c>
      <c r="J560" s="22" t="str">
        <f aca="false">IF(I560&gt;=1,F560*$J$2,"")</f>
        <v/>
      </c>
      <c r="K560" s="22" t="str">
        <f aca="false">IF(I560&gt;=2,F560*$K$2,"")</f>
        <v/>
      </c>
      <c r="L560" s="22" t="str">
        <f aca="false">IF(I560&gt;=3,F560*$L$2,"")</f>
        <v/>
      </c>
      <c r="M560" s="22" t="str">
        <f aca="false">IF(I560&gt;=4,F560*$M$2,"")</f>
        <v/>
      </c>
      <c r="N560" s="27" t="n">
        <v>2</v>
      </c>
      <c r="O560" s="27" t="n">
        <v>0</v>
      </c>
      <c r="P560" s="31" t="n">
        <v>0</v>
      </c>
      <c r="Q560" s="32"/>
      <c r="R560" s="38"/>
      <c r="S560" s="25" t="n">
        <f aca="false">SUM(F560,H560,J560,K560,L560,M560)</f>
        <v>287.188282</v>
      </c>
      <c r="T560" s="25" t="n">
        <f aca="false">SUM(F560,H560,J560,K560,L560,M560,Q560)</f>
        <v>287.188282</v>
      </c>
      <c r="AMH560" s="13"/>
      <c r="AMI560" s="0"/>
      <c r="AMJ560" s="0"/>
    </row>
    <row r="561" s="39" customFormat="true" ht="13.8" hidden="false" customHeight="false" outlineLevel="0" collapsed="false">
      <c r="A561" s="16" t="n">
        <v>30312116</v>
      </c>
      <c r="B561" s="17" t="s">
        <v>605</v>
      </c>
      <c r="C561" s="18"/>
      <c r="D561" s="18"/>
      <c r="E561" s="16" t="s">
        <v>59</v>
      </c>
      <c r="F561" s="19" t="n">
        <f aca="false">IF(C561="",VLOOKUP(E561,'PORTE E UCO'!$A$5:$D$46,4,0),VLOOKUP(E561,'PORTE E UCO'!$A$5:$D$46,4,0)*C561)</f>
        <v>349.26794</v>
      </c>
      <c r="G561" s="20"/>
      <c r="H561" s="21" t="n">
        <f aca="false">G561*$R$2</f>
        <v>0</v>
      </c>
      <c r="I561" s="16" t="n">
        <v>0</v>
      </c>
      <c r="J561" s="22" t="str">
        <f aca="false">IF(I561&gt;=1,F561*$J$2,"")</f>
        <v/>
      </c>
      <c r="K561" s="22" t="str">
        <f aca="false">IF(I561&gt;=2,F561*$K$2,"")</f>
        <v/>
      </c>
      <c r="L561" s="22" t="str">
        <f aca="false">IF(I561&gt;=3,F561*$L$2,"")</f>
        <v/>
      </c>
      <c r="M561" s="22" t="str">
        <f aca="false">IF(I561&gt;=4,F561*$M$2,"")</f>
        <v/>
      </c>
      <c r="N561" s="16" t="n">
        <v>4</v>
      </c>
      <c r="O561" s="16" t="n">
        <v>0</v>
      </c>
      <c r="P561" s="23" t="n">
        <v>0</v>
      </c>
      <c r="Q561" s="22"/>
      <c r="R561" s="38"/>
      <c r="S561" s="25" t="n">
        <f aca="false">SUM(F561,H561,J561,K561,L561,M561)</f>
        <v>349.26794</v>
      </c>
      <c r="T561" s="25" t="n">
        <f aca="false">SUM(F561,H561,J561,K561,L561,M561,Q561)</f>
        <v>349.26794</v>
      </c>
      <c r="AMH561" s="13"/>
      <c r="AMI561" s="0"/>
      <c r="AMJ561" s="0"/>
    </row>
    <row r="562" s="39" customFormat="true" ht="13.8" hidden="false" customHeight="false" outlineLevel="0" collapsed="false">
      <c r="A562" s="27" t="n">
        <v>30313015</v>
      </c>
      <c r="B562" s="28" t="s">
        <v>606</v>
      </c>
      <c r="C562" s="29"/>
      <c r="D562" s="29"/>
      <c r="E562" s="27" t="s">
        <v>167</v>
      </c>
      <c r="F562" s="19" t="n">
        <f aca="false">IF(C562="",VLOOKUP(E562,'PORTE E UCO'!$A$5:$D$46,4,0),VLOOKUP(E562,'PORTE E UCO'!$A$5:$D$46,4,0)*C562)</f>
        <v>566.612796</v>
      </c>
      <c r="G562" s="30"/>
      <c r="H562" s="21" t="n">
        <f aca="false">G562*$R$2</f>
        <v>0</v>
      </c>
      <c r="I562" s="27" t="n">
        <v>1</v>
      </c>
      <c r="J562" s="22" t="n">
        <f aca="false">IF(I562&gt;=1,F562*$J$2,"")</f>
        <v>169.9838388</v>
      </c>
      <c r="K562" s="22" t="str">
        <f aca="false">IF(I562&gt;=2,F562*$K$2,"")</f>
        <v/>
      </c>
      <c r="L562" s="22" t="str">
        <f aca="false">IF(I562&gt;=3,F562*$L$2,"")</f>
        <v/>
      </c>
      <c r="M562" s="22" t="str">
        <f aca="false">IF(I562&gt;=4,F562*$M$2,"")</f>
        <v/>
      </c>
      <c r="N562" s="27" t="n">
        <v>4</v>
      </c>
      <c r="O562" s="27" t="n">
        <v>0</v>
      </c>
      <c r="P562" s="31" t="n">
        <v>0</v>
      </c>
      <c r="Q562" s="32"/>
      <c r="R562" s="38"/>
      <c r="S562" s="25" t="n">
        <f aca="false">SUM(F562,H562,J562,K562,L562,M562)</f>
        <v>736.5966348</v>
      </c>
      <c r="T562" s="25" t="n">
        <f aca="false">SUM(F562,H562,J562,K562,L562,M562,Q562)</f>
        <v>736.5966348</v>
      </c>
      <c r="AMH562" s="13"/>
      <c r="AMI562" s="0"/>
      <c r="AMJ562" s="0"/>
    </row>
    <row r="563" s="39" customFormat="true" ht="13.8" hidden="false" customHeight="false" outlineLevel="0" collapsed="false">
      <c r="A563" s="16" t="n">
        <v>30313023</v>
      </c>
      <c r="B563" s="17" t="s">
        <v>607</v>
      </c>
      <c r="C563" s="18"/>
      <c r="D563" s="18"/>
      <c r="E563" s="16" t="s">
        <v>167</v>
      </c>
      <c r="F563" s="19" t="n">
        <f aca="false">IF(C563="",VLOOKUP(E563,'PORTE E UCO'!$A$5:$D$46,4,0),VLOOKUP(E563,'PORTE E UCO'!$A$5:$D$46,4,0)*C563)</f>
        <v>566.612796</v>
      </c>
      <c r="G563" s="20"/>
      <c r="H563" s="21" t="n">
        <f aca="false">G563*$R$2</f>
        <v>0</v>
      </c>
      <c r="I563" s="16" t="n">
        <v>1</v>
      </c>
      <c r="J563" s="22" t="n">
        <f aca="false">IF(I563&gt;=1,F563*$J$2,"")</f>
        <v>169.9838388</v>
      </c>
      <c r="K563" s="22" t="str">
        <f aca="false">IF(I563&gt;=2,F563*$K$2,"")</f>
        <v/>
      </c>
      <c r="L563" s="22" t="str">
        <f aca="false">IF(I563&gt;=3,F563*$L$2,"")</f>
        <v/>
      </c>
      <c r="M563" s="22" t="str">
        <f aca="false">IF(I563&gt;=4,F563*$M$2,"")</f>
        <v/>
      </c>
      <c r="N563" s="16" t="n">
        <v>2</v>
      </c>
      <c r="O563" s="16" t="n">
        <v>0</v>
      </c>
      <c r="P563" s="23" t="n">
        <v>0</v>
      </c>
      <c r="Q563" s="22"/>
      <c r="R563" s="38"/>
      <c r="S563" s="25" t="n">
        <f aca="false">SUM(F563,H563,J563,K563,L563,M563)</f>
        <v>736.5966348</v>
      </c>
      <c r="T563" s="25" t="n">
        <f aca="false">SUM(F563,H563,J563,K563,L563,M563,Q563)</f>
        <v>736.5966348</v>
      </c>
      <c r="AMH563" s="13"/>
      <c r="AMI563" s="0"/>
      <c r="AMJ563" s="0"/>
    </row>
    <row r="564" s="39" customFormat="true" ht="13.8" hidden="false" customHeight="false" outlineLevel="0" collapsed="false">
      <c r="A564" s="27" t="n">
        <v>30313031</v>
      </c>
      <c r="B564" s="28" t="s">
        <v>608</v>
      </c>
      <c r="C564" s="29"/>
      <c r="D564" s="29"/>
      <c r="E564" s="27" t="s">
        <v>176</v>
      </c>
      <c r="F564" s="19" t="n">
        <f aca="false">IF(C564="",VLOOKUP(E564,'PORTE E UCO'!$A$5:$D$46,4,0),VLOOKUP(E564,'PORTE E UCO'!$A$5:$D$46,4,0)*C564)</f>
        <v>891.034646</v>
      </c>
      <c r="G564" s="30"/>
      <c r="H564" s="21" t="n">
        <f aca="false">G564*$R$2</f>
        <v>0</v>
      </c>
      <c r="I564" s="27" t="n">
        <v>1</v>
      </c>
      <c r="J564" s="22" t="n">
        <f aca="false">IF(I564&gt;=1,F564*$J$2,"")</f>
        <v>267.3103938</v>
      </c>
      <c r="K564" s="22" t="str">
        <f aca="false">IF(I564&gt;=2,F564*$K$2,"")</f>
        <v/>
      </c>
      <c r="L564" s="22" t="str">
        <f aca="false">IF(I564&gt;=3,F564*$L$2,"")</f>
        <v/>
      </c>
      <c r="M564" s="22" t="str">
        <f aca="false">IF(I564&gt;=4,F564*$M$2,"")</f>
        <v/>
      </c>
      <c r="N564" s="27" t="n">
        <v>4</v>
      </c>
      <c r="O564" s="27" t="n">
        <v>0</v>
      </c>
      <c r="P564" s="31" t="n">
        <v>0</v>
      </c>
      <c r="Q564" s="32"/>
      <c r="R564" s="38"/>
      <c r="S564" s="25" t="n">
        <f aca="false">SUM(F564,H564,J564,K564,L564,M564)</f>
        <v>1158.3450398</v>
      </c>
      <c r="T564" s="25" t="n">
        <f aca="false">SUM(F564,H564,J564,K564,L564,M564,Q564)</f>
        <v>1158.3450398</v>
      </c>
      <c r="AMH564" s="13"/>
      <c r="AMI564" s="0"/>
      <c r="AMJ564" s="0"/>
    </row>
    <row r="565" s="39" customFormat="true" ht="13.8" hidden="false" customHeight="false" outlineLevel="0" collapsed="false">
      <c r="A565" s="16" t="n">
        <v>30313040</v>
      </c>
      <c r="B565" s="17" t="s">
        <v>609</v>
      </c>
      <c r="C565" s="18"/>
      <c r="D565" s="18"/>
      <c r="E565" s="16" t="s">
        <v>20</v>
      </c>
      <c r="F565" s="19" t="n">
        <f aca="false">IF(C565="",VLOOKUP(E565,'PORTE E UCO'!$A$5:$D$46,4,0),VLOOKUP(E565,'PORTE E UCO'!$A$5:$D$46,4,0)*C565)</f>
        <v>70.656386</v>
      </c>
      <c r="G565" s="20"/>
      <c r="H565" s="21" t="n">
        <f aca="false">G565*$R$2</f>
        <v>0</v>
      </c>
      <c r="I565" s="16" t="n">
        <v>0</v>
      </c>
      <c r="J565" s="22" t="str">
        <f aca="false">IF(I565&gt;=1,F565*$J$2,"")</f>
        <v/>
      </c>
      <c r="K565" s="22" t="str">
        <f aca="false">IF(I565&gt;=2,F565*$K$2,"")</f>
        <v/>
      </c>
      <c r="L565" s="22" t="str">
        <f aca="false">IF(I565&gt;=3,F565*$L$2,"")</f>
        <v/>
      </c>
      <c r="M565" s="22" t="str">
        <f aca="false">IF(I565&gt;=4,F565*$M$2,"")</f>
        <v/>
      </c>
      <c r="N565" s="16" t="n">
        <v>0</v>
      </c>
      <c r="O565" s="16" t="n">
        <v>0</v>
      </c>
      <c r="P565" s="23" t="n">
        <v>0</v>
      </c>
      <c r="Q565" s="22"/>
      <c r="R565" s="38"/>
      <c r="S565" s="25" t="n">
        <f aca="false">SUM(F565,H565,J565,K565,L565,M565)</f>
        <v>70.656386</v>
      </c>
      <c r="T565" s="25" t="n">
        <f aca="false">SUM(F565,H565,J565,K565,L565,M565,Q565)</f>
        <v>70.656386</v>
      </c>
      <c r="AMH565" s="13"/>
      <c r="AMI565" s="0"/>
      <c r="AMJ565" s="0"/>
    </row>
    <row r="566" s="39" customFormat="true" ht="13.8" hidden="false" customHeight="false" outlineLevel="0" collapsed="false">
      <c r="A566" s="27" t="n">
        <v>30313058</v>
      </c>
      <c r="B566" s="28" t="s">
        <v>610</v>
      </c>
      <c r="C566" s="29"/>
      <c r="D566" s="29"/>
      <c r="E566" s="27" t="s">
        <v>167</v>
      </c>
      <c r="F566" s="19" t="n">
        <f aca="false">IF(C566="",VLOOKUP(E566,'PORTE E UCO'!$A$5:$D$46,4,0),VLOOKUP(E566,'PORTE E UCO'!$A$5:$D$46,4,0)*C566)</f>
        <v>566.612796</v>
      </c>
      <c r="G566" s="30"/>
      <c r="H566" s="21" t="n">
        <f aca="false">G566*$R$2</f>
        <v>0</v>
      </c>
      <c r="I566" s="27" t="n">
        <v>1</v>
      </c>
      <c r="J566" s="22" t="n">
        <f aca="false">IF(I566&gt;=1,F566*$J$2,"")</f>
        <v>169.9838388</v>
      </c>
      <c r="K566" s="22" t="str">
        <f aca="false">IF(I566&gt;=2,F566*$K$2,"")</f>
        <v/>
      </c>
      <c r="L566" s="22" t="str">
        <f aca="false">IF(I566&gt;=3,F566*$L$2,"")</f>
        <v/>
      </c>
      <c r="M566" s="22" t="str">
        <f aca="false">IF(I566&gt;=4,F566*$M$2,"")</f>
        <v/>
      </c>
      <c r="N566" s="27" t="n">
        <v>4</v>
      </c>
      <c r="O566" s="27" t="n">
        <v>0</v>
      </c>
      <c r="P566" s="31" t="n">
        <v>0</v>
      </c>
      <c r="Q566" s="32"/>
      <c r="R566" s="38"/>
      <c r="S566" s="25" t="n">
        <f aca="false">SUM(F566,H566,J566,K566,L566,M566)</f>
        <v>736.5966348</v>
      </c>
      <c r="T566" s="25" t="n">
        <f aca="false">SUM(F566,H566,J566,K566,L566,M566,Q566)</f>
        <v>736.5966348</v>
      </c>
      <c r="AMH566" s="13"/>
      <c r="AMI566" s="0"/>
      <c r="AMJ566" s="0"/>
    </row>
    <row r="567" s="39" customFormat="true" ht="13.8" hidden="false" customHeight="false" outlineLevel="0" collapsed="false">
      <c r="A567" s="16" t="n">
        <v>30313066</v>
      </c>
      <c r="B567" s="17" t="s">
        <v>611</v>
      </c>
      <c r="C567" s="18"/>
      <c r="D567" s="18"/>
      <c r="E567" s="16" t="s">
        <v>15</v>
      </c>
      <c r="F567" s="19" t="n">
        <f aca="false">IF(C567="",VLOOKUP(E567,'PORTE E UCO'!$A$5:$D$46,4,0),VLOOKUP(E567,'PORTE E UCO'!$A$5:$D$46,4,0)*C567)</f>
        <v>93.13473</v>
      </c>
      <c r="G567" s="20"/>
      <c r="H567" s="21" t="n">
        <f aca="false">G567*$R$2</f>
        <v>0</v>
      </c>
      <c r="I567" s="16" t="n">
        <v>0</v>
      </c>
      <c r="J567" s="22" t="str">
        <f aca="false">IF(I567&gt;=1,F567*$J$2,"")</f>
        <v/>
      </c>
      <c r="K567" s="22" t="str">
        <f aca="false">IF(I567&gt;=2,F567*$K$2,"")</f>
        <v/>
      </c>
      <c r="L567" s="22" t="str">
        <f aca="false">IF(I567&gt;=3,F567*$L$2,"")</f>
        <v/>
      </c>
      <c r="M567" s="22" t="str">
        <f aca="false">IF(I567&gt;=4,F567*$M$2,"")</f>
        <v/>
      </c>
      <c r="N567" s="16" t="n">
        <v>0</v>
      </c>
      <c r="O567" s="16" t="n">
        <v>0</v>
      </c>
      <c r="P567" s="23" t="n">
        <v>0</v>
      </c>
      <c r="Q567" s="22"/>
      <c r="R567" s="38"/>
      <c r="S567" s="25" t="n">
        <f aca="false">SUM(F567,H567,J567,K567,L567,M567)</f>
        <v>93.13473</v>
      </c>
      <c r="T567" s="25" t="n">
        <f aca="false">SUM(F567,H567,J567,K567,L567,M567,Q567)</f>
        <v>93.13473</v>
      </c>
      <c r="AMH567" s="13"/>
      <c r="AMI567" s="0"/>
      <c r="AMJ567" s="0"/>
    </row>
    <row r="568" s="39" customFormat="true" ht="13.8" hidden="false" customHeight="false" outlineLevel="0" collapsed="false">
      <c r="A568" s="27" t="n">
        <v>30401011</v>
      </c>
      <c r="B568" s="28" t="s">
        <v>612</v>
      </c>
      <c r="C568" s="29"/>
      <c r="D568" s="29"/>
      <c r="E568" s="27" t="s">
        <v>15</v>
      </c>
      <c r="F568" s="19" t="n">
        <f aca="false">IF(C568="",VLOOKUP(E568,'PORTE E UCO'!$A$5:$D$46,4,0),VLOOKUP(E568,'PORTE E UCO'!$A$5:$D$46,4,0)*C568)</f>
        <v>93.13473</v>
      </c>
      <c r="G568" s="30"/>
      <c r="H568" s="21" t="n">
        <f aca="false">G568*$R$2</f>
        <v>0</v>
      </c>
      <c r="I568" s="27" t="n">
        <v>0</v>
      </c>
      <c r="J568" s="22" t="str">
        <f aca="false">IF(I568&gt;=1,F568*$J$2,"")</f>
        <v/>
      </c>
      <c r="K568" s="22" t="str">
        <f aca="false">IF(I568&gt;=2,F568*$K$2,"")</f>
        <v/>
      </c>
      <c r="L568" s="22" t="str">
        <f aca="false">IF(I568&gt;=3,F568*$L$2,"")</f>
        <v/>
      </c>
      <c r="M568" s="22" t="str">
        <f aca="false">IF(I568&gt;=4,F568*$M$2,"")</f>
        <v/>
      </c>
      <c r="N568" s="27" t="n">
        <v>0</v>
      </c>
      <c r="O568" s="27" t="n">
        <v>0</v>
      </c>
      <c r="P568" s="31" t="n">
        <v>0</v>
      </c>
      <c r="Q568" s="32"/>
      <c r="R568" s="38"/>
      <c r="S568" s="25" t="n">
        <f aca="false">SUM(F568,H568,J568,K568,L568,M568)</f>
        <v>93.13473</v>
      </c>
      <c r="T568" s="25" t="n">
        <f aca="false">SUM(F568,H568,J568,K568,L568,M568,Q568)</f>
        <v>93.13473</v>
      </c>
      <c r="AMH568" s="13"/>
      <c r="AMI568" s="0"/>
      <c r="AMJ568" s="0"/>
    </row>
    <row r="569" s="39" customFormat="true" ht="14.95" hidden="false" customHeight="false" outlineLevel="0" collapsed="false">
      <c r="A569" s="16" t="n">
        <v>30401020</v>
      </c>
      <c r="B569" s="17" t="s">
        <v>613</v>
      </c>
      <c r="C569" s="18"/>
      <c r="D569" s="18"/>
      <c r="E569" s="16" t="s">
        <v>174</v>
      </c>
      <c r="F569" s="19" t="n">
        <f aca="false">IF(C569="",VLOOKUP(E569,'PORTE E UCO'!$A$5:$D$46,4,0),VLOOKUP(E569,'PORTE E UCO'!$A$5:$D$46,4,0)*C569)</f>
        <v>1709.126456</v>
      </c>
      <c r="G569" s="20"/>
      <c r="H569" s="21" t="n">
        <f aca="false">G569*$R$2</f>
        <v>0</v>
      </c>
      <c r="I569" s="16" t="n">
        <v>4</v>
      </c>
      <c r="J569" s="22" t="n">
        <f aca="false">IF(I569&gt;=1,F569*$J$2,"")</f>
        <v>512.7379368</v>
      </c>
      <c r="K569" s="22" t="n">
        <f aca="false">IF(I569&gt;=2,F569*$K$2,"")</f>
        <v>341.8252912</v>
      </c>
      <c r="L569" s="22" t="n">
        <f aca="false">IF(I569&gt;=3,F569*$L$2,"")</f>
        <v>341.8252912</v>
      </c>
      <c r="M569" s="22" t="n">
        <f aca="false">IF(I569&gt;=4,F569*$M$2,"")</f>
        <v>341.8252912</v>
      </c>
      <c r="N569" s="16" t="n">
        <v>7</v>
      </c>
      <c r="O569" s="16" t="n">
        <v>0</v>
      </c>
      <c r="P569" s="23" t="n">
        <v>0</v>
      </c>
      <c r="Q569" s="22"/>
      <c r="R569" s="38"/>
      <c r="S569" s="25" t="n">
        <f aca="false">SUM(F569,H569,J569,K569,L569,M569)</f>
        <v>3247.3402664</v>
      </c>
      <c r="T569" s="25" t="n">
        <f aca="false">SUM(F569,H569,J569,K569,L569,M569,Q569)</f>
        <v>3247.3402664</v>
      </c>
      <c r="AMH569" s="13"/>
      <c r="AMI569" s="0"/>
      <c r="AMJ569" s="0"/>
    </row>
    <row r="570" s="39" customFormat="true" ht="13.8" hidden="false" customHeight="false" outlineLevel="0" collapsed="false">
      <c r="A570" s="27" t="n">
        <v>30401038</v>
      </c>
      <c r="B570" s="28" t="s">
        <v>614</v>
      </c>
      <c r="C570" s="29"/>
      <c r="D570" s="29"/>
      <c r="E570" s="27" t="s">
        <v>22</v>
      </c>
      <c r="F570" s="19" t="n">
        <f aca="false">IF(C570="",VLOOKUP(E570,'PORTE E UCO'!$A$5:$D$46,4,0),VLOOKUP(E570,'PORTE E UCO'!$A$5:$D$46,4,0)*C570)</f>
        <v>220.434104</v>
      </c>
      <c r="G570" s="30"/>
      <c r="H570" s="21" t="n">
        <f aca="false">G570*$R$2</f>
        <v>0</v>
      </c>
      <c r="I570" s="27" t="n">
        <v>2</v>
      </c>
      <c r="J570" s="22" t="n">
        <f aca="false">IF(I570&gt;=1,F570*$J$2,"")</f>
        <v>66.1302312</v>
      </c>
      <c r="K570" s="22" t="n">
        <f aca="false">IF(I570&gt;=2,F570*$K$2,"")</f>
        <v>44.0868208</v>
      </c>
      <c r="L570" s="22" t="str">
        <f aca="false">IF(I570&gt;=3,F570*$L$2,"")</f>
        <v/>
      </c>
      <c r="M570" s="22" t="str">
        <f aca="false">IF(I570&gt;=4,F570*$M$2,"")</f>
        <v/>
      </c>
      <c r="N570" s="27" t="n">
        <v>2</v>
      </c>
      <c r="O570" s="27" t="n">
        <v>0</v>
      </c>
      <c r="P570" s="31" t="n">
        <v>0</v>
      </c>
      <c r="Q570" s="32"/>
      <c r="R570" s="38"/>
      <c r="S570" s="25" t="n">
        <f aca="false">SUM(F570,H570,J570,K570,L570,M570)</f>
        <v>330.651156</v>
      </c>
      <c r="T570" s="25" t="n">
        <f aca="false">SUM(F570,H570,J570,K570,L570,M570,Q570)</f>
        <v>330.651156</v>
      </c>
      <c r="AMH570" s="13"/>
      <c r="AMI570" s="0"/>
      <c r="AMJ570" s="0"/>
    </row>
    <row r="571" s="39" customFormat="true" ht="13.8" hidden="false" customHeight="false" outlineLevel="0" collapsed="false">
      <c r="A571" s="16" t="n">
        <v>30401046</v>
      </c>
      <c r="B571" s="17" t="s">
        <v>615</v>
      </c>
      <c r="C571" s="18"/>
      <c r="D571" s="18"/>
      <c r="E571" s="16" t="s">
        <v>225</v>
      </c>
      <c r="F571" s="19" t="n">
        <f aca="false">IF(C571="",VLOOKUP(E571,'PORTE E UCO'!$A$5:$D$46,4,0),VLOOKUP(E571,'PORTE E UCO'!$A$5:$D$46,4,0)*C571)</f>
        <v>1035.416342</v>
      </c>
      <c r="G571" s="20"/>
      <c r="H571" s="21" t="n">
        <f aca="false">G571*$R$2</f>
        <v>0</v>
      </c>
      <c r="I571" s="16" t="n">
        <v>1</v>
      </c>
      <c r="J571" s="22" t="n">
        <f aca="false">IF(I571&gt;=1,F571*$J$2,"")</f>
        <v>310.6249026</v>
      </c>
      <c r="K571" s="22" t="str">
        <f aca="false">IF(I571&gt;=2,F571*$K$2,"")</f>
        <v/>
      </c>
      <c r="L571" s="22" t="str">
        <f aca="false">IF(I571&gt;=3,F571*$L$2,"")</f>
        <v/>
      </c>
      <c r="M571" s="22" t="str">
        <f aca="false">IF(I571&gt;=4,F571*$M$2,"")</f>
        <v/>
      </c>
      <c r="N571" s="16" t="n">
        <v>3</v>
      </c>
      <c r="O571" s="16" t="n">
        <v>0</v>
      </c>
      <c r="P571" s="23" t="n">
        <v>0</v>
      </c>
      <c r="Q571" s="22"/>
      <c r="R571" s="38"/>
      <c r="S571" s="25" t="n">
        <f aca="false">SUM(F571,H571,J571,K571,L571,M571)</f>
        <v>1346.0412446</v>
      </c>
      <c r="T571" s="25" t="n">
        <f aca="false">SUM(F571,H571,J571,K571,L571,M571,Q571)</f>
        <v>1346.0412446</v>
      </c>
      <c r="AMH571" s="13"/>
      <c r="AMI571" s="0"/>
      <c r="AMJ571" s="0"/>
    </row>
    <row r="572" s="39" customFormat="true" ht="13.8" hidden="false" customHeight="false" outlineLevel="0" collapsed="false">
      <c r="A572" s="27" t="n">
        <v>30401054</v>
      </c>
      <c r="B572" s="28" t="s">
        <v>616</v>
      </c>
      <c r="C572" s="29"/>
      <c r="D572" s="29"/>
      <c r="E572" s="27" t="s">
        <v>24</v>
      </c>
      <c r="F572" s="19" t="n">
        <f aca="false">IF(C572="",VLOOKUP(E572,'PORTE E UCO'!$A$5:$D$46,4,0),VLOOKUP(E572,'PORTE E UCO'!$A$5:$D$46,4,0)*C572)</f>
        <v>377.223602</v>
      </c>
      <c r="G572" s="30"/>
      <c r="H572" s="21" t="n">
        <f aca="false">G572*$R$2</f>
        <v>0</v>
      </c>
      <c r="I572" s="27" t="n">
        <v>1</v>
      </c>
      <c r="J572" s="22" t="n">
        <f aca="false">IF(I572&gt;=1,F572*$J$2,"")</f>
        <v>113.1670806</v>
      </c>
      <c r="K572" s="22" t="str">
        <f aca="false">IF(I572&gt;=2,F572*$K$2,"")</f>
        <v/>
      </c>
      <c r="L572" s="22" t="str">
        <f aca="false">IF(I572&gt;=3,F572*$L$2,"")</f>
        <v/>
      </c>
      <c r="M572" s="22" t="str">
        <f aca="false">IF(I572&gt;=4,F572*$M$2,"")</f>
        <v/>
      </c>
      <c r="N572" s="27" t="n">
        <v>2</v>
      </c>
      <c r="O572" s="27" t="n">
        <v>0</v>
      </c>
      <c r="P572" s="31" t="n">
        <v>0</v>
      </c>
      <c r="Q572" s="32"/>
      <c r="R572" s="38"/>
      <c r="S572" s="25" t="n">
        <f aca="false">SUM(F572,H572,J572,K572,L572,M572)</f>
        <v>490.3906826</v>
      </c>
      <c r="T572" s="25" t="n">
        <f aca="false">SUM(F572,H572,J572,K572,L572,M572,Q572)</f>
        <v>490.3906826</v>
      </c>
      <c r="AMH572" s="13"/>
      <c r="AMI572" s="0"/>
      <c r="AMJ572" s="0"/>
    </row>
    <row r="573" s="39" customFormat="true" ht="13.8" hidden="false" customHeight="false" outlineLevel="0" collapsed="false">
      <c r="A573" s="16" t="n">
        <v>30401062</v>
      </c>
      <c r="B573" s="17" t="s">
        <v>617</v>
      </c>
      <c r="C573" s="18"/>
      <c r="D573" s="18"/>
      <c r="E573" s="16" t="s">
        <v>225</v>
      </c>
      <c r="F573" s="19" t="n">
        <f aca="false">IF(C573="",VLOOKUP(E573,'PORTE E UCO'!$A$5:$D$46,4,0),VLOOKUP(E573,'PORTE E UCO'!$A$5:$D$46,4,0)*C573)</f>
        <v>1035.416342</v>
      </c>
      <c r="G573" s="20"/>
      <c r="H573" s="21" t="n">
        <f aca="false">G573*$R$2</f>
        <v>0</v>
      </c>
      <c r="I573" s="16" t="n">
        <v>1</v>
      </c>
      <c r="J573" s="22" t="n">
        <f aca="false">IF(I573&gt;=1,F573*$J$2,"")</f>
        <v>310.6249026</v>
      </c>
      <c r="K573" s="22" t="str">
        <f aca="false">IF(I573&gt;=2,F573*$K$2,"")</f>
        <v/>
      </c>
      <c r="L573" s="22" t="str">
        <f aca="false">IF(I573&gt;=3,F573*$L$2,"")</f>
        <v/>
      </c>
      <c r="M573" s="22" t="str">
        <f aca="false">IF(I573&gt;=4,F573*$M$2,"")</f>
        <v/>
      </c>
      <c r="N573" s="16" t="n">
        <v>2</v>
      </c>
      <c r="O573" s="16" t="n">
        <v>0</v>
      </c>
      <c r="P573" s="23" t="n">
        <v>0</v>
      </c>
      <c r="Q573" s="22"/>
      <c r="R573" s="38"/>
      <c r="S573" s="25" t="n">
        <f aca="false">SUM(F573,H573,J573,K573,L573,M573)</f>
        <v>1346.0412446</v>
      </c>
      <c r="T573" s="25" t="n">
        <f aca="false">SUM(F573,H573,J573,K573,L573,M573,Q573)</f>
        <v>1346.0412446</v>
      </c>
      <c r="AMH573" s="13"/>
      <c r="AMI573" s="0"/>
      <c r="AMJ573" s="0"/>
    </row>
    <row r="574" s="39" customFormat="true" ht="13.8" hidden="false" customHeight="false" outlineLevel="0" collapsed="false">
      <c r="A574" s="27" t="n">
        <v>30401070</v>
      </c>
      <c r="B574" s="28" t="s">
        <v>618</v>
      </c>
      <c r="C574" s="29"/>
      <c r="D574" s="29"/>
      <c r="E574" s="27" t="s">
        <v>176</v>
      </c>
      <c r="F574" s="19" t="n">
        <f aca="false">IF(C574="",VLOOKUP(E574,'PORTE E UCO'!$A$5:$D$46,4,0),VLOOKUP(E574,'PORTE E UCO'!$A$5:$D$46,4,0)*C574)</f>
        <v>891.034646</v>
      </c>
      <c r="G574" s="30"/>
      <c r="H574" s="21" t="n">
        <f aca="false">G574*$R$2</f>
        <v>0</v>
      </c>
      <c r="I574" s="27" t="n">
        <v>3</v>
      </c>
      <c r="J574" s="22" t="n">
        <f aca="false">IF(I574&gt;=1,F574*$J$2,"")</f>
        <v>267.3103938</v>
      </c>
      <c r="K574" s="22" t="n">
        <f aca="false">IF(I574&gt;=2,F574*$K$2,"")</f>
        <v>178.2069292</v>
      </c>
      <c r="L574" s="22" t="n">
        <f aca="false">IF(I574&gt;=3,F574*$L$2,"")</f>
        <v>178.2069292</v>
      </c>
      <c r="M574" s="22" t="str">
        <f aca="false">IF(I574&gt;=4,F574*$M$2,"")</f>
        <v/>
      </c>
      <c r="N574" s="27" t="n">
        <v>5</v>
      </c>
      <c r="O574" s="27" t="n">
        <v>0</v>
      </c>
      <c r="P574" s="31" t="n">
        <v>0</v>
      </c>
      <c r="Q574" s="32"/>
      <c r="R574" s="38"/>
      <c r="S574" s="25" t="n">
        <f aca="false">SUM(F574,H574,J574,K574,L574,M574)</f>
        <v>1514.7588982</v>
      </c>
      <c r="T574" s="25" t="n">
        <f aca="false">SUM(F574,H574,J574,K574,L574,M574,Q574)</f>
        <v>1514.7588982</v>
      </c>
      <c r="AMH574" s="13"/>
      <c r="AMI574" s="0"/>
      <c r="AMJ574" s="0"/>
    </row>
    <row r="575" s="39" customFormat="true" ht="14.95" hidden="false" customHeight="false" outlineLevel="0" collapsed="false">
      <c r="A575" s="16" t="n">
        <v>30401089</v>
      </c>
      <c r="B575" s="17" t="s">
        <v>619</v>
      </c>
      <c r="C575" s="18"/>
      <c r="D575" s="18"/>
      <c r="E575" s="16" t="s">
        <v>320</v>
      </c>
      <c r="F575" s="19" t="n">
        <f aca="false">IF(C575="",VLOOKUP(E575,'PORTE E UCO'!$A$5:$D$46,4,0),VLOOKUP(E575,'PORTE E UCO'!$A$5:$D$46,4,0)*C575)</f>
        <v>1224.795374</v>
      </c>
      <c r="G575" s="20"/>
      <c r="H575" s="21" t="n">
        <f aca="false">G575*$R$2</f>
        <v>0</v>
      </c>
      <c r="I575" s="16" t="n">
        <v>3</v>
      </c>
      <c r="J575" s="22" t="n">
        <f aca="false">IF(I575&gt;=1,F575*$J$2,"")</f>
        <v>367.4386122</v>
      </c>
      <c r="K575" s="22" t="n">
        <f aca="false">IF(I575&gt;=2,F575*$K$2,"")</f>
        <v>244.9590748</v>
      </c>
      <c r="L575" s="22" t="n">
        <f aca="false">IF(I575&gt;=3,F575*$L$2,"")</f>
        <v>244.9590748</v>
      </c>
      <c r="M575" s="22" t="str">
        <f aca="false">IF(I575&gt;=4,F575*$M$2,"")</f>
        <v/>
      </c>
      <c r="N575" s="16" t="n">
        <v>7</v>
      </c>
      <c r="O575" s="16" t="n">
        <v>0</v>
      </c>
      <c r="P575" s="23" t="n">
        <v>0</v>
      </c>
      <c r="Q575" s="22"/>
      <c r="R575" s="38"/>
      <c r="S575" s="25" t="n">
        <f aca="false">SUM(F575,H575,J575,K575,L575,M575)</f>
        <v>2082.1521358</v>
      </c>
      <c r="T575" s="25" t="n">
        <f aca="false">SUM(F575,H575,J575,K575,L575,M575,Q575)</f>
        <v>2082.1521358</v>
      </c>
      <c r="AMH575" s="13"/>
      <c r="AMI575" s="0"/>
      <c r="AMJ575" s="0"/>
    </row>
    <row r="576" s="39" customFormat="true" ht="13.8" hidden="false" customHeight="false" outlineLevel="0" collapsed="false">
      <c r="A576" s="27" t="n">
        <v>30401097</v>
      </c>
      <c r="B576" s="28" t="s">
        <v>620</v>
      </c>
      <c r="C576" s="29"/>
      <c r="D576" s="29"/>
      <c r="E576" s="27" t="s">
        <v>24</v>
      </c>
      <c r="F576" s="19" t="n">
        <f aca="false">IF(C576="",VLOOKUP(E576,'PORTE E UCO'!$A$5:$D$46,4,0),VLOOKUP(E576,'PORTE E UCO'!$A$5:$D$46,4,0)*C576)</f>
        <v>377.223602</v>
      </c>
      <c r="G576" s="30"/>
      <c r="H576" s="21" t="n">
        <f aca="false">G576*$R$2</f>
        <v>0</v>
      </c>
      <c r="I576" s="27" t="n">
        <v>2</v>
      </c>
      <c r="J576" s="22" t="n">
        <f aca="false">IF(I576&gt;=1,F576*$J$2,"")</f>
        <v>113.1670806</v>
      </c>
      <c r="K576" s="22" t="n">
        <f aca="false">IF(I576&gt;=2,F576*$K$2,"")</f>
        <v>75.4447204</v>
      </c>
      <c r="L576" s="22" t="str">
        <f aca="false">IF(I576&gt;=3,F576*$L$2,"")</f>
        <v/>
      </c>
      <c r="M576" s="22" t="str">
        <f aca="false">IF(I576&gt;=4,F576*$M$2,"")</f>
        <v/>
      </c>
      <c r="N576" s="27" t="n">
        <v>3</v>
      </c>
      <c r="O576" s="27" t="n">
        <v>0</v>
      </c>
      <c r="P576" s="31" t="n">
        <v>0</v>
      </c>
      <c r="Q576" s="32"/>
      <c r="R576" s="38"/>
      <c r="S576" s="25" t="n">
        <f aca="false">SUM(F576,H576,J576,K576,L576,M576)</f>
        <v>565.835403</v>
      </c>
      <c r="T576" s="25" t="n">
        <f aca="false">SUM(F576,H576,J576,K576,L576,M576,Q576)</f>
        <v>565.835403</v>
      </c>
      <c r="AMH576" s="13"/>
      <c r="AMI576" s="0"/>
      <c r="AMJ576" s="0"/>
    </row>
    <row r="577" s="39" customFormat="true" ht="13.8" hidden="false" customHeight="false" outlineLevel="0" collapsed="false">
      <c r="A577" s="16" t="n">
        <v>30401100</v>
      </c>
      <c r="B577" s="17" t="s">
        <v>621</v>
      </c>
      <c r="C577" s="18"/>
      <c r="D577" s="18"/>
      <c r="E577" s="16" t="s">
        <v>24</v>
      </c>
      <c r="F577" s="19" t="n">
        <f aca="false">IF(C577="",VLOOKUP(E577,'PORTE E UCO'!$A$5:$D$46,4,0),VLOOKUP(E577,'PORTE E UCO'!$A$5:$D$46,4,0)*C577)</f>
        <v>377.223602</v>
      </c>
      <c r="G577" s="20"/>
      <c r="H577" s="21" t="n">
        <f aca="false">G577*$R$2</f>
        <v>0</v>
      </c>
      <c r="I577" s="16" t="n">
        <v>1</v>
      </c>
      <c r="J577" s="22" t="n">
        <f aca="false">IF(I577&gt;=1,F577*$J$2,"")</f>
        <v>113.1670806</v>
      </c>
      <c r="K577" s="22" t="str">
        <f aca="false">IF(I577&gt;=2,F577*$K$2,"")</f>
        <v/>
      </c>
      <c r="L577" s="22" t="str">
        <f aca="false">IF(I577&gt;=3,F577*$L$2,"")</f>
        <v/>
      </c>
      <c r="M577" s="22" t="str">
        <f aca="false">IF(I577&gt;=4,F577*$M$2,"")</f>
        <v/>
      </c>
      <c r="N577" s="16" t="n">
        <v>1</v>
      </c>
      <c r="O577" s="16" t="n">
        <v>0</v>
      </c>
      <c r="P577" s="23" t="n">
        <v>0</v>
      </c>
      <c r="Q577" s="22"/>
      <c r="R577" s="38"/>
      <c r="S577" s="25" t="n">
        <f aca="false">SUM(F577,H577,J577,K577,L577,M577)</f>
        <v>490.3906826</v>
      </c>
      <c r="T577" s="25" t="n">
        <f aca="false">SUM(F577,H577,J577,K577,L577,M577,Q577)</f>
        <v>490.3906826</v>
      </c>
      <c r="AMH577" s="13"/>
      <c r="AMI577" s="0"/>
      <c r="AMJ577" s="0"/>
    </row>
    <row r="578" s="39" customFormat="true" ht="13.8" hidden="false" customHeight="false" outlineLevel="0" collapsed="false">
      <c r="A578" s="27" t="n">
        <v>30402018</v>
      </c>
      <c r="B578" s="28" t="s">
        <v>622</v>
      </c>
      <c r="C578" s="29"/>
      <c r="D578" s="29"/>
      <c r="E578" s="27" t="s">
        <v>39</v>
      </c>
      <c r="F578" s="19" t="n">
        <f aca="false">IF(C578="",VLOOKUP(E578,'PORTE E UCO'!$A$5:$D$46,4,0),VLOOKUP(E578,'PORTE E UCO'!$A$5:$D$46,4,0)*C578)</f>
        <v>52.984668</v>
      </c>
      <c r="G578" s="30"/>
      <c r="H578" s="21" t="n">
        <f aca="false">G578*$R$2</f>
        <v>0</v>
      </c>
      <c r="I578" s="27" t="n">
        <v>0</v>
      </c>
      <c r="J578" s="22" t="str">
        <f aca="false">IF(I578&gt;=1,F578*$J$2,"")</f>
        <v/>
      </c>
      <c r="K578" s="22" t="str">
        <f aca="false">IF(I578&gt;=2,F578*$K$2,"")</f>
        <v/>
      </c>
      <c r="L578" s="22" t="str">
        <f aca="false">IF(I578&gt;=3,F578*$L$2,"")</f>
        <v/>
      </c>
      <c r="M578" s="22" t="str">
        <f aca="false">IF(I578&gt;=4,F578*$M$2,"")</f>
        <v/>
      </c>
      <c r="N578" s="27" t="n">
        <v>1</v>
      </c>
      <c r="O578" s="27" t="n">
        <v>0</v>
      </c>
      <c r="P578" s="31" t="n">
        <v>0</v>
      </c>
      <c r="Q578" s="32"/>
      <c r="R578" s="38"/>
      <c r="S578" s="25" t="n">
        <f aca="false">SUM(F578,H578,J578,K578,L578,M578)</f>
        <v>52.984668</v>
      </c>
      <c r="T578" s="25" t="n">
        <f aca="false">SUM(F578,H578,J578,K578,L578,M578,Q578)</f>
        <v>52.984668</v>
      </c>
      <c r="AMH578" s="13"/>
      <c r="AMI578" s="0"/>
      <c r="AMJ578" s="0"/>
    </row>
    <row r="579" s="39" customFormat="true" ht="13.8" hidden="false" customHeight="false" outlineLevel="0" collapsed="false">
      <c r="A579" s="16" t="n">
        <v>30402026</v>
      </c>
      <c r="B579" s="17" t="s">
        <v>623</v>
      </c>
      <c r="C579" s="18"/>
      <c r="D579" s="18"/>
      <c r="E579" s="16" t="s">
        <v>37</v>
      </c>
      <c r="F579" s="19" t="n">
        <f aca="false">IF(C579="",VLOOKUP(E579,'PORTE E UCO'!$A$5:$D$46,4,0),VLOOKUP(E579,'PORTE E UCO'!$A$5:$D$46,4,0)*C579)</f>
        <v>192.437794</v>
      </c>
      <c r="G579" s="20"/>
      <c r="H579" s="21" t="n">
        <f aca="false">G579*$R$2</f>
        <v>0</v>
      </c>
      <c r="I579" s="16" t="n">
        <v>0</v>
      </c>
      <c r="J579" s="22" t="str">
        <f aca="false">IF(I579&gt;=1,F579*$J$2,"")</f>
        <v/>
      </c>
      <c r="K579" s="22" t="str">
        <f aca="false">IF(I579&gt;=2,F579*$K$2,"")</f>
        <v/>
      </c>
      <c r="L579" s="22" t="str">
        <f aca="false">IF(I579&gt;=3,F579*$L$2,"")</f>
        <v/>
      </c>
      <c r="M579" s="22" t="str">
        <f aca="false">IF(I579&gt;=4,F579*$M$2,"")</f>
        <v/>
      </c>
      <c r="N579" s="16" t="n">
        <v>1</v>
      </c>
      <c r="O579" s="16" t="n">
        <v>0</v>
      </c>
      <c r="P579" s="23" t="n">
        <v>0</v>
      </c>
      <c r="Q579" s="22"/>
      <c r="R579" s="38"/>
      <c r="S579" s="25" t="n">
        <f aca="false">SUM(F579,H579,J579,K579,L579,M579)</f>
        <v>192.437794</v>
      </c>
      <c r="T579" s="25" t="n">
        <f aca="false">SUM(F579,H579,J579,K579,L579,M579,Q579)</f>
        <v>192.437794</v>
      </c>
      <c r="AMH579" s="13"/>
      <c r="AMI579" s="0"/>
      <c r="AMJ579" s="0"/>
    </row>
    <row r="580" s="39" customFormat="true" ht="13.8" hidden="false" customHeight="false" outlineLevel="0" collapsed="false">
      <c r="A580" s="27" t="n">
        <v>30402034</v>
      </c>
      <c r="B580" s="28" t="s">
        <v>624</v>
      </c>
      <c r="C580" s="29"/>
      <c r="D580" s="29"/>
      <c r="E580" s="27" t="s">
        <v>350</v>
      </c>
      <c r="F580" s="19" t="n">
        <f aca="false">IF(C580="",VLOOKUP(E580,'PORTE E UCO'!$A$5:$D$46,4,0),VLOOKUP(E580,'PORTE E UCO'!$A$5:$D$46,4,0)*C580)</f>
        <v>479.687048</v>
      </c>
      <c r="G580" s="30"/>
      <c r="H580" s="21" t="n">
        <f aca="false">G580*$R$2</f>
        <v>0</v>
      </c>
      <c r="I580" s="27" t="n">
        <v>1</v>
      </c>
      <c r="J580" s="22" t="n">
        <f aca="false">IF(I580&gt;=1,F580*$J$2,"")</f>
        <v>143.9061144</v>
      </c>
      <c r="K580" s="22" t="str">
        <f aca="false">IF(I580&gt;=2,F580*$K$2,"")</f>
        <v/>
      </c>
      <c r="L580" s="22" t="str">
        <f aca="false">IF(I580&gt;=3,F580*$L$2,"")</f>
        <v/>
      </c>
      <c r="M580" s="22" t="str">
        <f aca="false">IF(I580&gt;=4,F580*$M$2,"")</f>
        <v/>
      </c>
      <c r="N580" s="27" t="n">
        <v>1</v>
      </c>
      <c r="O580" s="27" t="n">
        <v>0</v>
      </c>
      <c r="P580" s="31" t="n">
        <v>0</v>
      </c>
      <c r="Q580" s="32"/>
      <c r="R580" s="38"/>
      <c r="S580" s="25" t="n">
        <f aca="false">SUM(F580,H580,J580,K580,L580,M580)</f>
        <v>623.5931624</v>
      </c>
      <c r="T580" s="25" t="n">
        <f aca="false">SUM(F580,H580,J580,K580,L580,M580,Q580)</f>
        <v>623.5931624</v>
      </c>
      <c r="AMH580" s="13"/>
      <c r="AMI580" s="0"/>
      <c r="AMJ580" s="0"/>
    </row>
    <row r="581" s="39" customFormat="true" ht="13.8" hidden="false" customHeight="false" outlineLevel="0" collapsed="false">
      <c r="A581" s="16" t="n">
        <v>30402042</v>
      </c>
      <c r="B581" s="17" t="s">
        <v>625</v>
      </c>
      <c r="C581" s="18"/>
      <c r="D581" s="18"/>
      <c r="E581" s="16" t="s">
        <v>37</v>
      </c>
      <c r="F581" s="19" t="n">
        <f aca="false">IF(C581="",VLOOKUP(E581,'PORTE E UCO'!$A$5:$D$46,4,0),VLOOKUP(E581,'PORTE E UCO'!$A$5:$D$46,4,0)*C581)</f>
        <v>192.437794</v>
      </c>
      <c r="G581" s="20"/>
      <c r="H581" s="21" t="n">
        <f aca="false">G581*$R$2</f>
        <v>0</v>
      </c>
      <c r="I581" s="16" t="n">
        <v>0</v>
      </c>
      <c r="J581" s="22" t="str">
        <f aca="false">IF(I581&gt;=1,F581*$J$2,"")</f>
        <v/>
      </c>
      <c r="K581" s="22" t="str">
        <f aca="false">IF(I581&gt;=2,F581*$K$2,"")</f>
        <v/>
      </c>
      <c r="L581" s="22" t="str">
        <f aca="false">IF(I581&gt;=3,F581*$L$2,"")</f>
        <v/>
      </c>
      <c r="M581" s="22" t="str">
        <f aca="false">IF(I581&gt;=4,F581*$M$2,"")</f>
        <v/>
      </c>
      <c r="N581" s="16" t="n">
        <v>0</v>
      </c>
      <c r="O581" s="16" t="n">
        <v>0</v>
      </c>
      <c r="P581" s="23" t="n">
        <v>0</v>
      </c>
      <c r="Q581" s="22"/>
      <c r="R581" s="38"/>
      <c r="S581" s="25" t="n">
        <f aca="false">SUM(F581,H581,J581,K581,L581,M581)</f>
        <v>192.437794</v>
      </c>
      <c r="T581" s="25" t="n">
        <f aca="false">SUM(F581,H581,J581,K581,L581,M581,Q581)</f>
        <v>192.437794</v>
      </c>
      <c r="AMH581" s="13"/>
      <c r="AMI581" s="0"/>
      <c r="AMJ581" s="0"/>
    </row>
    <row r="582" s="39" customFormat="true" ht="13.8" hidden="false" customHeight="false" outlineLevel="0" collapsed="false">
      <c r="A582" s="27" t="n">
        <v>30402050</v>
      </c>
      <c r="B582" s="28" t="s">
        <v>626</v>
      </c>
      <c r="C582" s="29"/>
      <c r="D582" s="29"/>
      <c r="E582" s="27" t="s">
        <v>31</v>
      </c>
      <c r="F582" s="19" t="n">
        <f aca="false">IF(C582="",VLOOKUP(E582,'PORTE E UCO'!$A$5:$D$46,4,0),VLOOKUP(E582,'PORTE E UCO'!$A$5:$D$46,4,0)*C582)</f>
        <v>262.342192</v>
      </c>
      <c r="G582" s="30"/>
      <c r="H582" s="21" t="n">
        <f aca="false">G582*$R$2</f>
        <v>0</v>
      </c>
      <c r="I582" s="27" t="n">
        <v>0</v>
      </c>
      <c r="J582" s="22" t="str">
        <f aca="false">IF(I582&gt;=1,F582*$J$2,"")</f>
        <v/>
      </c>
      <c r="K582" s="22" t="str">
        <f aca="false">IF(I582&gt;=2,F582*$K$2,"")</f>
        <v/>
      </c>
      <c r="L582" s="22" t="str">
        <f aca="false">IF(I582&gt;=3,F582*$L$2,"")</f>
        <v/>
      </c>
      <c r="M582" s="22" t="str">
        <f aca="false">IF(I582&gt;=4,F582*$M$2,"")</f>
        <v/>
      </c>
      <c r="N582" s="27" t="n">
        <v>1</v>
      </c>
      <c r="O582" s="27" t="n">
        <v>0</v>
      </c>
      <c r="P582" s="31" t="n">
        <v>0</v>
      </c>
      <c r="Q582" s="32"/>
      <c r="R582" s="38"/>
      <c r="S582" s="25" t="n">
        <f aca="false">SUM(F582,H582,J582,K582,L582,M582)</f>
        <v>262.342192</v>
      </c>
      <c r="T582" s="25" t="n">
        <f aca="false">SUM(F582,H582,J582,K582,L582,M582,Q582)</f>
        <v>262.342192</v>
      </c>
      <c r="AMH582" s="13"/>
      <c r="AMI582" s="0"/>
      <c r="AMJ582" s="0"/>
    </row>
    <row r="583" s="39" customFormat="true" ht="13.8" hidden="false" customHeight="false" outlineLevel="0" collapsed="false">
      <c r="A583" s="16" t="n">
        <v>30402069</v>
      </c>
      <c r="B583" s="17" t="s">
        <v>627</v>
      </c>
      <c r="C583" s="18"/>
      <c r="D583" s="18"/>
      <c r="E583" s="16" t="s">
        <v>272</v>
      </c>
      <c r="F583" s="19" t="n">
        <f aca="false">IF(C583="",VLOOKUP(E583,'PORTE E UCO'!$A$5:$D$46,4,0),VLOOKUP(E583,'PORTE E UCO'!$A$5:$D$46,4,0)*C583)</f>
        <v>801.009488</v>
      </c>
      <c r="G583" s="20"/>
      <c r="H583" s="21" t="n">
        <f aca="false">G583*$R$2</f>
        <v>0</v>
      </c>
      <c r="I583" s="16" t="n">
        <v>1</v>
      </c>
      <c r="J583" s="22" t="n">
        <f aca="false">IF(I583&gt;=1,F583*$J$2,"")</f>
        <v>240.3028464</v>
      </c>
      <c r="K583" s="22" t="str">
        <f aca="false">IF(I583&gt;=2,F583*$K$2,"")</f>
        <v/>
      </c>
      <c r="L583" s="22" t="str">
        <f aca="false">IF(I583&gt;=3,F583*$L$2,"")</f>
        <v/>
      </c>
      <c r="M583" s="22" t="str">
        <f aca="false">IF(I583&gt;=4,F583*$M$2,"")</f>
        <v/>
      </c>
      <c r="N583" s="16" t="n">
        <v>3</v>
      </c>
      <c r="O583" s="16" t="n">
        <v>0</v>
      </c>
      <c r="P583" s="23" t="n">
        <v>0</v>
      </c>
      <c r="Q583" s="22"/>
      <c r="R583" s="38"/>
      <c r="S583" s="25" t="n">
        <f aca="false">SUM(F583,H583,J583,K583,L583,M583)</f>
        <v>1041.3123344</v>
      </c>
      <c r="T583" s="25" t="n">
        <f aca="false">SUM(F583,H583,J583,K583,L583,M583,Q583)</f>
        <v>1041.3123344</v>
      </c>
      <c r="AMH583" s="13"/>
      <c r="AMI583" s="0"/>
      <c r="AMJ583" s="0"/>
    </row>
    <row r="584" s="39" customFormat="true" ht="13.8" hidden="false" customHeight="false" outlineLevel="0" collapsed="false">
      <c r="A584" s="27" t="n">
        <v>30402077</v>
      </c>
      <c r="B584" s="28" t="s">
        <v>628</v>
      </c>
      <c r="C584" s="29"/>
      <c r="D584" s="29"/>
      <c r="E584" s="27" t="s">
        <v>15</v>
      </c>
      <c r="F584" s="19" t="n">
        <f aca="false">IF(C584="",VLOOKUP(E584,'PORTE E UCO'!$A$5:$D$46,4,0),VLOOKUP(E584,'PORTE E UCO'!$A$5:$D$46,4,0)*C584)</f>
        <v>93.13473</v>
      </c>
      <c r="G584" s="30"/>
      <c r="H584" s="21" t="n">
        <f aca="false">G584*$R$2</f>
        <v>0</v>
      </c>
      <c r="I584" s="27" t="n">
        <v>0</v>
      </c>
      <c r="J584" s="22" t="str">
        <f aca="false">IF(I584&gt;=1,F584*$J$2,"")</f>
        <v/>
      </c>
      <c r="K584" s="22" t="str">
        <f aca="false">IF(I584&gt;=2,F584*$K$2,"")</f>
        <v/>
      </c>
      <c r="L584" s="22" t="str">
        <f aca="false">IF(I584&gt;=3,F584*$L$2,"")</f>
        <v/>
      </c>
      <c r="M584" s="22" t="str">
        <f aca="false">IF(I584&gt;=4,F584*$M$2,"")</f>
        <v/>
      </c>
      <c r="N584" s="27" t="n">
        <v>1</v>
      </c>
      <c r="O584" s="27" t="n">
        <v>0</v>
      </c>
      <c r="P584" s="31" t="n">
        <v>0</v>
      </c>
      <c r="Q584" s="32"/>
      <c r="R584" s="38"/>
      <c r="S584" s="25" t="n">
        <f aca="false">SUM(F584,H584,J584,K584,L584,M584)</f>
        <v>93.13473</v>
      </c>
      <c r="T584" s="25" t="n">
        <f aca="false">SUM(F584,H584,J584,K584,L584,M584,Q584)</f>
        <v>93.13473</v>
      </c>
      <c r="AMH584" s="13"/>
      <c r="AMI584" s="0"/>
      <c r="AMJ584" s="0"/>
    </row>
    <row r="585" s="39" customFormat="true" ht="13.8" hidden="false" customHeight="false" outlineLevel="0" collapsed="false">
      <c r="A585" s="16" t="n">
        <v>30402085</v>
      </c>
      <c r="B585" s="17" t="s">
        <v>629</v>
      </c>
      <c r="C585" s="18"/>
      <c r="D585" s="18"/>
      <c r="E585" s="16" t="s">
        <v>24</v>
      </c>
      <c r="F585" s="19" t="n">
        <f aca="false">IF(C585="",VLOOKUP(E585,'PORTE E UCO'!$A$5:$D$46,4,0),VLOOKUP(E585,'PORTE E UCO'!$A$5:$D$46,4,0)*C585)</f>
        <v>377.223602</v>
      </c>
      <c r="G585" s="20"/>
      <c r="H585" s="21" t="n">
        <f aca="false">G585*$R$2</f>
        <v>0</v>
      </c>
      <c r="I585" s="16" t="n">
        <v>1</v>
      </c>
      <c r="J585" s="22" t="n">
        <f aca="false">IF(I585&gt;=1,F585*$J$2,"")</f>
        <v>113.1670806</v>
      </c>
      <c r="K585" s="22" t="str">
        <f aca="false">IF(I585&gt;=2,F585*$K$2,"")</f>
        <v/>
      </c>
      <c r="L585" s="22" t="str">
        <f aca="false">IF(I585&gt;=3,F585*$L$2,"")</f>
        <v/>
      </c>
      <c r="M585" s="22" t="str">
        <f aca="false">IF(I585&gt;=4,F585*$M$2,"")</f>
        <v/>
      </c>
      <c r="N585" s="16" t="n">
        <v>1</v>
      </c>
      <c r="O585" s="16" t="n">
        <v>0</v>
      </c>
      <c r="P585" s="23" t="n">
        <v>0</v>
      </c>
      <c r="Q585" s="22"/>
      <c r="R585" s="38"/>
      <c r="S585" s="25" t="n">
        <f aca="false">SUM(F585,H585,J585,K585,L585,M585)</f>
        <v>490.3906826</v>
      </c>
      <c r="T585" s="25" t="n">
        <f aca="false">SUM(F585,H585,J585,K585,L585,M585,Q585)</f>
        <v>490.3906826</v>
      </c>
      <c r="AMH585" s="13"/>
      <c r="AMI585" s="0"/>
      <c r="AMJ585" s="0"/>
    </row>
    <row r="586" s="39" customFormat="true" ht="13.8" hidden="false" customHeight="false" outlineLevel="0" collapsed="false">
      <c r="A586" s="27" t="n">
        <v>30402093</v>
      </c>
      <c r="B586" s="28" t="s">
        <v>630</v>
      </c>
      <c r="C586" s="29"/>
      <c r="D586" s="29"/>
      <c r="E586" s="27" t="s">
        <v>31</v>
      </c>
      <c r="F586" s="19" t="n">
        <f aca="false">IF(C586="",VLOOKUP(E586,'PORTE E UCO'!$A$5:$D$46,4,0),VLOOKUP(E586,'PORTE E UCO'!$A$5:$D$46,4,0)*C586)</f>
        <v>262.342192</v>
      </c>
      <c r="G586" s="30"/>
      <c r="H586" s="21" t="n">
        <f aca="false">G586*$R$2</f>
        <v>0</v>
      </c>
      <c r="I586" s="27" t="n">
        <v>0</v>
      </c>
      <c r="J586" s="22" t="str">
        <f aca="false">IF(I586&gt;=1,F586*$J$2,"")</f>
        <v/>
      </c>
      <c r="K586" s="22" t="str">
        <f aca="false">IF(I586&gt;=2,F586*$K$2,"")</f>
        <v/>
      </c>
      <c r="L586" s="22" t="str">
        <f aca="false">IF(I586&gt;=3,F586*$L$2,"")</f>
        <v/>
      </c>
      <c r="M586" s="22" t="str">
        <f aca="false">IF(I586&gt;=4,F586*$M$2,"")</f>
        <v/>
      </c>
      <c r="N586" s="27" t="n">
        <v>1</v>
      </c>
      <c r="O586" s="27" t="n">
        <v>0</v>
      </c>
      <c r="P586" s="31" t="n">
        <v>0</v>
      </c>
      <c r="Q586" s="32"/>
      <c r="R586" s="38"/>
      <c r="S586" s="25" t="n">
        <f aca="false">SUM(F586,H586,J586,K586,L586,M586)</f>
        <v>262.342192</v>
      </c>
      <c r="T586" s="25" t="n">
        <f aca="false">SUM(F586,H586,J586,K586,L586,M586,Q586)</f>
        <v>262.342192</v>
      </c>
      <c r="AMH586" s="13"/>
      <c r="AMI586" s="0"/>
      <c r="AMJ586" s="0"/>
    </row>
    <row r="587" s="39" customFormat="true" ht="13.8" hidden="false" customHeight="false" outlineLevel="0" collapsed="false">
      <c r="A587" s="16" t="n">
        <v>30403014</v>
      </c>
      <c r="B587" s="17" t="s">
        <v>631</v>
      </c>
      <c r="C587" s="18"/>
      <c r="D587" s="18"/>
      <c r="E587" s="16" t="s">
        <v>54</v>
      </c>
      <c r="F587" s="19" t="n">
        <f aca="false">IF(C587="",VLOOKUP(E587,'PORTE E UCO'!$A$5:$D$46,4,0),VLOOKUP(E587,'PORTE E UCO'!$A$5:$D$46,4,0)*C587)</f>
        <v>35.31295</v>
      </c>
      <c r="G587" s="20"/>
      <c r="H587" s="21" t="n">
        <f aca="false">G587*$R$2</f>
        <v>0</v>
      </c>
      <c r="I587" s="16" t="n">
        <v>0</v>
      </c>
      <c r="J587" s="22" t="str">
        <f aca="false">IF(I587&gt;=1,F587*$J$2,"")</f>
        <v/>
      </c>
      <c r="K587" s="22" t="str">
        <f aca="false">IF(I587&gt;=2,F587*$K$2,"")</f>
        <v/>
      </c>
      <c r="L587" s="22" t="str">
        <f aca="false">IF(I587&gt;=3,F587*$L$2,"")</f>
        <v/>
      </c>
      <c r="M587" s="22" t="str">
        <f aca="false">IF(I587&gt;=4,F587*$M$2,"")</f>
        <v/>
      </c>
      <c r="N587" s="16" t="n">
        <v>1</v>
      </c>
      <c r="O587" s="16" t="n">
        <v>0</v>
      </c>
      <c r="P587" s="23" t="n">
        <v>0</v>
      </c>
      <c r="Q587" s="22"/>
      <c r="R587" s="38"/>
      <c r="S587" s="25" t="n">
        <f aca="false">SUM(F587,H587,J587,K587,L587,M587)</f>
        <v>35.31295</v>
      </c>
      <c r="T587" s="25" t="n">
        <f aca="false">SUM(F587,H587,J587,K587,L587,M587,Q587)</f>
        <v>35.31295</v>
      </c>
      <c r="AMH587" s="13"/>
      <c r="AMI587" s="0"/>
      <c r="AMJ587" s="0"/>
    </row>
    <row r="588" s="39" customFormat="true" ht="13.8" hidden="false" customHeight="false" outlineLevel="0" collapsed="false">
      <c r="A588" s="27" t="n">
        <v>30403030</v>
      </c>
      <c r="B588" s="28" t="s">
        <v>632</v>
      </c>
      <c r="C588" s="29"/>
      <c r="D588" s="29"/>
      <c r="E588" s="27" t="s">
        <v>225</v>
      </c>
      <c r="F588" s="19" t="n">
        <f aca="false">IF(C588="",VLOOKUP(E588,'PORTE E UCO'!$A$5:$D$46,4,0),VLOOKUP(E588,'PORTE E UCO'!$A$5:$D$46,4,0)*C588)</f>
        <v>1035.416342</v>
      </c>
      <c r="G588" s="30"/>
      <c r="H588" s="21" t="n">
        <f aca="false">G588*$R$2</f>
        <v>0</v>
      </c>
      <c r="I588" s="27" t="n">
        <v>1</v>
      </c>
      <c r="J588" s="22" t="n">
        <f aca="false">IF(I588&gt;=1,F588*$J$2,"")</f>
        <v>310.6249026</v>
      </c>
      <c r="K588" s="22" t="str">
        <f aca="false">IF(I588&gt;=2,F588*$K$2,"")</f>
        <v/>
      </c>
      <c r="L588" s="22" t="str">
        <f aca="false">IF(I588&gt;=3,F588*$L$2,"")</f>
        <v/>
      </c>
      <c r="M588" s="22" t="str">
        <f aca="false">IF(I588&gt;=4,F588*$M$2,"")</f>
        <v/>
      </c>
      <c r="N588" s="27" t="n">
        <v>4</v>
      </c>
      <c r="O588" s="27" t="n">
        <v>0</v>
      </c>
      <c r="P588" s="31" t="n">
        <v>0</v>
      </c>
      <c r="Q588" s="32"/>
      <c r="R588" s="38"/>
      <c r="S588" s="25" t="n">
        <f aca="false">SUM(F588,H588,J588,K588,L588,M588)</f>
        <v>1346.0412446</v>
      </c>
      <c r="T588" s="25" t="n">
        <f aca="false">SUM(F588,H588,J588,K588,L588,M588,Q588)</f>
        <v>1346.0412446</v>
      </c>
      <c r="AMH588" s="13"/>
      <c r="AMI588" s="0"/>
      <c r="AMJ588" s="0"/>
    </row>
    <row r="589" s="39" customFormat="true" ht="13.8" hidden="false" customHeight="false" outlineLevel="0" collapsed="false">
      <c r="A589" s="16" t="n">
        <v>30403049</v>
      </c>
      <c r="B589" s="17" t="s">
        <v>633</v>
      </c>
      <c r="C589" s="18"/>
      <c r="D589" s="18"/>
      <c r="E589" s="16" t="s">
        <v>320</v>
      </c>
      <c r="F589" s="19" t="n">
        <f aca="false">IF(C589="",VLOOKUP(E589,'PORTE E UCO'!$A$5:$D$46,4,0),VLOOKUP(E589,'PORTE E UCO'!$A$5:$D$46,4,0)*C589)</f>
        <v>1224.795374</v>
      </c>
      <c r="G589" s="20"/>
      <c r="H589" s="21" t="n">
        <f aca="false">G589*$R$2</f>
        <v>0</v>
      </c>
      <c r="I589" s="16" t="n">
        <v>1</v>
      </c>
      <c r="J589" s="22" t="n">
        <f aca="false">IF(I589&gt;=1,F589*$J$2,"")</f>
        <v>367.4386122</v>
      </c>
      <c r="K589" s="22" t="str">
        <f aca="false">IF(I589&gt;=2,F589*$K$2,"")</f>
        <v/>
      </c>
      <c r="L589" s="22" t="str">
        <f aca="false">IF(I589&gt;=3,F589*$L$2,"")</f>
        <v/>
      </c>
      <c r="M589" s="22" t="str">
        <f aca="false">IF(I589&gt;=4,F589*$M$2,"")</f>
        <v/>
      </c>
      <c r="N589" s="16" t="n">
        <v>4</v>
      </c>
      <c r="O589" s="16" t="n">
        <v>0</v>
      </c>
      <c r="P589" s="23" t="n">
        <v>0</v>
      </c>
      <c r="Q589" s="22"/>
      <c r="R589" s="38"/>
      <c r="S589" s="25" t="n">
        <f aca="false">SUM(F589,H589,J589,K589,L589,M589)</f>
        <v>1592.2339862</v>
      </c>
      <c r="T589" s="25" t="n">
        <f aca="false">SUM(F589,H589,J589,K589,L589,M589,Q589)</f>
        <v>1592.2339862</v>
      </c>
      <c r="AMH589" s="13"/>
      <c r="AMI589" s="0"/>
      <c r="AMJ589" s="0"/>
    </row>
    <row r="590" s="39" customFormat="true" ht="13.8" hidden="false" customHeight="false" outlineLevel="0" collapsed="false">
      <c r="A590" s="27" t="n">
        <v>30403057</v>
      </c>
      <c r="B590" s="28" t="s">
        <v>634</v>
      </c>
      <c r="C590" s="29"/>
      <c r="D590" s="29"/>
      <c r="E590" s="27" t="s">
        <v>223</v>
      </c>
      <c r="F590" s="19" t="n">
        <f aca="false">IF(C590="",VLOOKUP(E590,'PORTE E UCO'!$A$5:$D$46,4,0),VLOOKUP(E590,'PORTE E UCO'!$A$5:$D$46,4,0)*C590)</f>
        <v>436.20385</v>
      </c>
      <c r="G590" s="30"/>
      <c r="H590" s="21" t="n">
        <f aca="false">G590*$R$2</f>
        <v>0</v>
      </c>
      <c r="I590" s="27" t="n">
        <v>1</v>
      </c>
      <c r="J590" s="22" t="n">
        <f aca="false">IF(I590&gt;=1,F590*$J$2,"")</f>
        <v>130.861155</v>
      </c>
      <c r="K590" s="22" t="str">
        <f aca="false">IF(I590&gt;=2,F590*$K$2,"")</f>
        <v/>
      </c>
      <c r="L590" s="22" t="str">
        <f aca="false">IF(I590&gt;=3,F590*$L$2,"")</f>
        <v/>
      </c>
      <c r="M590" s="22" t="str">
        <f aca="false">IF(I590&gt;=4,F590*$M$2,"")</f>
        <v/>
      </c>
      <c r="N590" s="27" t="n">
        <v>3</v>
      </c>
      <c r="O590" s="27" t="n">
        <v>0</v>
      </c>
      <c r="P590" s="31" t="n">
        <v>0</v>
      </c>
      <c r="Q590" s="32"/>
      <c r="R590" s="38"/>
      <c r="S590" s="25" t="n">
        <f aca="false">SUM(F590,H590,J590,K590,L590,M590)</f>
        <v>567.065005</v>
      </c>
      <c r="T590" s="25" t="n">
        <f aca="false">SUM(F590,H590,J590,K590,L590,M590,Q590)</f>
        <v>567.065005</v>
      </c>
      <c r="AMH590" s="13"/>
      <c r="AMI590" s="0"/>
      <c r="AMJ590" s="0"/>
    </row>
    <row r="591" s="39" customFormat="true" ht="13.8" hidden="false" customHeight="false" outlineLevel="0" collapsed="false">
      <c r="A591" s="16" t="n">
        <v>30403065</v>
      </c>
      <c r="B591" s="17" t="s">
        <v>635</v>
      </c>
      <c r="C591" s="18"/>
      <c r="D591" s="18"/>
      <c r="E591" s="16" t="s">
        <v>254</v>
      </c>
      <c r="F591" s="19" t="n">
        <f aca="false">IF(C591="",VLOOKUP(E591,'PORTE E UCO'!$A$5:$D$46,4,0),VLOOKUP(E591,'PORTE E UCO'!$A$5:$D$46,4,0)*C591)</f>
        <v>1875.234508</v>
      </c>
      <c r="G591" s="20"/>
      <c r="H591" s="21" t="n">
        <f aca="false">G591*$R$2</f>
        <v>0</v>
      </c>
      <c r="I591" s="16" t="n">
        <v>2</v>
      </c>
      <c r="J591" s="22" t="n">
        <f aca="false">IF(I591&gt;=1,F591*$J$2,"")</f>
        <v>562.5703524</v>
      </c>
      <c r="K591" s="22" t="n">
        <f aca="false">IF(I591&gt;=2,F591*$K$2,"")</f>
        <v>375.0469016</v>
      </c>
      <c r="L591" s="22" t="str">
        <f aca="false">IF(I591&gt;=3,F591*$L$2,"")</f>
        <v/>
      </c>
      <c r="M591" s="22" t="str">
        <f aca="false">IF(I591&gt;=4,F591*$M$2,"")</f>
        <v/>
      </c>
      <c r="N591" s="16" t="n">
        <v>5</v>
      </c>
      <c r="O591" s="16" t="n">
        <v>0</v>
      </c>
      <c r="P591" s="23" t="n">
        <v>0</v>
      </c>
      <c r="Q591" s="22"/>
      <c r="R591" s="38"/>
      <c r="S591" s="25" t="n">
        <f aca="false">SUM(F591,H591,J591,K591,L591,M591)</f>
        <v>2812.851762</v>
      </c>
      <c r="T591" s="25" t="n">
        <f aca="false">SUM(F591,H591,J591,K591,L591,M591,Q591)</f>
        <v>2812.851762</v>
      </c>
      <c r="AMH591" s="13"/>
      <c r="AMI591" s="0"/>
      <c r="AMJ591" s="0"/>
    </row>
    <row r="592" s="39" customFormat="true" ht="13.8" hidden="false" customHeight="false" outlineLevel="0" collapsed="false">
      <c r="A592" s="27" t="n">
        <v>30403073</v>
      </c>
      <c r="B592" s="28" t="s">
        <v>636</v>
      </c>
      <c r="C592" s="29"/>
      <c r="D592" s="29"/>
      <c r="E592" s="27" t="s">
        <v>229</v>
      </c>
      <c r="F592" s="19" t="n">
        <f aca="false">IF(C592="",VLOOKUP(E592,'PORTE E UCO'!$A$5:$D$46,4,0),VLOOKUP(E592,'PORTE E UCO'!$A$5:$D$46,4,0)*C592)</f>
        <v>946.935808</v>
      </c>
      <c r="G592" s="30"/>
      <c r="H592" s="21" t="n">
        <f aca="false">G592*$R$2</f>
        <v>0</v>
      </c>
      <c r="I592" s="27" t="n">
        <v>1</v>
      </c>
      <c r="J592" s="22" t="n">
        <f aca="false">IF(I592&gt;=1,F592*$J$2,"")</f>
        <v>284.0807424</v>
      </c>
      <c r="K592" s="22" t="str">
        <f aca="false">IF(I592&gt;=2,F592*$K$2,"")</f>
        <v/>
      </c>
      <c r="L592" s="22" t="str">
        <f aca="false">IF(I592&gt;=3,F592*$L$2,"")</f>
        <v/>
      </c>
      <c r="M592" s="22" t="str">
        <f aca="false">IF(I592&gt;=4,F592*$M$2,"")</f>
        <v/>
      </c>
      <c r="N592" s="27" t="n">
        <v>4</v>
      </c>
      <c r="O592" s="27" t="n">
        <v>0</v>
      </c>
      <c r="P592" s="31" t="n">
        <v>0</v>
      </c>
      <c r="Q592" s="32"/>
      <c r="R592" s="38"/>
      <c r="S592" s="25" t="n">
        <f aca="false">SUM(F592,H592,J592,K592,L592,M592)</f>
        <v>1231.0165504</v>
      </c>
      <c r="T592" s="25" t="n">
        <f aca="false">SUM(F592,H592,J592,K592,L592,M592,Q592)</f>
        <v>1231.0165504</v>
      </c>
      <c r="AMH592" s="13"/>
      <c r="AMI592" s="0"/>
      <c r="AMJ592" s="0"/>
    </row>
    <row r="593" s="39" customFormat="true" ht="13.8" hidden="false" customHeight="false" outlineLevel="0" collapsed="false">
      <c r="A593" s="16" t="n">
        <v>30403081</v>
      </c>
      <c r="B593" s="17" t="s">
        <v>637</v>
      </c>
      <c r="C593" s="18"/>
      <c r="D593" s="18"/>
      <c r="E593" s="16" t="s">
        <v>225</v>
      </c>
      <c r="F593" s="19" t="n">
        <f aca="false">IF(C593="",VLOOKUP(E593,'PORTE E UCO'!$A$5:$D$46,4,0),VLOOKUP(E593,'PORTE E UCO'!$A$5:$D$46,4,0)*C593)</f>
        <v>1035.416342</v>
      </c>
      <c r="G593" s="20"/>
      <c r="H593" s="21" t="n">
        <f aca="false">G593*$R$2</f>
        <v>0</v>
      </c>
      <c r="I593" s="16" t="n">
        <v>1</v>
      </c>
      <c r="J593" s="22" t="n">
        <f aca="false">IF(I593&gt;=1,F593*$J$2,"")</f>
        <v>310.6249026</v>
      </c>
      <c r="K593" s="22" t="str">
        <f aca="false">IF(I593&gt;=2,F593*$K$2,"")</f>
        <v/>
      </c>
      <c r="L593" s="22" t="str">
        <f aca="false">IF(I593&gt;=3,F593*$L$2,"")</f>
        <v/>
      </c>
      <c r="M593" s="22" t="str">
        <f aca="false">IF(I593&gt;=4,F593*$M$2,"")</f>
        <v/>
      </c>
      <c r="N593" s="16" t="n">
        <v>4</v>
      </c>
      <c r="O593" s="16" t="n">
        <v>0</v>
      </c>
      <c r="P593" s="23" t="n">
        <v>0</v>
      </c>
      <c r="Q593" s="22"/>
      <c r="R593" s="38"/>
      <c r="S593" s="25" t="n">
        <f aca="false">SUM(F593,H593,J593,K593,L593,M593)</f>
        <v>1346.0412446</v>
      </c>
      <c r="T593" s="25" t="n">
        <f aca="false">SUM(F593,H593,J593,K593,L593,M593,Q593)</f>
        <v>1346.0412446</v>
      </c>
      <c r="AMH593" s="13"/>
      <c r="AMI593" s="0"/>
      <c r="AMJ593" s="0"/>
    </row>
    <row r="594" s="39" customFormat="true" ht="13.8" hidden="false" customHeight="false" outlineLevel="0" collapsed="false">
      <c r="A594" s="27" t="n">
        <v>30403090</v>
      </c>
      <c r="B594" s="28" t="s">
        <v>638</v>
      </c>
      <c r="C594" s="29"/>
      <c r="D594" s="29"/>
      <c r="E594" s="27" t="s">
        <v>320</v>
      </c>
      <c r="F594" s="19" t="n">
        <f aca="false">IF(C594="",VLOOKUP(E594,'PORTE E UCO'!$A$5:$D$46,4,0),VLOOKUP(E594,'PORTE E UCO'!$A$5:$D$46,4,0)*C594)</f>
        <v>1224.795374</v>
      </c>
      <c r="G594" s="30"/>
      <c r="H594" s="21" t="n">
        <f aca="false">G594*$R$2</f>
        <v>0</v>
      </c>
      <c r="I594" s="27" t="n">
        <v>2</v>
      </c>
      <c r="J594" s="22" t="n">
        <f aca="false">IF(I594&gt;=1,F594*$J$2,"")</f>
        <v>367.4386122</v>
      </c>
      <c r="K594" s="22" t="n">
        <f aca="false">IF(I594&gt;=2,F594*$K$2,"")</f>
        <v>244.9590748</v>
      </c>
      <c r="L594" s="22" t="str">
        <f aca="false">IF(I594&gt;=3,F594*$L$2,"")</f>
        <v/>
      </c>
      <c r="M594" s="22" t="str">
        <f aca="false">IF(I594&gt;=4,F594*$M$2,"")</f>
        <v/>
      </c>
      <c r="N594" s="27" t="n">
        <v>4</v>
      </c>
      <c r="O594" s="27" t="n">
        <v>0</v>
      </c>
      <c r="P594" s="31" t="n">
        <v>0</v>
      </c>
      <c r="Q594" s="32"/>
      <c r="R594" s="38"/>
      <c r="S594" s="25" t="n">
        <f aca="false">SUM(F594,H594,J594,K594,L594,M594)</f>
        <v>1837.193061</v>
      </c>
      <c r="T594" s="25" t="n">
        <f aca="false">SUM(F594,H594,J594,K594,L594,M594,Q594)</f>
        <v>1837.193061</v>
      </c>
      <c r="AMH594" s="13"/>
      <c r="AMI594" s="0"/>
      <c r="AMJ594" s="0"/>
    </row>
    <row r="595" s="39" customFormat="true" ht="13.8" hidden="false" customHeight="false" outlineLevel="0" collapsed="false">
      <c r="A595" s="16" t="n">
        <v>30403103</v>
      </c>
      <c r="B595" s="17" t="s">
        <v>639</v>
      </c>
      <c r="C595" s="18"/>
      <c r="D595" s="18"/>
      <c r="E595" s="16" t="s">
        <v>20</v>
      </c>
      <c r="F595" s="19" t="n">
        <f aca="false">IF(C595="",VLOOKUP(E595,'PORTE E UCO'!$A$5:$D$46,4,0),VLOOKUP(E595,'PORTE E UCO'!$A$5:$D$46,4,0)*C595)</f>
        <v>70.656386</v>
      </c>
      <c r="G595" s="20"/>
      <c r="H595" s="21" t="n">
        <f aca="false">G595*$R$2</f>
        <v>0</v>
      </c>
      <c r="I595" s="16" t="n">
        <v>0</v>
      </c>
      <c r="J595" s="22" t="str">
        <f aca="false">IF(I595&gt;=1,F595*$J$2,"")</f>
        <v/>
      </c>
      <c r="K595" s="22" t="str">
        <f aca="false">IF(I595&gt;=2,F595*$K$2,"")</f>
        <v/>
      </c>
      <c r="L595" s="22" t="str">
        <f aca="false">IF(I595&gt;=3,F595*$L$2,"")</f>
        <v/>
      </c>
      <c r="M595" s="22" t="str">
        <f aca="false">IF(I595&gt;=4,F595*$M$2,"")</f>
        <v/>
      </c>
      <c r="N595" s="16" t="n">
        <v>0</v>
      </c>
      <c r="O595" s="16" t="n">
        <v>0</v>
      </c>
      <c r="P595" s="23" t="n">
        <v>0</v>
      </c>
      <c r="Q595" s="22"/>
      <c r="R595" s="38"/>
      <c r="S595" s="25" t="n">
        <f aca="false">SUM(F595,H595,J595,K595,L595,M595)</f>
        <v>70.656386</v>
      </c>
      <c r="T595" s="25" t="n">
        <f aca="false">SUM(F595,H595,J595,K595,L595,M595,Q595)</f>
        <v>70.656386</v>
      </c>
      <c r="AMH595" s="13"/>
      <c r="AMI595" s="0"/>
      <c r="AMJ595" s="0"/>
    </row>
    <row r="596" s="39" customFormat="true" ht="13.8" hidden="false" customHeight="false" outlineLevel="0" collapsed="false">
      <c r="A596" s="27" t="n">
        <v>30403162</v>
      </c>
      <c r="B596" s="28" t="s">
        <v>640</v>
      </c>
      <c r="C596" s="29"/>
      <c r="D596" s="29"/>
      <c r="E596" s="27" t="s">
        <v>31</v>
      </c>
      <c r="F596" s="19" t="n">
        <f aca="false">IF(C596="",VLOOKUP(E596,'PORTE E UCO'!$A$5:$D$46,4,0),VLOOKUP(E596,'PORTE E UCO'!$A$5:$D$46,4,0)*C596)</f>
        <v>262.342192</v>
      </c>
      <c r="G596" s="30"/>
      <c r="H596" s="21" t="n">
        <f aca="false">G596*$R$2</f>
        <v>0</v>
      </c>
      <c r="I596" s="27" t="n">
        <v>0</v>
      </c>
      <c r="J596" s="22" t="str">
        <f aca="false">IF(I596&gt;=1,F596*$J$2,"")</f>
        <v/>
      </c>
      <c r="K596" s="22" t="str">
        <f aca="false">IF(I596&gt;=2,F596*$K$2,"")</f>
        <v/>
      </c>
      <c r="L596" s="22" t="str">
        <f aca="false">IF(I596&gt;=3,F596*$L$2,"")</f>
        <v/>
      </c>
      <c r="M596" s="22" t="str">
        <f aca="false">IF(I596&gt;=4,F596*$M$2,"")</f>
        <v/>
      </c>
      <c r="N596" s="27" t="n">
        <v>1</v>
      </c>
      <c r="O596" s="27" t="n">
        <v>0</v>
      </c>
      <c r="P596" s="31" t="n">
        <v>0</v>
      </c>
      <c r="Q596" s="32"/>
      <c r="R596" s="38"/>
      <c r="S596" s="25" t="n">
        <f aca="false">SUM(F596,H596,J596,K596,L596,M596)</f>
        <v>262.342192</v>
      </c>
      <c r="T596" s="25" t="n">
        <f aca="false">SUM(F596,H596,J596,K596,L596,M596,Q596)</f>
        <v>262.342192</v>
      </c>
      <c r="AMH596" s="13"/>
      <c r="AMI596" s="0"/>
      <c r="AMJ596" s="0"/>
    </row>
    <row r="597" s="39" customFormat="true" ht="13.8" hidden="false" customHeight="false" outlineLevel="0" collapsed="false">
      <c r="A597" s="16" t="n">
        <v>30403111</v>
      </c>
      <c r="B597" s="17" t="s">
        <v>641</v>
      </c>
      <c r="C597" s="18"/>
      <c r="D597" s="18"/>
      <c r="E597" s="16" t="s">
        <v>359</v>
      </c>
      <c r="F597" s="19" t="n">
        <f aca="false">IF(C597="",VLOOKUP(E597,'PORTE E UCO'!$A$5:$D$46,4,0),VLOOKUP(E597,'PORTE E UCO'!$A$5:$D$46,4,0)*C597)</f>
        <v>1473.154654</v>
      </c>
      <c r="G597" s="20"/>
      <c r="H597" s="21" t="n">
        <f aca="false">G597*$R$2</f>
        <v>0</v>
      </c>
      <c r="I597" s="16" t="n">
        <v>2</v>
      </c>
      <c r="J597" s="22" t="n">
        <f aca="false">IF(I597&gt;=1,F597*$J$2,"")</f>
        <v>441.9463962</v>
      </c>
      <c r="K597" s="22" t="n">
        <f aca="false">IF(I597&gt;=2,F597*$K$2,"")</f>
        <v>294.6309308</v>
      </c>
      <c r="L597" s="22" t="str">
        <f aca="false">IF(I597&gt;=3,F597*$L$2,"")</f>
        <v/>
      </c>
      <c r="M597" s="22" t="str">
        <f aca="false">IF(I597&gt;=4,F597*$M$2,"")</f>
        <v/>
      </c>
      <c r="N597" s="16" t="n">
        <v>5</v>
      </c>
      <c r="O597" s="16" t="n">
        <v>0</v>
      </c>
      <c r="P597" s="23" t="n">
        <v>0</v>
      </c>
      <c r="Q597" s="22"/>
      <c r="R597" s="38"/>
      <c r="S597" s="25" t="n">
        <f aca="false">SUM(F597,H597,J597,K597,L597,M597)</f>
        <v>2209.731981</v>
      </c>
      <c r="T597" s="25" t="n">
        <f aca="false">SUM(F597,H597,J597,K597,L597,M597,Q597)</f>
        <v>2209.731981</v>
      </c>
      <c r="AMH597" s="13"/>
      <c r="AMI597" s="0"/>
      <c r="AMJ597" s="0"/>
    </row>
    <row r="598" s="39" customFormat="true" ht="13.8" hidden="false" customHeight="false" outlineLevel="0" collapsed="false">
      <c r="A598" s="27" t="n">
        <v>30403120</v>
      </c>
      <c r="B598" s="28" t="s">
        <v>642</v>
      </c>
      <c r="C598" s="29"/>
      <c r="D598" s="29"/>
      <c r="E598" s="27" t="s">
        <v>225</v>
      </c>
      <c r="F598" s="19" t="n">
        <f aca="false">IF(C598="",VLOOKUP(E598,'PORTE E UCO'!$A$5:$D$46,4,0),VLOOKUP(E598,'PORTE E UCO'!$A$5:$D$46,4,0)*C598)</f>
        <v>1035.416342</v>
      </c>
      <c r="G598" s="30"/>
      <c r="H598" s="21" t="n">
        <f aca="false">G598*$R$2</f>
        <v>0</v>
      </c>
      <c r="I598" s="27" t="n">
        <v>1</v>
      </c>
      <c r="J598" s="22" t="n">
        <f aca="false">IF(I598&gt;=1,F598*$J$2,"")</f>
        <v>310.6249026</v>
      </c>
      <c r="K598" s="22" t="str">
        <f aca="false">IF(I598&gt;=2,F598*$K$2,"")</f>
        <v/>
      </c>
      <c r="L598" s="22" t="str">
        <f aca="false">IF(I598&gt;=3,F598*$L$2,"")</f>
        <v/>
      </c>
      <c r="M598" s="22" t="str">
        <f aca="false">IF(I598&gt;=4,F598*$M$2,"")</f>
        <v/>
      </c>
      <c r="N598" s="27" t="n">
        <v>4</v>
      </c>
      <c r="O598" s="27" t="n">
        <v>0</v>
      </c>
      <c r="P598" s="31" t="n">
        <v>0</v>
      </c>
      <c r="Q598" s="32"/>
      <c r="R598" s="38"/>
      <c r="S598" s="25" t="n">
        <f aca="false">SUM(F598,H598,J598,K598,L598,M598)</f>
        <v>1346.0412446</v>
      </c>
      <c r="T598" s="25" t="n">
        <f aca="false">SUM(F598,H598,J598,K598,L598,M598,Q598)</f>
        <v>1346.0412446</v>
      </c>
      <c r="AMH598" s="13"/>
      <c r="AMI598" s="0"/>
      <c r="AMJ598" s="0"/>
    </row>
    <row r="599" s="39" customFormat="true" ht="13.8" hidden="false" customHeight="false" outlineLevel="0" collapsed="false">
      <c r="A599" s="16" t="n">
        <v>30403138</v>
      </c>
      <c r="B599" s="17" t="s">
        <v>643</v>
      </c>
      <c r="C599" s="18"/>
      <c r="D599" s="18"/>
      <c r="E599" s="16" t="s">
        <v>176</v>
      </c>
      <c r="F599" s="19" t="n">
        <f aca="false">IF(C599="",VLOOKUP(E599,'PORTE E UCO'!$A$5:$D$46,4,0),VLOOKUP(E599,'PORTE E UCO'!$A$5:$D$46,4,0)*C599)</f>
        <v>891.034646</v>
      </c>
      <c r="G599" s="20"/>
      <c r="H599" s="21" t="n">
        <f aca="false">G599*$R$2</f>
        <v>0</v>
      </c>
      <c r="I599" s="16" t="n">
        <v>1</v>
      </c>
      <c r="J599" s="22" t="n">
        <f aca="false">IF(I599&gt;=1,F599*$J$2,"")</f>
        <v>267.3103938</v>
      </c>
      <c r="K599" s="22" t="str">
        <f aca="false">IF(I599&gt;=2,F599*$K$2,"")</f>
        <v/>
      </c>
      <c r="L599" s="22" t="str">
        <f aca="false">IF(I599&gt;=3,F599*$L$2,"")</f>
        <v/>
      </c>
      <c r="M599" s="22" t="str">
        <f aca="false">IF(I599&gt;=4,F599*$M$2,"")</f>
        <v/>
      </c>
      <c r="N599" s="16" t="n">
        <v>3</v>
      </c>
      <c r="O599" s="16" t="n">
        <v>0</v>
      </c>
      <c r="P599" s="23" t="n">
        <v>0</v>
      </c>
      <c r="Q599" s="22"/>
      <c r="R599" s="38"/>
      <c r="S599" s="25" t="n">
        <f aca="false">SUM(F599,H599,J599,K599,L599,M599)</f>
        <v>1158.3450398</v>
      </c>
      <c r="T599" s="25" t="n">
        <f aca="false">SUM(F599,H599,J599,K599,L599,M599,Q599)</f>
        <v>1158.3450398</v>
      </c>
      <c r="AMH599" s="13"/>
      <c r="AMI599" s="0"/>
      <c r="AMJ599" s="0"/>
    </row>
    <row r="600" s="39" customFormat="true" ht="13.8" hidden="false" customHeight="false" outlineLevel="0" collapsed="false">
      <c r="A600" s="27" t="n">
        <v>30403146</v>
      </c>
      <c r="B600" s="28" t="s">
        <v>644</v>
      </c>
      <c r="C600" s="29"/>
      <c r="D600" s="29"/>
      <c r="E600" s="27" t="s">
        <v>31</v>
      </c>
      <c r="F600" s="19" t="n">
        <f aca="false">IF(C600="",VLOOKUP(E600,'PORTE E UCO'!$A$5:$D$46,4,0),VLOOKUP(E600,'PORTE E UCO'!$A$5:$D$46,4,0)*C600)</f>
        <v>262.342192</v>
      </c>
      <c r="G600" s="30"/>
      <c r="H600" s="21" t="n">
        <f aca="false">G600*$R$2</f>
        <v>0</v>
      </c>
      <c r="I600" s="27" t="n">
        <v>0</v>
      </c>
      <c r="J600" s="22" t="str">
        <f aca="false">IF(I600&gt;=1,F600*$J$2,"")</f>
        <v/>
      </c>
      <c r="K600" s="22" t="str">
        <f aca="false">IF(I600&gt;=2,F600*$K$2,"")</f>
        <v/>
      </c>
      <c r="L600" s="22" t="str">
        <f aca="false">IF(I600&gt;=3,F600*$L$2,"")</f>
        <v/>
      </c>
      <c r="M600" s="22" t="str">
        <f aca="false">IF(I600&gt;=4,F600*$M$2,"")</f>
        <v/>
      </c>
      <c r="N600" s="27" t="n">
        <v>2</v>
      </c>
      <c r="O600" s="27" t="n">
        <v>0</v>
      </c>
      <c r="P600" s="31" t="n">
        <v>0</v>
      </c>
      <c r="Q600" s="32"/>
      <c r="R600" s="38"/>
      <c r="S600" s="25" t="n">
        <f aca="false">SUM(F600,H600,J600,K600,L600,M600)</f>
        <v>262.342192</v>
      </c>
      <c r="T600" s="25" t="n">
        <f aca="false">SUM(F600,H600,J600,K600,L600,M600,Q600)</f>
        <v>262.342192</v>
      </c>
      <c r="AMH600" s="13"/>
      <c r="AMI600" s="0"/>
      <c r="AMJ600" s="0"/>
    </row>
    <row r="601" s="39" customFormat="true" ht="13.8" hidden="false" customHeight="false" outlineLevel="0" collapsed="false">
      <c r="A601" s="16" t="n">
        <v>30403154</v>
      </c>
      <c r="B601" s="17" t="s">
        <v>645</v>
      </c>
      <c r="C601" s="18"/>
      <c r="D601" s="18"/>
      <c r="E601" s="16" t="s">
        <v>62</v>
      </c>
      <c r="F601" s="19" t="n">
        <f aca="false">IF(C601="",VLOOKUP(E601,'PORTE E UCO'!$A$5:$D$46,4,0),VLOOKUP(E601,'PORTE E UCO'!$A$5:$D$46,4,0)*C601)</f>
        <v>524.694546</v>
      </c>
      <c r="G601" s="20"/>
      <c r="H601" s="21" t="n">
        <f aca="false">G601*$R$2</f>
        <v>0</v>
      </c>
      <c r="I601" s="16" t="n">
        <v>0</v>
      </c>
      <c r="J601" s="22" t="str">
        <f aca="false">IF(I601&gt;=1,F601*$J$2,"")</f>
        <v/>
      </c>
      <c r="K601" s="22" t="str">
        <f aca="false">IF(I601&gt;=2,F601*$K$2,"")</f>
        <v/>
      </c>
      <c r="L601" s="22" t="str">
        <f aca="false">IF(I601&gt;=3,F601*$L$2,"")</f>
        <v/>
      </c>
      <c r="M601" s="22" t="str">
        <f aca="false">IF(I601&gt;=4,F601*$M$2,"")</f>
        <v/>
      </c>
      <c r="N601" s="16" t="n">
        <v>2</v>
      </c>
      <c r="O601" s="16" t="n">
        <v>0</v>
      </c>
      <c r="P601" s="23" t="n">
        <v>0</v>
      </c>
      <c r="Q601" s="22"/>
      <c r="R601" s="38"/>
      <c r="S601" s="25" t="n">
        <f aca="false">SUM(F601,H601,J601,K601,L601,M601)</f>
        <v>524.694546</v>
      </c>
      <c r="T601" s="25" t="n">
        <f aca="false">SUM(F601,H601,J601,K601,L601,M601,Q601)</f>
        <v>524.694546</v>
      </c>
      <c r="AMH601" s="13"/>
      <c r="AMI601" s="0"/>
      <c r="AMJ601" s="0"/>
    </row>
    <row r="602" s="39" customFormat="true" ht="14.95" hidden="false" customHeight="false" outlineLevel="0" collapsed="false">
      <c r="A602" s="27" t="n">
        <v>30404010</v>
      </c>
      <c r="B602" s="28" t="s">
        <v>646</v>
      </c>
      <c r="C602" s="29"/>
      <c r="D602" s="29"/>
      <c r="E602" s="27" t="s">
        <v>308</v>
      </c>
      <c r="F602" s="19" t="n">
        <f aca="false">IF(C602="",VLOOKUP(E602,'PORTE E UCO'!$A$5:$D$46,4,0),VLOOKUP(E602,'PORTE E UCO'!$A$5:$D$46,4,0)*C602)</f>
        <v>1327.248658</v>
      </c>
      <c r="G602" s="30"/>
      <c r="H602" s="21" t="n">
        <f aca="false">G602*$R$2</f>
        <v>0</v>
      </c>
      <c r="I602" s="27" t="n">
        <v>2</v>
      </c>
      <c r="J602" s="22" t="n">
        <f aca="false">IF(I602&gt;=1,F602*$J$2,"")</f>
        <v>398.1745974</v>
      </c>
      <c r="K602" s="22" t="n">
        <f aca="false">IF(I602&gt;=2,F602*$K$2,"")</f>
        <v>265.4497316</v>
      </c>
      <c r="L602" s="22" t="str">
        <f aca="false">IF(I602&gt;=3,F602*$L$2,"")</f>
        <v/>
      </c>
      <c r="M602" s="22" t="str">
        <f aca="false">IF(I602&gt;=4,F602*$M$2,"")</f>
        <v/>
      </c>
      <c r="N602" s="27" t="n">
        <v>4</v>
      </c>
      <c r="O602" s="27" t="n">
        <v>0</v>
      </c>
      <c r="P602" s="31" t="n">
        <v>0</v>
      </c>
      <c r="Q602" s="32"/>
      <c r="R602" s="38"/>
      <c r="S602" s="25" t="n">
        <f aca="false">SUM(F602,H602,J602,K602,L602,M602)</f>
        <v>1990.872987</v>
      </c>
      <c r="T602" s="25" t="n">
        <f aca="false">SUM(F602,H602,J602,K602,L602,M602,Q602)</f>
        <v>1990.872987</v>
      </c>
      <c r="AMH602" s="13"/>
      <c r="AMI602" s="0"/>
      <c r="AMJ602" s="0"/>
    </row>
    <row r="603" s="39" customFormat="true" ht="14.95" hidden="false" customHeight="false" outlineLevel="0" collapsed="false">
      <c r="A603" s="16" t="n">
        <v>30404029</v>
      </c>
      <c r="B603" s="17" t="s">
        <v>647</v>
      </c>
      <c r="C603" s="18"/>
      <c r="D603" s="18"/>
      <c r="E603" s="16" t="s">
        <v>341</v>
      </c>
      <c r="F603" s="19" t="n">
        <f aca="false">IF(C603="",VLOOKUP(E603,'PORTE E UCO'!$A$5:$D$46,4,0),VLOOKUP(E603,'PORTE E UCO'!$A$5:$D$46,4,0)*C603)</f>
        <v>1558.54594</v>
      </c>
      <c r="G603" s="20"/>
      <c r="H603" s="21" t="n">
        <f aca="false">G603*$R$2</f>
        <v>0</v>
      </c>
      <c r="I603" s="16" t="n">
        <v>2</v>
      </c>
      <c r="J603" s="22" t="n">
        <f aca="false">IF(I603&gt;=1,F603*$J$2,"")</f>
        <v>467.563782</v>
      </c>
      <c r="K603" s="22" t="n">
        <f aca="false">IF(I603&gt;=2,F603*$K$2,"")</f>
        <v>311.709188</v>
      </c>
      <c r="L603" s="22" t="str">
        <f aca="false">IF(I603&gt;=3,F603*$L$2,"")</f>
        <v/>
      </c>
      <c r="M603" s="22" t="str">
        <f aca="false">IF(I603&gt;=4,F603*$M$2,"")</f>
        <v/>
      </c>
      <c r="N603" s="16" t="n">
        <v>4</v>
      </c>
      <c r="O603" s="16" t="n">
        <v>0</v>
      </c>
      <c r="P603" s="23" t="n">
        <v>0</v>
      </c>
      <c r="Q603" s="22"/>
      <c r="R603" s="38"/>
      <c r="S603" s="25" t="n">
        <f aca="false">SUM(F603,H603,J603,K603,L603,M603)</f>
        <v>2337.81891</v>
      </c>
      <c r="T603" s="25" t="n">
        <f aca="false">SUM(F603,H603,J603,K603,L603,M603,Q603)</f>
        <v>2337.81891</v>
      </c>
      <c r="AMH603" s="13"/>
      <c r="AMI603" s="0"/>
      <c r="AMJ603" s="0"/>
    </row>
    <row r="604" s="39" customFormat="true" ht="14.95" hidden="false" customHeight="false" outlineLevel="0" collapsed="false">
      <c r="A604" s="27" t="n">
        <v>30404037</v>
      </c>
      <c r="B604" s="28" t="s">
        <v>648</v>
      </c>
      <c r="C604" s="29"/>
      <c r="D604" s="29"/>
      <c r="E604" s="27" t="s">
        <v>174</v>
      </c>
      <c r="F604" s="19" t="n">
        <f aca="false">IF(C604="",VLOOKUP(E604,'PORTE E UCO'!$A$5:$D$46,4,0),VLOOKUP(E604,'PORTE E UCO'!$A$5:$D$46,4,0)*C604)</f>
        <v>1709.126456</v>
      </c>
      <c r="G604" s="30"/>
      <c r="H604" s="21" t="n">
        <f aca="false">G604*$R$2</f>
        <v>0</v>
      </c>
      <c r="I604" s="27" t="n">
        <v>2</v>
      </c>
      <c r="J604" s="22" t="n">
        <f aca="false">IF(I604&gt;=1,F604*$J$2,"")</f>
        <v>512.7379368</v>
      </c>
      <c r="K604" s="22" t="n">
        <f aca="false">IF(I604&gt;=2,F604*$K$2,"")</f>
        <v>341.8252912</v>
      </c>
      <c r="L604" s="22" t="str">
        <f aca="false">IF(I604&gt;=3,F604*$L$2,"")</f>
        <v/>
      </c>
      <c r="M604" s="22" t="str">
        <f aca="false">IF(I604&gt;=4,F604*$M$2,"")</f>
        <v/>
      </c>
      <c r="N604" s="27" t="n">
        <v>5</v>
      </c>
      <c r="O604" s="27" t="n">
        <v>0</v>
      </c>
      <c r="P604" s="31" t="n">
        <v>0</v>
      </c>
      <c r="Q604" s="32"/>
      <c r="R604" s="38"/>
      <c r="S604" s="25" t="n">
        <f aca="false">SUM(F604,H604,J604,K604,L604,M604)</f>
        <v>2563.689684</v>
      </c>
      <c r="T604" s="25" t="n">
        <f aca="false">SUM(F604,H604,J604,K604,L604,M604,Q604)</f>
        <v>2563.689684</v>
      </c>
      <c r="AMH604" s="13"/>
      <c r="AMI604" s="0"/>
      <c r="AMJ604" s="0"/>
    </row>
    <row r="605" s="39" customFormat="true" ht="13.8" hidden="false" customHeight="false" outlineLevel="0" collapsed="false">
      <c r="A605" s="16" t="n">
        <v>30404045</v>
      </c>
      <c r="B605" s="17" t="s">
        <v>649</v>
      </c>
      <c r="C605" s="18"/>
      <c r="D605" s="18"/>
      <c r="E605" s="16" t="s">
        <v>341</v>
      </c>
      <c r="F605" s="19" t="n">
        <f aca="false">IF(C605="",VLOOKUP(E605,'PORTE E UCO'!$A$5:$D$46,4,0),VLOOKUP(E605,'PORTE E UCO'!$A$5:$D$46,4,0)*C605)</f>
        <v>1558.54594</v>
      </c>
      <c r="G605" s="20"/>
      <c r="H605" s="21" t="n">
        <f aca="false">G605*$R$2</f>
        <v>0</v>
      </c>
      <c r="I605" s="16" t="n">
        <v>2</v>
      </c>
      <c r="J605" s="22" t="n">
        <f aca="false">IF(I605&gt;=1,F605*$J$2,"")</f>
        <v>467.563782</v>
      </c>
      <c r="K605" s="22" t="n">
        <f aca="false">IF(I605&gt;=2,F605*$K$2,"")</f>
        <v>311.709188</v>
      </c>
      <c r="L605" s="22" t="str">
        <f aca="false">IF(I605&gt;=3,F605*$L$2,"")</f>
        <v/>
      </c>
      <c r="M605" s="22" t="str">
        <f aca="false">IF(I605&gt;=4,F605*$M$2,"")</f>
        <v/>
      </c>
      <c r="N605" s="16" t="n">
        <v>5</v>
      </c>
      <c r="O605" s="16" t="n">
        <v>0</v>
      </c>
      <c r="P605" s="23" t="n">
        <v>0</v>
      </c>
      <c r="Q605" s="22"/>
      <c r="R605" s="38"/>
      <c r="S605" s="25" t="n">
        <f aca="false">SUM(F605,H605,J605,K605,L605,M605)</f>
        <v>2337.81891</v>
      </c>
      <c r="T605" s="25" t="n">
        <f aca="false">SUM(F605,H605,J605,K605,L605,M605,Q605)</f>
        <v>2337.81891</v>
      </c>
      <c r="AMH605" s="13"/>
      <c r="AMI605" s="0"/>
      <c r="AMJ605" s="0"/>
    </row>
    <row r="606" s="39" customFormat="true" ht="14.95" hidden="false" customHeight="false" outlineLevel="0" collapsed="false">
      <c r="A606" s="27" t="n">
        <v>30404053</v>
      </c>
      <c r="B606" s="28" t="s">
        <v>650</v>
      </c>
      <c r="C606" s="29"/>
      <c r="D606" s="29"/>
      <c r="E606" s="27" t="s">
        <v>174</v>
      </c>
      <c r="F606" s="19" t="n">
        <f aca="false">IF(C606="",VLOOKUP(E606,'PORTE E UCO'!$A$5:$D$46,4,0),VLOOKUP(E606,'PORTE E UCO'!$A$5:$D$46,4,0)*C606)</f>
        <v>1709.126456</v>
      </c>
      <c r="G606" s="30"/>
      <c r="H606" s="21" t="n">
        <f aca="false">G606*$R$2</f>
        <v>0</v>
      </c>
      <c r="I606" s="27" t="n">
        <v>2</v>
      </c>
      <c r="J606" s="22" t="n">
        <f aca="false">IF(I606&gt;=1,F606*$J$2,"")</f>
        <v>512.7379368</v>
      </c>
      <c r="K606" s="22" t="n">
        <f aca="false">IF(I606&gt;=2,F606*$K$2,"")</f>
        <v>341.8252912</v>
      </c>
      <c r="L606" s="22" t="str">
        <f aca="false">IF(I606&gt;=3,F606*$L$2,"")</f>
        <v/>
      </c>
      <c r="M606" s="22" t="str">
        <f aca="false">IF(I606&gt;=4,F606*$M$2,"")</f>
        <v/>
      </c>
      <c r="N606" s="27" t="n">
        <v>6</v>
      </c>
      <c r="O606" s="27" t="n">
        <v>0</v>
      </c>
      <c r="P606" s="31" t="n">
        <v>0</v>
      </c>
      <c r="Q606" s="32"/>
      <c r="R606" s="38"/>
      <c r="S606" s="25" t="n">
        <f aca="false">SUM(F606,H606,J606,K606,L606,M606)</f>
        <v>2563.689684</v>
      </c>
      <c r="T606" s="25" t="n">
        <f aca="false">SUM(F606,H606,J606,K606,L606,M606,Q606)</f>
        <v>2563.689684</v>
      </c>
      <c r="AMH606" s="13"/>
      <c r="AMI606" s="0"/>
      <c r="AMJ606" s="0"/>
    </row>
    <row r="607" s="39" customFormat="true" ht="13.8" hidden="false" customHeight="false" outlineLevel="0" collapsed="false">
      <c r="A607" s="16" t="n">
        <v>30404061</v>
      </c>
      <c r="B607" s="17" t="s">
        <v>651</v>
      </c>
      <c r="C607" s="18"/>
      <c r="D607" s="18"/>
      <c r="E607" s="16" t="s">
        <v>341</v>
      </c>
      <c r="F607" s="19" t="n">
        <f aca="false">IF(C607="",VLOOKUP(E607,'PORTE E UCO'!$A$5:$D$46,4,0),VLOOKUP(E607,'PORTE E UCO'!$A$5:$D$46,4,0)*C607)</f>
        <v>1558.54594</v>
      </c>
      <c r="G607" s="20"/>
      <c r="H607" s="21" t="n">
        <f aca="false">G607*$R$2</f>
        <v>0</v>
      </c>
      <c r="I607" s="16" t="n">
        <v>2</v>
      </c>
      <c r="J607" s="22" t="n">
        <f aca="false">IF(I607&gt;=1,F607*$J$2,"")</f>
        <v>467.563782</v>
      </c>
      <c r="K607" s="22" t="n">
        <f aca="false">IF(I607&gt;=2,F607*$K$2,"")</f>
        <v>311.709188</v>
      </c>
      <c r="L607" s="22" t="str">
        <f aca="false">IF(I607&gt;=3,F607*$L$2,"")</f>
        <v/>
      </c>
      <c r="M607" s="22" t="str">
        <f aca="false">IF(I607&gt;=4,F607*$M$2,"")</f>
        <v/>
      </c>
      <c r="N607" s="16" t="n">
        <v>6</v>
      </c>
      <c r="O607" s="16" t="n">
        <v>0</v>
      </c>
      <c r="P607" s="23" t="n">
        <v>0</v>
      </c>
      <c r="Q607" s="22"/>
      <c r="R607" s="38"/>
      <c r="S607" s="25" t="n">
        <f aca="false">SUM(F607,H607,J607,K607,L607,M607)</f>
        <v>2337.81891</v>
      </c>
      <c r="T607" s="25" t="n">
        <f aca="false">SUM(F607,H607,J607,K607,L607,M607,Q607)</f>
        <v>2337.81891</v>
      </c>
      <c r="AMH607" s="13"/>
      <c r="AMI607" s="0"/>
      <c r="AMJ607" s="0"/>
    </row>
    <row r="608" s="39" customFormat="true" ht="13.8" hidden="false" customHeight="false" outlineLevel="0" collapsed="false">
      <c r="A608" s="27" t="n">
        <v>30404070</v>
      </c>
      <c r="B608" s="28" t="s">
        <v>652</v>
      </c>
      <c r="C608" s="29"/>
      <c r="D608" s="29"/>
      <c r="E608" s="27" t="s">
        <v>54</v>
      </c>
      <c r="F608" s="19" t="n">
        <f aca="false">IF(C608="",VLOOKUP(E608,'PORTE E UCO'!$A$5:$D$46,4,0),VLOOKUP(E608,'PORTE E UCO'!$A$5:$D$46,4,0)*C608)</f>
        <v>35.31295</v>
      </c>
      <c r="G608" s="30"/>
      <c r="H608" s="21" t="n">
        <f aca="false">G608*$R$2</f>
        <v>0</v>
      </c>
      <c r="I608" s="27" t="n">
        <v>0</v>
      </c>
      <c r="J608" s="22" t="str">
        <f aca="false">IF(I608&gt;=1,F608*$J$2,"")</f>
        <v/>
      </c>
      <c r="K608" s="22" t="str">
        <f aca="false">IF(I608&gt;=2,F608*$K$2,"")</f>
        <v/>
      </c>
      <c r="L608" s="22" t="str">
        <f aca="false">IF(I608&gt;=3,F608*$L$2,"")</f>
        <v/>
      </c>
      <c r="M608" s="22" t="str">
        <f aca="false">IF(I608&gt;=4,F608*$M$2,"")</f>
        <v/>
      </c>
      <c r="N608" s="27" t="n">
        <v>1</v>
      </c>
      <c r="O608" s="27" t="n">
        <v>0</v>
      </c>
      <c r="P608" s="31" t="n">
        <v>0</v>
      </c>
      <c r="Q608" s="32"/>
      <c r="R608" s="38"/>
      <c r="S608" s="25" t="n">
        <f aca="false">SUM(F608,H608,J608,K608,L608,M608)</f>
        <v>35.31295</v>
      </c>
      <c r="T608" s="25" t="n">
        <f aca="false">SUM(F608,H608,J608,K608,L608,M608,Q608)</f>
        <v>35.31295</v>
      </c>
      <c r="AMH608" s="13"/>
      <c r="AMI608" s="0"/>
      <c r="AMJ608" s="0"/>
    </row>
    <row r="609" s="39" customFormat="true" ht="13.8" hidden="false" customHeight="false" outlineLevel="0" collapsed="false">
      <c r="A609" s="16" t="n">
        <v>30404088</v>
      </c>
      <c r="B609" s="17" t="s">
        <v>653</v>
      </c>
      <c r="C609" s="18"/>
      <c r="D609" s="18"/>
      <c r="E609" s="16" t="s">
        <v>341</v>
      </c>
      <c r="F609" s="19" t="n">
        <f aca="false">IF(C609="",VLOOKUP(E609,'PORTE E UCO'!$A$5:$D$46,4,0),VLOOKUP(E609,'PORTE E UCO'!$A$5:$D$46,4,0)*C609)</f>
        <v>1558.54594</v>
      </c>
      <c r="G609" s="20"/>
      <c r="H609" s="21" t="n">
        <f aca="false">G609*$R$2</f>
        <v>0</v>
      </c>
      <c r="I609" s="16" t="n">
        <v>1</v>
      </c>
      <c r="J609" s="22" t="n">
        <f aca="false">IF(I609&gt;=1,F609*$J$2,"")</f>
        <v>467.563782</v>
      </c>
      <c r="K609" s="22" t="str">
        <f aca="false">IF(I609&gt;=2,F609*$K$2,"")</f>
        <v/>
      </c>
      <c r="L609" s="22" t="str">
        <f aca="false">IF(I609&gt;=3,F609*$L$2,"")</f>
        <v/>
      </c>
      <c r="M609" s="22" t="str">
        <f aca="false">IF(I609&gt;=4,F609*$M$2,"")</f>
        <v/>
      </c>
      <c r="N609" s="16" t="n">
        <v>4</v>
      </c>
      <c r="O609" s="16" t="n">
        <v>0</v>
      </c>
      <c r="P609" s="23" t="n">
        <v>0</v>
      </c>
      <c r="Q609" s="22"/>
      <c r="R609" s="38"/>
      <c r="S609" s="25" t="n">
        <f aca="false">SUM(F609,H609,J609,K609,L609,M609)</f>
        <v>2026.109722</v>
      </c>
      <c r="T609" s="25" t="n">
        <f aca="false">SUM(F609,H609,J609,K609,L609,M609,Q609)</f>
        <v>2026.109722</v>
      </c>
      <c r="AMH609" s="13"/>
      <c r="AMI609" s="0"/>
      <c r="AMJ609" s="0"/>
    </row>
    <row r="610" s="39" customFormat="true" ht="13.8" hidden="false" customHeight="false" outlineLevel="0" collapsed="false">
      <c r="A610" s="27" t="n">
        <v>30404096</v>
      </c>
      <c r="B610" s="28" t="s">
        <v>654</v>
      </c>
      <c r="C610" s="29"/>
      <c r="D610" s="29"/>
      <c r="E610" s="27" t="s">
        <v>341</v>
      </c>
      <c r="F610" s="19" t="n">
        <f aca="false">IF(C610="",VLOOKUP(E610,'PORTE E UCO'!$A$5:$D$46,4,0),VLOOKUP(E610,'PORTE E UCO'!$A$5:$D$46,4,0)*C610)</f>
        <v>1558.54594</v>
      </c>
      <c r="G610" s="30"/>
      <c r="H610" s="21" t="n">
        <f aca="false">G610*$R$2</f>
        <v>0</v>
      </c>
      <c r="I610" s="27" t="n">
        <v>2</v>
      </c>
      <c r="J610" s="22" t="n">
        <f aca="false">IF(I610&gt;=1,F610*$J$2,"")</f>
        <v>467.563782</v>
      </c>
      <c r="K610" s="22" t="n">
        <f aca="false">IF(I610&gt;=2,F610*$K$2,"")</f>
        <v>311.709188</v>
      </c>
      <c r="L610" s="22" t="str">
        <f aca="false">IF(I610&gt;=3,F610*$L$2,"")</f>
        <v/>
      </c>
      <c r="M610" s="22" t="str">
        <f aca="false">IF(I610&gt;=4,F610*$M$2,"")</f>
        <v/>
      </c>
      <c r="N610" s="27" t="n">
        <v>6</v>
      </c>
      <c r="O610" s="27" t="n">
        <v>0</v>
      </c>
      <c r="P610" s="31" t="n">
        <v>0</v>
      </c>
      <c r="Q610" s="32"/>
      <c r="R610" s="38"/>
      <c r="S610" s="25" t="n">
        <f aca="false">SUM(F610,H610,J610,K610,L610,M610)</f>
        <v>2337.81891</v>
      </c>
      <c r="T610" s="25" t="n">
        <f aca="false">SUM(F610,H610,J610,K610,L610,M610,Q610)</f>
        <v>2337.81891</v>
      </c>
      <c r="AMH610" s="13"/>
      <c r="AMI610" s="0"/>
      <c r="AMJ610" s="0"/>
    </row>
    <row r="611" s="39" customFormat="true" ht="13.8" hidden="false" customHeight="false" outlineLevel="0" collapsed="false">
      <c r="A611" s="16" t="n">
        <v>30404100</v>
      </c>
      <c r="B611" s="17" t="s">
        <v>655</v>
      </c>
      <c r="C611" s="18"/>
      <c r="D611" s="18"/>
      <c r="E611" s="16" t="s">
        <v>174</v>
      </c>
      <c r="F611" s="19" t="n">
        <f aca="false">IF(C611="",VLOOKUP(E611,'PORTE E UCO'!$A$5:$D$46,4,0),VLOOKUP(E611,'PORTE E UCO'!$A$5:$D$46,4,0)*C611)</f>
        <v>1709.126456</v>
      </c>
      <c r="G611" s="20"/>
      <c r="H611" s="21" t="n">
        <f aca="false">G611*$R$2</f>
        <v>0</v>
      </c>
      <c r="I611" s="16" t="n">
        <v>2</v>
      </c>
      <c r="J611" s="22" t="n">
        <f aca="false">IF(I611&gt;=1,F611*$J$2,"")</f>
        <v>512.7379368</v>
      </c>
      <c r="K611" s="22" t="n">
        <f aca="false">IF(I611&gt;=2,F611*$K$2,"")</f>
        <v>341.8252912</v>
      </c>
      <c r="L611" s="22" t="str">
        <f aca="false">IF(I611&gt;=3,F611*$L$2,"")</f>
        <v/>
      </c>
      <c r="M611" s="22" t="str">
        <f aca="false">IF(I611&gt;=4,F611*$M$2,"")</f>
        <v/>
      </c>
      <c r="N611" s="16" t="n">
        <v>4</v>
      </c>
      <c r="O611" s="16" t="n">
        <v>0</v>
      </c>
      <c r="P611" s="23" t="n">
        <v>0</v>
      </c>
      <c r="Q611" s="22"/>
      <c r="R611" s="38"/>
      <c r="S611" s="25" t="n">
        <f aca="false">SUM(F611,H611,J611,K611,L611,M611)</f>
        <v>2563.689684</v>
      </c>
      <c r="T611" s="25" t="n">
        <f aca="false">SUM(F611,H611,J611,K611,L611,M611,Q611)</f>
        <v>2563.689684</v>
      </c>
      <c r="AMH611" s="13"/>
      <c r="AMI611" s="0"/>
      <c r="AMJ611" s="0"/>
    </row>
    <row r="612" s="39" customFormat="true" ht="13.8" hidden="false" customHeight="false" outlineLevel="0" collapsed="false">
      <c r="A612" s="27" t="n">
        <v>30404126</v>
      </c>
      <c r="B612" s="28" t="s">
        <v>656</v>
      </c>
      <c r="C612" s="29"/>
      <c r="D612" s="29"/>
      <c r="E612" s="27" t="s">
        <v>174</v>
      </c>
      <c r="F612" s="19" t="n">
        <f aca="false">IF(C612="",VLOOKUP(E612,'PORTE E UCO'!$A$5:$D$46,4,0),VLOOKUP(E612,'PORTE E UCO'!$A$5:$D$46,4,0)*C612)</f>
        <v>1709.126456</v>
      </c>
      <c r="G612" s="30"/>
      <c r="H612" s="21" t="n">
        <f aca="false">G612*$R$2</f>
        <v>0</v>
      </c>
      <c r="I612" s="27" t="n">
        <v>3</v>
      </c>
      <c r="J612" s="22" t="n">
        <f aca="false">IF(I612&gt;=1,F612*$J$2,"")</f>
        <v>512.7379368</v>
      </c>
      <c r="K612" s="22" t="n">
        <f aca="false">IF(I612&gt;=2,F612*$K$2,"")</f>
        <v>341.8252912</v>
      </c>
      <c r="L612" s="22" t="n">
        <f aca="false">IF(I612&gt;=3,F612*$L$2,"")</f>
        <v>341.8252912</v>
      </c>
      <c r="M612" s="22" t="str">
        <f aca="false">IF(I612&gt;=4,F612*$M$2,"")</f>
        <v/>
      </c>
      <c r="N612" s="27" t="n">
        <v>6</v>
      </c>
      <c r="O612" s="27" t="n">
        <v>0</v>
      </c>
      <c r="P612" s="31" t="n">
        <v>0</v>
      </c>
      <c r="Q612" s="32"/>
      <c r="R612" s="38"/>
      <c r="S612" s="25" t="n">
        <f aca="false">SUM(F612,H612,J612,K612,L612,M612)</f>
        <v>2905.5149752</v>
      </c>
      <c r="T612" s="25" t="n">
        <f aca="false">SUM(F612,H612,J612,K612,L612,M612,Q612)</f>
        <v>2905.5149752</v>
      </c>
      <c r="AMH612" s="13"/>
      <c r="AMI612" s="0"/>
      <c r="AMJ612" s="0"/>
    </row>
    <row r="613" s="39" customFormat="true" ht="14.95" hidden="false" customHeight="false" outlineLevel="0" collapsed="false">
      <c r="A613" s="16" t="n">
        <v>30404134</v>
      </c>
      <c r="B613" s="17" t="s">
        <v>657</v>
      </c>
      <c r="C613" s="18"/>
      <c r="D613" s="18"/>
      <c r="E613" s="16" t="s">
        <v>174</v>
      </c>
      <c r="F613" s="19" t="n">
        <f aca="false">IF(C613="",VLOOKUP(E613,'PORTE E UCO'!$A$5:$D$46,4,0),VLOOKUP(E613,'PORTE E UCO'!$A$5:$D$46,4,0)*C613)</f>
        <v>1709.126456</v>
      </c>
      <c r="G613" s="20"/>
      <c r="H613" s="21" t="n">
        <f aca="false">G613*$R$2</f>
        <v>0</v>
      </c>
      <c r="I613" s="16" t="n">
        <v>2</v>
      </c>
      <c r="J613" s="22" t="n">
        <f aca="false">IF(I613&gt;=1,F613*$J$2,"")</f>
        <v>512.7379368</v>
      </c>
      <c r="K613" s="22" t="n">
        <f aca="false">IF(I613&gt;=2,F613*$K$2,"")</f>
        <v>341.8252912</v>
      </c>
      <c r="L613" s="22" t="str">
        <f aca="false">IF(I613&gt;=3,F613*$L$2,"")</f>
        <v/>
      </c>
      <c r="M613" s="22" t="str">
        <f aca="false">IF(I613&gt;=4,F613*$M$2,"")</f>
        <v/>
      </c>
      <c r="N613" s="16" t="n">
        <v>6</v>
      </c>
      <c r="O613" s="16" t="n">
        <v>0</v>
      </c>
      <c r="P613" s="23" t="n">
        <v>0</v>
      </c>
      <c r="Q613" s="22"/>
      <c r="R613" s="38"/>
      <c r="S613" s="25" t="n">
        <f aca="false">SUM(F613,H613,J613,K613,L613,M613)</f>
        <v>2563.689684</v>
      </c>
      <c r="T613" s="25" t="n">
        <f aca="false">SUM(F613,H613,J613,K613,L613,M613,Q613)</f>
        <v>2563.689684</v>
      </c>
      <c r="AMH613" s="13"/>
      <c r="AMI613" s="0"/>
      <c r="AMJ613" s="0"/>
    </row>
    <row r="614" s="39" customFormat="true" ht="13.8" hidden="false" customHeight="false" outlineLevel="0" collapsed="false">
      <c r="A614" s="27" t="n">
        <v>30501016</v>
      </c>
      <c r="B614" s="28" t="s">
        <v>658</v>
      </c>
      <c r="C614" s="29"/>
      <c r="D614" s="29"/>
      <c r="E614" s="27" t="s">
        <v>37</v>
      </c>
      <c r="F614" s="19" t="n">
        <f aca="false">IF(C614="",VLOOKUP(E614,'PORTE E UCO'!$A$5:$D$46,4,0),VLOOKUP(E614,'PORTE E UCO'!$A$5:$D$46,4,0)*C614)</f>
        <v>192.437794</v>
      </c>
      <c r="G614" s="30"/>
      <c r="H614" s="21" t="n">
        <f aca="false">G614*$R$2</f>
        <v>0</v>
      </c>
      <c r="I614" s="27" t="n">
        <v>0</v>
      </c>
      <c r="J614" s="22" t="str">
        <f aca="false">IF(I614&gt;=1,F614*$J$2,"")</f>
        <v/>
      </c>
      <c r="K614" s="22" t="str">
        <f aca="false">IF(I614&gt;=2,F614*$K$2,"")</f>
        <v/>
      </c>
      <c r="L614" s="22" t="str">
        <f aca="false">IF(I614&gt;=3,F614*$L$2,"")</f>
        <v/>
      </c>
      <c r="M614" s="22" t="str">
        <f aca="false">IF(I614&gt;=4,F614*$M$2,"")</f>
        <v/>
      </c>
      <c r="N614" s="27" t="n">
        <v>2</v>
      </c>
      <c r="O614" s="27" t="n">
        <v>0</v>
      </c>
      <c r="P614" s="31" t="n">
        <v>0</v>
      </c>
      <c r="Q614" s="32"/>
      <c r="R614" s="38"/>
      <c r="S614" s="25" t="n">
        <f aca="false">SUM(F614,H614,J614,K614,L614,M614)</f>
        <v>192.437794</v>
      </c>
      <c r="T614" s="25" t="n">
        <f aca="false">SUM(F614,H614,J614,K614,L614,M614,Q614)</f>
        <v>192.437794</v>
      </c>
      <c r="AMH614" s="13"/>
      <c r="AMI614" s="0"/>
      <c r="AMJ614" s="0"/>
    </row>
    <row r="615" s="39" customFormat="true" ht="14.95" hidden="false" customHeight="false" outlineLevel="0" collapsed="false">
      <c r="A615" s="16" t="n">
        <v>30501024</v>
      </c>
      <c r="B615" s="17" t="s">
        <v>659</v>
      </c>
      <c r="C615" s="18"/>
      <c r="D615" s="18"/>
      <c r="E615" s="16" t="s">
        <v>31</v>
      </c>
      <c r="F615" s="19" t="n">
        <f aca="false">IF(C615="",VLOOKUP(E615,'PORTE E UCO'!$A$5:$D$46,4,0),VLOOKUP(E615,'PORTE E UCO'!$A$5:$D$46,4,0)*C615)</f>
        <v>262.342192</v>
      </c>
      <c r="G615" s="20"/>
      <c r="H615" s="21" t="n">
        <f aca="false">G615*$R$2</f>
        <v>0</v>
      </c>
      <c r="I615" s="16" t="n">
        <v>1</v>
      </c>
      <c r="J615" s="22" t="n">
        <f aca="false">IF(I615&gt;=1,F615*$J$2,"")</f>
        <v>78.7026576</v>
      </c>
      <c r="K615" s="22" t="str">
        <f aca="false">IF(I615&gt;=2,F615*$K$2,"")</f>
        <v/>
      </c>
      <c r="L615" s="22" t="str">
        <f aca="false">IF(I615&gt;=3,F615*$L$2,"")</f>
        <v/>
      </c>
      <c r="M615" s="22" t="str">
        <f aca="false">IF(I615&gt;=4,F615*$M$2,"")</f>
        <v/>
      </c>
      <c r="N615" s="16" t="n">
        <v>3</v>
      </c>
      <c r="O615" s="16" t="n">
        <v>0</v>
      </c>
      <c r="P615" s="23" t="n">
        <v>0</v>
      </c>
      <c r="Q615" s="22"/>
      <c r="R615" s="38"/>
      <c r="S615" s="25" t="n">
        <f aca="false">SUM(F615,H615,J615,K615,L615,M615)</f>
        <v>341.0448496</v>
      </c>
      <c r="T615" s="25" t="n">
        <f aca="false">SUM(F615,H615,J615,K615,L615,M615,Q615)</f>
        <v>341.0448496</v>
      </c>
      <c r="AMH615" s="13"/>
      <c r="AMI615" s="0"/>
      <c r="AMJ615" s="0"/>
    </row>
    <row r="616" s="39" customFormat="true" ht="13.8" hidden="false" customHeight="false" outlineLevel="0" collapsed="false">
      <c r="A616" s="27" t="n">
        <v>30501040</v>
      </c>
      <c r="B616" s="28" t="s">
        <v>660</v>
      </c>
      <c r="C616" s="29"/>
      <c r="D616" s="29"/>
      <c r="E616" s="27" t="s">
        <v>195</v>
      </c>
      <c r="F616" s="19" t="n">
        <f aca="false">IF(C616="",VLOOKUP(E616,'PORTE E UCO'!$A$5:$D$46,4,0),VLOOKUP(E616,'PORTE E UCO'!$A$5:$D$46,4,0)*C616)</f>
        <v>742.008916</v>
      </c>
      <c r="G616" s="30"/>
      <c r="H616" s="21" t="n">
        <f aca="false">G616*$R$2</f>
        <v>0</v>
      </c>
      <c r="I616" s="27" t="n">
        <v>1</v>
      </c>
      <c r="J616" s="22" t="n">
        <f aca="false">IF(I616&gt;=1,F616*$J$2,"")</f>
        <v>222.6026748</v>
      </c>
      <c r="K616" s="22" t="str">
        <f aca="false">IF(I616&gt;=2,F616*$K$2,"")</f>
        <v/>
      </c>
      <c r="L616" s="22" t="str">
        <f aca="false">IF(I616&gt;=3,F616*$L$2,"")</f>
        <v/>
      </c>
      <c r="M616" s="22" t="str">
        <f aca="false">IF(I616&gt;=4,F616*$M$2,"")</f>
        <v/>
      </c>
      <c r="N616" s="27" t="n">
        <v>3</v>
      </c>
      <c r="O616" s="27" t="n">
        <v>0</v>
      </c>
      <c r="P616" s="31" t="n">
        <v>0</v>
      </c>
      <c r="Q616" s="32"/>
      <c r="R616" s="38"/>
      <c r="S616" s="25" t="n">
        <f aca="false">SUM(F616,H616,J616,K616,L616,M616)</f>
        <v>964.6115908</v>
      </c>
      <c r="T616" s="25" t="n">
        <f aca="false">SUM(F616,H616,J616,K616,L616,M616,Q616)</f>
        <v>964.6115908</v>
      </c>
      <c r="AMH616" s="13"/>
      <c r="AMI616" s="0"/>
      <c r="AMJ616" s="0"/>
    </row>
    <row r="617" s="39" customFormat="true" ht="13.8" hidden="false" customHeight="false" outlineLevel="0" collapsed="false">
      <c r="A617" s="16" t="n">
        <v>30501059</v>
      </c>
      <c r="B617" s="17" t="s">
        <v>661</v>
      </c>
      <c r="C617" s="18"/>
      <c r="D617" s="18"/>
      <c r="E617" s="16" t="s">
        <v>15</v>
      </c>
      <c r="F617" s="19" t="n">
        <f aca="false">IF(C617="",VLOOKUP(E617,'PORTE E UCO'!$A$5:$D$46,4,0),VLOOKUP(E617,'PORTE E UCO'!$A$5:$D$46,4,0)*C617)</f>
        <v>93.13473</v>
      </c>
      <c r="G617" s="20"/>
      <c r="H617" s="21" t="n">
        <f aca="false">G617*$R$2</f>
        <v>0</v>
      </c>
      <c r="I617" s="16" t="n">
        <v>0</v>
      </c>
      <c r="J617" s="22" t="str">
        <f aca="false">IF(I617&gt;=1,F617*$J$2,"")</f>
        <v/>
      </c>
      <c r="K617" s="22" t="str">
        <f aca="false">IF(I617&gt;=2,F617*$K$2,"")</f>
        <v/>
      </c>
      <c r="L617" s="22" t="str">
        <f aca="false">IF(I617&gt;=3,F617*$L$2,"")</f>
        <v/>
      </c>
      <c r="M617" s="22" t="str">
        <f aca="false">IF(I617&gt;=4,F617*$M$2,"")</f>
        <v/>
      </c>
      <c r="N617" s="16" t="n">
        <v>1</v>
      </c>
      <c r="O617" s="16" t="n">
        <v>0</v>
      </c>
      <c r="P617" s="23" t="n">
        <v>0</v>
      </c>
      <c r="Q617" s="22"/>
      <c r="R617" s="38"/>
      <c r="S617" s="25" t="n">
        <f aca="false">SUM(F617,H617,J617,K617,L617,M617)</f>
        <v>93.13473</v>
      </c>
      <c r="T617" s="25" t="n">
        <f aca="false">SUM(F617,H617,J617,K617,L617,M617,Q617)</f>
        <v>93.13473</v>
      </c>
      <c r="AMH617" s="13"/>
      <c r="AMI617" s="0"/>
      <c r="AMJ617" s="0"/>
    </row>
    <row r="618" s="39" customFormat="true" ht="13.8" hidden="false" customHeight="false" outlineLevel="0" collapsed="false">
      <c r="A618" s="27" t="n">
        <v>30501067</v>
      </c>
      <c r="B618" s="28" t="s">
        <v>662</v>
      </c>
      <c r="C618" s="29"/>
      <c r="D618" s="29"/>
      <c r="E618" s="27" t="s">
        <v>37</v>
      </c>
      <c r="F618" s="19" t="n">
        <f aca="false">IF(C618="",VLOOKUP(E618,'PORTE E UCO'!$A$5:$D$46,4,0),VLOOKUP(E618,'PORTE E UCO'!$A$5:$D$46,4,0)*C618)</f>
        <v>192.437794</v>
      </c>
      <c r="G618" s="30"/>
      <c r="H618" s="21" t="n">
        <f aca="false">G618*$R$2</f>
        <v>0</v>
      </c>
      <c r="I618" s="27" t="n">
        <v>0</v>
      </c>
      <c r="J618" s="22" t="str">
        <f aca="false">IF(I618&gt;=1,F618*$J$2,"")</f>
        <v/>
      </c>
      <c r="K618" s="22" t="str">
        <f aca="false">IF(I618&gt;=2,F618*$K$2,"")</f>
        <v/>
      </c>
      <c r="L618" s="22" t="str">
        <f aca="false">IF(I618&gt;=3,F618*$L$2,"")</f>
        <v/>
      </c>
      <c r="M618" s="22" t="str">
        <f aca="false">IF(I618&gt;=4,F618*$M$2,"")</f>
        <v/>
      </c>
      <c r="N618" s="27" t="n">
        <v>1</v>
      </c>
      <c r="O618" s="27" t="n">
        <v>0</v>
      </c>
      <c r="P618" s="31" t="n">
        <v>0</v>
      </c>
      <c r="Q618" s="32"/>
      <c r="R618" s="38"/>
      <c r="S618" s="25" t="n">
        <f aca="false">SUM(F618,H618,J618,K618,L618,M618)</f>
        <v>192.437794</v>
      </c>
      <c r="T618" s="25" t="n">
        <f aca="false">SUM(F618,H618,J618,K618,L618,M618,Q618)</f>
        <v>192.437794</v>
      </c>
      <c r="AMH618" s="13"/>
      <c r="AMI618" s="0"/>
      <c r="AMJ618" s="0"/>
    </row>
    <row r="619" s="39" customFormat="true" ht="13.8" hidden="false" customHeight="false" outlineLevel="0" collapsed="false">
      <c r="A619" s="16" t="n">
        <v>30501075</v>
      </c>
      <c r="B619" s="17" t="s">
        <v>663</v>
      </c>
      <c r="C619" s="18"/>
      <c r="D619" s="18"/>
      <c r="E619" s="16" t="s">
        <v>15</v>
      </c>
      <c r="F619" s="19" t="n">
        <f aca="false">IF(C619="",VLOOKUP(E619,'PORTE E UCO'!$A$5:$D$46,4,0),VLOOKUP(E619,'PORTE E UCO'!$A$5:$D$46,4,0)*C619)</f>
        <v>93.13473</v>
      </c>
      <c r="G619" s="20"/>
      <c r="H619" s="21" t="n">
        <f aca="false">G619*$R$2</f>
        <v>0</v>
      </c>
      <c r="I619" s="16" t="n">
        <v>0</v>
      </c>
      <c r="J619" s="22" t="str">
        <f aca="false">IF(I619&gt;=1,F619*$J$2,"")</f>
        <v/>
      </c>
      <c r="K619" s="22" t="str">
        <f aca="false">IF(I619&gt;=2,F619*$K$2,"")</f>
        <v/>
      </c>
      <c r="L619" s="22" t="str">
        <f aca="false">IF(I619&gt;=3,F619*$L$2,"")</f>
        <v/>
      </c>
      <c r="M619" s="22" t="str">
        <f aca="false">IF(I619&gt;=4,F619*$M$2,"")</f>
        <v/>
      </c>
      <c r="N619" s="16" t="n">
        <v>1</v>
      </c>
      <c r="O619" s="16" t="n">
        <v>0</v>
      </c>
      <c r="P619" s="23" t="n">
        <v>0</v>
      </c>
      <c r="Q619" s="22"/>
      <c r="R619" s="38"/>
      <c r="S619" s="25" t="n">
        <f aca="false">SUM(F619,H619,J619,K619,L619,M619)</f>
        <v>93.13473</v>
      </c>
      <c r="T619" s="25" t="n">
        <f aca="false">SUM(F619,H619,J619,K619,L619,M619,Q619)</f>
        <v>93.13473</v>
      </c>
      <c r="AMH619" s="13"/>
      <c r="AMI619" s="0"/>
      <c r="AMJ619" s="0"/>
    </row>
    <row r="620" s="39" customFormat="true" ht="13.8" hidden="false" customHeight="false" outlineLevel="0" collapsed="false">
      <c r="A620" s="27" t="n">
        <v>30501083</v>
      </c>
      <c r="B620" s="28" t="s">
        <v>664</v>
      </c>
      <c r="C620" s="29"/>
      <c r="D620" s="29"/>
      <c r="E620" s="27" t="s">
        <v>64</v>
      </c>
      <c r="F620" s="19" t="n">
        <f aca="false">IF(C620="",VLOOKUP(E620,'PORTE E UCO'!$A$5:$D$46,4,0),VLOOKUP(E620,'PORTE E UCO'!$A$5:$D$46,4,0)*C620)</f>
        <v>110.217052</v>
      </c>
      <c r="G620" s="30"/>
      <c r="H620" s="21" t="n">
        <f aca="false">G620*$R$2</f>
        <v>0</v>
      </c>
      <c r="I620" s="27" t="n">
        <v>0</v>
      </c>
      <c r="J620" s="22" t="str">
        <f aca="false">IF(I620&gt;=1,F620*$J$2,"")</f>
        <v/>
      </c>
      <c r="K620" s="22" t="str">
        <f aca="false">IF(I620&gt;=2,F620*$K$2,"")</f>
        <v/>
      </c>
      <c r="L620" s="22" t="str">
        <f aca="false">IF(I620&gt;=3,F620*$L$2,"")</f>
        <v/>
      </c>
      <c r="M620" s="22" t="str">
        <f aca="false">IF(I620&gt;=4,F620*$M$2,"")</f>
        <v/>
      </c>
      <c r="N620" s="27" t="n">
        <v>0</v>
      </c>
      <c r="O620" s="27" t="n">
        <v>0</v>
      </c>
      <c r="P620" s="31" t="n">
        <v>0</v>
      </c>
      <c r="Q620" s="32"/>
      <c r="R620" s="38"/>
      <c r="S620" s="25" t="n">
        <f aca="false">SUM(F620,H620,J620,K620,L620,M620)</f>
        <v>110.217052</v>
      </c>
      <c r="T620" s="25" t="n">
        <f aca="false">SUM(F620,H620,J620,K620,L620,M620,Q620)</f>
        <v>110.217052</v>
      </c>
      <c r="AMH620" s="13"/>
      <c r="AMI620" s="0"/>
      <c r="AMJ620" s="0"/>
    </row>
    <row r="621" s="39" customFormat="true" ht="13.8" hidden="false" customHeight="false" outlineLevel="0" collapsed="false">
      <c r="A621" s="16" t="n">
        <v>30501091</v>
      </c>
      <c r="B621" s="17" t="s">
        <v>665</v>
      </c>
      <c r="C621" s="18"/>
      <c r="D621" s="18"/>
      <c r="E621" s="16" t="s">
        <v>22</v>
      </c>
      <c r="F621" s="19" t="n">
        <f aca="false">IF(C621="",VLOOKUP(E621,'PORTE E UCO'!$A$5:$D$46,4,0),VLOOKUP(E621,'PORTE E UCO'!$A$5:$D$46,4,0)*C621)</f>
        <v>220.434104</v>
      </c>
      <c r="G621" s="20"/>
      <c r="H621" s="21" t="n">
        <f aca="false">G621*$R$2</f>
        <v>0</v>
      </c>
      <c r="I621" s="16" t="n">
        <v>0</v>
      </c>
      <c r="J621" s="22" t="str">
        <f aca="false">IF(I621&gt;=1,F621*$J$2,"")</f>
        <v/>
      </c>
      <c r="K621" s="22" t="str">
        <f aca="false">IF(I621&gt;=2,F621*$K$2,"")</f>
        <v/>
      </c>
      <c r="L621" s="22" t="str">
        <f aca="false">IF(I621&gt;=3,F621*$L$2,"")</f>
        <v/>
      </c>
      <c r="M621" s="22" t="str">
        <f aca="false">IF(I621&gt;=4,F621*$M$2,"")</f>
        <v/>
      </c>
      <c r="N621" s="16" t="n">
        <v>1</v>
      </c>
      <c r="O621" s="16" t="n">
        <v>0</v>
      </c>
      <c r="P621" s="23" t="n">
        <v>0</v>
      </c>
      <c r="Q621" s="22"/>
      <c r="R621" s="38"/>
      <c r="S621" s="25" t="n">
        <f aca="false">SUM(F621,H621,J621,K621,L621,M621)</f>
        <v>220.434104</v>
      </c>
      <c r="T621" s="25" t="n">
        <f aca="false">SUM(F621,H621,J621,K621,L621,M621,Q621)</f>
        <v>220.434104</v>
      </c>
      <c r="AMH621" s="13"/>
      <c r="AMI621" s="0"/>
      <c r="AMJ621" s="0"/>
    </row>
    <row r="622" s="39" customFormat="true" ht="14.95" hidden="false" customHeight="false" outlineLevel="0" collapsed="false">
      <c r="A622" s="27" t="n">
        <v>30501474</v>
      </c>
      <c r="B622" s="28" t="s">
        <v>666</v>
      </c>
      <c r="C622" s="29"/>
      <c r="D622" s="29"/>
      <c r="E622" s="27" t="s">
        <v>31</v>
      </c>
      <c r="F622" s="19" t="n">
        <f aca="false">IF(C622="",VLOOKUP(E622,'PORTE E UCO'!$A$5:$D$46,4,0),VLOOKUP(E622,'PORTE E UCO'!$A$5:$D$46,4,0)*C622)</f>
        <v>262.342192</v>
      </c>
      <c r="G622" s="30" t="n">
        <v>33.8</v>
      </c>
      <c r="H622" s="21" t="n">
        <f aca="false">G622*$R$2</f>
        <v>664.9687616</v>
      </c>
      <c r="I622" s="27" t="n">
        <v>0</v>
      </c>
      <c r="J622" s="22" t="str">
        <f aca="false">IF(I622&gt;=1,F622*$J$2,"")</f>
        <v/>
      </c>
      <c r="K622" s="22" t="str">
        <f aca="false">IF(I622&gt;=2,F622*$K$2,"")</f>
        <v/>
      </c>
      <c r="L622" s="22" t="str">
        <f aca="false">IF(I622&gt;=3,F622*$L$2,"")</f>
        <v/>
      </c>
      <c r="M622" s="22" t="str">
        <f aca="false">IF(I622&gt;=4,F622*$M$2,"")</f>
        <v/>
      </c>
      <c r="N622" s="27" t="n">
        <v>2</v>
      </c>
      <c r="O622" s="27" t="n">
        <v>0</v>
      </c>
      <c r="P622" s="31" t="n">
        <v>0</v>
      </c>
      <c r="Q622" s="32"/>
      <c r="R622" s="38"/>
      <c r="S622" s="25" t="n">
        <f aca="false">SUM(F622,H622,J622,K622,L622,M622)</f>
        <v>927.3109536</v>
      </c>
      <c r="T622" s="25" t="n">
        <f aca="false">SUM(F622,H622,J622,K622,L622,M622,Q622)</f>
        <v>927.3109536</v>
      </c>
      <c r="AMH622" s="13"/>
      <c r="AMI622" s="0"/>
      <c r="AMJ622" s="0"/>
    </row>
    <row r="623" s="39" customFormat="true" ht="13.8" hidden="false" customHeight="false" outlineLevel="0" collapsed="false">
      <c r="A623" s="16" t="n">
        <v>30501113</v>
      </c>
      <c r="B623" s="17" t="s">
        <v>667</v>
      </c>
      <c r="C623" s="18"/>
      <c r="D623" s="18"/>
      <c r="E623" s="16" t="s">
        <v>15</v>
      </c>
      <c r="F623" s="19" t="n">
        <f aca="false">IF(C623="",VLOOKUP(E623,'PORTE E UCO'!$A$5:$D$46,4,0),VLOOKUP(E623,'PORTE E UCO'!$A$5:$D$46,4,0)*C623)</f>
        <v>93.13473</v>
      </c>
      <c r="G623" s="20"/>
      <c r="H623" s="21" t="n">
        <f aca="false">G623*$R$2</f>
        <v>0</v>
      </c>
      <c r="I623" s="16" t="n">
        <v>0</v>
      </c>
      <c r="J623" s="22" t="str">
        <f aca="false">IF(I623&gt;=1,F623*$J$2,"")</f>
        <v/>
      </c>
      <c r="K623" s="22" t="str">
        <f aca="false">IF(I623&gt;=2,F623*$K$2,"")</f>
        <v/>
      </c>
      <c r="L623" s="22" t="str">
        <f aca="false">IF(I623&gt;=3,F623*$L$2,"")</f>
        <v/>
      </c>
      <c r="M623" s="22" t="str">
        <f aca="false">IF(I623&gt;=4,F623*$M$2,"")</f>
        <v/>
      </c>
      <c r="N623" s="16" t="n">
        <v>3</v>
      </c>
      <c r="O623" s="16" t="n">
        <v>0</v>
      </c>
      <c r="P623" s="23" t="n">
        <v>0</v>
      </c>
      <c r="Q623" s="22"/>
      <c r="R623" s="38"/>
      <c r="S623" s="25" t="n">
        <f aca="false">SUM(F623,H623,J623,K623,L623,M623)</f>
        <v>93.13473</v>
      </c>
      <c r="T623" s="25" t="n">
        <f aca="false">SUM(F623,H623,J623,K623,L623,M623,Q623)</f>
        <v>93.13473</v>
      </c>
      <c r="AMH623" s="13"/>
      <c r="AMI623" s="0"/>
      <c r="AMJ623" s="0"/>
    </row>
    <row r="624" s="39" customFormat="true" ht="14.95" hidden="false" customHeight="false" outlineLevel="0" collapsed="false">
      <c r="A624" s="27" t="n">
        <v>30501121</v>
      </c>
      <c r="B624" s="28" t="s">
        <v>668</v>
      </c>
      <c r="C624" s="29"/>
      <c r="D624" s="29"/>
      <c r="E624" s="27" t="s">
        <v>229</v>
      </c>
      <c r="F624" s="19" t="n">
        <f aca="false">IF(C624="",VLOOKUP(E624,'PORTE E UCO'!$A$5:$D$46,4,0),VLOOKUP(E624,'PORTE E UCO'!$A$5:$D$46,4,0)*C624)</f>
        <v>946.935808</v>
      </c>
      <c r="G624" s="30"/>
      <c r="H624" s="21" t="n">
        <f aca="false">G624*$R$2</f>
        <v>0</v>
      </c>
      <c r="I624" s="27" t="n">
        <v>1</v>
      </c>
      <c r="J624" s="22" t="n">
        <f aca="false">IF(I624&gt;=1,F624*$J$2,"")</f>
        <v>284.0807424</v>
      </c>
      <c r="K624" s="22" t="str">
        <f aca="false">IF(I624&gt;=2,F624*$K$2,"")</f>
        <v/>
      </c>
      <c r="L624" s="22" t="str">
        <f aca="false">IF(I624&gt;=3,F624*$L$2,"")</f>
        <v/>
      </c>
      <c r="M624" s="22" t="str">
        <f aca="false">IF(I624&gt;=4,F624*$M$2,"")</f>
        <v/>
      </c>
      <c r="N624" s="27" t="n">
        <v>3</v>
      </c>
      <c r="O624" s="27" t="n">
        <v>0</v>
      </c>
      <c r="P624" s="31" t="n">
        <v>0</v>
      </c>
      <c r="Q624" s="32"/>
      <c r="R624" s="38"/>
      <c r="S624" s="25" t="n">
        <f aca="false">SUM(F624,H624,J624,K624,L624,M624)</f>
        <v>1231.0165504</v>
      </c>
      <c r="T624" s="25" t="n">
        <f aca="false">SUM(F624,H624,J624,K624,L624,M624,Q624)</f>
        <v>1231.0165504</v>
      </c>
      <c r="AMH624" s="13"/>
      <c r="AMI624" s="0"/>
      <c r="AMJ624" s="0"/>
    </row>
    <row r="625" s="39" customFormat="true" ht="14.95" hidden="false" customHeight="false" outlineLevel="0" collapsed="false">
      <c r="A625" s="16" t="n">
        <v>30501482</v>
      </c>
      <c r="B625" s="17" t="s">
        <v>669</v>
      </c>
      <c r="C625" s="18"/>
      <c r="D625" s="18"/>
      <c r="E625" s="16" t="s">
        <v>308</v>
      </c>
      <c r="F625" s="19" t="n">
        <f aca="false">IF(C625="",VLOOKUP(E625,'PORTE E UCO'!$A$5:$D$46,4,0),VLOOKUP(E625,'PORTE E UCO'!$A$5:$D$46,4,0)*C625)</f>
        <v>1327.248658</v>
      </c>
      <c r="G625" s="20" t="n">
        <v>38.5</v>
      </c>
      <c r="H625" s="21" t="n">
        <f aca="false">G625*$R$2</f>
        <v>757.434832</v>
      </c>
      <c r="I625" s="16" t="n">
        <v>1</v>
      </c>
      <c r="J625" s="22" t="n">
        <f aca="false">IF(I625&gt;=1,F625*$J$2,"")</f>
        <v>398.1745974</v>
      </c>
      <c r="K625" s="22" t="str">
        <f aca="false">IF(I625&gt;=2,F625*$K$2,"")</f>
        <v/>
      </c>
      <c r="L625" s="22" t="str">
        <f aca="false">IF(I625&gt;=3,F625*$L$2,"")</f>
        <v/>
      </c>
      <c r="M625" s="22" t="str">
        <f aca="false">IF(I625&gt;=4,F625*$M$2,"")</f>
        <v/>
      </c>
      <c r="N625" s="16" t="n">
        <v>4</v>
      </c>
      <c r="O625" s="16" t="n">
        <v>0</v>
      </c>
      <c r="P625" s="23" t="n">
        <v>0</v>
      </c>
      <c r="Q625" s="22"/>
      <c r="R625" s="38"/>
      <c r="S625" s="25" t="n">
        <f aca="false">SUM(F625,H625,J625,K625,L625,M625)</f>
        <v>2482.8580874</v>
      </c>
      <c r="T625" s="25" t="n">
        <f aca="false">SUM(F625,H625,J625,K625,L625,M625,Q625)</f>
        <v>2482.8580874</v>
      </c>
      <c r="AMH625" s="13"/>
      <c r="AMI625" s="0"/>
      <c r="AMJ625" s="0"/>
    </row>
    <row r="626" s="39" customFormat="true" ht="14.95" hidden="false" customHeight="false" outlineLevel="0" collapsed="false">
      <c r="A626" s="27" t="n">
        <v>30501130</v>
      </c>
      <c r="B626" s="28" t="s">
        <v>670</v>
      </c>
      <c r="C626" s="29"/>
      <c r="D626" s="29"/>
      <c r="E626" s="27" t="s">
        <v>229</v>
      </c>
      <c r="F626" s="19" t="n">
        <f aca="false">IF(C626="",VLOOKUP(E626,'PORTE E UCO'!$A$5:$D$46,4,0),VLOOKUP(E626,'PORTE E UCO'!$A$5:$D$46,4,0)*C626)</f>
        <v>946.935808</v>
      </c>
      <c r="G626" s="30"/>
      <c r="H626" s="21" t="n">
        <f aca="false">G626*$R$2</f>
        <v>0</v>
      </c>
      <c r="I626" s="27" t="n">
        <v>1</v>
      </c>
      <c r="J626" s="22" t="n">
        <f aca="false">IF(I626&gt;=1,F626*$J$2,"")</f>
        <v>284.0807424</v>
      </c>
      <c r="K626" s="22" t="str">
        <f aca="false">IF(I626&gt;=2,F626*$K$2,"")</f>
        <v/>
      </c>
      <c r="L626" s="22" t="str">
        <f aca="false">IF(I626&gt;=3,F626*$L$2,"")</f>
        <v/>
      </c>
      <c r="M626" s="22" t="str">
        <f aca="false">IF(I626&gt;=4,F626*$M$2,"")</f>
        <v/>
      </c>
      <c r="N626" s="27" t="n">
        <v>3</v>
      </c>
      <c r="O626" s="27" t="n">
        <v>0</v>
      </c>
      <c r="P626" s="31" t="n">
        <v>0</v>
      </c>
      <c r="Q626" s="32"/>
      <c r="R626" s="38"/>
      <c r="S626" s="25" t="n">
        <f aca="false">SUM(F626,H626,J626,K626,L626,M626)</f>
        <v>1231.0165504</v>
      </c>
      <c r="T626" s="25" t="n">
        <f aca="false">SUM(F626,H626,J626,K626,L626,M626,Q626)</f>
        <v>1231.0165504</v>
      </c>
      <c r="AMH626" s="13"/>
      <c r="AMI626" s="0"/>
      <c r="AMJ626" s="0"/>
    </row>
    <row r="627" s="39" customFormat="true" ht="14.95" hidden="false" customHeight="false" outlineLevel="0" collapsed="false">
      <c r="A627" s="16" t="n">
        <v>30501148</v>
      </c>
      <c r="B627" s="17" t="s">
        <v>671</v>
      </c>
      <c r="C627" s="18"/>
      <c r="D627" s="18"/>
      <c r="E627" s="16" t="s">
        <v>229</v>
      </c>
      <c r="F627" s="19" t="n">
        <f aca="false">IF(C627="",VLOOKUP(E627,'PORTE E UCO'!$A$5:$D$46,4,0),VLOOKUP(E627,'PORTE E UCO'!$A$5:$D$46,4,0)*C627)</f>
        <v>946.935808</v>
      </c>
      <c r="G627" s="20"/>
      <c r="H627" s="21" t="n">
        <f aca="false">G627*$R$2</f>
        <v>0</v>
      </c>
      <c r="I627" s="16" t="n">
        <v>1</v>
      </c>
      <c r="J627" s="22" t="n">
        <f aca="false">IF(I627&gt;=1,F627*$J$2,"")</f>
        <v>284.0807424</v>
      </c>
      <c r="K627" s="22" t="str">
        <f aca="false">IF(I627&gt;=2,F627*$K$2,"")</f>
        <v/>
      </c>
      <c r="L627" s="22" t="str">
        <f aca="false">IF(I627&gt;=3,F627*$L$2,"")</f>
        <v/>
      </c>
      <c r="M627" s="22" t="str">
        <f aca="false">IF(I627&gt;=4,F627*$M$2,"")</f>
        <v/>
      </c>
      <c r="N627" s="16" t="n">
        <v>4</v>
      </c>
      <c r="O627" s="16" t="n">
        <v>0</v>
      </c>
      <c r="P627" s="23" t="n">
        <v>0</v>
      </c>
      <c r="Q627" s="22"/>
      <c r="R627" s="38"/>
      <c r="S627" s="25" t="n">
        <f aca="false">SUM(F627,H627,J627,K627,L627,M627)</f>
        <v>1231.0165504</v>
      </c>
      <c r="T627" s="25" t="n">
        <f aca="false">SUM(F627,H627,J627,K627,L627,M627,Q627)</f>
        <v>1231.0165504</v>
      </c>
      <c r="AMH627" s="13"/>
      <c r="AMI627" s="0"/>
      <c r="AMJ627" s="0"/>
    </row>
    <row r="628" s="39" customFormat="true" ht="13.8" hidden="false" customHeight="false" outlineLevel="0" collapsed="false">
      <c r="A628" s="27" t="n">
        <v>30501156</v>
      </c>
      <c r="B628" s="28" t="s">
        <v>672</v>
      </c>
      <c r="C628" s="29"/>
      <c r="D628" s="29"/>
      <c r="E628" s="27" t="s">
        <v>26</v>
      </c>
      <c r="F628" s="19" t="n">
        <f aca="false">IF(C628="",VLOOKUP(E628,'PORTE E UCO'!$A$5:$D$46,4,0),VLOOKUP(E628,'PORTE E UCO'!$A$5:$D$46,4,0)*C628)</f>
        <v>324.442174</v>
      </c>
      <c r="G628" s="30"/>
      <c r="H628" s="21" t="n">
        <f aca="false">G628*$R$2</f>
        <v>0</v>
      </c>
      <c r="I628" s="27" t="n">
        <v>1</v>
      </c>
      <c r="J628" s="22" t="n">
        <f aca="false">IF(I628&gt;=1,F628*$J$2,"")</f>
        <v>97.3326522</v>
      </c>
      <c r="K628" s="22" t="str">
        <f aca="false">IF(I628&gt;=2,F628*$K$2,"")</f>
        <v/>
      </c>
      <c r="L628" s="22" t="str">
        <f aca="false">IF(I628&gt;=3,F628*$L$2,"")</f>
        <v/>
      </c>
      <c r="M628" s="22" t="str">
        <f aca="false">IF(I628&gt;=4,F628*$M$2,"")</f>
        <v/>
      </c>
      <c r="N628" s="27" t="n">
        <v>2</v>
      </c>
      <c r="O628" s="27" t="n">
        <v>0</v>
      </c>
      <c r="P628" s="31" t="n">
        <v>0</v>
      </c>
      <c r="Q628" s="32"/>
      <c r="R628" s="38"/>
      <c r="S628" s="25" t="n">
        <f aca="false">SUM(F628,H628,J628,K628,L628,M628)</f>
        <v>421.7748262</v>
      </c>
      <c r="T628" s="25" t="n">
        <f aca="false">SUM(F628,H628,J628,K628,L628,M628,Q628)</f>
        <v>421.7748262</v>
      </c>
      <c r="AMH628" s="13"/>
      <c r="AMI628" s="0"/>
      <c r="AMJ628" s="0"/>
    </row>
    <row r="629" s="39" customFormat="true" ht="13.8" hidden="false" customHeight="false" outlineLevel="0" collapsed="false">
      <c r="A629" s="16" t="n">
        <v>30501164</v>
      </c>
      <c r="B629" s="17" t="s">
        <v>673</v>
      </c>
      <c r="C629" s="18"/>
      <c r="D629" s="18"/>
      <c r="E629" s="16" t="s">
        <v>37</v>
      </c>
      <c r="F629" s="19" t="n">
        <f aca="false">IF(C629="",VLOOKUP(E629,'PORTE E UCO'!$A$5:$D$46,4,0),VLOOKUP(E629,'PORTE E UCO'!$A$5:$D$46,4,0)*C629)</f>
        <v>192.437794</v>
      </c>
      <c r="G629" s="20"/>
      <c r="H629" s="21" t="n">
        <f aca="false">G629*$R$2</f>
        <v>0</v>
      </c>
      <c r="I629" s="16" t="n">
        <v>0</v>
      </c>
      <c r="J629" s="22" t="str">
        <f aca="false">IF(I629&gt;=1,F629*$J$2,"")</f>
        <v/>
      </c>
      <c r="K629" s="22" t="str">
        <f aca="false">IF(I629&gt;=2,F629*$K$2,"")</f>
        <v/>
      </c>
      <c r="L629" s="22" t="str">
        <f aca="false">IF(I629&gt;=3,F629*$L$2,"")</f>
        <v/>
      </c>
      <c r="M629" s="22" t="str">
        <f aca="false">IF(I629&gt;=4,F629*$M$2,"")</f>
        <v/>
      </c>
      <c r="N629" s="16" t="n">
        <v>1</v>
      </c>
      <c r="O629" s="16" t="n">
        <v>0</v>
      </c>
      <c r="P629" s="23" t="n">
        <v>0</v>
      </c>
      <c r="Q629" s="22"/>
      <c r="R629" s="38"/>
      <c r="S629" s="25" t="n">
        <f aca="false">SUM(F629,H629,J629,K629,L629,M629)</f>
        <v>192.437794</v>
      </c>
      <c r="T629" s="25" t="n">
        <f aca="false">SUM(F629,H629,J629,K629,L629,M629,Q629)</f>
        <v>192.437794</v>
      </c>
      <c r="AMH629" s="13"/>
      <c r="AMI629" s="0"/>
      <c r="AMJ629" s="0"/>
    </row>
    <row r="630" s="39" customFormat="true" ht="13.8" hidden="false" customHeight="false" outlineLevel="0" collapsed="false">
      <c r="A630" s="27" t="n">
        <v>30501172</v>
      </c>
      <c r="B630" s="28" t="s">
        <v>674</v>
      </c>
      <c r="C630" s="29"/>
      <c r="D630" s="29"/>
      <c r="E630" s="27" t="s">
        <v>24</v>
      </c>
      <c r="F630" s="19" t="n">
        <f aca="false">IF(C630="",VLOOKUP(E630,'PORTE E UCO'!$A$5:$D$46,4,0),VLOOKUP(E630,'PORTE E UCO'!$A$5:$D$46,4,0)*C630)</f>
        <v>377.223602</v>
      </c>
      <c r="G630" s="30"/>
      <c r="H630" s="21" t="n">
        <f aca="false">G630*$R$2</f>
        <v>0</v>
      </c>
      <c r="I630" s="27" t="n">
        <v>1</v>
      </c>
      <c r="J630" s="22" t="n">
        <f aca="false">IF(I630&gt;=1,F630*$J$2,"")</f>
        <v>113.1670806</v>
      </c>
      <c r="K630" s="22" t="str">
        <f aca="false">IF(I630&gt;=2,F630*$K$2,"")</f>
        <v/>
      </c>
      <c r="L630" s="22" t="str">
        <f aca="false">IF(I630&gt;=3,F630*$L$2,"")</f>
        <v/>
      </c>
      <c r="M630" s="22" t="str">
        <f aca="false">IF(I630&gt;=4,F630*$M$2,"")</f>
        <v/>
      </c>
      <c r="N630" s="27" t="n">
        <v>3</v>
      </c>
      <c r="O630" s="27" t="n">
        <v>0</v>
      </c>
      <c r="P630" s="31" t="n">
        <v>0</v>
      </c>
      <c r="Q630" s="32"/>
      <c r="R630" s="38"/>
      <c r="S630" s="25" t="n">
        <f aca="false">SUM(F630,H630,J630,K630,L630,M630)</f>
        <v>490.3906826</v>
      </c>
      <c r="T630" s="25" t="n">
        <f aca="false">SUM(F630,H630,J630,K630,L630,M630,Q630)</f>
        <v>490.3906826</v>
      </c>
      <c r="AMH630" s="13"/>
      <c r="AMI630" s="0"/>
      <c r="AMJ630" s="0"/>
    </row>
    <row r="631" s="39" customFormat="true" ht="14.95" hidden="false" customHeight="false" outlineLevel="0" collapsed="false">
      <c r="A631" s="16" t="n">
        <v>30501180</v>
      </c>
      <c r="B631" s="17" t="s">
        <v>675</v>
      </c>
      <c r="C631" s="18"/>
      <c r="D631" s="18"/>
      <c r="E631" s="16" t="s">
        <v>174</v>
      </c>
      <c r="F631" s="19" t="n">
        <f aca="false">IF(C631="",VLOOKUP(E631,'PORTE E UCO'!$A$5:$D$46,4,0),VLOOKUP(E631,'PORTE E UCO'!$A$5:$D$46,4,0)*C631)</f>
        <v>1709.126456</v>
      </c>
      <c r="G631" s="20"/>
      <c r="H631" s="21" t="n">
        <f aca="false">G631*$R$2</f>
        <v>0</v>
      </c>
      <c r="I631" s="16" t="n">
        <v>4</v>
      </c>
      <c r="J631" s="22" t="n">
        <f aca="false">IF(I631&gt;=1,F631*$J$2,"")</f>
        <v>512.7379368</v>
      </c>
      <c r="K631" s="22" t="n">
        <f aca="false">IF(I631&gt;=2,F631*$K$2,"")</f>
        <v>341.8252912</v>
      </c>
      <c r="L631" s="22" t="n">
        <f aca="false">IF(I631&gt;=3,F631*$L$2,"")</f>
        <v>341.8252912</v>
      </c>
      <c r="M631" s="22" t="n">
        <f aca="false">IF(I631&gt;=4,F631*$M$2,"")</f>
        <v>341.8252912</v>
      </c>
      <c r="N631" s="16" t="n">
        <v>7</v>
      </c>
      <c r="O631" s="16" t="n">
        <v>0</v>
      </c>
      <c r="P631" s="23" t="n">
        <v>0</v>
      </c>
      <c r="Q631" s="22"/>
      <c r="R631" s="38"/>
      <c r="S631" s="25" t="n">
        <f aca="false">SUM(F631,H631,J631,K631,L631,M631)</f>
        <v>3247.3402664</v>
      </c>
      <c r="T631" s="25" t="n">
        <f aca="false">SUM(F631,H631,J631,K631,L631,M631,Q631)</f>
        <v>3247.3402664</v>
      </c>
      <c r="AMH631" s="13"/>
      <c r="AMI631" s="0"/>
      <c r="AMJ631" s="0"/>
    </row>
    <row r="632" s="39" customFormat="true" ht="13.8" hidden="false" customHeight="false" outlineLevel="0" collapsed="false">
      <c r="A632" s="27" t="n">
        <v>30501199</v>
      </c>
      <c r="B632" s="28" t="s">
        <v>676</v>
      </c>
      <c r="C632" s="29"/>
      <c r="D632" s="29"/>
      <c r="E632" s="27" t="s">
        <v>24</v>
      </c>
      <c r="F632" s="19" t="n">
        <f aca="false">IF(C632="",VLOOKUP(E632,'PORTE E UCO'!$A$5:$D$46,4,0),VLOOKUP(E632,'PORTE E UCO'!$A$5:$D$46,4,0)*C632)</f>
        <v>377.223602</v>
      </c>
      <c r="G632" s="30"/>
      <c r="H632" s="21" t="n">
        <f aca="false">G632*$R$2</f>
        <v>0</v>
      </c>
      <c r="I632" s="27" t="n">
        <v>1</v>
      </c>
      <c r="J632" s="22" t="n">
        <f aca="false">IF(I632&gt;=1,F632*$J$2,"")</f>
        <v>113.1670806</v>
      </c>
      <c r="K632" s="22" t="str">
        <f aca="false">IF(I632&gt;=2,F632*$K$2,"")</f>
        <v/>
      </c>
      <c r="L632" s="22" t="str">
        <f aca="false">IF(I632&gt;=3,F632*$L$2,"")</f>
        <v/>
      </c>
      <c r="M632" s="22" t="str">
        <f aca="false">IF(I632&gt;=4,F632*$M$2,"")</f>
        <v/>
      </c>
      <c r="N632" s="27" t="n">
        <v>3</v>
      </c>
      <c r="O632" s="27" t="n">
        <v>0</v>
      </c>
      <c r="P632" s="31" t="n">
        <v>0</v>
      </c>
      <c r="Q632" s="32"/>
      <c r="R632" s="38"/>
      <c r="S632" s="25" t="n">
        <f aca="false">SUM(F632,H632,J632,K632,L632,M632)</f>
        <v>490.3906826</v>
      </c>
      <c r="T632" s="25" t="n">
        <f aca="false">SUM(F632,H632,J632,K632,L632,M632,Q632)</f>
        <v>490.3906826</v>
      </c>
      <c r="AMH632" s="13"/>
      <c r="AMI632" s="0"/>
      <c r="AMJ632" s="0"/>
    </row>
    <row r="633" s="39" customFormat="true" ht="13.8" hidden="false" customHeight="false" outlineLevel="0" collapsed="false">
      <c r="A633" s="16" t="n">
        <v>30501202</v>
      </c>
      <c r="B633" s="17" t="s">
        <v>677</v>
      </c>
      <c r="C633" s="18"/>
      <c r="D633" s="18"/>
      <c r="E633" s="16" t="s">
        <v>206</v>
      </c>
      <c r="F633" s="19" t="n">
        <f aca="false">IF(C633="",VLOOKUP(E633,'PORTE E UCO'!$A$5:$D$46,4,0),VLOOKUP(E633,'PORTE E UCO'!$A$5:$D$46,4,0)*C633)</f>
        <v>839.818166</v>
      </c>
      <c r="G633" s="20"/>
      <c r="H633" s="21" t="n">
        <f aca="false">G633*$R$2</f>
        <v>0</v>
      </c>
      <c r="I633" s="16" t="n">
        <v>1</v>
      </c>
      <c r="J633" s="22" t="n">
        <f aca="false">IF(I633&gt;=1,F633*$J$2,"")</f>
        <v>251.9454498</v>
      </c>
      <c r="K633" s="22" t="str">
        <f aca="false">IF(I633&gt;=2,F633*$K$2,"")</f>
        <v/>
      </c>
      <c r="L633" s="22" t="str">
        <f aca="false">IF(I633&gt;=3,F633*$L$2,"")</f>
        <v/>
      </c>
      <c r="M633" s="22" t="str">
        <f aca="false">IF(I633&gt;=4,F633*$M$2,"")</f>
        <v/>
      </c>
      <c r="N633" s="16" t="n">
        <v>5</v>
      </c>
      <c r="O633" s="16" t="n">
        <v>0</v>
      </c>
      <c r="P633" s="23" t="n">
        <v>0</v>
      </c>
      <c r="Q633" s="22"/>
      <c r="R633" s="38"/>
      <c r="S633" s="25" t="n">
        <f aca="false">SUM(F633,H633,J633,K633,L633,M633)</f>
        <v>1091.7636158</v>
      </c>
      <c r="T633" s="25" t="n">
        <f aca="false">SUM(F633,H633,J633,K633,L633,M633,Q633)</f>
        <v>1091.7636158</v>
      </c>
      <c r="AMH633" s="13"/>
      <c r="AMI633" s="0"/>
      <c r="AMJ633" s="0"/>
    </row>
    <row r="634" s="39" customFormat="true" ht="13.8" hidden="false" customHeight="false" outlineLevel="0" collapsed="false">
      <c r="A634" s="27" t="n">
        <v>30501210</v>
      </c>
      <c r="B634" s="28" t="s">
        <v>678</v>
      </c>
      <c r="C634" s="29"/>
      <c r="D634" s="29"/>
      <c r="E634" s="27" t="s">
        <v>206</v>
      </c>
      <c r="F634" s="19" t="n">
        <f aca="false">IF(C634="",VLOOKUP(E634,'PORTE E UCO'!$A$5:$D$46,4,0),VLOOKUP(E634,'PORTE E UCO'!$A$5:$D$46,4,0)*C634)</f>
        <v>839.818166</v>
      </c>
      <c r="G634" s="30"/>
      <c r="H634" s="21" t="n">
        <f aca="false">G634*$R$2</f>
        <v>0</v>
      </c>
      <c r="I634" s="27" t="n">
        <v>1</v>
      </c>
      <c r="J634" s="22" t="n">
        <f aca="false">IF(I634&gt;=1,F634*$J$2,"")</f>
        <v>251.9454498</v>
      </c>
      <c r="K634" s="22" t="str">
        <f aca="false">IF(I634&gt;=2,F634*$K$2,"")</f>
        <v/>
      </c>
      <c r="L634" s="22" t="str">
        <f aca="false">IF(I634&gt;=3,F634*$L$2,"")</f>
        <v/>
      </c>
      <c r="M634" s="22" t="str">
        <f aca="false">IF(I634&gt;=4,F634*$M$2,"")</f>
        <v/>
      </c>
      <c r="N634" s="27" t="n">
        <v>5</v>
      </c>
      <c r="O634" s="27" t="n">
        <v>0</v>
      </c>
      <c r="P634" s="31" t="n">
        <v>0</v>
      </c>
      <c r="Q634" s="32"/>
      <c r="R634" s="38"/>
      <c r="S634" s="25" t="n">
        <f aca="false">SUM(F634,H634,J634,K634,L634,M634)</f>
        <v>1091.7636158</v>
      </c>
      <c r="T634" s="25" t="n">
        <f aca="false">SUM(F634,H634,J634,K634,L634,M634,Q634)</f>
        <v>1091.7636158</v>
      </c>
      <c r="AMH634" s="13"/>
      <c r="AMI634" s="0"/>
      <c r="AMJ634" s="0"/>
    </row>
    <row r="635" s="39" customFormat="true" ht="13.8" hidden="false" customHeight="false" outlineLevel="0" collapsed="false">
      <c r="A635" s="16" t="n">
        <v>30501229</v>
      </c>
      <c r="B635" s="17" t="s">
        <v>679</v>
      </c>
      <c r="C635" s="18"/>
      <c r="D635" s="18"/>
      <c r="E635" s="16" t="s">
        <v>24</v>
      </c>
      <c r="F635" s="19" t="n">
        <f aca="false">IF(C635="",VLOOKUP(E635,'PORTE E UCO'!$A$5:$D$46,4,0),VLOOKUP(E635,'PORTE E UCO'!$A$5:$D$46,4,0)*C635)</f>
        <v>377.223602</v>
      </c>
      <c r="G635" s="20"/>
      <c r="H635" s="21" t="n">
        <f aca="false">G635*$R$2</f>
        <v>0</v>
      </c>
      <c r="I635" s="16" t="n">
        <v>1</v>
      </c>
      <c r="J635" s="22" t="n">
        <f aca="false">IF(I635&gt;=1,F635*$J$2,"")</f>
        <v>113.1670806</v>
      </c>
      <c r="K635" s="22" t="str">
        <f aca="false">IF(I635&gt;=2,F635*$K$2,"")</f>
        <v/>
      </c>
      <c r="L635" s="22" t="str">
        <f aca="false">IF(I635&gt;=3,F635*$L$2,"")</f>
        <v/>
      </c>
      <c r="M635" s="22" t="str">
        <f aca="false">IF(I635&gt;=4,F635*$M$2,"")</f>
        <v/>
      </c>
      <c r="N635" s="16" t="n">
        <v>3</v>
      </c>
      <c r="O635" s="16" t="n">
        <v>0</v>
      </c>
      <c r="P635" s="23" t="n">
        <v>0</v>
      </c>
      <c r="Q635" s="22"/>
      <c r="R635" s="38"/>
      <c r="S635" s="25" t="n">
        <f aca="false">SUM(F635,H635,J635,K635,L635,M635)</f>
        <v>490.3906826</v>
      </c>
      <c r="T635" s="25" t="n">
        <f aca="false">SUM(F635,H635,J635,K635,L635,M635,Q635)</f>
        <v>490.3906826</v>
      </c>
      <c r="AMH635" s="13"/>
      <c r="AMI635" s="0"/>
      <c r="AMJ635" s="0"/>
    </row>
    <row r="636" s="39" customFormat="true" ht="13.8" hidden="false" customHeight="false" outlineLevel="0" collapsed="false">
      <c r="A636" s="27" t="n">
        <v>30501237</v>
      </c>
      <c r="B636" s="28" t="s">
        <v>680</v>
      </c>
      <c r="C636" s="29"/>
      <c r="D636" s="29"/>
      <c r="E636" s="27" t="s">
        <v>59</v>
      </c>
      <c r="F636" s="19" t="n">
        <f aca="false">IF(C636="",VLOOKUP(E636,'PORTE E UCO'!$A$5:$D$46,4,0),VLOOKUP(E636,'PORTE E UCO'!$A$5:$D$46,4,0)*C636)</f>
        <v>349.26794</v>
      </c>
      <c r="G636" s="30"/>
      <c r="H636" s="21" t="n">
        <f aca="false">G636*$R$2</f>
        <v>0</v>
      </c>
      <c r="I636" s="27" t="n">
        <v>0</v>
      </c>
      <c r="J636" s="22" t="str">
        <f aca="false">IF(I636&gt;=1,F636*$J$2,"")</f>
        <v/>
      </c>
      <c r="K636" s="22" t="str">
        <f aca="false">IF(I636&gt;=2,F636*$K$2,"")</f>
        <v/>
      </c>
      <c r="L636" s="22" t="str">
        <f aca="false">IF(I636&gt;=3,F636*$L$2,"")</f>
        <v/>
      </c>
      <c r="M636" s="22" t="str">
        <f aca="false">IF(I636&gt;=4,F636*$M$2,"")</f>
        <v/>
      </c>
      <c r="N636" s="27" t="n">
        <v>2</v>
      </c>
      <c r="O636" s="27" t="n">
        <v>0</v>
      </c>
      <c r="P636" s="31" t="n">
        <v>0</v>
      </c>
      <c r="Q636" s="32"/>
      <c r="R636" s="38"/>
      <c r="S636" s="25" t="n">
        <f aca="false">SUM(F636,H636,J636,K636,L636,M636)</f>
        <v>349.26794</v>
      </c>
      <c r="T636" s="25" t="n">
        <f aca="false">SUM(F636,H636,J636,K636,L636,M636,Q636)</f>
        <v>349.26794</v>
      </c>
      <c r="AMH636" s="13"/>
      <c r="AMI636" s="0"/>
      <c r="AMJ636" s="0"/>
    </row>
    <row r="637" s="39" customFormat="true" ht="13.8" hidden="false" customHeight="false" outlineLevel="0" collapsed="false">
      <c r="A637" s="16" t="n">
        <v>30501245</v>
      </c>
      <c r="B637" s="17" t="s">
        <v>681</v>
      </c>
      <c r="C637" s="18"/>
      <c r="D637" s="18"/>
      <c r="E637" s="16" t="s">
        <v>229</v>
      </c>
      <c r="F637" s="19" t="n">
        <f aca="false">IF(C637="",VLOOKUP(E637,'PORTE E UCO'!$A$5:$D$46,4,0),VLOOKUP(E637,'PORTE E UCO'!$A$5:$D$46,4,0)*C637)</f>
        <v>946.935808</v>
      </c>
      <c r="G637" s="20"/>
      <c r="H637" s="21" t="n">
        <f aca="false">G637*$R$2</f>
        <v>0</v>
      </c>
      <c r="I637" s="16" t="n">
        <v>1</v>
      </c>
      <c r="J637" s="22" t="n">
        <f aca="false">IF(I637&gt;=1,F637*$J$2,"")</f>
        <v>284.0807424</v>
      </c>
      <c r="K637" s="22" t="str">
        <f aca="false">IF(I637&gt;=2,F637*$K$2,"")</f>
        <v/>
      </c>
      <c r="L637" s="22" t="str">
        <f aca="false">IF(I637&gt;=3,F637*$L$2,"")</f>
        <v/>
      </c>
      <c r="M637" s="22" t="str">
        <f aca="false">IF(I637&gt;=4,F637*$M$2,"")</f>
        <v/>
      </c>
      <c r="N637" s="16" t="n">
        <v>3</v>
      </c>
      <c r="O637" s="16" t="n">
        <v>0</v>
      </c>
      <c r="P637" s="23" t="n">
        <v>0</v>
      </c>
      <c r="Q637" s="22"/>
      <c r="R637" s="38"/>
      <c r="S637" s="25" t="n">
        <f aca="false">SUM(F637,H637,J637,K637,L637,M637)</f>
        <v>1231.0165504</v>
      </c>
      <c r="T637" s="25" t="n">
        <f aca="false">SUM(F637,H637,J637,K637,L637,M637,Q637)</f>
        <v>1231.0165504</v>
      </c>
      <c r="AMH637" s="13"/>
      <c r="AMI637" s="0"/>
      <c r="AMJ637" s="0"/>
    </row>
    <row r="638" s="39" customFormat="true" ht="14.95" hidden="false" customHeight="false" outlineLevel="0" collapsed="false">
      <c r="A638" s="27" t="n">
        <v>30501490</v>
      </c>
      <c r="B638" s="28" t="s">
        <v>682</v>
      </c>
      <c r="C638" s="29"/>
      <c r="D638" s="29"/>
      <c r="E638" s="27" t="s">
        <v>308</v>
      </c>
      <c r="F638" s="19" t="n">
        <f aca="false">IF(C638="",VLOOKUP(E638,'PORTE E UCO'!$A$5:$D$46,4,0),VLOOKUP(E638,'PORTE E UCO'!$A$5:$D$46,4,0)*C638)</f>
        <v>1327.248658</v>
      </c>
      <c r="G638" s="30" t="n">
        <v>38.5</v>
      </c>
      <c r="H638" s="21" t="n">
        <f aca="false">G638*$R$2</f>
        <v>757.434832</v>
      </c>
      <c r="I638" s="27" t="n">
        <v>1</v>
      </c>
      <c r="J638" s="22" t="n">
        <f aca="false">IF(I638&gt;=1,F638*$J$2,"")</f>
        <v>398.1745974</v>
      </c>
      <c r="K638" s="22" t="str">
        <f aca="false">IF(I638&gt;=2,F638*$K$2,"")</f>
        <v/>
      </c>
      <c r="L638" s="22" t="str">
        <f aca="false">IF(I638&gt;=3,F638*$L$2,"")</f>
        <v/>
      </c>
      <c r="M638" s="22" t="str">
        <f aca="false">IF(I638&gt;=4,F638*$M$2,"")</f>
        <v/>
      </c>
      <c r="N638" s="27" t="n">
        <v>5</v>
      </c>
      <c r="O638" s="27" t="n">
        <v>0</v>
      </c>
      <c r="P638" s="31" t="n">
        <v>0</v>
      </c>
      <c r="Q638" s="32"/>
      <c r="R638" s="38"/>
      <c r="S638" s="25" t="n">
        <f aca="false">SUM(F638,H638,J638,K638,L638,M638)</f>
        <v>2482.8580874</v>
      </c>
      <c r="T638" s="25" t="n">
        <f aca="false">SUM(F638,H638,J638,K638,L638,M638,Q638)</f>
        <v>2482.8580874</v>
      </c>
      <c r="AMH638" s="13"/>
      <c r="AMI638" s="0"/>
      <c r="AMJ638" s="0"/>
    </row>
    <row r="639" s="39" customFormat="true" ht="13.8" hidden="false" customHeight="false" outlineLevel="0" collapsed="false">
      <c r="A639" s="16" t="n">
        <v>30501253</v>
      </c>
      <c r="B639" s="17" t="s">
        <v>683</v>
      </c>
      <c r="C639" s="18"/>
      <c r="D639" s="18"/>
      <c r="E639" s="16" t="s">
        <v>229</v>
      </c>
      <c r="F639" s="19" t="n">
        <f aca="false">IF(C639="",VLOOKUP(E639,'PORTE E UCO'!$A$5:$D$46,4,0),VLOOKUP(E639,'PORTE E UCO'!$A$5:$D$46,4,0)*C639)</f>
        <v>946.935808</v>
      </c>
      <c r="G639" s="20"/>
      <c r="H639" s="21" t="n">
        <f aca="false">G639*$R$2</f>
        <v>0</v>
      </c>
      <c r="I639" s="16" t="n">
        <v>1</v>
      </c>
      <c r="J639" s="22" t="n">
        <f aca="false">IF(I639&gt;=1,F639*$J$2,"")</f>
        <v>284.0807424</v>
      </c>
      <c r="K639" s="22" t="str">
        <f aca="false">IF(I639&gt;=2,F639*$K$2,"")</f>
        <v/>
      </c>
      <c r="L639" s="22" t="str">
        <f aca="false">IF(I639&gt;=3,F639*$L$2,"")</f>
        <v/>
      </c>
      <c r="M639" s="22" t="str">
        <f aca="false">IF(I639&gt;=4,F639*$M$2,"")</f>
        <v/>
      </c>
      <c r="N639" s="16" t="n">
        <v>3</v>
      </c>
      <c r="O639" s="16" t="n">
        <v>0</v>
      </c>
      <c r="P639" s="23" t="n">
        <v>0</v>
      </c>
      <c r="Q639" s="22"/>
      <c r="R639" s="38"/>
      <c r="S639" s="25" t="n">
        <f aca="false">SUM(F639,H639,J639,K639,L639,M639)</f>
        <v>1231.0165504</v>
      </c>
      <c r="T639" s="25" t="n">
        <f aca="false">SUM(F639,H639,J639,K639,L639,M639,Q639)</f>
        <v>1231.0165504</v>
      </c>
      <c r="AMH639" s="13"/>
      <c r="AMI639" s="0"/>
      <c r="AMJ639" s="0"/>
    </row>
    <row r="640" s="39" customFormat="true" ht="13.8" hidden="false" customHeight="false" outlineLevel="0" collapsed="false">
      <c r="A640" s="27" t="n">
        <v>30501261</v>
      </c>
      <c r="B640" s="28" t="s">
        <v>684</v>
      </c>
      <c r="C640" s="29"/>
      <c r="D640" s="29"/>
      <c r="E640" s="27" t="s">
        <v>272</v>
      </c>
      <c r="F640" s="19" t="n">
        <f aca="false">IF(C640="",VLOOKUP(E640,'PORTE E UCO'!$A$5:$D$46,4,0),VLOOKUP(E640,'PORTE E UCO'!$A$5:$D$46,4,0)*C640)</f>
        <v>801.009488</v>
      </c>
      <c r="G640" s="30"/>
      <c r="H640" s="21" t="n">
        <f aca="false">G640*$R$2</f>
        <v>0</v>
      </c>
      <c r="I640" s="27" t="n">
        <v>1</v>
      </c>
      <c r="J640" s="22" t="n">
        <f aca="false">IF(I640&gt;=1,F640*$J$2,"")</f>
        <v>240.3028464</v>
      </c>
      <c r="K640" s="22" t="str">
        <f aca="false">IF(I640&gt;=2,F640*$K$2,"")</f>
        <v/>
      </c>
      <c r="L640" s="22" t="str">
        <f aca="false">IF(I640&gt;=3,F640*$L$2,"")</f>
        <v/>
      </c>
      <c r="M640" s="22" t="str">
        <f aca="false">IF(I640&gt;=4,F640*$M$2,"")</f>
        <v/>
      </c>
      <c r="N640" s="27" t="n">
        <v>2</v>
      </c>
      <c r="O640" s="27" t="n">
        <v>0</v>
      </c>
      <c r="P640" s="31" t="n">
        <v>0</v>
      </c>
      <c r="Q640" s="32"/>
      <c r="R640" s="38"/>
      <c r="S640" s="25" t="n">
        <f aca="false">SUM(F640,H640,J640,K640,L640,M640)</f>
        <v>1041.3123344</v>
      </c>
      <c r="T640" s="25" t="n">
        <f aca="false">SUM(F640,H640,J640,K640,L640,M640,Q640)</f>
        <v>1041.3123344</v>
      </c>
      <c r="AMH640" s="13"/>
      <c r="AMI640" s="0"/>
      <c r="AMJ640" s="0"/>
    </row>
    <row r="641" s="39" customFormat="true" ht="13.8" hidden="false" customHeight="false" outlineLevel="0" collapsed="false">
      <c r="A641" s="16" t="n">
        <v>30501504</v>
      </c>
      <c r="B641" s="17" t="s">
        <v>685</v>
      </c>
      <c r="C641" s="18"/>
      <c r="D641" s="18"/>
      <c r="E641" s="16" t="s">
        <v>221</v>
      </c>
      <c r="F641" s="19" t="n">
        <f aca="false">IF(C641="",VLOOKUP(E641,'PORTE E UCO'!$A$5:$D$46,4,0),VLOOKUP(E641,'PORTE E UCO'!$A$5:$D$46,4,0)*C641)</f>
        <v>1140.948712</v>
      </c>
      <c r="G641" s="20" t="n">
        <v>33.8</v>
      </c>
      <c r="H641" s="21" t="n">
        <f aca="false">G641*$R$2</f>
        <v>664.9687616</v>
      </c>
      <c r="I641" s="16" t="n">
        <v>1</v>
      </c>
      <c r="J641" s="22" t="n">
        <f aca="false">IF(I641&gt;=1,F641*$J$2,"")</f>
        <v>342.2846136</v>
      </c>
      <c r="K641" s="22" t="str">
        <f aca="false">IF(I641&gt;=2,F641*$K$2,"")</f>
        <v/>
      </c>
      <c r="L641" s="22" t="str">
        <f aca="false">IF(I641&gt;=3,F641*$L$2,"")</f>
        <v/>
      </c>
      <c r="M641" s="22" t="str">
        <f aca="false">IF(I641&gt;=4,F641*$M$2,"")</f>
        <v/>
      </c>
      <c r="N641" s="16" t="n">
        <v>3</v>
      </c>
      <c r="O641" s="16" t="n">
        <v>0</v>
      </c>
      <c r="P641" s="23" t="n">
        <v>0</v>
      </c>
      <c r="Q641" s="22"/>
      <c r="R641" s="38"/>
      <c r="S641" s="25" t="n">
        <f aca="false">SUM(F641,H641,J641,K641,L641,M641)</f>
        <v>2148.2020872</v>
      </c>
      <c r="T641" s="25" t="n">
        <f aca="false">SUM(F641,H641,J641,K641,L641,M641,Q641)</f>
        <v>2148.2020872</v>
      </c>
      <c r="AMH641" s="13"/>
      <c r="AMI641" s="0"/>
      <c r="AMJ641" s="0"/>
    </row>
    <row r="642" s="39" customFormat="true" ht="13.8" hidden="false" customHeight="false" outlineLevel="0" collapsed="false">
      <c r="A642" s="27" t="n">
        <v>30501270</v>
      </c>
      <c r="B642" s="28" t="s">
        <v>686</v>
      </c>
      <c r="C642" s="29"/>
      <c r="D642" s="29"/>
      <c r="E642" s="27" t="s">
        <v>229</v>
      </c>
      <c r="F642" s="19" t="n">
        <f aca="false">IF(C642="",VLOOKUP(E642,'PORTE E UCO'!$A$5:$D$46,4,0),VLOOKUP(E642,'PORTE E UCO'!$A$5:$D$46,4,0)*C642)</f>
        <v>946.935808</v>
      </c>
      <c r="G642" s="30"/>
      <c r="H642" s="21" t="n">
        <f aca="false">G642*$R$2</f>
        <v>0</v>
      </c>
      <c r="I642" s="27" t="n">
        <v>1</v>
      </c>
      <c r="J642" s="22" t="n">
        <f aca="false">IF(I642&gt;=1,F642*$J$2,"")</f>
        <v>284.0807424</v>
      </c>
      <c r="K642" s="22" t="str">
        <f aca="false">IF(I642&gt;=2,F642*$K$2,"")</f>
        <v/>
      </c>
      <c r="L642" s="22" t="str">
        <f aca="false">IF(I642&gt;=3,F642*$L$2,"")</f>
        <v/>
      </c>
      <c r="M642" s="22" t="str">
        <f aca="false">IF(I642&gt;=4,F642*$M$2,"")</f>
        <v/>
      </c>
      <c r="N642" s="27" t="n">
        <v>3</v>
      </c>
      <c r="O642" s="27" t="n">
        <v>0</v>
      </c>
      <c r="P642" s="31" t="n">
        <v>0</v>
      </c>
      <c r="Q642" s="32"/>
      <c r="R642" s="38"/>
      <c r="S642" s="25" t="n">
        <f aca="false">SUM(F642,H642,J642,K642,L642,M642)</f>
        <v>1231.0165504</v>
      </c>
      <c r="T642" s="25" t="n">
        <f aca="false">SUM(F642,H642,J642,K642,L642,M642,Q642)</f>
        <v>1231.0165504</v>
      </c>
      <c r="AMH642" s="13"/>
      <c r="AMI642" s="0"/>
      <c r="AMJ642" s="0"/>
    </row>
    <row r="643" s="39" customFormat="true" ht="13.8" hidden="false" customHeight="false" outlineLevel="0" collapsed="false">
      <c r="A643" s="16" t="n">
        <v>30501512</v>
      </c>
      <c r="B643" s="17" t="s">
        <v>687</v>
      </c>
      <c r="C643" s="18"/>
      <c r="D643" s="18"/>
      <c r="E643" s="16" t="s">
        <v>308</v>
      </c>
      <c r="F643" s="19" t="n">
        <f aca="false">IF(C643="",VLOOKUP(E643,'PORTE E UCO'!$A$5:$D$46,4,0),VLOOKUP(E643,'PORTE E UCO'!$A$5:$D$46,4,0)*C643)</f>
        <v>1327.248658</v>
      </c>
      <c r="G643" s="20" t="n">
        <v>38.5</v>
      </c>
      <c r="H643" s="21" t="n">
        <f aca="false">G643*$R$2</f>
        <v>757.434832</v>
      </c>
      <c r="I643" s="16" t="n">
        <v>1</v>
      </c>
      <c r="J643" s="22" t="n">
        <f aca="false">IF(I643&gt;=1,F643*$J$2,"")</f>
        <v>398.1745974</v>
      </c>
      <c r="K643" s="22" t="str">
        <f aca="false">IF(I643&gt;=2,F643*$K$2,"")</f>
        <v/>
      </c>
      <c r="L643" s="22" t="str">
        <f aca="false">IF(I643&gt;=3,F643*$L$2,"")</f>
        <v/>
      </c>
      <c r="M643" s="22" t="str">
        <f aca="false">IF(I643&gt;=4,F643*$M$2,"")</f>
        <v/>
      </c>
      <c r="N643" s="16" t="n">
        <v>4</v>
      </c>
      <c r="O643" s="16" t="n">
        <v>0</v>
      </c>
      <c r="P643" s="23" t="n">
        <v>0</v>
      </c>
      <c r="Q643" s="22"/>
      <c r="R643" s="38"/>
      <c r="S643" s="25" t="n">
        <f aca="false">SUM(F643,H643,J643,K643,L643,M643)</f>
        <v>2482.8580874</v>
      </c>
      <c r="T643" s="25" t="n">
        <f aca="false">SUM(F643,H643,J643,K643,L643,M643,Q643)</f>
        <v>2482.8580874</v>
      </c>
      <c r="AMH643" s="13"/>
      <c r="AMI643" s="0"/>
      <c r="AMJ643" s="0"/>
    </row>
    <row r="644" s="39" customFormat="true" ht="13.8" hidden="false" customHeight="false" outlineLevel="0" collapsed="false">
      <c r="A644" s="27" t="n">
        <v>30501288</v>
      </c>
      <c r="B644" s="28" t="s">
        <v>688</v>
      </c>
      <c r="C644" s="29"/>
      <c r="D644" s="29"/>
      <c r="E644" s="27" t="s">
        <v>22</v>
      </c>
      <c r="F644" s="19" t="n">
        <f aca="false">IF(C644="",VLOOKUP(E644,'PORTE E UCO'!$A$5:$D$46,4,0),VLOOKUP(E644,'PORTE E UCO'!$A$5:$D$46,4,0)*C644)</f>
        <v>220.434104</v>
      </c>
      <c r="G644" s="30"/>
      <c r="H644" s="21" t="n">
        <f aca="false">G644*$R$2</f>
        <v>0</v>
      </c>
      <c r="I644" s="27" t="n">
        <v>0</v>
      </c>
      <c r="J644" s="22" t="str">
        <f aca="false">IF(I644&gt;=1,F644*$J$2,"")</f>
        <v/>
      </c>
      <c r="K644" s="22" t="str">
        <f aca="false">IF(I644&gt;=2,F644*$K$2,"")</f>
        <v/>
      </c>
      <c r="L644" s="22" t="str">
        <f aca="false">IF(I644&gt;=3,F644*$L$2,"")</f>
        <v/>
      </c>
      <c r="M644" s="22" t="str">
        <f aca="false">IF(I644&gt;=4,F644*$M$2,"")</f>
        <v/>
      </c>
      <c r="N644" s="27" t="n">
        <v>2</v>
      </c>
      <c r="O644" s="27" t="n">
        <v>0</v>
      </c>
      <c r="P644" s="31" t="n">
        <v>0</v>
      </c>
      <c r="Q644" s="32"/>
      <c r="R644" s="38"/>
      <c r="S644" s="25" t="n">
        <f aca="false">SUM(F644,H644,J644,K644,L644,M644)</f>
        <v>220.434104</v>
      </c>
      <c r="T644" s="25" t="n">
        <f aca="false">SUM(F644,H644,J644,K644,L644,M644,Q644)</f>
        <v>220.434104</v>
      </c>
      <c r="AMH644" s="13"/>
      <c r="AMI644" s="0"/>
      <c r="AMJ644" s="0"/>
    </row>
    <row r="645" s="39" customFormat="true" ht="13.8" hidden="false" customHeight="false" outlineLevel="0" collapsed="false">
      <c r="A645" s="16" t="n">
        <v>30501296</v>
      </c>
      <c r="B645" s="17" t="s">
        <v>689</v>
      </c>
      <c r="C645" s="18"/>
      <c r="D645" s="18"/>
      <c r="E645" s="16" t="s">
        <v>225</v>
      </c>
      <c r="F645" s="19" t="n">
        <f aca="false">IF(C645="",VLOOKUP(E645,'PORTE E UCO'!$A$5:$D$46,4,0),VLOOKUP(E645,'PORTE E UCO'!$A$5:$D$46,4,0)*C645)</f>
        <v>1035.416342</v>
      </c>
      <c r="G645" s="20"/>
      <c r="H645" s="21" t="n">
        <f aca="false">G645*$R$2</f>
        <v>0</v>
      </c>
      <c r="I645" s="16" t="n">
        <v>1</v>
      </c>
      <c r="J645" s="22" t="n">
        <f aca="false">IF(I645&gt;=1,F645*$J$2,"")</f>
        <v>310.6249026</v>
      </c>
      <c r="K645" s="22" t="str">
        <f aca="false">IF(I645&gt;=2,F645*$K$2,"")</f>
        <v/>
      </c>
      <c r="L645" s="22" t="str">
        <f aca="false">IF(I645&gt;=3,F645*$L$2,"")</f>
        <v/>
      </c>
      <c r="M645" s="22" t="str">
        <f aca="false">IF(I645&gt;=4,F645*$M$2,"")</f>
        <v/>
      </c>
      <c r="N645" s="16" t="n">
        <v>3</v>
      </c>
      <c r="O645" s="16" t="n">
        <v>0</v>
      </c>
      <c r="P645" s="23" t="n">
        <v>0</v>
      </c>
      <c r="Q645" s="22"/>
      <c r="R645" s="38"/>
      <c r="S645" s="25" t="n">
        <f aca="false">SUM(F645,H645,J645,K645,L645,M645)</f>
        <v>1346.0412446</v>
      </c>
      <c r="T645" s="25" t="n">
        <f aca="false">SUM(F645,H645,J645,K645,L645,M645,Q645)</f>
        <v>1346.0412446</v>
      </c>
      <c r="AMH645" s="13"/>
      <c r="AMI645" s="0"/>
      <c r="AMJ645" s="0"/>
    </row>
    <row r="646" s="39" customFormat="true" ht="13.8" hidden="false" customHeight="false" outlineLevel="0" collapsed="false">
      <c r="A646" s="27" t="n">
        <v>30501300</v>
      </c>
      <c r="B646" s="28" t="s">
        <v>690</v>
      </c>
      <c r="C646" s="29"/>
      <c r="D646" s="29"/>
      <c r="E646" s="27" t="s">
        <v>225</v>
      </c>
      <c r="F646" s="19" t="n">
        <f aca="false">IF(C646="",VLOOKUP(E646,'PORTE E UCO'!$A$5:$D$46,4,0),VLOOKUP(E646,'PORTE E UCO'!$A$5:$D$46,4,0)*C646)</f>
        <v>1035.416342</v>
      </c>
      <c r="G646" s="30"/>
      <c r="H646" s="21" t="n">
        <f aca="false">G646*$R$2</f>
        <v>0</v>
      </c>
      <c r="I646" s="27" t="n">
        <v>2</v>
      </c>
      <c r="J646" s="22" t="n">
        <f aca="false">IF(I646&gt;=1,F646*$J$2,"")</f>
        <v>310.6249026</v>
      </c>
      <c r="K646" s="22" t="n">
        <f aca="false">IF(I646&gt;=2,F646*$K$2,"")</f>
        <v>207.0832684</v>
      </c>
      <c r="L646" s="22" t="str">
        <f aca="false">IF(I646&gt;=3,F646*$L$2,"")</f>
        <v/>
      </c>
      <c r="M646" s="22" t="str">
        <f aca="false">IF(I646&gt;=4,F646*$M$2,"")</f>
        <v/>
      </c>
      <c r="N646" s="27" t="n">
        <v>4</v>
      </c>
      <c r="O646" s="27" t="n">
        <v>0</v>
      </c>
      <c r="P646" s="31" t="n">
        <v>0</v>
      </c>
      <c r="Q646" s="32"/>
      <c r="R646" s="38"/>
      <c r="S646" s="25" t="n">
        <f aca="false">SUM(F646,H646,J646,K646,L646,M646)</f>
        <v>1553.124513</v>
      </c>
      <c r="T646" s="25" t="n">
        <f aca="false">SUM(F646,H646,J646,K646,L646,M646,Q646)</f>
        <v>1553.124513</v>
      </c>
      <c r="AMH646" s="13"/>
      <c r="AMI646" s="0"/>
      <c r="AMJ646" s="0"/>
    </row>
    <row r="647" s="39" customFormat="true" ht="13.8" hidden="false" customHeight="false" outlineLevel="0" collapsed="false">
      <c r="A647" s="16" t="n">
        <v>30501318</v>
      </c>
      <c r="B647" s="17" t="s">
        <v>691</v>
      </c>
      <c r="C647" s="18"/>
      <c r="D647" s="18"/>
      <c r="E647" s="16" t="s">
        <v>206</v>
      </c>
      <c r="F647" s="19" t="n">
        <f aca="false">IF(C647="",VLOOKUP(E647,'PORTE E UCO'!$A$5:$D$46,4,0),VLOOKUP(E647,'PORTE E UCO'!$A$5:$D$46,4,0)*C647)</f>
        <v>839.818166</v>
      </c>
      <c r="G647" s="20"/>
      <c r="H647" s="21" t="n">
        <f aca="false">G647*$R$2</f>
        <v>0</v>
      </c>
      <c r="I647" s="16" t="n">
        <v>1</v>
      </c>
      <c r="J647" s="22" t="n">
        <f aca="false">IF(I647&gt;=1,F647*$J$2,"")</f>
        <v>251.9454498</v>
      </c>
      <c r="K647" s="22" t="str">
        <f aca="false">IF(I647&gt;=2,F647*$K$2,"")</f>
        <v/>
      </c>
      <c r="L647" s="22" t="str">
        <f aca="false">IF(I647&gt;=3,F647*$L$2,"")</f>
        <v/>
      </c>
      <c r="M647" s="22" t="str">
        <f aca="false">IF(I647&gt;=4,F647*$M$2,"")</f>
        <v/>
      </c>
      <c r="N647" s="16" t="n">
        <v>5</v>
      </c>
      <c r="O647" s="16" t="n">
        <v>0</v>
      </c>
      <c r="P647" s="23" t="n">
        <v>0</v>
      </c>
      <c r="Q647" s="22"/>
      <c r="R647" s="38"/>
      <c r="S647" s="25" t="n">
        <f aca="false">SUM(F647,H647,J647,K647,L647,M647)</f>
        <v>1091.7636158</v>
      </c>
      <c r="T647" s="25" t="n">
        <f aca="false">SUM(F647,H647,J647,K647,L647,M647,Q647)</f>
        <v>1091.7636158</v>
      </c>
      <c r="AMH647" s="13"/>
      <c r="AMI647" s="0"/>
      <c r="AMJ647" s="0"/>
    </row>
    <row r="648" s="39" customFormat="true" ht="13.8" hidden="false" customHeight="false" outlineLevel="0" collapsed="false">
      <c r="A648" s="27" t="n">
        <v>30501326</v>
      </c>
      <c r="B648" s="28" t="s">
        <v>692</v>
      </c>
      <c r="C648" s="29"/>
      <c r="D648" s="29"/>
      <c r="E648" s="27" t="s">
        <v>24</v>
      </c>
      <c r="F648" s="19" t="n">
        <f aca="false">IF(C648="",VLOOKUP(E648,'PORTE E UCO'!$A$5:$D$46,4,0),VLOOKUP(E648,'PORTE E UCO'!$A$5:$D$46,4,0)*C648)</f>
        <v>377.223602</v>
      </c>
      <c r="G648" s="30"/>
      <c r="H648" s="21" t="n">
        <f aca="false">G648*$R$2</f>
        <v>0</v>
      </c>
      <c r="I648" s="27" t="n">
        <v>2</v>
      </c>
      <c r="J648" s="22" t="n">
        <f aca="false">IF(I648&gt;=1,F648*$J$2,"")</f>
        <v>113.1670806</v>
      </c>
      <c r="K648" s="22" t="n">
        <f aca="false">IF(I648&gt;=2,F648*$K$2,"")</f>
        <v>75.4447204</v>
      </c>
      <c r="L648" s="22" t="str">
        <f aca="false">IF(I648&gt;=3,F648*$L$2,"")</f>
        <v/>
      </c>
      <c r="M648" s="22" t="str">
        <f aca="false">IF(I648&gt;=4,F648*$M$2,"")</f>
        <v/>
      </c>
      <c r="N648" s="27" t="n">
        <v>4</v>
      </c>
      <c r="O648" s="27" t="n">
        <v>0</v>
      </c>
      <c r="P648" s="31" t="n">
        <v>0</v>
      </c>
      <c r="Q648" s="32"/>
      <c r="R648" s="38"/>
      <c r="S648" s="25" t="n">
        <f aca="false">SUM(F648,H648,J648,K648,L648,M648)</f>
        <v>565.835403</v>
      </c>
      <c r="T648" s="25" t="n">
        <f aca="false">SUM(F648,H648,J648,K648,L648,M648,Q648)</f>
        <v>565.835403</v>
      </c>
      <c r="AMH648" s="13"/>
      <c r="AMI648" s="0"/>
      <c r="AMJ648" s="0"/>
    </row>
    <row r="649" s="39" customFormat="true" ht="13.8" hidden="false" customHeight="false" outlineLevel="0" collapsed="false">
      <c r="A649" s="16" t="n">
        <v>30501334</v>
      </c>
      <c r="B649" s="17" t="s">
        <v>693</v>
      </c>
      <c r="C649" s="18"/>
      <c r="D649" s="18"/>
      <c r="E649" s="16" t="s">
        <v>195</v>
      </c>
      <c r="F649" s="19" t="n">
        <f aca="false">IF(C649="",VLOOKUP(E649,'PORTE E UCO'!$A$5:$D$46,4,0),VLOOKUP(E649,'PORTE E UCO'!$A$5:$D$46,4,0)*C649)</f>
        <v>742.008916</v>
      </c>
      <c r="G649" s="20"/>
      <c r="H649" s="21" t="n">
        <f aca="false">G649*$R$2</f>
        <v>0</v>
      </c>
      <c r="I649" s="16" t="n">
        <v>2</v>
      </c>
      <c r="J649" s="22" t="n">
        <f aca="false">IF(I649&gt;=1,F649*$J$2,"")</f>
        <v>222.6026748</v>
      </c>
      <c r="K649" s="22" t="n">
        <f aca="false">IF(I649&gt;=2,F649*$K$2,"")</f>
        <v>148.4017832</v>
      </c>
      <c r="L649" s="22" t="str">
        <f aca="false">IF(I649&gt;=3,F649*$L$2,"")</f>
        <v/>
      </c>
      <c r="M649" s="22" t="str">
        <f aca="false">IF(I649&gt;=4,F649*$M$2,"")</f>
        <v/>
      </c>
      <c r="N649" s="16" t="n">
        <v>4</v>
      </c>
      <c r="O649" s="16" t="n">
        <v>0</v>
      </c>
      <c r="P649" s="23" t="n">
        <v>0</v>
      </c>
      <c r="Q649" s="22"/>
      <c r="R649" s="38"/>
      <c r="S649" s="25" t="n">
        <f aca="false">SUM(F649,H649,J649,K649,L649,M649)</f>
        <v>1113.013374</v>
      </c>
      <c r="T649" s="25" t="n">
        <f aca="false">SUM(F649,H649,J649,K649,L649,M649,Q649)</f>
        <v>1113.013374</v>
      </c>
      <c r="AMH649" s="13"/>
      <c r="AMI649" s="0"/>
      <c r="AMJ649" s="0"/>
    </row>
    <row r="650" s="39" customFormat="true" ht="13.8" hidden="false" customHeight="false" outlineLevel="0" collapsed="false">
      <c r="A650" s="27" t="n">
        <v>30501342</v>
      </c>
      <c r="B650" s="28" t="s">
        <v>694</v>
      </c>
      <c r="C650" s="29"/>
      <c r="D650" s="29"/>
      <c r="E650" s="27" t="s">
        <v>206</v>
      </c>
      <c r="F650" s="19" t="n">
        <f aca="false">IF(C650="",VLOOKUP(E650,'PORTE E UCO'!$A$5:$D$46,4,0),VLOOKUP(E650,'PORTE E UCO'!$A$5:$D$46,4,0)*C650)</f>
        <v>839.818166</v>
      </c>
      <c r="G650" s="30"/>
      <c r="H650" s="21" t="n">
        <f aca="false">G650*$R$2</f>
        <v>0</v>
      </c>
      <c r="I650" s="27" t="n">
        <v>1</v>
      </c>
      <c r="J650" s="22" t="n">
        <f aca="false">IF(I650&gt;=1,F650*$J$2,"")</f>
        <v>251.9454498</v>
      </c>
      <c r="K650" s="22" t="str">
        <f aca="false">IF(I650&gt;=2,F650*$K$2,"")</f>
        <v/>
      </c>
      <c r="L650" s="22" t="str">
        <f aca="false">IF(I650&gt;=3,F650*$L$2,"")</f>
        <v/>
      </c>
      <c r="M650" s="22" t="str">
        <f aca="false">IF(I650&gt;=4,F650*$M$2,"")</f>
        <v/>
      </c>
      <c r="N650" s="27" t="n">
        <v>4</v>
      </c>
      <c r="O650" s="27" t="n">
        <v>0</v>
      </c>
      <c r="P650" s="31" t="n">
        <v>0</v>
      </c>
      <c r="Q650" s="32"/>
      <c r="R650" s="38"/>
      <c r="S650" s="25" t="n">
        <f aca="false">SUM(F650,H650,J650,K650,L650,M650)</f>
        <v>1091.7636158</v>
      </c>
      <c r="T650" s="25" t="n">
        <f aca="false">SUM(F650,H650,J650,K650,L650,M650,Q650)</f>
        <v>1091.7636158</v>
      </c>
      <c r="AMH650" s="13"/>
      <c r="AMI650" s="0"/>
      <c r="AMJ650" s="0"/>
    </row>
    <row r="651" s="39" customFormat="true" ht="13.8" hidden="false" customHeight="false" outlineLevel="0" collapsed="false">
      <c r="A651" s="16" t="n">
        <v>30501350</v>
      </c>
      <c r="B651" s="17" t="s">
        <v>695</v>
      </c>
      <c r="C651" s="18"/>
      <c r="D651" s="18"/>
      <c r="E651" s="16" t="s">
        <v>320</v>
      </c>
      <c r="F651" s="19" t="n">
        <f aca="false">IF(C651="",VLOOKUP(E651,'PORTE E UCO'!$A$5:$D$46,4,0),VLOOKUP(E651,'PORTE E UCO'!$A$5:$D$46,4,0)*C651)</f>
        <v>1224.795374</v>
      </c>
      <c r="G651" s="20"/>
      <c r="H651" s="21" t="n">
        <f aca="false">G651*$R$2</f>
        <v>0</v>
      </c>
      <c r="I651" s="16" t="n">
        <v>1</v>
      </c>
      <c r="J651" s="22" t="n">
        <f aca="false">IF(I651&gt;=1,F651*$J$2,"")</f>
        <v>367.4386122</v>
      </c>
      <c r="K651" s="22" t="str">
        <f aca="false">IF(I651&gt;=2,F651*$K$2,"")</f>
        <v/>
      </c>
      <c r="L651" s="22" t="str">
        <f aca="false">IF(I651&gt;=3,F651*$L$2,"")</f>
        <v/>
      </c>
      <c r="M651" s="22" t="str">
        <f aca="false">IF(I651&gt;=4,F651*$M$2,"")</f>
        <v/>
      </c>
      <c r="N651" s="16" t="n">
        <v>5</v>
      </c>
      <c r="O651" s="16" t="n">
        <v>0</v>
      </c>
      <c r="P651" s="23" t="n">
        <v>0</v>
      </c>
      <c r="Q651" s="22"/>
      <c r="R651" s="38"/>
      <c r="S651" s="25" t="n">
        <f aca="false">SUM(F651,H651,J651,K651,L651,M651)</f>
        <v>1592.2339862</v>
      </c>
      <c r="T651" s="25" t="n">
        <f aca="false">SUM(F651,H651,J651,K651,L651,M651,Q651)</f>
        <v>1592.2339862</v>
      </c>
      <c r="AMH651" s="13"/>
      <c r="AMI651" s="0"/>
      <c r="AMJ651" s="0"/>
    </row>
    <row r="652" s="39" customFormat="true" ht="13.8" hidden="false" customHeight="false" outlineLevel="0" collapsed="false">
      <c r="A652" s="27" t="n">
        <v>30501520</v>
      </c>
      <c r="B652" s="28" t="s">
        <v>696</v>
      </c>
      <c r="C652" s="29"/>
      <c r="D652" s="29"/>
      <c r="E652" s="27" t="s">
        <v>174</v>
      </c>
      <c r="F652" s="19" t="n">
        <f aca="false">IF(C652="",VLOOKUP(E652,'PORTE E UCO'!$A$5:$D$46,4,0),VLOOKUP(E652,'PORTE E UCO'!$A$5:$D$46,4,0)*C652)</f>
        <v>1709.126456</v>
      </c>
      <c r="G652" s="30" t="n">
        <v>38.5</v>
      </c>
      <c r="H652" s="21" t="n">
        <f aca="false">G652*$R$2</f>
        <v>757.434832</v>
      </c>
      <c r="I652" s="27" t="n">
        <v>1</v>
      </c>
      <c r="J652" s="22" t="n">
        <f aca="false">IF(I652&gt;=1,F652*$J$2,"")</f>
        <v>512.7379368</v>
      </c>
      <c r="K652" s="22" t="str">
        <f aca="false">IF(I652&gt;=2,F652*$K$2,"")</f>
        <v/>
      </c>
      <c r="L652" s="22" t="str">
        <f aca="false">IF(I652&gt;=3,F652*$L$2,"")</f>
        <v/>
      </c>
      <c r="M652" s="22" t="str">
        <f aca="false">IF(I652&gt;=4,F652*$M$2,"")</f>
        <v/>
      </c>
      <c r="N652" s="27" t="n">
        <v>6</v>
      </c>
      <c r="O652" s="27" t="n">
        <v>0</v>
      </c>
      <c r="P652" s="31" t="n">
        <v>0</v>
      </c>
      <c r="Q652" s="32"/>
      <c r="R652" s="38"/>
      <c r="S652" s="25" t="n">
        <f aca="false">SUM(F652,H652,J652,K652,L652,M652)</f>
        <v>2979.2992248</v>
      </c>
      <c r="T652" s="25" t="n">
        <f aca="false">SUM(F652,H652,J652,K652,L652,M652,Q652)</f>
        <v>2979.2992248</v>
      </c>
      <c r="AMH652" s="13"/>
      <c r="AMI652" s="0"/>
      <c r="AMJ652" s="0"/>
    </row>
    <row r="653" s="39" customFormat="true" ht="13.8" hidden="false" customHeight="false" outlineLevel="0" collapsed="false">
      <c r="A653" s="16" t="n">
        <v>30501369</v>
      </c>
      <c r="B653" s="17" t="s">
        <v>697</v>
      </c>
      <c r="C653" s="18"/>
      <c r="D653" s="18"/>
      <c r="E653" s="16" t="s">
        <v>206</v>
      </c>
      <c r="F653" s="19" t="n">
        <f aca="false">IF(C653="",VLOOKUP(E653,'PORTE E UCO'!$A$5:$D$46,4,0),VLOOKUP(E653,'PORTE E UCO'!$A$5:$D$46,4,0)*C653)</f>
        <v>839.818166</v>
      </c>
      <c r="G653" s="20"/>
      <c r="H653" s="21" t="n">
        <f aca="false">G653*$R$2</f>
        <v>0</v>
      </c>
      <c r="I653" s="16" t="n">
        <v>1</v>
      </c>
      <c r="J653" s="22" t="n">
        <f aca="false">IF(I653&gt;=1,F653*$J$2,"")</f>
        <v>251.9454498</v>
      </c>
      <c r="K653" s="22" t="str">
        <f aca="false">IF(I653&gt;=2,F653*$K$2,"")</f>
        <v/>
      </c>
      <c r="L653" s="22" t="str">
        <f aca="false">IF(I653&gt;=3,F653*$L$2,"")</f>
        <v/>
      </c>
      <c r="M653" s="22" t="str">
        <f aca="false">IF(I653&gt;=4,F653*$M$2,"")</f>
        <v/>
      </c>
      <c r="N653" s="16" t="n">
        <v>3</v>
      </c>
      <c r="O653" s="16" t="n">
        <v>0</v>
      </c>
      <c r="P653" s="23" t="n">
        <v>0</v>
      </c>
      <c r="Q653" s="22"/>
      <c r="R653" s="38"/>
      <c r="S653" s="25" t="n">
        <f aca="false">SUM(F653,H653,J653,K653,L653,M653)</f>
        <v>1091.7636158</v>
      </c>
      <c r="T653" s="25" t="n">
        <f aca="false">SUM(F653,H653,J653,K653,L653,M653,Q653)</f>
        <v>1091.7636158</v>
      </c>
      <c r="AMH653" s="13"/>
      <c r="AMI653" s="0"/>
      <c r="AMJ653" s="0"/>
    </row>
    <row r="654" s="39" customFormat="true" ht="13.8" hidden="false" customHeight="false" outlineLevel="0" collapsed="false">
      <c r="A654" s="27" t="n">
        <v>30501539</v>
      </c>
      <c r="B654" s="28" t="s">
        <v>698</v>
      </c>
      <c r="C654" s="29"/>
      <c r="D654" s="29"/>
      <c r="E654" s="27" t="s">
        <v>229</v>
      </c>
      <c r="F654" s="19" t="n">
        <f aca="false">IF(C654="",VLOOKUP(E654,'PORTE E UCO'!$A$5:$D$46,4,0),VLOOKUP(E654,'PORTE E UCO'!$A$5:$D$46,4,0)*C654)</f>
        <v>946.935808</v>
      </c>
      <c r="G654" s="30" t="n">
        <v>33.8</v>
      </c>
      <c r="H654" s="21" t="n">
        <f aca="false">G654*$R$2</f>
        <v>664.9687616</v>
      </c>
      <c r="I654" s="27" t="n">
        <v>1</v>
      </c>
      <c r="J654" s="22" t="n">
        <f aca="false">IF(I654&gt;=1,F654*$J$2,"")</f>
        <v>284.0807424</v>
      </c>
      <c r="K654" s="22" t="str">
        <f aca="false">IF(I654&gt;=2,F654*$K$2,"")</f>
        <v/>
      </c>
      <c r="L654" s="22" t="str">
        <f aca="false">IF(I654&gt;=3,F654*$L$2,"")</f>
        <v/>
      </c>
      <c r="M654" s="22" t="str">
        <f aca="false">IF(I654&gt;=4,F654*$M$2,"")</f>
        <v/>
      </c>
      <c r="N654" s="27" t="n">
        <v>5</v>
      </c>
      <c r="O654" s="27" t="n">
        <v>0</v>
      </c>
      <c r="P654" s="31" t="n">
        <v>0</v>
      </c>
      <c r="Q654" s="32"/>
      <c r="R654" s="38"/>
      <c r="S654" s="25" t="n">
        <f aca="false">SUM(F654,H654,J654,K654,L654,M654)</f>
        <v>1895.985312</v>
      </c>
      <c r="T654" s="25" t="n">
        <f aca="false">SUM(F654,H654,J654,K654,L654,M654,Q654)</f>
        <v>1895.985312</v>
      </c>
      <c r="AMH654" s="13"/>
      <c r="AMI654" s="0"/>
      <c r="AMJ654" s="0"/>
    </row>
    <row r="655" s="39" customFormat="true" ht="13.8" hidden="false" customHeight="false" outlineLevel="0" collapsed="false">
      <c r="A655" s="16" t="n">
        <v>30501377</v>
      </c>
      <c r="B655" s="17" t="s">
        <v>699</v>
      </c>
      <c r="C655" s="18"/>
      <c r="D655" s="18"/>
      <c r="E655" s="16" t="s">
        <v>15</v>
      </c>
      <c r="F655" s="19" t="n">
        <f aca="false">IF(C655="",VLOOKUP(E655,'PORTE E UCO'!$A$5:$D$46,4,0),VLOOKUP(E655,'PORTE E UCO'!$A$5:$D$46,4,0)*C655)</f>
        <v>93.13473</v>
      </c>
      <c r="G655" s="20"/>
      <c r="H655" s="21" t="n">
        <f aca="false">G655*$R$2</f>
        <v>0</v>
      </c>
      <c r="I655" s="16" t="n">
        <v>0</v>
      </c>
      <c r="J655" s="22" t="str">
        <f aca="false">IF(I655&gt;=1,F655*$J$2,"")</f>
        <v/>
      </c>
      <c r="K655" s="22" t="str">
        <f aca="false">IF(I655&gt;=2,F655*$K$2,"")</f>
        <v/>
      </c>
      <c r="L655" s="22" t="str">
        <f aca="false">IF(I655&gt;=3,F655*$L$2,"")</f>
        <v/>
      </c>
      <c r="M655" s="22" t="str">
        <f aca="false">IF(I655&gt;=4,F655*$M$2,"")</f>
        <v/>
      </c>
      <c r="N655" s="16" t="n">
        <v>1</v>
      </c>
      <c r="O655" s="16" t="n">
        <v>0</v>
      </c>
      <c r="P655" s="23" t="n">
        <v>0</v>
      </c>
      <c r="Q655" s="22"/>
      <c r="R655" s="38"/>
      <c r="S655" s="25" t="n">
        <f aca="false">SUM(F655,H655,J655,K655,L655,M655)</f>
        <v>93.13473</v>
      </c>
      <c r="T655" s="25" t="n">
        <f aca="false">SUM(F655,H655,J655,K655,L655,M655,Q655)</f>
        <v>93.13473</v>
      </c>
      <c r="AMH655" s="13"/>
      <c r="AMI655" s="0"/>
      <c r="AMJ655" s="0"/>
    </row>
    <row r="656" s="39" customFormat="true" ht="13.8" hidden="false" customHeight="false" outlineLevel="0" collapsed="false">
      <c r="A656" s="27" t="n">
        <v>30501385</v>
      </c>
      <c r="B656" s="28" t="s">
        <v>700</v>
      </c>
      <c r="C656" s="29"/>
      <c r="D656" s="29"/>
      <c r="E656" s="27" t="s">
        <v>223</v>
      </c>
      <c r="F656" s="19" t="n">
        <f aca="false">IF(C656="",VLOOKUP(E656,'PORTE E UCO'!$A$5:$D$46,4,0),VLOOKUP(E656,'PORTE E UCO'!$A$5:$D$46,4,0)*C656)</f>
        <v>436.20385</v>
      </c>
      <c r="G656" s="30"/>
      <c r="H656" s="21" t="n">
        <f aca="false">G656*$R$2</f>
        <v>0</v>
      </c>
      <c r="I656" s="27" t="n">
        <v>1</v>
      </c>
      <c r="J656" s="22" t="n">
        <f aca="false">IF(I656&gt;=1,F656*$J$2,"")</f>
        <v>130.861155</v>
      </c>
      <c r="K656" s="22" t="str">
        <f aca="false">IF(I656&gt;=2,F656*$K$2,"")</f>
        <v/>
      </c>
      <c r="L656" s="22" t="str">
        <f aca="false">IF(I656&gt;=3,F656*$L$2,"")</f>
        <v/>
      </c>
      <c r="M656" s="22" t="str">
        <f aca="false">IF(I656&gt;=4,F656*$M$2,"")</f>
        <v/>
      </c>
      <c r="N656" s="27" t="n">
        <v>3</v>
      </c>
      <c r="O656" s="27" t="n">
        <v>0</v>
      </c>
      <c r="P656" s="31" t="n">
        <v>0</v>
      </c>
      <c r="Q656" s="32"/>
      <c r="R656" s="38"/>
      <c r="S656" s="25" t="n">
        <f aca="false">SUM(F656,H656,J656,K656,L656,M656)</f>
        <v>567.065005</v>
      </c>
      <c r="T656" s="25" t="n">
        <f aca="false">SUM(F656,H656,J656,K656,L656,M656,Q656)</f>
        <v>567.065005</v>
      </c>
      <c r="AMH656" s="13"/>
      <c r="AMI656" s="0"/>
      <c r="AMJ656" s="0"/>
    </row>
    <row r="657" s="39" customFormat="true" ht="13.8" hidden="false" customHeight="false" outlineLevel="0" collapsed="false">
      <c r="A657" s="16" t="n">
        <v>30501393</v>
      </c>
      <c r="B657" s="17" t="s">
        <v>701</v>
      </c>
      <c r="C657" s="18"/>
      <c r="D657" s="18"/>
      <c r="E657" s="16" t="s">
        <v>225</v>
      </c>
      <c r="F657" s="19" t="n">
        <f aca="false">IF(C657="",VLOOKUP(E657,'PORTE E UCO'!$A$5:$D$46,4,0),VLOOKUP(E657,'PORTE E UCO'!$A$5:$D$46,4,0)*C657)</f>
        <v>1035.416342</v>
      </c>
      <c r="G657" s="20"/>
      <c r="H657" s="21" t="n">
        <f aca="false">G657*$R$2</f>
        <v>0</v>
      </c>
      <c r="I657" s="16" t="n">
        <v>1</v>
      </c>
      <c r="J657" s="22" t="n">
        <f aca="false">IF(I657&gt;=1,F657*$J$2,"")</f>
        <v>310.6249026</v>
      </c>
      <c r="K657" s="22" t="str">
        <f aca="false">IF(I657&gt;=2,F657*$K$2,"")</f>
        <v/>
      </c>
      <c r="L657" s="22" t="str">
        <f aca="false">IF(I657&gt;=3,F657*$L$2,"")</f>
        <v/>
      </c>
      <c r="M657" s="22" t="str">
        <f aca="false">IF(I657&gt;=4,F657*$M$2,"")</f>
        <v/>
      </c>
      <c r="N657" s="16" t="n">
        <v>5</v>
      </c>
      <c r="O657" s="16" t="n">
        <v>0</v>
      </c>
      <c r="P657" s="23" t="n">
        <v>0</v>
      </c>
      <c r="Q657" s="22"/>
      <c r="R657" s="38"/>
      <c r="S657" s="25" t="n">
        <f aca="false">SUM(F657,H657,J657,K657,L657,M657)</f>
        <v>1346.0412446</v>
      </c>
      <c r="T657" s="25" t="n">
        <f aca="false">SUM(F657,H657,J657,K657,L657,M657,Q657)</f>
        <v>1346.0412446</v>
      </c>
      <c r="AMH657" s="13"/>
      <c r="AMI657" s="0"/>
      <c r="AMJ657" s="0"/>
    </row>
    <row r="658" s="39" customFormat="true" ht="13.8" hidden="false" customHeight="false" outlineLevel="0" collapsed="false">
      <c r="A658" s="27" t="n">
        <v>30501407</v>
      </c>
      <c r="B658" s="28" t="s">
        <v>702</v>
      </c>
      <c r="C658" s="29"/>
      <c r="D658" s="29"/>
      <c r="E658" s="27" t="s">
        <v>24</v>
      </c>
      <c r="F658" s="19" t="n">
        <f aca="false">IF(C658="",VLOOKUP(E658,'PORTE E UCO'!$A$5:$D$46,4,0),VLOOKUP(E658,'PORTE E UCO'!$A$5:$D$46,4,0)*C658)</f>
        <v>377.223602</v>
      </c>
      <c r="G658" s="30"/>
      <c r="H658" s="21" t="n">
        <f aca="false">G658*$R$2</f>
        <v>0</v>
      </c>
      <c r="I658" s="27" t="n">
        <v>1</v>
      </c>
      <c r="J658" s="22" t="n">
        <f aca="false">IF(I658&gt;=1,F658*$J$2,"")</f>
        <v>113.1670806</v>
      </c>
      <c r="K658" s="22" t="str">
        <f aca="false">IF(I658&gt;=2,F658*$K$2,"")</f>
        <v/>
      </c>
      <c r="L658" s="22" t="str">
        <f aca="false">IF(I658&gt;=3,F658*$L$2,"")</f>
        <v/>
      </c>
      <c r="M658" s="22" t="str">
        <f aca="false">IF(I658&gt;=4,F658*$M$2,"")</f>
        <v/>
      </c>
      <c r="N658" s="27" t="n">
        <v>3</v>
      </c>
      <c r="O658" s="27" t="n">
        <v>0</v>
      </c>
      <c r="P658" s="31" t="n">
        <v>0</v>
      </c>
      <c r="Q658" s="32"/>
      <c r="R658" s="38"/>
      <c r="S658" s="25" t="n">
        <f aca="false">SUM(F658,H658,J658,K658,L658,M658)</f>
        <v>490.3906826</v>
      </c>
      <c r="T658" s="25" t="n">
        <f aca="false">SUM(F658,H658,J658,K658,L658,M658,Q658)</f>
        <v>490.3906826</v>
      </c>
      <c r="AMH658" s="13"/>
      <c r="AMI658" s="0"/>
      <c r="AMJ658" s="0"/>
    </row>
    <row r="659" s="39" customFormat="true" ht="13.8" hidden="false" customHeight="false" outlineLevel="0" collapsed="false">
      <c r="A659" s="16" t="n">
        <v>30501415</v>
      </c>
      <c r="B659" s="17" t="s">
        <v>703</v>
      </c>
      <c r="C659" s="18"/>
      <c r="D659" s="18"/>
      <c r="E659" s="16" t="s">
        <v>225</v>
      </c>
      <c r="F659" s="19" t="n">
        <f aca="false">IF(C659="",VLOOKUP(E659,'PORTE E UCO'!$A$5:$D$46,4,0),VLOOKUP(E659,'PORTE E UCO'!$A$5:$D$46,4,0)*C659)</f>
        <v>1035.416342</v>
      </c>
      <c r="G659" s="20"/>
      <c r="H659" s="21" t="n">
        <f aca="false">G659*$R$2</f>
        <v>0</v>
      </c>
      <c r="I659" s="16" t="n">
        <v>1</v>
      </c>
      <c r="J659" s="22" t="n">
        <f aca="false">IF(I659&gt;=1,F659*$J$2,"")</f>
        <v>310.6249026</v>
      </c>
      <c r="K659" s="22" t="str">
        <f aca="false">IF(I659&gt;=2,F659*$K$2,"")</f>
        <v/>
      </c>
      <c r="L659" s="22" t="str">
        <f aca="false">IF(I659&gt;=3,F659*$L$2,"")</f>
        <v/>
      </c>
      <c r="M659" s="22" t="str">
        <f aca="false">IF(I659&gt;=4,F659*$M$2,"")</f>
        <v/>
      </c>
      <c r="N659" s="16" t="n">
        <v>3</v>
      </c>
      <c r="O659" s="16" t="n">
        <v>0</v>
      </c>
      <c r="P659" s="23" t="n">
        <v>0</v>
      </c>
      <c r="Q659" s="22"/>
      <c r="R659" s="38"/>
      <c r="S659" s="25" t="n">
        <f aca="false">SUM(F659,H659,J659,K659,L659,M659)</f>
        <v>1346.0412446</v>
      </c>
      <c r="T659" s="25" t="n">
        <f aca="false">SUM(F659,H659,J659,K659,L659,M659,Q659)</f>
        <v>1346.0412446</v>
      </c>
      <c r="AMH659" s="13"/>
      <c r="AMI659" s="0"/>
      <c r="AMJ659" s="0"/>
    </row>
    <row r="660" s="39" customFormat="true" ht="13.8" hidden="false" customHeight="false" outlineLevel="0" collapsed="false">
      <c r="A660" s="27" t="n">
        <v>30501423</v>
      </c>
      <c r="B660" s="28" t="s">
        <v>704</v>
      </c>
      <c r="C660" s="29"/>
      <c r="D660" s="29"/>
      <c r="E660" s="27" t="s">
        <v>229</v>
      </c>
      <c r="F660" s="19" t="n">
        <f aca="false">IF(C660="",VLOOKUP(E660,'PORTE E UCO'!$A$5:$D$46,4,0),VLOOKUP(E660,'PORTE E UCO'!$A$5:$D$46,4,0)*C660)</f>
        <v>946.935808</v>
      </c>
      <c r="G660" s="30"/>
      <c r="H660" s="21" t="n">
        <f aca="false">G660*$R$2</f>
        <v>0</v>
      </c>
      <c r="I660" s="27" t="n">
        <v>1</v>
      </c>
      <c r="J660" s="22" t="n">
        <f aca="false">IF(I660&gt;=1,F660*$J$2,"")</f>
        <v>284.0807424</v>
      </c>
      <c r="K660" s="22" t="str">
        <f aca="false">IF(I660&gt;=2,F660*$K$2,"")</f>
        <v/>
      </c>
      <c r="L660" s="22" t="str">
        <f aca="false">IF(I660&gt;=3,F660*$L$2,"")</f>
        <v/>
      </c>
      <c r="M660" s="22" t="str">
        <f aca="false">IF(I660&gt;=4,F660*$M$2,"")</f>
        <v/>
      </c>
      <c r="N660" s="27" t="n">
        <v>2</v>
      </c>
      <c r="O660" s="27" t="n">
        <v>0</v>
      </c>
      <c r="P660" s="31" t="n">
        <v>0</v>
      </c>
      <c r="Q660" s="32"/>
      <c r="R660" s="38"/>
      <c r="S660" s="25" t="n">
        <f aca="false">SUM(F660,H660,J660,K660,L660,M660)</f>
        <v>1231.0165504</v>
      </c>
      <c r="T660" s="25" t="n">
        <f aca="false">SUM(F660,H660,J660,K660,L660,M660,Q660)</f>
        <v>1231.0165504</v>
      </c>
      <c r="AMH660" s="13"/>
      <c r="AMI660" s="0"/>
      <c r="AMJ660" s="0"/>
    </row>
    <row r="661" s="39" customFormat="true" ht="13.8" hidden="false" customHeight="false" outlineLevel="0" collapsed="false">
      <c r="A661" s="16" t="n">
        <v>30501431</v>
      </c>
      <c r="B661" s="17" t="s">
        <v>705</v>
      </c>
      <c r="C661" s="18"/>
      <c r="D661" s="18"/>
      <c r="E661" s="16" t="s">
        <v>167</v>
      </c>
      <c r="F661" s="19" t="n">
        <f aca="false">IF(C661="",VLOOKUP(E661,'PORTE E UCO'!$A$5:$D$46,4,0),VLOOKUP(E661,'PORTE E UCO'!$A$5:$D$46,4,0)*C661)</f>
        <v>566.612796</v>
      </c>
      <c r="G661" s="20"/>
      <c r="H661" s="21" t="n">
        <f aca="false">G661*$R$2</f>
        <v>0</v>
      </c>
      <c r="I661" s="16" t="n">
        <v>1</v>
      </c>
      <c r="J661" s="22" t="n">
        <f aca="false">IF(I661&gt;=1,F661*$J$2,"")</f>
        <v>169.9838388</v>
      </c>
      <c r="K661" s="22" t="str">
        <f aca="false">IF(I661&gt;=2,F661*$K$2,"")</f>
        <v/>
      </c>
      <c r="L661" s="22" t="str">
        <f aca="false">IF(I661&gt;=3,F661*$L$2,"")</f>
        <v/>
      </c>
      <c r="M661" s="22" t="str">
        <f aca="false">IF(I661&gt;=4,F661*$M$2,"")</f>
        <v/>
      </c>
      <c r="N661" s="16" t="n">
        <v>3</v>
      </c>
      <c r="O661" s="16" t="n">
        <v>0</v>
      </c>
      <c r="P661" s="23" t="n">
        <v>0</v>
      </c>
      <c r="Q661" s="22"/>
      <c r="R661" s="38"/>
      <c r="S661" s="25" t="n">
        <f aca="false">SUM(F661,H661,J661,K661,L661,M661)</f>
        <v>736.5966348</v>
      </c>
      <c r="T661" s="25" t="n">
        <f aca="false">SUM(F661,H661,J661,K661,L661,M661,Q661)</f>
        <v>736.5966348</v>
      </c>
      <c r="AMH661" s="13"/>
      <c r="AMI661" s="0"/>
      <c r="AMJ661" s="0"/>
    </row>
    <row r="662" s="39" customFormat="true" ht="13.8" hidden="false" customHeight="false" outlineLevel="0" collapsed="false">
      <c r="A662" s="27" t="n">
        <v>30501440</v>
      </c>
      <c r="B662" s="28" t="s">
        <v>706</v>
      </c>
      <c r="C662" s="29"/>
      <c r="D662" s="29"/>
      <c r="E662" s="27" t="s">
        <v>223</v>
      </c>
      <c r="F662" s="19" t="n">
        <f aca="false">IF(C662="",VLOOKUP(E662,'PORTE E UCO'!$A$5:$D$46,4,0),VLOOKUP(E662,'PORTE E UCO'!$A$5:$D$46,4,0)*C662)</f>
        <v>436.20385</v>
      </c>
      <c r="G662" s="30"/>
      <c r="H662" s="21" t="n">
        <f aca="false">G662*$R$2</f>
        <v>0</v>
      </c>
      <c r="I662" s="27" t="n">
        <v>1</v>
      </c>
      <c r="J662" s="22" t="n">
        <f aca="false">IF(I662&gt;=1,F662*$J$2,"")</f>
        <v>130.861155</v>
      </c>
      <c r="K662" s="22" t="str">
        <f aca="false">IF(I662&gt;=2,F662*$K$2,"")</f>
        <v/>
      </c>
      <c r="L662" s="22" t="str">
        <f aca="false">IF(I662&gt;=3,F662*$L$2,"")</f>
        <v/>
      </c>
      <c r="M662" s="22" t="str">
        <f aca="false">IF(I662&gt;=4,F662*$M$2,"")</f>
        <v/>
      </c>
      <c r="N662" s="27" t="n">
        <v>3</v>
      </c>
      <c r="O662" s="27" t="n">
        <v>0</v>
      </c>
      <c r="P662" s="31" t="n">
        <v>0</v>
      </c>
      <c r="Q662" s="32"/>
      <c r="R662" s="38"/>
      <c r="S662" s="25" t="n">
        <f aca="false">SUM(F662,H662,J662,K662,L662,M662)</f>
        <v>567.065005</v>
      </c>
      <c r="T662" s="25" t="n">
        <f aca="false">SUM(F662,H662,J662,K662,L662,M662,Q662)</f>
        <v>567.065005</v>
      </c>
      <c r="AMH662" s="13"/>
      <c r="AMI662" s="0"/>
      <c r="AMJ662" s="0"/>
    </row>
    <row r="663" s="39" customFormat="true" ht="13.8" hidden="false" customHeight="false" outlineLevel="0" collapsed="false">
      <c r="A663" s="16" t="n">
        <v>30501458</v>
      </c>
      <c r="B663" s="17" t="s">
        <v>707</v>
      </c>
      <c r="C663" s="18"/>
      <c r="D663" s="18"/>
      <c r="E663" s="16" t="s">
        <v>37</v>
      </c>
      <c r="F663" s="19" t="n">
        <f aca="false">IF(C663="",VLOOKUP(E663,'PORTE E UCO'!$A$5:$D$46,4,0),VLOOKUP(E663,'PORTE E UCO'!$A$5:$D$46,4,0)*C663)</f>
        <v>192.437794</v>
      </c>
      <c r="G663" s="20"/>
      <c r="H663" s="21" t="n">
        <f aca="false">G663*$R$2</f>
        <v>0</v>
      </c>
      <c r="I663" s="16" t="n">
        <v>1</v>
      </c>
      <c r="J663" s="22" t="n">
        <f aca="false">IF(I663&gt;=1,F663*$J$2,"")</f>
        <v>57.7313382</v>
      </c>
      <c r="K663" s="22" t="str">
        <f aca="false">IF(I663&gt;=2,F663*$K$2,"")</f>
        <v/>
      </c>
      <c r="L663" s="22" t="str">
        <f aca="false">IF(I663&gt;=3,F663*$L$2,"")</f>
        <v/>
      </c>
      <c r="M663" s="22" t="str">
        <f aca="false">IF(I663&gt;=4,F663*$M$2,"")</f>
        <v/>
      </c>
      <c r="N663" s="16" t="n">
        <v>1</v>
      </c>
      <c r="O663" s="16" t="n">
        <v>0</v>
      </c>
      <c r="P663" s="23" t="n">
        <v>0</v>
      </c>
      <c r="Q663" s="22"/>
      <c r="R663" s="38"/>
      <c r="S663" s="25" t="n">
        <f aca="false">SUM(F663,H663,J663,K663,L663,M663)</f>
        <v>250.1691322</v>
      </c>
      <c r="T663" s="25" t="n">
        <f aca="false">SUM(F663,H663,J663,K663,L663,M663,Q663)</f>
        <v>250.1691322</v>
      </c>
      <c r="AMH663" s="13"/>
      <c r="AMI663" s="0"/>
      <c r="AMJ663" s="0"/>
    </row>
    <row r="664" s="39" customFormat="true" ht="13.8" hidden="false" customHeight="false" outlineLevel="0" collapsed="false">
      <c r="A664" s="27" t="n">
        <v>30501466</v>
      </c>
      <c r="B664" s="28" t="s">
        <v>708</v>
      </c>
      <c r="C664" s="29"/>
      <c r="D664" s="29"/>
      <c r="E664" s="27" t="s">
        <v>26</v>
      </c>
      <c r="F664" s="19" t="n">
        <f aca="false">IF(C664="",VLOOKUP(E664,'PORTE E UCO'!$A$5:$D$46,4,0),VLOOKUP(E664,'PORTE E UCO'!$A$5:$D$46,4,0)*C664)</f>
        <v>324.442174</v>
      </c>
      <c r="G664" s="30"/>
      <c r="H664" s="21" t="n">
        <f aca="false">G664*$R$2</f>
        <v>0</v>
      </c>
      <c r="I664" s="27" t="n">
        <v>1</v>
      </c>
      <c r="J664" s="22" t="n">
        <f aca="false">IF(I664&gt;=1,F664*$J$2,"")</f>
        <v>97.3326522</v>
      </c>
      <c r="K664" s="22" t="str">
        <f aca="false">IF(I664&gt;=2,F664*$K$2,"")</f>
        <v/>
      </c>
      <c r="L664" s="22" t="str">
        <f aca="false">IF(I664&gt;=3,F664*$L$2,"")</f>
        <v/>
      </c>
      <c r="M664" s="22" t="str">
        <f aca="false">IF(I664&gt;=4,F664*$M$2,"")</f>
        <v/>
      </c>
      <c r="N664" s="27" t="n">
        <v>3</v>
      </c>
      <c r="O664" s="27" t="n">
        <v>0</v>
      </c>
      <c r="P664" s="31" t="n">
        <v>0</v>
      </c>
      <c r="Q664" s="32"/>
      <c r="R664" s="38"/>
      <c r="S664" s="25" t="n">
        <f aca="false">SUM(F664,H664,J664,K664,L664,M664)</f>
        <v>421.7748262</v>
      </c>
      <c r="T664" s="25" t="n">
        <f aca="false">SUM(F664,H664,J664,K664,L664,M664,Q664)</f>
        <v>421.7748262</v>
      </c>
      <c r="AMH664" s="13"/>
      <c r="AMI664" s="0"/>
      <c r="AMJ664" s="0"/>
    </row>
    <row r="665" s="39" customFormat="true" ht="13.8" hidden="false" customHeight="false" outlineLevel="0" collapsed="false">
      <c r="A665" s="16" t="n">
        <v>30502012</v>
      </c>
      <c r="B665" s="17" t="s">
        <v>709</v>
      </c>
      <c r="C665" s="18"/>
      <c r="D665" s="18"/>
      <c r="E665" s="16" t="s">
        <v>221</v>
      </c>
      <c r="F665" s="19" t="n">
        <f aca="false">IF(C665="",VLOOKUP(E665,'PORTE E UCO'!$A$5:$D$46,4,0),VLOOKUP(E665,'PORTE E UCO'!$A$5:$D$46,4,0)*C665)</f>
        <v>1140.948712</v>
      </c>
      <c r="G665" s="20"/>
      <c r="H665" s="21" t="n">
        <f aca="false">G665*$R$2</f>
        <v>0</v>
      </c>
      <c r="I665" s="16" t="n">
        <v>3</v>
      </c>
      <c r="J665" s="22" t="n">
        <f aca="false">IF(I665&gt;=1,F665*$J$2,"")</f>
        <v>342.2846136</v>
      </c>
      <c r="K665" s="22" t="n">
        <f aca="false">IF(I665&gt;=2,F665*$K$2,"")</f>
        <v>228.1897424</v>
      </c>
      <c r="L665" s="22" t="n">
        <f aca="false">IF(I665&gt;=3,F665*$L$2,"")</f>
        <v>228.1897424</v>
      </c>
      <c r="M665" s="22" t="str">
        <f aca="false">IF(I665&gt;=4,F665*$M$2,"")</f>
        <v/>
      </c>
      <c r="N665" s="16" t="n">
        <v>6</v>
      </c>
      <c r="O665" s="16" t="n">
        <v>0</v>
      </c>
      <c r="P665" s="23" t="n">
        <v>0</v>
      </c>
      <c r="Q665" s="22"/>
      <c r="R665" s="38"/>
      <c r="S665" s="25" t="n">
        <f aca="false">SUM(F665,H665,J665,K665,L665,M665)</f>
        <v>1939.6128104</v>
      </c>
      <c r="T665" s="25" t="n">
        <f aca="false">SUM(F665,H665,J665,K665,L665,M665,Q665)</f>
        <v>1939.6128104</v>
      </c>
      <c r="AMH665" s="13"/>
      <c r="AMI665" s="0"/>
      <c r="AMJ665" s="0"/>
    </row>
    <row r="666" s="39" customFormat="true" ht="13.8" hidden="false" customHeight="false" outlineLevel="0" collapsed="false">
      <c r="A666" s="27" t="n">
        <v>30502020</v>
      </c>
      <c r="B666" s="28" t="s">
        <v>710</v>
      </c>
      <c r="C666" s="29"/>
      <c r="D666" s="29"/>
      <c r="E666" s="27" t="s">
        <v>223</v>
      </c>
      <c r="F666" s="19" t="n">
        <f aca="false">IF(C666="",VLOOKUP(E666,'PORTE E UCO'!$A$5:$D$46,4,0),VLOOKUP(E666,'PORTE E UCO'!$A$5:$D$46,4,0)*C666)</f>
        <v>436.20385</v>
      </c>
      <c r="G666" s="30"/>
      <c r="H666" s="21" t="n">
        <f aca="false">G666*$R$2</f>
        <v>0</v>
      </c>
      <c r="I666" s="27" t="n">
        <v>1</v>
      </c>
      <c r="J666" s="22" t="n">
        <f aca="false">IF(I666&gt;=1,F666*$J$2,"")</f>
        <v>130.861155</v>
      </c>
      <c r="K666" s="22" t="str">
        <f aca="false">IF(I666&gt;=2,F666*$K$2,"")</f>
        <v/>
      </c>
      <c r="L666" s="22" t="str">
        <f aca="false">IF(I666&gt;=3,F666*$L$2,"")</f>
        <v/>
      </c>
      <c r="M666" s="22" t="str">
        <f aca="false">IF(I666&gt;=4,F666*$M$2,"")</f>
        <v/>
      </c>
      <c r="N666" s="27" t="n">
        <v>2</v>
      </c>
      <c r="O666" s="27" t="n">
        <v>0</v>
      </c>
      <c r="P666" s="31" t="n">
        <v>0</v>
      </c>
      <c r="Q666" s="32"/>
      <c r="R666" s="38"/>
      <c r="S666" s="25" t="n">
        <f aca="false">SUM(F666,H666,J666,K666,L666,M666)</f>
        <v>567.065005</v>
      </c>
      <c r="T666" s="25" t="n">
        <f aca="false">SUM(F666,H666,J666,K666,L666,M666,Q666)</f>
        <v>567.065005</v>
      </c>
      <c r="AMH666" s="13"/>
      <c r="AMI666" s="0"/>
      <c r="AMJ666" s="0"/>
    </row>
    <row r="667" s="39" customFormat="true" ht="13.8" hidden="false" customHeight="false" outlineLevel="0" collapsed="false">
      <c r="A667" s="16" t="n">
        <v>30502292</v>
      </c>
      <c r="B667" s="17" t="s">
        <v>711</v>
      </c>
      <c r="C667" s="18"/>
      <c r="D667" s="18"/>
      <c r="E667" s="16" t="s">
        <v>167</v>
      </c>
      <c r="F667" s="19" t="n">
        <f aca="false">IF(C667="",VLOOKUP(E667,'PORTE E UCO'!$A$5:$D$46,4,0),VLOOKUP(E667,'PORTE E UCO'!$A$5:$D$46,4,0)*C667)</f>
        <v>566.612796</v>
      </c>
      <c r="G667" s="20" t="n">
        <v>33.8</v>
      </c>
      <c r="H667" s="21" t="n">
        <f aca="false">G667*$R$2</f>
        <v>664.9687616</v>
      </c>
      <c r="I667" s="16" t="n">
        <v>1</v>
      </c>
      <c r="J667" s="22" t="n">
        <f aca="false">IF(I667&gt;=1,F667*$J$2,"")</f>
        <v>169.9838388</v>
      </c>
      <c r="K667" s="22" t="str">
        <f aca="false">IF(I667&gt;=2,F667*$K$2,"")</f>
        <v/>
      </c>
      <c r="L667" s="22" t="str">
        <f aca="false">IF(I667&gt;=3,F667*$L$2,"")</f>
        <v/>
      </c>
      <c r="M667" s="22" t="str">
        <f aca="false">IF(I667&gt;=4,F667*$M$2,"")</f>
        <v/>
      </c>
      <c r="N667" s="16" t="n">
        <v>4</v>
      </c>
      <c r="O667" s="16" t="n">
        <v>0</v>
      </c>
      <c r="P667" s="23" t="n">
        <v>0</v>
      </c>
      <c r="Q667" s="22"/>
      <c r="R667" s="38"/>
      <c r="S667" s="25" t="n">
        <f aca="false">SUM(F667,H667,J667,K667,L667,M667)</f>
        <v>1401.5653964</v>
      </c>
      <c r="T667" s="25" t="n">
        <f aca="false">SUM(F667,H667,J667,K667,L667,M667,Q667)</f>
        <v>1401.5653964</v>
      </c>
      <c r="AMH667" s="13"/>
      <c r="AMI667" s="0"/>
      <c r="AMJ667" s="0"/>
    </row>
    <row r="668" s="39" customFormat="true" ht="14.95" hidden="false" customHeight="false" outlineLevel="0" collapsed="false">
      <c r="A668" s="27" t="n">
        <v>30502284</v>
      </c>
      <c r="B668" s="28" t="s">
        <v>712</v>
      </c>
      <c r="C668" s="29"/>
      <c r="D668" s="29"/>
      <c r="E668" s="27" t="s">
        <v>272</v>
      </c>
      <c r="F668" s="19" t="n">
        <f aca="false">IF(C668="",VLOOKUP(E668,'PORTE E UCO'!$A$5:$D$46,4,0),VLOOKUP(E668,'PORTE E UCO'!$A$5:$D$46,4,0)*C668)</f>
        <v>801.009488</v>
      </c>
      <c r="G668" s="30"/>
      <c r="H668" s="21" t="n">
        <f aca="false">G668*$R$2</f>
        <v>0</v>
      </c>
      <c r="I668" s="27" t="n">
        <v>1</v>
      </c>
      <c r="J668" s="22" t="n">
        <f aca="false">IF(I668&gt;=1,F668*$J$2,"")</f>
        <v>240.3028464</v>
      </c>
      <c r="K668" s="22" t="str">
        <f aca="false">IF(I668&gt;=2,F668*$K$2,"")</f>
        <v/>
      </c>
      <c r="L668" s="22" t="str">
        <f aca="false">IF(I668&gt;=3,F668*$L$2,"")</f>
        <v/>
      </c>
      <c r="M668" s="22" t="str">
        <f aca="false">IF(I668&gt;=4,F668*$M$2,"")</f>
        <v/>
      </c>
      <c r="N668" s="27" t="n">
        <v>5</v>
      </c>
      <c r="O668" s="27" t="n">
        <v>0</v>
      </c>
      <c r="P668" s="31" t="n">
        <v>0</v>
      </c>
      <c r="Q668" s="32"/>
      <c r="R668" s="38"/>
      <c r="S668" s="25" t="n">
        <f aca="false">SUM(F668,H668,J668,K668,L668,M668)</f>
        <v>1041.3123344</v>
      </c>
      <c r="T668" s="25" t="n">
        <f aca="false">SUM(F668,H668,J668,K668,L668,M668,Q668)</f>
        <v>1041.3123344</v>
      </c>
      <c r="AMH668" s="13"/>
      <c r="AMI668" s="0"/>
      <c r="AMJ668" s="0"/>
    </row>
    <row r="669" s="39" customFormat="true" ht="13.8" hidden="false" customHeight="false" outlineLevel="0" collapsed="false">
      <c r="A669" s="16" t="n">
        <v>30502039</v>
      </c>
      <c r="B669" s="17" t="s">
        <v>713</v>
      </c>
      <c r="C669" s="18"/>
      <c r="D669" s="18"/>
      <c r="E669" s="16" t="s">
        <v>229</v>
      </c>
      <c r="F669" s="19" t="n">
        <f aca="false">IF(C669="",VLOOKUP(E669,'PORTE E UCO'!$A$5:$D$46,4,0),VLOOKUP(E669,'PORTE E UCO'!$A$5:$D$46,4,0)*C669)</f>
        <v>946.935808</v>
      </c>
      <c r="G669" s="20"/>
      <c r="H669" s="21" t="n">
        <f aca="false">G669*$R$2</f>
        <v>0</v>
      </c>
      <c r="I669" s="16" t="n">
        <v>2</v>
      </c>
      <c r="J669" s="22" t="n">
        <f aca="false">IF(I669&gt;=1,F669*$J$2,"")</f>
        <v>284.0807424</v>
      </c>
      <c r="K669" s="22" t="n">
        <f aca="false">IF(I669&gt;=2,F669*$K$2,"")</f>
        <v>189.3871616</v>
      </c>
      <c r="L669" s="22" t="str">
        <f aca="false">IF(I669&gt;=3,F669*$L$2,"")</f>
        <v/>
      </c>
      <c r="M669" s="22" t="str">
        <f aca="false">IF(I669&gt;=4,F669*$M$2,"")</f>
        <v/>
      </c>
      <c r="N669" s="16" t="n">
        <v>4</v>
      </c>
      <c r="O669" s="16" t="n">
        <v>0</v>
      </c>
      <c r="P669" s="23" t="n">
        <v>0</v>
      </c>
      <c r="Q669" s="22"/>
      <c r="R669" s="38"/>
      <c r="S669" s="25" t="n">
        <f aca="false">SUM(F669,H669,J669,K669,L669,M669)</f>
        <v>1420.403712</v>
      </c>
      <c r="T669" s="25" t="n">
        <f aca="false">SUM(F669,H669,J669,K669,L669,M669,Q669)</f>
        <v>1420.403712</v>
      </c>
      <c r="AMH669" s="13"/>
      <c r="AMI669" s="0"/>
      <c r="AMJ669" s="0"/>
    </row>
    <row r="670" s="39" customFormat="true" ht="13.8" hidden="false" customHeight="false" outlineLevel="0" collapsed="false">
      <c r="A670" s="27" t="n">
        <v>30502306</v>
      </c>
      <c r="B670" s="28" t="s">
        <v>714</v>
      </c>
      <c r="C670" s="29"/>
      <c r="D670" s="29"/>
      <c r="E670" s="27" t="s">
        <v>308</v>
      </c>
      <c r="F670" s="19" t="n">
        <f aca="false">IF(C670="",VLOOKUP(E670,'PORTE E UCO'!$A$5:$D$46,4,0),VLOOKUP(E670,'PORTE E UCO'!$A$5:$D$46,4,0)*C670)</f>
        <v>1327.248658</v>
      </c>
      <c r="G670" s="30" t="n">
        <v>38.5</v>
      </c>
      <c r="H670" s="21" t="n">
        <f aca="false">G670*$R$2</f>
        <v>757.434832</v>
      </c>
      <c r="I670" s="27" t="n">
        <v>2</v>
      </c>
      <c r="J670" s="22" t="n">
        <f aca="false">IF(I670&gt;=1,F670*$J$2,"")</f>
        <v>398.1745974</v>
      </c>
      <c r="K670" s="22" t="n">
        <f aca="false">IF(I670&gt;=2,F670*$K$2,"")</f>
        <v>265.4497316</v>
      </c>
      <c r="L670" s="22" t="str">
        <f aca="false">IF(I670&gt;=3,F670*$L$2,"")</f>
        <v/>
      </c>
      <c r="M670" s="22" t="str">
        <f aca="false">IF(I670&gt;=4,F670*$M$2,"")</f>
        <v/>
      </c>
      <c r="N670" s="27" t="n">
        <v>5</v>
      </c>
      <c r="O670" s="27" t="n">
        <v>0</v>
      </c>
      <c r="P670" s="31" t="n">
        <v>0</v>
      </c>
      <c r="Q670" s="32"/>
      <c r="R670" s="38"/>
      <c r="S670" s="25" t="n">
        <f aca="false">SUM(F670,H670,J670,K670,L670,M670)</f>
        <v>2748.307819</v>
      </c>
      <c r="T670" s="25" t="n">
        <f aca="false">SUM(F670,H670,J670,K670,L670,M670,Q670)</f>
        <v>2748.307819</v>
      </c>
      <c r="AMH670" s="13"/>
      <c r="AMI670" s="0"/>
      <c r="AMJ670" s="0"/>
    </row>
    <row r="671" s="39" customFormat="true" ht="13.8" hidden="false" customHeight="false" outlineLevel="0" collapsed="false">
      <c r="A671" s="16" t="n">
        <v>30502047</v>
      </c>
      <c r="B671" s="17" t="s">
        <v>715</v>
      </c>
      <c r="C671" s="18"/>
      <c r="D671" s="18"/>
      <c r="E671" s="16" t="s">
        <v>24</v>
      </c>
      <c r="F671" s="19" t="n">
        <f aca="false">IF(C671="",VLOOKUP(E671,'PORTE E UCO'!$A$5:$D$46,4,0),VLOOKUP(E671,'PORTE E UCO'!$A$5:$D$46,4,0)*C671)</f>
        <v>377.223602</v>
      </c>
      <c r="G671" s="20"/>
      <c r="H671" s="21" t="n">
        <f aca="false">G671*$R$2</f>
        <v>0</v>
      </c>
      <c r="I671" s="16" t="n">
        <v>1</v>
      </c>
      <c r="J671" s="22" t="n">
        <f aca="false">IF(I671&gt;=1,F671*$J$2,"")</f>
        <v>113.1670806</v>
      </c>
      <c r="K671" s="22" t="str">
        <f aca="false">IF(I671&gt;=2,F671*$K$2,"")</f>
        <v/>
      </c>
      <c r="L671" s="22" t="str">
        <f aca="false">IF(I671&gt;=3,F671*$L$2,"")</f>
        <v/>
      </c>
      <c r="M671" s="22" t="str">
        <f aca="false">IF(I671&gt;=4,F671*$M$2,"")</f>
        <v/>
      </c>
      <c r="N671" s="16" t="n">
        <v>2</v>
      </c>
      <c r="O671" s="16" t="n">
        <v>0</v>
      </c>
      <c r="P671" s="23" t="n">
        <v>0</v>
      </c>
      <c r="Q671" s="22"/>
      <c r="R671" s="38"/>
      <c r="S671" s="25" t="n">
        <f aca="false">SUM(F671,H671,J671,K671,L671,M671)</f>
        <v>490.3906826</v>
      </c>
      <c r="T671" s="25" t="n">
        <f aca="false">SUM(F671,H671,J671,K671,L671,M671,Q671)</f>
        <v>490.3906826</v>
      </c>
      <c r="AMH671" s="13"/>
      <c r="AMI671" s="0"/>
      <c r="AMJ671" s="0"/>
    </row>
    <row r="672" s="39" customFormat="true" ht="13.8" hidden="false" customHeight="false" outlineLevel="0" collapsed="false">
      <c r="A672" s="27" t="n">
        <v>30502063</v>
      </c>
      <c r="B672" s="28" t="s">
        <v>716</v>
      </c>
      <c r="C672" s="29"/>
      <c r="D672" s="29"/>
      <c r="E672" s="27" t="s">
        <v>320</v>
      </c>
      <c r="F672" s="19" t="n">
        <f aca="false">IF(C672="",VLOOKUP(E672,'PORTE E UCO'!$A$5:$D$46,4,0),VLOOKUP(E672,'PORTE E UCO'!$A$5:$D$46,4,0)*C672)</f>
        <v>1224.795374</v>
      </c>
      <c r="G672" s="30"/>
      <c r="H672" s="21" t="n">
        <f aca="false">G672*$R$2</f>
        <v>0</v>
      </c>
      <c r="I672" s="27" t="n">
        <v>2</v>
      </c>
      <c r="J672" s="22" t="n">
        <f aca="false">IF(I672&gt;=1,F672*$J$2,"")</f>
        <v>367.4386122</v>
      </c>
      <c r="K672" s="22" t="n">
        <f aca="false">IF(I672&gt;=2,F672*$K$2,"")</f>
        <v>244.9590748</v>
      </c>
      <c r="L672" s="22" t="str">
        <f aca="false">IF(I672&gt;=3,F672*$L$2,"")</f>
        <v/>
      </c>
      <c r="M672" s="22" t="str">
        <f aca="false">IF(I672&gt;=4,F672*$M$2,"")</f>
        <v/>
      </c>
      <c r="N672" s="27" t="n">
        <v>4</v>
      </c>
      <c r="O672" s="27" t="n">
        <v>0</v>
      </c>
      <c r="P672" s="31" t="n">
        <v>0</v>
      </c>
      <c r="Q672" s="32"/>
      <c r="R672" s="38"/>
      <c r="S672" s="25" t="n">
        <f aca="false">SUM(F672,H672,J672,K672,L672,M672)</f>
        <v>1837.193061</v>
      </c>
      <c r="T672" s="25" t="n">
        <f aca="false">SUM(F672,H672,J672,K672,L672,M672,Q672)</f>
        <v>1837.193061</v>
      </c>
      <c r="AMH672" s="13"/>
      <c r="AMI672" s="0"/>
      <c r="AMJ672" s="0"/>
    </row>
    <row r="673" s="39" customFormat="true" ht="13.8" hidden="false" customHeight="false" outlineLevel="0" collapsed="false">
      <c r="A673" s="16" t="n">
        <v>30502071</v>
      </c>
      <c r="B673" s="17" t="s">
        <v>717</v>
      </c>
      <c r="C673" s="18"/>
      <c r="D673" s="18"/>
      <c r="E673" s="16" t="s">
        <v>272</v>
      </c>
      <c r="F673" s="19" t="n">
        <f aca="false">IF(C673="",VLOOKUP(E673,'PORTE E UCO'!$A$5:$D$46,4,0),VLOOKUP(E673,'PORTE E UCO'!$A$5:$D$46,4,0)*C673)</f>
        <v>801.009488</v>
      </c>
      <c r="G673" s="20"/>
      <c r="H673" s="21" t="n">
        <f aca="false">G673*$R$2</f>
        <v>0</v>
      </c>
      <c r="I673" s="16" t="n">
        <v>1</v>
      </c>
      <c r="J673" s="22" t="n">
        <f aca="false">IF(I673&gt;=1,F673*$J$2,"")</f>
        <v>240.3028464</v>
      </c>
      <c r="K673" s="22" t="str">
        <f aca="false">IF(I673&gt;=2,F673*$K$2,"")</f>
        <v/>
      </c>
      <c r="L673" s="22" t="str">
        <f aca="false">IF(I673&gt;=3,F673*$L$2,"")</f>
        <v/>
      </c>
      <c r="M673" s="22" t="str">
        <f aca="false">IF(I673&gt;=4,F673*$M$2,"")</f>
        <v/>
      </c>
      <c r="N673" s="16" t="n">
        <v>2</v>
      </c>
      <c r="O673" s="16" t="n">
        <v>0</v>
      </c>
      <c r="P673" s="23" t="n">
        <v>0</v>
      </c>
      <c r="Q673" s="22"/>
      <c r="R673" s="38"/>
      <c r="S673" s="25" t="n">
        <f aca="false">SUM(F673,H673,J673,K673,L673,M673)</f>
        <v>1041.3123344</v>
      </c>
      <c r="T673" s="25" t="n">
        <f aca="false">SUM(F673,H673,J673,K673,L673,M673,Q673)</f>
        <v>1041.3123344</v>
      </c>
      <c r="AMH673" s="13"/>
      <c r="AMI673" s="0"/>
      <c r="AMJ673" s="0"/>
    </row>
    <row r="674" s="39" customFormat="true" ht="13.8" hidden="false" customHeight="false" outlineLevel="0" collapsed="false">
      <c r="A674" s="27" t="n">
        <v>30502080</v>
      </c>
      <c r="B674" s="28" t="s">
        <v>718</v>
      </c>
      <c r="C674" s="29"/>
      <c r="D674" s="29"/>
      <c r="E674" s="27" t="s">
        <v>272</v>
      </c>
      <c r="F674" s="19" t="n">
        <f aca="false">IF(C674="",VLOOKUP(E674,'PORTE E UCO'!$A$5:$D$46,4,0),VLOOKUP(E674,'PORTE E UCO'!$A$5:$D$46,4,0)*C674)</f>
        <v>801.009488</v>
      </c>
      <c r="G674" s="30"/>
      <c r="H674" s="21" t="n">
        <f aca="false">G674*$R$2</f>
        <v>0</v>
      </c>
      <c r="I674" s="27" t="n">
        <v>1</v>
      </c>
      <c r="J674" s="22" t="n">
        <f aca="false">IF(I674&gt;=1,F674*$J$2,"")</f>
        <v>240.3028464</v>
      </c>
      <c r="K674" s="22" t="str">
        <f aca="false">IF(I674&gt;=2,F674*$K$2,"")</f>
        <v/>
      </c>
      <c r="L674" s="22" t="str">
        <f aca="false">IF(I674&gt;=3,F674*$L$2,"")</f>
        <v/>
      </c>
      <c r="M674" s="22" t="str">
        <f aca="false">IF(I674&gt;=4,F674*$M$2,"")</f>
        <v/>
      </c>
      <c r="N674" s="27" t="n">
        <v>2</v>
      </c>
      <c r="O674" s="27" t="n">
        <v>0</v>
      </c>
      <c r="P674" s="31" t="n">
        <v>0</v>
      </c>
      <c r="Q674" s="32"/>
      <c r="R674" s="38"/>
      <c r="S674" s="25" t="n">
        <f aca="false">SUM(F674,H674,J674,K674,L674,M674)</f>
        <v>1041.3123344</v>
      </c>
      <c r="T674" s="25" t="n">
        <f aca="false">SUM(F674,H674,J674,K674,L674,M674,Q674)</f>
        <v>1041.3123344</v>
      </c>
      <c r="AMH674" s="13"/>
      <c r="AMI674" s="0"/>
      <c r="AMJ674" s="0"/>
    </row>
    <row r="675" s="39" customFormat="true" ht="13.8" hidden="false" customHeight="false" outlineLevel="0" collapsed="false">
      <c r="A675" s="16" t="n">
        <v>30502314</v>
      </c>
      <c r="B675" s="17" t="s">
        <v>719</v>
      </c>
      <c r="C675" s="18"/>
      <c r="D675" s="18"/>
      <c r="E675" s="16" t="s">
        <v>225</v>
      </c>
      <c r="F675" s="19" t="n">
        <f aca="false">IF(C675="",VLOOKUP(E675,'PORTE E UCO'!$A$5:$D$46,4,0),VLOOKUP(E675,'PORTE E UCO'!$A$5:$D$46,4,0)*C675)</f>
        <v>1035.416342</v>
      </c>
      <c r="G675" s="20" t="n">
        <v>33.8</v>
      </c>
      <c r="H675" s="21" t="n">
        <f aca="false">G675*$R$2</f>
        <v>664.9687616</v>
      </c>
      <c r="I675" s="16" t="n">
        <v>1</v>
      </c>
      <c r="J675" s="22" t="n">
        <f aca="false">IF(I675&gt;=1,F675*$J$2,"")</f>
        <v>310.6249026</v>
      </c>
      <c r="K675" s="22" t="str">
        <f aca="false">IF(I675&gt;=2,F675*$K$2,"")</f>
        <v/>
      </c>
      <c r="L675" s="22" t="str">
        <f aca="false">IF(I675&gt;=3,F675*$L$2,"")</f>
        <v/>
      </c>
      <c r="M675" s="22" t="str">
        <f aca="false">IF(I675&gt;=4,F675*$M$2,"")</f>
        <v/>
      </c>
      <c r="N675" s="16" t="n">
        <v>3</v>
      </c>
      <c r="O675" s="16" t="n">
        <v>0</v>
      </c>
      <c r="P675" s="23" t="n">
        <v>0</v>
      </c>
      <c r="Q675" s="22"/>
      <c r="R675" s="38"/>
      <c r="S675" s="25" t="n">
        <f aca="false">SUM(F675,H675,J675,K675,L675,M675)</f>
        <v>2011.0100062</v>
      </c>
      <c r="T675" s="25" t="n">
        <f aca="false">SUM(F675,H675,J675,K675,L675,M675,Q675)</f>
        <v>2011.0100062</v>
      </c>
      <c r="AMH675" s="13"/>
      <c r="AMI675" s="0"/>
      <c r="AMJ675" s="0"/>
    </row>
    <row r="676" s="39" customFormat="true" ht="14.95" hidden="false" customHeight="false" outlineLevel="0" collapsed="false">
      <c r="A676" s="27" t="n">
        <v>30502098</v>
      </c>
      <c r="B676" s="28" t="s">
        <v>720</v>
      </c>
      <c r="C676" s="29"/>
      <c r="D676" s="29"/>
      <c r="E676" s="27" t="s">
        <v>174</v>
      </c>
      <c r="F676" s="19" t="n">
        <f aca="false">IF(C676="",VLOOKUP(E676,'PORTE E UCO'!$A$5:$D$46,4,0),VLOOKUP(E676,'PORTE E UCO'!$A$5:$D$46,4,0)*C676)</f>
        <v>1709.126456</v>
      </c>
      <c r="G676" s="30"/>
      <c r="H676" s="21" t="n">
        <f aca="false">G676*$R$2</f>
        <v>0</v>
      </c>
      <c r="I676" s="27" t="n">
        <v>4</v>
      </c>
      <c r="J676" s="22" t="n">
        <f aca="false">IF(I676&gt;=1,F676*$J$2,"")</f>
        <v>512.7379368</v>
      </c>
      <c r="K676" s="22" t="n">
        <f aca="false">IF(I676&gt;=2,F676*$K$2,"")</f>
        <v>341.8252912</v>
      </c>
      <c r="L676" s="22" t="n">
        <f aca="false">IF(I676&gt;=3,F676*$L$2,"")</f>
        <v>341.8252912</v>
      </c>
      <c r="M676" s="22" t="n">
        <f aca="false">IF(I676&gt;=4,F676*$M$2,"")</f>
        <v>341.8252912</v>
      </c>
      <c r="N676" s="27" t="n">
        <v>7</v>
      </c>
      <c r="O676" s="27" t="n">
        <v>0</v>
      </c>
      <c r="P676" s="31" t="n">
        <v>0</v>
      </c>
      <c r="Q676" s="32"/>
      <c r="R676" s="38"/>
      <c r="S676" s="25" t="n">
        <f aca="false">SUM(F676,H676,J676,K676,L676,M676)</f>
        <v>3247.3402664</v>
      </c>
      <c r="T676" s="25" t="n">
        <f aca="false">SUM(F676,H676,J676,K676,L676,M676,Q676)</f>
        <v>3247.3402664</v>
      </c>
      <c r="AMH676" s="13"/>
      <c r="AMI676" s="0"/>
      <c r="AMJ676" s="0"/>
    </row>
    <row r="677" s="39" customFormat="true" ht="13.8" hidden="false" customHeight="false" outlineLevel="0" collapsed="false">
      <c r="A677" s="16" t="n">
        <v>30502101</v>
      </c>
      <c r="B677" s="17" t="s">
        <v>721</v>
      </c>
      <c r="C677" s="18"/>
      <c r="D677" s="18"/>
      <c r="E677" s="16" t="s">
        <v>24</v>
      </c>
      <c r="F677" s="19" t="n">
        <f aca="false">IF(C677="",VLOOKUP(E677,'PORTE E UCO'!$A$5:$D$46,4,0),VLOOKUP(E677,'PORTE E UCO'!$A$5:$D$46,4,0)*C677)</f>
        <v>377.223602</v>
      </c>
      <c r="G677" s="20"/>
      <c r="H677" s="21" t="n">
        <f aca="false">G677*$R$2</f>
        <v>0</v>
      </c>
      <c r="I677" s="16" t="n">
        <v>1</v>
      </c>
      <c r="J677" s="22" t="n">
        <f aca="false">IF(I677&gt;=1,F677*$J$2,"")</f>
        <v>113.1670806</v>
      </c>
      <c r="K677" s="22" t="str">
        <f aca="false">IF(I677&gt;=2,F677*$K$2,"")</f>
        <v/>
      </c>
      <c r="L677" s="22" t="str">
        <f aca="false">IF(I677&gt;=3,F677*$L$2,"")</f>
        <v/>
      </c>
      <c r="M677" s="22" t="str">
        <f aca="false">IF(I677&gt;=4,F677*$M$2,"")</f>
        <v/>
      </c>
      <c r="N677" s="16" t="n">
        <v>3</v>
      </c>
      <c r="O677" s="16" t="n">
        <v>0</v>
      </c>
      <c r="P677" s="23" t="n">
        <v>0</v>
      </c>
      <c r="Q677" s="22"/>
      <c r="R677" s="38"/>
      <c r="S677" s="25" t="n">
        <f aca="false">SUM(F677,H677,J677,K677,L677,M677)</f>
        <v>490.3906826</v>
      </c>
      <c r="T677" s="25" t="n">
        <f aca="false">SUM(F677,H677,J677,K677,L677,M677,Q677)</f>
        <v>490.3906826</v>
      </c>
      <c r="AMH677" s="13"/>
      <c r="AMI677" s="0"/>
      <c r="AMJ677" s="0"/>
    </row>
    <row r="678" s="39" customFormat="true" ht="13.8" hidden="false" customHeight="false" outlineLevel="0" collapsed="false">
      <c r="A678" s="27" t="n">
        <v>30502110</v>
      </c>
      <c r="B678" s="28" t="s">
        <v>722</v>
      </c>
      <c r="C678" s="29"/>
      <c r="D678" s="29"/>
      <c r="E678" s="27" t="s">
        <v>206</v>
      </c>
      <c r="F678" s="19" t="n">
        <f aca="false">IF(C678="",VLOOKUP(E678,'PORTE E UCO'!$A$5:$D$46,4,0),VLOOKUP(E678,'PORTE E UCO'!$A$5:$D$46,4,0)*C678)</f>
        <v>839.818166</v>
      </c>
      <c r="G678" s="30"/>
      <c r="H678" s="21" t="n">
        <f aca="false">G678*$R$2</f>
        <v>0</v>
      </c>
      <c r="I678" s="27" t="n">
        <v>1</v>
      </c>
      <c r="J678" s="22" t="n">
        <f aca="false">IF(I678&gt;=1,F678*$J$2,"")</f>
        <v>251.9454498</v>
      </c>
      <c r="K678" s="22" t="str">
        <f aca="false">IF(I678&gt;=2,F678*$K$2,"")</f>
        <v/>
      </c>
      <c r="L678" s="22" t="str">
        <f aca="false">IF(I678&gt;=3,F678*$L$2,"")</f>
        <v/>
      </c>
      <c r="M678" s="22" t="str">
        <f aca="false">IF(I678&gt;=4,F678*$M$2,"")</f>
        <v/>
      </c>
      <c r="N678" s="27" t="n">
        <v>3</v>
      </c>
      <c r="O678" s="27" t="n">
        <v>0</v>
      </c>
      <c r="P678" s="31" t="n">
        <v>0</v>
      </c>
      <c r="Q678" s="32"/>
      <c r="R678" s="38"/>
      <c r="S678" s="25" t="n">
        <f aca="false">SUM(F678,H678,J678,K678,L678,M678)</f>
        <v>1091.7636158</v>
      </c>
      <c r="T678" s="25" t="n">
        <f aca="false">SUM(F678,H678,J678,K678,L678,M678,Q678)</f>
        <v>1091.7636158</v>
      </c>
      <c r="AMH678" s="13"/>
      <c r="AMI678" s="0"/>
      <c r="AMJ678" s="0"/>
    </row>
    <row r="679" s="39" customFormat="true" ht="13.8" hidden="false" customHeight="false" outlineLevel="0" collapsed="false">
      <c r="A679" s="16" t="n">
        <v>30502128</v>
      </c>
      <c r="B679" s="17" t="s">
        <v>723</v>
      </c>
      <c r="C679" s="18"/>
      <c r="D679" s="18"/>
      <c r="E679" s="16" t="s">
        <v>206</v>
      </c>
      <c r="F679" s="19" t="n">
        <f aca="false">IF(C679="",VLOOKUP(E679,'PORTE E UCO'!$A$5:$D$46,4,0),VLOOKUP(E679,'PORTE E UCO'!$A$5:$D$46,4,0)*C679)</f>
        <v>839.818166</v>
      </c>
      <c r="G679" s="20"/>
      <c r="H679" s="21" t="n">
        <f aca="false">G679*$R$2</f>
        <v>0</v>
      </c>
      <c r="I679" s="16" t="n">
        <v>1</v>
      </c>
      <c r="J679" s="22" t="n">
        <f aca="false">IF(I679&gt;=1,F679*$J$2,"")</f>
        <v>251.9454498</v>
      </c>
      <c r="K679" s="22" t="str">
        <f aca="false">IF(I679&gt;=2,F679*$K$2,"")</f>
        <v/>
      </c>
      <c r="L679" s="22" t="str">
        <f aca="false">IF(I679&gt;=3,F679*$L$2,"")</f>
        <v/>
      </c>
      <c r="M679" s="22" t="str">
        <f aca="false">IF(I679&gt;=4,F679*$M$2,"")</f>
        <v/>
      </c>
      <c r="N679" s="16" t="n">
        <v>2</v>
      </c>
      <c r="O679" s="16" t="n">
        <v>0</v>
      </c>
      <c r="P679" s="23" t="n">
        <v>0</v>
      </c>
      <c r="Q679" s="22"/>
      <c r="R679" s="38"/>
      <c r="S679" s="25" t="n">
        <f aca="false">SUM(F679,H679,J679,K679,L679,M679)</f>
        <v>1091.7636158</v>
      </c>
      <c r="T679" s="25" t="n">
        <f aca="false">SUM(F679,H679,J679,K679,L679,M679,Q679)</f>
        <v>1091.7636158</v>
      </c>
      <c r="AMH679" s="13"/>
      <c r="AMI679" s="0"/>
      <c r="AMJ679" s="0"/>
    </row>
    <row r="680" s="39" customFormat="true" ht="13.8" hidden="false" customHeight="false" outlineLevel="0" collapsed="false">
      <c r="A680" s="27" t="n">
        <v>30502136</v>
      </c>
      <c r="B680" s="28" t="s">
        <v>724</v>
      </c>
      <c r="C680" s="29"/>
      <c r="D680" s="29"/>
      <c r="E680" s="27" t="s">
        <v>320</v>
      </c>
      <c r="F680" s="19" t="n">
        <f aca="false">IF(C680="",VLOOKUP(E680,'PORTE E UCO'!$A$5:$D$46,4,0),VLOOKUP(E680,'PORTE E UCO'!$A$5:$D$46,4,0)*C680)</f>
        <v>1224.795374</v>
      </c>
      <c r="G680" s="30"/>
      <c r="H680" s="21" t="n">
        <f aca="false">G680*$R$2</f>
        <v>0</v>
      </c>
      <c r="I680" s="27" t="n">
        <v>3</v>
      </c>
      <c r="J680" s="22" t="n">
        <f aca="false">IF(I680&gt;=1,F680*$J$2,"")</f>
        <v>367.4386122</v>
      </c>
      <c r="K680" s="22" t="n">
        <f aca="false">IF(I680&gt;=2,F680*$K$2,"")</f>
        <v>244.9590748</v>
      </c>
      <c r="L680" s="22" t="n">
        <f aca="false">IF(I680&gt;=3,F680*$L$2,"")</f>
        <v>244.9590748</v>
      </c>
      <c r="M680" s="22" t="str">
        <f aca="false">IF(I680&gt;=4,F680*$M$2,"")</f>
        <v/>
      </c>
      <c r="N680" s="27" t="n">
        <v>5</v>
      </c>
      <c r="O680" s="27" t="n">
        <v>0</v>
      </c>
      <c r="P680" s="31" t="n">
        <v>0</v>
      </c>
      <c r="Q680" s="32"/>
      <c r="R680" s="38"/>
      <c r="S680" s="25" t="n">
        <f aca="false">SUM(F680,H680,J680,K680,L680,M680)</f>
        <v>2082.1521358</v>
      </c>
      <c r="T680" s="25" t="n">
        <f aca="false">SUM(F680,H680,J680,K680,L680,M680,Q680)</f>
        <v>2082.1521358</v>
      </c>
      <c r="AMH680" s="13"/>
      <c r="AMI680" s="0"/>
      <c r="AMJ680" s="0"/>
    </row>
    <row r="681" s="39" customFormat="true" ht="13.8" hidden="false" customHeight="false" outlineLevel="0" collapsed="false">
      <c r="A681" s="16" t="n">
        <v>30502144</v>
      </c>
      <c r="B681" s="17" t="s">
        <v>725</v>
      </c>
      <c r="C681" s="18"/>
      <c r="D681" s="18"/>
      <c r="E681" s="16" t="s">
        <v>206</v>
      </c>
      <c r="F681" s="19" t="n">
        <f aca="false">IF(C681="",VLOOKUP(E681,'PORTE E UCO'!$A$5:$D$46,4,0),VLOOKUP(E681,'PORTE E UCO'!$A$5:$D$46,4,0)*C681)</f>
        <v>839.818166</v>
      </c>
      <c r="G681" s="20"/>
      <c r="H681" s="21" t="n">
        <f aca="false">G681*$R$2</f>
        <v>0</v>
      </c>
      <c r="I681" s="16" t="n">
        <v>3</v>
      </c>
      <c r="J681" s="22" t="n">
        <f aca="false">IF(I681&gt;=1,F681*$J$2,"")</f>
        <v>251.9454498</v>
      </c>
      <c r="K681" s="22" t="n">
        <f aca="false">IF(I681&gt;=2,F681*$K$2,"")</f>
        <v>167.9636332</v>
      </c>
      <c r="L681" s="22" t="n">
        <f aca="false">IF(I681&gt;=3,F681*$L$2,"")</f>
        <v>167.9636332</v>
      </c>
      <c r="M681" s="22" t="str">
        <f aca="false">IF(I681&gt;=4,F681*$M$2,"")</f>
        <v/>
      </c>
      <c r="N681" s="16" t="n">
        <v>3</v>
      </c>
      <c r="O681" s="16" t="n">
        <v>0</v>
      </c>
      <c r="P681" s="23" t="n">
        <v>0</v>
      </c>
      <c r="Q681" s="22"/>
      <c r="R681" s="38"/>
      <c r="S681" s="25" t="n">
        <f aca="false">SUM(F681,H681,J681,K681,L681,M681)</f>
        <v>1427.6908822</v>
      </c>
      <c r="T681" s="25" t="n">
        <f aca="false">SUM(F681,H681,J681,K681,L681,M681,Q681)</f>
        <v>1427.6908822</v>
      </c>
      <c r="AMH681" s="13"/>
      <c r="AMI681" s="0"/>
      <c r="AMJ681" s="0"/>
    </row>
    <row r="682" s="39" customFormat="true" ht="13.8" hidden="false" customHeight="false" outlineLevel="0" collapsed="false">
      <c r="A682" s="27" t="n">
        <v>30502152</v>
      </c>
      <c r="B682" s="28" t="s">
        <v>726</v>
      </c>
      <c r="C682" s="29"/>
      <c r="D682" s="29"/>
      <c r="E682" s="27" t="s">
        <v>221</v>
      </c>
      <c r="F682" s="19" t="n">
        <f aca="false">IF(C682="",VLOOKUP(E682,'PORTE E UCO'!$A$5:$D$46,4,0),VLOOKUP(E682,'PORTE E UCO'!$A$5:$D$46,4,0)*C682)</f>
        <v>1140.948712</v>
      </c>
      <c r="G682" s="30"/>
      <c r="H682" s="21" t="n">
        <f aca="false">G682*$R$2</f>
        <v>0</v>
      </c>
      <c r="I682" s="27" t="n">
        <v>3</v>
      </c>
      <c r="J682" s="22" t="n">
        <f aca="false">IF(I682&gt;=1,F682*$J$2,"")</f>
        <v>342.2846136</v>
      </c>
      <c r="K682" s="22" t="n">
        <f aca="false">IF(I682&gt;=2,F682*$K$2,"")</f>
        <v>228.1897424</v>
      </c>
      <c r="L682" s="22" t="n">
        <f aca="false">IF(I682&gt;=3,F682*$L$2,"")</f>
        <v>228.1897424</v>
      </c>
      <c r="M682" s="22" t="str">
        <f aca="false">IF(I682&gt;=4,F682*$M$2,"")</f>
        <v/>
      </c>
      <c r="N682" s="27" t="n">
        <v>6</v>
      </c>
      <c r="O682" s="27" t="n">
        <v>0</v>
      </c>
      <c r="P682" s="31" t="n">
        <v>0</v>
      </c>
      <c r="Q682" s="32"/>
      <c r="R682" s="38"/>
      <c r="S682" s="25" t="n">
        <f aca="false">SUM(F682,H682,J682,K682,L682,M682)</f>
        <v>1939.6128104</v>
      </c>
      <c r="T682" s="25" t="n">
        <f aca="false">SUM(F682,H682,J682,K682,L682,M682,Q682)</f>
        <v>1939.6128104</v>
      </c>
      <c r="AMH682" s="13"/>
      <c r="AMI682" s="0"/>
      <c r="AMJ682" s="0"/>
    </row>
    <row r="683" s="39" customFormat="true" ht="13.8" hidden="false" customHeight="false" outlineLevel="0" collapsed="false">
      <c r="A683" s="16" t="n">
        <v>30502160</v>
      </c>
      <c r="B683" s="17" t="s">
        <v>727</v>
      </c>
      <c r="C683" s="18"/>
      <c r="D683" s="18"/>
      <c r="E683" s="16" t="s">
        <v>223</v>
      </c>
      <c r="F683" s="19" t="n">
        <f aca="false">IF(C683="",VLOOKUP(E683,'PORTE E UCO'!$A$5:$D$46,4,0),VLOOKUP(E683,'PORTE E UCO'!$A$5:$D$46,4,0)*C683)</f>
        <v>436.20385</v>
      </c>
      <c r="G683" s="20"/>
      <c r="H683" s="21" t="n">
        <f aca="false">G683*$R$2</f>
        <v>0</v>
      </c>
      <c r="I683" s="16" t="n">
        <v>1</v>
      </c>
      <c r="J683" s="22" t="n">
        <f aca="false">IF(I683&gt;=1,F683*$J$2,"")</f>
        <v>130.861155</v>
      </c>
      <c r="K683" s="22" t="str">
        <f aca="false">IF(I683&gt;=2,F683*$K$2,"")</f>
        <v/>
      </c>
      <c r="L683" s="22" t="str">
        <f aca="false">IF(I683&gt;=3,F683*$L$2,"")</f>
        <v/>
      </c>
      <c r="M683" s="22" t="str">
        <f aca="false">IF(I683&gt;=4,F683*$M$2,"")</f>
        <v/>
      </c>
      <c r="N683" s="16" t="n">
        <v>2</v>
      </c>
      <c r="O683" s="16" t="n">
        <v>0</v>
      </c>
      <c r="P683" s="23" t="n">
        <v>0</v>
      </c>
      <c r="Q683" s="22"/>
      <c r="R683" s="38"/>
      <c r="S683" s="25" t="n">
        <f aca="false">SUM(F683,H683,J683,K683,L683,M683)</f>
        <v>567.065005</v>
      </c>
      <c r="T683" s="25" t="n">
        <f aca="false">SUM(F683,H683,J683,K683,L683,M683,Q683)</f>
        <v>567.065005</v>
      </c>
      <c r="AMH683" s="13"/>
      <c r="AMI683" s="0"/>
      <c r="AMJ683" s="0"/>
    </row>
    <row r="684" s="39" customFormat="true" ht="13.8" hidden="false" customHeight="false" outlineLevel="0" collapsed="false">
      <c r="A684" s="27" t="n">
        <v>30502179</v>
      </c>
      <c r="B684" s="28" t="s">
        <v>728</v>
      </c>
      <c r="C684" s="29"/>
      <c r="D684" s="29"/>
      <c r="E684" s="27" t="s">
        <v>37</v>
      </c>
      <c r="F684" s="19" t="n">
        <f aca="false">IF(C684="",VLOOKUP(E684,'PORTE E UCO'!$A$5:$D$46,4,0),VLOOKUP(E684,'PORTE E UCO'!$A$5:$D$46,4,0)*C684)</f>
        <v>192.437794</v>
      </c>
      <c r="G684" s="30"/>
      <c r="H684" s="21" t="n">
        <f aca="false">G684*$R$2</f>
        <v>0</v>
      </c>
      <c r="I684" s="27" t="n">
        <v>0</v>
      </c>
      <c r="J684" s="22" t="str">
        <f aca="false">IF(I684&gt;=1,F684*$J$2,"")</f>
        <v/>
      </c>
      <c r="K684" s="22" t="str">
        <f aca="false">IF(I684&gt;=2,F684*$K$2,"")</f>
        <v/>
      </c>
      <c r="L684" s="22" t="str">
        <f aca="false">IF(I684&gt;=3,F684*$L$2,"")</f>
        <v/>
      </c>
      <c r="M684" s="22" t="str">
        <f aca="false">IF(I684&gt;=4,F684*$M$2,"")</f>
        <v/>
      </c>
      <c r="N684" s="27" t="n">
        <v>1</v>
      </c>
      <c r="O684" s="27" t="n">
        <v>0</v>
      </c>
      <c r="P684" s="31" t="n">
        <v>0</v>
      </c>
      <c r="Q684" s="32"/>
      <c r="R684" s="38"/>
      <c r="S684" s="25" t="n">
        <f aca="false">SUM(F684,H684,J684,K684,L684,M684)</f>
        <v>192.437794</v>
      </c>
      <c r="T684" s="25" t="n">
        <f aca="false">SUM(F684,H684,J684,K684,L684,M684,Q684)</f>
        <v>192.437794</v>
      </c>
      <c r="AMH684" s="13"/>
      <c r="AMI684" s="0"/>
      <c r="AMJ684" s="0"/>
    </row>
    <row r="685" s="39" customFormat="true" ht="13.8" hidden="false" customHeight="false" outlineLevel="0" collapsed="false">
      <c r="A685" s="16" t="n">
        <v>30502187</v>
      </c>
      <c r="B685" s="17" t="s">
        <v>729</v>
      </c>
      <c r="C685" s="18"/>
      <c r="D685" s="18"/>
      <c r="E685" s="16" t="s">
        <v>195</v>
      </c>
      <c r="F685" s="19" t="n">
        <f aca="false">IF(C685="",VLOOKUP(E685,'PORTE E UCO'!$A$5:$D$46,4,0),VLOOKUP(E685,'PORTE E UCO'!$A$5:$D$46,4,0)*C685)</f>
        <v>742.008916</v>
      </c>
      <c r="G685" s="20"/>
      <c r="H685" s="21" t="n">
        <f aca="false">G685*$R$2</f>
        <v>0</v>
      </c>
      <c r="I685" s="16" t="n">
        <v>2</v>
      </c>
      <c r="J685" s="22" t="n">
        <f aca="false">IF(I685&gt;=1,F685*$J$2,"")</f>
        <v>222.6026748</v>
      </c>
      <c r="K685" s="22" t="n">
        <f aca="false">IF(I685&gt;=2,F685*$K$2,"")</f>
        <v>148.4017832</v>
      </c>
      <c r="L685" s="22" t="str">
        <f aca="false">IF(I685&gt;=3,F685*$L$2,"")</f>
        <v/>
      </c>
      <c r="M685" s="22" t="str">
        <f aca="false">IF(I685&gt;=4,F685*$M$2,"")</f>
        <v/>
      </c>
      <c r="N685" s="16" t="n">
        <v>4</v>
      </c>
      <c r="O685" s="16" t="n">
        <v>0</v>
      </c>
      <c r="P685" s="23" t="n">
        <v>0</v>
      </c>
      <c r="Q685" s="22"/>
      <c r="R685" s="38"/>
      <c r="S685" s="25" t="n">
        <f aca="false">SUM(F685,H685,J685,K685,L685,M685)</f>
        <v>1113.013374</v>
      </c>
      <c r="T685" s="25" t="n">
        <f aca="false">SUM(F685,H685,J685,K685,L685,M685,Q685)</f>
        <v>1113.013374</v>
      </c>
      <c r="AMH685" s="13"/>
      <c r="AMI685" s="0"/>
      <c r="AMJ685" s="0"/>
    </row>
    <row r="686" s="39" customFormat="true" ht="13.8" hidden="false" customHeight="false" outlineLevel="0" collapsed="false">
      <c r="A686" s="27" t="n">
        <v>30502195</v>
      </c>
      <c r="B686" s="28" t="s">
        <v>730</v>
      </c>
      <c r="C686" s="29"/>
      <c r="D686" s="29"/>
      <c r="E686" s="27" t="s">
        <v>26</v>
      </c>
      <c r="F686" s="19" t="n">
        <f aca="false">IF(C686="",VLOOKUP(E686,'PORTE E UCO'!$A$5:$D$46,4,0),VLOOKUP(E686,'PORTE E UCO'!$A$5:$D$46,4,0)*C686)</f>
        <v>324.442174</v>
      </c>
      <c r="G686" s="30"/>
      <c r="H686" s="21" t="n">
        <f aca="false">G686*$R$2</f>
        <v>0</v>
      </c>
      <c r="I686" s="27" t="n">
        <v>0</v>
      </c>
      <c r="J686" s="22" t="str">
        <f aca="false">IF(I686&gt;=1,F686*$J$2,"")</f>
        <v/>
      </c>
      <c r="K686" s="22" t="str">
        <f aca="false">IF(I686&gt;=2,F686*$K$2,"")</f>
        <v/>
      </c>
      <c r="L686" s="22" t="str">
        <f aca="false">IF(I686&gt;=3,F686*$L$2,"")</f>
        <v/>
      </c>
      <c r="M686" s="22" t="str">
        <f aca="false">IF(I686&gt;=4,F686*$M$2,"")</f>
        <v/>
      </c>
      <c r="N686" s="27" t="n">
        <v>1</v>
      </c>
      <c r="O686" s="27" t="n">
        <v>0</v>
      </c>
      <c r="P686" s="31" t="n">
        <v>0</v>
      </c>
      <c r="Q686" s="32"/>
      <c r="R686" s="38"/>
      <c r="S686" s="25" t="n">
        <f aca="false">SUM(F686,H686,J686,K686,L686,M686)</f>
        <v>324.442174</v>
      </c>
      <c r="T686" s="25" t="n">
        <f aca="false">SUM(F686,H686,J686,K686,L686,M686,Q686)</f>
        <v>324.442174</v>
      </c>
      <c r="AMH686" s="13"/>
      <c r="AMI686" s="0"/>
      <c r="AMJ686" s="0"/>
    </row>
    <row r="687" s="39" customFormat="true" ht="13.8" hidden="false" customHeight="false" outlineLevel="0" collapsed="false">
      <c r="A687" s="16" t="n">
        <v>30502217</v>
      </c>
      <c r="B687" s="17" t="s">
        <v>731</v>
      </c>
      <c r="C687" s="18"/>
      <c r="D687" s="18"/>
      <c r="E687" s="16" t="s">
        <v>206</v>
      </c>
      <c r="F687" s="19" t="n">
        <f aca="false">IF(C687="",VLOOKUP(E687,'PORTE E UCO'!$A$5:$D$46,4,0),VLOOKUP(E687,'PORTE E UCO'!$A$5:$D$46,4,0)*C687)</f>
        <v>839.818166</v>
      </c>
      <c r="G687" s="20"/>
      <c r="H687" s="21" t="n">
        <f aca="false">G687*$R$2</f>
        <v>0</v>
      </c>
      <c r="I687" s="16" t="n">
        <v>1</v>
      </c>
      <c r="J687" s="22" t="n">
        <f aca="false">IF(I687&gt;=1,F687*$J$2,"")</f>
        <v>251.9454498</v>
      </c>
      <c r="K687" s="22" t="str">
        <f aca="false">IF(I687&gt;=2,F687*$K$2,"")</f>
        <v/>
      </c>
      <c r="L687" s="22" t="str">
        <f aca="false">IF(I687&gt;=3,F687*$L$2,"")</f>
        <v/>
      </c>
      <c r="M687" s="22" t="str">
        <f aca="false">IF(I687&gt;=4,F687*$M$2,"")</f>
        <v/>
      </c>
      <c r="N687" s="16" t="n">
        <v>3</v>
      </c>
      <c r="O687" s="16" t="n">
        <v>0</v>
      </c>
      <c r="P687" s="23" t="n">
        <v>0</v>
      </c>
      <c r="Q687" s="22"/>
      <c r="R687" s="38"/>
      <c r="S687" s="25" t="n">
        <f aca="false">SUM(F687,H687,J687,K687,L687,M687)</f>
        <v>1091.7636158</v>
      </c>
      <c r="T687" s="25" t="n">
        <f aca="false">SUM(F687,H687,J687,K687,L687,M687,Q687)</f>
        <v>1091.7636158</v>
      </c>
      <c r="AMH687" s="13"/>
      <c r="AMI687" s="0"/>
      <c r="AMJ687" s="0"/>
    </row>
    <row r="688" s="39" customFormat="true" ht="13.8" hidden="false" customHeight="false" outlineLevel="0" collapsed="false">
      <c r="A688" s="27" t="n">
        <v>30502225</v>
      </c>
      <c r="B688" s="28" t="s">
        <v>732</v>
      </c>
      <c r="C688" s="29"/>
      <c r="D688" s="29"/>
      <c r="E688" s="27" t="s">
        <v>206</v>
      </c>
      <c r="F688" s="19" t="n">
        <f aca="false">IF(C688="",VLOOKUP(E688,'PORTE E UCO'!$A$5:$D$46,4,0),VLOOKUP(E688,'PORTE E UCO'!$A$5:$D$46,4,0)*C688)</f>
        <v>839.818166</v>
      </c>
      <c r="G688" s="30"/>
      <c r="H688" s="21" t="n">
        <f aca="false">G688*$R$2</f>
        <v>0</v>
      </c>
      <c r="I688" s="27" t="n">
        <v>1</v>
      </c>
      <c r="J688" s="22" t="n">
        <f aca="false">IF(I688&gt;=1,F688*$J$2,"")</f>
        <v>251.9454498</v>
      </c>
      <c r="K688" s="22" t="str">
        <f aca="false">IF(I688&gt;=2,F688*$K$2,"")</f>
        <v/>
      </c>
      <c r="L688" s="22" t="str">
        <f aca="false">IF(I688&gt;=3,F688*$L$2,"")</f>
        <v/>
      </c>
      <c r="M688" s="22" t="str">
        <f aca="false">IF(I688&gt;=4,F688*$M$2,"")</f>
        <v/>
      </c>
      <c r="N688" s="27" t="n">
        <v>3</v>
      </c>
      <c r="O688" s="27" t="n">
        <v>0</v>
      </c>
      <c r="P688" s="31" t="n">
        <v>0</v>
      </c>
      <c r="Q688" s="32"/>
      <c r="R688" s="38"/>
      <c r="S688" s="25" t="n">
        <f aca="false">SUM(F688,H688,J688,K688,L688,M688)</f>
        <v>1091.7636158</v>
      </c>
      <c r="T688" s="25" t="n">
        <f aca="false">SUM(F688,H688,J688,K688,L688,M688,Q688)</f>
        <v>1091.7636158</v>
      </c>
      <c r="AMH688" s="13"/>
      <c r="AMI688" s="0"/>
      <c r="AMJ688" s="0"/>
    </row>
    <row r="689" s="39" customFormat="true" ht="13.8" hidden="false" customHeight="false" outlineLevel="0" collapsed="false">
      <c r="A689" s="16" t="n">
        <v>30502209</v>
      </c>
      <c r="B689" s="17" t="s">
        <v>733</v>
      </c>
      <c r="C689" s="18"/>
      <c r="D689" s="18"/>
      <c r="E689" s="16" t="s">
        <v>272</v>
      </c>
      <c r="F689" s="19" t="n">
        <f aca="false">IF(C689="",VLOOKUP(E689,'PORTE E UCO'!$A$5:$D$46,4,0),VLOOKUP(E689,'PORTE E UCO'!$A$5:$D$46,4,0)*C689)</f>
        <v>801.009488</v>
      </c>
      <c r="G689" s="20"/>
      <c r="H689" s="21" t="n">
        <f aca="false">G689*$R$2</f>
        <v>0</v>
      </c>
      <c r="I689" s="16" t="n">
        <v>1</v>
      </c>
      <c r="J689" s="22" t="n">
        <f aca="false">IF(I689&gt;=1,F689*$J$2,"")</f>
        <v>240.3028464</v>
      </c>
      <c r="K689" s="22" t="str">
        <f aca="false">IF(I689&gt;=2,F689*$K$2,"")</f>
        <v/>
      </c>
      <c r="L689" s="22" t="str">
        <f aca="false">IF(I689&gt;=3,F689*$L$2,"")</f>
        <v/>
      </c>
      <c r="M689" s="22" t="str">
        <f aca="false">IF(I689&gt;=4,F689*$M$2,"")</f>
        <v/>
      </c>
      <c r="N689" s="16" t="n">
        <v>3</v>
      </c>
      <c r="O689" s="16" t="n">
        <v>0</v>
      </c>
      <c r="P689" s="23" t="n">
        <v>0</v>
      </c>
      <c r="Q689" s="22"/>
      <c r="R689" s="38"/>
      <c r="S689" s="25" t="n">
        <f aca="false">SUM(F689,H689,J689,K689,L689,M689)</f>
        <v>1041.3123344</v>
      </c>
      <c r="T689" s="25" t="n">
        <f aca="false">SUM(F689,H689,J689,K689,L689,M689,Q689)</f>
        <v>1041.3123344</v>
      </c>
      <c r="AMH689" s="13"/>
      <c r="AMI689" s="0"/>
      <c r="AMJ689" s="0"/>
    </row>
    <row r="690" s="39" customFormat="true" ht="13.8" hidden="false" customHeight="false" outlineLevel="0" collapsed="false">
      <c r="A690" s="27" t="n">
        <v>30502322</v>
      </c>
      <c r="B690" s="28" t="s">
        <v>734</v>
      </c>
      <c r="C690" s="29"/>
      <c r="D690" s="29"/>
      <c r="E690" s="27" t="s">
        <v>225</v>
      </c>
      <c r="F690" s="19" t="n">
        <f aca="false">IF(C690="",VLOOKUP(E690,'PORTE E UCO'!$A$5:$D$46,4,0),VLOOKUP(E690,'PORTE E UCO'!$A$5:$D$46,4,0)*C690)</f>
        <v>1035.416342</v>
      </c>
      <c r="G690" s="30" t="n">
        <v>33.8</v>
      </c>
      <c r="H690" s="21" t="n">
        <f aca="false">G690*$R$2</f>
        <v>664.9687616</v>
      </c>
      <c r="I690" s="27" t="n">
        <v>1</v>
      </c>
      <c r="J690" s="22" t="n">
        <f aca="false">IF(I690&gt;=1,F690*$J$2,"")</f>
        <v>310.6249026</v>
      </c>
      <c r="K690" s="22" t="str">
        <f aca="false">IF(I690&gt;=2,F690*$K$2,"")</f>
        <v/>
      </c>
      <c r="L690" s="22" t="str">
        <f aca="false">IF(I690&gt;=3,F690*$L$2,"")</f>
        <v/>
      </c>
      <c r="M690" s="22" t="str">
        <f aca="false">IF(I690&gt;=4,F690*$M$2,"")</f>
        <v/>
      </c>
      <c r="N690" s="27" t="n">
        <v>4</v>
      </c>
      <c r="O690" s="27" t="n">
        <v>0</v>
      </c>
      <c r="P690" s="31" t="n">
        <v>0</v>
      </c>
      <c r="Q690" s="32"/>
      <c r="R690" s="38"/>
      <c r="S690" s="25" t="n">
        <f aca="false">SUM(F690,H690,J690,K690,L690,M690)</f>
        <v>2011.0100062</v>
      </c>
      <c r="T690" s="25" t="n">
        <f aca="false">SUM(F690,H690,J690,K690,L690,M690,Q690)</f>
        <v>2011.0100062</v>
      </c>
      <c r="AMH690" s="13"/>
      <c r="AMI690" s="0"/>
      <c r="AMJ690" s="0"/>
    </row>
    <row r="691" s="39" customFormat="true" ht="13.8" hidden="false" customHeight="false" outlineLevel="0" collapsed="false">
      <c r="A691" s="16" t="n">
        <v>30502233</v>
      </c>
      <c r="B691" s="17" t="s">
        <v>735</v>
      </c>
      <c r="C691" s="18"/>
      <c r="D691" s="18"/>
      <c r="E691" s="16" t="s">
        <v>195</v>
      </c>
      <c r="F691" s="19" t="n">
        <f aca="false">IF(C691="",VLOOKUP(E691,'PORTE E UCO'!$A$5:$D$46,4,0),VLOOKUP(E691,'PORTE E UCO'!$A$5:$D$46,4,0)*C691)</f>
        <v>742.008916</v>
      </c>
      <c r="G691" s="20"/>
      <c r="H691" s="21" t="n">
        <f aca="false">G691*$R$2</f>
        <v>0</v>
      </c>
      <c r="I691" s="16" t="n">
        <v>1</v>
      </c>
      <c r="J691" s="22" t="n">
        <f aca="false">IF(I691&gt;=1,F691*$J$2,"")</f>
        <v>222.6026748</v>
      </c>
      <c r="K691" s="22" t="str">
        <f aca="false">IF(I691&gt;=2,F691*$K$2,"")</f>
        <v/>
      </c>
      <c r="L691" s="22" t="str">
        <f aca="false">IF(I691&gt;=3,F691*$L$2,"")</f>
        <v/>
      </c>
      <c r="M691" s="22" t="str">
        <f aca="false">IF(I691&gt;=4,F691*$M$2,"")</f>
        <v/>
      </c>
      <c r="N691" s="16" t="n">
        <v>2</v>
      </c>
      <c r="O691" s="16" t="n">
        <v>0</v>
      </c>
      <c r="P691" s="23" t="n">
        <v>0</v>
      </c>
      <c r="Q691" s="22"/>
      <c r="R691" s="38"/>
      <c r="S691" s="25" t="n">
        <f aca="false">SUM(F691,H691,J691,K691,L691,M691)</f>
        <v>964.6115908</v>
      </c>
      <c r="T691" s="25" t="n">
        <f aca="false">SUM(F691,H691,J691,K691,L691,M691,Q691)</f>
        <v>964.6115908</v>
      </c>
      <c r="AMH691" s="13"/>
      <c r="AMI691" s="0"/>
      <c r="AMJ691" s="0"/>
    </row>
    <row r="692" s="39" customFormat="true" ht="13.8" hidden="false" customHeight="false" outlineLevel="0" collapsed="false">
      <c r="A692" s="27" t="n">
        <v>30502241</v>
      </c>
      <c r="B692" s="28" t="s">
        <v>736</v>
      </c>
      <c r="C692" s="29"/>
      <c r="D692" s="29"/>
      <c r="E692" s="27" t="s">
        <v>272</v>
      </c>
      <c r="F692" s="19" t="n">
        <f aca="false">IF(C692="",VLOOKUP(E692,'PORTE E UCO'!$A$5:$D$46,4,0),VLOOKUP(E692,'PORTE E UCO'!$A$5:$D$46,4,0)*C692)</f>
        <v>801.009488</v>
      </c>
      <c r="G692" s="30"/>
      <c r="H692" s="21" t="n">
        <f aca="false">G692*$R$2</f>
        <v>0</v>
      </c>
      <c r="I692" s="27" t="n">
        <v>1</v>
      </c>
      <c r="J692" s="22" t="n">
        <f aca="false">IF(I692&gt;=1,F692*$J$2,"")</f>
        <v>240.3028464</v>
      </c>
      <c r="K692" s="22" t="str">
        <f aca="false">IF(I692&gt;=2,F692*$K$2,"")</f>
        <v/>
      </c>
      <c r="L692" s="22" t="str">
        <f aca="false">IF(I692&gt;=3,F692*$L$2,"")</f>
        <v/>
      </c>
      <c r="M692" s="22" t="str">
        <f aca="false">IF(I692&gt;=4,F692*$M$2,"")</f>
        <v/>
      </c>
      <c r="N692" s="27" t="n">
        <v>3</v>
      </c>
      <c r="O692" s="27" t="n">
        <v>0</v>
      </c>
      <c r="P692" s="31" t="n">
        <v>0</v>
      </c>
      <c r="Q692" s="32"/>
      <c r="R692" s="38"/>
      <c r="S692" s="25" t="n">
        <f aca="false">SUM(F692,H692,J692,K692,L692,M692)</f>
        <v>1041.3123344</v>
      </c>
      <c r="T692" s="25" t="n">
        <f aca="false">SUM(F692,H692,J692,K692,L692,M692,Q692)</f>
        <v>1041.3123344</v>
      </c>
      <c r="AMH692" s="13"/>
      <c r="AMI692" s="0"/>
      <c r="AMJ692" s="0"/>
    </row>
    <row r="693" s="39" customFormat="true" ht="13.8" hidden="false" customHeight="false" outlineLevel="0" collapsed="false">
      <c r="A693" s="16" t="n">
        <v>30502250</v>
      </c>
      <c r="B693" s="17" t="s">
        <v>737</v>
      </c>
      <c r="C693" s="18"/>
      <c r="D693" s="18"/>
      <c r="E693" s="16" t="s">
        <v>272</v>
      </c>
      <c r="F693" s="19" t="n">
        <f aca="false">IF(C693="",VLOOKUP(E693,'PORTE E UCO'!$A$5:$D$46,4,0),VLOOKUP(E693,'PORTE E UCO'!$A$5:$D$46,4,0)*C693)</f>
        <v>801.009488</v>
      </c>
      <c r="G693" s="20"/>
      <c r="H693" s="21" t="n">
        <f aca="false">G693*$R$2</f>
        <v>0</v>
      </c>
      <c r="I693" s="16" t="n">
        <v>1</v>
      </c>
      <c r="J693" s="22" t="n">
        <f aca="false">IF(I693&gt;=1,F693*$J$2,"")</f>
        <v>240.3028464</v>
      </c>
      <c r="K693" s="22" t="str">
        <f aca="false">IF(I693&gt;=2,F693*$K$2,"")</f>
        <v/>
      </c>
      <c r="L693" s="22" t="str">
        <f aca="false">IF(I693&gt;=3,F693*$L$2,"")</f>
        <v/>
      </c>
      <c r="M693" s="22" t="str">
        <f aca="false">IF(I693&gt;=4,F693*$M$2,"")</f>
        <v/>
      </c>
      <c r="N693" s="16" t="n">
        <v>2</v>
      </c>
      <c r="O693" s="16" t="n">
        <v>0</v>
      </c>
      <c r="P693" s="23" t="n">
        <v>0</v>
      </c>
      <c r="Q693" s="22"/>
      <c r="R693" s="38"/>
      <c r="S693" s="25" t="n">
        <f aca="false">SUM(F693,H693,J693,K693,L693,M693)</f>
        <v>1041.3123344</v>
      </c>
      <c r="T693" s="25" t="n">
        <f aca="false">SUM(F693,H693,J693,K693,L693,M693,Q693)</f>
        <v>1041.3123344</v>
      </c>
      <c r="AMH693" s="13"/>
      <c r="AMI693" s="0"/>
      <c r="AMJ693" s="0"/>
    </row>
    <row r="694" s="39" customFormat="true" ht="13.8" hidden="false" customHeight="false" outlineLevel="0" collapsed="false">
      <c r="A694" s="27" t="n">
        <v>30502349</v>
      </c>
      <c r="B694" s="28" t="s">
        <v>738</v>
      </c>
      <c r="C694" s="29"/>
      <c r="D694" s="29"/>
      <c r="E694" s="27" t="s">
        <v>225</v>
      </c>
      <c r="F694" s="19" t="n">
        <f aca="false">IF(C694="",VLOOKUP(E694,'PORTE E UCO'!$A$5:$D$46,4,0),VLOOKUP(E694,'PORTE E UCO'!$A$5:$D$46,4,0)*C694)</f>
        <v>1035.416342</v>
      </c>
      <c r="G694" s="30" t="n">
        <v>33.8</v>
      </c>
      <c r="H694" s="21" t="n">
        <f aca="false">G694*$R$2</f>
        <v>664.9687616</v>
      </c>
      <c r="I694" s="27" t="n">
        <v>1</v>
      </c>
      <c r="J694" s="22" t="n">
        <f aca="false">IF(I694&gt;=1,F694*$J$2,"")</f>
        <v>310.6249026</v>
      </c>
      <c r="K694" s="22" t="str">
        <f aca="false">IF(I694&gt;=2,F694*$K$2,"")</f>
        <v/>
      </c>
      <c r="L694" s="22" t="str">
        <f aca="false">IF(I694&gt;=3,F694*$L$2,"")</f>
        <v/>
      </c>
      <c r="M694" s="22" t="str">
        <f aca="false">IF(I694&gt;=4,F694*$M$2,"")</f>
        <v/>
      </c>
      <c r="N694" s="27" t="n">
        <v>3</v>
      </c>
      <c r="O694" s="27" t="n">
        <v>0</v>
      </c>
      <c r="P694" s="31" t="n">
        <v>0</v>
      </c>
      <c r="Q694" s="32"/>
      <c r="R694" s="38"/>
      <c r="S694" s="25" t="n">
        <f aca="false">SUM(F694,H694,J694,K694,L694,M694)</f>
        <v>2011.0100062</v>
      </c>
      <c r="T694" s="25" t="n">
        <f aca="false">SUM(F694,H694,J694,K694,L694,M694,Q694)</f>
        <v>2011.0100062</v>
      </c>
      <c r="AMH694" s="13"/>
      <c r="AMI694" s="0"/>
      <c r="AMJ694" s="0"/>
    </row>
    <row r="695" s="39" customFormat="true" ht="13.8" hidden="false" customHeight="false" outlineLevel="0" collapsed="false">
      <c r="A695" s="16" t="n">
        <v>30502268</v>
      </c>
      <c r="B695" s="17" t="s">
        <v>739</v>
      </c>
      <c r="C695" s="18"/>
      <c r="D695" s="18"/>
      <c r="E695" s="16" t="s">
        <v>272</v>
      </c>
      <c r="F695" s="19" t="n">
        <f aca="false">IF(C695="",VLOOKUP(E695,'PORTE E UCO'!$A$5:$D$46,4,0),VLOOKUP(E695,'PORTE E UCO'!$A$5:$D$46,4,0)*C695)</f>
        <v>801.009488</v>
      </c>
      <c r="G695" s="20"/>
      <c r="H695" s="21" t="n">
        <f aca="false">G695*$R$2</f>
        <v>0</v>
      </c>
      <c r="I695" s="16" t="n">
        <v>1</v>
      </c>
      <c r="J695" s="22" t="n">
        <f aca="false">IF(I695&gt;=1,F695*$J$2,"")</f>
        <v>240.3028464</v>
      </c>
      <c r="K695" s="22" t="str">
        <f aca="false">IF(I695&gt;=2,F695*$K$2,"")</f>
        <v/>
      </c>
      <c r="L695" s="22" t="str">
        <f aca="false">IF(I695&gt;=3,F695*$L$2,"")</f>
        <v/>
      </c>
      <c r="M695" s="22" t="str">
        <f aca="false">IF(I695&gt;=4,F695*$M$2,"")</f>
        <v/>
      </c>
      <c r="N695" s="16" t="n">
        <v>2</v>
      </c>
      <c r="O695" s="16" t="n">
        <v>0</v>
      </c>
      <c r="P695" s="23" t="n">
        <v>0</v>
      </c>
      <c r="Q695" s="22"/>
      <c r="R695" s="38"/>
      <c r="S695" s="25" t="n">
        <f aca="false">SUM(F695,H695,J695,K695,L695,M695)</f>
        <v>1041.3123344</v>
      </c>
      <c r="T695" s="25" t="n">
        <f aca="false">SUM(F695,H695,J695,K695,L695,M695,Q695)</f>
        <v>1041.3123344</v>
      </c>
      <c r="AMH695" s="13"/>
      <c r="AMI695" s="0"/>
      <c r="AMJ695" s="0"/>
    </row>
    <row r="696" s="39" customFormat="true" ht="13.8" hidden="false" customHeight="false" outlineLevel="0" collapsed="false">
      <c r="A696" s="27" t="n">
        <v>30502357</v>
      </c>
      <c r="B696" s="28" t="s">
        <v>740</v>
      </c>
      <c r="C696" s="29"/>
      <c r="D696" s="29"/>
      <c r="E696" s="27" t="s">
        <v>225</v>
      </c>
      <c r="F696" s="19" t="n">
        <f aca="false">IF(C696="",VLOOKUP(E696,'PORTE E UCO'!$A$5:$D$46,4,0),VLOOKUP(E696,'PORTE E UCO'!$A$5:$D$46,4,0)*C696)</f>
        <v>1035.416342</v>
      </c>
      <c r="G696" s="30" t="n">
        <v>33.8</v>
      </c>
      <c r="H696" s="21" t="n">
        <f aca="false">G696*$R$2</f>
        <v>664.9687616</v>
      </c>
      <c r="I696" s="27" t="n">
        <v>1</v>
      </c>
      <c r="J696" s="22" t="n">
        <f aca="false">IF(I696&gt;=1,F696*$J$2,"")</f>
        <v>310.6249026</v>
      </c>
      <c r="K696" s="22" t="str">
        <f aca="false">IF(I696&gt;=2,F696*$K$2,"")</f>
        <v/>
      </c>
      <c r="L696" s="22" t="str">
        <f aca="false">IF(I696&gt;=3,F696*$L$2,"")</f>
        <v/>
      </c>
      <c r="M696" s="22" t="str">
        <f aca="false">IF(I696&gt;=4,F696*$M$2,"")</f>
        <v/>
      </c>
      <c r="N696" s="27" t="n">
        <v>3</v>
      </c>
      <c r="O696" s="27" t="n">
        <v>0</v>
      </c>
      <c r="P696" s="31" t="n">
        <v>0</v>
      </c>
      <c r="Q696" s="32"/>
      <c r="R696" s="38"/>
      <c r="S696" s="25" t="n">
        <f aca="false">SUM(F696,H696,J696,K696,L696,M696)</f>
        <v>2011.0100062</v>
      </c>
      <c r="T696" s="25" t="n">
        <f aca="false">SUM(F696,H696,J696,K696,L696,M696,Q696)</f>
        <v>2011.0100062</v>
      </c>
      <c r="AMH696" s="13"/>
      <c r="AMI696" s="0"/>
      <c r="AMJ696" s="0"/>
    </row>
    <row r="697" s="39" customFormat="true" ht="13.8" hidden="false" customHeight="false" outlineLevel="0" collapsed="false">
      <c r="A697" s="16" t="n">
        <v>30502276</v>
      </c>
      <c r="B697" s="17" t="s">
        <v>741</v>
      </c>
      <c r="C697" s="18"/>
      <c r="D697" s="18"/>
      <c r="E697" s="16" t="s">
        <v>206</v>
      </c>
      <c r="F697" s="19" t="n">
        <f aca="false">IF(C697="",VLOOKUP(E697,'PORTE E UCO'!$A$5:$D$46,4,0),VLOOKUP(E697,'PORTE E UCO'!$A$5:$D$46,4,0)*C697)</f>
        <v>839.818166</v>
      </c>
      <c r="G697" s="20"/>
      <c r="H697" s="21" t="n">
        <f aca="false">G697*$R$2</f>
        <v>0</v>
      </c>
      <c r="I697" s="16" t="n">
        <v>1</v>
      </c>
      <c r="J697" s="22" t="n">
        <f aca="false">IF(I697&gt;=1,F697*$J$2,"")</f>
        <v>251.9454498</v>
      </c>
      <c r="K697" s="22" t="str">
        <f aca="false">IF(I697&gt;=2,F697*$K$2,"")</f>
        <v/>
      </c>
      <c r="L697" s="22" t="str">
        <f aca="false">IF(I697&gt;=3,F697*$L$2,"")</f>
        <v/>
      </c>
      <c r="M697" s="22" t="str">
        <f aca="false">IF(I697&gt;=4,F697*$M$2,"")</f>
        <v/>
      </c>
      <c r="N697" s="16" t="n">
        <v>2</v>
      </c>
      <c r="O697" s="16" t="n">
        <v>0</v>
      </c>
      <c r="P697" s="23" t="n">
        <v>0</v>
      </c>
      <c r="Q697" s="22"/>
      <c r="R697" s="38"/>
      <c r="S697" s="25" t="n">
        <f aca="false">SUM(F697,H697,J697,K697,L697,M697)</f>
        <v>1091.7636158</v>
      </c>
      <c r="T697" s="25" t="n">
        <f aca="false">SUM(F697,H697,J697,K697,L697,M697,Q697)</f>
        <v>1091.7636158</v>
      </c>
      <c r="AMH697" s="13"/>
      <c r="AMI697" s="0"/>
      <c r="AMJ697" s="0"/>
    </row>
    <row r="698" s="39" customFormat="true" ht="13.8" hidden="false" customHeight="false" outlineLevel="0" collapsed="false">
      <c r="A698" s="27" t="n">
        <v>30601223</v>
      </c>
      <c r="B698" s="28" t="s">
        <v>742</v>
      </c>
      <c r="C698" s="29"/>
      <c r="D698" s="29"/>
      <c r="E698" s="27" t="s">
        <v>22</v>
      </c>
      <c r="F698" s="19" t="n">
        <f aca="false">IF(C698="",VLOOKUP(E698,'PORTE E UCO'!$A$5:$D$46,4,0),VLOOKUP(E698,'PORTE E UCO'!$A$5:$D$46,4,0)*C698)</f>
        <v>220.434104</v>
      </c>
      <c r="G698" s="30"/>
      <c r="H698" s="21" t="n">
        <f aca="false">G698*$R$2</f>
        <v>0</v>
      </c>
      <c r="I698" s="27" t="n">
        <v>1</v>
      </c>
      <c r="J698" s="22" t="n">
        <f aca="false">IF(I698&gt;=1,F698*$J$2,"")</f>
        <v>66.1302312</v>
      </c>
      <c r="K698" s="22" t="str">
        <f aca="false">IF(I698&gt;=2,F698*$K$2,"")</f>
        <v/>
      </c>
      <c r="L698" s="22" t="str">
        <f aca="false">IF(I698&gt;=3,F698*$L$2,"")</f>
        <v/>
      </c>
      <c r="M698" s="22" t="str">
        <f aca="false">IF(I698&gt;=4,F698*$M$2,"")</f>
        <v/>
      </c>
      <c r="N698" s="27" t="n">
        <v>2</v>
      </c>
      <c r="O698" s="27" t="n">
        <v>0</v>
      </c>
      <c r="P698" s="31" t="n">
        <v>0</v>
      </c>
      <c r="Q698" s="32"/>
      <c r="R698" s="38"/>
      <c r="S698" s="25" t="n">
        <f aca="false">SUM(F698,H698,J698,K698,L698,M698)</f>
        <v>286.5643352</v>
      </c>
      <c r="T698" s="25" t="n">
        <f aca="false">SUM(F698,H698,J698,K698,L698,M698,Q698)</f>
        <v>286.5643352</v>
      </c>
      <c r="AMH698" s="13"/>
      <c r="AMI698" s="0"/>
      <c r="AMJ698" s="0"/>
    </row>
    <row r="699" s="39" customFormat="true" ht="13.8" hidden="false" customHeight="false" outlineLevel="0" collapsed="false">
      <c r="A699" s="16" t="n">
        <v>30601010</v>
      </c>
      <c r="B699" s="17" t="s">
        <v>743</v>
      </c>
      <c r="C699" s="18"/>
      <c r="D699" s="18"/>
      <c r="E699" s="16" t="s">
        <v>359</v>
      </c>
      <c r="F699" s="19" t="n">
        <f aca="false">IF(C699="",VLOOKUP(E699,'PORTE E UCO'!$A$5:$D$46,4,0),VLOOKUP(E699,'PORTE E UCO'!$A$5:$D$46,4,0)*C699)</f>
        <v>1473.154654</v>
      </c>
      <c r="G699" s="20"/>
      <c r="H699" s="21" t="n">
        <f aca="false">G699*$R$2</f>
        <v>0</v>
      </c>
      <c r="I699" s="16" t="n">
        <v>2</v>
      </c>
      <c r="J699" s="22" t="n">
        <f aca="false">IF(I699&gt;=1,F699*$J$2,"")</f>
        <v>441.9463962</v>
      </c>
      <c r="K699" s="22" t="n">
        <f aca="false">IF(I699&gt;=2,F699*$K$2,"")</f>
        <v>294.6309308</v>
      </c>
      <c r="L699" s="22" t="str">
        <f aca="false">IF(I699&gt;=3,F699*$L$2,"")</f>
        <v/>
      </c>
      <c r="M699" s="22" t="str">
        <f aca="false">IF(I699&gt;=4,F699*$M$2,"")</f>
        <v/>
      </c>
      <c r="N699" s="16" t="n">
        <v>5</v>
      </c>
      <c r="O699" s="16" t="n">
        <v>0</v>
      </c>
      <c r="P699" s="23" t="n">
        <v>0</v>
      </c>
      <c r="Q699" s="22"/>
      <c r="R699" s="38"/>
      <c r="S699" s="25" t="n">
        <f aca="false">SUM(F699,H699,J699,K699,L699,M699)</f>
        <v>2209.731981</v>
      </c>
      <c r="T699" s="25" t="n">
        <f aca="false">SUM(F699,H699,J699,K699,L699,M699,Q699)</f>
        <v>2209.731981</v>
      </c>
      <c r="AMH699" s="13"/>
      <c r="AMI699" s="0"/>
      <c r="AMJ699" s="0"/>
    </row>
    <row r="700" s="39" customFormat="true" ht="13.8" hidden="false" customHeight="false" outlineLevel="0" collapsed="false">
      <c r="A700" s="27" t="n">
        <v>30601274</v>
      </c>
      <c r="B700" s="28" t="s">
        <v>744</v>
      </c>
      <c r="C700" s="29"/>
      <c r="D700" s="29"/>
      <c r="E700" s="27" t="s">
        <v>745</v>
      </c>
      <c r="F700" s="19" t="n">
        <f aca="false">IF(C700="",VLOOKUP(E700,'PORTE E UCO'!$A$5:$D$46,4,0),VLOOKUP(E700,'PORTE E UCO'!$A$5:$D$46,4,0)*C700)</f>
        <v>1943.523148</v>
      </c>
      <c r="G700" s="30" t="n">
        <v>42.9</v>
      </c>
      <c r="H700" s="21" t="n">
        <f aca="false">G700*$R$2</f>
        <v>843.9988128</v>
      </c>
      <c r="I700" s="27" t="n">
        <v>2</v>
      </c>
      <c r="J700" s="22" t="n">
        <f aca="false">IF(I700&gt;=1,F700*$J$2,"")</f>
        <v>583.0569444</v>
      </c>
      <c r="K700" s="22" t="n">
        <f aca="false">IF(I700&gt;=2,F700*$K$2,"")</f>
        <v>388.7046296</v>
      </c>
      <c r="L700" s="22" t="str">
        <f aca="false">IF(I700&gt;=3,F700*$L$2,"")</f>
        <v/>
      </c>
      <c r="M700" s="22" t="str">
        <f aca="false">IF(I700&gt;=4,F700*$M$2,"")</f>
        <v/>
      </c>
      <c r="N700" s="27" t="n">
        <v>5</v>
      </c>
      <c r="O700" s="27" t="n">
        <v>0</v>
      </c>
      <c r="P700" s="31" t="n">
        <v>0</v>
      </c>
      <c r="Q700" s="32"/>
      <c r="R700" s="38"/>
      <c r="S700" s="25" t="n">
        <f aca="false">SUM(F700,H700,J700,K700,L700,M700)</f>
        <v>3759.2835348</v>
      </c>
      <c r="T700" s="25" t="n">
        <f aca="false">SUM(F700,H700,J700,K700,L700,M700,Q700)</f>
        <v>3759.2835348</v>
      </c>
      <c r="AMH700" s="13"/>
      <c r="AMI700" s="0"/>
      <c r="AMJ700" s="0"/>
    </row>
    <row r="701" s="39" customFormat="true" ht="14.95" hidden="false" customHeight="false" outlineLevel="0" collapsed="false">
      <c r="A701" s="16" t="n">
        <v>30601029</v>
      </c>
      <c r="B701" s="17" t="s">
        <v>746</v>
      </c>
      <c r="C701" s="18"/>
      <c r="D701" s="18"/>
      <c r="E701" s="16" t="s">
        <v>206</v>
      </c>
      <c r="F701" s="19" t="n">
        <f aca="false">IF(C701="",VLOOKUP(E701,'PORTE E UCO'!$A$5:$D$46,4,0),VLOOKUP(E701,'PORTE E UCO'!$A$5:$D$46,4,0)*C701)</f>
        <v>839.818166</v>
      </c>
      <c r="G701" s="20"/>
      <c r="H701" s="21" t="n">
        <f aca="false">G701*$R$2</f>
        <v>0</v>
      </c>
      <c r="I701" s="16" t="n">
        <v>1</v>
      </c>
      <c r="J701" s="22" t="n">
        <f aca="false">IF(I701&gt;=1,F701*$J$2,"")</f>
        <v>251.9454498</v>
      </c>
      <c r="K701" s="22" t="str">
        <f aca="false">IF(I701&gt;=2,F701*$K$2,"")</f>
        <v/>
      </c>
      <c r="L701" s="22" t="str">
        <f aca="false">IF(I701&gt;=3,F701*$L$2,"")</f>
        <v/>
      </c>
      <c r="M701" s="22" t="str">
        <f aca="false">IF(I701&gt;=4,F701*$M$2,"")</f>
        <v/>
      </c>
      <c r="N701" s="16" t="n">
        <v>2</v>
      </c>
      <c r="O701" s="16" t="n">
        <v>0</v>
      </c>
      <c r="P701" s="23" t="n">
        <v>0</v>
      </c>
      <c r="Q701" s="22"/>
      <c r="R701" s="38"/>
      <c r="S701" s="25" t="n">
        <f aca="false">SUM(F701,H701,J701,K701,L701,M701)</f>
        <v>1091.7636158</v>
      </c>
      <c r="T701" s="25" t="n">
        <f aca="false">SUM(F701,H701,J701,K701,L701,M701,Q701)</f>
        <v>1091.7636158</v>
      </c>
      <c r="AMH701" s="13"/>
      <c r="AMI701" s="0"/>
      <c r="AMJ701" s="0"/>
    </row>
    <row r="702" s="39" customFormat="true" ht="13.8" hidden="false" customHeight="false" outlineLevel="0" collapsed="false">
      <c r="A702" s="27" t="n">
        <v>30601037</v>
      </c>
      <c r="B702" s="28" t="s">
        <v>747</v>
      </c>
      <c r="C702" s="29"/>
      <c r="D702" s="29"/>
      <c r="E702" s="27" t="s">
        <v>221</v>
      </c>
      <c r="F702" s="19" t="n">
        <f aca="false">IF(C702="",VLOOKUP(E702,'PORTE E UCO'!$A$5:$D$46,4,0),VLOOKUP(E702,'PORTE E UCO'!$A$5:$D$46,4,0)*C702)</f>
        <v>1140.948712</v>
      </c>
      <c r="G702" s="30"/>
      <c r="H702" s="21" t="n">
        <f aca="false">G702*$R$2</f>
        <v>0</v>
      </c>
      <c r="I702" s="27" t="n">
        <v>1</v>
      </c>
      <c r="J702" s="22" t="n">
        <f aca="false">IF(I702&gt;=1,F702*$J$2,"")</f>
        <v>342.2846136</v>
      </c>
      <c r="K702" s="22" t="str">
        <f aca="false">IF(I702&gt;=2,F702*$K$2,"")</f>
        <v/>
      </c>
      <c r="L702" s="22" t="str">
        <f aca="false">IF(I702&gt;=3,F702*$L$2,"")</f>
        <v/>
      </c>
      <c r="M702" s="22" t="str">
        <f aca="false">IF(I702&gt;=4,F702*$M$2,"")</f>
        <v/>
      </c>
      <c r="N702" s="27" t="n">
        <v>4</v>
      </c>
      <c r="O702" s="27" t="n">
        <v>0</v>
      </c>
      <c r="P702" s="31" t="n">
        <v>0</v>
      </c>
      <c r="Q702" s="32"/>
      <c r="R702" s="38"/>
      <c r="S702" s="25" t="n">
        <f aca="false">SUM(F702,H702,J702,K702,L702,M702)</f>
        <v>1483.2333256</v>
      </c>
      <c r="T702" s="25" t="n">
        <f aca="false">SUM(F702,H702,J702,K702,L702,M702,Q702)</f>
        <v>1483.2333256</v>
      </c>
      <c r="AMH702" s="13"/>
      <c r="AMI702" s="0"/>
      <c r="AMJ702" s="0"/>
    </row>
    <row r="703" s="39" customFormat="true" ht="13.8" hidden="false" customHeight="false" outlineLevel="0" collapsed="false">
      <c r="A703" s="16" t="n">
        <v>30601045</v>
      </c>
      <c r="B703" s="17" t="s">
        <v>748</v>
      </c>
      <c r="C703" s="18"/>
      <c r="D703" s="18"/>
      <c r="E703" s="16" t="s">
        <v>308</v>
      </c>
      <c r="F703" s="19" t="n">
        <f aca="false">IF(C703="",VLOOKUP(E703,'PORTE E UCO'!$A$5:$D$46,4,0),VLOOKUP(E703,'PORTE E UCO'!$A$5:$D$46,4,0)*C703)</f>
        <v>1327.248658</v>
      </c>
      <c r="G703" s="20"/>
      <c r="H703" s="21" t="n">
        <f aca="false">G703*$R$2</f>
        <v>0</v>
      </c>
      <c r="I703" s="16" t="n">
        <v>2</v>
      </c>
      <c r="J703" s="22" t="n">
        <f aca="false">IF(I703&gt;=1,F703*$J$2,"")</f>
        <v>398.1745974</v>
      </c>
      <c r="K703" s="22" t="n">
        <f aca="false">IF(I703&gt;=2,F703*$K$2,"")</f>
        <v>265.4497316</v>
      </c>
      <c r="L703" s="22" t="str">
        <f aca="false">IF(I703&gt;=3,F703*$L$2,"")</f>
        <v/>
      </c>
      <c r="M703" s="22" t="str">
        <f aca="false">IF(I703&gt;=4,F703*$M$2,"")</f>
        <v/>
      </c>
      <c r="N703" s="16" t="n">
        <v>5</v>
      </c>
      <c r="O703" s="16" t="n">
        <v>0</v>
      </c>
      <c r="P703" s="23" t="n">
        <v>0</v>
      </c>
      <c r="Q703" s="22"/>
      <c r="R703" s="38"/>
      <c r="S703" s="25" t="n">
        <f aca="false">SUM(F703,H703,J703,K703,L703,M703)</f>
        <v>1990.872987</v>
      </c>
      <c r="T703" s="25" t="n">
        <f aca="false">SUM(F703,H703,J703,K703,L703,M703,Q703)</f>
        <v>1990.872987</v>
      </c>
      <c r="AMH703" s="13"/>
      <c r="AMI703" s="0"/>
      <c r="AMJ703" s="0"/>
    </row>
    <row r="704" s="39" customFormat="true" ht="13.8" hidden="false" customHeight="false" outlineLevel="0" collapsed="false">
      <c r="A704" s="27" t="n">
        <v>30601053</v>
      </c>
      <c r="B704" s="28" t="s">
        <v>749</v>
      </c>
      <c r="C704" s="29"/>
      <c r="D704" s="29"/>
      <c r="E704" s="27" t="s">
        <v>24</v>
      </c>
      <c r="F704" s="19" t="n">
        <f aca="false">IF(C704="",VLOOKUP(E704,'PORTE E UCO'!$A$5:$D$46,4,0),VLOOKUP(E704,'PORTE E UCO'!$A$5:$D$46,4,0)*C704)</f>
        <v>377.223602</v>
      </c>
      <c r="G704" s="30"/>
      <c r="H704" s="21" t="n">
        <f aca="false">G704*$R$2</f>
        <v>0</v>
      </c>
      <c r="I704" s="27" t="n">
        <v>1</v>
      </c>
      <c r="J704" s="22" t="n">
        <f aca="false">IF(I704&gt;=1,F704*$J$2,"")</f>
        <v>113.1670806</v>
      </c>
      <c r="K704" s="22" t="str">
        <f aca="false">IF(I704&gt;=2,F704*$K$2,"")</f>
        <v/>
      </c>
      <c r="L704" s="22" t="str">
        <f aca="false">IF(I704&gt;=3,F704*$L$2,"")</f>
        <v/>
      </c>
      <c r="M704" s="22" t="str">
        <f aca="false">IF(I704&gt;=4,F704*$M$2,"")</f>
        <v/>
      </c>
      <c r="N704" s="27" t="n">
        <v>3</v>
      </c>
      <c r="O704" s="27" t="n">
        <v>0</v>
      </c>
      <c r="P704" s="31" t="n">
        <v>0</v>
      </c>
      <c r="Q704" s="32"/>
      <c r="R704" s="38"/>
      <c r="S704" s="25" t="n">
        <f aca="false">SUM(F704,H704,J704,K704,L704,M704)</f>
        <v>490.3906826</v>
      </c>
      <c r="T704" s="25" t="n">
        <f aca="false">SUM(F704,H704,J704,K704,L704,M704,Q704)</f>
        <v>490.3906826</v>
      </c>
      <c r="AMH704" s="13"/>
      <c r="AMI704" s="0"/>
      <c r="AMJ704" s="0"/>
    </row>
    <row r="705" s="39" customFormat="true" ht="13.8" hidden="false" customHeight="false" outlineLevel="0" collapsed="false">
      <c r="A705" s="16" t="n">
        <v>30601304</v>
      </c>
      <c r="B705" s="17" t="s">
        <v>750</v>
      </c>
      <c r="C705" s="18"/>
      <c r="D705" s="18"/>
      <c r="E705" s="16" t="s">
        <v>39</v>
      </c>
      <c r="F705" s="19" t="n">
        <f aca="false">IF(C705="",VLOOKUP(E705,'PORTE E UCO'!$A$5:$D$46,4,0),VLOOKUP(E705,'PORTE E UCO'!$A$5:$D$46,4,0)*C705)</f>
        <v>52.984668</v>
      </c>
      <c r="G705" s="20"/>
      <c r="H705" s="21" t="n">
        <f aca="false">G705*$R$2</f>
        <v>0</v>
      </c>
      <c r="I705" s="16" t="n">
        <v>0</v>
      </c>
      <c r="J705" s="22" t="str">
        <f aca="false">IF(I705&gt;=1,F705*$J$2,"")</f>
        <v/>
      </c>
      <c r="K705" s="22" t="str">
        <f aca="false">IF(I705&gt;=2,F705*$K$2,"")</f>
        <v/>
      </c>
      <c r="L705" s="22" t="str">
        <f aca="false">IF(I705&gt;=3,F705*$L$2,"")</f>
        <v/>
      </c>
      <c r="M705" s="22" t="str">
        <f aca="false">IF(I705&gt;=4,F705*$M$2,"")</f>
        <v/>
      </c>
      <c r="N705" s="16" t="n">
        <v>0</v>
      </c>
      <c r="O705" s="16" t="n">
        <v>0</v>
      </c>
      <c r="P705" s="23" t="n">
        <v>0</v>
      </c>
      <c r="Q705" s="22"/>
      <c r="R705" s="38"/>
      <c r="S705" s="25" t="n">
        <f aca="false">SUM(F705,H705,J705,K705,L705,M705)</f>
        <v>52.984668</v>
      </c>
      <c r="T705" s="25" t="n">
        <f aca="false">SUM(F705,H705,J705,K705,L705,M705,Q705)</f>
        <v>52.984668</v>
      </c>
      <c r="AMH705" s="13"/>
      <c r="AMI705" s="0"/>
      <c r="AMJ705" s="0"/>
    </row>
    <row r="706" s="39" customFormat="true" ht="13.8" hidden="false" customHeight="false" outlineLevel="0" collapsed="false">
      <c r="A706" s="27" t="n">
        <v>30601231</v>
      </c>
      <c r="B706" s="28" t="s">
        <v>751</v>
      </c>
      <c r="C706" s="29"/>
      <c r="D706" s="29"/>
      <c r="E706" s="27" t="s">
        <v>15</v>
      </c>
      <c r="F706" s="19" t="n">
        <f aca="false">IF(C706="",VLOOKUP(E706,'PORTE E UCO'!$A$5:$D$46,4,0),VLOOKUP(E706,'PORTE E UCO'!$A$5:$D$46,4,0)*C706)</f>
        <v>93.13473</v>
      </c>
      <c r="G706" s="30"/>
      <c r="H706" s="21" t="n">
        <f aca="false">G706*$R$2</f>
        <v>0</v>
      </c>
      <c r="I706" s="27" t="n">
        <v>0</v>
      </c>
      <c r="J706" s="22" t="str">
        <f aca="false">IF(I706&gt;=1,F706*$J$2,"")</f>
        <v/>
      </c>
      <c r="K706" s="22" t="str">
        <f aca="false">IF(I706&gt;=2,F706*$K$2,"")</f>
        <v/>
      </c>
      <c r="L706" s="22" t="str">
        <f aca="false">IF(I706&gt;=3,F706*$L$2,"")</f>
        <v/>
      </c>
      <c r="M706" s="22" t="str">
        <f aca="false">IF(I706&gt;=4,F706*$M$2,"")</f>
        <v/>
      </c>
      <c r="N706" s="27" t="n">
        <v>0</v>
      </c>
      <c r="O706" s="27" t="n">
        <v>0</v>
      </c>
      <c r="P706" s="31" t="n">
        <v>0</v>
      </c>
      <c r="Q706" s="32"/>
      <c r="R706" s="38"/>
      <c r="S706" s="25" t="n">
        <f aca="false">SUM(F706,H706,J706,K706,L706,M706)</f>
        <v>93.13473</v>
      </c>
      <c r="T706" s="25" t="n">
        <f aca="false">SUM(F706,H706,J706,K706,L706,M706,Q706)</f>
        <v>93.13473</v>
      </c>
      <c r="AMH706" s="13"/>
      <c r="AMI706" s="0"/>
      <c r="AMJ706" s="0"/>
    </row>
    <row r="707" s="39" customFormat="true" ht="13.8" hidden="false" customHeight="false" outlineLevel="0" collapsed="false">
      <c r="A707" s="16" t="n">
        <v>30601240</v>
      </c>
      <c r="B707" s="17" t="s">
        <v>752</v>
      </c>
      <c r="C707" s="18"/>
      <c r="D707" s="18"/>
      <c r="E707" s="16" t="s">
        <v>206</v>
      </c>
      <c r="F707" s="19" t="n">
        <f aca="false">IF(C707="",VLOOKUP(E707,'PORTE E UCO'!$A$5:$D$46,4,0),VLOOKUP(E707,'PORTE E UCO'!$A$5:$D$46,4,0)*C707)</f>
        <v>839.818166</v>
      </c>
      <c r="G707" s="20"/>
      <c r="H707" s="21" t="n">
        <f aca="false">G707*$R$2</f>
        <v>0</v>
      </c>
      <c r="I707" s="16" t="n">
        <v>1</v>
      </c>
      <c r="J707" s="22" t="n">
        <f aca="false">IF(I707&gt;=1,F707*$J$2,"")</f>
        <v>251.9454498</v>
      </c>
      <c r="K707" s="22" t="str">
        <f aca="false">IF(I707&gt;=2,F707*$K$2,"")</f>
        <v/>
      </c>
      <c r="L707" s="22" t="str">
        <f aca="false">IF(I707&gt;=3,F707*$L$2,"")</f>
        <v/>
      </c>
      <c r="M707" s="22" t="str">
        <f aca="false">IF(I707&gt;=4,F707*$M$2,"")</f>
        <v/>
      </c>
      <c r="N707" s="16" t="n">
        <v>3</v>
      </c>
      <c r="O707" s="16" t="n">
        <v>0</v>
      </c>
      <c r="P707" s="23" t="n">
        <v>0</v>
      </c>
      <c r="Q707" s="22"/>
      <c r="R707" s="38"/>
      <c r="S707" s="25" t="n">
        <f aca="false">SUM(F707,H707,J707,K707,L707,M707)</f>
        <v>1091.7636158</v>
      </c>
      <c r="T707" s="25" t="n">
        <f aca="false">SUM(F707,H707,J707,K707,L707,M707,Q707)</f>
        <v>1091.7636158</v>
      </c>
      <c r="AMH707" s="13"/>
      <c r="AMI707" s="0"/>
      <c r="AMJ707" s="0"/>
    </row>
    <row r="708" s="39" customFormat="true" ht="13.8" hidden="false" customHeight="false" outlineLevel="0" collapsed="false">
      <c r="A708" s="27" t="n">
        <v>30601070</v>
      </c>
      <c r="B708" s="28" t="s">
        <v>753</v>
      </c>
      <c r="C708" s="29"/>
      <c r="D708" s="29"/>
      <c r="E708" s="27" t="s">
        <v>308</v>
      </c>
      <c r="F708" s="19" t="n">
        <f aca="false">IF(C708="",VLOOKUP(E708,'PORTE E UCO'!$A$5:$D$46,4,0),VLOOKUP(E708,'PORTE E UCO'!$A$5:$D$46,4,0)*C708)</f>
        <v>1327.248658</v>
      </c>
      <c r="G708" s="30"/>
      <c r="H708" s="21" t="n">
        <f aca="false">G708*$R$2</f>
        <v>0</v>
      </c>
      <c r="I708" s="27" t="n">
        <v>2</v>
      </c>
      <c r="J708" s="22" t="n">
        <f aca="false">IF(I708&gt;=1,F708*$J$2,"")</f>
        <v>398.1745974</v>
      </c>
      <c r="K708" s="22" t="n">
        <f aca="false">IF(I708&gt;=2,F708*$K$2,"")</f>
        <v>265.4497316</v>
      </c>
      <c r="L708" s="22" t="str">
        <f aca="false">IF(I708&gt;=3,F708*$L$2,"")</f>
        <v/>
      </c>
      <c r="M708" s="22" t="str">
        <f aca="false">IF(I708&gt;=4,F708*$M$2,"")</f>
        <v/>
      </c>
      <c r="N708" s="27" t="n">
        <v>6</v>
      </c>
      <c r="O708" s="27" t="n">
        <v>0</v>
      </c>
      <c r="P708" s="31" t="n">
        <v>0</v>
      </c>
      <c r="Q708" s="32"/>
      <c r="R708" s="38"/>
      <c r="S708" s="25" t="n">
        <f aca="false">SUM(F708,H708,J708,K708,L708,M708)</f>
        <v>1990.872987</v>
      </c>
      <c r="T708" s="25" t="n">
        <f aca="false">SUM(F708,H708,J708,K708,L708,M708,Q708)</f>
        <v>1990.872987</v>
      </c>
      <c r="AMH708" s="13"/>
      <c r="AMI708" s="0"/>
      <c r="AMJ708" s="0"/>
    </row>
    <row r="709" s="39" customFormat="true" ht="13.8" hidden="false" customHeight="false" outlineLevel="0" collapsed="false">
      <c r="A709" s="16" t="n">
        <v>30601258</v>
      </c>
      <c r="B709" s="17" t="s">
        <v>754</v>
      </c>
      <c r="C709" s="18"/>
      <c r="D709" s="18"/>
      <c r="E709" s="16" t="s">
        <v>24</v>
      </c>
      <c r="F709" s="19" t="n">
        <f aca="false">IF(C709="",VLOOKUP(E709,'PORTE E UCO'!$A$5:$D$46,4,0),VLOOKUP(E709,'PORTE E UCO'!$A$5:$D$46,4,0)*C709)</f>
        <v>377.223602</v>
      </c>
      <c r="G709" s="20"/>
      <c r="H709" s="21" t="n">
        <f aca="false">G709*$R$2</f>
        <v>0</v>
      </c>
      <c r="I709" s="16" t="n">
        <v>1</v>
      </c>
      <c r="J709" s="22" t="n">
        <f aca="false">IF(I709&gt;=1,F709*$J$2,"")</f>
        <v>113.1670806</v>
      </c>
      <c r="K709" s="22" t="str">
        <f aca="false">IF(I709&gt;=2,F709*$K$2,"")</f>
        <v/>
      </c>
      <c r="L709" s="22" t="str">
        <f aca="false">IF(I709&gt;=3,F709*$L$2,"")</f>
        <v/>
      </c>
      <c r="M709" s="22" t="str">
        <f aca="false">IF(I709&gt;=4,F709*$M$2,"")</f>
        <v/>
      </c>
      <c r="N709" s="16" t="n">
        <v>2</v>
      </c>
      <c r="O709" s="16" t="n">
        <v>0</v>
      </c>
      <c r="P709" s="23" t="n">
        <v>0</v>
      </c>
      <c r="Q709" s="22"/>
      <c r="R709" s="38"/>
      <c r="S709" s="25" t="n">
        <f aca="false">SUM(F709,H709,J709,K709,L709,M709)</f>
        <v>490.3906826</v>
      </c>
      <c r="T709" s="25" t="n">
        <f aca="false">SUM(F709,H709,J709,K709,L709,M709,Q709)</f>
        <v>490.3906826</v>
      </c>
      <c r="AMH709" s="13"/>
      <c r="AMI709" s="0"/>
      <c r="AMJ709" s="0"/>
    </row>
    <row r="710" s="39" customFormat="true" ht="13.8" hidden="false" customHeight="false" outlineLevel="0" collapsed="false">
      <c r="A710" s="27" t="n">
        <v>30601088</v>
      </c>
      <c r="B710" s="28" t="s">
        <v>755</v>
      </c>
      <c r="C710" s="29"/>
      <c r="D710" s="29"/>
      <c r="E710" s="27" t="s">
        <v>320</v>
      </c>
      <c r="F710" s="19" t="n">
        <f aca="false">IF(C710="",VLOOKUP(E710,'PORTE E UCO'!$A$5:$D$46,4,0),VLOOKUP(E710,'PORTE E UCO'!$A$5:$D$46,4,0)*C710)</f>
        <v>1224.795374</v>
      </c>
      <c r="G710" s="30"/>
      <c r="H710" s="21" t="n">
        <f aca="false">G710*$R$2</f>
        <v>0</v>
      </c>
      <c r="I710" s="27" t="n">
        <v>2</v>
      </c>
      <c r="J710" s="22" t="n">
        <f aca="false">IF(I710&gt;=1,F710*$J$2,"")</f>
        <v>367.4386122</v>
      </c>
      <c r="K710" s="22" t="n">
        <f aca="false">IF(I710&gt;=2,F710*$K$2,"")</f>
        <v>244.9590748</v>
      </c>
      <c r="L710" s="22" t="str">
        <f aca="false">IF(I710&gt;=3,F710*$L$2,"")</f>
        <v/>
      </c>
      <c r="M710" s="22" t="str">
        <f aca="false">IF(I710&gt;=4,F710*$M$2,"")</f>
        <v/>
      </c>
      <c r="N710" s="27" t="n">
        <v>4</v>
      </c>
      <c r="O710" s="27" t="n">
        <v>0</v>
      </c>
      <c r="P710" s="31" t="n">
        <v>0</v>
      </c>
      <c r="Q710" s="32"/>
      <c r="R710" s="38"/>
      <c r="S710" s="25" t="n">
        <f aca="false">SUM(F710,H710,J710,K710,L710,M710)</f>
        <v>1837.193061</v>
      </c>
      <c r="T710" s="25" t="n">
        <f aca="false">SUM(F710,H710,J710,K710,L710,M710,Q710)</f>
        <v>1837.193061</v>
      </c>
      <c r="AMH710" s="13"/>
      <c r="AMI710" s="0"/>
      <c r="AMJ710" s="0"/>
    </row>
    <row r="711" s="39" customFormat="true" ht="13.8" hidden="false" customHeight="false" outlineLevel="0" collapsed="false">
      <c r="A711" s="16" t="n">
        <v>30601266</v>
      </c>
      <c r="B711" s="17" t="s">
        <v>756</v>
      </c>
      <c r="C711" s="18"/>
      <c r="D711" s="18"/>
      <c r="E711" s="16" t="s">
        <v>37</v>
      </c>
      <c r="F711" s="19" t="n">
        <f aca="false">IF(C711="",VLOOKUP(E711,'PORTE E UCO'!$A$5:$D$46,4,0),VLOOKUP(E711,'PORTE E UCO'!$A$5:$D$46,4,0)*C711)</f>
        <v>192.437794</v>
      </c>
      <c r="G711" s="20"/>
      <c r="H711" s="21" t="n">
        <f aca="false">G711*$R$2</f>
        <v>0</v>
      </c>
      <c r="I711" s="16" t="n">
        <v>0</v>
      </c>
      <c r="J711" s="22" t="str">
        <f aca="false">IF(I711&gt;=1,F711*$J$2,"")</f>
        <v/>
      </c>
      <c r="K711" s="22" t="str">
        <f aca="false">IF(I711&gt;=2,F711*$K$2,"")</f>
        <v/>
      </c>
      <c r="L711" s="22" t="str">
        <f aca="false">IF(I711&gt;=3,F711*$L$2,"")</f>
        <v/>
      </c>
      <c r="M711" s="22" t="str">
        <f aca="false">IF(I711&gt;=4,F711*$M$2,"")</f>
        <v/>
      </c>
      <c r="N711" s="16" t="n">
        <v>1</v>
      </c>
      <c r="O711" s="16" t="n">
        <v>0</v>
      </c>
      <c r="P711" s="23" t="n">
        <v>0</v>
      </c>
      <c r="Q711" s="22"/>
      <c r="R711" s="38"/>
      <c r="S711" s="25" t="n">
        <f aca="false">SUM(F711,H711,J711,K711,L711,M711)</f>
        <v>192.437794</v>
      </c>
      <c r="T711" s="25" t="n">
        <f aca="false">SUM(F711,H711,J711,K711,L711,M711,Q711)</f>
        <v>192.437794</v>
      </c>
      <c r="AMH711" s="13"/>
      <c r="AMI711" s="0"/>
      <c r="AMJ711" s="0"/>
    </row>
    <row r="712" s="39" customFormat="true" ht="13.8" hidden="false" customHeight="false" outlineLevel="0" collapsed="false">
      <c r="A712" s="27" t="n">
        <v>30601096</v>
      </c>
      <c r="B712" s="28" t="s">
        <v>757</v>
      </c>
      <c r="C712" s="29"/>
      <c r="D712" s="29"/>
      <c r="E712" s="27" t="s">
        <v>308</v>
      </c>
      <c r="F712" s="19" t="n">
        <f aca="false">IF(C712="",VLOOKUP(E712,'PORTE E UCO'!$A$5:$D$46,4,0),VLOOKUP(E712,'PORTE E UCO'!$A$5:$D$46,4,0)*C712)</f>
        <v>1327.248658</v>
      </c>
      <c r="G712" s="30"/>
      <c r="H712" s="21" t="n">
        <f aca="false">G712*$R$2</f>
        <v>0</v>
      </c>
      <c r="I712" s="27" t="n">
        <v>2</v>
      </c>
      <c r="J712" s="22" t="n">
        <f aca="false">IF(I712&gt;=1,F712*$J$2,"")</f>
        <v>398.1745974</v>
      </c>
      <c r="K712" s="22" t="n">
        <f aca="false">IF(I712&gt;=2,F712*$K$2,"")</f>
        <v>265.4497316</v>
      </c>
      <c r="L712" s="22" t="str">
        <f aca="false">IF(I712&gt;=3,F712*$L$2,"")</f>
        <v/>
      </c>
      <c r="M712" s="22" t="str">
        <f aca="false">IF(I712&gt;=4,F712*$M$2,"")</f>
        <v/>
      </c>
      <c r="N712" s="27" t="n">
        <v>5</v>
      </c>
      <c r="O712" s="27" t="n">
        <v>0</v>
      </c>
      <c r="P712" s="31" t="n">
        <v>0</v>
      </c>
      <c r="Q712" s="32"/>
      <c r="R712" s="38"/>
      <c r="S712" s="25" t="n">
        <f aca="false">SUM(F712,H712,J712,K712,L712,M712)</f>
        <v>1990.872987</v>
      </c>
      <c r="T712" s="25" t="n">
        <f aca="false">SUM(F712,H712,J712,K712,L712,M712,Q712)</f>
        <v>1990.872987</v>
      </c>
      <c r="AMH712" s="13"/>
      <c r="AMI712" s="0"/>
      <c r="AMJ712" s="0"/>
    </row>
    <row r="713" s="39" customFormat="true" ht="13.8" hidden="false" customHeight="false" outlineLevel="0" collapsed="false">
      <c r="A713" s="16" t="n">
        <v>30601100</v>
      </c>
      <c r="B713" s="17" t="s">
        <v>758</v>
      </c>
      <c r="C713" s="18"/>
      <c r="D713" s="18"/>
      <c r="E713" s="16" t="s">
        <v>320</v>
      </c>
      <c r="F713" s="19" t="n">
        <f aca="false">IF(C713="",VLOOKUP(E713,'PORTE E UCO'!$A$5:$D$46,4,0),VLOOKUP(E713,'PORTE E UCO'!$A$5:$D$46,4,0)*C713)</f>
        <v>1224.795374</v>
      </c>
      <c r="G713" s="20"/>
      <c r="H713" s="21" t="n">
        <f aca="false">G713*$R$2</f>
        <v>0</v>
      </c>
      <c r="I713" s="16" t="n">
        <v>1</v>
      </c>
      <c r="J713" s="22" t="n">
        <f aca="false">IF(I713&gt;=1,F713*$J$2,"")</f>
        <v>367.4386122</v>
      </c>
      <c r="K713" s="22" t="str">
        <f aca="false">IF(I713&gt;=2,F713*$K$2,"")</f>
        <v/>
      </c>
      <c r="L713" s="22" t="str">
        <f aca="false">IF(I713&gt;=3,F713*$L$2,"")</f>
        <v/>
      </c>
      <c r="M713" s="22" t="str">
        <f aca="false">IF(I713&gt;=4,F713*$M$2,"")</f>
        <v/>
      </c>
      <c r="N713" s="16" t="n">
        <v>4</v>
      </c>
      <c r="O713" s="16" t="n">
        <v>0</v>
      </c>
      <c r="P713" s="23" t="n">
        <v>0</v>
      </c>
      <c r="Q713" s="22"/>
      <c r="R713" s="38"/>
      <c r="S713" s="25" t="n">
        <f aca="false">SUM(F713,H713,J713,K713,L713,M713)</f>
        <v>1592.2339862</v>
      </c>
      <c r="T713" s="25" t="n">
        <f aca="false">SUM(F713,H713,J713,K713,L713,M713,Q713)</f>
        <v>1592.2339862</v>
      </c>
      <c r="AMH713" s="13"/>
      <c r="AMI713" s="0"/>
      <c r="AMJ713" s="0"/>
    </row>
    <row r="714" s="39" customFormat="true" ht="14.95" hidden="false" customHeight="false" outlineLevel="0" collapsed="false">
      <c r="A714" s="27" t="n">
        <v>30601118</v>
      </c>
      <c r="B714" s="28" t="s">
        <v>759</v>
      </c>
      <c r="C714" s="29"/>
      <c r="D714" s="29"/>
      <c r="E714" s="27" t="s">
        <v>320</v>
      </c>
      <c r="F714" s="19" t="n">
        <f aca="false">IF(C714="",VLOOKUP(E714,'PORTE E UCO'!$A$5:$D$46,4,0),VLOOKUP(E714,'PORTE E UCO'!$A$5:$D$46,4,0)*C714)</f>
        <v>1224.795374</v>
      </c>
      <c r="G714" s="30"/>
      <c r="H714" s="21" t="n">
        <f aca="false">G714*$R$2</f>
        <v>0</v>
      </c>
      <c r="I714" s="27" t="n">
        <v>2</v>
      </c>
      <c r="J714" s="22" t="n">
        <f aca="false">IF(I714&gt;=1,F714*$J$2,"")</f>
        <v>367.4386122</v>
      </c>
      <c r="K714" s="22" t="n">
        <f aca="false">IF(I714&gt;=2,F714*$K$2,"")</f>
        <v>244.9590748</v>
      </c>
      <c r="L714" s="22" t="str">
        <f aca="false">IF(I714&gt;=3,F714*$L$2,"")</f>
        <v/>
      </c>
      <c r="M714" s="22" t="str">
        <f aca="false">IF(I714&gt;=4,F714*$M$2,"")</f>
        <v/>
      </c>
      <c r="N714" s="27" t="n">
        <v>5</v>
      </c>
      <c r="O714" s="27" t="n">
        <v>0</v>
      </c>
      <c r="P714" s="31" t="n">
        <v>0</v>
      </c>
      <c r="Q714" s="32"/>
      <c r="R714" s="38"/>
      <c r="S714" s="25" t="n">
        <f aca="false">SUM(F714,H714,J714,K714,L714,M714)</f>
        <v>1837.193061</v>
      </c>
      <c r="T714" s="25" t="n">
        <f aca="false">SUM(F714,H714,J714,K714,L714,M714,Q714)</f>
        <v>1837.193061</v>
      </c>
      <c r="AMH714" s="13"/>
      <c r="AMI714" s="0"/>
      <c r="AMJ714" s="0"/>
    </row>
    <row r="715" s="39" customFormat="true" ht="13.8" hidden="false" customHeight="false" outlineLevel="0" collapsed="false">
      <c r="A715" s="16" t="n">
        <v>30601126</v>
      </c>
      <c r="B715" s="17" t="s">
        <v>760</v>
      </c>
      <c r="C715" s="18"/>
      <c r="D715" s="18"/>
      <c r="E715" s="16" t="s">
        <v>320</v>
      </c>
      <c r="F715" s="19" t="n">
        <f aca="false">IF(C715="",VLOOKUP(E715,'PORTE E UCO'!$A$5:$D$46,4,0),VLOOKUP(E715,'PORTE E UCO'!$A$5:$D$46,4,0)*C715)</f>
        <v>1224.795374</v>
      </c>
      <c r="G715" s="20"/>
      <c r="H715" s="21" t="n">
        <f aca="false">G715*$R$2</f>
        <v>0</v>
      </c>
      <c r="I715" s="16" t="n">
        <v>3</v>
      </c>
      <c r="J715" s="22" t="n">
        <f aca="false">IF(I715&gt;=1,F715*$J$2,"")</f>
        <v>367.4386122</v>
      </c>
      <c r="K715" s="22" t="n">
        <f aca="false">IF(I715&gt;=2,F715*$K$2,"")</f>
        <v>244.9590748</v>
      </c>
      <c r="L715" s="22" t="n">
        <f aca="false">IF(I715&gt;=3,F715*$L$2,"")</f>
        <v>244.9590748</v>
      </c>
      <c r="M715" s="22" t="str">
        <f aca="false">IF(I715&gt;=4,F715*$M$2,"")</f>
        <v/>
      </c>
      <c r="N715" s="16" t="n">
        <v>6</v>
      </c>
      <c r="O715" s="16" t="n">
        <v>0</v>
      </c>
      <c r="P715" s="23" t="n">
        <v>0</v>
      </c>
      <c r="Q715" s="22"/>
      <c r="R715" s="38"/>
      <c r="S715" s="25" t="n">
        <f aca="false">SUM(F715,H715,J715,K715,L715,M715)</f>
        <v>2082.1521358</v>
      </c>
      <c r="T715" s="25" t="n">
        <f aca="false">SUM(F715,H715,J715,K715,L715,M715,Q715)</f>
        <v>2082.1521358</v>
      </c>
      <c r="AMH715" s="13"/>
      <c r="AMI715" s="0"/>
      <c r="AMJ715" s="0"/>
    </row>
    <row r="716" s="39" customFormat="true" ht="13.8" hidden="false" customHeight="false" outlineLevel="0" collapsed="false">
      <c r="A716" s="27" t="n">
        <v>30601134</v>
      </c>
      <c r="B716" s="28" t="s">
        <v>761</v>
      </c>
      <c r="C716" s="29"/>
      <c r="D716" s="29"/>
      <c r="E716" s="27" t="s">
        <v>341</v>
      </c>
      <c r="F716" s="19" t="n">
        <f aca="false">IF(C716="",VLOOKUP(E716,'PORTE E UCO'!$A$5:$D$46,4,0),VLOOKUP(E716,'PORTE E UCO'!$A$5:$D$46,4,0)*C716)</f>
        <v>1558.54594</v>
      </c>
      <c r="G716" s="30"/>
      <c r="H716" s="21" t="n">
        <f aca="false">G716*$R$2</f>
        <v>0</v>
      </c>
      <c r="I716" s="27" t="n">
        <v>2</v>
      </c>
      <c r="J716" s="22" t="n">
        <f aca="false">IF(I716&gt;=1,F716*$J$2,"")</f>
        <v>467.563782</v>
      </c>
      <c r="K716" s="22" t="n">
        <f aca="false">IF(I716&gt;=2,F716*$K$2,"")</f>
        <v>311.709188</v>
      </c>
      <c r="L716" s="22" t="str">
        <f aca="false">IF(I716&gt;=3,F716*$L$2,"")</f>
        <v/>
      </c>
      <c r="M716" s="22" t="str">
        <f aca="false">IF(I716&gt;=4,F716*$M$2,"")</f>
        <v/>
      </c>
      <c r="N716" s="27" t="n">
        <v>6</v>
      </c>
      <c r="O716" s="27" t="n">
        <v>0</v>
      </c>
      <c r="P716" s="31" t="n">
        <v>0</v>
      </c>
      <c r="Q716" s="32"/>
      <c r="R716" s="38"/>
      <c r="S716" s="25" t="n">
        <f aca="false">SUM(F716,H716,J716,K716,L716,M716)</f>
        <v>2337.81891</v>
      </c>
      <c r="T716" s="25" t="n">
        <f aca="false">SUM(F716,H716,J716,K716,L716,M716,Q716)</f>
        <v>2337.81891</v>
      </c>
      <c r="AMH716" s="13"/>
      <c r="AMI716" s="0"/>
      <c r="AMJ716" s="0"/>
    </row>
    <row r="717" s="39" customFormat="true" ht="13.8" hidden="false" customHeight="false" outlineLevel="0" collapsed="false">
      <c r="A717" s="16" t="n">
        <v>30601290</v>
      </c>
      <c r="B717" s="17" t="s">
        <v>762</v>
      </c>
      <c r="C717" s="18"/>
      <c r="D717" s="18"/>
      <c r="E717" s="16" t="s">
        <v>221</v>
      </c>
      <c r="F717" s="19" t="n">
        <f aca="false">IF(C717="",VLOOKUP(E717,'PORTE E UCO'!$A$5:$D$46,4,0),VLOOKUP(E717,'PORTE E UCO'!$A$5:$D$46,4,0)*C717)</f>
        <v>1140.948712</v>
      </c>
      <c r="G717" s="20"/>
      <c r="H717" s="21" t="n">
        <f aca="false">G717*$R$2</f>
        <v>0</v>
      </c>
      <c r="I717" s="16" t="n">
        <v>2</v>
      </c>
      <c r="J717" s="22" t="n">
        <f aca="false">IF(I717&gt;=1,F717*$J$2,"")</f>
        <v>342.2846136</v>
      </c>
      <c r="K717" s="22" t="n">
        <f aca="false">IF(I717&gt;=2,F717*$K$2,"")</f>
        <v>228.1897424</v>
      </c>
      <c r="L717" s="22" t="str">
        <f aca="false">IF(I717&gt;=3,F717*$L$2,"")</f>
        <v/>
      </c>
      <c r="M717" s="22" t="str">
        <f aca="false">IF(I717&gt;=4,F717*$M$2,"")</f>
        <v/>
      </c>
      <c r="N717" s="16" t="n">
        <v>5</v>
      </c>
      <c r="O717" s="16" t="n">
        <v>0</v>
      </c>
      <c r="P717" s="23" t="n">
        <v>0</v>
      </c>
      <c r="Q717" s="22"/>
      <c r="R717" s="38"/>
      <c r="S717" s="25" t="n">
        <f aca="false">SUM(F717,H717,J717,K717,L717,M717)</f>
        <v>1711.423068</v>
      </c>
      <c r="T717" s="25" t="n">
        <f aca="false">SUM(F717,H717,J717,K717,L717,M717,Q717)</f>
        <v>1711.423068</v>
      </c>
      <c r="AMH717" s="13"/>
      <c r="AMI717" s="0"/>
      <c r="AMJ717" s="0"/>
    </row>
    <row r="718" s="39" customFormat="true" ht="13.8" hidden="false" customHeight="false" outlineLevel="0" collapsed="false">
      <c r="A718" s="27" t="n">
        <v>30601142</v>
      </c>
      <c r="B718" s="28" t="s">
        <v>763</v>
      </c>
      <c r="C718" s="29"/>
      <c r="D718" s="29"/>
      <c r="E718" s="27" t="s">
        <v>195</v>
      </c>
      <c r="F718" s="19" t="n">
        <f aca="false">IF(C718="",VLOOKUP(E718,'PORTE E UCO'!$A$5:$D$46,4,0),VLOOKUP(E718,'PORTE E UCO'!$A$5:$D$46,4,0)*C718)</f>
        <v>742.008916</v>
      </c>
      <c r="G718" s="30"/>
      <c r="H718" s="21" t="n">
        <f aca="false">G718*$R$2</f>
        <v>0</v>
      </c>
      <c r="I718" s="27" t="n">
        <v>1</v>
      </c>
      <c r="J718" s="22" t="n">
        <f aca="false">IF(I718&gt;=1,F718*$J$2,"")</f>
        <v>222.6026748</v>
      </c>
      <c r="K718" s="22" t="str">
        <f aca="false">IF(I718&gt;=2,F718*$K$2,"")</f>
        <v/>
      </c>
      <c r="L718" s="22" t="str">
        <f aca="false">IF(I718&gt;=3,F718*$L$2,"")</f>
        <v/>
      </c>
      <c r="M718" s="22" t="str">
        <f aca="false">IF(I718&gt;=4,F718*$M$2,"")</f>
        <v/>
      </c>
      <c r="N718" s="27" t="n">
        <v>2</v>
      </c>
      <c r="O718" s="27" t="n">
        <v>0</v>
      </c>
      <c r="P718" s="31" t="n">
        <v>0</v>
      </c>
      <c r="Q718" s="32"/>
      <c r="R718" s="38"/>
      <c r="S718" s="25" t="n">
        <f aca="false">SUM(F718,H718,J718,K718,L718,M718)</f>
        <v>964.6115908</v>
      </c>
      <c r="T718" s="25" t="n">
        <f aca="false">SUM(F718,H718,J718,K718,L718,M718,Q718)</f>
        <v>964.6115908</v>
      </c>
      <c r="AMH718" s="13"/>
      <c r="AMI718" s="0"/>
      <c r="AMJ718" s="0"/>
    </row>
    <row r="719" s="39" customFormat="true" ht="13.8" hidden="false" customHeight="false" outlineLevel="0" collapsed="false">
      <c r="A719" s="16" t="n">
        <v>30601150</v>
      </c>
      <c r="B719" s="17" t="s">
        <v>764</v>
      </c>
      <c r="C719" s="18"/>
      <c r="D719" s="18"/>
      <c r="E719" s="16" t="s">
        <v>320</v>
      </c>
      <c r="F719" s="19" t="n">
        <f aca="false">IF(C719="",VLOOKUP(E719,'PORTE E UCO'!$A$5:$D$46,4,0),VLOOKUP(E719,'PORTE E UCO'!$A$5:$D$46,4,0)*C719)</f>
        <v>1224.795374</v>
      </c>
      <c r="G719" s="20"/>
      <c r="H719" s="21" t="n">
        <f aca="false">G719*$R$2</f>
        <v>0</v>
      </c>
      <c r="I719" s="16" t="n">
        <v>2</v>
      </c>
      <c r="J719" s="22" t="n">
        <f aca="false">IF(I719&gt;=1,F719*$J$2,"")</f>
        <v>367.4386122</v>
      </c>
      <c r="K719" s="22" t="n">
        <f aca="false">IF(I719&gt;=2,F719*$K$2,"")</f>
        <v>244.9590748</v>
      </c>
      <c r="L719" s="22" t="str">
        <f aca="false">IF(I719&gt;=3,F719*$L$2,"")</f>
        <v/>
      </c>
      <c r="M719" s="22" t="str">
        <f aca="false">IF(I719&gt;=4,F719*$M$2,"")</f>
        <v/>
      </c>
      <c r="N719" s="16" t="n">
        <v>6</v>
      </c>
      <c r="O719" s="16" t="n">
        <v>0</v>
      </c>
      <c r="P719" s="23" t="n">
        <v>0</v>
      </c>
      <c r="Q719" s="22"/>
      <c r="R719" s="38"/>
      <c r="S719" s="25" t="n">
        <f aca="false">SUM(F719,H719,J719,K719,L719,M719)</f>
        <v>1837.193061</v>
      </c>
      <c r="T719" s="25" t="n">
        <f aca="false">SUM(F719,H719,J719,K719,L719,M719,Q719)</f>
        <v>1837.193061</v>
      </c>
      <c r="AMH719" s="13"/>
      <c r="AMI719" s="0"/>
      <c r="AMJ719" s="0"/>
    </row>
    <row r="720" s="39" customFormat="true" ht="13.8" hidden="false" customHeight="false" outlineLevel="0" collapsed="false">
      <c r="A720" s="27" t="n">
        <v>30601169</v>
      </c>
      <c r="B720" s="28" t="s">
        <v>765</v>
      </c>
      <c r="C720" s="29"/>
      <c r="D720" s="29"/>
      <c r="E720" s="27" t="s">
        <v>359</v>
      </c>
      <c r="F720" s="19" t="n">
        <f aca="false">IF(C720="",VLOOKUP(E720,'PORTE E UCO'!$A$5:$D$46,4,0),VLOOKUP(E720,'PORTE E UCO'!$A$5:$D$46,4,0)*C720)</f>
        <v>1473.154654</v>
      </c>
      <c r="G720" s="30"/>
      <c r="H720" s="21" t="n">
        <f aca="false">G720*$R$2</f>
        <v>0</v>
      </c>
      <c r="I720" s="27" t="n">
        <v>2</v>
      </c>
      <c r="J720" s="22" t="n">
        <f aca="false">IF(I720&gt;=1,F720*$J$2,"")</f>
        <v>441.9463962</v>
      </c>
      <c r="K720" s="22" t="n">
        <f aca="false">IF(I720&gt;=2,F720*$K$2,"")</f>
        <v>294.6309308</v>
      </c>
      <c r="L720" s="22" t="str">
        <f aca="false">IF(I720&gt;=3,F720*$L$2,"")</f>
        <v/>
      </c>
      <c r="M720" s="22" t="str">
        <f aca="false">IF(I720&gt;=4,F720*$M$2,"")</f>
        <v/>
      </c>
      <c r="N720" s="27" t="n">
        <v>5</v>
      </c>
      <c r="O720" s="27" t="n">
        <v>0</v>
      </c>
      <c r="P720" s="31" t="n">
        <v>0</v>
      </c>
      <c r="Q720" s="32"/>
      <c r="R720" s="38"/>
      <c r="S720" s="25" t="n">
        <f aca="false">SUM(F720,H720,J720,K720,L720,M720)</f>
        <v>2209.731981</v>
      </c>
      <c r="T720" s="25" t="n">
        <f aca="false">SUM(F720,H720,J720,K720,L720,M720,Q720)</f>
        <v>2209.731981</v>
      </c>
      <c r="AMH720" s="13"/>
      <c r="AMI720" s="0"/>
      <c r="AMJ720" s="0"/>
    </row>
    <row r="721" s="39" customFormat="true" ht="13.8" hidden="false" customHeight="false" outlineLevel="0" collapsed="false">
      <c r="A721" s="16" t="n">
        <v>30601177</v>
      </c>
      <c r="B721" s="17" t="s">
        <v>766</v>
      </c>
      <c r="C721" s="18"/>
      <c r="D721" s="18"/>
      <c r="E721" s="16" t="s">
        <v>229</v>
      </c>
      <c r="F721" s="19" t="n">
        <f aca="false">IF(C721="",VLOOKUP(E721,'PORTE E UCO'!$A$5:$D$46,4,0),VLOOKUP(E721,'PORTE E UCO'!$A$5:$D$46,4,0)*C721)</f>
        <v>946.935808</v>
      </c>
      <c r="G721" s="20"/>
      <c r="H721" s="21" t="n">
        <f aca="false">G721*$R$2</f>
        <v>0</v>
      </c>
      <c r="I721" s="16" t="n">
        <v>1</v>
      </c>
      <c r="J721" s="22" t="n">
        <f aca="false">IF(I721&gt;=1,F721*$J$2,"")</f>
        <v>284.0807424</v>
      </c>
      <c r="K721" s="22" t="str">
        <f aca="false">IF(I721&gt;=2,F721*$K$2,"")</f>
        <v/>
      </c>
      <c r="L721" s="22" t="str">
        <f aca="false">IF(I721&gt;=3,F721*$L$2,"")</f>
        <v/>
      </c>
      <c r="M721" s="22" t="str">
        <f aca="false">IF(I721&gt;=4,F721*$M$2,"")</f>
        <v/>
      </c>
      <c r="N721" s="16" t="n">
        <v>4</v>
      </c>
      <c r="O721" s="16" t="n">
        <v>0</v>
      </c>
      <c r="P721" s="23" t="n">
        <v>0</v>
      </c>
      <c r="Q721" s="22"/>
      <c r="R721" s="38"/>
      <c r="S721" s="25" t="n">
        <f aca="false">SUM(F721,H721,J721,K721,L721,M721)</f>
        <v>1231.0165504</v>
      </c>
      <c r="T721" s="25" t="n">
        <f aca="false">SUM(F721,H721,J721,K721,L721,M721,Q721)</f>
        <v>1231.0165504</v>
      </c>
      <c r="AMH721" s="13"/>
      <c r="AMI721" s="0"/>
      <c r="AMJ721" s="0"/>
    </row>
    <row r="722" s="39" customFormat="true" ht="13.8" hidden="false" customHeight="false" outlineLevel="0" collapsed="false">
      <c r="A722" s="27" t="n">
        <v>30601185</v>
      </c>
      <c r="B722" s="28" t="s">
        <v>767</v>
      </c>
      <c r="C722" s="29"/>
      <c r="D722" s="29"/>
      <c r="E722" s="27" t="s">
        <v>206</v>
      </c>
      <c r="F722" s="19" t="n">
        <f aca="false">IF(C722="",VLOOKUP(E722,'PORTE E UCO'!$A$5:$D$46,4,0),VLOOKUP(E722,'PORTE E UCO'!$A$5:$D$46,4,0)*C722)</f>
        <v>839.818166</v>
      </c>
      <c r="G722" s="30"/>
      <c r="H722" s="21" t="n">
        <f aca="false">G722*$R$2</f>
        <v>0</v>
      </c>
      <c r="I722" s="27" t="n">
        <v>1</v>
      </c>
      <c r="J722" s="22" t="n">
        <f aca="false">IF(I722&gt;=1,F722*$J$2,"")</f>
        <v>251.9454498</v>
      </c>
      <c r="K722" s="22" t="str">
        <f aca="false">IF(I722&gt;=2,F722*$K$2,"")</f>
        <v/>
      </c>
      <c r="L722" s="22" t="str">
        <f aca="false">IF(I722&gt;=3,F722*$L$2,"")</f>
        <v/>
      </c>
      <c r="M722" s="22" t="str">
        <f aca="false">IF(I722&gt;=4,F722*$M$2,"")</f>
        <v/>
      </c>
      <c r="N722" s="27" t="n">
        <v>4</v>
      </c>
      <c r="O722" s="27" t="n">
        <v>0</v>
      </c>
      <c r="P722" s="31" t="n">
        <v>0</v>
      </c>
      <c r="Q722" s="32"/>
      <c r="R722" s="38"/>
      <c r="S722" s="25" t="n">
        <f aca="false">SUM(F722,H722,J722,K722,L722,M722)</f>
        <v>1091.7636158</v>
      </c>
      <c r="T722" s="25" t="n">
        <f aca="false">SUM(F722,H722,J722,K722,L722,M722,Q722)</f>
        <v>1091.7636158</v>
      </c>
      <c r="AMH722" s="13"/>
      <c r="AMI722" s="0"/>
      <c r="AMJ722" s="0"/>
    </row>
    <row r="723" s="39" customFormat="true" ht="13.8" hidden="false" customHeight="false" outlineLevel="0" collapsed="false">
      <c r="A723" s="16" t="n">
        <v>30601193</v>
      </c>
      <c r="B723" s="17" t="s">
        <v>768</v>
      </c>
      <c r="C723" s="18"/>
      <c r="D723" s="18"/>
      <c r="E723" s="16" t="s">
        <v>221</v>
      </c>
      <c r="F723" s="19" t="n">
        <f aca="false">IF(C723="",VLOOKUP(E723,'PORTE E UCO'!$A$5:$D$46,4,0),VLOOKUP(E723,'PORTE E UCO'!$A$5:$D$46,4,0)*C723)</f>
        <v>1140.948712</v>
      </c>
      <c r="G723" s="20"/>
      <c r="H723" s="21" t="n">
        <f aca="false">G723*$R$2</f>
        <v>0</v>
      </c>
      <c r="I723" s="16" t="n">
        <v>2</v>
      </c>
      <c r="J723" s="22" t="n">
        <f aca="false">IF(I723&gt;=1,F723*$J$2,"")</f>
        <v>342.2846136</v>
      </c>
      <c r="K723" s="22" t="n">
        <f aca="false">IF(I723&gt;=2,F723*$K$2,"")</f>
        <v>228.1897424</v>
      </c>
      <c r="L723" s="22" t="str">
        <f aca="false">IF(I723&gt;=3,F723*$L$2,"")</f>
        <v/>
      </c>
      <c r="M723" s="22" t="str">
        <f aca="false">IF(I723&gt;=4,F723*$M$2,"")</f>
        <v/>
      </c>
      <c r="N723" s="16" t="n">
        <v>5</v>
      </c>
      <c r="O723" s="16" t="n">
        <v>0</v>
      </c>
      <c r="P723" s="23" t="n">
        <v>0</v>
      </c>
      <c r="Q723" s="22"/>
      <c r="R723" s="38"/>
      <c r="S723" s="25" t="n">
        <f aca="false">SUM(F723,H723,J723,K723,L723,M723)</f>
        <v>1711.423068</v>
      </c>
      <c r="T723" s="25" t="n">
        <f aca="false">SUM(F723,H723,J723,K723,L723,M723,Q723)</f>
        <v>1711.423068</v>
      </c>
      <c r="AMH723" s="13"/>
      <c r="AMI723" s="0"/>
      <c r="AMJ723" s="0"/>
    </row>
    <row r="724" s="39" customFormat="true" ht="13.8" hidden="false" customHeight="false" outlineLevel="0" collapsed="false">
      <c r="A724" s="27" t="n">
        <v>30601207</v>
      </c>
      <c r="B724" s="28" t="s">
        <v>769</v>
      </c>
      <c r="C724" s="29"/>
      <c r="D724" s="29"/>
      <c r="E724" s="27" t="s">
        <v>221</v>
      </c>
      <c r="F724" s="19" t="n">
        <f aca="false">IF(C724="",VLOOKUP(E724,'PORTE E UCO'!$A$5:$D$46,4,0),VLOOKUP(E724,'PORTE E UCO'!$A$5:$D$46,4,0)*C724)</f>
        <v>1140.948712</v>
      </c>
      <c r="G724" s="30"/>
      <c r="H724" s="21" t="n">
        <f aca="false">G724*$R$2</f>
        <v>0</v>
      </c>
      <c r="I724" s="27" t="n">
        <v>1</v>
      </c>
      <c r="J724" s="22" t="n">
        <f aca="false">IF(I724&gt;=1,F724*$J$2,"")</f>
        <v>342.2846136</v>
      </c>
      <c r="K724" s="22" t="str">
        <f aca="false">IF(I724&gt;=2,F724*$K$2,"")</f>
        <v/>
      </c>
      <c r="L724" s="22" t="str">
        <f aca="false">IF(I724&gt;=3,F724*$L$2,"")</f>
        <v/>
      </c>
      <c r="M724" s="22" t="str">
        <f aca="false">IF(I724&gt;=4,F724*$M$2,"")</f>
        <v/>
      </c>
      <c r="N724" s="27" t="n">
        <v>2</v>
      </c>
      <c r="O724" s="27" t="n">
        <v>0</v>
      </c>
      <c r="P724" s="31" t="n">
        <v>0</v>
      </c>
      <c r="Q724" s="32"/>
      <c r="R724" s="38"/>
      <c r="S724" s="25" t="n">
        <f aca="false">SUM(F724,H724,J724,K724,L724,M724)</f>
        <v>1483.2333256</v>
      </c>
      <c r="T724" s="25" t="n">
        <f aca="false">SUM(F724,H724,J724,K724,L724,M724,Q724)</f>
        <v>1483.2333256</v>
      </c>
      <c r="AMH724" s="13"/>
      <c r="AMI724" s="0"/>
      <c r="AMJ724" s="0"/>
    </row>
    <row r="725" s="39" customFormat="true" ht="13.8" hidden="false" customHeight="false" outlineLevel="0" collapsed="false">
      <c r="A725" s="16" t="n">
        <v>30601215</v>
      </c>
      <c r="B725" s="17" t="s">
        <v>770</v>
      </c>
      <c r="C725" s="18"/>
      <c r="D725" s="18"/>
      <c r="E725" s="16" t="s">
        <v>221</v>
      </c>
      <c r="F725" s="19" t="n">
        <f aca="false">IF(C725="",VLOOKUP(E725,'PORTE E UCO'!$A$5:$D$46,4,0),VLOOKUP(E725,'PORTE E UCO'!$A$5:$D$46,4,0)*C725)</f>
        <v>1140.948712</v>
      </c>
      <c r="G725" s="20"/>
      <c r="H725" s="21" t="n">
        <f aca="false">G725*$R$2</f>
        <v>0</v>
      </c>
      <c r="I725" s="16" t="n">
        <v>2</v>
      </c>
      <c r="J725" s="22" t="n">
        <f aca="false">IF(I725&gt;=1,F725*$J$2,"")</f>
        <v>342.2846136</v>
      </c>
      <c r="K725" s="22" t="n">
        <f aca="false">IF(I725&gt;=2,F725*$K$2,"")</f>
        <v>228.1897424</v>
      </c>
      <c r="L725" s="22" t="str">
        <f aca="false">IF(I725&gt;=3,F725*$L$2,"")</f>
        <v/>
      </c>
      <c r="M725" s="22" t="str">
        <f aca="false">IF(I725&gt;=4,F725*$M$2,"")</f>
        <v/>
      </c>
      <c r="N725" s="16" t="n">
        <v>4</v>
      </c>
      <c r="O725" s="16" t="n">
        <v>0</v>
      </c>
      <c r="P725" s="23" t="n">
        <v>0</v>
      </c>
      <c r="Q725" s="22"/>
      <c r="R725" s="38"/>
      <c r="S725" s="25" t="n">
        <f aca="false">SUM(F725,H725,J725,K725,L725,M725)</f>
        <v>1711.423068</v>
      </c>
      <c r="T725" s="25" t="n">
        <f aca="false">SUM(F725,H725,J725,K725,L725,M725,Q725)</f>
        <v>1711.423068</v>
      </c>
      <c r="AMH725" s="13"/>
      <c r="AMI725" s="0"/>
      <c r="AMJ725" s="0"/>
    </row>
    <row r="726" s="39" customFormat="true" ht="13.8" hidden="false" customHeight="false" outlineLevel="0" collapsed="false">
      <c r="A726" s="27" t="n">
        <v>30601282</v>
      </c>
      <c r="B726" s="28" t="s">
        <v>771</v>
      </c>
      <c r="C726" s="29"/>
      <c r="D726" s="29"/>
      <c r="E726" s="27" t="s">
        <v>341</v>
      </c>
      <c r="F726" s="19" t="n">
        <f aca="false">IF(C726="",VLOOKUP(E726,'PORTE E UCO'!$A$5:$D$46,4,0),VLOOKUP(E726,'PORTE E UCO'!$A$5:$D$46,4,0)*C726)</f>
        <v>1558.54594</v>
      </c>
      <c r="G726" s="30" t="n">
        <v>38.5</v>
      </c>
      <c r="H726" s="21" t="n">
        <f aca="false">G726*$R$2</f>
        <v>757.434832</v>
      </c>
      <c r="I726" s="27" t="n">
        <v>2</v>
      </c>
      <c r="J726" s="22" t="n">
        <f aca="false">IF(I726&gt;=1,F726*$J$2,"")</f>
        <v>467.563782</v>
      </c>
      <c r="K726" s="22" t="n">
        <f aca="false">IF(I726&gt;=2,F726*$K$2,"")</f>
        <v>311.709188</v>
      </c>
      <c r="L726" s="22" t="str">
        <f aca="false">IF(I726&gt;=3,F726*$L$2,"")</f>
        <v/>
      </c>
      <c r="M726" s="22" t="str">
        <f aca="false">IF(I726&gt;=4,F726*$M$2,"")</f>
        <v/>
      </c>
      <c r="N726" s="27" t="n">
        <v>5</v>
      </c>
      <c r="O726" s="27" t="n">
        <v>0</v>
      </c>
      <c r="P726" s="31" t="n">
        <v>0</v>
      </c>
      <c r="Q726" s="32"/>
      <c r="R726" s="38"/>
      <c r="S726" s="25" t="n">
        <f aca="false">SUM(F726,H726,J726,K726,L726,M726)</f>
        <v>3095.253742</v>
      </c>
      <c r="T726" s="25" t="n">
        <f aca="false">SUM(F726,H726,J726,K726,L726,M726,Q726)</f>
        <v>3095.253742</v>
      </c>
      <c r="AMH726" s="13"/>
      <c r="AMI726" s="0"/>
      <c r="AMJ726" s="0"/>
    </row>
    <row r="727" s="39" customFormat="true" ht="13.8" hidden="false" customHeight="false" outlineLevel="0" collapsed="false">
      <c r="A727" s="16" t="n">
        <v>30602017</v>
      </c>
      <c r="B727" s="17" t="s">
        <v>772</v>
      </c>
      <c r="C727" s="18"/>
      <c r="D727" s="18"/>
      <c r="E727" s="16" t="s">
        <v>37</v>
      </c>
      <c r="F727" s="19" t="n">
        <f aca="false">IF(C727="",VLOOKUP(E727,'PORTE E UCO'!$A$5:$D$46,4,0),VLOOKUP(E727,'PORTE E UCO'!$A$5:$D$46,4,0)*C727)</f>
        <v>192.437794</v>
      </c>
      <c r="G727" s="20"/>
      <c r="H727" s="21" t="n">
        <f aca="false">G727*$R$2</f>
        <v>0</v>
      </c>
      <c r="I727" s="16" t="n">
        <v>1</v>
      </c>
      <c r="J727" s="22" t="n">
        <f aca="false">IF(I727&gt;=1,F727*$J$2,"")</f>
        <v>57.7313382</v>
      </c>
      <c r="K727" s="22" t="str">
        <f aca="false">IF(I727&gt;=2,F727*$K$2,"")</f>
        <v/>
      </c>
      <c r="L727" s="22" t="str">
        <f aca="false">IF(I727&gt;=3,F727*$L$2,"")</f>
        <v/>
      </c>
      <c r="M727" s="22" t="str">
        <f aca="false">IF(I727&gt;=4,F727*$M$2,"")</f>
        <v/>
      </c>
      <c r="N727" s="16" t="n">
        <v>2</v>
      </c>
      <c r="O727" s="16" t="n">
        <v>0</v>
      </c>
      <c r="P727" s="23" t="n">
        <v>0</v>
      </c>
      <c r="Q727" s="22"/>
      <c r="R727" s="38"/>
      <c r="S727" s="25" t="n">
        <f aca="false">SUM(F727,H727,J727,K727,L727,M727)</f>
        <v>250.1691322</v>
      </c>
      <c r="T727" s="25" t="n">
        <f aca="false">SUM(F727,H727,J727,K727,L727,M727,Q727)</f>
        <v>250.1691322</v>
      </c>
      <c r="AMH727" s="13"/>
      <c r="AMI727" s="0"/>
      <c r="AMJ727" s="0"/>
    </row>
    <row r="728" s="39" customFormat="true" ht="13.8" hidden="false" customHeight="false" outlineLevel="0" collapsed="false">
      <c r="A728" s="27" t="n">
        <v>30602335</v>
      </c>
      <c r="B728" s="28" t="s">
        <v>773</v>
      </c>
      <c r="C728" s="29"/>
      <c r="D728" s="29"/>
      <c r="E728" s="27" t="s">
        <v>37</v>
      </c>
      <c r="F728" s="19" t="n">
        <f aca="false">IF(C728="",VLOOKUP(E728,'PORTE E UCO'!$A$5:$D$46,4,0),VLOOKUP(E728,'PORTE E UCO'!$A$5:$D$46,4,0)*C728)</f>
        <v>192.437794</v>
      </c>
      <c r="G728" s="30"/>
      <c r="H728" s="21" t="n">
        <f aca="false">G728*$R$2</f>
        <v>0</v>
      </c>
      <c r="I728" s="27" t="n">
        <v>0</v>
      </c>
      <c r="J728" s="22" t="str">
        <f aca="false">IF(I728&gt;=1,F728*$J$2,"")</f>
        <v/>
      </c>
      <c r="K728" s="22" t="str">
        <f aca="false">IF(I728&gt;=2,F728*$K$2,"")</f>
        <v/>
      </c>
      <c r="L728" s="22" t="str">
        <f aca="false">IF(I728&gt;=3,F728*$L$2,"")</f>
        <v/>
      </c>
      <c r="M728" s="22" t="str">
        <f aca="false">IF(I728&gt;=4,F728*$M$2,"")</f>
        <v/>
      </c>
      <c r="N728" s="27" t="n">
        <v>0</v>
      </c>
      <c r="O728" s="27" t="n">
        <v>0</v>
      </c>
      <c r="P728" s="31" t="n">
        <v>0</v>
      </c>
      <c r="Q728" s="32"/>
      <c r="R728" s="38"/>
      <c r="S728" s="25" t="n">
        <f aca="false">SUM(F728,H728,J728,K728,L728,M728)</f>
        <v>192.437794</v>
      </c>
      <c r="T728" s="25" t="n">
        <f aca="false">SUM(F728,H728,J728,K728,L728,M728,Q728)</f>
        <v>192.437794</v>
      </c>
      <c r="AMH728" s="13"/>
      <c r="AMI728" s="0"/>
      <c r="AMJ728" s="0"/>
    </row>
    <row r="729" s="39" customFormat="true" ht="13.8" hidden="false" customHeight="false" outlineLevel="0" collapsed="false">
      <c r="A729" s="16" t="n">
        <v>30602025</v>
      </c>
      <c r="B729" s="17" t="s">
        <v>774</v>
      </c>
      <c r="C729" s="18"/>
      <c r="D729" s="18"/>
      <c r="E729" s="16" t="s">
        <v>50</v>
      </c>
      <c r="F729" s="19" t="n">
        <f aca="false">IF(C729="",VLOOKUP(E729,'PORTE E UCO'!$A$5:$D$46,4,0),VLOOKUP(E729,'PORTE E UCO'!$A$5:$D$46,4,0)*C729)</f>
        <v>17.661556</v>
      </c>
      <c r="G729" s="20"/>
      <c r="H729" s="21" t="n">
        <f aca="false">G729*$R$2</f>
        <v>0</v>
      </c>
      <c r="I729" s="16" t="n">
        <v>0</v>
      </c>
      <c r="J729" s="22" t="str">
        <f aca="false">IF(I729&gt;=1,F729*$J$2,"")</f>
        <v/>
      </c>
      <c r="K729" s="22" t="str">
        <f aca="false">IF(I729&gt;=2,F729*$K$2,"")</f>
        <v/>
      </c>
      <c r="L729" s="22" t="str">
        <f aca="false">IF(I729&gt;=3,F729*$L$2,"")</f>
        <v/>
      </c>
      <c r="M729" s="22" t="str">
        <f aca="false">IF(I729&gt;=4,F729*$M$2,"")</f>
        <v/>
      </c>
      <c r="N729" s="16" t="n">
        <v>0</v>
      </c>
      <c r="O729" s="16" t="n">
        <v>0</v>
      </c>
      <c r="P729" s="23" t="n">
        <v>0</v>
      </c>
      <c r="Q729" s="22"/>
      <c r="R729" s="38"/>
      <c r="S729" s="25" t="n">
        <f aca="false">SUM(F729,H729,J729,K729,L729,M729)</f>
        <v>17.661556</v>
      </c>
      <c r="T729" s="25" t="n">
        <f aca="false">SUM(F729,H729,J729,K729,L729,M729,Q729)</f>
        <v>17.661556</v>
      </c>
      <c r="AMH729" s="13"/>
      <c r="AMI729" s="0"/>
      <c r="AMJ729" s="0"/>
    </row>
    <row r="730" s="39" customFormat="true" ht="13.8" hidden="false" customHeight="false" outlineLevel="0" collapsed="false">
      <c r="A730" s="27" t="n">
        <v>30602033</v>
      </c>
      <c r="B730" s="28" t="s">
        <v>775</v>
      </c>
      <c r="C730" s="29"/>
      <c r="D730" s="29"/>
      <c r="E730" s="27" t="s">
        <v>272</v>
      </c>
      <c r="F730" s="19" t="n">
        <f aca="false">IF(C730="",VLOOKUP(E730,'PORTE E UCO'!$A$5:$D$46,4,0),VLOOKUP(E730,'PORTE E UCO'!$A$5:$D$46,4,0)*C730)</f>
        <v>801.009488</v>
      </c>
      <c r="G730" s="30"/>
      <c r="H730" s="21" t="n">
        <f aca="false">G730*$R$2</f>
        <v>0</v>
      </c>
      <c r="I730" s="27" t="n">
        <v>1</v>
      </c>
      <c r="J730" s="22" t="n">
        <f aca="false">IF(I730&gt;=1,F730*$J$2,"")</f>
        <v>240.3028464</v>
      </c>
      <c r="K730" s="22" t="str">
        <f aca="false">IF(I730&gt;=2,F730*$K$2,"")</f>
        <v/>
      </c>
      <c r="L730" s="22" t="str">
        <f aca="false">IF(I730&gt;=3,F730*$L$2,"")</f>
        <v/>
      </c>
      <c r="M730" s="22" t="str">
        <f aca="false">IF(I730&gt;=4,F730*$M$2,"")</f>
        <v/>
      </c>
      <c r="N730" s="27" t="n">
        <v>5</v>
      </c>
      <c r="O730" s="27" t="n">
        <v>0</v>
      </c>
      <c r="P730" s="31" t="n">
        <v>0</v>
      </c>
      <c r="Q730" s="32"/>
      <c r="R730" s="38"/>
      <c r="S730" s="25" t="n">
        <f aca="false">SUM(F730,H730,J730,K730,L730,M730)</f>
        <v>1041.3123344</v>
      </c>
      <c r="T730" s="25" t="n">
        <f aca="false">SUM(F730,H730,J730,K730,L730,M730,Q730)</f>
        <v>1041.3123344</v>
      </c>
      <c r="AMH730" s="13"/>
      <c r="AMI730" s="0"/>
      <c r="AMJ730" s="0"/>
    </row>
    <row r="731" s="39" customFormat="true" ht="13.8" hidden="false" customHeight="false" outlineLevel="0" collapsed="false">
      <c r="A731" s="16" t="n">
        <v>30602122</v>
      </c>
      <c r="B731" s="17" t="s">
        <v>776</v>
      </c>
      <c r="C731" s="18"/>
      <c r="D731" s="18"/>
      <c r="E731" s="16" t="s">
        <v>225</v>
      </c>
      <c r="F731" s="19" t="n">
        <f aca="false">IF(C731="",VLOOKUP(E731,'PORTE E UCO'!$A$5:$D$46,4,0),VLOOKUP(E731,'PORTE E UCO'!$A$5:$D$46,4,0)*C731)</f>
        <v>1035.416342</v>
      </c>
      <c r="G731" s="20"/>
      <c r="H731" s="21" t="n">
        <f aca="false">G731*$R$2</f>
        <v>0</v>
      </c>
      <c r="I731" s="16" t="n">
        <v>2</v>
      </c>
      <c r="J731" s="22" t="n">
        <f aca="false">IF(I731&gt;=1,F731*$J$2,"")</f>
        <v>310.6249026</v>
      </c>
      <c r="K731" s="22" t="n">
        <f aca="false">IF(I731&gt;=2,F731*$K$2,"")</f>
        <v>207.0832684</v>
      </c>
      <c r="L731" s="22" t="str">
        <f aca="false">IF(I731&gt;=3,F731*$L$2,"")</f>
        <v/>
      </c>
      <c r="M731" s="22" t="str">
        <f aca="false">IF(I731&gt;=4,F731*$M$2,"")</f>
        <v/>
      </c>
      <c r="N731" s="16" t="n">
        <v>5</v>
      </c>
      <c r="O731" s="16" t="n">
        <v>0</v>
      </c>
      <c r="P731" s="23" t="n">
        <v>0</v>
      </c>
      <c r="Q731" s="22"/>
      <c r="R731" s="38"/>
      <c r="S731" s="25" t="n">
        <f aca="false">SUM(F731,H731,J731,K731,L731,M731)</f>
        <v>1553.124513</v>
      </c>
      <c r="T731" s="25" t="n">
        <f aca="false">SUM(F731,H731,J731,K731,L731,M731,Q731)</f>
        <v>1553.124513</v>
      </c>
      <c r="AMH731" s="13"/>
      <c r="AMI731" s="0"/>
      <c r="AMJ731" s="0"/>
    </row>
    <row r="732" s="39" customFormat="true" ht="13.8" hidden="false" customHeight="false" outlineLevel="0" collapsed="false">
      <c r="A732" s="27" t="n">
        <v>30602041</v>
      </c>
      <c r="B732" s="28" t="s">
        <v>777</v>
      </c>
      <c r="C732" s="29"/>
      <c r="D732" s="29"/>
      <c r="E732" s="27" t="s">
        <v>37</v>
      </c>
      <c r="F732" s="19" t="n">
        <f aca="false">IF(C732="",VLOOKUP(E732,'PORTE E UCO'!$A$5:$D$46,4,0),VLOOKUP(E732,'PORTE E UCO'!$A$5:$D$46,4,0)*C732)</f>
        <v>192.437794</v>
      </c>
      <c r="G732" s="30"/>
      <c r="H732" s="21" t="n">
        <f aca="false">G732*$R$2</f>
        <v>0</v>
      </c>
      <c r="I732" s="27" t="n">
        <v>1</v>
      </c>
      <c r="J732" s="22" t="n">
        <f aca="false">IF(I732&gt;=1,F732*$J$2,"")</f>
        <v>57.7313382</v>
      </c>
      <c r="K732" s="22" t="str">
        <f aca="false">IF(I732&gt;=2,F732*$K$2,"")</f>
        <v/>
      </c>
      <c r="L732" s="22" t="str">
        <f aca="false">IF(I732&gt;=3,F732*$L$2,"")</f>
        <v/>
      </c>
      <c r="M732" s="22" t="str">
        <f aca="false">IF(I732&gt;=4,F732*$M$2,"")</f>
        <v/>
      </c>
      <c r="N732" s="27" t="n">
        <v>2</v>
      </c>
      <c r="O732" s="27" t="n">
        <v>0</v>
      </c>
      <c r="P732" s="31" t="n">
        <v>0</v>
      </c>
      <c r="Q732" s="32"/>
      <c r="R732" s="38"/>
      <c r="S732" s="25" t="n">
        <f aca="false">SUM(F732,H732,J732,K732,L732,M732)</f>
        <v>250.1691322</v>
      </c>
      <c r="T732" s="25" t="n">
        <f aca="false">SUM(F732,H732,J732,K732,L732,M732,Q732)</f>
        <v>250.1691322</v>
      </c>
      <c r="AMH732" s="13"/>
      <c r="AMI732" s="0"/>
      <c r="AMJ732" s="0"/>
    </row>
    <row r="733" s="39" customFormat="true" ht="13.8" hidden="false" customHeight="false" outlineLevel="0" collapsed="false">
      <c r="A733" s="16" t="n">
        <v>30602050</v>
      </c>
      <c r="B733" s="17" t="s">
        <v>778</v>
      </c>
      <c r="C733" s="18"/>
      <c r="D733" s="18"/>
      <c r="E733" s="16" t="s">
        <v>17</v>
      </c>
      <c r="F733" s="19" t="n">
        <f aca="false">IF(C733="",VLOOKUP(E733,'PORTE E UCO'!$A$5:$D$46,4,0),VLOOKUP(E733,'PORTE E UCO'!$A$5:$D$46,4,0)*C733)</f>
        <v>150.60084</v>
      </c>
      <c r="G733" s="20"/>
      <c r="H733" s="21" t="n">
        <f aca="false">G733*$R$2</f>
        <v>0</v>
      </c>
      <c r="I733" s="16" t="n">
        <v>1</v>
      </c>
      <c r="J733" s="22" t="n">
        <f aca="false">IF(I733&gt;=1,F733*$J$2,"")</f>
        <v>45.180252</v>
      </c>
      <c r="K733" s="22" t="str">
        <f aca="false">IF(I733&gt;=2,F733*$K$2,"")</f>
        <v/>
      </c>
      <c r="L733" s="22" t="str">
        <f aca="false">IF(I733&gt;=3,F733*$L$2,"")</f>
        <v/>
      </c>
      <c r="M733" s="22" t="str">
        <f aca="false">IF(I733&gt;=4,F733*$M$2,"")</f>
        <v/>
      </c>
      <c r="N733" s="16" t="n">
        <v>2</v>
      </c>
      <c r="O733" s="16" t="n">
        <v>0</v>
      </c>
      <c r="P733" s="23" t="n">
        <v>0</v>
      </c>
      <c r="Q733" s="22"/>
      <c r="R733" s="38"/>
      <c r="S733" s="25" t="n">
        <f aca="false">SUM(F733,H733,J733,K733,L733,M733)</f>
        <v>195.781092</v>
      </c>
      <c r="T733" s="25" t="n">
        <f aca="false">SUM(F733,H733,J733,K733,L733,M733,Q733)</f>
        <v>195.781092</v>
      </c>
      <c r="AMH733" s="13"/>
      <c r="AMI733" s="0"/>
      <c r="AMJ733" s="0"/>
    </row>
    <row r="734" s="39" customFormat="true" ht="13.8" hidden="false" customHeight="false" outlineLevel="0" collapsed="false">
      <c r="A734" s="27" t="n">
        <v>30602068</v>
      </c>
      <c r="B734" s="28" t="s">
        <v>779</v>
      </c>
      <c r="C734" s="29"/>
      <c r="D734" s="29"/>
      <c r="E734" s="27" t="s">
        <v>54</v>
      </c>
      <c r="F734" s="19" t="n">
        <f aca="false">IF(C734="",VLOOKUP(E734,'PORTE E UCO'!$A$5:$D$46,4,0),VLOOKUP(E734,'PORTE E UCO'!$A$5:$D$46,4,0)*C734)</f>
        <v>35.31295</v>
      </c>
      <c r="G734" s="30"/>
      <c r="H734" s="21" t="n">
        <f aca="false">G734*$R$2</f>
        <v>0</v>
      </c>
      <c r="I734" s="27" t="n">
        <v>0</v>
      </c>
      <c r="J734" s="22" t="str">
        <f aca="false">IF(I734&gt;=1,F734*$J$2,"")</f>
        <v/>
      </c>
      <c r="K734" s="22" t="str">
        <f aca="false">IF(I734&gt;=2,F734*$K$2,"")</f>
        <v/>
      </c>
      <c r="L734" s="22" t="str">
        <f aca="false">IF(I734&gt;=3,F734*$L$2,"")</f>
        <v/>
      </c>
      <c r="M734" s="22" t="str">
        <f aca="false">IF(I734&gt;=4,F734*$M$2,"")</f>
        <v/>
      </c>
      <c r="N734" s="27" t="n">
        <v>1</v>
      </c>
      <c r="O734" s="27" t="n">
        <v>0</v>
      </c>
      <c r="P734" s="31" t="n">
        <v>0</v>
      </c>
      <c r="Q734" s="32"/>
      <c r="R734" s="38"/>
      <c r="S734" s="25" t="n">
        <f aca="false">SUM(F734,H734,J734,K734,L734,M734)</f>
        <v>35.31295</v>
      </c>
      <c r="T734" s="25" t="n">
        <f aca="false">SUM(F734,H734,J734,K734,L734,M734,Q734)</f>
        <v>35.31295</v>
      </c>
      <c r="AMH734" s="13"/>
      <c r="AMI734" s="0"/>
      <c r="AMJ734" s="0"/>
    </row>
    <row r="735" s="39" customFormat="true" ht="13.8" hidden="false" customHeight="false" outlineLevel="0" collapsed="false">
      <c r="A735" s="16" t="n">
        <v>30602076</v>
      </c>
      <c r="B735" s="17" t="s">
        <v>780</v>
      </c>
      <c r="C735" s="18"/>
      <c r="D735" s="18"/>
      <c r="E735" s="16" t="s">
        <v>272</v>
      </c>
      <c r="F735" s="19" t="n">
        <f aca="false">IF(C735="",VLOOKUP(E735,'PORTE E UCO'!$A$5:$D$46,4,0),VLOOKUP(E735,'PORTE E UCO'!$A$5:$D$46,4,0)*C735)</f>
        <v>801.009488</v>
      </c>
      <c r="G735" s="20"/>
      <c r="H735" s="21" t="n">
        <f aca="false">G735*$R$2</f>
        <v>0</v>
      </c>
      <c r="I735" s="16" t="n">
        <v>1</v>
      </c>
      <c r="J735" s="22" t="n">
        <f aca="false">IF(I735&gt;=1,F735*$J$2,"")</f>
        <v>240.3028464</v>
      </c>
      <c r="K735" s="22" t="str">
        <f aca="false">IF(I735&gt;=2,F735*$K$2,"")</f>
        <v/>
      </c>
      <c r="L735" s="22" t="str">
        <f aca="false">IF(I735&gt;=3,F735*$L$2,"")</f>
        <v/>
      </c>
      <c r="M735" s="22" t="str">
        <f aca="false">IF(I735&gt;=4,F735*$M$2,"")</f>
        <v/>
      </c>
      <c r="N735" s="16" t="n">
        <v>3</v>
      </c>
      <c r="O735" s="16" t="n">
        <v>0</v>
      </c>
      <c r="P735" s="23" t="n">
        <v>0</v>
      </c>
      <c r="Q735" s="22"/>
      <c r="R735" s="38"/>
      <c r="S735" s="25" t="n">
        <f aca="false">SUM(F735,H735,J735,K735,L735,M735)</f>
        <v>1041.3123344</v>
      </c>
      <c r="T735" s="25" t="n">
        <f aca="false">SUM(F735,H735,J735,K735,L735,M735,Q735)</f>
        <v>1041.3123344</v>
      </c>
      <c r="AMH735" s="13"/>
      <c r="AMI735" s="0"/>
      <c r="AMJ735" s="0"/>
    </row>
    <row r="736" s="39" customFormat="true" ht="13.8" hidden="false" customHeight="false" outlineLevel="0" collapsed="false">
      <c r="A736" s="27" t="n">
        <v>30602084</v>
      </c>
      <c r="B736" s="28" t="s">
        <v>781</v>
      </c>
      <c r="C736" s="29"/>
      <c r="D736" s="29"/>
      <c r="E736" s="27" t="s">
        <v>59</v>
      </c>
      <c r="F736" s="19" t="n">
        <f aca="false">IF(C736="",VLOOKUP(E736,'PORTE E UCO'!$A$5:$D$46,4,0),VLOOKUP(E736,'PORTE E UCO'!$A$5:$D$46,4,0)*C736)</f>
        <v>349.26794</v>
      </c>
      <c r="G736" s="30"/>
      <c r="H736" s="21" t="n">
        <f aca="false">G736*$R$2</f>
        <v>0</v>
      </c>
      <c r="I736" s="27" t="n">
        <v>1</v>
      </c>
      <c r="J736" s="22" t="n">
        <f aca="false">IF(I736&gt;=1,F736*$J$2,"")</f>
        <v>104.780382</v>
      </c>
      <c r="K736" s="22" t="str">
        <f aca="false">IF(I736&gt;=2,F736*$K$2,"")</f>
        <v/>
      </c>
      <c r="L736" s="22" t="str">
        <f aca="false">IF(I736&gt;=3,F736*$L$2,"")</f>
        <v/>
      </c>
      <c r="M736" s="22" t="str">
        <f aca="false">IF(I736&gt;=4,F736*$M$2,"")</f>
        <v/>
      </c>
      <c r="N736" s="27" t="n">
        <v>2</v>
      </c>
      <c r="O736" s="27" t="n">
        <v>0</v>
      </c>
      <c r="P736" s="31" t="n">
        <v>0</v>
      </c>
      <c r="Q736" s="32"/>
      <c r="R736" s="38"/>
      <c r="S736" s="25" t="n">
        <f aca="false">SUM(F736,H736,J736,K736,L736,M736)</f>
        <v>454.048322</v>
      </c>
      <c r="T736" s="25" t="n">
        <f aca="false">SUM(F736,H736,J736,K736,L736,M736,Q736)</f>
        <v>454.048322</v>
      </c>
      <c r="AMH736" s="13"/>
      <c r="AMI736" s="0"/>
      <c r="AMJ736" s="0"/>
    </row>
    <row r="737" s="39" customFormat="true" ht="13.8" hidden="false" customHeight="false" outlineLevel="0" collapsed="false">
      <c r="A737" s="16" t="n">
        <v>30602092</v>
      </c>
      <c r="B737" s="17" t="s">
        <v>782</v>
      </c>
      <c r="C737" s="18"/>
      <c r="D737" s="18"/>
      <c r="E737" s="16" t="s">
        <v>59</v>
      </c>
      <c r="F737" s="19" t="n">
        <f aca="false">IF(C737="",VLOOKUP(E737,'PORTE E UCO'!$A$5:$D$46,4,0),VLOOKUP(E737,'PORTE E UCO'!$A$5:$D$46,4,0)*C737)</f>
        <v>349.26794</v>
      </c>
      <c r="G737" s="20"/>
      <c r="H737" s="21" t="n">
        <f aca="false">G737*$R$2</f>
        <v>0</v>
      </c>
      <c r="I737" s="16" t="n">
        <v>1</v>
      </c>
      <c r="J737" s="22" t="n">
        <f aca="false">IF(I737&gt;=1,F737*$J$2,"")</f>
        <v>104.780382</v>
      </c>
      <c r="K737" s="22" t="str">
        <f aca="false">IF(I737&gt;=2,F737*$K$2,"")</f>
        <v/>
      </c>
      <c r="L737" s="22" t="str">
        <f aca="false">IF(I737&gt;=3,F737*$L$2,"")</f>
        <v/>
      </c>
      <c r="M737" s="22" t="str">
        <f aca="false">IF(I737&gt;=4,F737*$M$2,"")</f>
        <v/>
      </c>
      <c r="N737" s="16" t="n">
        <v>2</v>
      </c>
      <c r="O737" s="16" t="n">
        <v>0</v>
      </c>
      <c r="P737" s="23" t="n">
        <v>0</v>
      </c>
      <c r="Q737" s="22"/>
      <c r="R737" s="38"/>
      <c r="S737" s="25" t="n">
        <f aca="false">SUM(F737,H737,J737,K737,L737,M737)</f>
        <v>454.048322</v>
      </c>
      <c r="T737" s="25" t="n">
        <f aca="false">SUM(F737,H737,J737,K737,L737,M737,Q737)</f>
        <v>454.048322</v>
      </c>
      <c r="AMH737" s="13"/>
      <c r="AMI737" s="0"/>
      <c r="AMJ737" s="0"/>
    </row>
    <row r="738" s="39" customFormat="true" ht="13.8" hidden="false" customHeight="false" outlineLevel="0" collapsed="false">
      <c r="A738" s="27" t="n">
        <v>30602106</v>
      </c>
      <c r="B738" s="28" t="s">
        <v>783</v>
      </c>
      <c r="C738" s="29"/>
      <c r="D738" s="29"/>
      <c r="E738" s="27" t="s">
        <v>59</v>
      </c>
      <c r="F738" s="19" t="n">
        <f aca="false">IF(C738="",VLOOKUP(E738,'PORTE E UCO'!$A$5:$D$46,4,0),VLOOKUP(E738,'PORTE E UCO'!$A$5:$D$46,4,0)*C738)</f>
        <v>349.26794</v>
      </c>
      <c r="G738" s="30"/>
      <c r="H738" s="21" t="n">
        <f aca="false">G738*$R$2</f>
        <v>0</v>
      </c>
      <c r="I738" s="27" t="n">
        <v>1</v>
      </c>
      <c r="J738" s="22" t="n">
        <f aca="false">IF(I738&gt;=1,F738*$J$2,"")</f>
        <v>104.780382</v>
      </c>
      <c r="K738" s="22" t="str">
        <f aca="false">IF(I738&gt;=2,F738*$K$2,"")</f>
        <v/>
      </c>
      <c r="L738" s="22" t="str">
        <f aca="false">IF(I738&gt;=3,F738*$L$2,"")</f>
        <v/>
      </c>
      <c r="M738" s="22" t="str">
        <f aca="false">IF(I738&gt;=4,F738*$M$2,"")</f>
        <v/>
      </c>
      <c r="N738" s="27" t="n">
        <v>3</v>
      </c>
      <c r="O738" s="27" t="n">
        <v>0</v>
      </c>
      <c r="P738" s="31" t="n">
        <v>0</v>
      </c>
      <c r="Q738" s="32"/>
      <c r="R738" s="38"/>
      <c r="S738" s="25" t="n">
        <f aca="false">SUM(F738,H738,J738,K738,L738,M738)</f>
        <v>454.048322</v>
      </c>
      <c r="T738" s="25" t="n">
        <f aca="false">SUM(F738,H738,J738,K738,L738,M738,Q738)</f>
        <v>454.048322</v>
      </c>
      <c r="AMH738" s="13"/>
      <c r="AMI738" s="0"/>
      <c r="AMJ738" s="0"/>
    </row>
    <row r="739" s="39" customFormat="true" ht="13.8" hidden="false" customHeight="false" outlineLevel="0" collapsed="false">
      <c r="A739" s="16" t="n">
        <v>30602114</v>
      </c>
      <c r="B739" s="17" t="s">
        <v>784</v>
      </c>
      <c r="C739" s="18"/>
      <c r="D739" s="18"/>
      <c r="E739" s="16" t="s">
        <v>195</v>
      </c>
      <c r="F739" s="19" t="n">
        <f aca="false">IF(C739="",VLOOKUP(E739,'PORTE E UCO'!$A$5:$D$46,4,0),VLOOKUP(E739,'PORTE E UCO'!$A$5:$D$46,4,0)*C739)</f>
        <v>742.008916</v>
      </c>
      <c r="G739" s="20"/>
      <c r="H739" s="21" t="n">
        <f aca="false">G739*$R$2</f>
        <v>0</v>
      </c>
      <c r="I739" s="16" t="n">
        <v>1</v>
      </c>
      <c r="J739" s="22" t="n">
        <f aca="false">IF(I739&gt;=1,F739*$J$2,"")</f>
        <v>222.6026748</v>
      </c>
      <c r="K739" s="22" t="str">
        <f aca="false">IF(I739&gt;=2,F739*$K$2,"")</f>
        <v/>
      </c>
      <c r="L739" s="22" t="str">
        <f aca="false">IF(I739&gt;=3,F739*$L$2,"")</f>
        <v/>
      </c>
      <c r="M739" s="22" t="str">
        <f aca="false">IF(I739&gt;=4,F739*$M$2,"")</f>
        <v/>
      </c>
      <c r="N739" s="16" t="n">
        <v>2</v>
      </c>
      <c r="O739" s="16" t="n">
        <v>0</v>
      </c>
      <c r="P739" s="23" t="n">
        <v>0</v>
      </c>
      <c r="Q739" s="22"/>
      <c r="R739" s="38"/>
      <c r="S739" s="25" t="n">
        <f aca="false">SUM(F739,H739,J739,K739,L739,M739)</f>
        <v>964.6115908</v>
      </c>
      <c r="T739" s="25" t="n">
        <f aca="false">SUM(F739,H739,J739,K739,L739,M739,Q739)</f>
        <v>964.6115908</v>
      </c>
      <c r="AMH739" s="13"/>
      <c r="AMI739" s="0"/>
      <c r="AMJ739" s="0"/>
    </row>
    <row r="740" s="39" customFormat="true" ht="13.8" hidden="false" customHeight="false" outlineLevel="0" collapsed="false">
      <c r="A740" s="27" t="n">
        <v>30602130</v>
      </c>
      <c r="B740" s="28" t="s">
        <v>785</v>
      </c>
      <c r="C740" s="29"/>
      <c r="D740" s="29"/>
      <c r="E740" s="27" t="s">
        <v>206</v>
      </c>
      <c r="F740" s="19" t="n">
        <f aca="false">IF(C740="",VLOOKUP(E740,'PORTE E UCO'!$A$5:$D$46,4,0),VLOOKUP(E740,'PORTE E UCO'!$A$5:$D$46,4,0)*C740)</f>
        <v>839.818166</v>
      </c>
      <c r="G740" s="30"/>
      <c r="H740" s="21" t="n">
        <f aca="false">G740*$R$2</f>
        <v>0</v>
      </c>
      <c r="I740" s="27" t="n">
        <v>2</v>
      </c>
      <c r="J740" s="22" t="n">
        <f aca="false">IF(I740&gt;=1,F740*$J$2,"")</f>
        <v>251.9454498</v>
      </c>
      <c r="K740" s="22" t="n">
        <f aca="false">IF(I740&gt;=2,F740*$K$2,"")</f>
        <v>167.9636332</v>
      </c>
      <c r="L740" s="22" t="str">
        <f aca="false">IF(I740&gt;=3,F740*$L$2,"")</f>
        <v/>
      </c>
      <c r="M740" s="22" t="str">
        <f aca="false">IF(I740&gt;=4,F740*$M$2,"")</f>
        <v/>
      </c>
      <c r="N740" s="27" t="n">
        <v>4</v>
      </c>
      <c r="O740" s="27" t="n">
        <v>0</v>
      </c>
      <c r="P740" s="31" t="n">
        <v>0</v>
      </c>
      <c r="Q740" s="32"/>
      <c r="R740" s="38"/>
      <c r="S740" s="25" t="n">
        <f aca="false">SUM(F740,H740,J740,K740,L740,M740)</f>
        <v>1259.727249</v>
      </c>
      <c r="T740" s="25" t="n">
        <f aca="false">SUM(F740,H740,J740,K740,L740,M740,Q740)</f>
        <v>1259.727249</v>
      </c>
      <c r="AMH740" s="13"/>
      <c r="AMI740" s="0"/>
      <c r="AMJ740" s="0"/>
    </row>
    <row r="741" s="39" customFormat="true" ht="13.8" hidden="false" customHeight="false" outlineLevel="0" collapsed="false">
      <c r="A741" s="16" t="n">
        <v>30602343</v>
      </c>
      <c r="B741" s="17" t="s">
        <v>786</v>
      </c>
      <c r="C741" s="18"/>
      <c r="D741" s="18"/>
      <c r="E741" s="16" t="s">
        <v>359</v>
      </c>
      <c r="F741" s="19" t="n">
        <f aca="false">IF(C741="",VLOOKUP(E741,'PORTE E UCO'!$A$5:$D$46,4,0),VLOOKUP(E741,'PORTE E UCO'!$A$5:$D$46,4,0)*C741)</f>
        <v>1473.154654</v>
      </c>
      <c r="G741" s="20"/>
      <c r="H741" s="21" t="n">
        <f aca="false">G741*$R$2</f>
        <v>0</v>
      </c>
      <c r="I741" s="16" t="n">
        <v>2</v>
      </c>
      <c r="J741" s="22" t="n">
        <f aca="false">IF(I741&gt;=1,F741*$J$2,"")</f>
        <v>441.9463962</v>
      </c>
      <c r="K741" s="22" t="n">
        <f aca="false">IF(I741&gt;=2,F741*$K$2,"")</f>
        <v>294.6309308</v>
      </c>
      <c r="L741" s="22" t="str">
        <f aca="false">IF(I741&gt;=3,F741*$L$2,"")</f>
        <v/>
      </c>
      <c r="M741" s="22" t="str">
        <f aca="false">IF(I741&gt;=4,F741*$M$2,"")</f>
        <v/>
      </c>
      <c r="N741" s="16" t="n">
        <v>5</v>
      </c>
      <c r="O741" s="16" t="n">
        <v>0</v>
      </c>
      <c r="P741" s="23" t="n">
        <v>0</v>
      </c>
      <c r="Q741" s="22"/>
      <c r="R741" s="38"/>
      <c r="S741" s="25" t="n">
        <f aca="false">SUM(F741,H741,J741,K741,L741,M741)</f>
        <v>2209.731981</v>
      </c>
      <c r="T741" s="25" t="n">
        <f aca="false">SUM(F741,H741,J741,K741,L741,M741,Q741)</f>
        <v>2209.731981</v>
      </c>
      <c r="AMH741" s="13"/>
      <c r="AMI741" s="0"/>
      <c r="AMJ741" s="0"/>
    </row>
    <row r="742" s="39" customFormat="true" ht="13.8" hidden="false" customHeight="false" outlineLevel="0" collapsed="false">
      <c r="A742" s="27" t="n">
        <v>30602149</v>
      </c>
      <c r="B742" s="28" t="s">
        <v>787</v>
      </c>
      <c r="C742" s="29"/>
      <c r="D742" s="29"/>
      <c r="E742" s="27" t="s">
        <v>308</v>
      </c>
      <c r="F742" s="19" t="n">
        <f aca="false">IF(C742="",VLOOKUP(E742,'PORTE E UCO'!$A$5:$D$46,4,0),VLOOKUP(E742,'PORTE E UCO'!$A$5:$D$46,4,0)*C742)</f>
        <v>1327.248658</v>
      </c>
      <c r="G742" s="30"/>
      <c r="H742" s="21" t="n">
        <f aca="false">G742*$R$2</f>
        <v>0</v>
      </c>
      <c r="I742" s="27" t="n">
        <v>2</v>
      </c>
      <c r="J742" s="22" t="n">
        <f aca="false">IF(I742&gt;=1,F742*$J$2,"")</f>
        <v>398.1745974</v>
      </c>
      <c r="K742" s="22" t="n">
        <f aca="false">IF(I742&gt;=2,F742*$K$2,"")</f>
        <v>265.4497316</v>
      </c>
      <c r="L742" s="22" t="str">
        <f aca="false">IF(I742&gt;=3,F742*$L$2,"")</f>
        <v/>
      </c>
      <c r="M742" s="22" t="str">
        <f aca="false">IF(I742&gt;=4,F742*$M$2,"")</f>
        <v/>
      </c>
      <c r="N742" s="27" t="n">
        <v>5</v>
      </c>
      <c r="O742" s="27" t="n">
        <v>0</v>
      </c>
      <c r="P742" s="31" t="n">
        <v>0</v>
      </c>
      <c r="Q742" s="32"/>
      <c r="R742" s="38"/>
      <c r="S742" s="25" t="n">
        <f aca="false">SUM(F742,H742,J742,K742,L742,M742)</f>
        <v>1990.872987</v>
      </c>
      <c r="T742" s="25" t="n">
        <f aca="false">SUM(F742,H742,J742,K742,L742,M742,Q742)</f>
        <v>1990.872987</v>
      </c>
      <c r="AMH742" s="13"/>
      <c r="AMI742" s="0"/>
      <c r="AMJ742" s="0"/>
    </row>
    <row r="743" s="39" customFormat="true" ht="13.8" hidden="false" customHeight="false" outlineLevel="0" collapsed="false">
      <c r="A743" s="16" t="n">
        <v>30602157</v>
      </c>
      <c r="B743" s="17" t="s">
        <v>788</v>
      </c>
      <c r="C743" s="18"/>
      <c r="D743" s="18"/>
      <c r="E743" s="16" t="s">
        <v>229</v>
      </c>
      <c r="F743" s="19" t="n">
        <f aca="false">IF(C743="",VLOOKUP(E743,'PORTE E UCO'!$A$5:$D$46,4,0),VLOOKUP(E743,'PORTE E UCO'!$A$5:$D$46,4,0)*C743)</f>
        <v>946.935808</v>
      </c>
      <c r="G743" s="20"/>
      <c r="H743" s="21" t="n">
        <f aca="false">G743*$R$2</f>
        <v>0</v>
      </c>
      <c r="I743" s="16" t="n">
        <v>1</v>
      </c>
      <c r="J743" s="22" t="n">
        <f aca="false">IF(I743&gt;=1,F743*$J$2,"")</f>
        <v>284.0807424</v>
      </c>
      <c r="K743" s="22" t="str">
        <f aca="false">IF(I743&gt;=2,F743*$K$2,"")</f>
        <v/>
      </c>
      <c r="L743" s="22" t="str">
        <f aca="false">IF(I743&gt;=3,F743*$L$2,"")</f>
        <v/>
      </c>
      <c r="M743" s="22" t="str">
        <f aca="false">IF(I743&gt;=4,F743*$M$2,"")</f>
        <v/>
      </c>
      <c r="N743" s="16" t="n">
        <v>3</v>
      </c>
      <c r="O743" s="16" t="n">
        <v>0</v>
      </c>
      <c r="P743" s="23" t="n">
        <v>0</v>
      </c>
      <c r="Q743" s="22"/>
      <c r="R743" s="38"/>
      <c r="S743" s="25" t="n">
        <f aca="false">SUM(F743,H743,J743,K743,L743,M743)</f>
        <v>1231.0165504</v>
      </c>
      <c r="T743" s="25" t="n">
        <f aca="false">SUM(F743,H743,J743,K743,L743,M743,Q743)</f>
        <v>1231.0165504</v>
      </c>
      <c r="AMH743" s="13"/>
      <c r="AMI743" s="0"/>
      <c r="AMJ743" s="0"/>
    </row>
    <row r="744" s="39" customFormat="true" ht="13.8" hidden="false" customHeight="false" outlineLevel="0" collapsed="false">
      <c r="A744" s="27" t="n">
        <v>30602165</v>
      </c>
      <c r="B744" s="28" t="s">
        <v>789</v>
      </c>
      <c r="C744" s="29"/>
      <c r="D744" s="29"/>
      <c r="E744" s="27" t="s">
        <v>308</v>
      </c>
      <c r="F744" s="19" t="n">
        <f aca="false">IF(C744="",VLOOKUP(E744,'PORTE E UCO'!$A$5:$D$46,4,0),VLOOKUP(E744,'PORTE E UCO'!$A$5:$D$46,4,0)*C744)</f>
        <v>1327.248658</v>
      </c>
      <c r="G744" s="30"/>
      <c r="H744" s="21" t="n">
        <f aca="false">G744*$R$2</f>
        <v>0</v>
      </c>
      <c r="I744" s="27" t="n">
        <v>1</v>
      </c>
      <c r="J744" s="22" t="n">
        <f aca="false">IF(I744&gt;=1,F744*$J$2,"")</f>
        <v>398.1745974</v>
      </c>
      <c r="K744" s="22" t="str">
        <f aca="false">IF(I744&gt;=2,F744*$K$2,"")</f>
        <v/>
      </c>
      <c r="L744" s="22" t="str">
        <f aca="false">IF(I744&gt;=3,F744*$L$2,"")</f>
        <v/>
      </c>
      <c r="M744" s="22" t="str">
        <f aca="false">IF(I744&gt;=4,F744*$M$2,"")</f>
        <v/>
      </c>
      <c r="N744" s="27" t="n">
        <v>5</v>
      </c>
      <c r="O744" s="27" t="n">
        <v>0</v>
      </c>
      <c r="P744" s="31" t="n">
        <v>0</v>
      </c>
      <c r="Q744" s="32"/>
      <c r="R744" s="38"/>
      <c r="S744" s="25" t="n">
        <f aca="false">SUM(F744,H744,J744,K744,L744,M744)</f>
        <v>1725.4232554</v>
      </c>
      <c r="T744" s="25" t="n">
        <f aca="false">SUM(F744,H744,J744,K744,L744,M744,Q744)</f>
        <v>1725.4232554</v>
      </c>
      <c r="AMH744" s="13"/>
      <c r="AMI744" s="0"/>
      <c r="AMJ744" s="0"/>
    </row>
    <row r="745" s="39" customFormat="true" ht="13.8" hidden="false" customHeight="false" outlineLevel="0" collapsed="false">
      <c r="A745" s="16" t="n">
        <v>30602173</v>
      </c>
      <c r="B745" s="17" t="s">
        <v>790</v>
      </c>
      <c r="C745" s="18"/>
      <c r="D745" s="18"/>
      <c r="E745" s="16" t="s">
        <v>272</v>
      </c>
      <c r="F745" s="19" t="n">
        <f aca="false">IF(C745="",VLOOKUP(E745,'PORTE E UCO'!$A$5:$D$46,4,0),VLOOKUP(E745,'PORTE E UCO'!$A$5:$D$46,4,0)*C745)</f>
        <v>801.009488</v>
      </c>
      <c r="G745" s="20"/>
      <c r="H745" s="21" t="n">
        <f aca="false">G745*$R$2</f>
        <v>0</v>
      </c>
      <c r="I745" s="16" t="n">
        <v>1</v>
      </c>
      <c r="J745" s="22" t="n">
        <f aca="false">IF(I745&gt;=1,F745*$J$2,"")</f>
        <v>240.3028464</v>
      </c>
      <c r="K745" s="22" t="str">
        <f aca="false">IF(I745&gt;=2,F745*$K$2,"")</f>
        <v/>
      </c>
      <c r="L745" s="22" t="str">
        <f aca="false">IF(I745&gt;=3,F745*$L$2,"")</f>
        <v/>
      </c>
      <c r="M745" s="22" t="str">
        <f aca="false">IF(I745&gt;=4,F745*$M$2,"")</f>
        <v/>
      </c>
      <c r="N745" s="16" t="n">
        <v>5</v>
      </c>
      <c r="O745" s="16" t="n">
        <v>0</v>
      </c>
      <c r="P745" s="23" t="n">
        <v>0</v>
      </c>
      <c r="Q745" s="22"/>
      <c r="R745" s="38"/>
      <c r="S745" s="25" t="n">
        <f aca="false">SUM(F745,H745,J745,K745,L745,M745)</f>
        <v>1041.3123344</v>
      </c>
      <c r="T745" s="25" t="n">
        <f aca="false">SUM(F745,H745,J745,K745,L745,M745,Q745)</f>
        <v>1041.3123344</v>
      </c>
      <c r="AMH745" s="13"/>
      <c r="AMI745" s="0"/>
      <c r="AMJ745" s="0"/>
    </row>
    <row r="746" s="39" customFormat="true" ht="14.95" hidden="false" customHeight="false" outlineLevel="0" collapsed="false">
      <c r="A746" s="27" t="n">
        <v>30602181</v>
      </c>
      <c r="B746" s="28" t="s">
        <v>791</v>
      </c>
      <c r="C746" s="29"/>
      <c r="D746" s="29"/>
      <c r="E746" s="27" t="s">
        <v>17</v>
      </c>
      <c r="F746" s="19" t="n">
        <f aca="false">IF(C746="",VLOOKUP(E746,'PORTE E UCO'!$A$5:$D$46,4,0),VLOOKUP(E746,'PORTE E UCO'!$A$5:$D$46,4,0)*C746)</f>
        <v>150.60084</v>
      </c>
      <c r="G746" s="30"/>
      <c r="H746" s="21" t="n">
        <f aca="false">G746*$R$2</f>
        <v>0</v>
      </c>
      <c r="I746" s="27" t="n">
        <v>0</v>
      </c>
      <c r="J746" s="22" t="str">
        <f aca="false">IF(I746&gt;=1,F746*$J$2,"")</f>
        <v/>
      </c>
      <c r="K746" s="22" t="str">
        <f aca="false">IF(I746&gt;=2,F746*$K$2,"")</f>
        <v/>
      </c>
      <c r="L746" s="22" t="str">
        <f aca="false">IF(I746&gt;=3,F746*$L$2,"")</f>
        <v/>
      </c>
      <c r="M746" s="22" t="str">
        <f aca="false">IF(I746&gt;=4,F746*$M$2,"")</f>
        <v/>
      </c>
      <c r="N746" s="27" t="n">
        <v>2</v>
      </c>
      <c r="O746" s="27" t="n">
        <v>0</v>
      </c>
      <c r="P746" s="31" t="n">
        <v>0</v>
      </c>
      <c r="Q746" s="32"/>
      <c r="R746" s="38"/>
      <c r="S746" s="25" t="n">
        <f aca="false">SUM(F746,H746,J746,K746,L746,M746)</f>
        <v>150.60084</v>
      </c>
      <c r="T746" s="25" t="n">
        <f aca="false">SUM(F746,H746,J746,K746,L746,M746,Q746)</f>
        <v>150.60084</v>
      </c>
      <c r="AMH746" s="13"/>
      <c r="AMI746" s="0"/>
      <c r="AMJ746" s="0"/>
    </row>
    <row r="747" s="39" customFormat="true" ht="13.8" hidden="false" customHeight="false" outlineLevel="0" collapsed="false">
      <c r="A747" s="16" t="n">
        <v>30602203</v>
      </c>
      <c r="B747" s="17" t="s">
        <v>792</v>
      </c>
      <c r="C747" s="18"/>
      <c r="D747" s="18"/>
      <c r="E747" s="16" t="s">
        <v>195</v>
      </c>
      <c r="F747" s="19" t="n">
        <f aca="false">IF(C747="",VLOOKUP(E747,'PORTE E UCO'!$A$5:$D$46,4,0),VLOOKUP(E747,'PORTE E UCO'!$A$5:$D$46,4,0)*C747)</f>
        <v>742.008916</v>
      </c>
      <c r="G747" s="20"/>
      <c r="H747" s="21" t="n">
        <f aca="false">G747*$R$2</f>
        <v>0</v>
      </c>
      <c r="I747" s="16" t="n">
        <v>1</v>
      </c>
      <c r="J747" s="22" t="n">
        <f aca="false">IF(I747&gt;=1,F747*$J$2,"")</f>
        <v>222.6026748</v>
      </c>
      <c r="K747" s="22" t="str">
        <f aca="false">IF(I747&gt;=2,F747*$K$2,"")</f>
        <v/>
      </c>
      <c r="L747" s="22" t="str">
        <f aca="false">IF(I747&gt;=3,F747*$L$2,"")</f>
        <v/>
      </c>
      <c r="M747" s="22" t="str">
        <f aca="false">IF(I747&gt;=4,F747*$M$2,"")</f>
        <v/>
      </c>
      <c r="N747" s="16" t="n">
        <v>3</v>
      </c>
      <c r="O747" s="16" t="n">
        <v>0</v>
      </c>
      <c r="P747" s="23" t="n">
        <v>0</v>
      </c>
      <c r="Q747" s="22"/>
      <c r="R747" s="38"/>
      <c r="S747" s="25" t="n">
        <f aca="false">SUM(F747,H747,J747,K747,L747,M747)</f>
        <v>964.6115908</v>
      </c>
      <c r="T747" s="25" t="n">
        <f aca="false">SUM(F747,H747,J747,K747,L747,M747,Q747)</f>
        <v>964.6115908</v>
      </c>
      <c r="AMH747" s="13"/>
      <c r="AMI747" s="0"/>
      <c r="AMJ747" s="0"/>
    </row>
    <row r="748" s="39" customFormat="true" ht="13.8" hidden="false" customHeight="false" outlineLevel="0" collapsed="false">
      <c r="A748" s="27" t="n">
        <v>30602190</v>
      </c>
      <c r="B748" s="28" t="s">
        <v>793</v>
      </c>
      <c r="C748" s="29"/>
      <c r="D748" s="29"/>
      <c r="E748" s="27" t="s">
        <v>225</v>
      </c>
      <c r="F748" s="19" t="n">
        <f aca="false">IF(C748="",VLOOKUP(E748,'PORTE E UCO'!$A$5:$D$46,4,0),VLOOKUP(E748,'PORTE E UCO'!$A$5:$D$46,4,0)*C748)</f>
        <v>1035.416342</v>
      </c>
      <c r="G748" s="30"/>
      <c r="H748" s="21" t="n">
        <f aca="false">G748*$R$2</f>
        <v>0</v>
      </c>
      <c r="I748" s="27" t="n">
        <v>1</v>
      </c>
      <c r="J748" s="22" t="n">
        <f aca="false">IF(I748&gt;=1,F748*$J$2,"")</f>
        <v>310.6249026</v>
      </c>
      <c r="K748" s="22" t="str">
        <f aca="false">IF(I748&gt;=2,F748*$K$2,"")</f>
        <v/>
      </c>
      <c r="L748" s="22" t="str">
        <f aca="false">IF(I748&gt;=3,F748*$L$2,"")</f>
        <v/>
      </c>
      <c r="M748" s="22" t="str">
        <f aca="false">IF(I748&gt;=4,F748*$M$2,"")</f>
        <v/>
      </c>
      <c r="N748" s="27" t="n">
        <v>4</v>
      </c>
      <c r="O748" s="27" t="n">
        <v>0</v>
      </c>
      <c r="P748" s="31" t="n">
        <v>0</v>
      </c>
      <c r="Q748" s="32"/>
      <c r="R748" s="38"/>
      <c r="S748" s="25" t="n">
        <f aca="false">SUM(F748,H748,J748,K748,L748,M748)</f>
        <v>1346.0412446</v>
      </c>
      <c r="T748" s="25" t="n">
        <f aca="false">SUM(F748,H748,J748,K748,L748,M748,Q748)</f>
        <v>1346.0412446</v>
      </c>
      <c r="AMH748" s="13"/>
      <c r="AMI748" s="0"/>
      <c r="AMJ748" s="0"/>
    </row>
    <row r="749" s="39" customFormat="true" ht="13.8" hidden="false" customHeight="false" outlineLevel="0" collapsed="false">
      <c r="A749" s="16" t="n">
        <v>30602262</v>
      </c>
      <c r="B749" s="17" t="s">
        <v>794</v>
      </c>
      <c r="C749" s="18"/>
      <c r="D749" s="18"/>
      <c r="E749" s="16" t="s">
        <v>221</v>
      </c>
      <c r="F749" s="19" t="n">
        <f aca="false">IF(C749="",VLOOKUP(E749,'PORTE E UCO'!$A$5:$D$46,4,0),VLOOKUP(E749,'PORTE E UCO'!$A$5:$D$46,4,0)*C749)</f>
        <v>1140.948712</v>
      </c>
      <c r="G749" s="20"/>
      <c r="H749" s="21" t="n">
        <f aca="false">G749*$R$2</f>
        <v>0</v>
      </c>
      <c r="I749" s="16" t="n">
        <v>2</v>
      </c>
      <c r="J749" s="22" t="n">
        <f aca="false">IF(I749&gt;=1,F749*$J$2,"")</f>
        <v>342.2846136</v>
      </c>
      <c r="K749" s="22" t="n">
        <f aca="false">IF(I749&gt;=2,F749*$K$2,"")</f>
        <v>228.1897424</v>
      </c>
      <c r="L749" s="22" t="str">
        <f aca="false">IF(I749&gt;=3,F749*$L$2,"")</f>
        <v/>
      </c>
      <c r="M749" s="22" t="str">
        <f aca="false">IF(I749&gt;=4,F749*$M$2,"")</f>
        <v/>
      </c>
      <c r="N749" s="16" t="n">
        <v>5</v>
      </c>
      <c r="O749" s="16" t="n">
        <v>0</v>
      </c>
      <c r="P749" s="23" t="n">
        <v>0</v>
      </c>
      <c r="Q749" s="22"/>
      <c r="R749" s="38"/>
      <c r="S749" s="25" t="n">
        <f aca="false">SUM(F749,H749,J749,K749,L749,M749)</f>
        <v>1711.423068</v>
      </c>
      <c r="T749" s="25" t="n">
        <f aca="false">SUM(F749,H749,J749,K749,L749,M749,Q749)</f>
        <v>1711.423068</v>
      </c>
      <c r="AMH749" s="13"/>
      <c r="AMI749" s="0"/>
      <c r="AMJ749" s="0"/>
    </row>
    <row r="750" s="39" customFormat="true" ht="13.8" hidden="false" customHeight="false" outlineLevel="0" collapsed="false">
      <c r="A750" s="27" t="n">
        <v>30602211</v>
      </c>
      <c r="B750" s="28" t="s">
        <v>795</v>
      </c>
      <c r="C750" s="29"/>
      <c r="D750" s="29"/>
      <c r="E750" s="27" t="s">
        <v>59</v>
      </c>
      <c r="F750" s="19" t="n">
        <f aca="false">IF(C750="",VLOOKUP(E750,'PORTE E UCO'!$A$5:$D$46,4,0),VLOOKUP(E750,'PORTE E UCO'!$A$5:$D$46,4,0)*C750)</f>
        <v>349.26794</v>
      </c>
      <c r="G750" s="30"/>
      <c r="H750" s="21" t="n">
        <f aca="false">G750*$R$2</f>
        <v>0</v>
      </c>
      <c r="I750" s="27" t="n">
        <v>1</v>
      </c>
      <c r="J750" s="22" t="n">
        <f aca="false">IF(I750&gt;=1,F750*$J$2,"")</f>
        <v>104.780382</v>
      </c>
      <c r="K750" s="22" t="str">
        <f aca="false">IF(I750&gt;=2,F750*$K$2,"")</f>
        <v/>
      </c>
      <c r="L750" s="22" t="str">
        <f aca="false">IF(I750&gt;=3,F750*$L$2,"")</f>
        <v/>
      </c>
      <c r="M750" s="22" t="str">
        <f aca="false">IF(I750&gt;=4,F750*$M$2,"")</f>
        <v/>
      </c>
      <c r="N750" s="27" t="n">
        <v>3</v>
      </c>
      <c r="O750" s="27" t="n">
        <v>0</v>
      </c>
      <c r="P750" s="31" t="n">
        <v>0</v>
      </c>
      <c r="Q750" s="32"/>
      <c r="R750" s="38"/>
      <c r="S750" s="25" t="n">
        <f aca="false">SUM(F750,H750,J750,K750,L750,M750)</f>
        <v>454.048322</v>
      </c>
      <c r="T750" s="25" t="n">
        <f aca="false">SUM(F750,H750,J750,K750,L750,M750,Q750)</f>
        <v>454.048322</v>
      </c>
      <c r="AMH750" s="13"/>
      <c r="AMI750" s="0"/>
      <c r="AMJ750" s="0"/>
    </row>
    <row r="751" s="39" customFormat="true" ht="14.95" hidden="false" customHeight="false" outlineLevel="0" collapsed="false">
      <c r="A751" s="16" t="n">
        <v>30602238</v>
      </c>
      <c r="B751" s="17" t="s">
        <v>796</v>
      </c>
      <c r="C751" s="18"/>
      <c r="D751" s="18"/>
      <c r="E751" s="16" t="s">
        <v>320</v>
      </c>
      <c r="F751" s="19" t="n">
        <f aca="false">IF(C751="",VLOOKUP(E751,'PORTE E UCO'!$A$5:$D$46,4,0),VLOOKUP(E751,'PORTE E UCO'!$A$5:$D$46,4,0)*C751)</f>
        <v>1224.795374</v>
      </c>
      <c r="G751" s="20"/>
      <c r="H751" s="21" t="n">
        <f aca="false">G751*$R$2</f>
        <v>0</v>
      </c>
      <c r="I751" s="16" t="n">
        <v>2</v>
      </c>
      <c r="J751" s="22" t="n">
        <f aca="false">IF(I751&gt;=1,F751*$J$2,"")</f>
        <v>367.4386122</v>
      </c>
      <c r="K751" s="22" t="n">
        <f aca="false">IF(I751&gt;=2,F751*$K$2,"")</f>
        <v>244.9590748</v>
      </c>
      <c r="L751" s="22" t="str">
        <f aca="false">IF(I751&gt;=3,F751*$L$2,"")</f>
        <v/>
      </c>
      <c r="M751" s="22" t="str">
        <f aca="false">IF(I751&gt;=4,F751*$M$2,"")</f>
        <v/>
      </c>
      <c r="N751" s="16" t="n">
        <v>6</v>
      </c>
      <c r="O751" s="16" t="n">
        <v>0</v>
      </c>
      <c r="P751" s="23" t="n">
        <v>0</v>
      </c>
      <c r="Q751" s="22"/>
      <c r="R751" s="38"/>
      <c r="S751" s="25" t="n">
        <f aca="false">SUM(F751,H751,J751,K751,L751,M751)</f>
        <v>1837.193061</v>
      </c>
      <c r="T751" s="25" t="n">
        <f aca="false">SUM(F751,H751,J751,K751,L751,M751,Q751)</f>
        <v>1837.193061</v>
      </c>
      <c r="AMH751" s="13"/>
      <c r="AMI751" s="0"/>
      <c r="AMJ751" s="0"/>
    </row>
    <row r="752" s="39" customFormat="true" ht="13.8" hidden="false" customHeight="false" outlineLevel="0" collapsed="false">
      <c r="A752" s="27" t="n">
        <v>30602246</v>
      </c>
      <c r="B752" s="28" t="s">
        <v>797</v>
      </c>
      <c r="C752" s="29"/>
      <c r="D752" s="29"/>
      <c r="E752" s="27" t="s">
        <v>221</v>
      </c>
      <c r="F752" s="19" t="n">
        <f aca="false">IF(C752="",VLOOKUP(E752,'PORTE E UCO'!$A$5:$D$46,4,0),VLOOKUP(E752,'PORTE E UCO'!$A$5:$D$46,4,0)*C752)</f>
        <v>1140.948712</v>
      </c>
      <c r="G752" s="30"/>
      <c r="H752" s="21" t="n">
        <f aca="false">G752*$R$2</f>
        <v>0</v>
      </c>
      <c r="I752" s="27" t="n">
        <v>2</v>
      </c>
      <c r="J752" s="22" t="n">
        <f aca="false">IF(I752&gt;=1,F752*$J$2,"")</f>
        <v>342.2846136</v>
      </c>
      <c r="K752" s="22" t="n">
        <f aca="false">IF(I752&gt;=2,F752*$K$2,"")</f>
        <v>228.1897424</v>
      </c>
      <c r="L752" s="22" t="str">
        <f aca="false">IF(I752&gt;=3,F752*$L$2,"")</f>
        <v/>
      </c>
      <c r="M752" s="22" t="str">
        <f aca="false">IF(I752&gt;=4,F752*$M$2,"")</f>
        <v/>
      </c>
      <c r="N752" s="27" t="n">
        <v>5</v>
      </c>
      <c r="O752" s="27" t="n">
        <v>0</v>
      </c>
      <c r="P752" s="31" t="n">
        <v>0</v>
      </c>
      <c r="Q752" s="32"/>
      <c r="R752" s="38"/>
      <c r="S752" s="25" t="n">
        <f aca="false">SUM(F752,H752,J752,K752,L752,M752)</f>
        <v>1711.423068</v>
      </c>
      <c r="T752" s="25" t="n">
        <f aca="false">SUM(F752,H752,J752,K752,L752,M752,Q752)</f>
        <v>1711.423068</v>
      </c>
      <c r="AMH752" s="13"/>
      <c r="AMI752" s="0"/>
      <c r="AMJ752" s="0"/>
    </row>
    <row r="753" s="39" customFormat="true" ht="13.8" hidden="false" customHeight="false" outlineLevel="0" collapsed="false">
      <c r="A753" s="16" t="n">
        <v>30602254</v>
      </c>
      <c r="B753" s="17" t="s">
        <v>798</v>
      </c>
      <c r="C753" s="18"/>
      <c r="D753" s="18"/>
      <c r="E753" s="16" t="s">
        <v>272</v>
      </c>
      <c r="F753" s="19" t="n">
        <f aca="false">IF(C753="",VLOOKUP(E753,'PORTE E UCO'!$A$5:$D$46,4,0),VLOOKUP(E753,'PORTE E UCO'!$A$5:$D$46,4,0)*C753)</f>
        <v>801.009488</v>
      </c>
      <c r="G753" s="20"/>
      <c r="H753" s="21" t="n">
        <f aca="false">G753*$R$2</f>
        <v>0</v>
      </c>
      <c r="I753" s="16" t="n">
        <v>2</v>
      </c>
      <c r="J753" s="22" t="n">
        <f aca="false">IF(I753&gt;=1,F753*$J$2,"")</f>
        <v>240.3028464</v>
      </c>
      <c r="K753" s="22" t="n">
        <f aca="false">IF(I753&gt;=2,F753*$K$2,"")</f>
        <v>160.2018976</v>
      </c>
      <c r="L753" s="22" t="str">
        <f aca="false">IF(I753&gt;=3,F753*$L$2,"")</f>
        <v/>
      </c>
      <c r="M753" s="22" t="str">
        <f aca="false">IF(I753&gt;=4,F753*$M$2,"")</f>
        <v/>
      </c>
      <c r="N753" s="16" t="n">
        <v>4</v>
      </c>
      <c r="O753" s="16" t="n">
        <v>0</v>
      </c>
      <c r="P753" s="23" t="n">
        <v>0</v>
      </c>
      <c r="Q753" s="22"/>
      <c r="R753" s="38"/>
      <c r="S753" s="25" t="n">
        <f aca="false">SUM(F753,H753,J753,K753,L753,M753)</f>
        <v>1201.514232</v>
      </c>
      <c r="T753" s="25" t="n">
        <f aca="false">SUM(F753,H753,J753,K753,L753,M753,Q753)</f>
        <v>1201.514232</v>
      </c>
      <c r="AMH753" s="13"/>
      <c r="AMI753" s="0"/>
      <c r="AMJ753" s="0"/>
    </row>
    <row r="754" s="39" customFormat="true" ht="13.8" hidden="false" customHeight="false" outlineLevel="0" collapsed="false">
      <c r="A754" s="27" t="n">
        <v>30602289</v>
      </c>
      <c r="B754" s="28" t="s">
        <v>799</v>
      </c>
      <c r="C754" s="29"/>
      <c r="D754" s="29"/>
      <c r="E754" s="27" t="s">
        <v>272</v>
      </c>
      <c r="F754" s="19" t="n">
        <f aca="false">IF(C754="",VLOOKUP(E754,'PORTE E UCO'!$A$5:$D$46,4,0),VLOOKUP(E754,'PORTE E UCO'!$A$5:$D$46,4,0)*C754)</f>
        <v>801.009488</v>
      </c>
      <c r="G754" s="30"/>
      <c r="H754" s="21" t="n">
        <f aca="false">G754*$R$2</f>
        <v>0</v>
      </c>
      <c r="I754" s="27" t="n">
        <v>2</v>
      </c>
      <c r="J754" s="22" t="n">
        <f aca="false">IF(I754&gt;=1,F754*$J$2,"")</f>
        <v>240.3028464</v>
      </c>
      <c r="K754" s="22" t="n">
        <f aca="false">IF(I754&gt;=2,F754*$K$2,"")</f>
        <v>160.2018976</v>
      </c>
      <c r="L754" s="22" t="str">
        <f aca="false">IF(I754&gt;=3,F754*$L$2,"")</f>
        <v/>
      </c>
      <c r="M754" s="22" t="str">
        <f aca="false">IF(I754&gt;=4,F754*$M$2,"")</f>
        <v/>
      </c>
      <c r="N754" s="27" t="n">
        <v>4</v>
      </c>
      <c r="O754" s="27" t="n">
        <v>0</v>
      </c>
      <c r="P754" s="31" t="n">
        <v>0</v>
      </c>
      <c r="Q754" s="32"/>
      <c r="R754" s="38"/>
      <c r="S754" s="25" t="n">
        <f aca="false">SUM(F754,H754,J754,K754,L754,M754)</f>
        <v>1201.514232</v>
      </c>
      <c r="T754" s="25" t="n">
        <f aca="false">SUM(F754,H754,J754,K754,L754,M754,Q754)</f>
        <v>1201.514232</v>
      </c>
      <c r="AMH754" s="13"/>
      <c r="AMI754" s="0"/>
      <c r="AMJ754" s="0"/>
    </row>
    <row r="755" s="39" customFormat="true" ht="13.8" hidden="false" customHeight="false" outlineLevel="0" collapsed="false">
      <c r="A755" s="16" t="n">
        <v>30602297</v>
      </c>
      <c r="B755" s="17" t="s">
        <v>800</v>
      </c>
      <c r="C755" s="18"/>
      <c r="D755" s="18"/>
      <c r="E755" s="16" t="s">
        <v>176</v>
      </c>
      <c r="F755" s="19" t="n">
        <f aca="false">IF(C755="",VLOOKUP(E755,'PORTE E UCO'!$A$5:$D$46,4,0),VLOOKUP(E755,'PORTE E UCO'!$A$5:$D$46,4,0)*C755)</f>
        <v>891.034646</v>
      </c>
      <c r="G755" s="20"/>
      <c r="H755" s="21" t="n">
        <f aca="false">G755*$R$2</f>
        <v>0</v>
      </c>
      <c r="I755" s="16" t="n">
        <v>2</v>
      </c>
      <c r="J755" s="22" t="n">
        <f aca="false">IF(I755&gt;=1,F755*$J$2,"")</f>
        <v>267.3103938</v>
      </c>
      <c r="K755" s="22" t="n">
        <f aca="false">IF(I755&gt;=2,F755*$K$2,"")</f>
        <v>178.2069292</v>
      </c>
      <c r="L755" s="22" t="str">
        <f aca="false">IF(I755&gt;=3,F755*$L$2,"")</f>
        <v/>
      </c>
      <c r="M755" s="22" t="str">
        <f aca="false">IF(I755&gt;=4,F755*$M$2,"")</f>
        <v/>
      </c>
      <c r="N755" s="16" t="n">
        <v>4</v>
      </c>
      <c r="O755" s="16" t="n">
        <v>0</v>
      </c>
      <c r="P755" s="23" t="n">
        <v>0</v>
      </c>
      <c r="Q755" s="22"/>
      <c r="R755" s="38"/>
      <c r="S755" s="25" t="n">
        <f aca="false">SUM(F755,H755,J755,K755,L755,M755)</f>
        <v>1336.551969</v>
      </c>
      <c r="T755" s="25" t="n">
        <f aca="false">SUM(F755,H755,J755,K755,L755,M755,Q755)</f>
        <v>1336.551969</v>
      </c>
      <c r="AMH755" s="13"/>
      <c r="AMI755" s="0"/>
      <c r="AMJ755" s="0"/>
    </row>
    <row r="756" s="39" customFormat="true" ht="13.8" hidden="false" customHeight="false" outlineLevel="0" collapsed="false">
      <c r="A756" s="27" t="n">
        <v>30602300</v>
      </c>
      <c r="B756" s="28" t="s">
        <v>801</v>
      </c>
      <c r="C756" s="29"/>
      <c r="D756" s="29"/>
      <c r="E756" s="27" t="s">
        <v>24</v>
      </c>
      <c r="F756" s="19" t="n">
        <f aca="false">IF(C756="",VLOOKUP(E756,'PORTE E UCO'!$A$5:$D$46,4,0),VLOOKUP(E756,'PORTE E UCO'!$A$5:$D$46,4,0)*C756)</f>
        <v>377.223602</v>
      </c>
      <c r="G756" s="30"/>
      <c r="H756" s="21" t="n">
        <f aca="false">G756*$R$2</f>
        <v>0</v>
      </c>
      <c r="I756" s="27" t="n">
        <v>1</v>
      </c>
      <c r="J756" s="22" t="n">
        <f aca="false">IF(I756&gt;=1,F756*$J$2,"")</f>
        <v>113.1670806</v>
      </c>
      <c r="K756" s="22" t="str">
        <f aca="false">IF(I756&gt;=2,F756*$K$2,"")</f>
        <v/>
      </c>
      <c r="L756" s="22" t="str">
        <f aca="false">IF(I756&gt;=3,F756*$L$2,"")</f>
        <v/>
      </c>
      <c r="M756" s="22" t="str">
        <f aca="false">IF(I756&gt;=4,F756*$M$2,"")</f>
        <v/>
      </c>
      <c r="N756" s="27" t="n">
        <v>3</v>
      </c>
      <c r="O756" s="27" t="n">
        <v>0</v>
      </c>
      <c r="P756" s="31" t="n">
        <v>0</v>
      </c>
      <c r="Q756" s="32"/>
      <c r="R756" s="38"/>
      <c r="S756" s="25" t="n">
        <f aca="false">SUM(F756,H756,J756,K756,L756,M756)</f>
        <v>490.3906826</v>
      </c>
      <c r="T756" s="25" t="n">
        <f aca="false">SUM(F756,H756,J756,K756,L756,M756,Q756)</f>
        <v>490.3906826</v>
      </c>
      <c r="AMH756" s="13"/>
      <c r="AMI756" s="0"/>
      <c r="AMJ756" s="0"/>
    </row>
    <row r="757" s="39" customFormat="true" ht="13.8" hidden="false" customHeight="false" outlineLevel="0" collapsed="false">
      <c r="A757" s="16" t="n">
        <v>30602319</v>
      </c>
      <c r="B757" s="17" t="s">
        <v>802</v>
      </c>
      <c r="C757" s="18"/>
      <c r="D757" s="18"/>
      <c r="E757" s="16" t="s">
        <v>26</v>
      </c>
      <c r="F757" s="19" t="n">
        <f aca="false">IF(C757="",VLOOKUP(E757,'PORTE E UCO'!$A$5:$D$46,4,0),VLOOKUP(E757,'PORTE E UCO'!$A$5:$D$46,4,0)*C757)</f>
        <v>324.442174</v>
      </c>
      <c r="G757" s="20"/>
      <c r="H757" s="21" t="n">
        <f aca="false">G757*$R$2</f>
        <v>0</v>
      </c>
      <c r="I757" s="16" t="n">
        <v>1</v>
      </c>
      <c r="J757" s="22" t="n">
        <f aca="false">IF(I757&gt;=1,F757*$J$2,"")</f>
        <v>97.3326522</v>
      </c>
      <c r="K757" s="22" t="str">
        <f aca="false">IF(I757&gt;=2,F757*$K$2,"")</f>
        <v/>
      </c>
      <c r="L757" s="22" t="str">
        <f aca="false">IF(I757&gt;=3,F757*$L$2,"")</f>
        <v/>
      </c>
      <c r="M757" s="22" t="str">
        <f aca="false">IF(I757&gt;=4,F757*$M$2,"")</f>
        <v/>
      </c>
      <c r="N757" s="16" t="n">
        <v>3</v>
      </c>
      <c r="O757" s="16" t="n">
        <v>0</v>
      </c>
      <c r="P757" s="23" t="n">
        <v>0</v>
      </c>
      <c r="Q757" s="22"/>
      <c r="R757" s="38"/>
      <c r="S757" s="25" t="n">
        <f aca="false">SUM(F757,H757,J757,K757,L757,M757)</f>
        <v>421.7748262</v>
      </c>
      <c r="T757" s="25" t="n">
        <f aca="false">SUM(F757,H757,J757,K757,L757,M757,Q757)</f>
        <v>421.7748262</v>
      </c>
      <c r="AMH757" s="13"/>
      <c r="AMI757" s="0"/>
      <c r="AMJ757" s="0"/>
    </row>
    <row r="758" s="39" customFormat="true" ht="13.8" hidden="false" customHeight="false" outlineLevel="0" collapsed="false">
      <c r="A758" s="27" t="n">
        <v>30602327</v>
      </c>
      <c r="B758" s="28" t="s">
        <v>803</v>
      </c>
      <c r="C758" s="29"/>
      <c r="D758" s="29"/>
      <c r="E758" s="27" t="s">
        <v>26</v>
      </c>
      <c r="F758" s="19" t="n">
        <f aca="false">IF(C758="",VLOOKUP(E758,'PORTE E UCO'!$A$5:$D$46,4,0),VLOOKUP(E758,'PORTE E UCO'!$A$5:$D$46,4,0)*C758)</f>
        <v>324.442174</v>
      </c>
      <c r="G758" s="30"/>
      <c r="H758" s="21" t="n">
        <f aca="false">G758*$R$2</f>
        <v>0</v>
      </c>
      <c r="I758" s="27" t="n">
        <v>1</v>
      </c>
      <c r="J758" s="22" t="n">
        <f aca="false">IF(I758&gt;=1,F758*$J$2,"")</f>
        <v>97.3326522</v>
      </c>
      <c r="K758" s="22" t="str">
        <f aca="false">IF(I758&gt;=2,F758*$K$2,"")</f>
        <v/>
      </c>
      <c r="L758" s="22" t="str">
        <f aca="false">IF(I758&gt;=3,F758*$L$2,"")</f>
        <v/>
      </c>
      <c r="M758" s="22" t="str">
        <f aca="false">IF(I758&gt;=4,F758*$M$2,"")</f>
        <v/>
      </c>
      <c r="N758" s="27" t="n">
        <v>3</v>
      </c>
      <c r="O758" s="27" t="n">
        <v>0</v>
      </c>
      <c r="P758" s="31" t="n">
        <v>0</v>
      </c>
      <c r="Q758" s="32"/>
      <c r="R758" s="38"/>
      <c r="S758" s="25" t="n">
        <f aca="false">SUM(F758,H758,J758,K758,L758,M758)</f>
        <v>421.7748262</v>
      </c>
      <c r="T758" s="25" t="n">
        <f aca="false">SUM(F758,H758,J758,K758,L758,M758,Q758)</f>
        <v>421.7748262</v>
      </c>
      <c r="AMH758" s="13"/>
      <c r="AMI758" s="0"/>
      <c r="AMJ758" s="0"/>
    </row>
    <row r="759" s="39" customFormat="true" ht="13.8" hidden="false" customHeight="false" outlineLevel="0" collapsed="false">
      <c r="A759" s="16" t="n">
        <v>30701015</v>
      </c>
      <c r="B759" s="17" t="s">
        <v>804</v>
      </c>
      <c r="C759" s="18"/>
      <c r="D759" s="18"/>
      <c r="E759" s="16" t="s">
        <v>805</v>
      </c>
      <c r="F759" s="19" t="n">
        <f aca="false">IF(C759="",VLOOKUP(E759,'PORTE E UCO'!$A$5:$D$46,4,0),VLOOKUP(E759,'PORTE E UCO'!$A$5:$D$46,4,0)*C759)</f>
        <v>2559.797638</v>
      </c>
      <c r="G759" s="20"/>
      <c r="H759" s="21" t="n">
        <f aca="false">G759*$R$2</f>
        <v>0</v>
      </c>
      <c r="I759" s="16" t="n">
        <v>2</v>
      </c>
      <c r="J759" s="22" t="n">
        <f aca="false">IF(I759&gt;=1,F759*$J$2,"")</f>
        <v>767.9392914</v>
      </c>
      <c r="K759" s="22" t="n">
        <f aca="false">IF(I759&gt;=2,F759*$K$2,"")</f>
        <v>511.9595276</v>
      </c>
      <c r="L759" s="22" t="str">
        <f aca="false">IF(I759&gt;=3,F759*$L$2,"")</f>
        <v/>
      </c>
      <c r="M759" s="22" t="str">
        <f aca="false">IF(I759&gt;=4,F759*$M$2,"")</f>
        <v/>
      </c>
      <c r="N759" s="16" t="n">
        <v>6</v>
      </c>
      <c r="O759" s="16" t="n">
        <v>0</v>
      </c>
      <c r="P759" s="23" t="n">
        <v>0</v>
      </c>
      <c r="Q759" s="22"/>
      <c r="R759" s="38"/>
      <c r="S759" s="25" t="n">
        <f aca="false">SUM(F759,H759,J759,K759,L759,M759)</f>
        <v>3839.696457</v>
      </c>
      <c r="T759" s="25" t="n">
        <f aca="false">SUM(F759,H759,J759,K759,L759,M759,Q759)</f>
        <v>3839.696457</v>
      </c>
      <c r="AMH759" s="13"/>
      <c r="AMI759" s="0"/>
      <c r="AMJ759" s="0"/>
    </row>
    <row r="760" s="39" customFormat="true" ht="13.8" hidden="false" customHeight="false" outlineLevel="0" collapsed="false">
      <c r="A760" s="27" t="n">
        <v>30701023</v>
      </c>
      <c r="B760" s="28" t="s">
        <v>806</v>
      </c>
      <c r="C760" s="29"/>
      <c r="D760" s="29"/>
      <c r="E760" s="27" t="s">
        <v>807</v>
      </c>
      <c r="F760" s="19" t="n">
        <f aca="false">IF(C760="",VLOOKUP(E760,'PORTE E UCO'!$A$5:$D$46,4,0),VLOOKUP(E760,'PORTE E UCO'!$A$5:$D$46,4,0)*C760)</f>
        <v>2817.485634</v>
      </c>
      <c r="G760" s="30"/>
      <c r="H760" s="21" t="n">
        <f aca="false">G760*$R$2</f>
        <v>0</v>
      </c>
      <c r="I760" s="27" t="n">
        <v>2</v>
      </c>
      <c r="J760" s="22" t="n">
        <f aca="false">IF(I760&gt;=1,F760*$J$2,"")</f>
        <v>845.2456902</v>
      </c>
      <c r="K760" s="22" t="n">
        <f aca="false">IF(I760&gt;=2,F760*$K$2,"")</f>
        <v>563.4971268</v>
      </c>
      <c r="L760" s="22" t="str">
        <f aca="false">IF(I760&gt;=3,F760*$L$2,"")</f>
        <v/>
      </c>
      <c r="M760" s="22" t="str">
        <f aca="false">IF(I760&gt;=4,F760*$M$2,"")</f>
        <v/>
      </c>
      <c r="N760" s="27" t="n">
        <v>6</v>
      </c>
      <c r="O760" s="27" t="n">
        <v>0</v>
      </c>
      <c r="P760" s="31" t="n">
        <v>0</v>
      </c>
      <c r="Q760" s="32"/>
      <c r="R760" s="38"/>
      <c r="S760" s="25" t="n">
        <f aca="false">SUM(F760,H760,J760,K760,L760,M760)</f>
        <v>4226.228451</v>
      </c>
      <c r="T760" s="25" t="n">
        <f aca="false">SUM(F760,H760,J760,K760,L760,M760,Q760)</f>
        <v>4226.228451</v>
      </c>
      <c r="AMH760" s="13"/>
      <c r="AMI760" s="0"/>
      <c r="AMJ760" s="0"/>
    </row>
    <row r="761" s="39" customFormat="true" ht="13.8" hidden="false" customHeight="false" outlineLevel="0" collapsed="false">
      <c r="A761" s="16" t="n">
        <v>30701031</v>
      </c>
      <c r="B761" s="17" t="s">
        <v>808</v>
      </c>
      <c r="C761" s="18"/>
      <c r="D761" s="18"/>
      <c r="E761" s="16" t="s">
        <v>805</v>
      </c>
      <c r="F761" s="19" t="n">
        <f aca="false">IF(C761="",VLOOKUP(E761,'PORTE E UCO'!$A$5:$D$46,4,0),VLOOKUP(E761,'PORTE E UCO'!$A$5:$D$46,4,0)*C761)</f>
        <v>2559.797638</v>
      </c>
      <c r="G761" s="20"/>
      <c r="H761" s="21" t="n">
        <f aca="false">G761*$R$2</f>
        <v>0</v>
      </c>
      <c r="I761" s="16" t="n">
        <v>2</v>
      </c>
      <c r="J761" s="22" t="n">
        <f aca="false">IF(I761&gt;=1,F761*$J$2,"")</f>
        <v>767.9392914</v>
      </c>
      <c r="K761" s="22" t="n">
        <f aca="false">IF(I761&gt;=2,F761*$K$2,"")</f>
        <v>511.9595276</v>
      </c>
      <c r="L761" s="22" t="str">
        <f aca="false">IF(I761&gt;=3,F761*$L$2,"")</f>
        <v/>
      </c>
      <c r="M761" s="22" t="str">
        <f aca="false">IF(I761&gt;=4,F761*$M$2,"")</f>
        <v/>
      </c>
      <c r="N761" s="16" t="n">
        <v>6</v>
      </c>
      <c r="O761" s="16" t="n">
        <v>0</v>
      </c>
      <c r="P761" s="23" t="n">
        <v>0</v>
      </c>
      <c r="Q761" s="22"/>
      <c r="R761" s="38"/>
      <c r="S761" s="25" t="n">
        <f aca="false">SUM(F761,H761,J761,K761,L761,M761)</f>
        <v>3839.696457</v>
      </c>
      <c r="T761" s="25" t="n">
        <f aca="false">SUM(F761,H761,J761,K761,L761,M761,Q761)</f>
        <v>3839.696457</v>
      </c>
      <c r="AMH761" s="13"/>
      <c r="AMI761" s="0"/>
      <c r="AMJ761" s="0"/>
    </row>
    <row r="762" s="39" customFormat="true" ht="13.8" hidden="false" customHeight="false" outlineLevel="0" collapsed="false">
      <c r="A762" s="27" t="n">
        <v>30701040</v>
      </c>
      <c r="B762" s="28" t="s">
        <v>809</v>
      </c>
      <c r="C762" s="29"/>
      <c r="D762" s="29"/>
      <c r="E762" s="27" t="s">
        <v>805</v>
      </c>
      <c r="F762" s="19" t="n">
        <f aca="false">IF(C762="",VLOOKUP(E762,'PORTE E UCO'!$A$5:$D$46,4,0),VLOOKUP(E762,'PORTE E UCO'!$A$5:$D$46,4,0)*C762)</f>
        <v>2559.797638</v>
      </c>
      <c r="G762" s="30"/>
      <c r="H762" s="21" t="n">
        <f aca="false">G762*$R$2</f>
        <v>0</v>
      </c>
      <c r="I762" s="27" t="n">
        <v>2</v>
      </c>
      <c r="J762" s="22" t="n">
        <f aca="false">IF(I762&gt;=1,F762*$J$2,"")</f>
        <v>767.9392914</v>
      </c>
      <c r="K762" s="22" t="n">
        <f aca="false">IF(I762&gt;=2,F762*$K$2,"")</f>
        <v>511.9595276</v>
      </c>
      <c r="L762" s="22" t="str">
        <f aca="false">IF(I762&gt;=3,F762*$L$2,"")</f>
        <v/>
      </c>
      <c r="M762" s="22" t="str">
        <f aca="false">IF(I762&gt;=4,F762*$M$2,"")</f>
        <v/>
      </c>
      <c r="N762" s="27" t="n">
        <v>6</v>
      </c>
      <c r="O762" s="27" t="n">
        <v>0</v>
      </c>
      <c r="P762" s="31" t="n">
        <v>0</v>
      </c>
      <c r="Q762" s="32"/>
      <c r="R762" s="38"/>
      <c r="S762" s="25" t="n">
        <f aca="false">SUM(F762,H762,J762,K762,L762,M762)</f>
        <v>3839.696457</v>
      </c>
      <c r="T762" s="25" t="n">
        <f aca="false">SUM(F762,H762,J762,K762,L762,M762,Q762)</f>
        <v>3839.696457</v>
      </c>
      <c r="AMH762" s="13"/>
      <c r="AMI762" s="0"/>
      <c r="AMJ762" s="0"/>
    </row>
    <row r="763" s="39" customFormat="true" ht="13.8" hidden="false" customHeight="false" outlineLevel="0" collapsed="false">
      <c r="A763" s="16" t="n">
        <v>30701058</v>
      </c>
      <c r="B763" s="17" t="s">
        <v>810</v>
      </c>
      <c r="C763" s="18"/>
      <c r="D763" s="18"/>
      <c r="E763" s="16" t="s">
        <v>805</v>
      </c>
      <c r="F763" s="19" t="n">
        <f aca="false">IF(C763="",VLOOKUP(E763,'PORTE E UCO'!$A$5:$D$46,4,0),VLOOKUP(E763,'PORTE E UCO'!$A$5:$D$46,4,0)*C763)</f>
        <v>2559.797638</v>
      </c>
      <c r="G763" s="20"/>
      <c r="H763" s="21" t="n">
        <f aca="false">G763*$R$2</f>
        <v>0</v>
      </c>
      <c r="I763" s="16" t="n">
        <v>2</v>
      </c>
      <c r="J763" s="22" t="n">
        <f aca="false">IF(I763&gt;=1,F763*$J$2,"")</f>
        <v>767.9392914</v>
      </c>
      <c r="K763" s="22" t="n">
        <f aca="false">IF(I763&gt;=2,F763*$K$2,"")</f>
        <v>511.9595276</v>
      </c>
      <c r="L763" s="22" t="str">
        <f aca="false">IF(I763&gt;=3,F763*$L$2,"")</f>
        <v/>
      </c>
      <c r="M763" s="22" t="str">
        <f aca="false">IF(I763&gt;=4,F763*$M$2,"")</f>
        <v/>
      </c>
      <c r="N763" s="16" t="n">
        <v>6</v>
      </c>
      <c r="O763" s="16" t="n">
        <v>0</v>
      </c>
      <c r="P763" s="23" t="n">
        <v>0</v>
      </c>
      <c r="Q763" s="22"/>
      <c r="R763" s="38"/>
      <c r="S763" s="25" t="n">
        <f aca="false">SUM(F763,H763,J763,K763,L763,M763)</f>
        <v>3839.696457</v>
      </c>
      <c r="T763" s="25" t="n">
        <f aca="false">SUM(F763,H763,J763,K763,L763,M763,Q763)</f>
        <v>3839.696457</v>
      </c>
      <c r="AMH763" s="13"/>
      <c r="AMI763" s="0"/>
      <c r="AMJ763" s="0"/>
    </row>
    <row r="764" s="39" customFormat="true" ht="14.95" hidden="false" customHeight="false" outlineLevel="0" collapsed="false">
      <c r="A764" s="27" t="n">
        <v>30701066</v>
      </c>
      <c r="B764" s="28" t="s">
        <v>811</v>
      </c>
      <c r="C764" s="29"/>
      <c r="D764" s="29"/>
      <c r="E764" s="27" t="s">
        <v>805</v>
      </c>
      <c r="F764" s="19" t="n">
        <f aca="false">IF(C764="",VLOOKUP(E764,'PORTE E UCO'!$A$5:$D$46,4,0),VLOOKUP(E764,'PORTE E UCO'!$A$5:$D$46,4,0)*C764)</f>
        <v>2559.797638</v>
      </c>
      <c r="G764" s="30"/>
      <c r="H764" s="21" t="n">
        <f aca="false">G764*$R$2</f>
        <v>0</v>
      </c>
      <c r="I764" s="27" t="n">
        <v>2</v>
      </c>
      <c r="J764" s="22" t="n">
        <f aca="false">IF(I764&gt;=1,F764*$J$2,"")</f>
        <v>767.9392914</v>
      </c>
      <c r="K764" s="22" t="n">
        <f aca="false">IF(I764&gt;=2,F764*$K$2,"")</f>
        <v>511.9595276</v>
      </c>
      <c r="L764" s="22" t="str">
        <f aca="false">IF(I764&gt;=3,F764*$L$2,"")</f>
        <v/>
      </c>
      <c r="M764" s="22" t="str">
        <f aca="false">IF(I764&gt;=4,F764*$M$2,"")</f>
        <v/>
      </c>
      <c r="N764" s="27" t="n">
        <v>5</v>
      </c>
      <c r="O764" s="27" t="n">
        <v>0</v>
      </c>
      <c r="P764" s="31" t="n">
        <v>0</v>
      </c>
      <c r="Q764" s="32"/>
      <c r="R764" s="38"/>
      <c r="S764" s="25" t="n">
        <f aca="false">SUM(F764,H764,J764,K764,L764,M764)</f>
        <v>3839.696457</v>
      </c>
      <c r="T764" s="25" t="n">
        <f aca="false">SUM(F764,H764,J764,K764,L764,M764,Q764)</f>
        <v>3839.696457</v>
      </c>
      <c r="AMH764" s="13"/>
      <c r="AMI764" s="0"/>
      <c r="AMJ764" s="0"/>
    </row>
    <row r="765" s="39" customFormat="true" ht="13.8" hidden="false" customHeight="false" outlineLevel="0" collapsed="false">
      <c r="A765" s="16" t="n">
        <v>30701074</v>
      </c>
      <c r="B765" s="17" t="s">
        <v>812</v>
      </c>
      <c r="C765" s="18"/>
      <c r="D765" s="18"/>
      <c r="E765" s="16" t="s">
        <v>361</v>
      </c>
      <c r="F765" s="19" t="n">
        <f aca="false">IF(C765="",VLOOKUP(E765,'PORTE E UCO'!$A$5:$D$46,4,0),VLOOKUP(E765,'PORTE E UCO'!$A$5:$D$46,4,0)*C765)</f>
        <v>2089.449468</v>
      </c>
      <c r="G765" s="20"/>
      <c r="H765" s="21" t="n">
        <f aca="false">G765*$R$2</f>
        <v>0</v>
      </c>
      <c r="I765" s="16" t="n">
        <v>1</v>
      </c>
      <c r="J765" s="22" t="n">
        <f aca="false">IF(I765&gt;=1,F765*$J$2,"")</f>
        <v>626.8348404</v>
      </c>
      <c r="K765" s="22" t="str">
        <f aca="false">IF(I765&gt;=2,F765*$K$2,"")</f>
        <v/>
      </c>
      <c r="L765" s="22" t="str">
        <f aca="false">IF(I765&gt;=3,F765*$L$2,"")</f>
        <v/>
      </c>
      <c r="M765" s="22" t="str">
        <f aca="false">IF(I765&gt;=4,F765*$M$2,"")</f>
        <v/>
      </c>
      <c r="N765" s="16" t="n">
        <v>5</v>
      </c>
      <c r="O765" s="16" t="n">
        <v>0</v>
      </c>
      <c r="P765" s="23" t="n">
        <v>0</v>
      </c>
      <c r="Q765" s="22"/>
      <c r="R765" s="38"/>
      <c r="S765" s="25" t="n">
        <f aca="false">SUM(F765,H765,J765,K765,L765,M765)</f>
        <v>2716.2843084</v>
      </c>
      <c r="T765" s="25" t="n">
        <f aca="false">SUM(F765,H765,J765,K765,L765,M765,Q765)</f>
        <v>2716.2843084</v>
      </c>
      <c r="AMH765" s="13"/>
      <c r="AMI765" s="0"/>
      <c r="AMJ765" s="0"/>
    </row>
    <row r="766" s="39" customFormat="true" ht="13.8" hidden="false" customHeight="false" outlineLevel="0" collapsed="false">
      <c r="A766" s="27" t="n">
        <v>30701082</v>
      </c>
      <c r="B766" s="28" t="s">
        <v>813</v>
      </c>
      <c r="C766" s="29"/>
      <c r="D766" s="29"/>
      <c r="E766" s="27" t="s">
        <v>805</v>
      </c>
      <c r="F766" s="19" t="n">
        <f aca="false">IF(C766="",VLOOKUP(E766,'PORTE E UCO'!$A$5:$D$46,4,0),VLOOKUP(E766,'PORTE E UCO'!$A$5:$D$46,4,0)*C766)</f>
        <v>2559.797638</v>
      </c>
      <c r="G766" s="30"/>
      <c r="H766" s="21" t="n">
        <f aca="false">G766*$R$2</f>
        <v>0</v>
      </c>
      <c r="I766" s="27" t="n">
        <v>2</v>
      </c>
      <c r="J766" s="22" t="n">
        <f aca="false">IF(I766&gt;=1,F766*$J$2,"")</f>
        <v>767.9392914</v>
      </c>
      <c r="K766" s="22" t="n">
        <f aca="false">IF(I766&gt;=2,F766*$K$2,"")</f>
        <v>511.9595276</v>
      </c>
      <c r="L766" s="22" t="str">
        <f aca="false">IF(I766&gt;=3,F766*$L$2,"")</f>
        <v/>
      </c>
      <c r="M766" s="22" t="str">
        <f aca="false">IF(I766&gt;=4,F766*$M$2,"")</f>
        <v/>
      </c>
      <c r="N766" s="27" t="n">
        <v>6</v>
      </c>
      <c r="O766" s="27" t="n">
        <v>0</v>
      </c>
      <c r="P766" s="31" t="n">
        <v>0</v>
      </c>
      <c r="Q766" s="32"/>
      <c r="R766" s="38"/>
      <c r="S766" s="25" t="n">
        <f aca="false">SUM(F766,H766,J766,K766,L766,M766)</f>
        <v>3839.696457</v>
      </c>
      <c r="T766" s="25" t="n">
        <f aca="false">SUM(F766,H766,J766,K766,L766,M766,Q766)</f>
        <v>3839.696457</v>
      </c>
      <c r="AMH766" s="13"/>
      <c r="AMI766" s="0"/>
      <c r="AMJ766" s="0"/>
    </row>
    <row r="767" s="39" customFormat="true" ht="13.8" hidden="false" customHeight="false" outlineLevel="0" collapsed="false">
      <c r="A767" s="16" t="n">
        <v>30701090</v>
      </c>
      <c r="B767" s="17" t="s">
        <v>814</v>
      </c>
      <c r="C767" s="18"/>
      <c r="D767" s="18"/>
      <c r="E767" s="16" t="s">
        <v>805</v>
      </c>
      <c r="F767" s="19" t="n">
        <f aca="false">IF(C767="",VLOOKUP(E767,'PORTE E UCO'!$A$5:$D$46,4,0),VLOOKUP(E767,'PORTE E UCO'!$A$5:$D$46,4,0)*C767)</f>
        <v>2559.797638</v>
      </c>
      <c r="G767" s="20"/>
      <c r="H767" s="21" t="n">
        <f aca="false">G767*$R$2</f>
        <v>0</v>
      </c>
      <c r="I767" s="16" t="n">
        <v>2</v>
      </c>
      <c r="J767" s="22" t="n">
        <f aca="false">IF(I767&gt;=1,F767*$J$2,"")</f>
        <v>767.9392914</v>
      </c>
      <c r="K767" s="22" t="n">
        <f aca="false">IF(I767&gt;=2,F767*$K$2,"")</f>
        <v>511.9595276</v>
      </c>
      <c r="L767" s="22" t="str">
        <f aca="false">IF(I767&gt;=3,F767*$L$2,"")</f>
        <v/>
      </c>
      <c r="M767" s="22" t="str">
        <f aca="false">IF(I767&gt;=4,F767*$M$2,"")</f>
        <v/>
      </c>
      <c r="N767" s="16" t="n">
        <v>6</v>
      </c>
      <c r="O767" s="16" t="n">
        <v>0</v>
      </c>
      <c r="P767" s="23" t="n">
        <v>0</v>
      </c>
      <c r="Q767" s="22"/>
      <c r="R767" s="38"/>
      <c r="S767" s="25" t="n">
        <f aca="false">SUM(F767,H767,J767,K767,L767,M767)</f>
        <v>3839.696457</v>
      </c>
      <c r="T767" s="25" t="n">
        <f aca="false">SUM(F767,H767,J767,K767,L767,M767,Q767)</f>
        <v>3839.696457</v>
      </c>
      <c r="AMH767" s="13"/>
      <c r="AMI767" s="0"/>
      <c r="AMJ767" s="0"/>
    </row>
    <row r="768" s="39" customFormat="true" ht="13.8" hidden="false" customHeight="false" outlineLevel="0" collapsed="false">
      <c r="A768" s="27" t="n">
        <v>30701104</v>
      </c>
      <c r="B768" s="28" t="s">
        <v>815</v>
      </c>
      <c r="C768" s="29"/>
      <c r="D768" s="29"/>
      <c r="E768" s="27" t="s">
        <v>361</v>
      </c>
      <c r="F768" s="19" t="n">
        <f aca="false">IF(C768="",VLOOKUP(E768,'PORTE E UCO'!$A$5:$D$46,4,0),VLOOKUP(E768,'PORTE E UCO'!$A$5:$D$46,4,0)*C768)</f>
        <v>2089.449468</v>
      </c>
      <c r="G768" s="30"/>
      <c r="H768" s="21" t="n">
        <f aca="false">G768*$R$2</f>
        <v>0</v>
      </c>
      <c r="I768" s="27" t="n">
        <v>2</v>
      </c>
      <c r="J768" s="22" t="n">
        <f aca="false">IF(I768&gt;=1,F768*$J$2,"")</f>
        <v>626.8348404</v>
      </c>
      <c r="K768" s="22" t="n">
        <f aca="false">IF(I768&gt;=2,F768*$K$2,"")</f>
        <v>417.8898936</v>
      </c>
      <c r="L768" s="22" t="str">
        <f aca="false">IF(I768&gt;=3,F768*$L$2,"")</f>
        <v/>
      </c>
      <c r="M768" s="22" t="str">
        <f aca="false">IF(I768&gt;=4,F768*$M$2,"")</f>
        <v/>
      </c>
      <c r="N768" s="27" t="n">
        <v>6</v>
      </c>
      <c r="O768" s="27" t="n">
        <v>0</v>
      </c>
      <c r="P768" s="31" t="n">
        <v>0</v>
      </c>
      <c r="Q768" s="32"/>
      <c r="R768" s="38"/>
      <c r="S768" s="25" t="n">
        <f aca="false">SUM(F768,H768,J768,K768,L768,M768)</f>
        <v>3134.174202</v>
      </c>
      <c r="T768" s="25" t="n">
        <f aca="false">SUM(F768,H768,J768,K768,L768,M768,Q768)</f>
        <v>3134.174202</v>
      </c>
      <c r="AMH768" s="13"/>
      <c r="AMI768" s="0"/>
      <c r="AMJ768" s="0"/>
    </row>
    <row r="769" s="39" customFormat="true" ht="13.8" hidden="false" customHeight="false" outlineLevel="0" collapsed="false">
      <c r="A769" s="16" t="n">
        <v>30701112</v>
      </c>
      <c r="B769" s="17" t="s">
        <v>816</v>
      </c>
      <c r="C769" s="18"/>
      <c r="D769" s="18"/>
      <c r="E769" s="16" t="s">
        <v>361</v>
      </c>
      <c r="F769" s="19" t="n">
        <f aca="false">IF(C769="",VLOOKUP(E769,'PORTE E UCO'!$A$5:$D$46,4,0),VLOOKUP(E769,'PORTE E UCO'!$A$5:$D$46,4,0)*C769)</f>
        <v>2089.449468</v>
      </c>
      <c r="G769" s="20"/>
      <c r="H769" s="21" t="n">
        <f aca="false">G769*$R$2</f>
        <v>0</v>
      </c>
      <c r="I769" s="16" t="n">
        <v>2</v>
      </c>
      <c r="J769" s="22" t="n">
        <f aca="false">IF(I769&gt;=1,F769*$J$2,"")</f>
        <v>626.8348404</v>
      </c>
      <c r="K769" s="22" t="n">
        <f aca="false">IF(I769&gt;=2,F769*$K$2,"")</f>
        <v>417.8898936</v>
      </c>
      <c r="L769" s="22" t="str">
        <f aca="false">IF(I769&gt;=3,F769*$L$2,"")</f>
        <v/>
      </c>
      <c r="M769" s="22" t="str">
        <f aca="false">IF(I769&gt;=4,F769*$M$2,"")</f>
        <v/>
      </c>
      <c r="N769" s="16" t="n">
        <v>6</v>
      </c>
      <c r="O769" s="16" t="n">
        <v>0</v>
      </c>
      <c r="P769" s="23" t="n">
        <v>0</v>
      </c>
      <c r="Q769" s="22"/>
      <c r="R769" s="38"/>
      <c r="S769" s="25" t="n">
        <f aca="false">SUM(F769,H769,J769,K769,L769,M769)</f>
        <v>3134.174202</v>
      </c>
      <c r="T769" s="25" t="n">
        <f aca="false">SUM(F769,H769,J769,K769,L769,M769,Q769)</f>
        <v>3134.174202</v>
      </c>
      <c r="AMH769" s="13"/>
      <c r="AMI769" s="0"/>
      <c r="AMJ769" s="0"/>
    </row>
    <row r="770" s="39" customFormat="true" ht="13.8" hidden="false" customHeight="false" outlineLevel="0" collapsed="false">
      <c r="A770" s="27" t="n">
        <v>30701120</v>
      </c>
      <c r="B770" s="28" t="s">
        <v>817</v>
      </c>
      <c r="C770" s="29"/>
      <c r="D770" s="29"/>
      <c r="E770" s="27" t="s">
        <v>805</v>
      </c>
      <c r="F770" s="19" t="n">
        <f aca="false">IF(C770="",VLOOKUP(E770,'PORTE E UCO'!$A$5:$D$46,4,0),VLOOKUP(E770,'PORTE E UCO'!$A$5:$D$46,4,0)*C770)</f>
        <v>2559.797638</v>
      </c>
      <c r="G770" s="30"/>
      <c r="H770" s="21" t="n">
        <f aca="false">G770*$R$2</f>
        <v>0</v>
      </c>
      <c r="I770" s="27" t="n">
        <v>2</v>
      </c>
      <c r="J770" s="22" t="n">
        <f aca="false">IF(I770&gt;=1,F770*$J$2,"")</f>
        <v>767.9392914</v>
      </c>
      <c r="K770" s="22" t="n">
        <f aca="false">IF(I770&gt;=2,F770*$K$2,"")</f>
        <v>511.9595276</v>
      </c>
      <c r="L770" s="22" t="str">
        <f aca="false">IF(I770&gt;=3,F770*$L$2,"")</f>
        <v/>
      </c>
      <c r="M770" s="22" t="str">
        <f aca="false">IF(I770&gt;=4,F770*$M$2,"")</f>
        <v/>
      </c>
      <c r="N770" s="27" t="n">
        <v>6</v>
      </c>
      <c r="O770" s="27" t="n">
        <v>0</v>
      </c>
      <c r="P770" s="31" t="n">
        <v>0</v>
      </c>
      <c r="Q770" s="32"/>
      <c r="R770" s="38"/>
      <c r="S770" s="25" t="n">
        <f aca="false">SUM(F770,H770,J770,K770,L770,M770)</f>
        <v>3839.696457</v>
      </c>
      <c r="T770" s="25" t="n">
        <f aca="false">SUM(F770,H770,J770,K770,L770,M770,Q770)</f>
        <v>3839.696457</v>
      </c>
      <c r="AMH770" s="13"/>
      <c r="AMI770" s="0"/>
      <c r="AMJ770" s="0"/>
    </row>
    <row r="771" s="39" customFormat="true" ht="13.8" hidden="false" customHeight="false" outlineLevel="0" collapsed="false">
      <c r="A771" s="16" t="n">
        <v>30701139</v>
      </c>
      <c r="B771" s="17" t="s">
        <v>818</v>
      </c>
      <c r="C771" s="18"/>
      <c r="D771" s="18"/>
      <c r="E771" s="16" t="s">
        <v>361</v>
      </c>
      <c r="F771" s="19" t="n">
        <f aca="false">IF(C771="",VLOOKUP(E771,'PORTE E UCO'!$A$5:$D$46,4,0),VLOOKUP(E771,'PORTE E UCO'!$A$5:$D$46,4,0)*C771)</f>
        <v>2089.449468</v>
      </c>
      <c r="G771" s="20"/>
      <c r="H771" s="21" t="n">
        <f aca="false">G771*$R$2</f>
        <v>0</v>
      </c>
      <c r="I771" s="16" t="n">
        <v>2</v>
      </c>
      <c r="J771" s="22" t="n">
        <f aca="false">IF(I771&gt;=1,F771*$J$2,"")</f>
        <v>626.8348404</v>
      </c>
      <c r="K771" s="22" t="n">
        <f aca="false">IF(I771&gt;=2,F771*$K$2,"")</f>
        <v>417.8898936</v>
      </c>
      <c r="L771" s="22" t="str">
        <f aca="false">IF(I771&gt;=3,F771*$L$2,"")</f>
        <v/>
      </c>
      <c r="M771" s="22" t="str">
        <f aca="false">IF(I771&gt;=4,F771*$M$2,"")</f>
        <v/>
      </c>
      <c r="N771" s="16" t="n">
        <v>6</v>
      </c>
      <c r="O771" s="16" t="n">
        <v>0</v>
      </c>
      <c r="P771" s="23" t="n">
        <v>0</v>
      </c>
      <c r="Q771" s="22"/>
      <c r="R771" s="38"/>
      <c r="S771" s="25" t="n">
        <f aca="false">SUM(F771,H771,J771,K771,L771,M771)</f>
        <v>3134.174202</v>
      </c>
      <c r="T771" s="25" t="n">
        <f aca="false">SUM(F771,H771,J771,K771,L771,M771,Q771)</f>
        <v>3134.174202</v>
      </c>
      <c r="AMH771" s="13"/>
      <c r="AMI771" s="0"/>
      <c r="AMJ771" s="0"/>
    </row>
    <row r="772" s="39" customFormat="true" ht="13.8" hidden="false" customHeight="false" outlineLevel="0" collapsed="false">
      <c r="A772" s="27" t="n">
        <v>30701147</v>
      </c>
      <c r="B772" s="28" t="s">
        <v>819</v>
      </c>
      <c r="C772" s="29"/>
      <c r="D772" s="29"/>
      <c r="E772" s="27" t="s">
        <v>361</v>
      </c>
      <c r="F772" s="19" t="n">
        <f aca="false">IF(C772="",VLOOKUP(E772,'PORTE E UCO'!$A$5:$D$46,4,0),VLOOKUP(E772,'PORTE E UCO'!$A$5:$D$46,4,0)*C772)</f>
        <v>2089.449468</v>
      </c>
      <c r="G772" s="30"/>
      <c r="H772" s="21" t="n">
        <f aca="false">G772*$R$2</f>
        <v>0</v>
      </c>
      <c r="I772" s="27" t="n">
        <v>2</v>
      </c>
      <c r="J772" s="22" t="n">
        <f aca="false">IF(I772&gt;=1,F772*$J$2,"")</f>
        <v>626.8348404</v>
      </c>
      <c r="K772" s="22" t="n">
        <f aca="false">IF(I772&gt;=2,F772*$K$2,"")</f>
        <v>417.8898936</v>
      </c>
      <c r="L772" s="22" t="str">
        <f aca="false">IF(I772&gt;=3,F772*$L$2,"")</f>
        <v/>
      </c>
      <c r="M772" s="22" t="str">
        <f aca="false">IF(I772&gt;=4,F772*$M$2,"")</f>
        <v/>
      </c>
      <c r="N772" s="27" t="n">
        <v>6</v>
      </c>
      <c r="O772" s="27" t="n">
        <v>0</v>
      </c>
      <c r="P772" s="31" t="n">
        <v>0</v>
      </c>
      <c r="Q772" s="32"/>
      <c r="R772" s="38"/>
      <c r="S772" s="25" t="n">
        <f aca="false">SUM(F772,H772,J772,K772,L772,M772)</f>
        <v>3134.174202</v>
      </c>
      <c r="T772" s="25" t="n">
        <f aca="false">SUM(F772,H772,J772,K772,L772,M772,Q772)</f>
        <v>3134.174202</v>
      </c>
      <c r="AMH772" s="13"/>
      <c r="AMI772" s="0"/>
      <c r="AMJ772" s="0"/>
    </row>
    <row r="773" s="39" customFormat="true" ht="13.8" hidden="false" customHeight="false" outlineLevel="0" collapsed="false">
      <c r="A773" s="16" t="n">
        <v>30701155</v>
      </c>
      <c r="B773" s="17" t="s">
        <v>820</v>
      </c>
      <c r="C773" s="18"/>
      <c r="D773" s="18"/>
      <c r="E773" s="16" t="s">
        <v>361</v>
      </c>
      <c r="F773" s="19" t="n">
        <f aca="false">IF(C773="",VLOOKUP(E773,'PORTE E UCO'!$A$5:$D$46,4,0),VLOOKUP(E773,'PORTE E UCO'!$A$5:$D$46,4,0)*C773)</f>
        <v>2089.449468</v>
      </c>
      <c r="G773" s="20"/>
      <c r="H773" s="21" t="n">
        <f aca="false">G773*$R$2</f>
        <v>0</v>
      </c>
      <c r="I773" s="16" t="n">
        <v>1</v>
      </c>
      <c r="J773" s="22" t="n">
        <f aca="false">IF(I773&gt;=1,F773*$J$2,"")</f>
        <v>626.8348404</v>
      </c>
      <c r="K773" s="22" t="str">
        <f aca="false">IF(I773&gt;=2,F773*$K$2,"")</f>
        <v/>
      </c>
      <c r="L773" s="22" t="str">
        <f aca="false">IF(I773&gt;=3,F773*$L$2,"")</f>
        <v/>
      </c>
      <c r="M773" s="22" t="str">
        <f aca="false">IF(I773&gt;=4,F773*$M$2,"")</f>
        <v/>
      </c>
      <c r="N773" s="16" t="n">
        <v>5</v>
      </c>
      <c r="O773" s="16" t="n">
        <v>0</v>
      </c>
      <c r="P773" s="23" t="n">
        <v>0</v>
      </c>
      <c r="Q773" s="22"/>
      <c r="R773" s="38"/>
      <c r="S773" s="25" t="n">
        <f aca="false">SUM(F773,H773,J773,K773,L773,M773)</f>
        <v>2716.2843084</v>
      </c>
      <c r="T773" s="25" t="n">
        <f aca="false">SUM(F773,H773,J773,K773,L773,M773,Q773)</f>
        <v>2716.2843084</v>
      </c>
      <c r="AMH773" s="13"/>
      <c r="AMI773" s="0"/>
      <c r="AMJ773" s="0"/>
    </row>
    <row r="774" s="39" customFormat="true" ht="13.8" hidden="false" customHeight="false" outlineLevel="0" collapsed="false">
      <c r="A774" s="27" t="n">
        <v>30701163</v>
      </c>
      <c r="B774" s="28" t="s">
        <v>821</v>
      </c>
      <c r="C774" s="29"/>
      <c r="D774" s="29"/>
      <c r="E774" s="27" t="s">
        <v>361</v>
      </c>
      <c r="F774" s="19" t="n">
        <f aca="false">IF(C774="",VLOOKUP(E774,'PORTE E UCO'!$A$5:$D$46,4,0),VLOOKUP(E774,'PORTE E UCO'!$A$5:$D$46,4,0)*C774)</f>
        <v>2089.449468</v>
      </c>
      <c r="G774" s="30"/>
      <c r="H774" s="21" t="n">
        <f aca="false">G774*$R$2</f>
        <v>0</v>
      </c>
      <c r="I774" s="27" t="n">
        <v>2</v>
      </c>
      <c r="J774" s="22" t="n">
        <f aca="false">IF(I774&gt;=1,F774*$J$2,"")</f>
        <v>626.8348404</v>
      </c>
      <c r="K774" s="22" t="n">
        <f aca="false">IF(I774&gt;=2,F774*$K$2,"")</f>
        <v>417.8898936</v>
      </c>
      <c r="L774" s="22" t="str">
        <f aca="false">IF(I774&gt;=3,F774*$L$2,"")</f>
        <v/>
      </c>
      <c r="M774" s="22" t="str">
        <f aca="false">IF(I774&gt;=4,F774*$M$2,"")</f>
        <v/>
      </c>
      <c r="N774" s="27" t="n">
        <v>6</v>
      </c>
      <c r="O774" s="27" t="n">
        <v>0</v>
      </c>
      <c r="P774" s="31" t="n">
        <v>0</v>
      </c>
      <c r="Q774" s="32"/>
      <c r="R774" s="38"/>
      <c r="S774" s="25" t="n">
        <f aca="false">SUM(F774,H774,J774,K774,L774,M774)</f>
        <v>3134.174202</v>
      </c>
      <c r="T774" s="25" t="n">
        <f aca="false">SUM(F774,H774,J774,K774,L774,M774,Q774)</f>
        <v>3134.174202</v>
      </c>
      <c r="AMH774" s="13"/>
      <c r="AMI774" s="0"/>
      <c r="AMJ774" s="0"/>
    </row>
    <row r="775" s="39" customFormat="true" ht="13.8" hidden="false" customHeight="false" outlineLevel="0" collapsed="false">
      <c r="A775" s="16" t="n">
        <v>30701171</v>
      </c>
      <c r="B775" s="17" t="s">
        <v>822</v>
      </c>
      <c r="C775" s="18"/>
      <c r="D775" s="18"/>
      <c r="E775" s="16" t="s">
        <v>805</v>
      </c>
      <c r="F775" s="19" t="n">
        <f aca="false">IF(C775="",VLOOKUP(E775,'PORTE E UCO'!$A$5:$D$46,4,0),VLOOKUP(E775,'PORTE E UCO'!$A$5:$D$46,4,0)*C775)</f>
        <v>2559.797638</v>
      </c>
      <c r="G775" s="20"/>
      <c r="H775" s="21" t="n">
        <f aca="false">G775*$R$2</f>
        <v>0</v>
      </c>
      <c r="I775" s="16" t="n">
        <v>2</v>
      </c>
      <c r="J775" s="22" t="n">
        <f aca="false">IF(I775&gt;=1,F775*$J$2,"")</f>
        <v>767.9392914</v>
      </c>
      <c r="K775" s="22" t="n">
        <f aca="false">IF(I775&gt;=2,F775*$K$2,"")</f>
        <v>511.9595276</v>
      </c>
      <c r="L775" s="22" t="str">
        <f aca="false">IF(I775&gt;=3,F775*$L$2,"")</f>
        <v/>
      </c>
      <c r="M775" s="22" t="str">
        <f aca="false">IF(I775&gt;=4,F775*$M$2,"")</f>
        <v/>
      </c>
      <c r="N775" s="16" t="n">
        <v>6</v>
      </c>
      <c r="O775" s="16" t="n">
        <v>0</v>
      </c>
      <c r="P775" s="23" t="n">
        <v>0</v>
      </c>
      <c r="Q775" s="22"/>
      <c r="R775" s="38"/>
      <c r="S775" s="25" t="n">
        <f aca="false">SUM(F775,H775,J775,K775,L775,M775)</f>
        <v>3839.696457</v>
      </c>
      <c r="T775" s="25" t="n">
        <f aca="false">SUM(F775,H775,J775,K775,L775,M775,Q775)</f>
        <v>3839.696457</v>
      </c>
      <c r="AMH775" s="13"/>
      <c r="AMI775" s="0"/>
      <c r="AMJ775" s="0"/>
    </row>
    <row r="776" s="39" customFormat="true" ht="13.8" hidden="false" customHeight="false" outlineLevel="0" collapsed="false">
      <c r="A776" s="27" t="n">
        <v>30701180</v>
      </c>
      <c r="B776" s="28" t="s">
        <v>823</v>
      </c>
      <c r="C776" s="29"/>
      <c r="D776" s="29"/>
      <c r="E776" s="27" t="s">
        <v>805</v>
      </c>
      <c r="F776" s="19" t="n">
        <f aca="false">IF(C776="",VLOOKUP(E776,'PORTE E UCO'!$A$5:$D$46,4,0),VLOOKUP(E776,'PORTE E UCO'!$A$5:$D$46,4,0)*C776)</f>
        <v>2559.797638</v>
      </c>
      <c r="G776" s="30"/>
      <c r="H776" s="21" t="n">
        <f aca="false">G776*$R$2</f>
        <v>0</v>
      </c>
      <c r="I776" s="27" t="n">
        <v>2</v>
      </c>
      <c r="J776" s="22" t="n">
        <f aca="false">IF(I776&gt;=1,F776*$J$2,"")</f>
        <v>767.9392914</v>
      </c>
      <c r="K776" s="22" t="n">
        <f aca="false">IF(I776&gt;=2,F776*$K$2,"")</f>
        <v>511.9595276</v>
      </c>
      <c r="L776" s="22" t="str">
        <f aca="false">IF(I776&gt;=3,F776*$L$2,"")</f>
        <v/>
      </c>
      <c r="M776" s="22" t="str">
        <f aca="false">IF(I776&gt;=4,F776*$M$2,"")</f>
        <v/>
      </c>
      <c r="N776" s="27" t="n">
        <v>6</v>
      </c>
      <c r="O776" s="27" t="n">
        <v>0</v>
      </c>
      <c r="P776" s="31" t="n">
        <v>0</v>
      </c>
      <c r="Q776" s="32"/>
      <c r="R776" s="38"/>
      <c r="S776" s="25" t="n">
        <f aca="false">SUM(F776,H776,J776,K776,L776,M776)</f>
        <v>3839.696457</v>
      </c>
      <c r="T776" s="25" t="n">
        <f aca="false">SUM(F776,H776,J776,K776,L776,M776,Q776)</f>
        <v>3839.696457</v>
      </c>
      <c r="AMH776" s="13"/>
      <c r="AMI776" s="0"/>
      <c r="AMJ776" s="0"/>
    </row>
    <row r="777" s="39" customFormat="true" ht="13.8" hidden="false" customHeight="false" outlineLevel="0" collapsed="false">
      <c r="A777" s="16" t="n">
        <v>30701198</v>
      </c>
      <c r="B777" s="17" t="s">
        <v>824</v>
      </c>
      <c r="C777" s="18"/>
      <c r="D777" s="18"/>
      <c r="E777" s="16" t="s">
        <v>807</v>
      </c>
      <c r="F777" s="19" t="n">
        <f aca="false">IF(C777="",VLOOKUP(E777,'PORTE E UCO'!$A$5:$D$46,4,0),VLOOKUP(E777,'PORTE E UCO'!$A$5:$D$46,4,0)*C777)</f>
        <v>2817.485634</v>
      </c>
      <c r="G777" s="20"/>
      <c r="H777" s="21" t="n">
        <f aca="false">G777*$R$2</f>
        <v>0</v>
      </c>
      <c r="I777" s="16" t="n">
        <v>3</v>
      </c>
      <c r="J777" s="22" t="n">
        <f aca="false">IF(I777&gt;=1,F777*$J$2,"")</f>
        <v>845.2456902</v>
      </c>
      <c r="K777" s="22" t="n">
        <f aca="false">IF(I777&gt;=2,F777*$K$2,"")</f>
        <v>563.4971268</v>
      </c>
      <c r="L777" s="22" t="n">
        <f aca="false">IF(I777&gt;=3,F777*$L$2,"")</f>
        <v>563.4971268</v>
      </c>
      <c r="M777" s="22" t="str">
        <f aca="false">IF(I777&gt;=4,F777*$M$2,"")</f>
        <v/>
      </c>
      <c r="N777" s="16" t="n">
        <v>6</v>
      </c>
      <c r="O777" s="16" t="n">
        <v>0</v>
      </c>
      <c r="P777" s="23" t="n">
        <v>0</v>
      </c>
      <c r="Q777" s="22"/>
      <c r="R777" s="38"/>
      <c r="S777" s="25" t="n">
        <f aca="false">SUM(F777,H777,J777,K777,L777,M777)</f>
        <v>4789.7255778</v>
      </c>
      <c r="T777" s="25" t="n">
        <f aca="false">SUM(F777,H777,J777,K777,L777,M777,Q777)</f>
        <v>4789.7255778</v>
      </c>
      <c r="AMH777" s="13"/>
      <c r="AMI777" s="0"/>
      <c r="AMJ777" s="0"/>
    </row>
    <row r="778" s="39" customFormat="true" ht="13.8" hidden="false" customHeight="false" outlineLevel="0" collapsed="false">
      <c r="A778" s="27" t="n">
        <v>30702011</v>
      </c>
      <c r="B778" s="28" t="s">
        <v>825</v>
      </c>
      <c r="C778" s="29"/>
      <c r="D778" s="29"/>
      <c r="E778" s="27" t="s">
        <v>805</v>
      </c>
      <c r="F778" s="19" t="n">
        <f aca="false">IF(C778="",VLOOKUP(E778,'PORTE E UCO'!$A$5:$D$46,4,0),VLOOKUP(E778,'PORTE E UCO'!$A$5:$D$46,4,0)*C778)</f>
        <v>2559.797638</v>
      </c>
      <c r="G778" s="30"/>
      <c r="H778" s="21" t="n">
        <f aca="false">G778*$R$2</f>
        <v>0</v>
      </c>
      <c r="I778" s="27" t="n">
        <v>2</v>
      </c>
      <c r="J778" s="22" t="n">
        <f aca="false">IF(I778&gt;=1,F778*$J$2,"")</f>
        <v>767.9392914</v>
      </c>
      <c r="K778" s="22" t="n">
        <f aca="false">IF(I778&gt;=2,F778*$K$2,"")</f>
        <v>511.9595276</v>
      </c>
      <c r="L778" s="22" t="str">
        <f aca="false">IF(I778&gt;=3,F778*$L$2,"")</f>
        <v/>
      </c>
      <c r="M778" s="22" t="str">
        <f aca="false">IF(I778&gt;=4,F778*$M$2,"")</f>
        <v/>
      </c>
      <c r="N778" s="27" t="n">
        <v>6</v>
      </c>
      <c r="O778" s="27" t="n">
        <v>0</v>
      </c>
      <c r="P778" s="31" t="n">
        <v>0</v>
      </c>
      <c r="Q778" s="32"/>
      <c r="R778" s="38"/>
      <c r="S778" s="25" t="n">
        <f aca="false">SUM(F778,H778,J778,K778,L778,M778)</f>
        <v>3839.696457</v>
      </c>
      <c r="T778" s="25" t="n">
        <f aca="false">SUM(F778,H778,J778,K778,L778,M778,Q778)</f>
        <v>3839.696457</v>
      </c>
      <c r="AMH778" s="13"/>
      <c r="AMI778" s="0"/>
      <c r="AMJ778" s="0"/>
    </row>
    <row r="779" s="39" customFormat="true" ht="13.8" hidden="false" customHeight="false" outlineLevel="0" collapsed="false">
      <c r="A779" s="16" t="n">
        <v>30702020</v>
      </c>
      <c r="B779" s="17" t="s">
        <v>826</v>
      </c>
      <c r="C779" s="18"/>
      <c r="D779" s="18"/>
      <c r="E779" s="16" t="s">
        <v>361</v>
      </c>
      <c r="F779" s="19" t="n">
        <f aca="false">IF(C779="",VLOOKUP(E779,'PORTE E UCO'!$A$5:$D$46,4,0),VLOOKUP(E779,'PORTE E UCO'!$A$5:$D$46,4,0)*C779)</f>
        <v>2089.449468</v>
      </c>
      <c r="G779" s="20"/>
      <c r="H779" s="21" t="n">
        <f aca="false">G779*$R$2</f>
        <v>0</v>
      </c>
      <c r="I779" s="16" t="n">
        <v>2</v>
      </c>
      <c r="J779" s="22" t="n">
        <f aca="false">IF(I779&gt;=1,F779*$J$2,"")</f>
        <v>626.8348404</v>
      </c>
      <c r="K779" s="22" t="n">
        <f aca="false">IF(I779&gt;=2,F779*$K$2,"")</f>
        <v>417.8898936</v>
      </c>
      <c r="L779" s="22" t="str">
        <f aca="false">IF(I779&gt;=3,F779*$L$2,"")</f>
        <v/>
      </c>
      <c r="M779" s="22" t="str">
        <f aca="false">IF(I779&gt;=4,F779*$M$2,"")</f>
        <v/>
      </c>
      <c r="N779" s="16" t="n">
        <v>6</v>
      </c>
      <c r="O779" s="16" t="n">
        <v>0</v>
      </c>
      <c r="P779" s="23" t="n">
        <v>0</v>
      </c>
      <c r="Q779" s="22"/>
      <c r="R779" s="38"/>
      <c r="S779" s="25" t="n">
        <f aca="false">SUM(F779,H779,J779,K779,L779,M779)</f>
        <v>3134.174202</v>
      </c>
      <c r="T779" s="25" t="n">
        <f aca="false">SUM(F779,H779,J779,K779,L779,M779,Q779)</f>
        <v>3134.174202</v>
      </c>
      <c r="AMH779" s="13"/>
      <c r="AMI779" s="0"/>
      <c r="AMJ779" s="0"/>
    </row>
    <row r="780" s="39" customFormat="true" ht="13.8" hidden="false" customHeight="false" outlineLevel="0" collapsed="false">
      <c r="A780" s="27" t="n">
        <v>30702038</v>
      </c>
      <c r="B780" s="28" t="s">
        <v>827</v>
      </c>
      <c r="C780" s="29"/>
      <c r="D780" s="29"/>
      <c r="E780" s="27" t="s">
        <v>361</v>
      </c>
      <c r="F780" s="19" t="n">
        <f aca="false">IF(C780="",VLOOKUP(E780,'PORTE E UCO'!$A$5:$D$46,4,0),VLOOKUP(E780,'PORTE E UCO'!$A$5:$D$46,4,0)*C780)</f>
        <v>2089.449468</v>
      </c>
      <c r="G780" s="30"/>
      <c r="H780" s="21" t="n">
        <f aca="false">G780*$R$2</f>
        <v>0</v>
      </c>
      <c r="I780" s="27" t="n">
        <v>2</v>
      </c>
      <c r="J780" s="22" t="n">
        <f aca="false">IF(I780&gt;=1,F780*$J$2,"")</f>
        <v>626.8348404</v>
      </c>
      <c r="K780" s="22" t="n">
        <f aca="false">IF(I780&gt;=2,F780*$K$2,"")</f>
        <v>417.8898936</v>
      </c>
      <c r="L780" s="22" t="str">
        <f aca="false">IF(I780&gt;=3,F780*$L$2,"")</f>
        <v/>
      </c>
      <c r="M780" s="22" t="str">
        <f aca="false">IF(I780&gt;=4,F780*$M$2,"")</f>
        <v/>
      </c>
      <c r="N780" s="27" t="n">
        <v>6</v>
      </c>
      <c r="O780" s="27" t="n">
        <v>0</v>
      </c>
      <c r="P780" s="31" t="n">
        <v>0</v>
      </c>
      <c r="Q780" s="32"/>
      <c r="R780" s="38"/>
      <c r="S780" s="25" t="n">
        <f aca="false">SUM(F780,H780,J780,K780,L780,M780)</f>
        <v>3134.174202</v>
      </c>
      <c r="T780" s="25" t="n">
        <f aca="false">SUM(F780,H780,J780,K780,L780,M780,Q780)</f>
        <v>3134.174202</v>
      </c>
      <c r="AMH780" s="13"/>
      <c r="AMI780" s="0"/>
      <c r="AMJ780" s="0"/>
    </row>
    <row r="781" s="39" customFormat="true" ht="13.8" hidden="false" customHeight="false" outlineLevel="0" collapsed="false">
      <c r="A781" s="16" t="n">
        <v>30702046</v>
      </c>
      <c r="B781" s="17" t="s">
        <v>828</v>
      </c>
      <c r="C781" s="18"/>
      <c r="D781" s="18"/>
      <c r="E781" s="16" t="s">
        <v>805</v>
      </c>
      <c r="F781" s="19" t="n">
        <f aca="false">IF(C781="",VLOOKUP(E781,'PORTE E UCO'!$A$5:$D$46,4,0),VLOOKUP(E781,'PORTE E UCO'!$A$5:$D$46,4,0)*C781)</f>
        <v>2559.797638</v>
      </c>
      <c r="G781" s="20"/>
      <c r="H781" s="21" t="n">
        <f aca="false">G781*$R$2</f>
        <v>0</v>
      </c>
      <c r="I781" s="16" t="n">
        <v>2</v>
      </c>
      <c r="J781" s="22" t="n">
        <f aca="false">IF(I781&gt;=1,F781*$J$2,"")</f>
        <v>767.9392914</v>
      </c>
      <c r="K781" s="22" t="n">
        <f aca="false">IF(I781&gt;=2,F781*$K$2,"")</f>
        <v>511.9595276</v>
      </c>
      <c r="L781" s="22" t="str">
        <f aca="false">IF(I781&gt;=3,F781*$L$2,"")</f>
        <v/>
      </c>
      <c r="M781" s="22" t="str">
        <f aca="false">IF(I781&gt;=4,F781*$M$2,"")</f>
        <v/>
      </c>
      <c r="N781" s="16" t="n">
        <v>6</v>
      </c>
      <c r="O781" s="16" t="n">
        <v>0</v>
      </c>
      <c r="P781" s="23" t="n">
        <v>0</v>
      </c>
      <c r="Q781" s="22"/>
      <c r="R781" s="38"/>
      <c r="S781" s="25" t="n">
        <f aca="false">SUM(F781,H781,J781,K781,L781,M781)</f>
        <v>3839.696457</v>
      </c>
      <c r="T781" s="25" t="n">
        <f aca="false">SUM(F781,H781,J781,K781,L781,M781,Q781)</f>
        <v>3839.696457</v>
      </c>
      <c r="AMH781" s="13"/>
      <c r="AMI781" s="0"/>
      <c r="AMJ781" s="0"/>
    </row>
    <row r="782" s="39" customFormat="true" ht="13.8" hidden="false" customHeight="false" outlineLevel="0" collapsed="false">
      <c r="A782" s="27" t="n">
        <v>30702054</v>
      </c>
      <c r="B782" s="28" t="s">
        <v>829</v>
      </c>
      <c r="C782" s="29"/>
      <c r="D782" s="29"/>
      <c r="E782" s="27" t="s">
        <v>805</v>
      </c>
      <c r="F782" s="19" t="n">
        <f aca="false">IF(C782="",VLOOKUP(E782,'PORTE E UCO'!$A$5:$D$46,4,0),VLOOKUP(E782,'PORTE E UCO'!$A$5:$D$46,4,0)*C782)</f>
        <v>2559.797638</v>
      </c>
      <c r="G782" s="30"/>
      <c r="H782" s="21" t="n">
        <f aca="false">G782*$R$2</f>
        <v>0</v>
      </c>
      <c r="I782" s="27" t="n">
        <v>2</v>
      </c>
      <c r="J782" s="22" t="n">
        <f aca="false">IF(I782&gt;=1,F782*$J$2,"")</f>
        <v>767.9392914</v>
      </c>
      <c r="K782" s="22" t="n">
        <f aca="false">IF(I782&gt;=2,F782*$K$2,"")</f>
        <v>511.9595276</v>
      </c>
      <c r="L782" s="22" t="str">
        <f aca="false">IF(I782&gt;=3,F782*$L$2,"")</f>
        <v/>
      </c>
      <c r="M782" s="22" t="str">
        <f aca="false">IF(I782&gt;=4,F782*$M$2,"")</f>
        <v/>
      </c>
      <c r="N782" s="27" t="n">
        <v>6</v>
      </c>
      <c r="O782" s="27" t="n">
        <v>0</v>
      </c>
      <c r="P782" s="31" t="n">
        <v>0</v>
      </c>
      <c r="Q782" s="32"/>
      <c r="R782" s="38"/>
      <c r="S782" s="25" t="n">
        <f aca="false">SUM(F782,H782,J782,K782,L782,M782)</f>
        <v>3839.696457</v>
      </c>
      <c r="T782" s="25" t="n">
        <f aca="false">SUM(F782,H782,J782,K782,L782,M782,Q782)</f>
        <v>3839.696457</v>
      </c>
      <c r="AMH782" s="13"/>
      <c r="AMI782" s="0"/>
      <c r="AMJ782" s="0"/>
    </row>
    <row r="783" s="39" customFormat="true" ht="13.8" hidden="false" customHeight="false" outlineLevel="0" collapsed="false">
      <c r="A783" s="16" t="n">
        <v>30702062</v>
      </c>
      <c r="B783" s="17" t="s">
        <v>830</v>
      </c>
      <c r="C783" s="18"/>
      <c r="D783" s="18"/>
      <c r="E783" s="16" t="s">
        <v>805</v>
      </c>
      <c r="F783" s="19" t="n">
        <f aca="false">IF(C783="",VLOOKUP(E783,'PORTE E UCO'!$A$5:$D$46,4,0),VLOOKUP(E783,'PORTE E UCO'!$A$5:$D$46,4,0)*C783)</f>
        <v>2559.797638</v>
      </c>
      <c r="G783" s="20"/>
      <c r="H783" s="21" t="n">
        <f aca="false">G783*$R$2</f>
        <v>0</v>
      </c>
      <c r="I783" s="16" t="n">
        <v>2</v>
      </c>
      <c r="J783" s="22" t="n">
        <f aca="false">IF(I783&gt;=1,F783*$J$2,"")</f>
        <v>767.9392914</v>
      </c>
      <c r="K783" s="22" t="n">
        <f aca="false">IF(I783&gt;=2,F783*$K$2,"")</f>
        <v>511.9595276</v>
      </c>
      <c r="L783" s="22" t="str">
        <f aca="false">IF(I783&gt;=3,F783*$L$2,"")</f>
        <v/>
      </c>
      <c r="M783" s="22" t="str">
        <f aca="false">IF(I783&gt;=4,F783*$M$2,"")</f>
        <v/>
      </c>
      <c r="N783" s="16" t="n">
        <v>6</v>
      </c>
      <c r="O783" s="16" t="n">
        <v>0</v>
      </c>
      <c r="P783" s="23" t="n">
        <v>0</v>
      </c>
      <c r="Q783" s="22"/>
      <c r="R783" s="38"/>
      <c r="S783" s="25" t="n">
        <f aca="false">SUM(F783,H783,J783,K783,L783,M783)</f>
        <v>3839.696457</v>
      </c>
      <c r="T783" s="25" t="n">
        <f aca="false">SUM(F783,H783,J783,K783,L783,M783,Q783)</f>
        <v>3839.696457</v>
      </c>
      <c r="AMH783" s="13"/>
      <c r="AMI783" s="0"/>
      <c r="AMJ783" s="0"/>
    </row>
    <row r="784" s="39" customFormat="true" ht="13.8" hidden="false" customHeight="false" outlineLevel="0" collapsed="false">
      <c r="A784" s="27" t="n">
        <v>30702070</v>
      </c>
      <c r="B784" s="28" t="s">
        <v>831</v>
      </c>
      <c r="C784" s="29"/>
      <c r="D784" s="29"/>
      <c r="E784" s="27" t="s">
        <v>805</v>
      </c>
      <c r="F784" s="19" t="n">
        <f aca="false">IF(C784="",VLOOKUP(E784,'PORTE E UCO'!$A$5:$D$46,4,0),VLOOKUP(E784,'PORTE E UCO'!$A$5:$D$46,4,0)*C784)</f>
        <v>2559.797638</v>
      </c>
      <c r="G784" s="30"/>
      <c r="H784" s="21" t="n">
        <f aca="false">G784*$R$2</f>
        <v>0</v>
      </c>
      <c r="I784" s="27" t="n">
        <v>2</v>
      </c>
      <c r="J784" s="22" t="n">
        <f aca="false">IF(I784&gt;=1,F784*$J$2,"")</f>
        <v>767.9392914</v>
      </c>
      <c r="K784" s="22" t="n">
        <f aca="false">IF(I784&gt;=2,F784*$K$2,"")</f>
        <v>511.9595276</v>
      </c>
      <c r="L784" s="22" t="str">
        <f aca="false">IF(I784&gt;=3,F784*$L$2,"")</f>
        <v/>
      </c>
      <c r="M784" s="22" t="str">
        <f aca="false">IF(I784&gt;=4,F784*$M$2,"")</f>
        <v/>
      </c>
      <c r="N784" s="27" t="n">
        <v>6</v>
      </c>
      <c r="O784" s="27" t="n">
        <v>0</v>
      </c>
      <c r="P784" s="31" t="n">
        <v>0</v>
      </c>
      <c r="Q784" s="32"/>
      <c r="R784" s="38"/>
      <c r="S784" s="25" t="n">
        <f aca="false">SUM(F784,H784,J784,K784,L784,M784)</f>
        <v>3839.696457</v>
      </c>
      <c r="T784" s="25" t="n">
        <f aca="false">SUM(F784,H784,J784,K784,L784,M784,Q784)</f>
        <v>3839.696457</v>
      </c>
      <c r="AMH784" s="13"/>
      <c r="AMI784" s="0"/>
      <c r="AMJ784" s="0"/>
    </row>
    <row r="785" s="39" customFormat="true" ht="13.8" hidden="false" customHeight="false" outlineLevel="0" collapsed="false">
      <c r="A785" s="16" t="n">
        <v>30701201</v>
      </c>
      <c r="B785" s="17" t="s">
        <v>832</v>
      </c>
      <c r="C785" s="18"/>
      <c r="D785" s="18"/>
      <c r="E785" s="16" t="s">
        <v>206</v>
      </c>
      <c r="F785" s="19" t="n">
        <f aca="false">IF(C785="",VLOOKUP(E785,'PORTE E UCO'!$A$5:$D$46,4,0),VLOOKUP(E785,'PORTE E UCO'!$A$5:$D$46,4,0)*C785)</f>
        <v>839.818166</v>
      </c>
      <c r="G785" s="20"/>
      <c r="H785" s="21" t="n">
        <f aca="false">G785*$R$2</f>
        <v>0</v>
      </c>
      <c r="I785" s="16" t="n">
        <v>2</v>
      </c>
      <c r="J785" s="22" t="n">
        <f aca="false">IF(I785&gt;=1,F785*$J$2,"")</f>
        <v>251.9454498</v>
      </c>
      <c r="K785" s="22" t="n">
        <f aca="false">IF(I785&gt;=2,F785*$K$2,"")</f>
        <v>167.9636332</v>
      </c>
      <c r="L785" s="22" t="str">
        <f aca="false">IF(I785&gt;=3,F785*$L$2,"")</f>
        <v/>
      </c>
      <c r="M785" s="22" t="str">
        <f aca="false">IF(I785&gt;=4,F785*$M$2,"")</f>
        <v/>
      </c>
      <c r="N785" s="16" t="n">
        <v>4</v>
      </c>
      <c r="O785" s="16" t="n">
        <v>0</v>
      </c>
      <c r="P785" s="23" t="n">
        <v>0</v>
      </c>
      <c r="Q785" s="22"/>
      <c r="R785" s="38"/>
      <c r="S785" s="25" t="n">
        <f aca="false">SUM(F785,H785,J785,K785,L785,M785)</f>
        <v>1259.727249</v>
      </c>
      <c r="T785" s="25" t="n">
        <f aca="false">SUM(F785,H785,J785,K785,L785,M785,Q785)</f>
        <v>1259.727249</v>
      </c>
      <c r="AMH785" s="13"/>
      <c r="AMI785" s="0"/>
      <c r="AMJ785" s="0"/>
    </row>
    <row r="786" s="39" customFormat="true" ht="13.8" hidden="false" customHeight="false" outlineLevel="0" collapsed="false">
      <c r="A786" s="27" t="n">
        <v>30701210</v>
      </c>
      <c r="B786" s="28" t="s">
        <v>833</v>
      </c>
      <c r="C786" s="29"/>
      <c r="D786" s="29"/>
      <c r="E786" s="27" t="s">
        <v>807</v>
      </c>
      <c r="F786" s="19" t="n">
        <f aca="false">IF(C786="",VLOOKUP(E786,'PORTE E UCO'!$A$5:$D$46,4,0),VLOOKUP(E786,'PORTE E UCO'!$A$5:$D$46,4,0)*C786)</f>
        <v>2817.485634</v>
      </c>
      <c r="G786" s="30"/>
      <c r="H786" s="21" t="n">
        <f aca="false">G786*$R$2</f>
        <v>0</v>
      </c>
      <c r="I786" s="27" t="n">
        <v>3</v>
      </c>
      <c r="J786" s="22" t="n">
        <f aca="false">IF(I786&gt;=1,F786*$J$2,"")</f>
        <v>845.2456902</v>
      </c>
      <c r="K786" s="22" t="n">
        <f aca="false">IF(I786&gt;=2,F786*$K$2,"")</f>
        <v>563.4971268</v>
      </c>
      <c r="L786" s="22" t="n">
        <f aca="false">IF(I786&gt;=3,F786*$L$2,"")</f>
        <v>563.4971268</v>
      </c>
      <c r="M786" s="22" t="str">
        <f aca="false">IF(I786&gt;=4,F786*$M$2,"")</f>
        <v/>
      </c>
      <c r="N786" s="27" t="n">
        <v>6</v>
      </c>
      <c r="O786" s="27" t="n">
        <v>0</v>
      </c>
      <c r="P786" s="31" t="n">
        <v>0</v>
      </c>
      <c r="Q786" s="32"/>
      <c r="R786" s="38"/>
      <c r="S786" s="25" t="n">
        <f aca="false">SUM(F786,H786,J786,K786,L786,M786)</f>
        <v>4789.7255778</v>
      </c>
      <c r="T786" s="25" t="n">
        <f aca="false">SUM(F786,H786,J786,K786,L786,M786,Q786)</f>
        <v>4789.7255778</v>
      </c>
      <c r="AMH786" s="13"/>
      <c r="AMI786" s="0"/>
      <c r="AMJ786" s="0"/>
    </row>
    <row r="787" s="39" customFormat="true" ht="13.8" hidden="false" customHeight="false" outlineLevel="0" collapsed="false">
      <c r="A787" s="16" t="n">
        <v>30702089</v>
      </c>
      <c r="B787" s="17" t="s">
        <v>834</v>
      </c>
      <c r="C787" s="18"/>
      <c r="D787" s="18"/>
      <c r="E787" s="16" t="s">
        <v>361</v>
      </c>
      <c r="F787" s="19" t="n">
        <f aca="false">IF(C787="",VLOOKUP(E787,'PORTE E UCO'!$A$5:$D$46,4,0),VLOOKUP(E787,'PORTE E UCO'!$A$5:$D$46,4,0)*C787)</f>
        <v>2089.449468</v>
      </c>
      <c r="G787" s="20"/>
      <c r="H787" s="21" t="n">
        <f aca="false">G787*$R$2</f>
        <v>0</v>
      </c>
      <c r="I787" s="16" t="n">
        <v>2</v>
      </c>
      <c r="J787" s="22" t="n">
        <f aca="false">IF(I787&gt;=1,F787*$J$2,"")</f>
        <v>626.8348404</v>
      </c>
      <c r="K787" s="22" t="n">
        <f aca="false">IF(I787&gt;=2,F787*$K$2,"")</f>
        <v>417.8898936</v>
      </c>
      <c r="L787" s="22" t="str">
        <f aca="false">IF(I787&gt;=3,F787*$L$2,"")</f>
        <v/>
      </c>
      <c r="M787" s="22" t="str">
        <f aca="false">IF(I787&gt;=4,F787*$M$2,"")</f>
        <v/>
      </c>
      <c r="N787" s="16" t="n">
        <v>6</v>
      </c>
      <c r="O787" s="16" t="n">
        <v>0</v>
      </c>
      <c r="P787" s="23" t="n">
        <v>0</v>
      </c>
      <c r="Q787" s="22"/>
      <c r="R787" s="38"/>
      <c r="S787" s="25" t="n">
        <f aca="false">SUM(F787,H787,J787,K787,L787,M787)</f>
        <v>3134.174202</v>
      </c>
      <c r="T787" s="25" t="n">
        <f aca="false">SUM(F787,H787,J787,K787,L787,M787,Q787)</f>
        <v>3134.174202</v>
      </c>
      <c r="AMH787" s="13"/>
      <c r="AMI787" s="0"/>
      <c r="AMJ787" s="0"/>
    </row>
    <row r="788" s="39" customFormat="true" ht="13.8" hidden="false" customHeight="false" outlineLevel="0" collapsed="false">
      <c r="A788" s="27" t="n">
        <v>30703018</v>
      </c>
      <c r="B788" s="28" t="s">
        <v>835</v>
      </c>
      <c r="C788" s="29"/>
      <c r="D788" s="29"/>
      <c r="E788" s="27" t="s">
        <v>361</v>
      </c>
      <c r="F788" s="19" t="n">
        <f aca="false">IF(C788="",VLOOKUP(E788,'PORTE E UCO'!$A$5:$D$46,4,0),VLOOKUP(E788,'PORTE E UCO'!$A$5:$D$46,4,0)*C788)</f>
        <v>2089.449468</v>
      </c>
      <c r="G788" s="30"/>
      <c r="H788" s="21" t="n">
        <f aca="false">G788*$R$2</f>
        <v>0</v>
      </c>
      <c r="I788" s="27" t="n">
        <v>2</v>
      </c>
      <c r="J788" s="22" t="n">
        <f aca="false">IF(I788&gt;=1,F788*$J$2,"")</f>
        <v>626.8348404</v>
      </c>
      <c r="K788" s="22" t="n">
        <f aca="false">IF(I788&gt;=2,F788*$K$2,"")</f>
        <v>417.8898936</v>
      </c>
      <c r="L788" s="22" t="str">
        <f aca="false">IF(I788&gt;=3,F788*$L$2,"")</f>
        <v/>
      </c>
      <c r="M788" s="22" t="str">
        <f aca="false">IF(I788&gt;=4,F788*$M$2,"")</f>
        <v/>
      </c>
      <c r="N788" s="27" t="n">
        <v>6</v>
      </c>
      <c r="O788" s="27" t="n">
        <v>0</v>
      </c>
      <c r="P788" s="31" t="n">
        <v>0</v>
      </c>
      <c r="Q788" s="32"/>
      <c r="R788" s="38"/>
      <c r="S788" s="25" t="n">
        <f aca="false">SUM(F788,H788,J788,K788,L788,M788)</f>
        <v>3134.174202</v>
      </c>
      <c r="T788" s="25" t="n">
        <f aca="false">SUM(F788,H788,J788,K788,L788,M788,Q788)</f>
        <v>3134.174202</v>
      </c>
      <c r="AMH788" s="13"/>
      <c r="AMI788" s="0"/>
      <c r="AMJ788" s="0"/>
    </row>
    <row r="789" s="39" customFormat="true" ht="13.8" hidden="false" customHeight="false" outlineLevel="0" collapsed="false">
      <c r="A789" s="16" t="n">
        <v>30703026</v>
      </c>
      <c r="B789" s="17" t="s">
        <v>836</v>
      </c>
      <c r="C789" s="18"/>
      <c r="D789" s="18"/>
      <c r="E789" s="16" t="s">
        <v>320</v>
      </c>
      <c r="F789" s="19" t="n">
        <f aca="false">IF(C789="",VLOOKUP(E789,'PORTE E UCO'!$A$5:$D$46,4,0),VLOOKUP(E789,'PORTE E UCO'!$A$5:$D$46,4,0)*C789)</f>
        <v>1224.795374</v>
      </c>
      <c r="G789" s="20"/>
      <c r="H789" s="21" t="n">
        <f aca="false">G789*$R$2</f>
        <v>0</v>
      </c>
      <c r="I789" s="16" t="n">
        <v>1</v>
      </c>
      <c r="J789" s="22" t="n">
        <f aca="false">IF(I789&gt;=1,F789*$J$2,"")</f>
        <v>367.4386122</v>
      </c>
      <c r="K789" s="22" t="str">
        <f aca="false">IF(I789&gt;=2,F789*$K$2,"")</f>
        <v/>
      </c>
      <c r="L789" s="22" t="str">
        <f aca="false">IF(I789&gt;=3,F789*$L$2,"")</f>
        <v/>
      </c>
      <c r="M789" s="22" t="str">
        <f aca="false">IF(I789&gt;=4,F789*$M$2,"")</f>
        <v/>
      </c>
      <c r="N789" s="16" t="n">
        <v>6</v>
      </c>
      <c r="O789" s="16" t="n">
        <v>0</v>
      </c>
      <c r="P789" s="23" t="n">
        <v>0</v>
      </c>
      <c r="Q789" s="22"/>
      <c r="R789" s="38"/>
      <c r="S789" s="25" t="n">
        <f aca="false">SUM(F789,H789,J789,K789,L789,M789)</f>
        <v>1592.2339862</v>
      </c>
      <c r="T789" s="25" t="n">
        <f aca="false">SUM(F789,H789,J789,K789,L789,M789,Q789)</f>
        <v>1592.2339862</v>
      </c>
      <c r="AMH789" s="13"/>
      <c r="AMI789" s="0"/>
      <c r="AMJ789" s="0"/>
    </row>
    <row r="790" s="39" customFormat="true" ht="13.8" hidden="false" customHeight="false" outlineLevel="0" collapsed="false">
      <c r="A790" s="27" t="n">
        <v>30703034</v>
      </c>
      <c r="B790" s="28" t="s">
        <v>837</v>
      </c>
      <c r="C790" s="29"/>
      <c r="D790" s="29"/>
      <c r="E790" s="27" t="s">
        <v>221</v>
      </c>
      <c r="F790" s="19" t="n">
        <f aca="false">IF(C790="",VLOOKUP(E790,'PORTE E UCO'!$A$5:$D$46,4,0),VLOOKUP(E790,'PORTE E UCO'!$A$5:$D$46,4,0)*C790)</f>
        <v>1140.948712</v>
      </c>
      <c r="G790" s="30"/>
      <c r="H790" s="21" t="n">
        <f aca="false">G790*$R$2</f>
        <v>0</v>
      </c>
      <c r="I790" s="27" t="n">
        <v>1</v>
      </c>
      <c r="J790" s="22" t="n">
        <f aca="false">IF(I790&gt;=1,F790*$J$2,"")</f>
        <v>342.2846136</v>
      </c>
      <c r="K790" s="22" t="str">
        <f aca="false">IF(I790&gt;=2,F790*$K$2,"")</f>
        <v/>
      </c>
      <c r="L790" s="22" t="str">
        <f aca="false">IF(I790&gt;=3,F790*$L$2,"")</f>
        <v/>
      </c>
      <c r="M790" s="22" t="str">
        <f aca="false">IF(I790&gt;=4,F790*$M$2,"")</f>
        <v/>
      </c>
      <c r="N790" s="27" t="n">
        <v>5</v>
      </c>
      <c r="O790" s="27" t="n">
        <v>0</v>
      </c>
      <c r="P790" s="31" t="n">
        <v>0</v>
      </c>
      <c r="Q790" s="32"/>
      <c r="R790" s="38"/>
      <c r="S790" s="25" t="n">
        <f aca="false">SUM(F790,H790,J790,K790,L790,M790)</f>
        <v>1483.2333256</v>
      </c>
      <c r="T790" s="25" t="n">
        <f aca="false">SUM(F790,H790,J790,K790,L790,M790,Q790)</f>
        <v>1483.2333256</v>
      </c>
      <c r="AMH790" s="13"/>
      <c r="AMI790" s="0"/>
      <c r="AMJ790" s="0"/>
    </row>
    <row r="791" s="39" customFormat="true" ht="13.8" hidden="false" customHeight="false" outlineLevel="0" collapsed="false">
      <c r="A791" s="16" t="n">
        <v>30703042</v>
      </c>
      <c r="B791" s="17" t="s">
        <v>838</v>
      </c>
      <c r="C791" s="18"/>
      <c r="D791" s="18"/>
      <c r="E791" s="16" t="s">
        <v>745</v>
      </c>
      <c r="F791" s="19" t="n">
        <f aca="false">IF(C791="",VLOOKUP(E791,'PORTE E UCO'!$A$5:$D$46,4,0),VLOOKUP(E791,'PORTE E UCO'!$A$5:$D$46,4,0)*C791)</f>
        <v>1943.523148</v>
      </c>
      <c r="G791" s="20"/>
      <c r="H791" s="21" t="n">
        <f aca="false">G791*$R$2</f>
        <v>0</v>
      </c>
      <c r="I791" s="16" t="n">
        <v>2</v>
      </c>
      <c r="J791" s="22" t="n">
        <f aca="false">IF(I791&gt;=1,F791*$J$2,"")</f>
        <v>583.0569444</v>
      </c>
      <c r="K791" s="22" t="n">
        <f aca="false">IF(I791&gt;=2,F791*$K$2,"")</f>
        <v>388.7046296</v>
      </c>
      <c r="L791" s="22" t="str">
        <f aca="false">IF(I791&gt;=3,F791*$L$2,"")</f>
        <v/>
      </c>
      <c r="M791" s="22" t="str">
        <f aca="false">IF(I791&gt;=4,F791*$M$2,"")</f>
        <v/>
      </c>
      <c r="N791" s="16" t="n">
        <v>6</v>
      </c>
      <c r="O791" s="16" t="n">
        <v>0</v>
      </c>
      <c r="P791" s="23" t="n">
        <v>0</v>
      </c>
      <c r="Q791" s="22"/>
      <c r="R791" s="38"/>
      <c r="S791" s="25" t="n">
        <f aca="false">SUM(F791,H791,J791,K791,L791,M791)</f>
        <v>2915.284722</v>
      </c>
      <c r="T791" s="25" t="n">
        <f aca="false">SUM(F791,H791,J791,K791,L791,M791,Q791)</f>
        <v>2915.284722</v>
      </c>
      <c r="AMH791" s="13"/>
      <c r="AMI791" s="0"/>
      <c r="AMJ791" s="0"/>
    </row>
    <row r="792" s="39" customFormat="true" ht="13.8" hidden="false" customHeight="false" outlineLevel="0" collapsed="false">
      <c r="A792" s="27" t="n">
        <v>30703050</v>
      </c>
      <c r="B792" s="28" t="s">
        <v>825</v>
      </c>
      <c r="C792" s="29"/>
      <c r="D792" s="29"/>
      <c r="E792" s="27" t="s">
        <v>361</v>
      </c>
      <c r="F792" s="19" t="n">
        <f aca="false">IF(C792="",VLOOKUP(E792,'PORTE E UCO'!$A$5:$D$46,4,0),VLOOKUP(E792,'PORTE E UCO'!$A$5:$D$46,4,0)*C792)</f>
        <v>2089.449468</v>
      </c>
      <c r="G792" s="30"/>
      <c r="H792" s="21" t="n">
        <f aca="false">G792*$R$2</f>
        <v>0</v>
      </c>
      <c r="I792" s="27" t="n">
        <v>2</v>
      </c>
      <c r="J792" s="22" t="n">
        <f aca="false">IF(I792&gt;=1,F792*$J$2,"")</f>
        <v>626.8348404</v>
      </c>
      <c r="K792" s="22" t="n">
        <f aca="false">IF(I792&gt;=2,F792*$K$2,"")</f>
        <v>417.8898936</v>
      </c>
      <c r="L792" s="22" t="str">
        <f aca="false">IF(I792&gt;=3,F792*$L$2,"")</f>
        <v/>
      </c>
      <c r="M792" s="22" t="str">
        <f aca="false">IF(I792&gt;=4,F792*$M$2,"")</f>
        <v/>
      </c>
      <c r="N792" s="27" t="n">
        <v>6</v>
      </c>
      <c r="O792" s="27" t="n">
        <v>0</v>
      </c>
      <c r="P792" s="31" t="n">
        <v>0</v>
      </c>
      <c r="Q792" s="32"/>
      <c r="R792" s="38"/>
      <c r="S792" s="25" t="n">
        <f aca="false">SUM(F792,H792,J792,K792,L792,M792)</f>
        <v>3134.174202</v>
      </c>
      <c r="T792" s="25" t="n">
        <f aca="false">SUM(F792,H792,J792,K792,L792,M792,Q792)</f>
        <v>3134.174202</v>
      </c>
      <c r="AMH792" s="13"/>
      <c r="AMI792" s="0"/>
      <c r="AMJ792" s="0"/>
    </row>
    <row r="793" s="39" customFormat="true" ht="13.8" hidden="false" customHeight="false" outlineLevel="0" collapsed="false">
      <c r="A793" s="16" t="n">
        <v>30703069</v>
      </c>
      <c r="B793" s="17" t="s">
        <v>839</v>
      </c>
      <c r="C793" s="18"/>
      <c r="D793" s="18"/>
      <c r="E793" s="16" t="s">
        <v>361</v>
      </c>
      <c r="F793" s="19" t="n">
        <f aca="false">IF(C793="",VLOOKUP(E793,'PORTE E UCO'!$A$5:$D$46,4,0),VLOOKUP(E793,'PORTE E UCO'!$A$5:$D$46,4,0)*C793)</f>
        <v>2089.449468</v>
      </c>
      <c r="G793" s="20"/>
      <c r="H793" s="21" t="n">
        <f aca="false">G793*$R$2</f>
        <v>0</v>
      </c>
      <c r="I793" s="16" t="n">
        <v>2</v>
      </c>
      <c r="J793" s="22" t="n">
        <f aca="false">IF(I793&gt;=1,F793*$J$2,"")</f>
        <v>626.8348404</v>
      </c>
      <c r="K793" s="22" t="n">
        <f aca="false">IF(I793&gt;=2,F793*$K$2,"")</f>
        <v>417.8898936</v>
      </c>
      <c r="L793" s="22" t="str">
        <f aca="false">IF(I793&gt;=3,F793*$L$2,"")</f>
        <v/>
      </c>
      <c r="M793" s="22" t="str">
        <f aca="false">IF(I793&gt;=4,F793*$M$2,"")</f>
        <v/>
      </c>
      <c r="N793" s="16" t="n">
        <v>6</v>
      </c>
      <c r="O793" s="16" t="n">
        <v>0</v>
      </c>
      <c r="P793" s="23" t="n">
        <v>0</v>
      </c>
      <c r="Q793" s="22"/>
      <c r="R793" s="38"/>
      <c r="S793" s="25" t="n">
        <f aca="false">SUM(F793,H793,J793,K793,L793,M793)</f>
        <v>3134.174202</v>
      </c>
      <c r="T793" s="25" t="n">
        <f aca="false">SUM(F793,H793,J793,K793,L793,M793,Q793)</f>
        <v>3134.174202</v>
      </c>
      <c r="AMH793" s="13"/>
      <c r="AMI793" s="0"/>
      <c r="AMJ793" s="0"/>
    </row>
    <row r="794" s="39" customFormat="true" ht="13.8" hidden="false" customHeight="false" outlineLevel="0" collapsed="false">
      <c r="A794" s="27" t="n">
        <v>30703077</v>
      </c>
      <c r="B794" s="28" t="s">
        <v>840</v>
      </c>
      <c r="C794" s="29"/>
      <c r="D794" s="29"/>
      <c r="E794" s="27" t="s">
        <v>361</v>
      </c>
      <c r="F794" s="19" t="n">
        <f aca="false">IF(C794="",VLOOKUP(E794,'PORTE E UCO'!$A$5:$D$46,4,0),VLOOKUP(E794,'PORTE E UCO'!$A$5:$D$46,4,0)*C794)</f>
        <v>2089.449468</v>
      </c>
      <c r="G794" s="30"/>
      <c r="H794" s="21" t="n">
        <f aca="false">G794*$R$2</f>
        <v>0</v>
      </c>
      <c r="I794" s="27" t="n">
        <v>1</v>
      </c>
      <c r="J794" s="22" t="n">
        <f aca="false">IF(I794&gt;=1,F794*$J$2,"")</f>
        <v>626.8348404</v>
      </c>
      <c r="K794" s="22" t="str">
        <f aca="false">IF(I794&gt;=2,F794*$K$2,"")</f>
        <v/>
      </c>
      <c r="L794" s="22" t="str">
        <f aca="false">IF(I794&gt;=3,F794*$L$2,"")</f>
        <v/>
      </c>
      <c r="M794" s="22" t="str">
        <f aca="false">IF(I794&gt;=4,F794*$M$2,"")</f>
        <v/>
      </c>
      <c r="N794" s="27" t="n">
        <v>5</v>
      </c>
      <c r="O794" s="27" t="n">
        <v>0</v>
      </c>
      <c r="P794" s="31" t="n">
        <v>0</v>
      </c>
      <c r="Q794" s="32"/>
      <c r="R794" s="38"/>
      <c r="S794" s="25" t="n">
        <f aca="false">SUM(F794,H794,J794,K794,L794,M794)</f>
        <v>2716.2843084</v>
      </c>
      <c r="T794" s="25" t="n">
        <f aca="false">SUM(F794,H794,J794,K794,L794,M794,Q794)</f>
        <v>2716.2843084</v>
      </c>
      <c r="AMH794" s="13"/>
      <c r="AMI794" s="0"/>
      <c r="AMJ794" s="0"/>
    </row>
    <row r="795" s="39" customFormat="true" ht="34.95" hidden="false" customHeight="false" outlineLevel="0" collapsed="false">
      <c r="A795" s="16" t="n">
        <v>30703085</v>
      </c>
      <c r="B795" s="17" t="s">
        <v>841</v>
      </c>
      <c r="C795" s="18"/>
      <c r="D795" s="18"/>
      <c r="E795" s="16" t="s">
        <v>37</v>
      </c>
      <c r="F795" s="19" t="n">
        <f aca="false">IF(C795="",VLOOKUP(E795,'PORTE E UCO'!$A$5:$D$46,4,0),VLOOKUP(E795,'PORTE E UCO'!$A$5:$D$46,4,0)*C795)</f>
        <v>192.437794</v>
      </c>
      <c r="G795" s="20"/>
      <c r="H795" s="21" t="n">
        <f aca="false">G795*$R$2</f>
        <v>0</v>
      </c>
      <c r="I795" s="16" t="n">
        <v>0</v>
      </c>
      <c r="J795" s="22" t="str">
        <f aca="false">IF(I795&gt;=1,F795*$J$2,"")</f>
        <v/>
      </c>
      <c r="K795" s="22" t="str">
        <f aca="false">IF(I795&gt;=2,F795*$K$2,"")</f>
        <v/>
      </c>
      <c r="L795" s="22" t="str">
        <f aca="false">IF(I795&gt;=3,F795*$L$2,"")</f>
        <v/>
      </c>
      <c r="M795" s="22" t="str">
        <f aca="false">IF(I795&gt;=4,F795*$M$2,"")</f>
        <v/>
      </c>
      <c r="N795" s="16" t="n">
        <v>1</v>
      </c>
      <c r="O795" s="16" t="n">
        <v>0</v>
      </c>
      <c r="P795" s="23" t="n">
        <v>0</v>
      </c>
      <c r="Q795" s="22"/>
      <c r="R795" s="38"/>
      <c r="S795" s="25" t="n">
        <f aca="false">SUM(F795,H795,J795,K795,L795,M795)</f>
        <v>192.437794</v>
      </c>
      <c r="T795" s="25" t="n">
        <f aca="false">SUM(F795,H795,J795,K795,L795,M795,Q795)</f>
        <v>192.437794</v>
      </c>
      <c r="AMH795" s="13"/>
      <c r="AMI795" s="0"/>
      <c r="AMJ795" s="0"/>
    </row>
    <row r="796" s="39" customFormat="true" ht="13.8" hidden="false" customHeight="false" outlineLevel="0" collapsed="false">
      <c r="A796" s="27" t="n">
        <v>30703093</v>
      </c>
      <c r="B796" s="28" t="s">
        <v>842</v>
      </c>
      <c r="C796" s="29"/>
      <c r="D796" s="29"/>
      <c r="E796" s="27" t="s">
        <v>361</v>
      </c>
      <c r="F796" s="19" t="n">
        <f aca="false">IF(C796="",VLOOKUP(E796,'PORTE E UCO'!$A$5:$D$46,4,0),VLOOKUP(E796,'PORTE E UCO'!$A$5:$D$46,4,0)*C796)</f>
        <v>2089.449468</v>
      </c>
      <c r="G796" s="30"/>
      <c r="H796" s="21" t="n">
        <f aca="false">G796*$R$2</f>
        <v>0</v>
      </c>
      <c r="I796" s="27" t="n">
        <v>1</v>
      </c>
      <c r="J796" s="22" t="n">
        <f aca="false">IF(I796&gt;=1,F796*$J$2,"")</f>
        <v>626.8348404</v>
      </c>
      <c r="K796" s="22" t="str">
        <f aca="false">IF(I796&gt;=2,F796*$K$2,"")</f>
        <v/>
      </c>
      <c r="L796" s="22" t="str">
        <f aca="false">IF(I796&gt;=3,F796*$L$2,"")</f>
        <v/>
      </c>
      <c r="M796" s="22" t="str">
        <f aca="false">IF(I796&gt;=4,F796*$M$2,"")</f>
        <v/>
      </c>
      <c r="N796" s="27" t="n">
        <v>5</v>
      </c>
      <c r="O796" s="27" t="n">
        <v>0</v>
      </c>
      <c r="P796" s="31" t="n">
        <v>0</v>
      </c>
      <c r="Q796" s="32"/>
      <c r="R796" s="38"/>
      <c r="S796" s="25" t="n">
        <f aca="false">SUM(F796,H796,J796,K796,L796,M796)</f>
        <v>2716.2843084</v>
      </c>
      <c r="T796" s="25" t="n">
        <f aca="false">SUM(F796,H796,J796,K796,L796,M796,Q796)</f>
        <v>2716.2843084</v>
      </c>
      <c r="AMH796" s="13"/>
      <c r="AMI796" s="0"/>
      <c r="AMJ796" s="0"/>
    </row>
    <row r="797" s="39" customFormat="true" ht="13.8" hidden="false" customHeight="false" outlineLevel="0" collapsed="false">
      <c r="A797" s="16" t="n">
        <v>30703107</v>
      </c>
      <c r="B797" s="17" t="s">
        <v>843</v>
      </c>
      <c r="C797" s="18"/>
      <c r="D797" s="18"/>
      <c r="E797" s="16" t="s">
        <v>361</v>
      </c>
      <c r="F797" s="19" t="n">
        <f aca="false">IF(C797="",VLOOKUP(E797,'PORTE E UCO'!$A$5:$D$46,4,0),VLOOKUP(E797,'PORTE E UCO'!$A$5:$D$46,4,0)*C797)</f>
        <v>2089.449468</v>
      </c>
      <c r="G797" s="20"/>
      <c r="H797" s="21" t="n">
        <f aca="false">G797*$R$2</f>
        <v>0</v>
      </c>
      <c r="I797" s="16" t="n">
        <v>1</v>
      </c>
      <c r="J797" s="22" t="n">
        <f aca="false">IF(I797&gt;=1,F797*$J$2,"")</f>
        <v>626.8348404</v>
      </c>
      <c r="K797" s="22" t="str">
        <f aca="false">IF(I797&gt;=2,F797*$K$2,"")</f>
        <v/>
      </c>
      <c r="L797" s="22" t="str">
        <f aca="false">IF(I797&gt;=3,F797*$L$2,"")</f>
        <v/>
      </c>
      <c r="M797" s="22" t="str">
        <f aca="false">IF(I797&gt;=4,F797*$M$2,"")</f>
        <v/>
      </c>
      <c r="N797" s="16" t="n">
        <v>5</v>
      </c>
      <c r="O797" s="16" t="n">
        <v>0</v>
      </c>
      <c r="P797" s="23" t="n">
        <v>0</v>
      </c>
      <c r="Q797" s="22"/>
      <c r="R797" s="38"/>
      <c r="S797" s="25" t="n">
        <f aca="false">SUM(F797,H797,J797,K797,L797,M797)</f>
        <v>2716.2843084</v>
      </c>
      <c r="T797" s="25" t="n">
        <f aca="false">SUM(F797,H797,J797,K797,L797,M797,Q797)</f>
        <v>2716.2843084</v>
      </c>
      <c r="AMH797" s="13"/>
      <c r="AMI797" s="0"/>
      <c r="AMJ797" s="0"/>
    </row>
    <row r="798" s="39" customFormat="true" ht="13.8" hidden="false" customHeight="false" outlineLevel="0" collapsed="false">
      <c r="A798" s="27" t="n">
        <v>30703115</v>
      </c>
      <c r="B798" s="28" t="s">
        <v>844</v>
      </c>
      <c r="C798" s="29"/>
      <c r="D798" s="29"/>
      <c r="E798" s="27" t="s">
        <v>805</v>
      </c>
      <c r="F798" s="19" t="n">
        <f aca="false">IF(C798="",VLOOKUP(E798,'PORTE E UCO'!$A$5:$D$46,4,0),VLOOKUP(E798,'PORTE E UCO'!$A$5:$D$46,4,0)*C798)</f>
        <v>2559.797638</v>
      </c>
      <c r="G798" s="30"/>
      <c r="H798" s="21" t="n">
        <f aca="false">G798*$R$2</f>
        <v>0</v>
      </c>
      <c r="I798" s="27" t="n">
        <v>2</v>
      </c>
      <c r="J798" s="22" t="n">
        <f aca="false">IF(I798&gt;=1,F798*$J$2,"")</f>
        <v>767.9392914</v>
      </c>
      <c r="K798" s="22" t="n">
        <f aca="false">IF(I798&gt;=2,F798*$K$2,"")</f>
        <v>511.9595276</v>
      </c>
      <c r="L798" s="22" t="str">
        <f aca="false">IF(I798&gt;=3,F798*$L$2,"")</f>
        <v/>
      </c>
      <c r="M798" s="22" t="str">
        <f aca="false">IF(I798&gt;=4,F798*$M$2,"")</f>
        <v/>
      </c>
      <c r="N798" s="27" t="n">
        <v>6</v>
      </c>
      <c r="O798" s="27" t="n">
        <v>0</v>
      </c>
      <c r="P798" s="31" t="n">
        <v>0</v>
      </c>
      <c r="Q798" s="32"/>
      <c r="R798" s="38"/>
      <c r="S798" s="25" t="n">
        <f aca="false">SUM(F798,H798,J798,K798,L798,M798)</f>
        <v>3839.696457</v>
      </c>
      <c r="T798" s="25" t="n">
        <f aca="false">SUM(F798,H798,J798,K798,L798,M798,Q798)</f>
        <v>3839.696457</v>
      </c>
      <c r="AMH798" s="13"/>
      <c r="AMI798" s="0"/>
      <c r="AMJ798" s="0"/>
    </row>
    <row r="799" s="39" customFormat="true" ht="13.8" hidden="false" customHeight="false" outlineLevel="0" collapsed="false">
      <c r="A799" s="16" t="n">
        <v>30703123</v>
      </c>
      <c r="B799" s="17" t="s">
        <v>829</v>
      </c>
      <c r="C799" s="18"/>
      <c r="D799" s="18"/>
      <c r="E799" s="16" t="s">
        <v>805</v>
      </c>
      <c r="F799" s="19" t="n">
        <f aca="false">IF(C799="",VLOOKUP(E799,'PORTE E UCO'!$A$5:$D$46,4,0),VLOOKUP(E799,'PORTE E UCO'!$A$5:$D$46,4,0)*C799)</f>
        <v>2559.797638</v>
      </c>
      <c r="G799" s="20"/>
      <c r="H799" s="21" t="n">
        <f aca="false">G799*$R$2</f>
        <v>0</v>
      </c>
      <c r="I799" s="16" t="n">
        <v>2</v>
      </c>
      <c r="J799" s="22" t="n">
        <f aca="false">IF(I799&gt;=1,F799*$J$2,"")</f>
        <v>767.9392914</v>
      </c>
      <c r="K799" s="22" t="n">
        <f aca="false">IF(I799&gt;=2,F799*$K$2,"")</f>
        <v>511.9595276</v>
      </c>
      <c r="L799" s="22" t="str">
        <f aca="false">IF(I799&gt;=3,F799*$L$2,"")</f>
        <v/>
      </c>
      <c r="M799" s="22" t="str">
        <f aca="false">IF(I799&gt;=4,F799*$M$2,"")</f>
        <v/>
      </c>
      <c r="N799" s="16" t="n">
        <v>6</v>
      </c>
      <c r="O799" s="16" t="n">
        <v>0</v>
      </c>
      <c r="P799" s="23" t="n">
        <v>0</v>
      </c>
      <c r="Q799" s="22"/>
      <c r="R799" s="38"/>
      <c r="S799" s="25" t="n">
        <f aca="false">SUM(F799,H799,J799,K799,L799,M799)</f>
        <v>3839.696457</v>
      </c>
      <c r="T799" s="25" t="n">
        <f aca="false">SUM(F799,H799,J799,K799,L799,M799,Q799)</f>
        <v>3839.696457</v>
      </c>
      <c r="AMH799" s="13"/>
      <c r="AMI799" s="0"/>
      <c r="AMJ799" s="0"/>
    </row>
    <row r="800" s="39" customFormat="true" ht="13.8" hidden="false" customHeight="false" outlineLevel="0" collapsed="false">
      <c r="A800" s="27" t="n">
        <v>30703131</v>
      </c>
      <c r="B800" s="28" t="s">
        <v>845</v>
      </c>
      <c r="C800" s="29"/>
      <c r="D800" s="29"/>
      <c r="E800" s="27" t="s">
        <v>805</v>
      </c>
      <c r="F800" s="19" t="n">
        <f aca="false">IF(C800="",VLOOKUP(E800,'PORTE E UCO'!$A$5:$D$46,4,0),VLOOKUP(E800,'PORTE E UCO'!$A$5:$D$46,4,0)*C800)</f>
        <v>2559.797638</v>
      </c>
      <c r="G800" s="30"/>
      <c r="H800" s="21" t="n">
        <f aca="false">G800*$R$2</f>
        <v>0</v>
      </c>
      <c r="I800" s="27" t="n">
        <v>2</v>
      </c>
      <c r="J800" s="22" t="n">
        <f aca="false">IF(I800&gt;=1,F800*$J$2,"")</f>
        <v>767.9392914</v>
      </c>
      <c r="K800" s="22" t="n">
        <f aca="false">IF(I800&gt;=2,F800*$K$2,"")</f>
        <v>511.9595276</v>
      </c>
      <c r="L800" s="22" t="str">
        <f aca="false">IF(I800&gt;=3,F800*$L$2,"")</f>
        <v/>
      </c>
      <c r="M800" s="22" t="str">
        <f aca="false">IF(I800&gt;=4,F800*$M$2,"")</f>
        <v/>
      </c>
      <c r="N800" s="27" t="n">
        <v>6</v>
      </c>
      <c r="O800" s="27" t="n">
        <v>0</v>
      </c>
      <c r="P800" s="31" t="n">
        <v>0</v>
      </c>
      <c r="Q800" s="32"/>
      <c r="R800" s="38"/>
      <c r="S800" s="25" t="n">
        <f aca="false">SUM(F800,H800,J800,K800,L800,M800)</f>
        <v>3839.696457</v>
      </c>
      <c r="T800" s="25" t="n">
        <f aca="false">SUM(F800,H800,J800,K800,L800,M800,Q800)</f>
        <v>3839.696457</v>
      </c>
      <c r="AMH800" s="13"/>
      <c r="AMI800" s="0"/>
      <c r="AMJ800" s="0"/>
    </row>
    <row r="801" s="39" customFormat="true" ht="13.8" hidden="false" customHeight="false" outlineLevel="0" collapsed="false">
      <c r="A801" s="16" t="n">
        <v>30703140</v>
      </c>
      <c r="B801" s="17" t="s">
        <v>846</v>
      </c>
      <c r="C801" s="18"/>
      <c r="D801" s="18"/>
      <c r="E801" s="16" t="s">
        <v>805</v>
      </c>
      <c r="F801" s="19" t="n">
        <f aca="false">IF(C801="",VLOOKUP(E801,'PORTE E UCO'!$A$5:$D$46,4,0),VLOOKUP(E801,'PORTE E UCO'!$A$5:$D$46,4,0)*C801)</f>
        <v>2559.797638</v>
      </c>
      <c r="G801" s="20"/>
      <c r="H801" s="21" t="n">
        <f aca="false">G801*$R$2</f>
        <v>0</v>
      </c>
      <c r="I801" s="16" t="n">
        <v>2</v>
      </c>
      <c r="J801" s="22" t="n">
        <f aca="false">IF(I801&gt;=1,F801*$J$2,"")</f>
        <v>767.9392914</v>
      </c>
      <c r="K801" s="22" t="n">
        <f aca="false">IF(I801&gt;=2,F801*$K$2,"")</f>
        <v>511.9595276</v>
      </c>
      <c r="L801" s="22" t="str">
        <f aca="false">IF(I801&gt;=3,F801*$L$2,"")</f>
        <v/>
      </c>
      <c r="M801" s="22" t="str">
        <f aca="false">IF(I801&gt;=4,F801*$M$2,"")</f>
        <v/>
      </c>
      <c r="N801" s="16" t="n">
        <v>6</v>
      </c>
      <c r="O801" s="16" t="n">
        <v>0</v>
      </c>
      <c r="P801" s="23" t="n">
        <v>0</v>
      </c>
      <c r="Q801" s="22"/>
      <c r="R801" s="38"/>
      <c r="S801" s="25" t="n">
        <f aca="false">SUM(F801,H801,J801,K801,L801,M801)</f>
        <v>3839.696457</v>
      </c>
      <c r="T801" s="25" t="n">
        <f aca="false">SUM(F801,H801,J801,K801,L801,M801,Q801)</f>
        <v>3839.696457</v>
      </c>
      <c r="AMH801" s="13"/>
      <c r="AMI801" s="0"/>
      <c r="AMJ801" s="0"/>
    </row>
    <row r="802" s="39" customFormat="true" ht="13.8" hidden="false" customHeight="false" outlineLevel="0" collapsed="false">
      <c r="A802" s="27" t="n">
        <v>30703158</v>
      </c>
      <c r="B802" s="28" t="s">
        <v>847</v>
      </c>
      <c r="C802" s="29"/>
      <c r="D802" s="29"/>
      <c r="E802" s="27" t="s">
        <v>805</v>
      </c>
      <c r="F802" s="19" t="n">
        <f aca="false">IF(C802="",VLOOKUP(E802,'PORTE E UCO'!$A$5:$D$46,4,0),VLOOKUP(E802,'PORTE E UCO'!$A$5:$D$46,4,0)*C802)</f>
        <v>2559.797638</v>
      </c>
      <c r="G802" s="30"/>
      <c r="H802" s="21" t="n">
        <f aca="false">G802*$R$2</f>
        <v>0</v>
      </c>
      <c r="I802" s="27" t="n">
        <v>2</v>
      </c>
      <c r="J802" s="22" t="n">
        <f aca="false">IF(I802&gt;=1,F802*$J$2,"")</f>
        <v>767.9392914</v>
      </c>
      <c r="K802" s="22" t="n">
        <f aca="false">IF(I802&gt;=2,F802*$K$2,"")</f>
        <v>511.9595276</v>
      </c>
      <c r="L802" s="22" t="str">
        <f aca="false">IF(I802&gt;=3,F802*$L$2,"")</f>
        <v/>
      </c>
      <c r="M802" s="22" t="str">
        <f aca="false">IF(I802&gt;=4,F802*$M$2,"")</f>
        <v/>
      </c>
      <c r="N802" s="27" t="n">
        <v>6</v>
      </c>
      <c r="O802" s="27" t="n">
        <v>0</v>
      </c>
      <c r="P802" s="31" t="n">
        <v>0</v>
      </c>
      <c r="Q802" s="32"/>
      <c r="R802" s="38"/>
      <c r="S802" s="25" t="n">
        <f aca="false">SUM(F802,H802,J802,K802,L802,M802)</f>
        <v>3839.696457</v>
      </c>
      <c r="T802" s="25" t="n">
        <f aca="false">SUM(F802,H802,J802,K802,L802,M802,Q802)</f>
        <v>3839.696457</v>
      </c>
      <c r="AMH802" s="13"/>
      <c r="AMI802" s="0"/>
      <c r="AMJ802" s="0"/>
    </row>
    <row r="803" s="39" customFormat="true" ht="13.8" hidden="false" customHeight="false" outlineLevel="0" collapsed="false">
      <c r="A803" s="16" t="n">
        <v>30703166</v>
      </c>
      <c r="B803" s="17" t="s">
        <v>830</v>
      </c>
      <c r="C803" s="18"/>
      <c r="D803" s="18"/>
      <c r="E803" s="16" t="s">
        <v>805</v>
      </c>
      <c r="F803" s="19" t="n">
        <f aca="false">IF(C803="",VLOOKUP(E803,'PORTE E UCO'!$A$5:$D$46,4,0),VLOOKUP(E803,'PORTE E UCO'!$A$5:$D$46,4,0)*C803)</f>
        <v>2559.797638</v>
      </c>
      <c r="G803" s="20"/>
      <c r="H803" s="21" t="n">
        <f aca="false">G803*$R$2</f>
        <v>0</v>
      </c>
      <c r="I803" s="16" t="n">
        <v>2</v>
      </c>
      <c r="J803" s="22" t="n">
        <f aca="false">IF(I803&gt;=1,F803*$J$2,"")</f>
        <v>767.9392914</v>
      </c>
      <c r="K803" s="22" t="n">
        <f aca="false">IF(I803&gt;=2,F803*$K$2,"")</f>
        <v>511.9595276</v>
      </c>
      <c r="L803" s="22" t="str">
        <f aca="false">IF(I803&gt;=3,F803*$L$2,"")</f>
        <v/>
      </c>
      <c r="M803" s="22" t="str">
        <f aca="false">IF(I803&gt;=4,F803*$M$2,"")</f>
        <v/>
      </c>
      <c r="N803" s="16" t="n">
        <v>6</v>
      </c>
      <c r="O803" s="16" t="n">
        <v>0</v>
      </c>
      <c r="P803" s="23" t="n">
        <v>0</v>
      </c>
      <c r="Q803" s="22"/>
      <c r="R803" s="38"/>
      <c r="S803" s="25" t="n">
        <f aca="false">SUM(F803,H803,J803,K803,L803,M803)</f>
        <v>3839.696457</v>
      </c>
      <c r="T803" s="25" t="n">
        <f aca="false">SUM(F803,H803,J803,K803,L803,M803,Q803)</f>
        <v>3839.696457</v>
      </c>
      <c r="AMH803" s="13"/>
      <c r="AMI803" s="0"/>
      <c r="AMJ803" s="0"/>
    </row>
    <row r="804" s="39" customFormat="true" ht="13.8" hidden="false" customHeight="false" outlineLevel="0" collapsed="false">
      <c r="A804" s="27" t="n">
        <v>30703174</v>
      </c>
      <c r="B804" s="28" t="s">
        <v>848</v>
      </c>
      <c r="C804" s="29"/>
      <c r="D804" s="29"/>
      <c r="E804" s="27" t="s">
        <v>361</v>
      </c>
      <c r="F804" s="19" t="n">
        <f aca="false">IF(C804="",VLOOKUP(E804,'PORTE E UCO'!$A$5:$D$46,4,0),VLOOKUP(E804,'PORTE E UCO'!$A$5:$D$46,4,0)*C804)</f>
        <v>2089.449468</v>
      </c>
      <c r="G804" s="30"/>
      <c r="H804" s="21" t="n">
        <f aca="false">G804*$R$2</f>
        <v>0</v>
      </c>
      <c r="I804" s="27" t="n">
        <v>1</v>
      </c>
      <c r="J804" s="22" t="n">
        <f aca="false">IF(I804&gt;=1,F804*$J$2,"")</f>
        <v>626.8348404</v>
      </c>
      <c r="K804" s="22" t="str">
        <f aca="false">IF(I804&gt;=2,F804*$K$2,"")</f>
        <v/>
      </c>
      <c r="L804" s="22" t="str">
        <f aca="false">IF(I804&gt;=3,F804*$L$2,"")</f>
        <v/>
      </c>
      <c r="M804" s="22" t="str">
        <f aca="false">IF(I804&gt;=4,F804*$M$2,"")</f>
        <v/>
      </c>
      <c r="N804" s="27" t="n">
        <v>5</v>
      </c>
      <c r="O804" s="27" t="n">
        <v>0</v>
      </c>
      <c r="P804" s="31" t="n">
        <v>0</v>
      </c>
      <c r="Q804" s="32"/>
      <c r="R804" s="38"/>
      <c r="S804" s="25" t="n">
        <f aca="false">SUM(F804,H804,J804,K804,L804,M804)</f>
        <v>2716.2843084</v>
      </c>
      <c r="T804" s="25" t="n">
        <f aca="false">SUM(F804,H804,J804,K804,L804,M804,Q804)</f>
        <v>2716.2843084</v>
      </c>
      <c r="AMH804" s="13"/>
      <c r="AMI804" s="0"/>
      <c r="AMJ804" s="0"/>
    </row>
    <row r="805" s="39" customFormat="true" ht="13.8" hidden="false" customHeight="false" outlineLevel="0" collapsed="false">
      <c r="A805" s="16" t="n">
        <v>30703182</v>
      </c>
      <c r="B805" s="17" t="s">
        <v>831</v>
      </c>
      <c r="C805" s="18"/>
      <c r="D805" s="18"/>
      <c r="E805" s="16" t="s">
        <v>805</v>
      </c>
      <c r="F805" s="19" t="n">
        <f aca="false">IF(C805="",VLOOKUP(E805,'PORTE E UCO'!$A$5:$D$46,4,0),VLOOKUP(E805,'PORTE E UCO'!$A$5:$D$46,4,0)*C805)</f>
        <v>2559.797638</v>
      </c>
      <c r="G805" s="20"/>
      <c r="H805" s="21" t="n">
        <f aca="false">G805*$R$2</f>
        <v>0</v>
      </c>
      <c r="I805" s="16" t="n">
        <v>2</v>
      </c>
      <c r="J805" s="22" t="n">
        <f aca="false">IF(I805&gt;=1,F805*$J$2,"")</f>
        <v>767.9392914</v>
      </c>
      <c r="K805" s="22" t="n">
        <f aca="false">IF(I805&gt;=2,F805*$K$2,"")</f>
        <v>511.9595276</v>
      </c>
      <c r="L805" s="22" t="str">
        <f aca="false">IF(I805&gt;=3,F805*$L$2,"")</f>
        <v/>
      </c>
      <c r="M805" s="22" t="str">
        <f aca="false">IF(I805&gt;=4,F805*$M$2,"")</f>
        <v/>
      </c>
      <c r="N805" s="16" t="n">
        <v>6</v>
      </c>
      <c r="O805" s="16" t="n">
        <v>0</v>
      </c>
      <c r="P805" s="23" t="n">
        <v>0</v>
      </c>
      <c r="Q805" s="22"/>
      <c r="R805" s="38"/>
      <c r="S805" s="25" t="n">
        <f aca="false">SUM(F805,H805,J805,K805,L805,M805)</f>
        <v>3839.696457</v>
      </c>
      <c r="T805" s="25" t="n">
        <f aca="false">SUM(F805,H805,J805,K805,L805,M805,Q805)</f>
        <v>3839.696457</v>
      </c>
      <c r="AMH805" s="13"/>
      <c r="AMI805" s="0"/>
      <c r="AMJ805" s="0"/>
    </row>
    <row r="806" s="39" customFormat="true" ht="13.8" hidden="false" customHeight="false" outlineLevel="0" collapsed="false">
      <c r="A806" s="27" t="n">
        <v>30704014</v>
      </c>
      <c r="B806" s="28" t="s">
        <v>849</v>
      </c>
      <c r="C806" s="29"/>
      <c r="D806" s="29"/>
      <c r="E806" s="27" t="s">
        <v>805</v>
      </c>
      <c r="F806" s="19" t="n">
        <f aca="false">IF(C806="",VLOOKUP(E806,'PORTE E UCO'!$A$5:$D$46,4,0),VLOOKUP(E806,'PORTE E UCO'!$A$5:$D$46,4,0)*C806)</f>
        <v>2559.797638</v>
      </c>
      <c r="G806" s="30"/>
      <c r="H806" s="21" t="n">
        <f aca="false">G806*$R$2</f>
        <v>0</v>
      </c>
      <c r="I806" s="27" t="n">
        <v>2</v>
      </c>
      <c r="J806" s="22" t="n">
        <f aca="false">IF(I806&gt;=1,F806*$J$2,"")</f>
        <v>767.9392914</v>
      </c>
      <c r="K806" s="22" t="n">
        <f aca="false">IF(I806&gt;=2,F806*$K$2,"")</f>
        <v>511.9595276</v>
      </c>
      <c r="L806" s="22" t="str">
        <f aca="false">IF(I806&gt;=3,F806*$L$2,"")</f>
        <v/>
      </c>
      <c r="M806" s="22" t="str">
        <f aca="false">IF(I806&gt;=4,F806*$M$2,"")</f>
        <v/>
      </c>
      <c r="N806" s="27" t="n">
        <v>6</v>
      </c>
      <c r="O806" s="27" t="n">
        <v>0</v>
      </c>
      <c r="P806" s="31" t="n">
        <v>0</v>
      </c>
      <c r="Q806" s="32"/>
      <c r="R806" s="38"/>
      <c r="S806" s="25" t="n">
        <f aca="false">SUM(F806,H806,J806,K806,L806,M806)</f>
        <v>3839.696457</v>
      </c>
      <c r="T806" s="25" t="n">
        <f aca="false">SUM(F806,H806,J806,K806,L806,M806,Q806)</f>
        <v>3839.696457</v>
      </c>
      <c r="AMH806" s="13"/>
      <c r="AMI806" s="0"/>
      <c r="AMJ806" s="0"/>
    </row>
    <row r="807" s="39" customFormat="true" ht="13.8" hidden="false" customHeight="false" outlineLevel="0" collapsed="false">
      <c r="A807" s="16" t="n">
        <v>30704022</v>
      </c>
      <c r="B807" s="17" t="s">
        <v>850</v>
      </c>
      <c r="C807" s="18"/>
      <c r="D807" s="18"/>
      <c r="E807" s="16" t="s">
        <v>805</v>
      </c>
      <c r="F807" s="19" t="n">
        <f aca="false">IF(C807="",VLOOKUP(E807,'PORTE E UCO'!$A$5:$D$46,4,0),VLOOKUP(E807,'PORTE E UCO'!$A$5:$D$46,4,0)*C807)</f>
        <v>2559.797638</v>
      </c>
      <c r="G807" s="20"/>
      <c r="H807" s="21" t="n">
        <f aca="false">G807*$R$2</f>
        <v>0</v>
      </c>
      <c r="I807" s="16" t="n">
        <v>2</v>
      </c>
      <c r="J807" s="22" t="n">
        <f aca="false">IF(I807&gt;=1,F807*$J$2,"")</f>
        <v>767.9392914</v>
      </c>
      <c r="K807" s="22" t="n">
        <f aca="false">IF(I807&gt;=2,F807*$K$2,"")</f>
        <v>511.9595276</v>
      </c>
      <c r="L807" s="22" t="str">
        <f aca="false">IF(I807&gt;=3,F807*$L$2,"")</f>
        <v/>
      </c>
      <c r="M807" s="22" t="str">
        <f aca="false">IF(I807&gt;=4,F807*$M$2,"")</f>
        <v/>
      </c>
      <c r="N807" s="16" t="n">
        <v>6</v>
      </c>
      <c r="O807" s="16" t="n">
        <v>0</v>
      </c>
      <c r="P807" s="23" t="n">
        <v>0</v>
      </c>
      <c r="Q807" s="22"/>
      <c r="R807" s="38"/>
      <c r="S807" s="25" t="n">
        <f aca="false">SUM(F807,H807,J807,K807,L807,M807)</f>
        <v>3839.696457</v>
      </c>
      <c r="T807" s="25" t="n">
        <f aca="false">SUM(F807,H807,J807,K807,L807,M807,Q807)</f>
        <v>3839.696457</v>
      </c>
      <c r="AMH807" s="13"/>
      <c r="AMI807" s="0"/>
      <c r="AMJ807" s="0"/>
    </row>
    <row r="808" s="39" customFormat="true" ht="13.8" hidden="false" customHeight="false" outlineLevel="0" collapsed="false">
      <c r="A808" s="27" t="n">
        <v>30704030</v>
      </c>
      <c r="B808" s="28" t="s">
        <v>851</v>
      </c>
      <c r="C808" s="29"/>
      <c r="D808" s="29"/>
      <c r="E808" s="27" t="s">
        <v>805</v>
      </c>
      <c r="F808" s="19" t="n">
        <f aca="false">IF(C808="",VLOOKUP(E808,'PORTE E UCO'!$A$5:$D$46,4,0),VLOOKUP(E808,'PORTE E UCO'!$A$5:$D$46,4,0)*C808)</f>
        <v>2559.797638</v>
      </c>
      <c r="G808" s="30"/>
      <c r="H808" s="21" t="n">
        <f aca="false">G808*$R$2</f>
        <v>0</v>
      </c>
      <c r="I808" s="27" t="n">
        <v>2</v>
      </c>
      <c r="J808" s="22" t="n">
        <f aca="false">IF(I808&gt;=1,F808*$J$2,"")</f>
        <v>767.9392914</v>
      </c>
      <c r="K808" s="22" t="n">
        <f aca="false">IF(I808&gt;=2,F808*$K$2,"")</f>
        <v>511.9595276</v>
      </c>
      <c r="L808" s="22" t="str">
        <f aca="false">IF(I808&gt;=3,F808*$L$2,"")</f>
        <v/>
      </c>
      <c r="M808" s="22" t="str">
        <f aca="false">IF(I808&gt;=4,F808*$M$2,"")</f>
        <v/>
      </c>
      <c r="N808" s="27" t="n">
        <v>6</v>
      </c>
      <c r="O808" s="27" t="n">
        <v>0</v>
      </c>
      <c r="P808" s="31" t="n">
        <v>0</v>
      </c>
      <c r="Q808" s="32"/>
      <c r="R808" s="38"/>
      <c r="S808" s="25" t="n">
        <f aca="false">SUM(F808,H808,J808,K808,L808,M808)</f>
        <v>3839.696457</v>
      </c>
      <c r="T808" s="25" t="n">
        <f aca="false">SUM(F808,H808,J808,K808,L808,M808,Q808)</f>
        <v>3839.696457</v>
      </c>
      <c r="AMH808" s="13"/>
      <c r="AMI808" s="0"/>
      <c r="AMJ808" s="0"/>
    </row>
    <row r="809" s="39" customFormat="true" ht="13.8" hidden="false" customHeight="false" outlineLevel="0" collapsed="false">
      <c r="A809" s="16" t="n">
        <v>30704049</v>
      </c>
      <c r="B809" s="17" t="s">
        <v>852</v>
      </c>
      <c r="C809" s="18"/>
      <c r="D809" s="18"/>
      <c r="E809" s="16" t="s">
        <v>807</v>
      </c>
      <c r="F809" s="19" t="n">
        <f aca="false">IF(C809="",VLOOKUP(E809,'PORTE E UCO'!$A$5:$D$46,4,0),VLOOKUP(E809,'PORTE E UCO'!$A$5:$D$46,4,0)*C809)</f>
        <v>2817.485634</v>
      </c>
      <c r="G809" s="20"/>
      <c r="H809" s="21" t="n">
        <f aca="false">G809*$R$2</f>
        <v>0</v>
      </c>
      <c r="I809" s="16" t="n">
        <v>2</v>
      </c>
      <c r="J809" s="22" t="n">
        <f aca="false">IF(I809&gt;=1,F809*$J$2,"")</f>
        <v>845.2456902</v>
      </c>
      <c r="K809" s="22" t="n">
        <f aca="false">IF(I809&gt;=2,F809*$K$2,"")</f>
        <v>563.4971268</v>
      </c>
      <c r="L809" s="22" t="str">
        <f aca="false">IF(I809&gt;=3,F809*$L$2,"")</f>
        <v/>
      </c>
      <c r="M809" s="22" t="str">
        <f aca="false">IF(I809&gt;=4,F809*$M$2,"")</f>
        <v/>
      </c>
      <c r="N809" s="16" t="n">
        <v>6</v>
      </c>
      <c r="O809" s="16" t="n">
        <v>0</v>
      </c>
      <c r="P809" s="23" t="n">
        <v>0</v>
      </c>
      <c r="Q809" s="22"/>
      <c r="R809" s="38"/>
      <c r="S809" s="25" t="n">
        <f aca="false">SUM(F809,H809,J809,K809,L809,M809)</f>
        <v>4226.228451</v>
      </c>
      <c r="T809" s="25" t="n">
        <f aca="false">SUM(F809,H809,J809,K809,L809,M809,Q809)</f>
        <v>4226.228451</v>
      </c>
      <c r="AMH809" s="13"/>
      <c r="AMI809" s="0"/>
      <c r="AMJ809" s="0"/>
    </row>
    <row r="810" s="39" customFormat="true" ht="13.8" hidden="false" customHeight="false" outlineLevel="0" collapsed="false">
      <c r="A810" s="27" t="n">
        <v>30704057</v>
      </c>
      <c r="B810" s="28" t="s">
        <v>853</v>
      </c>
      <c r="C810" s="29"/>
      <c r="D810" s="29"/>
      <c r="E810" s="27" t="s">
        <v>807</v>
      </c>
      <c r="F810" s="19" t="n">
        <f aca="false">IF(C810="",VLOOKUP(E810,'PORTE E UCO'!$A$5:$D$46,4,0),VLOOKUP(E810,'PORTE E UCO'!$A$5:$D$46,4,0)*C810)</f>
        <v>2817.485634</v>
      </c>
      <c r="G810" s="30"/>
      <c r="H810" s="21" t="n">
        <f aca="false">G810*$R$2</f>
        <v>0</v>
      </c>
      <c r="I810" s="27" t="n">
        <v>2</v>
      </c>
      <c r="J810" s="22" t="n">
        <f aca="false">IF(I810&gt;=1,F810*$J$2,"")</f>
        <v>845.2456902</v>
      </c>
      <c r="K810" s="22" t="n">
        <f aca="false">IF(I810&gt;=2,F810*$K$2,"")</f>
        <v>563.4971268</v>
      </c>
      <c r="L810" s="22" t="str">
        <f aca="false">IF(I810&gt;=3,F810*$L$2,"")</f>
        <v/>
      </c>
      <c r="M810" s="22" t="str">
        <f aca="false">IF(I810&gt;=4,F810*$M$2,"")</f>
        <v/>
      </c>
      <c r="N810" s="27" t="n">
        <v>6</v>
      </c>
      <c r="O810" s="27" t="n">
        <v>0</v>
      </c>
      <c r="P810" s="31" t="n">
        <v>0</v>
      </c>
      <c r="Q810" s="32"/>
      <c r="R810" s="38"/>
      <c r="S810" s="25" t="n">
        <f aca="false">SUM(F810,H810,J810,K810,L810,M810)</f>
        <v>4226.228451</v>
      </c>
      <c r="T810" s="25" t="n">
        <f aca="false">SUM(F810,H810,J810,K810,L810,M810,Q810)</f>
        <v>4226.228451</v>
      </c>
      <c r="AMH810" s="13"/>
      <c r="AMI810" s="0"/>
      <c r="AMJ810" s="0"/>
    </row>
    <row r="811" s="39" customFormat="true" ht="13.8" hidden="false" customHeight="false" outlineLevel="0" collapsed="false">
      <c r="A811" s="16" t="n">
        <v>30704065</v>
      </c>
      <c r="B811" s="17" t="s">
        <v>854</v>
      </c>
      <c r="C811" s="18"/>
      <c r="D811" s="18"/>
      <c r="E811" s="16" t="s">
        <v>807</v>
      </c>
      <c r="F811" s="19" t="n">
        <f aca="false">IF(C811="",VLOOKUP(E811,'PORTE E UCO'!$A$5:$D$46,4,0),VLOOKUP(E811,'PORTE E UCO'!$A$5:$D$46,4,0)*C811)</f>
        <v>2817.485634</v>
      </c>
      <c r="G811" s="20"/>
      <c r="H811" s="21" t="n">
        <f aca="false">G811*$R$2</f>
        <v>0</v>
      </c>
      <c r="I811" s="16" t="n">
        <v>2</v>
      </c>
      <c r="J811" s="22" t="n">
        <f aca="false">IF(I811&gt;=1,F811*$J$2,"")</f>
        <v>845.2456902</v>
      </c>
      <c r="K811" s="22" t="n">
        <f aca="false">IF(I811&gt;=2,F811*$K$2,"")</f>
        <v>563.4971268</v>
      </c>
      <c r="L811" s="22" t="str">
        <f aca="false">IF(I811&gt;=3,F811*$L$2,"")</f>
        <v/>
      </c>
      <c r="M811" s="22" t="str">
        <f aca="false">IF(I811&gt;=4,F811*$M$2,"")</f>
        <v/>
      </c>
      <c r="N811" s="16" t="n">
        <v>6</v>
      </c>
      <c r="O811" s="16" t="n">
        <v>0</v>
      </c>
      <c r="P811" s="23" t="n">
        <v>0</v>
      </c>
      <c r="Q811" s="22"/>
      <c r="R811" s="38"/>
      <c r="S811" s="25" t="n">
        <f aca="false">SUM(F811,H811,J811,K811,L811,M811)</f>
        <v>4226.228451</v>
      </c>
      <c r="T811" s="25" t="n">
        <f aca="false">SUM(F811,H811,J811,K811,L811,M811,Q811)</f>
        <v>4226.228451</v>
      </c>
      <c r="AMH811" s="13"/>
      <c r="AMI811" s="0"/>
      <c r="AMJ811" s="0"/>
    </row>
    <row r="812" s="39" customFormat="true" ht="13.8" hidden="false" customHeight="false" outlineLevel="0" collapsed="false">
      <c r="A812" s="27" t="n">
        <v>30704073</v>
      </c>
      <c r="B812" s="28" t="s">
        <v>855</v>
      </c>
      <c r="C812" s="29"/>
      <c r="D812" s="29"/>
      <c r="E812" s="27" t="s">
        <v>807</v>
      </c>
      <c r="F812" s="19" t="n">
        <f aca="false">IF(C812="",VLOOKUP(E812,'PORTE E UCO'!$A$5:$D$46,4,0),VLOOKUP(E812,'PORTE E UCO'!$A$5:$D$46,4,0)*C812)</f>
        <v>2817.485634</v>
      </c>
      <c r="G812" s="30"/>
      <c r="H812" s="21" t="n">
        <f aca="false">G812*$R$2</f>
        <v>0</v>
      </c>
      <c r="I812" s="27" t="n">
        <v>2</v>
      </c>
      <c r="J812" s="22" t="n">
        <f aca="false">IF(I812&gt;=1,F812*$J$2,"")</f>
        <v>845.2456902</v>
      </c>
      <c r="K812" s="22" t="n">
        <f aca="false">IF(I812&gt;=2,F812*$K$2,"")</f>
        <v>563.4971268</v>
      </c>
      <c r="L812" s="22" t="str">
        <f aca="false">IF(I812&gt;=3,F812*$L$2,"")</f>
        <v/>
      </c>
      <c r="M812" s="22" t="str">
        <f aca="false">IF(I812&gt;=4,F812*$M$2,"")</f>
        <v/>
      </c>
      <c r="N812" s="27" t="n">
        <v>6</v>
      </c>
      <c r="O812" s="27" t="n">
        <v>0</v>
      </c>
      <c r="P812" s="31" t="n">
        <v>0</v>
      </c>
      <c r="Q812" s="32"/>
      <c r="R812" s="38"/>
      <c r="S812" s="25" t="n">
        <f aca="false">SUM(F812,H812,J812,K812,L812,M812)</f>
        <v>4226.228451</v>
      </c>
      <c r="T812" s="25" t="n">
        <f aca="false">SUM(F812,H812,J812,K812,L812,M812,Q812)</f>
        <v>4226.228451</v>
      </c>
      <c r="AMH812" s="13"/>
      <c r="AMI812" s="0"/>
      <c r="AMJ812" s="0"/>
    </row>
    <row r="813" s="39" customFormat="true" ht="13.8" hidden="false" customHeight="false" outlineLevel="0" collapsed="false">
      <c r="A813" s="16" t="n">
        <v>30704081</v>
      </c>
      <c r="B813" s="17" t="s">
        <v>856</v>
      </c>
      <c r="C813" s="18"/>
      <c r="D813" s="18"/>
      <c r="E813" s="16" t="s">
        <v>807</v>
      </c>
      <c r="F813" s="19" t="n">
        <f aca="false">IF(C813="",VLOOKUP(E813,'PORTE E UCO'!$A$5:$D$46,4,0),VLOOKUP(E813,'PORTE E UCO'!$A$5:$D$46,4,0)*C813)</f>
        <v>2817.485634</v>
      </c>
      <c r="G813" s="20"/>
      <c r="H813" s="21" t="n">
        <f aca="false">G813*$R$2</f>
        <v>0</v>
      </c>
      <c r="I813" s="16" t="n">
        <v>1</v>
      </c>
      <c r="J813" s="22" t="n">
        <f aca="false">IF(I813&gt;=1,F813*$J$2,"")</f>
        <v>845.2456902</v>
      </c>
      <c r="K813" s="22" t="str">
        <f aca="false">IF(I813&gt;=2,F813*$K$2,"")</f>
        <v/>
      </c>
      <c r="L813" s="22" t="str">
        <f aca="false">IF(I813&gt;=3,F813*$L$2,"")</f>
        <v/>
      </c>
      <c r="M813" s="22" t="str">
        <f aca="false">IF(I813&gt;=4,F813*$M$2,"")</f>
        <v/>
      </c>
      <c r="N813" s="16" t="n">
        <v>6</v>
      </c>
      <c r="O813" s="16" t="n">
        <v>0</v>
      </c>
      <c r="P813" s="23" t="n">
        <v>0</v>
      </c>
      <c r="Q813" s="22"/>
      <c r="R813" s="38"/>
      <c r="S813" s="25" t="n">
        <f aca="false">SUM(F813,H813,J813,K813,L813,M813)</f>
        <v>3662.7313242</v>
      </c>
      <c r="T813" s="25" t="n">
        <f aca="false">SUM(F813,H813,J813,K813,L813,M813,Q813)</f>
        <v>3662.7313242</v>
      </c>
      <c r="AMH813" s="13"/>
      <c r="AMI813" s="0"/>
      <c r="AMJ813" s="0"/>
    </row>
    <row r="814" s="39" customFormat="true" ht="14.95" hidden="false" customHeight="false" outlineLevel="0" collapsed="false">
      <c r="A814" s="27" t="n">
        <v>30705010</v>
      </c>
      <c r="B814" s="28" t="s">
        <v>857</v>
      </c>
      <c r="C814" s="29"/>
      <c r="D814" s="29"/>
      <c r="E814" s="27" t="s">
        <v>807</v>
      </c>
      <c r="F814" s="19" t="n">
        <f aca="false">IF(C814="",VLOOKUP(E814,'PORTE E UCO'!$A$5:$D$46,4,0),VLOOKUP(E814,'PORTE E UCO'!$A$5:$D$46,4,0)*C814)</f>
        <v>2817.485634</v>
      </c>
      <c r="G814" s="30"/>
      <c r="H814" s="21" t="n">
        <f aca="false">G814*$R$2</f>
        <v>0</v>
      </c>
      <c r="I814" s="27" t="n">
        <v>2</v>
      </c>
      <c r="J814" s="22" t="n">
        <f aca="false">IF(I814&gt;=1,F814*$J$2,"")</f>
        <v>845.2456902</v>
      </c>
      <c r="K814" s="22" t="n">
        <f aca="false">IF(I814&gt;=2,F814*$K$2,"")</f>
        <v>563.4971268</v>
      </c>
      <c r="L814" s="22" t="str">
        <f aca="false">IF(I814&gt;=3,F814*$L$2,"")</f>
        <v/>
      </c>
      <c r="M814" s="22" t="str">
        <f aca="false">IF(I814&gt;=4,F814*$M$2,"")</f>
        <v/>
      </c>
      <c r="N814" s="27" t="n">
        <v>7</v>
      </c>
      <c r="O814" s="27" t="n">
        <v>0</v>
      </c>
      <c r="P814" s="31" t="n">
        <v>0</v>
      </c>
      <c r="Q814" s="32"/>
      <c r="R814" s="38"/>
      <c r="S814" s="25" t="n">
        <f aca="false">SUM(F814,H814,J814,K814,L814,M814)</f>
        <v>4226.228451</v>
      </c>
      <c r="T814" s="25" t="n">
        <f aca="false">SUM(F814,H814,J814,K814,L814,M814,Q814)</f>
        <v>4226.228451</v>
      </c>
      <c r="AMH814" s="13"/>
      <c r="AMI814" s="0"/>
      <c r="AMJ814" s="0"/>
    </row>
    <row r="815" s="39" customFormat="true" ht="21.65" hidden="false" customHeight="false" outlineLevel="0" collapsed="false">
      <c r="A815" s="16" t="n">
        <v>30705029</v>
      </c>
      <c r="B815" s="17" t="s">
        <v>858</v>
      </c>
      <c r="C815" s="18"/>
      <c r="D815" s="18"/>
      <c r="E815" s="16" t="s">
        <v>807</v>
      </c>
      <c r="F815" s="19" t="n">
        <f aca="false">IF(C815="",VLOOKUP(E815,'PORTE E UCO'!$A$5:$D$46,4,0),VLOOKUP(E815,'PORTE E UCO'!$A$5:$D$46,4,0)*C815)</f>
        <v>2817.485634</v>
      </c>
      <c r="G815" s="20"/>
      <c r="H815" s="21" t="n">
        <f aca="false">G815*$R$2</f>
        <v>0</v>
      </c>
      <c r="I815" s="16" t="n">
        <v>2</v>
      </c>
      <c r="J815" s="22" t="n">
        <f aca="false">IF(I815&gt;=1,F815*$J$2,"")</f>
        <v>845.2456902</v>
      </c>
      <c r="K815" s="22" t="n">
        <f aca="false">IF(I815&gt;=2,F815*$K$2,"")</f>
        <v>563.4971268</v>
      </c>
      <c r="L815" s="22" t="str">
        <f aca="false">IF(I815&gt;=3,F815*$L$2,"")</f>
        <v/>
      </c>
      <c r="M815" s="22" t="str">
        <f aca="false">IF(I815&gt;=4,F815*$M$2,"")</f>
        <v/>
      </c>
      <c r="N815" s="16" t="n">
        <v>7</v>
      </c>
      <c r="O815" s="16" t="n">
        <v>0</v>
      </c>
      <c r="P815" s="23" t="n">
        <v>0</v>
      </c>
      <c r="Q815" s="22"/>
      <c r="R815" s="38"/>
      <c r="S815" s="25" t="n">
        <f aca="false">SUM(F815,H815,J815,K815,L815,M815)</f>
        <v>4226.228451</v>
      </c>
      <c r="T815" s="25" t="n">
        <f aca="false">SUM(F815,H815,J815,K815,L815,M815,Q815)</f>
        <v>4226.228451</v>
      </c>
      <c r="AMH815" s="13"/>
      <c r="AMI815" s="0"/>
      <c r="AMJ815" s="0"/>
    </row>
    <row r="816" s="39" customFormat="true" ht="21.65" hidden="false" customHeight="false" outlineLevel="0" collapsed="false">
      <c r="A816" s="27" t="n">
        <v>30705037</v>
      </c>
      <c r="B816" s="28" t="s">
        <v>859</v>
      </c>
      <c r="C816" s="29"/>
      <c r="D816" s="29"/>
      <c r="E816" s="27" t="s">
        <v>807</v>
      </c>
      <c r="F816" s="19" t="n">
        <f aca="false">IF(C816="",VLOOKUP(E816,'PORTE E UCO'!$A$5:$D$46,4,0),VLOOKUP(E816,'PORTE E UCO'!$A$5:$D$46,4,0)*C816)</f>
        <v>2817.485634</v>
      </c>
      <c r="G816" s="30"/>
      <c r="H816" s="21" t="n">
        <f aca="false">G816*$R$2</f>
        <v>0</v>
      </c>
      <c r="I816" s="27" t="n">
        <v>2</v>
      </c>
      <c r="J816" s="22" t="n">
        <f aca="false">IF(I816&gt;=1,F816*$J$2,"")</f>
        <v>845.2456902</v>
      </c>
      <c r="K816" s="22" t="n">
        <f aca="false">IF(I816&gt;=2,F816*$K$2,"")</f>
        <v>563.4971268</v>
      </c>
      <c r="L816" s="22" t="str">
        <f aca="false">IF(I816&gt;=3,F816*$L$2,"")</f>
        <v/>
      </c>
      <c r="M816" s="22" t="str">
        <f aca="false">IF(I816&gt;=4,F816*$M$2,"")</f>
        <v/>
      </c>
      <c r="N816" s="27" t="n">
        <v>7</v>
      </c>
      <c r="O816" s="27" t="n">
        <v>0</v>
      </c>
      <c r="P816" s="31" t="n">
        <v>0</v>
      </c>
      <c r="Q816" s="32"/>
      <c r="R816" s="38"/>
      <c r="S816" s="25" t="n">
        <f aca="false">SUM(F816,H816,J816,K816,L816,M816)</f>
        <v>4226.228451</v>
      </c>
      <c r="T816" s="25" t="n">
        <f aca="false">SUM(F816,H816,J816,K816,L816,M816,Q816)</f>
        <v>4226.228451</v>
      </c>
      <c r="AMH816" s="13"/>
      <c r="AMI816" s="0"/>
      <c r="AMJ816" s="0"/>
    </row>
    <row r="817" s="39" customFormat="true" ht="21.65" hidden="false" customHeight="false" outlineLevel="0" collapsed="false">
      <c r="A817" s="16" t="n">
        <v>30705045</v>
      </c>
      <c r="B817" s="17" t="s">
        <v>860</v>
      </c>
      <c r="C817" s="18"/>
      <c r="D817" s="18"/>
      <c r="E817" s="16" t="s">
        <v>807</v>
      </c>
      <c r="F817" s="19" t="n">
        <f aca="false">IF(C817="",VLOOKUP(E817,'PORTE E UCO'!$A$5:$D$46,4,0),VLOOKUP(E817,'PORTE E UCO'!$A$5:$D$46,4,0)*C817)</f>
        <v>2817.485634</v>
      </c>
      <c r="G817" s="20"/>
      <c r="H817" s="21" t="n">
        <f aca="false">G817*$R$2</f>
        <v>0</v>
      </c>
      <c r="I817" s="16" t="n">
        <v>2</v>
      </c>
      <c r="J817" s="22" t="n">
        <f aca="false">IF(I817&gt;=1,F817*$J$2,"")</f>
        <v>845.2456902</v>
      </c>
      <c r="K817" s="22" t="n">
        <f aca="false">IF(I817&gt;=2,F817*$K$2,"")</f>
        <v>563.4971268</v>
      </c>
      <c r="L817" s="22" t="str">
        <f aca="false">IF(I817&gt;=3,F817*$L$2,"")</f>
        <v/>
      </c>
      <c r="M817" s="22" t="str">
        <f aca="false">IF(I817&gt;=4,F817*$M$2,"")</f>
        <v/>
      </c>
      <c r="N817" s="16" t="n">
        <v>7</v>
      </c>
      <c r="O817" s="16" t="n">
        <v>0</v>
      </c>
      <c r="P817" s="23" t="n">
        <v>0</v>
      </c>
      <c r="Q817" s="22"/>
      <c r="R817" s="38"/>
      <c r="S817" s="25" t="n">
        <f aca="false">SUM(F817,H817,J817,K817,L817,M817)</f>
        <v>4226.228451</v>
      </c>
      <c r="T817" s="25" t="n">
        <f aca="false">SUM(F817,H817,J817,K817,L817,M817,Q817)</f>
        <v>4226.228451</v>
      </c>
      <c r="AMH817" s="13"/>
      <c r="AMI817" s="0"/>
      <c r="AMJ817" s="0"/>
    </row>
    <row r="818" s="39" customFormat="true" ht="13.8" hidden="false" customHeight="false" outlineLevel="0" collapsed="false">
      <c r="A818" s="27" t="n">
        <v>30705053</v>
      </c>
      <c r="B818" s="28" t="s">
        <v>861</v>
      </c>
      <c r="C818" s="29"/>
      <c r="D818" s="29"/>
      <c r="E818" s="27" t="s">
        <v>807</v>
      </c>
      <c r="F818" s="19" t="n">
        <f aca="false">IF(C818="",VLOOKUP(E818,'PORTE E UCO'!$A$5:$D$46,4,0),VLOOKUP(E818,'PORTE E UCO'!$A$5:$D$46,4,0)*C818)</f>
        <v>2817.485634</v>
      </c>
      <c r="G818" s="30"/>
      <c r="H818" s="21" t="n">
        <f aca="false">G818*$R$2</f>
        <v>0</v>
      </c>
      <c r="I818" s="27" t="n">
        <v>2</v>
      </c>
      <c r="J818" s="22" t="n">
        <f aca="false">IF(I818&gt;=1,F818*$J$2,"")</f>
        <v>845.2456902</v>
      </c>
      <c r="K818" s="22" t="n">
        <f aca="false">IF(I818&gt;=2,F818*$K$2,"")</f>
        <v>563.4971268</v>
      </c>
      <c r="L818" s="22" t="str">
        <f aca="false">IF(I818&gt;=3,F818*$L$2,"")</f>
        <v/>
      </c>
      <c r="M818" s="22" t="str">
        <f aca="false">IF(I818&gt;=4,F818*$M$2,"")</f>
        <v/>
      </c>
      <c r="N818" s="27" t="n">
        <v>7</v>
      </c>
      <c r="O818" s="27" t="n">
        <v>0</v>
      </c>
      <c r="P818" s="31" t="n">
        <v>0</v>
      </c>
      <c r="Q818" s="32"/>
      <c r="R818" s="38"/>
      <c r="S818" s="25" t="n">
        <f aca="false">SUM(F818,H818,J818,K818,L818,M818)</f>
        <v>4226.228451</v>
      </c>
      <c r="T818" s="25" t="n">
        <f aca="false">SUM(F818,H818,J818,K818,L818,M818,Q818)</f>
        <v>4226.228451</v>
      </c>
      <c r="AMH818" s="13"/>
      <c r="AMI818" s="0"/>
      <c r="AMJ818" s="0"/>
    </row>
    <row r="819" s="39" customFormat="true" ht="21.65" hidden="false" customHeight="false" outlineLevel="0" collapsed="false">
      <c r="A819" s="16" t="n">
        <v>30705061</v>
      </c>
      <c r="B819" s="17" t="s">
        <v>862</v>
      </c>
      <c r="C819" s="18"/>
      <c r="D819" s="18"/>
      <c r="E819" s="16" t="s">
        <v>807</v>
      </c>
      <c r="F819" s="19" t="n">
        <f aca="false">IF(C819="",VLOOKUP(E819,'PORTE E UCO'!$A$5:$D$46,4,0),VLOOKUP(E819,'PORTE E UCO'!$A$5:$D$46,4,0)*C819)</f>
        <v>2817.485634</v>
      </c>
      <c r="G819" s="20"/>
      <c r="H819" s="21" t="n">
        <f aca="false">G819*$R$2</f>
        <v>0</v>
      </c>
      <c r="I819" s="16" t="n">
        <v>2</v>
      </c>
      <c r="J819" s="22" t="n">
        <f aca="false">IF(I819&gt;=1,F819*$J$2,"")</f>
        <v>845.2456902</v>
      </c>
      <c r="K819" s="22" t="n">
        <f aca="false">IF(I819&gt;=2,F819*$K$2,"")</f>
        <v>563.4971268</v>
      </c>
      <c r="L819" s="22" t="str">
        <f aca="false">IF(I819&gt;=3,F819*$L$2,"")</f>
        <v/>
      </c>
      <c r="M819" s="22" t="str">
        <f aca="false">IF(I819&gt;=4,F819*$M$2,"")</f>
        <v/>
      </c>
      <c r="N819" s="16" t="n">
        <v>7</v>
      </c>
      <c r="O819" s="16" t="n">
        <v>0</v>
      </c>
      <c r="P819" s="23" t="n">
        <v>0</v>
      </c>
      <c r="Q819" s="22"/>
      <c r="R819" s="38"/>
      <c r="S819" s="25" t="n">
        <f aca="false">SUM(F819,H819,J819,K819,L819,M819)</f>
        <v>4226.228451</v>
      </c>
      <c r="T819" s="25" t="n">
        <f aca="false">SUM(F819,H819,J819,K819,L819,M819,Q819)</f>
        <v>4226.228451</v>
      </c>
      <c r="AMH819" s="13"/>
      <c r="AMI819" s="0"/>
      <c r="AMJ819" s="0"/>
    </row>
    <row r="820" s="39" customFormat="true" ht="21.65" hidden="false" customHeight="false" outlineLevel="0" collapsed="false">
      <c r="A820" s="27" t="n">
        <v>30705070</v>
      </c>
      <c r="B820" s="28" t="s">
        <v>863</v>
      </c>
      <c r="C820" s="29"/>
      <c r="D820" s="29"/>
      <c r="E820" s="27" t="s">
        <v>807</v>
      </c>
      <c r="F820" s="19" t="n">
        <f aca="false">IF(C820="",VLOOKUP(E820,'PORTE E UCO'!$A$5:$D$46,4,0),VLOOKUP(E820,'PORTE E UCO'!$A$5:$D$46,4,0)*C820)</f>
        <v>2817.485634</v>
      </c>
      <c r="G820" s="30"/>
      <c r="H820" s="21" t="n">
        <f aca="false">G820*$R$2</f>
        <v>0</v>
      </c>
      <c r="I820" s="27" t="n">
        <v>2</v>
      </c>
      <c r="J820" s="22" t="n">
        <f aca="false">IF(I820&gt;=1,F820*$J$2,"")</f>
        <v>845.2456902</v>
      </c>
      <c r="K820" s="22" t="n">
        <f aca="false">IF(I820&gt;=2,F820*$K$2,"")</f>
        <v>563.4971268</v>
      </c>
      <c r="L820" s="22" t="str">
        <f aca="false">IF(I820&gt;=3,F820*$L$2,"")</f>
        <v/>
      </c>
      <c r="M820" s="22" t="str">
        <f aca="false">IF(I820&gt;=4,F820*$M$2,"")</f>
        <v/>
      </c>
      <c r="N820" s="27" t="n">
        <v>7</v>
      </c>
      <c r="O820" s="27" t="n">
        <v>0</v>
      </c>
      <c r="P820" s="31" t="n">
        <v>0</v>
      </c>
      <c r="Q820" s="32"/>
      <c r="R820" s="38"/>
      <c r="S820" s="25" t="n">
        <f aca="false">SUM(F820,H820,J820,K820,L820,M820)</f>
        <v>4226.228451</v>
      </c>
      <c r="T820" s="25" t="n">
        <f aca="false">SUM(F820,H820,J820,K820,L820,M820,Q820)</f>
        <v>4226.228451</v>
      </c>
      <c r="AMH820" s="13"/>
      <c r="AMI820" s="0"/>
      <c r="AMJ820" s="0"/>
    </row>
    <row r="821" s="39" customFormat="true" ht="14.95" hidden="false" customHeight="false" outlineLevel="0" collapsed="false">
      <c r="A821" s="16" t="n">
        <v>30705100</v>
      </c>
      <c r="B821" s="17" t="s">
        <v>864</v>
      </c>
      <c r="C821" s="18"/>
      <c r="D821" s="18"/>
      <c r="E821" s="16" t="s">
        <v>807</v>
      </c>
      <c r="F821" s="19" t="n">
        <f aca="false">IF(C821="",VLOOKUP(E821,'PORTE E UCO'!$A$5:$D$46,4,0),VLOOKUP(E821,'PORTE E UCO'!$A$5:$D$46,4,0)*C821)</f>
        <v>2817.485634</v>
      </c>
      <c r="G821" s="20"/>
      <c r="H821" s="21" t="n">
        <f aca="false">G821*$R$2</f>
        <v>0</v>
      </c>
      <c r="I821" s="16" t="n">
        <v>2</v>
      </c>
      <c r="J821" s="22" t="n">
        <f aca="false">IF(I821&gt;=1,F821*$J$2,"")</f>
        <v>845.2456902</v>
      </c>
      <c r="K821" s="22" t="n">
        <f aca="false">IF(I821&gt;=2,F821*$K$2,"")</f>
        <v>563.4971268</v>
      </c>
      <c r="L821" s="22" t="str">
        <f aca="false">IF(I821&gt;=3,F821*$L$2,"")</f>
        <v/>
      </c>
      <c r="M821" s="22" t="str">
        <f aca="false">IF(I821&gt;=4,F821*$M$2,"")</f>
        <v/>
      </c>
      <c r="N821" s="16" t="n">
        <v>7</v>
      </c>
      <c r="O821" s="16" t="n">
        <v>0</v>
      </c>
      <c r="P821" s="23" t="n">
        <v>0</v>
      </c>
      <c r="Q821" s="22"/>
      <c r="R821" s="38"/>
      <c r="S821" s="25" t="n">
        <f aca="false">SUM(F821,H821,J821,K821,L821,M821)</f>
        <v>4226.228451</v>
      </c>
      <c r="T821" s="25" t="n">
        <f aca="false">SUM(F821,H821,J821,K821,L821,M821,Q821)</f>
        <v>4226.228451</v>
      </c>
      <c r="AMH821" s="13"/>
      <c r="AMI821" s="0"/>
      <c r="AMJ821" s="0"/>
    </row>
    <row r="822" s="39" customFormat="true" ht="14.95" hidden="false" customHeight="false" outlineLevel="0" collapsed="false">
      <c r="A822" s="27" t="n">
        <v>30706017</v>
      </c>
      <c r="B822" s="28" t="s">
        <v>865</v>
      </c>
      <c r="C822" s="29"/>
      <c r="D822" s="29"/>
      <c r="E822" s="27" t="s">
        <v>807</v>
      </c>
      <c r="F822" s="19" t="n">
        <f aca="false">IF(C822="",VLOOKUP(E822,'PORTE E UCO'!$A$5:$D$46,4,0),VLOOKUP(E822,'PORTE E UCO'!$A$5:$D$46,4,0)*C822)</f>
        <v>2817.485634</v>
      </c>
      <c r="G822" s="30"/>
      <c r="H822" s="21" t="n">
        <f aca="false">G822*$R$2</f>
        <v>0</v>
      </c>
      <c r="I822" s="27" t="n">
        <v>3</v>
      </c>
      <c r="J822" s="22" t="n">
        <f aca="false">IF(I822&gt;=1,F822*$J$2,"")</f>
        <v>845.2456902</v>
      </c>
      <c r="K822" s="22" t="n">
        <f aca="false">IF(I822&gt;=2,F822*$K$2,"")</f>
        <v>563.4971268</v>
      </c>
      <c r="L822" s="22" t="n">
        <f aca="false">IF(I822&gt;=3,F822*$L$2,"")</f>
        <v>563.4971268</v>
      </c>
      <c r="M822" s="22" t="str">
        <f aca="false">IF(I822&gt;=4,F822*$M$2,"")</f>
        <v/>
      </c>
      <c r="N822" s="27" t="n">
        <v>6</v>
      </c>
      <c r="O822" s="27" t="n">
        <v>0</v>
      </c>
      <c r="P822" s="31" t="n">
        <v>0</v>
      </c>
      <c r="Q822" s="32"/>
      <c r="R822" s="38"/>
      <c r="S822" s="25" t="n">
        <f aca="false">SUM(F822,H822,J822,K822,L822,M822)</f>
        <v>4789.7255778</v>
      </c>
      <c r="T822" s="25" t="n">
        <f aca="false">SUM(F822,H822,J822,K822,L822,M822,Q822)</f>
        <v>4789.7255778</v>
      </c>
      <c r="AMH822" s="13"/>
      <c r="AMI822" s="0"/>
      <c r="AMJ822" s="0"/>
    </row>
    <row r="823" s="39" customFormat="true" ht="13.8" hidden="false" customHeight="false" outlineLevel="0" collapsed="false">
      <c r="A823" s="16" t="n">
        <v>30706025</v>
      </c>
      <c r="B823" s="17" t="s">
        <v>866</v>
      </c>
      <c r="C823" s="18"/>
      <c r="D823" s="18"/>
      <c r="E823" s="16" t="s">
        <v>807</v>
      </c>
      <c r="F823" s="19" t="n">
        <f aca="false">IF(C823="",VLOOKUP(E823,'PORTE E UCO'!$A$5:$D$46,4,0),VLOOKUP(E823,'PORTE E UCO'!$A$5:$D$46,4,0)*C823)</f>
        <v>2817.485634</v>
      </c>
      <c r="G823" s="20"/>
      <c r="H823" s="21" t="n">
        <f aca="false">G823*$R$2</f>
        <v>0</v>
      </c>
      <c r="I823" s="16" t="n">
        <v>3</v>
      </c>
      <c r="J823" s="22" t="n">
        <f aca="false">IF(I823&gt;=1,F823*$J$2,"")</f>
        <v>845.2456902</v>
      </c>
      <c r="K823" s="22" t="n">
        <f aca="false">IF(I823&gt;=2,F823*$K$2,"")</f>
        <v>563.4971268</v>
      </c>
      <c r="L823" s="22" t="n">
        <f aca="false">IF(I823&gt;=3,F823*$L$2,"")</f>
        <v>563.4971268</v>
      </c>
      <c r="M823" s="22" t="str">
        <f aca="false">IF(I823&gt;=4,F823*$M$2,"")</f>
        <v/>
      </c>
      <c r="N823" s="16" t="n">
        <v>6</v>
      </c>
      <c r="O823" s="16" t="n">
        <v>0</v>
      </c>
      <c r="P823" s="23" t="n">
        <v>0</v>
      </c>
      <c r="Q823" s="22"/>
      <c r="R823" s="38"/>
      <c r="S823" s="25" t="n">
        <f aca="false">SUM(F823,H823,J823,K823,L823,M823)</f>
        <v>4789.7255778</v>
      </c>
      <c r="T823" s="25" t="n">
        <f aca="false">SUM(F823,H823,J823,K823,L823,M823,Q823)</f>
        <v>4789.7255778</v>
      </c>
      <c r="AMH823" s="13"/>
      <c r="AMI823" s="0"/>
      <c r="AMJ823" s="0"/>
    </row>
    <row r="824" s="39" customFormat="true" ht="14.95" hidden="false" customHeight="false" outlineLevel="0" collapsed="false">
      <c r="A824" s="27" t="n">
        <v>30706033</v>
      </c>
      <c r="B824" s="28" t="s">
        <v>867</v>
      </c>
      <c r="C824" s="29"/>
      <c r="D824" s="29"/>
      <c r="E824" s="27" t="s">
        <v>807</v>
      </c>
      <c r="F824" s="19" t="n">
        <f aca="false">IF(C824="",VLOOKUP(E824,'PORTE E UCO'!$A$5:$D$46,4,0),VLOOKUP(E824,'PORTE E UCO'!$A$5:$D$46,4,0)*C824)</f>
        <v>2817.485634</v>
      </c>
      <c r="G824" s="30"/>
      <c r="H824" s="21" t="n">
        <f aca="false">G824*$R$2</f>
        <v>0</v>
      </c>
      <c r="I824" s="27" t="n">
        <v>3</v>
      </c>
      <c r="J824" s="22" t="n">
        <f aca="false">IF(I824&gt;=1,F824*$J$2,"")</f>
        <v>845.2456902</v>
      </c>
      <c r="K824" s="22" t="n">
        <f aca="false">IF(I824&gt;=2,F824*$K$2,"")</f>
        <v>563.4971268</v>
      </c>
      <c r="L824" s="22" t="n">
        <f aca="false">IF(I824&gt;=3,F824*$L$2,"")</f>
        <v>563.4971268</v>
      </c>
      <c r="M824" s="22" t="str">
        <f aca="false">IF(I824&gt;=4,F824*$M$2,"")</f>
        <v/>
      </c>
      <c r="N824" s="27" t="n">
        <v>6</v>
      </c>
      <c r="O824" s="27" t="n">
        <v>0</v>
      </c>
      <c r="P824" s="31" t="n">
        <v>0</v>
      </c>
      <c r="Q824" s="32"/>
      <c r="R824" s="38"/>
      <c r="S824" s="25" t="n">
        <f aca="false">SUM(F824,H824,J824,K824,L824,M824)</f>
        <v>4789.7255778</v>
      </c>
      <c r="T824" s="25" t="n">
        <f aca="false">SUM(F824,H824,J824,K824,L824,M824,Q824)</f>
        <v>4789.7255778</v>
      </c>
      <c r="AMH824" s="13"/>
      <c r="AMI824" s="0"/>
      <c r="AMJ824" s="0"/>
    </row>
    <row r="825" s="39" customFormat="true" ht="13.8" hidden="false" customHeight="false" outlineLevel="0" collapsed="false">
      <c r="A825" s="16" t="n">
        <v>30707013</v>
      </c>
      <c r="B825" s="17" t="s">
        <v>868</v>
      </c>
      <c r="C825" s="18"/>
      <c r="D825" s="18"/>
      <c r="E825" s="16" t="s">
        <v>807</v>
      </c>
      <c r="F825" s="19" t="n">
        <f aca="false">IF(C825="",VLOOKUP(E825,'PORTE E UCO'!$A$5:$D$46,4,0),VLOOKUP(E825,'PORTE E UCO'!$A$5:$D$46,4,0)*C825)</f>
        <v>2817.485634</v>
      </c>
      <c r="G825" s="20"/>
      <c r="H825" s="21" t="n">
        <f aca="false">G825*$R$2</f>
        <v>0</v>
      </c>
      <c r="I825" s="16" t="n">
        <v>2</v>
      </c>
      <c r="J825" s="22" t="n">
        <f aca="false">IF(I825&gt;=1,F825*$J$2,"")</f>
        <v>845.2456902</v>
      </c>
      <c r="K825" s="22" t="n">
        <f aca="false">IF(I825&gt;=2,F825*$K$2,"")</f>
        <v>563.4971268</v>
      </c>
      <c r="L825" s="22" t="str">
        <f aca="false">IF(I825&gt;=3,F825*$L$2,"")</f>
        <v/>
      </c>
      <c r="M825" s="22" t="str">
        <f aca="false">IF(I825&gt;=4,F825*$M$2,"")</f>
        <v/>
      </c>
      <c r="N825" s="16" t="n">
        <v>6</v>
      </c>
      <c r="O825" s="16" t="n">
        <v>0</v>
      </c>
      <c r="P825" s="23" t="n">
        <v>0</v>
      </c>
      <c r="Q825" s="22"/>
      <c r="R825" s="38"/>
      <c r="S825" s="25" t="n">
        <f aca="false">SUM(F825,H825,J825,K825,L825,M825)</f>
        <v>4226.228451</v>
      </c>
      <c r="T825" s="25" t="n">
        <f aca="false">SUM(F825,H825,J825,K825,L825,M825,Q825)</f>
        <v>4226.228451</v>
      </c>
      <c r="AMH825" s="13"/>
      <c r="AMI825" s="0"/>
      <c r="AMJ825" s="0"/>
    </row>
    <row r="826" s="39" customFormat="true" ht="13.8" hidden="false" customHeight="false" outlineLevel="0" collapsed="false">
      <c r="A826" s="27" t="n">
        <v>30707021</v>
      </c>
      <c r="B826" s="28" t="s">
        <v>869</v>
      </c>
      <c r="C826" s="29"/>
      <c r="D826" s="29"/>
      <c r="E826" s="27" t="s">
        <v>807</v>
      </c>
      <c r="F826" s="19" t="n">
        <f aca="false">IF(C826="",VLOOKUP(E826,'PORTE E UCO'!$A$5:$D$46,4,0),VLOOKUP(E826,'PORTE E UCO'!$A$5:$D$46,4,0)*C826)</f>
        <v>2817.485634</v>
      </c>
      <c r="G826" s="30"/>
      <c r="H826" s="21" t="n">
        <f aca="false">G826*$R$2</f>
        <v>0</v>
      </c>
      <c r="I826" s="27" t="n">
        <v>3</v>
      </c>
      <c r="J826" s="22" t="n">
        <f aca="false">IF(I826&gt;=1,F826*$J$2,"")</f>
        <v>845.2456902</v>
      </c>
      <c r="K826" s="22" t="n">
        <f aca="false">IF(I826&gt;=2,F826*$K$2,"")</f>
        <v>563.4971268</v>
      </c>
      <c r="L826" s="22" t="n">
        <f aca="false">IF(I826&gt;=3,F826*$L$2,"")</f>
        <v>563.4971268</v>
      </c>
      <c r="M826" s="22" t="str">
        <f aca="false">IF(I826&gt;=4,F826*$M$2,"")</f>
        <v/>
      </c>
      <c r="N826" s="27" t="n">
        <v>6</v>
      </c>
      <c r="O826" s="27" t="n">
        <v>0</v>
      </c>
      <c r="P826" s="31" t="n">
        <v>0</v>
      </c>
      <c r="Q826" s="32"/>
      <c r="R826" s="38"/>
      <c r="S826" s="25" t="n">
        <f aca="false">SUM(F826,H826,J826,K826,L826,M826)</f>
        <v>4789.7255778</v>
      </c>
      <c r="T826" s="25" t="n">
        <f aca="false">SUM(F826,H826,J826,K826,L826,M826,Q826)</f>
        <v>4789.7255778</v>
      </c>
      <c r="AMH826" s="13"/>
      <c r="AMI826" s="0"/>
      <c r="AMJ826" s="0"/>
    </row>
    <row r="827" s="39" customFormat="true" ht="13.8" hidden="false" customHeight="false" outlineLevel="0" collapsed="false">
      <c r="A827" s="16" t="n">
        <v>30707030</v>
      </c>
      <c r="B827" s="17" t="s">
        <v>870</v>
      </c>
      <c r="C827" s="18"/>
      <c r="D827" s="18"/>
      <c r="E827" s="16" t="s">
        <v>807</v>
      </c>
      <c r="F827" s="19" t="n">
        <f aca="false">IF(C827="",VLOOKUP(E827,'PORTE E UCO'!$A$5:$D$46,4,0),VLOOKUP(E827,'PORTE E UCO'!$A$5:$D$46,4,0)*C827)</f>
        <v>2817.485634</v>
      </c>
      <c r="G827" s="20"/>
      <c r="H827" s="21" t="n">
        <f aca="false">G827*$R$2</f>
        <v>0</v>
      </c>
      <c r="I827" s="16" t="n">
        <v>3</v>
      </c>
      <c r="J827" s="22" t="n">
        <f aca="false">IF(I827&gt;=1,F827*$J$2,"")</f>
        <v>845.2456902</v>
      </c>
      <c r="K827" s="22" t="n">
        <f aca="false">IF(I827&gt;=2,F827*$K$2,"")</f>
        <v>563.4971268</v>
      </c>
      <c r="L827" s="22" t="n">
        <f aca="false">IF(I827&gt;=3,F827*$L$2,"")</f>
        <v>563.4971268</v>
      </c>
      <c r="M827" s="22" t="str">
        <f aca="false">IF(I827&gt;=4,F827*$M$2,"")</f>
        <v/>
      </c>
      <c r="N827" s="16" t="n">
        <v>6</v>
      </c>
      <c r="O827" s="16" t="n">
        <v>0</v>
      </c>
      <c r="P827" s="23" t="n">
        <v>0</v>
      </c>
      <c r="Q827" s="22"/>
      <c r="R827" s="38"/>
      <c r="S827" s="25" t="n">
        <f aca="false">SUM(F827,H827,J827,K827,L827,M827)</f>
        <v>4789.7255778</v>
      </c>
      <c r="T827" s="25" t="n">
        <f aca="false">SUM(F827,H827,J827,K827,L827,M827,Q827)</f>
        <v>4789.7255778</v>
      </c>
      <c r="AMH827" s="13"/>
      <c r="AMI827" s="0"/>
      <c r="AMJ827" s="0"/>
    </row>
    <row r="828" s="39" customFormat="true" ht="13.8" hidden="false" customHeight="false" outlineLevel="0" collapsed="false">
      <c r="A828" s="27" t="n">
        <v>30707064</v>
      </c>
      <c r="B828" s="28" t="s">
        <v>871</v>
      </c>
      <c r="C828" s="29"/>
      <c r="D828" s="29"/>
      <c r="E828" s="27" t="s">
        <v>807</v>
      </c>
      <c r="F828" s="19" t="n">
        <f aca="false">IF(C828="",VLOOKUP(E828,'PORTE E UCO'!$A$5:$D$46,4,0),VLOOKUP(E828,'PORTE E UCO'!$A$5:$D$46,4,0)*C828)</f>
        <v>2817.485634</v>
      </c>
      <c r="G828" s="30"/>
      <c r="H828" s="21" t="n">
        <f aca="false">G828*$R$2</f>
        <v>0</v>
      </c>
      <c r="I828" s="27" t="n">
        <v>2</v>
      </c>
      <c r="J828" s="22" t="n">
        <f aca="false">IF(I828&gt;=1,F828*$J$2,"")</f>
        <v>845.2456902</v>
      </c>
      <c r="K828" s="22" t="n">
        <f aca="false">IF(I828&gt;=2,F828*$K$2,"")</f>
        <v>563.4971268</v>
      </c>
      <c r="L828" s="22" t="str">
        <f aca="false">IF(I828&gt;=3,F828*$L$2,"")</f>
        <v/>
      </c>
      <c r="M828" s="22" t="str">
        <f aca="false">IF(I828&gt;=4,F828*$M$2,"")</f>
        <v/>
      </c>
      <c r="N828" s="27" t="n">
        <v>6</v>
      </c>
      <c r="O828" s="27" t="n">
        <v>0</v>
      </c>
      <c r="P828" s="31" t="n">
        <v>0</v>
      </c>
      <c r="Q828" s="32"/>
      <c r="R828" s="38"/>
      <c r="S828" s="25" t="n">
        <f aca="false">SUM(F828,H828,J828,K828,L828,M828)</f>
        <v>4226.228451</v>
      </c>
      <c r="T828" s="25" t="n">
        <f aca="false">SUM(F828,H828,J828,K828,L828,M828,Q828)</f>
        <v>4226.228451</v>
      </c>
      <c r="AMH828" s="13"/>
      <c r="AMI828" s="0"/>
      <c r="AMJ828" s="0"/>
    </row>
    <row r="829" s="39" customFormat="true" ht="13.8" hidden="false" customHeight="false" outlineLevel="0" collapsed="false">
      <c r="A829" s="16" t="n">
        <v>30707048</v>
      </c>
      <c r="B829" s="17" t="s">
        <v>872</v>
      </c>
      <c r="C829" s="18"/>
      <c r="D829" s="18"/>
      <c r="E829" s="16" t="s">
        <v>807</v>
      </c>
      <c r="F829" s="19" t="n">
        <f aca="false">IF(C829="",VLOOKUP(E829,'PORTE E UCO'!$A$5:$D$46,4,0),VLOOKUP(E829,'PORTE E UCO'!$A$5:$D$46,4,0)*C829)</f>
        <v>2817.485634</v>
      </c>
      <c r="G829" s="20"/>
      <c r="H829" s="21" t="n">
        <f aca="false">G829*$R$2</f>
        <v>0</v>
      </c>
      <c r="I829" s="16" t="n">
        <v>2</v>
      </c>
      <c r="J829" s="22" t="n">
        <f aca="false">IF(I829&gt;=1,F829*$J$2,"")</f>
        <v>845.2456902</v>
      </c>
      <c r="K829" s="22" t="n">
        <f aca="false">IF(I829&gt;=2,F829*$K$2,"")</f>
        <v>563.4971268</v>
      </c>
      <c r="L829" s="22" t="str">
        <f aca="false">IF(I829&gt;=3,F829*$L$2,"")</f>
        <v/>
      </c>
      <c r="M829" s="22" t="str">
        <f aca="false">IF(I829&gt;=4,F829*$M$2,"")</f>
        <v/>
      </c>
      <c r="N829" s="16" t="n">
        <v>6</v>
      </c>
      <c r="O829" s="16" t="n">
        <v>0</v>
      </c>
      <c r="P829" s="23" t="n">
        <v>0</v>
      </c>
      <c r="Q829" s="22"/>
      <c r="R829" s="38"/>
      <c r="S829" s="25" t="n">
        <f aca="false">SUM(F829,H829,J829,K829,L829,M829)</f>
        <v>4226.228451</v>
      </c>
      <c r="T829" s="25" t="n">
        <f aca="false">SUM(F829,H829,J829,K829,L829,M829,Q829)</f>
        <v>4226.228451</v>
      </c>
      <c r="AMH829" s="13"/>
      <c r="AMI829" s="0"/>
      <c r="AMJ829" s="0"/>
    </row>
    <row r="830" s="39" customFormat="true" ht="13.8" hidden="false" customHeight="false" outlineLevel="0" collapsed="false">
      <c r="A830" s="27" t="n">
        <v>30707056</v>
      </c>
      <c r="B830" s="28" t="s">
        <v>873</v>
      </c>
      <c r="C830" s="29"/>
      <c r="D830" s="29"/>
      <c r="E830" s="27" t="s">
        <v>807</v>
      </c>
      <c r="F830" s="19" t="n">
        <f aca="false">IF(C830="",VLOOKUP(E830,'PORTE E UCO'!$A$5:$D$46,4,0),VLOOKUP(E830,'PORTE E UCO'!$A$5:$D$46,4,0)*C830)</f>
        <v>2817.485634</v>
      </c>
      <c r="G830" s="30"/>
      <c r="H830" s="21" t="n">
        <f aca="false">G830*$R$2</f>
        <v>0</v>
      </c>
      <c r="I830" s="27" t="n">
        <v>3</v>
      </c>
      <c r="J830" s="22" t="n">
        <f aca="false">IF(I830&gt;=1,F830*$J$2,"")</f>
        <v>845.2456902</v>
      </c>
      <c r="K830" s="22" t="n">
        <f aca="false">IF(I830&gt;=2,F830*$K$2,"")</f>
        <v>563.4971268</v>
      </c>
      <c r="L830" s="22" t="n">
        <f aca="false">IF(I830&gt;=3,F830*$L$2,"")</f>
        <v>563.4971268</v>
      </c>
      <c r="M830" s="22" t="str">
        <f aca="false">IF(I830&gt;=4,F830*$M$2,"")</f>
        <v/>
      </c>
      <c r="N830" s="27" t="n">
        <v>6</v>
      </c>
      <c r="O830" s="27" t="n">
        <v>0</v>
      </c>
      <c r="P830" s="31" t="n">
        <v>0</v>
      </c>
      <c r="Q830" s="32"/>
      <c r="R830" s="38"/>
      <c r="S830" s="25" t="n">
        <f aca="false">SUM(F830,H830,J830,K830,L830,M830)</f>
        <v>4789.7255778</v>
      </c>
      <c r="T830" s="25" t="n">
        <f aca="false">SUM(F830,H830,J830,K830,L830,M830,Q830)</f>
        <v>4789.7255778</v>
      </c>
      <c r="AMH830" s="13"/>
      <c r="AMI830" s="0"/>
      <c r="AMJ830" s="0"/>
    </row>
    <row r="831" s="39" customFormat="true" ht="13.8" hidden="false" customHeight="false" outlineLevel="0" collapsed="false">
      <c r="A831" s="16" t="n">
        <v>30709016</v>
      </c>
      <c r="B831" s="17" t="s">
        <v>874</v>
      </c>
      <c r="C831" s="18"/>
      <c r="D831" s="18"/>
      <c r="E831" s="16" t="s">
        <v>17</v>
      </c>
      <c r="F831" s="19" t="n">
        <f aca="false">IF(C831="",VLOOKUP(E831,'PORTE E UCO'!$A$5:$D$46,4,0),VLOOKUP(E831,'PORTE E UCO'!$A$5:$D$46,4,0)*C831)</f>
        <v>150.60084</v>
      </c>
      <c r="G831" s="20"/>
      <c r="H831" s="21" t="n">
        <f aca="false">G831*$R$2</f>
        <v>0</v>
      </c>
      <c r="I831" s="16" t="n">
        <v>0</v>
      </c>
      <c r="J831" s="22" t="str">
        <f aca="false">IF(I831&gt;=1,F831*$J$2,"")</f>
        <v/>
      </c>
      <c r="K831" s="22" t="str">
        <f aca="false">IF(I831&gt;=2,F831*$K$2,"")</f>
        <v/>
      </c>
      <c r="L831" s="22" t="str">
        <f aca="false">IF(I831&gt;=3,F831*$L$2,"")</f>
        <v/>
      </c>
      <c r="M831" s="22" t="str">
        <f aca="false">IF(I831&gt;=4,F831*$M$2,"")</f>
        <v/>
      </c>
      <c r="N831" s="16" t="n">
        <v>2</v>
      </c>
      <c r="O831" s="16" t="n">
        <v>0</v>
      </c>
      <c r="P831" s="23" t="n">
        <v>0</v>
      </c>
      <c r="Q831" s="22"/>
      <c r="R831" s="38"/>
      <c r="S831" s="25" t="n">
        <f aca="false">SUM(F831,H831,J831,K831,L831,M831)</f>
        <v>150.60084</v>
      </c>
      <c r="T831" s="25" t="n">
        <f aca="false">SUM(F831,H831,J831,K831,L831,M831,Q831)</f>
        <v>150.60084</v>
      </c>
      <c r="AMH831" s="13"/>
      <c r="AMI831" s="0"/>
      <c r="AMJ831" s="0"/>
    </row>
    <row r="832" s="39" customFormat="true" ht="13.8" hidden="false" customHeight="false" outlineLevel="0" collapsed="false">
      <c r="A832" s="27" t="n">
        <v>30709024</v>
      </c>
      <c r="B832" s="28" t="s">
        <v>875</v>
      </c>
      <c r="C832" s="29"/>
      <c r="D832" s="29"/>
      <c r="E832" s="27" t="s">
        <v>54</v>
      </c>
      <c r="F832" s="19" t="n">
        <f aca="false">IF(C832="",VLOOKUP(E832,'PORTE E UCO'!$A$5:$D$46,4,0),VLOOKUP(E832,'PORTE E UCO'!$A$5:$D$46,4,0)*C832)</f>
        <v>35.31295</v>
      </c>
      <c r="G832" s="30"/>
      <c r="H832" s="21" t="n">
        <f aca="false">G832*$R$2</f>
        <v>0</v>
      </c>
      <c r="I832" s="27" t="n">
        <v>0</v>
      </c>
      <c r="J832" s="22" t="str">
        <f aca="false">IF(I832&gt;=1,F832*$J$2,"")</f>
        <v/>
      </c>
      <c r="K832" s="22" t="str">
        <f aca="false">IF(I832&gt;=2,F832*$K$2,"")</f>
        <v/>
      </c>
      <c r="L832" s="22" t="str">
        <f aca="false">IF(I832&gt;=3,F832*$L$2,"")</f>
        <v/>
      </c>
      <c r="M832" s="22" t="str">
        <f aca="false">IF(I832&gt;=4,F832*$M$2,"")</f>
        <v/>
      </c>
      <c r="N832" s="27" t="n">
        <v>1</v>
      </c>
      <c r="O832" s="27" t="n">
        <v>0</v>
      </c>
      <c r="P832" s="31" t="n">
        <v>0</v>
      </c>
      <c r="Q832" s="32"/>
      <c r="R832" s="38"/>
      <c r="S832" s="25" t="n">
        <f aca="false">SUM(F832,H832,J832,K832,L832,M832)</f>
        <v>35.31295</v>
      </c>
      <c r="T832" s="25" t="n">
        <f aca="false">SUM(F832,H832,J832,K832,L832,M832,Q832)</f>
        <v>35.31295</v>
      </c>
      <c r="AMH832" s="13"/>
      <c r="AMI832" s="0"/>
      <c r="AMJ832" s="0"/>
    </row>
    <row r="833" s="39" customFormat="true" ht="13.8" hidden="false" customHeight="false" outlineLevel="0" collapsed="false">
      <c r="A833" s="16" t="n">
        <v>30709032</v>
      </c>
      <c r="B833" s="17" t="s">
        <v>876</v>
      </c>
      <c r="C833" s="18"/>
      <c r="D833" s="18"/>
      <c r="E833" s="16" t="s">
        <v>20</v>
      </c>
      <c r="F833" s="19" t="n">
        <f aca="false">IF(C833="",VLOOKUP(E833,'PORTE E UCO'!$A$5:$D$46,4,0),VLOOKUP(E833,'PORTE E UCO'!$A$5:$D$46,4,0)*C833)</f>
        <v>70.656386</v>
      </c>
      <c r="G833" s="20"/>
      <c r="H833" s="21" t="n">
        <f aca="false">G833*$R$2</f>
        <v>0</v>
      </c>
      <c r="I833" s="16" t="n">
        <v>0</v>
      </c>
      <c r="J833" s="22" t="str">
        <f aca="false">IF(I833&gt;=1,F833*$J$2,"")</f>
        <v/>
      </c>
      <c r="K833" s="22" t="str">
        <f aca="false">IF(I833&gt;=2,F833*$K$2,"")</f>
        <v/>
      </c>
      <c r="L833" s="22" t="str">
        <f aca="false">IF(I833&gt;=3,F833*$L$2,"")</f>
        <v/>
      </c>
      <c r="M833" s="22" t="str">
        <f aca="false">IF(I833&gt;=4,F833*$M$2,"")</f>
        <v/>
      </c>
      <c r="N833" s="16" t="n">
        <v>1</v>
      </c>
      <c r="O833" s="16" t="n">
        <v>0</v>
      </c>
      <c r="P833" s="23" t="n">
        <v>0</v>
      </c>
      <c r="Q833" s="22"/>
      <c r="R833" s="38"/>
      <c r="S833" s="25" t="n">
        <f aca="false">SUM(F833,H833,J833,K833,L833,M833)</f>
        <v>70.656386</v>
      </c>
      <c r="T833" s="25" t="n">
        <f aca="false">SUM(F833,H833,J833,K833,L833,M833,Q833)</f>
        <v>70.656386</v>
      </c>
      <c r="AMH833" s="13"/>
      <c r="AMI833" s="0"/>
      <c r="AMJ833" s="0"/>
    </row>
    <row r="834" s="39" customFormat="true" ht="13.8" hidden="false" customHeight="false" outlineLevel="0" collapsed="false">
      <c r="A834" s="27" t="n">
        <v>30710014</v>
      </c>
      <c r="B834" s="28" t="s">
        <v>877</v>
      </c>
      <c r="C834" s="29"/>
      <c r="D834" s="29"/>
      <c r="E834" s="27" t="s">
        <v>37</v>
      </c>
      <c r="F834" s="19" t="n">
        <f aca="false">IF(C834="",VLOOKUP(E834,'PORTE E UCO'!$A$5:$D$46,4,0),VLOOKUP(E834,'PORTE E UCO'!$A$5:$D$46,4,0)*C834)</f>
        <v>192.437794</v>
      </c>
      <c r="G834" s="30"/>
      <c r="H834" s="21" t="n">
        <f aca="false">G834*$R$2</f>
        <v>0</v>
      </c>
      <c r="I834" s="27" t="n">
        <v>0</v>
      </c>
      <c r="J834" s="22" t="str">
        <f aca="false">IF(I834&gt;=1,F834*$J$2,"")</f>
        <v/>
      </c>
      <c r="K834" s="22" t="str">
        <f aca="false">IF(I834&gt;=2,F834*$K$2,"")</f>
        <v/>
      </c>
      <c r="L834" s="22" t="str">
        <f aca="false">IF(I834&gt;=3,F834*$L$2,"")</f>
        <v/>
      </c>
      <c r="M834" s="22" t="str">
        <f aca="false">IF(I834&gt;=4,F834*$M$2,"")</f>
        <v/>
      </c>
      <c r="N834" s="27" t="n">
        <v>1</v>
      </c>
      <c r="O834" s="27" t="n">
        <v>0</v>
      </c>
      <c r="P834" s="31" t="n">
        <v>0</v>
      </c>
      <c r="Q834" s="32"/>
      <c r="R834" s="38"/>
      <c r="S834" s="25" t="n">
        <f aca="false">SUM(F834,H834,J834,K834,L834,M834)</f>
        <v>192.437794</v>
      </c>
      <c r="T834" s="25" t="n">
        <f aca="false">SUM(F834,H834,J834,K834,L834,M834,Q834)</f>
        <v>192.437794</v>
      </c>
      <c r="AMH834" s="13"/>
      <c r="AMI834" s="0"/>
      <c r="AMJ834" s="0"/>
    </row>
    <row r="835" s="39" customFormat="true" ht="13.8" hidden="false" customHeight="false" outlineLevel="0" collapsed="false">
      <c r="A835" s="16" t="n">
        <v>30710022</v>
      </c>
      <c r="B835" s="17" t="s">
        <v>878</v>
      </c>
      <c r="C835" s="18"/>
      <c r="D835" s="18"/>
      <c r="E835" s="16" t="s">
        <v>37</v>
      </c>
      <c r="F835" s="19" t="n">
        <f aca="false">IF(C835="",VLOOKUP(E835,'PORTE E UCO'!$A$5:$D$46,4,0),VLOOKUP(E835,'PORTE E UCO'!$A$5:$D$46,4,0)*C835)</f>
        <v>192.437794</v>
      </c>
      <c r="G835" s="20"/>
      <c r="H835" s="21" t="n">
        <f aca="false">G835*$R$2</f>
        <v>0</v>
      </c>
      <c r="I835" s="16" t="n">
        <v>1</v>
      </c>
      <c r="J835" s="22" t="n">
        <f aca="false">IF(I835&gt;=1,F835*$J$2,"")</f>
        <v>57.7313382</v>
      </c>
      <c r="K835" s="22" t="str">
        <f aca="false">IF(I835&gt;=2,F835*$K$2,"")</f>
        <v/>
      </c>
      <c r="L835" s="22" t="str">
        <f aca="false">IF(I835&gt;=3,F835*$L$2,"")</f>
        <v/>
      </c>
      <c r="M835" s="22" t="str">
        <f aca="false">IF(I835&gt;=4,F835*$M$2,"")</f>
        <v/>
      </c>
      <c r="N835" s="16" t="n">
        <v>2</v>
      </c>
      <c r="O835" s="16" t="n">
        <v>0</v>
      </c>
      <c r="P835" s="23" t="n">
        <v>0</v>
      </c>
      <c r="Q835" s="22"/>
      <c r="R835" s="38"/>
      <c r="S835" s="25" t="n">
        <f aca="false">SUM(F835,H835,J835,K835,L835,M835)</f>
        <v>250.1691322</v>
      </c>
      <c r="T835" s="25" t="n">
        <f aca="false">SUM(F835,H835,J835,K835,L835,M835,Q835)</f>
        <v>250.1691322</v>
      </c>
      <c r="AMH835" s="13"/>
      <c r="AMI835" s="0"/>
      <c r="AMJ835" s="0"/>
    </row>
    <row r="836" s="39" customFormat="true" ht="13.8" hidden="false" customHeight="false" outlineLevel="0" collapsed="false">
      <c r="A836" s="27" t="n">
        <v>30710030</v>
      </c>
      <c r="B836" s="28" t="s">
        <v>879</v>
      </c>
      <c r="C836" s="29"/>
      <c r="D836" s="29"/>
      <c r="E836" s="27" t="s">
        <v>22</v>
      </c>
      <c r="F836" s="19" t="n">
        <f aca="false">IF(C836="",VLOOKUP(E836,'PORTE E UCO'!$A$5:$D$46,4,0),VLOOKUP(E836,'PORTE E UCO'!$A$5:$D$46,4,0)*C836)</f>
        <v>220.434104</v>
      </c>
      <c r="G836" s="30"/>
      <c r="H836" s="21" t="n">
        <f aca="false">G836*$R$2</f>
        <v>0</v>
      </c>
      <c r="I836" s="27" t="n">
        <v>1</v>
      </c>
      <c r="J836" s="22" t="n">
        <f aca="false">IF(I836&gt;=1,F836*$J$2,"")</f>
        <v>66.1302312</v>
      </c>
      <c r="K836" s="22" t="str">
        <f aca="false">IF(I836&gt;=2,F836*$K$2,"")</f>
        <v/>
      </c>
      <c r="L836" s="22" t="str">
        <f aca="false">IF(I836&gt;=3,F836*$L$2,"")</f>
        <v/>
      </c>
      <c r="M836" s="22" t="str">
        <f aca="false">IF(I836&gt;=4,F836*$M$2,"")</f>
        <v/>
      </c>
      <c r="N836" s="27" t="n">
        <v>2</v>
      </c>
      <c r="O836" s="27" t="n">
        <v>0</v>
      </c>
      <c r="P836" s="31" t="n">
        <v>0</v>
      </c>
      <c r="Q836" s="32"/>
      <c r="R836" s="38"/>
      <c r="S836" s="25" t="n">
        <f aca="false">SUM(F836,H836,J836,K836,L836,M836)</f>
        <v>286.5643352</v>
      </c>
      <c r="T836" s="25" t="n">
        <f aca="false">SUM(F836,H836,J836,K836,L836,M836,Q836)</f>
        <v>286.5643352</v>
      </c>
      <c r="AMH836" s="13"/>
      <c r="AMI836" s="0"/>
      <c r="AMJ836" s="0"/>
    </row>
    <row r="837" s="39" customFormat="true" ht="13.8" hidden="false" customHeight="false" outlineLevel="0" collapsed="false">
      <c r="A837" s="16" t="n">
        <v>30710049</v>
      </c>
      <c r="B837" s="17" t="s">
        <v>880</v>
      </c>
      <c r="C837" s="18"/>
      <c r="D837" s="18"/>
      <c r="E837" s="16" t="s">
        <v>223</v>
      </c>
      <c r="F837" s="19" t="n">
        <f aca="false">IF(C837="",VLOOKUP(E837,'PORTE E UCO'!$A$5:$D$46,4,0),VLOOKUP(E837,'PORTE E UCO'!$A$5:$D$46,4,0)*C837)</f>
        <v>436.20385</v>
      </c>
      <c r="G837" s="20"/>
      <c r="H837" s="21" t="n">
        <f aca="false">G837*$R$2</f>
        <v>0</v>
      </c>
      <c r="I837" s="16" t="n">
        <v>1</v>
      </c>
      <c r="J837" s="22" t="n">
        <f aca="false">IF(I837&gt;=1,F837*$J$2,"")</f>
        <v>130.861155</v>
      </c>
      <c r="K837" s="22" t="str">
        <f aca="false">IF(I837&gt;=2,F837*$K$2,"")</f>
        <v/>
      </c>
      <c r="L837" s="22" t="str">
        <f aca="false">IF(I837&gt;=3,F837*$L$2,"")</f>
        <v/>
      </c>
      <c r="M837" s="22" t="str">
        <f aca="false">IF(I837&gt;=4,F837*$M$2,"")</f>
        <v/>
      </c>
      <c r="N837" s="16" t="n">
        <v>3</v>
      </c>
      <c r="O837" s="16" t="n">
        <v>0</v>
      </c>
      <c r="P837" s="23" t="n">
        <v>0</v>
      </c>
      <c r="Q837" s="22"/>
      <c r="R837" s="38"/>
      <c r="S837" s="25" t="n">
        <f aca="false">SUM(F837,H837,J837,K837,L837,M837)</f>
        <v>567.065005</v>
      </c>
      <c r="T837" s="25" t="n">
        <f aca="false">SUM(F837,H837,J837,K837,L837,M837,Q837)</f>
        <v>567.065005</v>
      </c>
      <c r="AMH837" s="13"/>
      <c r="AMI837" s="0"/>
      <c r="AMJ837" s="0"/>
    </row>
    <row r="838" s="39" customFormat="true" ht="13.8" hidden="false" customHeight="false" outlineLevel="0" collapsed="false">
      <c r="A838" s="27" t="n">
        <v>30710057</v>
      </c>
      <c r="B838" s="28" t="s">
        <v>881</v>
      </c>
      <c r="C838" s="29"/>
      <c r="D838" s="29"/>
      <c r="E838" s="27" t="s">
        <v>37</v>
      </c>
      <c r="F838" s="19" t="n">
        <f aca="false">IF(C838="",VLOOKUP(E838,'PORTE E UCO'!$A$5:$D$46,4,0),VLOOKUP(E838,'PORTE E UCO'!$A$5:$D$46,4,0)*C838)</f>
        <v>192.437794</v>
      </c>
      <c r="G838" s="30"/>
      <c r="H838" s="21" t="n">
        <f aca="false">G838*$R$2</f>
        <v>0</v>
      </c>
      <c r="I838" s="27" t="n">
        <v>0</v>
      </c>
      <c r="J838" s="22" t="str">
        <f aca="false">IF(I838&gt;=1,F838*$J$2,"")</f>
        <v/>
      </c>
      <c r="K838" s="22" t="str">
        <f aca="false">IF(I838&gt;=2,F838*$K$2,"")</f>
        <v/>
      </c>
      <c r="L838" s="22" t="str">
        <f aca="false">IF(I838&gt;=3,F838*$L$2,"")</f>
        <v/>
      </c>
      <c r="M838" s="22" t="str">
        <f aca="false">IF(I838&gt;=4,F838*$M$2,"")</f>
        <v/>
      </c>
      <c r="N838" s="27" t="n">
        <v>2</v>
      </c>
      <c r="O838" s="27" t="n">
        <v>0</v>
      </c>
      <c r="P838" s="31" t="n">
        <v>0</v>
      </c>
      <c r="Q838" s="32"/>
      <c r="R838" s="38"/>
      <c r="S838" s="25" t="n">
        <f aca="false">SUM(F838,H838,J838,K838,L838,M838)</f>
        <v>192.437794</v>
      </c>
      <c r="T838" s="25" t="n">
        <f aca="false">SUM(F838,H838,J838,K838,L838,M838,Q838)</f>
        <v>192.437794</v>
      </c>
      <c r="AMH838" s="13"/>
      <c r="AMI838" s="0"/>
      <c r="AMJ838" s="0"/>
    </row>
    <row r="839" s="39" customFormat="true" ht="13.8" hidden="false" customHeight="false" outlineLevel="0" collapsed="false">
      <c r="A839" s="16" t="n">
        <v>30711010</v>
      </c>
      <c r="B839" s="17" t="s">
        <v>882</v>
      </c>
      <c r="C839" s="18"/>
      <c r="D839" s="18"/>
      <c r="E839" s="16" t="s">
        <v>50</v>
      </c>
      <c r="F839" s="19" t="n">
        <f aca="false">IF(C839="",VLOOKUP(E839,'PORTE E UCO'!$A$5:$D$46,4,0),VLOOKUP(E839,'PORTE E UCO'!$A$5:$D$46,4,0)*C839)</f>
        <v>17.661556</v>
      </c>
      <c r="G839" s="20"/>
      <c r="H839" s="21" t="n">
        <f aca="false">G839*$R$2</f>
        <v>0</v>
      </c>
      <c r="I839" s="16" t="n">
        <v>0</v>
      </c>
      <c r="J839" s="22" t="str">
        <f aca="false">IF(I839&gt;=1,F839*$J$2,"")</f>
        <v/>
      </c>
      <c r="K839" s="22" t="str">
        <f aca="false">IF(I839&gt;=2,F839*$K$2,"")</f>
        <v/>
      </c>
      <c r="L839" s="22" t="str">
        <f aca="false">IF(I839&gt;=3,F839*$L$2,"")</f>
        <v/>
      </c>
      <c r="M839" s="22" t="str">
        <f aca="false">IF(I839&gt;=4,F839*$M$2,"")</f>
        <v/>
      </c>
      <c r="N839" s="16" t="n">
        <v>0</v>
      </c>
      <c r="O839" s="16" t="n">
        <v>0</v>
      </c>
      <c r="P839" s="23" t="n">
        <v>0</v>
      </c>
      <c r="Q839" s="22"/>
      <c r="R839" s="38"/>
      <c r="S839" s="25" t="n">
        <f aca="false">SUM(F839,H839,J839,K839,L839,M839)</f>
        <v>17.661556</v>
      </c>
      <c r="T839" s="25" t="n">
        <f aca="false">SUM(F839,H839,J839,K839,L839,M839,Q839)</f>
        <v>17.661556</v>
      </c>
      <c r="AMH839" s="13"/>
      <c r="AMI839" s="0"/>
      <c r="AMJ839" s="0"/>
    </row>
    <row r="840" s="39" customFormat="true" ht="13.8" hidden="false" customHeight="false" outlineLevel="0" collapsed="false">
      <c r="A840" s="27" t="n">
        <v>30711029</v>
      </c>
      <c r="B840" s="28" t="s">
        <v>883</v>
      </c>
      <c r="C840" s="29"/>
      <c r="D840" s="29"/>
      <c r="E840" s="27" t="s">
        <v>54</v>
      </c>
      <c r="F840" s="19" t="n">
        <f aca="false">IF(C840="",VLOOKUP(E840,'PORTE E UCO'!$A$5:$D$46,4,0),VLOOKUP(E840,'PORTE E UCO'!$A$5:$D$46,4,0)*C840)</f>
        <v>35.31295</v>
      </c>
      <c r="G840" s="30"/>
      <c r="H840" s="21" t="n">
        <f aca="false">G840*$R$2</f>
        <v>0</v>
      </c>
      <c r="I840" s="27" t="n">
        <v>0</v>
      </c>
      <c r="J840" s="22" t="str">
        <f aca="false">IF(I840&gt;=1,F840*$J$2,"")</f>
        <v/>
      </c>
      <c r="K840" s="22" t="str">
        <f aca="false">IF(I840&gt;=2,F840*$K$2,"")</f>
        <v/>
      </c>
      <c r="L840" s="22" t="str">
        <f aca="false">IF(I840&gt;=3,F840*$L$2,"")</f>
        <v/>
      </c>
      <c r="M840" s="22" t="str">
        <f aca="false">IF(I840&gt;=4,F840*$M$2,"")</f>
        <v/>
      </c>
      <c r="N840" s="27" t="n">
        <v>0</v>
      </c>
      <c r="O840" s="27" t="n">
        <v>0</v>
      </c>
      <c r="P840" s="31" t="n">
        <v>0</v>
      </c>
      <c r="Q840" s="32"/>
      <c r="R840" s="38"/>
      <c r="S840" s="25" t="n">
        <f aca="false">SUM(F840,H840,J840,K840,L840,M840)</f>
        <v>35.31295</v>
      </c>
      <c r="T840" s="25" t="n">
        <f aca="false">SUM(F840,H840,J840,K840,L840,M840,Q840)</f>
        <v>35.31295</v>
      </c>
      <c r="AMH840" s="13"/>
      <c r="AMI840" s="0"/>
      <c r="AMJ840" s="0"/>
    </row>
    <row r="841" s="39" customFormat="true" ht="13.8" hidden="false" customHeight="false" outlineLevel="0" collapsed="false">
      <c r="A841" s="16" t="n">
        <v>30711037</v>
      </c>
      <c r="B841" s="17" t="s">
        <v>884</v>
      </c>
      <c r="C841" s="18"/>
      <c r="D841" s="18"/>
      <c r="E841" s="16" t="s">
        <v>50</v>
      </c>
      <c r="F841" s="19" t="n">
        <f aca="false">IF(C841="",VLOOKUP(E841,'PORTE E UCO'!$A$5:$D$46,4,0),VLOOKUP(E841,'PORTE E UCO'!$A$5:$D$46,4,0)*C841)</f>
        <v>17.661556</v>
      </c>
      <c r="G841" s="20"/>
      <c r="H841" s="21" t="n">
        <f aca="false">G841*$R$2</f>
        <v>0</v>
      </c>
      <c r="I841" s="16" t="n">
        <v>0</v>
      </c>
      <c r="J841" s="22" t="str">
        <f aca="false">IF(I841&gt;=1,F841*$J$2,"")</f>
        <v/>
      </c>
      <c r="K841" s="22" t="str">
        <f aca="false">IF(I841&gt;=2,F841*$K$2,"")</f>
        <v/>
      </c>
      <c r="L841" s="22" t="str">
        <f aca="false">IF(I841&gt;=3,F841*$L$2,"")</f>
        <v/>
      </c>
      <c r="M841" s="22" t="str">
        <f aca="false">IF(I841&gt;=4,F841*$M$2,"")</f>
        <v/>
      </c>
      <c r="N841" s="16" t="n">
        <v>0</v>
      </c>
      <c r="O841" s="16" t="n">
        <v>0</v>
      </c>
      <c r="P841" s="23" t="n">
        <v>0</v>
      </c>
      <c r="Q841" s="22"/>
      <c r="R841" s="38"/>
      <c r="S841" s="25" t="n">
        <f aca="false">SUM(F841,H841,J841,K841,L841,M841)</f>
        <v>17.661556</v>
      </c>
      <c r="T841" s="25" t="n">
        <f aca="false">SUM(F841,H841,J841,K841,L841,M841,Q841)</f>
        <v>17.661556</v>
      </c>
      <c r="AMH841" s="13"/>
      <c r="AMI841" s="0"/>
      <c r="AMJ841" s="0"/>
    </row>
    <row r="842" s="39" customFormat="true" ht="13.8" hidden="false" customHeight="false" outlineLevel="0" collapsed="false">
      <c r="A842" s="27" t="n">
        <v>30712017</v>
      </c>
      <c r="B842" s="28" t="s">
        <v>885</v>
      </c>
      <c r="C842" s="29"/>
      <c r="D842" s="29"/>
      <c r="E842" s="27" t="s">
        <v>54</v>
      </c>
      <c r="F842" s="19" t="n">
        <f aca="false">IF(C842="",VLOOKUP(E842,'PORTE E UCO'!$A$5:$D$46,4,0),VLOOKUP(E842,'PORTE E UCO'!$A$5:$D$46,4,0)*C842)</f>
        <v>35.31295</v>
      </c>
      <c r="G842" s="30"/>
      <c r="H842" s="21" t="n">
        <f aca="false">G842*$R$2</f>
        <v>0</v>
      </c>
      <c r="I842" s="27" t="n">
        <v>0</v>
      </c>
      <c r="J842" s="22" t="str">
        <f aca="false">IF(I842&gt;=1,F842*$J$2,"")</f>
        <v/>
      </c>
      <c r="K842" s="22" t="str">
        <f aca="false">IF(I842&gt;=2,F842*$K$2,"")</f>
        <v/>
      </c>
      <c r="L842" s="22" t="str">
        <f aca="false">IF(I842&gt;=3,F842*$L$2,"")</f>
        <v/>
      </c>
      <c r="M842" s="22" t="str">
        <f aca="false">IF(I842&gt;=4,F842*$M$2,"")</f>
        <v/>
      </c>
      <c r="N842" s="27" t="n">
        <v>0</v>
      </c>
      <c r="O842" s="27" t="n">
        <v>0</v>
      </c>
      <c r="P842" s="31" t="n">
        <v>0</v>
      </c>
      <c r="Q842" s="32"/>
      <c r="R842" s="38"/>
      <c r="S842" s="25" t="n">
        <f aca="false">SUM(F842,H842,J842,K842,L842,M842)</f>
        <v>35.31295</v>
      </c>
      <c r="T842" s="25" t="n">
        <f aca="false">SUM(F842,H842,J842,K842,L842,M842,Q842)</f>
        <v>35.31295</v>
      </c>
      <c r="AMH842" s="13"/>
      <c r="AMI842" s="0"/>
      <c r="AMJ842" s="0"/>
    </row>
    <row r="843" s="39" customFormat="true" ht="13.8" hidden="false" customHeight="false" outlineLevel="0" collapsed="false">
      <c r="A843" s="16" t="n">
        <v>30712025</v>
      </c>
      <c r="B843" s="17" t="s">
        <v>886</v>
      </c>
      <c r="C843" s="18"/>
      <c r="D843" s="18"/>
      <c r="E843" s="16" t="s">
        <v>54</v>
      </c>
      <c r="F843" s="19" t="n">
        <f aca="false">IF(C843="",VLOOKUP(E843,'PORTE E UCO'!$A$5:$D$46,4,0),VLOOKUP(E843,'PORTE E UCO'!$A$5:$D$46,4,0)*C843)</f>
        <v>35.31295</v>
      </c>
      <c r="G843" s="20"/>
      <c r="H843" s="21" t="n">
        <f aca="false">G843*$R$2</f>
        <v>0</v>
      </c>
      <c r="I843" s="16" t="n">
        <v>0</v>
      </c>
      <c r="J843" s="22" t="str">
        <f aca="false">IF(I843&gt;=1,F843*$J$2,"")</f>
        <v/>
      </c>
      <c r="K843" s="22" t="str">
        <f aca="false">IF(I843&gt;=2,F843*$K$2,"")</f>
        <v/>
      </c>
      <c r="L843" s="22" t="str">
        <f aca="false">IF(I843&gt;=3,F843*$L$2,"")</f>
        <v/>
      </c>
      <c r="M843" s="22" t="str">
        <f aca="false">IF(I843&gt;=4,F843*$M$2,"")</f>
        <v/>
      </c>
      <c r="N843" s="16" t="n">
        <v>0</v>
      </c>
      <c r="O843" s="16" t="n">
        <v>0</v>
      </c>
      <c r="P843" s="23" t="n">
        <v>0</v>
      </c>
      <c r="Q843" s="22"/>
      <c r="R843" s="38"/>
      <c r="S843" s="25" t="n">
        <f aca="false">SUM(F843,H843,J843,K843,L843,M843)</f>
        <v>35.31295</v>
      </c>
      <c r="T843" s="25" t="n">
        <f aca="false">SUM(F843,H843,J843,K843,L843,M843,Q843)</f>
        <v>35.31295</v>
      </c>
      <c r="AMH843" s="13"/>
      <c r="AMI843" s="0"/>
      <c r="AMJ843" s="0"/>
    </row>
    <row r="844" s="39" customFormat="true" ht="13.8" hidden="false" customHeight="false" outlineLevel="0" collapsed="false">
      <c r="A844" s="27" t="n">
        <v>30712033</v>
      </c>
      <c r="B844" s="28" t="s">
        <v>887</v>
      </c>
      <c r="C844" s="29"/>
      <c r="D844" s="29"/>
      <c r="E844" s="27" t="s">
        <v>54</v>
      </c>
      <c r="F844" s="19" t="n">
        <f aca="false">IF(C844="",VLOOKUP(E844,'PORTE E UCO'!$A$5:$D$46,4,0),VLOOKUP(E844,'PORTE E UCO'!$A$5:$D$46,4,0)*C844)</f>
        <v>35.31295</v>
      </c>
      <c r="G844" s="30"/>
      <c r="H844" s="21" t="n">
        <f aca="false">G844*$R$2</f>
        <v>0</v>
      </c>
      <c r="I844" s="27" t="n">
        <v>0</v>
      </c>
      <c r="J844" s="22" t="str">
        <f aca="false">IF(I844&gt;=1,F844*$J$2,"")</f>
        <v/>
      </c>
      <c r="K844" s="22" t="str">
        <f aca="false">IF(I844&gt;=2,F844*$K$2,"")</f>
        <v/>
      </c>
      <c r="L844" s="22" t="str">
        <f aca="false">IF(I844&gt;=3,F844*$L$2,"")</f>
        <v/>
      </c>
      <c r="M844" s="22" t="str">
        <f aca="false">IF(I844&gt;=4,F844*$M$2,"")</f>
        <v/>
      </c>
      <c r="N844" s="27" t="n">
        <v>0</v>
      </c>
      <c r="O844" s="27" t="n">
        <v>0</v>
      </c>
      <c r="P844" s="31" t="n">
        <v>0</v>
      </c>
      <c r="Q844" s="32"/>
      <c r="R844" s="38"/>
      <c r="S844" s="25" t="n">
        <f aca="false">SUM(F844,H844,J844,K844,L844,M844)</f>
        <v>35.31295</v>
      </c>
      <c r="T844" s="25" t="n">
        <f aca="false">SUM(F844,H844,J844,K844,L844,M844,Q844)</f>
        <v>35.31295</v>
      </c>
      <c r="AMH844" s="13"/>
      <c r="AMI844" s="0"/>
      <c r="AMJ844" s="0"/>
    </row>
    <row r="845" s="39" customFormat="true" ht="13.8" hidden="false" customHeight="false" outlineLevel="0" collapsed="false">
      <c r="A845" s="16" t="n">
        <v>30712041</v>
      </c>
      <c r="B845" s="17" t="s">
        <v>888</v>
      </c>
      <c r="C845" s="18"/>
      <c r="D845" s="18"/>
      <c r="E845" s="16" t="s">
        <v>39</v>
      </c>
      <c r="F845" s="19" t="n">
        <f aca="false">IF(C845="",VLOOKUP(E845,'PORTE E UCO'!$A$5:$D$46,4,0),VLOOKUP(E845,'PORTE E UCO'!$A$5:$D$46,4,0)*C845)</f>
        <v>52.984668</v>
      </c>
      <c r="G845" s="20"/>
      <c r="H845" s="21" t="n">
        <f aca="false">G845*$R$2</f>
        <v>0</v>
      </c>
      <c r="I845" s="16" t="n">
        <v>0</v>
      </c>
      <c r="J845" s="22" t="str">
        <f aca="false">IF(I845&gt;=1,F845*$J$2,"")</f>
        <v/>
      </c>
      <c r="K845" s="22" t="str">
        <f aca="false">IF(I845&gt;=2,F845*$K$2,"")</f>
        <v/>
      </c>
      <c r="L845" s="22" t="str">
        <f aca="false">IF(I845&gt;=3,F845*$L$2,"")</f>
        <v/>
      </c>
      <c r="M845" s="22" t="str">
        <f aca="false">IF(I845&gt;=4,F845*$M$2,"")</f>
        <v/>
      </c>
      <c r="N845" s="16" t="n">
        <v>0</v>
      </c>
      <c r="O845" s="16" t="n">
        <v>0</v>
      </c>
      <c r="P845" s="23" t="n">
        <v>0</v>
      </c>
      <c r="Q845" s="22"/>
      <c r="R845" s="38"/>
      <c r="S845" s="25" t="n">
        <f aca="false">SUM(F845,H845,J845,K845,L845,M845)</f>
        <v>52.984668</v>
      </c>
      <c r="T845" s="25" t="n">
        <f aca="false">SUM(F845,H845,J845,K845,L845,M845,Q845)</f>
        <v>52.984668</v>
      </c>
      <c r="AMH845" s="13"/>
      <c r="AMI845" s="0"/>
      <c r="AMJ845" s="0"/>
    </row>
    <row r="846" s="39" customFormat="true" ht="13.8" hidden="false" customHeight="false" outlineLevel="0" collapsed="false">
      <c r="A846" s="27" t="n">
        <v>30712050</v>
      </c>
      <c r="B846" s="28" t="s">
        <v>889</v>
      </c>
      <c r="C846" s="29"/>
      <c r="D846" s="29"/>
      <c r="E846" s="27" t="s">
        <v>39</v>
      </c>
      <c r="F846" s="19" t="n">
        <f aca="false">IF(C846="",VLOOKUP(E846,'PORTE E UCO'!$A$5:$D$46,4,0),VLOOKUP(E846,'PORTE E UCO'!$A$5:$D$46,4,0)*C846)</f>
        <v>52.984668</v>
      </c>
      <c r="G846" s="30"/>
      <c r="H846" s="21" t="n">
        <f aca="false">G846*$R$2</f>
        <v>0</v>
      </c>
      <c r="I846" s="27" t="n">
        <v>0</v>
      </c>
      <c r="J846" s="22" t="str">
        <f aca="false">IF(I846&gt;=1,F846*$J$2,"")</f>
        <v/>
      </c>
      <c r="K846" s="22" t="str">
        <f aca="false">IF(I846&gt;=2,F846*$K$2,"")</f>
        <v/>
      </c>
      <c r="L846" s="22" t="str">
        <f aca="false">IF(I846&gt;=3,F846*$L$2,"")</f>
        <v/>
      </c>
      <c r="M846" s="22" t="str">
        <f aca="false">IF(I846&gt;=4,F846*$M$2,"")</f>
        <v/>
      </c>
      <c r="N846" s="27" t="n">
        <v>0</v>
      </c>
      <c r="O846" s="27" t="n">
        <v>0</v>
      </c>
      <c r="P846" s="31" t="n">
        <v>0</v>
      </c>
      <c r="Q846" s="32"/>
      <c r="R846" s="38"/>
      <c r="S846" s="25" t="n">
        <f aca="false">SUM(F846,H846,J846,K846,L846,M846)</f>
        <v>52.984668</v>
      </c>
      <c r="T846" s="25" t="n">
        <f aca="false">SUM(F846,H846,J846,K846,L846,M846,Q846)</f>
        <v>52.984668</v>
      </c>
      <c r="AMH846" s="13"/>
      <c r="AMI846" s="0"/>
      <c r="AMJ846" s="0"/>
    </row>
    <row r="847" s="39" customFormat="true" ht="13.8" hidden="false" customHeight="false" outlineLevel="0" collapsed="false">
      <c r="A847" s="16" t="n">
        <v>30712068</v>
      </c>
      <c r="B847" s="17" t="s">
        <v>890</v>
      </c>
      <c r="C847" s="18"/>
      <c r="D847" s="18"/>
      <c r="E847" s="16" t="s">
        <v>39</v>
      </c>
      <c r="F847" s="19" t="n">
        <f aca="false">IF(C847="",VLOOKUP(E847,'PORTE E UCO'!$A$5:$D$46,4,0),VLOOKUP(E847,'PORTE E UCO'!$A$5:$D$46,4,0)*C847)</f>
        <v>52.984668</v>
      </c>
      <c r="G847" s="20"/>
      <c r="H847" s="21" t="n">
        <f aca="false">G847*$R$2</f>
        <v>0</v>
      </c>
      <c r="I847" s="16" t="n">
        <v>0</v>
      </c>
      <c r="J847" s="22" t="str">
        <f aca="false">IF(I847&gt;=1,F847*$J$2,"")</f>
        <v/>
      </c>
      <c r="K847" s="22" t="str">
        <f aca="false">IF(I847&gt;=2,F847*$K$2,"")</f>
        <v/>
      </c>
      <c r="L847" s="22" t="str">
        <f aca="false">IF(I847&gt;=3,F847*$L$2,"")</f>
        <v/>
      </c>
      <c r="M847" s="22" t="str">
        <f aca="false">IF(I847&gt;=4,F847*$M$2,"")</f>
        <v/>
      </c>
      <c r="N847" s="16" t="n">
        <v>0</v>
      </c>
      <c r="O847" s="16" t="n">
        <v>0</v>
      </c>
      <c r="P847" s="23" t="n">
        <v>0</v>
      </c>
      <c r="Q847" s="22"/>
      <c r="R847" s="38"/>
      <c r="S847" s="25" t="n">
        <f aca="false">SUM(F847,H847,J847,K847,L847,M847)</f>
        <v>52.984668</v>
      </c>
      <c r="T847" s="25" t="n">
        <f aca="false">SUM(F847,H847,J847,K847,L847,M847,Q847)</f>
        <v>52.984668</v>
      </c>
      <c r="AMH847" s="13"/>
      <c r="AMI847" s="0"/>
      <c r="AMJ847" s="0"/>
    </row>
    <row r="848" s="39" customFormat="true" ht="13.8" hidden="false" customHeight="false" outlineLevel="0" collapsed="false">
      <c r="A848" s="27" t="n">
        <v>30712076</v>
      </c>
      <c r="B848" s="28" t="s">
        <v>891</v>
      </c>
      <c r="C848" s="29"/>
      <c r="D848" s="29"/>
      <c r="E848" s="27" t="s">
        <v>31</v>
      </c>
      <c r="F848" s="19" t="n">
        <f aca="false">IF(C848="",VLOOKUP(E848,'PORTE E UCO'!$A$5:$D$46,4,0),VLOOKUP(E848,'PORTE E UCO'!$A$5:$D$46,4,0)*C848)</f>
        <v>262.342192</v>
      </c>
      <c r="G848" s="30"/>
      <c r="H848" s="21" t="n">
        <f aca="false">G848*$R$2</f>
        <v>0</v>
      </c>
      <c r="I848" s="27" t="n">
        <v>0</v>
      </c>
      <c r="J848" s="22" t="str">
        <f aca="false">IF(I848&gt;=1,F848*$J$2,"")</f>
        <v/>
      </c>
      <c r="K848" s="22" t="str">
        <f aca="false">IF(I848&gt;=2,F848*$K$2,"")</f>
        <v/>
      </c>
      <c r="L848" s="22" t="str">
        <f aca="false">IF(I848&gt;=3,F848*$L$2,"")</f>
        <v/>
      </c>
      <c r="M848" s="22" t="str">
        <f aca="false">IF(I848&gt;=4,F848*$M$2,"")</f>
        <v/>
      </c>
      <c r="N848" s="27" t="n">
        <v>0</v>
      </c>
      <c r="O848" s="27" t="n">
        <v>0</v>
      </c>
      <c r="P848" s="31" t="n">
        <v>0</v>
      </c>
      <c r="Q848" s="32"/>
      <c r="R848" s="38"/>
      <c r="S848" s="25" t="n">
        <f aca="false">SUM(F848,H848,J848,K848,L848,M848)</f>
        <v>262.342192</v>
      </c>
      <c r="T848" s="25" t="n">
        <f aca="false">SUM(F848,H848,J848,K848,L848,M848,Q848)</f>
        <v>262.342192</v>
      </c>
      <c r="AMH848" s="13"/>
      <c r="AMI848" s="0"/>
      <c r="AMJ848" s="0"/>
    </row>
    <row r="849" s="39" customFormat="true" ht="13.8" hidden="false" customHeight="false" outlineLevel="0" collapsed="false">
      <c r="A849" s="16" t="n">
        <v>30712084</v>
      </c>
      <c r="B849" s="17" t="s">
        <v>892</v>
      </c>
      <c r="C849" s="18"/>
      <c r="D849" s="18"/>
      <c r="E849" s="16" t="s">
        <v>39</v>
      </c>
      <c r="F849" s="19" t="n">
        <f aca="false">IF(C849="",VLOOKUP(E849,'PORTE E UCO'!$A$5:$D$46,4,0),VLOOKUP(E849,'PORTE E UCO'!$A$5:$D$46,4,0)*C849)</f>
        <v>52.984668</v>
      </c>
      <c r="G849" s="20"/>
      <c r="H849" s="21" t="n">
        <f aca="false">G849*$R$2</f>
        <v>0</v>
      </c>
      <c r="I849" s="16" t="n">
        <v>0</v>
      </c>
      <c r="J849" s="22" t="str">
        <f aca="false">IF(I849&gt;=1,F849*$J$2,"")</f>
        <v/>
      </c>
      <c r="K849" s="22" t="str">
        <f aca="false">IF(I849&gt;=2,F849*$K$2,"")</f>
        <v/>
      </c>
      <c r="L849" s="22" t="str">
        <f aca="false">IF(I849&gt;=3,F849*$L$2,"")</f>
        <v/>
      </c>
      <c r="M849" s="22" t="str">
        <f aca="false">IF(I849&gt;=4,F849*$M$2,"")</f>
        <v/>
      </c>
      <c r="N849" s="16" t="n">
        <v>0</v>
      </c>
      <c r="O849" s="16" t="n">
        <v>0</v>
      </c>
      <c r="P849" s="23" t="n">
        <v>0</v>
      </c>
      <c r="Q849" s="22"/>
      <c r="R849" s="38"/>
      <c r="S849" s="25" t="n">
        <f aca="false">SUM(F849,H849,J849,K849,L849,M849)</f>
        <v>52.984668</v>
      </c>
      <c r="T849" s="25" t="n">
        <f aca="false">SUM(F849,H849,J849,K849,L849,M849,Q849)</f>
        <v>52.984668</v>
      </c>
      <c r="AMH849" s="13"/>
      <c r="AMI849" s="0"/>
      <c r="AMJ849" s="0"/>
    </row>
    <row r="850" s="39" customFormat="true" ht="13.8" hidden="false" customHeight="false" outlineLevel="0" collapsed="false">
      <c r="A850" s="27" t="n">
        <v>30712092</v>
      </c>
      <c r="B850" s="28" t="s">
        <v>893</v>
      </c>
      <c r="C850" s="29"/>
      <c r="D850" s="29"/>
      <c r="E850" s="27" t="s">
        <v>54</v>
      </c>
      <c r="F850" s="19" t="n">
        <f aca="false">IF(C850="",VLOOKUP(E850,'PORTE E UCO'!$A$5:$D$46,4,0),VLOOKUP(E850,'PORTE E UCO'!$A$5:$D$46,4,0)*C850)</f>
        <v>35.31295</v>
      </c>
      <c r="G850" s="30"/>
      <c r="H850" s="21" t="n">
        <f aca="false">G850*$R$2</f>
        <v>0</v>
      </c>
      <c r="I850" s="27" t="n">
        <v>0</v>
      </c>
      <c r="J850" s="22" t="str">
        <f aca="false">IF(I850&gt;=1,F850*$J$2,"")</f>
        <v/>
      </c>
      <c r="K850" s="22" t="str">
        <f aca="false">IF(I850&gt;=2,F850*$K$2,"")</f>
        <v/>
      </c>
      <c r="L850" s="22" t="str">
        <f aca="false">IF(I850&gt;=3,F850*$L$2,"")</f>
        <v/>
      </c>
      <c r="M850" s="22" t="str">
        <f aca="false">IF(I850&gt;=4,F850*$M$2,"")</f>
        <v/>
      </c>
      <c r="N850" s="27" t="n">
        <v>0</v>
      </c>
      <c r="O850" s="27" t="n">
        <v>0</v>
      </c>
      <c r="P850" s="31" t="n">
        <v>0</v>
      </c>
      <c r="Q850" s="32"/>
      <c r="R850" s="38"/>
      <c r="S850" s="25" t="n">
        <f aca="false">SUM(F850,H850,J850,K850,L850,M850)</f>
        <v>35.31295</v>
      </c>
      <c r="T850" s="25" t="n">
        <f aca="false">SUM(F850,H850,J850,K850,L850,M850,Q850)</f>
        <v>35.31295</v>
      </c>
      <c r="AMH850" s="13"/>
      <c r="AMI850" s="0"/>
      <c r="AMJ850" s="0"/>
    </row>
    <row r="851" s="39" customFormat="true" ht="13.8" hidden="false" customHeight="false" outlineLevel="0" collapsed="false">
      <c r="A851" s="16" t="n">
        <v>30712106</v>
      </c>
      <c r="B851" s="17" t="s">
        <v>894</v>
      </c>
      <c r="C851" s="18"/>
      <c r="D851" s="18"/>
      <c r="E851" s="16" t="s">
        <v>64</v>
      </c>
      <c r="F851" s="19" t="n">
        <f aca="false">IF(C851="",VLOOKUP(E851,'PORTE E UCO'!$A$5:$D$46,4,0),VLOOKUP(E851,'PORTE E UCO'!$A$5:$D$46,4,0)*C851)</f>
        <v>110.217052</v>
      </c>
      <c r="G851" s="20"/>
      <c r="H851" s="21" t="n">
        <f aca="false">G851*$R$2</f>
        <v>0</v>
      </c>
      <c r="I851" s="16" t="n">
        <v>0</v>
      </c>
      <c r="J851" s="22" t="str">
        <f aca="false">IF(I851&gt;=1,F851*$J$2,"")</f>
        <v/>
      </c>
      <c r="K851" s="22" t="str">
        <f aca="false">IF(I851&gt;=2,F851*$K$2,"")</f>
        <v/>
      </c>
      <c r="L851" s="22" t="str">
        <f aca="false">IF(I851&gt;=3,F851*$L$2,"")</f>
        <v/>
      </c>
      <c r="M851" s="22" t="str">
        <f aca="false">IF(I851&gt;=4,F851*$M$2,"")</f>
        <v/>
      </c>
      <c r="N851" s="16" t="n">
        <v>0</v>
      </c>
      <c r="O851" s="16" t="n">
        <v>0</v>
      </c>
      <c r="P851" s="23" t="n">
        <v>0</v>
      </c>
      <c r="Q851" s="22"/>
      <c r="R851" s="38"/>
      <c r="S851" s="25" t="n">
        <f aca="false">SUM(F851,H851,J851,K851,L851,M851)</f>
        <v>110.217052</v>
      </c>
      <c r="T851" s="25" t="n">
        <f aca="false">SUM(F851,H851,J851,K851,L851,M851,Q851)</f>
        <v>110.217052</v>
      </c>
      <c r="AMH851" s="13"/>
      <c r="AMI851" s="0"/>
      <c r="AMJ851" s="0"/>
    </row>
    <row r="852" s="39" customFormat="true" ht="13.8" hidden="false" customHeight="false" outlineLevel="0" collapsed="false">
      <c r="A852" s="27" t="n">
        <v>30712114</v>
      </c>
      <c r="B852" s="28" t="s">
        <v>895</v>
      </c>
      <c r="C852" s="29"/>
      <c r="D852" s="29"/>
      <c r="E852" s="27" t="s">
        <v>64</v>
      </c>
      <c r="F852" s="19" t="n">
        <f aca="false">IF(C852="",VLOOKUP(E852,'PORTE E UCO'!$A$5:$D$46,4,0),VLOOKUP(E852,'PORTE E UCO'!$A$5:$D$46,4,0)*C852)</f>
        <v>110.217052</v>
      </c>
      <c r="G852" s="30"/>
      <c r="H852" s="21" t="n">
        <f aca="false">G852*$R$2</f>
        <v>0</v>
      </c>
      <c r="I852" s="27" t="n">
        <v>0</v>
      </c>
      <c r="J852" s="22" t="str">
        <f aca="false">IF(I852&gt;=1,F852*$J$2,"")</f>
        <v/>
      </c>
      <c r="K852" s="22" t="str">
        <f aca="false">IF(I852&gt;=2,F852*$K$2,"")</f>
        <v/>
      </c>
      <c r="L852" s="22" t="str">
        <f aca="false">IF(I852&gt;=3,F852*$L$2,"")</f>
        <v/>
      </c>
      <c r="M852" s="22" t="str">
        <f aca="false">IF(I852&gt;=4,F852*$M$2,"")</f>
        <v/>
      </c>
      <c r="N852" s="27" t="n">
        <v>0</v>
      </c>
      <c r="O852" s="27" t="n">
        <v>0</v>
      </c>
      <c r="P852" s="31" t="n">
        <v>0</v>
      </c>
      <c r="Q852" s="32"/>
      <c r="R852" s="38"/>
      <c r="S852" s="25" t="n">
        <f aca="false">SUM(F852,H852,J852,K852,L852,M852)</f>
        <v>110.217052</v>
      </c>
      <c r="T852" s="25" t="n">
        <f aca="false">SUM(F852,H852,J852,K852,L852,M852,Q852)</f>
        <v>110.217052</v>
      </c>
      <c r="AMH852" s="13"/>
      <c r="AMI852" s="0"/>
      <c r="AMJ852" s="0"/>
    </row>
    <row r="853" s="39" customFormat="true" ht="13.8" hidden="false" customHeight="false" outlineLevel="0" collapsed="false">
      <c r="A853" s="16" t="n">
        <v>30712122</v>
      </c>
      <c r="B853" s="17" t="s">
        <v>896</v>
      </c>
      <c r="C853" s="18"/>
      <c r="D853" s="18"/>
      <c r="E853" s="16" t="s">
        <v>15</v>
      </c>
      <c r="F853" s="19" t="n">
        <f aca="false">IF(C853="",VLOOKUP(E853,'PORTE E UCO'!$A$5:$D$46,4,0),VLOOKUP(E853,'PORTE E UCO'!$A$5:$D$46,4,0)*C853)</f>
        <v>93.13473</v>
      </c>
      <c r="G853" s="20"/>
      <c r="H853" s="21" t="n">
        <f aca="false">G853*$R$2</f>
        <v>0</v>
      </c>
      <c r="I853" s="16" t="n">
        <v>0</v>
      </c>
      <c r="J853" s="22" t="str">
        <f aca="false">IF(I853&gt;=1,F853*$J$2,"")</f>
        <v/>
      </c>
      <c r="K853" s="22" t="str">
        <f aca="false">IF(I853&gt;=2,F853*$K$2,"")</f>
        <v/>
      </c>
      <c r="L853" s="22" t="str">
        <f aca="false">IF(I853&gt;=3,F853*$L$2,"")</f>
        <v/>
      </c>
      <c r="M853" s="22" t="str">
        <f aca="false">IF(I853&gt;=4,F853*$M$2,"")</f>
        <v/>
      </c>
      <c r="N853" s="16" t="n">
        <v>0</v>
      </c>
      <c r="O853" s="16" t="n">
        <v>0</v>
      </c>
      <c r="P853" s="23" t="n">
        <v>0</v>
      </c>
      <c r="Q853" s="22"/>
      <c r="R853" s="38"/>
      <c r="S853" s="25" t="n">
        <f aca="false">SUM(F853,H853,J853,K853,L853,M853)</f>
        <v>93.13473</v>
      </c>
      <c r="T853" s="25" t="n">
        <f aca="false">SUM(F853,H853,J853,K853,L853,M853,Q853)</f>
        <v>93.13473</v>
      </c>
      <c r="AMH853" s="13"/>
      <c r="AMI853" s="0"/>
      <c r="AMJ853" s="0"/>
    </row>
    <row r="854" s="39" customFormat="true" ht="13.8" hidden="false" customHeight="false" outlineLevel="0" collapsed="false">
      <c r="A854" s="27" t="n">
        <v>30712130</v>
      </c>
      <c r="B854" s="28" t="s">
        <v>897</v>
      </c>
      <c r="C854" s="29"/>
      <c r="D854" s="29"/>
      <c r="E854" s="27" t="s">
        <v>39</v>
      </c>
      <c r="F854" s="19" t="n">
        <f aca="false">IF(C854="",VLOOKUP(E854,'PORTE E UCO'!$A$5:$D$46,4,0),VLOOKUP(E854,'PORTE E UCO'!$A$5:$D$46,4,0)*C854)</f>
        <v>52.984668</v>
      </c>
      <c r="G854" s="30"/>
      <c r="H854" s="21" t="n">
        <f aca="false">G854*$R$2</f>
        <v>0</v>
      </c>
      <c r="I854" s="27" t="n">
        <v>0</v>
      </c>
      <c r="J854" s="22" t="str">
        <f aca="false">IF(I854&gt;=1,F854*$J$2,"")</f>
        <v/>
      </c>
      <c r="K854" s="22" t="str">
        <f aca="false">IF(I854&gt;=2,F854*$K$2,"")</f>
        <v/>
      </c>
      <c r="L854" s="22" t="str">
        <f aca="false">IF(I854&gt;=3,F854*$L$2,"")</f>
        <v/>
      </c>
      <c r="M854" s="22" t="str">
        <f aca="false">IF(I854&gt;=4,F854*$M$2,"")</f>
        <v/>
      </c>
      <c r="N854" s="27" t="n">
        <v>0</v>
      </c>
      <c r="O854" s="27" t="n">
        <v>0</v>
      </c>
      <c r="P854" s="31" t="n">
        <v>0</v>
      </c>
      <c r="Q854" s="32"/>
      <c r="R854" s="38"/>
      <c r="S854" s="25" t="n">
        <f aca="false">SUM(F854,H854,J854,K854,L854,M854)</f>
        <v>52.984668</v>
      </c>
      <c r="T854" s="25" t="n">
        <f aca="false">SUM(F854,H854,J854,K854,L854,M854,Q854)</f>
        <v>52.984668</v>
      </c>
      <c r="AMH854" s="13"/>
      <c r="AMI854" s="0"/>
      <c r="AMJ854" s="0"/>
    </row>
    <row r="855" s="39" customFormat="true" ht="13.8" hidden="false" customHeight="false" outlineLevel="0" collapsed="false">
      <c r="A855" s="16" t="n">
        <v>30712149</v>
      </c>
      <c r="B855" s="17" t="s">
        <v>898</v>
      </c>
      <c r="C855" s="18"/>
      <c r="D855" s="18"/>
      <c r="E855" s="16" t="s">
        <v>64</v>
      </c>
      <c r="F855" s="19" t="n">
        <f aca="false">IF(C855="",VLOOKUP(E855,'PORTE E UCO'!$A$5:$D$46,4,0),VLOOKUP(E855,'PORTE E UCO'!$A$5:$D$46,4,0)*C855)</f>
        <v>110.217052</v>
      </c>
      <c r="G855" s="20"/>
      <c r="H855" s="21" t="n">
        <f aca="false">G855*$R$2</f>
        <v>0</v>
      </c>
      <c r="I855" s="16" t="n">
        <v>0</v>
      </c>
      <c r="J855" s="22" t="str">
        <f aca="false">IF(I855&gt;=1,F855*$J$2,"")</f>
        <v/>
      </c>
      <c r="K855" s="22" t="str">
        <f aca="false">IF(I855&gt;=2,F855*$K$2,"")</f>
        <v/>
      </c>
      <c r="L855" s="22" t="str">
        <f aca="false">IF(I855&gt;=3,F855*$L$2,"")</f>
        <v/>
      </c>
      <c r="M855" s="22" t="str">
        <f aca="false">IF(I855&gt;=4,F855*$M$2,"")</f>
        <v/>
      </c>
      <c r="N855" s="16" t="n">
        <v>0</v>
      </c>
      <c r="O855" s="16" t="n">
        <v>0</v>
      </c>
      <c r="P855" s="23" t="n">
        <v>0</v>
      </c>
      <c r="Q855" s="22"/>
      <c r="R855" s="38"/>
      <c r="S855" s="25" t="n">
        <f aca="false">SUM(F855,H855,J855,K855,L855,M855)</f>
        <v>110.217052</v>
      </c>
      <c r="T855" s="25" t="n">
        <f aca="false">SUM(F855,H855,J855,K855,L855,M855,Q855)</f>
        <v>110.217052</v>
      </c>
      <c r="AMH855" s="13"/>
      <c r="AMI855" s="0"/>
      <c r="AMJ855" s="0"/>
    </row>
    <row r="856" s="39" customFormat="true" ht="13.8" hidden="false" customHeight="false" outlineLevel="0" collapsed="false">
      <c r="A856" s="27" t="n">
        <v>30713153</v>
      </c>
      <c r="B856" s="28" t="s">
        <v>899</v>
      </c>
      <c r="C856" s="29"/>
      <c r="D856" s="29"/>
      <c r="E856" s="27" t="s">
        <v>257</v>
      </c>
      <c r="F856" s="19" t="n">
        <f aca="false">IF(C856="",VLOOKUP(E856,'PORTE E UCO'!$A$5:$D$46,4,0),VLOOKUP(E856,'PORTE E UCO'!$A$5:$D$46,4,0)*C856)</f>
        <v>400.494582</v>
      </c>
      <c r="G856" s="30"/>
      <c r="H856" s="21" t="n">
        <f aca="false">G856*$R$2</f>
        <v>0</v>
      </c>
      <c r="I856" s="27" t="n">
        <v>1</v>
      </c>
      <c r="J856" s="22" t="n">
        <f aca="false">IF(I856&gt;=1,F856*$J$2,"")</f>
        <v>120.1483746</v>
      </c>
      <c r="K856" s="22" t="str">
        <f aca="false">IF(I856&gt;=2,F856*$K$2,"")</f>
        <v/>
      </c>
      <c r="L856" s="22" t="str">
        <f aca="false">IF(I856&gt;=3,F856*$L$2,"")</f>
        <v/>
      </c>
      <c r="M856" s="22" t="str">
        <f aca="false">IF(I856&gt;=4,F856*$M$2,"")</f>
        <v/>
      </c>
      <c r="N856" s="27" t="n">
        <v>3</v>
      </c>
      <c r="O856" s="27" t="n">
        <v>0</v>
      </c>
      <c r="P856" s="31" t="n">
        <v>0</v>
      </c>
      <c r="Q856" s="32"/>
      <c r="R856" s="38"/>
      <c r="S856" s="25" t="n">
        <f aca="false">SUM(F856,H856,J856,K856,L856,M856)</f>
        <v>520.6429566</v>
      </c>
      <c r="T856" s="25" t="n">
        <f aca="false">SUM(F856,H856,J856,K856,L856,M856,Q856)</f>
        <v>520.6429566</v>
      </c>
      <c r="AMH856" s="13"/>
      <c r="AMI856" s="0"/>
      <c r="AMJ856" s="0"/>
    </row>
    <row r="857" s="39" customFormat="true" ht="13.8" hidden="false" customHeight="false" outlineLevel="0" collapsed="false">
      <c r="A857" s="16" t="n">
        <v>30713021</v>
      </c>
      <c r="B857" s="17" t="s">
        <v>900</v>
      </c>
      <c r="C857" s="18"/>
      <c r="D857" s="18"/>
      <c r="E857" s="16" t="s">
        <v>15</v>
      </c>
      <c r="F857" s="19" t="n">
        <f aca="false">IF(C857="",VLOOKUP(E857,'PORTE E UCO'!$A$5:$D$46,4,0),VLOOKUP(E857,'PORTE E UCO'!$A$5:$D$46,4,0)*C857)</f>
        <v>93.13473</v>
      </c>
      <c r="G857" s="20"/>
      <c r="H857" s="21" t="n">
        <f aca="false">G857*$R$2</f>
        <v>0</v>
      </c>
      <c r="I857" s="16" t="n">
        <v>0</v>
      </c>
      <c r="J857" s="22" t="str">
        <f aca="false">IF(I857&gt;=1,F857*$J$2,"")</f>
        <v/>
      </c>
      <c r="K857" s="22" t="str">
        <f aca="false">IF(I857&gt;=2,F857*$K$2,"")</f>
        <v/>
      </c>
      <c r="L857" s="22" t="str">
        <f aca="false">IF(I857&gt;=3,F857*$L$2,"")</f>
        <v/>
      </c>
      <c r="M857" s="22" t="str">
        <f aca="false">IF(I857&gt;=4,F857*$M$2,"")</f>
        <v/>
      </c>
      <c r="N857" s="16" t="n">
        <v>2</v>
      </c>
      <c r="O857" s="16" t="n">
        <v>0</v>
      </c>
      <c r="P857" s="23" t="n">
        <v>0</v>
      </c>
      <c r="Q857" s="22"/>
      <c r="R857" s="38"/>
      <c r="S857" s="25" t="n">
        <f aca="false">SUM(F857,H857,J857,K857,L857,M857)</f>
        <v>93.13473</v>
      </c>
      <c r="T857" s="25" t="n">
        <f aca="false">SUM(F857,H857,J857,K857,L857,M857,Q857)</f>
        <v>93.13473</v>
      </c>
      <c r="AMH857" s="13"/>
      <c r="AMI857" s="0"/>
      <c r="AMJ857" s="0"/>
    </row>
    <row r="858" s="39" customFormat="true" ht="13.8" hidden="false" customHeight="false" outlineLevel="0" collapsed="false">
      <c r="A858" s="27" t="n">
        <v>30713030</v>
      </c>
      <c r="B858" s="28" t="s">
        <v>901</v>
      </c>
      <c r="C858" s="29"/>
      <c r="D858" s="29"/>
      <c r="E858" s="27" t="s">
        <v>15</v>
      </c>
      <c r="F858" s="19" t="n">
        <f aca="false">IF(C858="",VLOOKUP(E858,'PORTE E UCO'!$A$5:$D$46,4,0),VLOOKUP(E858,'PORTE E UCO'!$A$5:$D$46,4,0)*C858)</f>
        <v>93.13473</v>
      </c>
      <c r="G858" s="30"/>
      <c r="H858" s="21" t="n">
        <f aca="false">G858*$R$2</f>
        <v>0</v>
      </c>
      <c r="I858" s="27" t="n">
        <v>0</v>
      </c>
      <c r="J858" s="22" t="str">
        <f aca="false">IF(I858&gt;=1,F858*$J$2,"")</f>
        <v/>
      </c>
      <c r="K858" s="22" t="str">
        <f aca="false">IF(I858&gt;=2,F858*$K$2,"")</f>
        <v/>
      </c>
      <c r="L858" s="22" t="str">
        <f aca="false">IF(I858&gt;=3,F858*$L$2,"")</f>
        <v/>
      </c>
      <c r="M858" s="22" t="str">
        <f aca="false">IF(I858&gt;=4,F858*$M$2,"")</f>
        <v/>
      </c>
      <c r="N858" s="27" t="n">
        <v>2</v>
      </c>
      <c r="O858" s="27" t="n">
        <v>0</v>
      </c>
      <c r="P858" s="31" t="n">
        <v>0</v>
      </c>
      <c r="Q858" s="32"/>
      <c r="R858" s="38"/>
      <c r="S858" s="25" t="n">
        <f aca="false">SUM(F858,H858,J858,K858,L858,M858)</f>
        <v>93.13473</v>
      </c>
      <c r="T858" s="25" t="n">
        <f aca="false">SUM(F858,H858,J858,K858,L858,M858,Q858)</f>
        <v>93.13473</v>
      </c>
      <c r="AMH858" s="13"/>
      <c r="AMI858" s="0"/>
      <c r="AMJ858" s="0"/>
    </row>
    <row r="859" s="39" customFormat="true" ht="13.8" hidden="false" customHeight="false" outlineLevel="0" collapsed="false">
      <c r="A859" s="16" t="n">
        <v>30713048</v>
      </c>
      <c r="B859" s="17" t="s">
        <v>902</v>
      </c>
      <c r="C859" s="18"/>
      <c r="D859" s="18"/>
      <c r="E859" s="16" t="s">
        <v>195</v>
      </c>
      <c r="F859" s="19" t="n">
        <f aca="false">IF(C859="",VLOOKUP(E859,'PORTE E UCO'!$A$5:$D$46,4,0),VLOOKUP(E859,'PORTE E UCO'!$A$5:$D$46,4,0)*C859)</f>
        <v>742.008916</v>
      </c>
      <c r="G859" s="20"/>
      <c r="H859" s="21" t="n">
        <f aca="false">G859*$R$2</f>
        <v>0</v>
      </c>
      <c r="I859" s="16" t="n">
        <v>1</v>
      </c>
      <c r="J859" s="22" t="n">
        <f aca="false">IF(I859&gt;=1,F859*$J$2,"")</f>
        <v>222.6026748</v>
      </c>
      <c r="K859" s="22" t="str">
        <f aca="false">IF(I859&gt;=2,F859*$K$2,"")</f>
        <v/>
      </c>
      <c r="L859" s="22" t="str">
        <f aca="false">IF(I859&gt;=3,F859*$L$2,"")</f>
        <v/>
      </c>
      <c r="M859" s="22" t="str">
        <f aca="false">IF(I859&gt;=4,F859*$M$2,"")</f>
        <v/>
      </c>
      <c r="N859" s="16" t="n">
        <v>4</v>
      </c>
      <c r="O859" s="16" t="n">
        <v>0</v>
      </c>
      <c r="P859" s="23" t="n">
        <v>0</v>
      </c>
      <c r="Q859" s="22"/>
      <c r="R859" s="38"/>
      <c r="S859" s="25" t="n">
        <f aca="false">SUM(F859,H859,J859,K859,L859,M859)</f>
        <v>964.6115908</v>
      </c>
      <c r="T859" s="25" t="n">
        <f aca="false">SUM(F859,H859,J859,K859,L859,M859,Q859)</f>
        <v>964.6115908</v>
      </c>
      <c r="AMH859" s="13"/>
      <c r="AMI859" s="0"/>
      <c r="AMJ859" s="0"/>
    </row>
    <row r="860" s="39" customFormat="true" ht="13.8" hidden="false" customHeight="false" outlineLevel="0" collapsed="false">
      <c r="A860" s="27" t="n">
        <v>30713064</v>
      </c>
      <c r="B860" s="28" t="s">
        <v>903</v>
      </c>
      <c r="C860" s="29"/>
      <c r="D860" s="29"/>
      <c r="E860" s="27" t="s">
        <v>37</v>
      </c>
      <c r="F860" s="19" t="n">
        <f aca="false">IF(C860="",VLOOKUP(E860,'PORTE E UCO'!$A$5:$D$46,4,0),VLOOKUP(E860,'PORTE E UCO'!$A$5:$D$46,4,0)*C860)</f>
        <v>192.437794</v>
      </c>
      <c r="G860" s="30"/>
      <c r="H860" s="21" t="n">
        <f aca="false">G860*$R$2</f>
        <v>0</v>
      </c>
      <c r="I860" s="27" t="n">
        <v>0</v>
      </c>
      <c r="J860" s="22" t="str">
        <f aca="false">IF(I860&gt;=1,F860*$J$2,"")</f>
        <v/>
      </c>
      <c r="K860" s="22" t="str">
        <f aca="false">IF(I860&gt;=2,F860*$K$2,"")</f>
        <v/>
      </c>
      <c r="L860" s="22" t="str">
        <f aca="false">IF(I860&gt;=3,F860*$L$2,"")</f>
        <v/>
      </c>
      <c r="M860" s="22" t="str">
        <f aca="false">IF(I860&gt;=4,F860*$M$2,"")</f>
        <v/>
      </c>
      <c r="N860" s="27" t="n">
        <v>1</v>
      </c>
      <c r="O860" s="27" t="n">
        <v>0</v>
      </c>
      <c r="P860" s="31" t="n">
        <v>0</v>
      </c>
      <c r="Q860" s="32"/>
      <c r="R860" s="38"/>
      <c r="S860" s="25" t="n">
        <f aca="false">SUM(F860,H860,J860,K860,L860,M860)</f>
        <v>192.437794</v>
      </c>
      <c r="T860" s="25" t="n">
        <f aca="false">SUM(F860,H860,J860,K860,L860,M860,Q860)</f>
        <v>192.437794</v>
      </c>
      <c r="AMH860" s="13"/>
      <c r="AMI860" s="0"/>
      <c r="AMJ860" s="0"/>
    </row>
    <row r="861" s="39" customFormat="true" ht="21.65" hidden="false" customHeight="false" outlineLevel="0" collapsed="false">
      <c r="A861" s="16" t="n">
        <v>30713137</v>
      </c>
      <c r="B861" s="17" t="s">
        <v>904</v>
      </c>
      <c r="C861" s="18"/>
      <c r="D861" s="18"/>
      <c r="E861" s="16" t="s">
        <v>20</v>
      </c>
      <c r="F861" s="19" t="n">
        <f aca="false">IF(C861="",VLOOKUP(E861,'PORTE E UCO'!$A$5:$D$46,4,0),VLOOKUP(E861,'PORTE E UCO'!$A$5:$D$46,4,0)*C861)</f>
        <v>70.656386</v>
      </c>
      <c r="G861" s="20"/>
      <c r="H861" s="21" t="n">
        <f aca="false">G861*$R$2</f>
        <v>0</v>
      </c>
      <c r="I861" s="16" t="n">
        <v>0</v>
      </c>
      <c r="J861" s="22" t="str">
        <f aca="false">IF(I861&gt;=1,F861*$J$2,"")</f>
        <v/>
      </c>
      <c r="K861" s="22" t="str">
        <f aca="false">IF(I861&gt;=2,F861*$K$2,"")</f>
        <v/>
      </c>
      <c r="L861" s="22" t="str">
        <f aca="false">IF(I861&gt;=3,F861*$L$2,"")</f>
        <v/>
      </c>
      <c r="M861" s="22" t="str">
        <f aca="false">IF(I861&gt;=4,F861*$M$2,"")</f>
        <v/>
      </c>
      <c r="N861" s="16" t="n">
        <v>0</v>
      </c>
      <c r="O861" s="16" t="n">
        <v>0</v>
      </c>
      <c r="P861" s="23" t="n">
        <v>0</v>
      </c>
      <c r="Q861" s="22"/>
      <c r="R861" s="38"/>
      <c r="S861" s="25" t="n">
        <f aca="false">SUM(F861,H861,J861,K861,L861,M861)</f>
        <v>70.656386</v>
      </c>
      <c r="T861" s="25" t="n">
        <f aca="false">SUM(F861,H861,J861,K861,L861,M861,Q861)</f>
        <v>70.656386</v>
      </c>
      <c r="AMH861" s="13"/>
      <c r="AMI861" s="0"/>
      <c r="AMJ861" s="0"/>
    </row>
    <row r="862" s="39" customFormat="true" ht="21.65" hidden="false" customHeight="false" outlineLevel="0" collapsed="false">
      <c r="A862" s="27" t="n">
        <v>30713145</v>
      </c>
      <c r="B862" s="28" t="s">
        <v>905</v>
      </c>
      <c r="C862" s="29"/>
      <c r="D862" s="29"/>
      <c r="E862" s="27" t="s">
        <v>20</v>
      </c>
      <c r="F862" s="19" t="n">
        <f aca="false">IF(C862="",VLOOKUP(E862,'PORTE E UCO'!$A$5:$D$46,4,0),VLOOKUP(E862,'PORTE E UCO'!$A$5:$D$46,4,0)*C862)</f>
        <v>70.656386</v>
      </c>
      <c r="G862" s="30"/>
      <c r="H862" s="21" t="n">
        <f aca="false">G862*$R$2</f>
        <v>0</v>
      </c>
      <c r="I862" s="27" t="n">
        <v>0</v>
      </c>
      <c r="J862" s="22" t="str">
        <f aca="false">IF(I862&gt;=1,F862*$J$2,"")</f>
        <v/>
      </c>
      <c r="K862" s="22" t="str">
        <f aca="false">IF(I862&gt;=2,F862*$K$2,"")</f>
        <v/>
      </c>
      <c r="L862" s="22" t="str">
        <f aca="false">IF(I862&gt;=3,F862*$L$2,"")</f>
        <v/>
      </c>
      <c r="M862" s="22" t="str">
        <f aca="false">IF(I862&gt;=4,F862*$M$2,"")</f>
        <v/>
      </c>
      <c r="N862" s="27" t="n">
        <v>0</v>
      </c>
      <c r="O862" s="27" t="n">
        <v>0</v>
      </c>
      <c r="P862" s="31" t="n">
        <v>0</v>
      </c>
      <c r="Q862" s="32"/>
      <c r="R862" s="38"/>
      <c r="S862" s="25" t="n">
        <f aca="false">SUM(F862,H862,J862,K862,L862,M862)</f>
        <v>70.656386</v>
      </c>
      <c r="T862" s="25" t="n">
        <f aca="false">SUM(F862,H862,J862,K862,L862,M862,Q862)</f>
        <v>70.656386</v>
      </c>
      <c r="AMH862" s="13"/>
      <c r="AMI862" s="0"/>
      <c r="AMJ862" s="0"/>
    </row>
    <row r="863" s="39" customFormat="true" ht="13.8" hidden="false" customHeight="false" outlineLevel="0" collapsed="false">
      <c r="A863" s="16" t="n">
        <v>30713072</v>
      </c>
      <c r="B863" s="17" t="s">
        <v>906</v>
      </c>
      <c r="C863" s="18"/>
      <c r="D863" s="18"/>
      <c r="E863" s="16" t="s">
        <v>37</v>
      </c>
      <c r="F863" s="19" t="n">
        <f aca="false">IF(C863="",VLOOKUP(E863,'PORTE E UCO'!$A$5:$D$46,4,0),VLOOKUP(E863,'PORTE E UCO'!$A$5:$D$46,4,0)*C863)</f>
        <v>192.437794</v>
      </c>
      <c r="G863" s="20"/>
      <c r="H863" s="21" t="n">
        <f aca="false">G863*$R$2</f>
        <v>0</v>
      </c>
      <c r="I863" s="16" t="n">
        <v>1</v>
      </c>
      <c r="J863" s="22" t="n">
        <f aca="false">IF(I863&gt;=1,F863*$J$2,"")</f>
        <v>57.7313382</v>
      </c>
      <c r="K863" s="22" t="str">
        <f aca="false">IF(I863&gt;=2,F863*$K$2,"")</f>
        <v/>
      </c>
      <c r="L863" s="22" t="str">
        <f aca="false">IF(I863&gt;=3,F863*$L$2,"")</f>
        <v/>
      </c>
      <c r="M863" s="22" t="str">
        <f aca="false">IF(I863&gt;=4,F863*$M$2,"")</f>
        <v/>
      </c>
      <c r="N863" s="16" t="n">
        <v>1</v>
      </c>
      <c r="O863" s="16" t="n">
        <v>0</v>
      </c>
      <c r="P863" s="23" t="n">
        <v>0</v>
      </c>
      <c r="Q863" s="22"/>
      <c r="R863" s="38"/>
      <c r="S863" s="25" t="n">
        <f aca="false">SUM(F863,H863,J863,K863,L863,M863)</f>
        <v>250.1691322</v>
      </c>
      <c r="T863" s="25" t="n">
        <f aca="false">SUM(F863,H863,J863,K863,L863,M863,Q863)</f>
        <v>250.1691322</v>
      </c>
      <c r="AMH863" s="13"/>
      <c r="AMI863" s="0"/>
      <c r="AMJ863" s="0"/>
    </row>
    <row r="864" s="39" customFormat="true" ht="13.8" hidden="false" customHeight="false" outlineLevel="0" collapsed="false">
      <c r="A864" s="27" t="n">
        <v>30714010</v>
      </c>
      <c r="B864" s="28" t="s">
        <v>907</v>
      </c>
      <c r="C864" s="29"/>
      <c r="D864" s="29"/>
      <c r="E864" s="27" t="s">
        <v>22</v>
      </c>
      <c r="F864" s="19" t="n">
        <f aca="false">IF(C864="",VLOOKUP(E864,'PORTE E UCO'!$A$5:$D$46,4,0),VLOOKUP(E864,'PORTE E UCO'!$A$5:$D$46,4,0)*C864)</f>
        <v>220.434104</v>
      </c>
      <c r="G864" s="30"/>
      <c r="H864" s="21" t="n">
        <f aca="false">G864*$R$2</f>
        <v>0</v>
      </c>
      <c r="I864" s="27" t="n">
        <v>1</v>
      </c>
      <c r="J864" s="22" t="n">
        <f aca="false">IF(I864&gt;=1,F864*$J$2,"")</f>
        <v>66.1302312</v>
      </c>
      <c r="K864" s="22" t="str">
        <f aca="false">IF(I864&gt;=2,F864*$K$2,"")</f>
        <v/>
      </c>
      <c r="L864" s="22" t="str">
        <f aca="false">IF(I864&gt;=3,F864*$L$2,"")</f>
        <v/>
      </c>
      <c r="M864" s="22" t="str">
        <f aca="false">IF(I864&gt;=4,F864*$M$2,"")</f>
        <v/>
      </c>
      <c r="N864" s="27" t="n">
        <v>2</v>
      </c>
      <c r="O864" s="27" t="n">
        <v>0</v>
      </c>
      <c r="P864" s="31" t="n">
        <v>0</v>
      </c>
      <c r="Q864" s="32"/>
      <c r="R864" s="38"/>
      <c r="S864" s="25" t="n">
        <f aca="false">SUM(F864,H864,J864,K864,L864,M864)</f>
        <v>286.5643352</v>
      </c>
      <c r="T864" s="25" t="n">
        <f aca="false">SUM(F864,H864,J864,K864,L864,M864,Q864)</f>
        <v>286.5643352</v>
      </c>
      <c r="AMH864" s="13"/>
      <c r="AMI864" s="0"/>
      <c r="AMJ864" s="0"/>
    </row>
    <row r="865" s="39" customFormat="true" ht="13.8" hidden="false" customHeight="false" outlineLevel="0" collapsed="false">
      <c r="A865" s="16" t="n">
        <v>30714036</v>
      </c>
      <c r="B865" s="17" t="s">
        <v>908</v>
      </c>
      <c r="C865" s="18"/>
      <c r="D865" s="18"/>
      <c r="E865" s="16" t="s">
        <v>22</v>
      </c>
      <c r="F865" s="19" t="n">
        <f aca="false">IF(C865="",VLOOKUP(E865,'PORTE E UCO'!$A$5:$D$46,4,0),VLOOKUP(E865,'PORTE E UCO'!$A$5:$D$46,4,0)*C865)</f>
        <v>220.434104</v>
      </c>
      <c r="G865" s="20"/>
      <c r="H865" s="21" t="n">
        <f aca="false">G865*$R$2</f>
        <v>0</v>
      </c>
      <c r="I865" s="16" t="n">
        <v>1</v>
      </c>
      <c r="J865" s="22" t="n">
        <f aca="false">IF(I865&gt;=1,F865*$J$2,"")</f>
        <v>66.1302312</v>
      </c>
      <c r="K865" s="22" t="str">
        <f aca="false">IF(I865&gt;=2,F865*$K$2,"")</f>
        <v/>
      </c>
      <c r="L865" s="22" t="str">
        <f aca="false">IF(I865&gt;=3,F865*$L$2,"")</f>
        <v/>
      </c>
      <c r="M865" s="22" t="str">
        <f aca="false">IF(I865&gt;=4,F865*$M$2,"")</f>
        <v/>
      </c>
      <c r="N865" s="16" t="n">
        <v>2</v>
      </c>
      <c r="O865" s="16" t="n">
        <v>0</v>
      </c>
      <c r="P865" s="23" t="n">
        <v>0</v>
      </c>
      <c r="Q865" s="22"/>
      <c r="R865" s="38"/>
      <c r="S865" s="25" t="n">
        <f aca="false">SUM(F865,H865,J865,K865,L865,M865)</f>
        <v>286.5643352</v>
      </c>
      <c r="T865" s="25" t="n">
        <f aca="false">SUM(F865,H865,J865,K865,L865,M865,Q865)</f>
        <v>286.5643352</v>
      </c>
      <c r="AMH865" s="13"/>
      <c r="AMI865" s="0"/>
      <c r="AMJ865" s="0"/>
    </row>
    <row r="866" s="39" customFormat="true" ht="13.8" hidden="false" customHeight="false" outlineLevel="0" collapsed="false">
      <c r="A866" s="27" t="n">
        <v>30714028</v>
      </c>
      <c r="B866" s="28" t="s">
        <v>909</v>
      </c>
      <c r="C866" s="29"/>
      <c r="D866" s="29"/>
      <c r="E866" s="27" t="s">
        <v>22</v>
      </c>
      <c r="F866" s="19" t="n">
        <f aca="false">IF(C866="",VLOOKUP(E866,'PORTE E UCO'!$A$5:$D$46,4,0),VLOOKUP(E866,'PORTE E UCO'!$A$5:$D$46,4,0)*C866)</f>
        <v>220.434104</v>
      </c>
      <c r="G866" s="30"/>
      <c r="H866" s="21" t="n">
        <f aca="false">G866*$R$2</f>
        <v>0</v>
      </c>
      <c r="I866" s="27" t="n">
        <v>1</v>
      </c>
      <c r="J866" s="22" t="n">
        <f aca="false">IF(I866&gt;=1,F866*$J$2,"")</f>
        <v>66.1302312</v>
      </c>
      <c r="K866" s="22" t="str">
        <f aca="false">IF(I866&gt;=2,F866*$K$2,"")</f>
        <v/>
      </c>
      <c r="L866" s="22" t="str">
        <f aca="false">IF(I866&gt;=3,F866*$L$2,"")</f>
        <v/>
      </c>
      <c r="M866" s="22" t="str">
        <f aca="false">IF(I866&gt;=4,F866*$M$2,"")</f>
        <v/>
      </c>
      <c r="N866" s="27" t="n">
        <v>2</v>
      </c>
      <c r="O866" s="27" t="n">
        <v>0</v>
      </c>
      <c r="P866" s="31" t="n">
        <v>0</v>
      </c>
      <c r="Q866" s="32"/>
      <c r="R866" s="38"/>
      <c r="S866" s="25" t="n">
        <f aca="false">SUM(F866,H866,J866,K866,L866,M866)</f>
        <v>286.5643352</v>
      </c>
      <c r="T866" s="25" t="n">
        <f aca="false">SUM(F866,H866,J866,K866,L866,M866,Q866)</f>
        <v>286.5643352</v>
      </c>
      <c r="AMH866" s="13"/>
      <c r="AMI866" s="0"/>
      <c r="AMJ866" s="0"/>
    </row>
    <row r="867" s="39" customFormat="true" ht="13.8" hidden="false" customHeight="false" outlineLevel="0" collapsed="false">
      <c r="A867" s="16" t="n">
        <v>30715016</v>
      </c>
      <c r="B867" s="17" t="s">
        <v>910</v>
      </c>
      <c r="C867" s="18"/>
      <c r="D867" s="18"/>
      <c r="E867" s="16" t="s">
        <v>308</v>
      </c>
      <c r="F867" s="19" t="n">
        <f aca="false">IF(C867="",VLOOKUP(E867,'PORTE E UCO'!$A$5:$D$46,4,0),VLOOKUP(E867,'PORTE E UCO'!$A$5:$D$46,4,0)*C867)</f>
        <v>1327.248658</v>
      </c>
      <c r="G867" s="20"/>
      <c r="H867" s="21" t="n">
        <f aca="false">G867*$R$2</f>
        <v>0</v>
      </c>
      <c r="I867" s="16" t="n">
        <v>2</v>
      </c>
      <c r="J867" s="22" t="n">
        <f aca="false">IF(I867&gt;=1,F867*$J$2,"")</f>
        <v>398.1745974</v>
      </c>
      <c r="K867" s="22" t="n">
        <f aca="false">IF(I867&gt;=2,F867*$K$2,"")</f>
        <v>265.4497316</v>
      </c>
      <c r="L867" s="22" t="str">
        <f aca="false">IF(I867&gt;=3,F867*$L$2,"")</f>
        <v/>
      </c>
      <c r="M867" s="22" t="str">
        <f aca="false">IF(I867&gt;=4,F867*$M$2,"")</f>
        <v/>
      </c>
      <c r="N867" s="16" t="n">
        <v>6</v>
      </c>
      <c r="O867" s="16" t="n">
        <v>0</v>
      </c>
      <c r="P867" s="23" t="n">
        <v>0</v>
      </c>
      <c r="Q867" s="22"/>
      <c r="R867" s="38"/>
      <c r="S867" s="25" t="n">
        <f aca="false">SUM(F867,H867,J867,K867,L867,M867)</f>
        <v>1990.872987</v>
      </c>
      <c r="T867" s="25" t="n">
        <f aca="false">SUM(F867,H867,J867,K867,L867,M867,Q867)</f>
        <v>1990.872987</v>
      </c>
      <c r="AMH867" s="13"/>
      <c r="AMI867" s="0"/>
      <c r="AMJ867" s="0"/>
    </row>
    <row r="868" s="39" customFormat="true" ht="14.95" hidden="false" customHeight="false" outlineLevel="0" collapsed="false">
      <c r="A868" s="27" t="n">
        <v>30715024</v>
      </c>
      <c r="B868" s="28" t="s">
        <v>911</v>
      </c>
      <c r="C868" s="29"/>
      <c r="D868" s="29"/>
      <c r="E868" s="27" t="s">
        <v>308</v>
      </c>
      <c r="F868" s="19" t="n">
        <f aca="false">IF(C868="",VLOOKUP(E868,'PORTE E UCO'!$A$5:$D$46,4,0),VLOOKUP(E868,'PORTE E UCO'!$A$5:$D$46,4,0)*C868)</f>
        <v>1327.248658</v>
      </c>
      <c r="G868" s="30"/>
      <c r="H868" s="21" t="n">
        <f aca="false">G868*$R$2</f>
        <v>0</v>
      </c>
      <c r="I868" s="27" t="n">
        <v>2</v>
      </c>
      <c r="J868" s="22" t="n">
        <f aca="false">IF(I868&gt;=1,F868*$J$2,"")</f>
        <v>398.1745974</v>
      </c>
      <c r="K868" s="22" t="n">
        <f aca="false">IF(I868&gt;=2,F868*$K$2,"")</f>
        <v>265.4497316</v>
      </c>
      <c r="L868" s="22" t="str">
        <f aca="false">IF(I868&gt;=3,F868*$L$2,"")</f>
        <v/>
      </c>
      <c r="M868" s="22" t="str">
        <f aca="false">IF(I868&gt;=4,F868*$M$2,"")</f>
        <v/>
      </c>
      <c r="N868" s="27" t="n">
        <v>6</v>
      </c>
      <c r="O868" s="27" t="n">
        <v>0</v>
      </c>
      <c r="P868" s="31" t="n">
        <v>0</v>
      </c>
      <c r="Q868" s="32"/>
      <c r="R868" s="38"/>
      <c r="S868" s="25" t="n">
        <f aca="false">SUM(F868,H868,J868,K868,L868,M868)</f>
        <v>1990.872987</v>
      </c>
      <c r="T868" s="25" t="n">
        <f aca="false">SUM(F868,H868,J868,K868,L868,M868,Q868)</f>
        <v>1990.872987</v>
      </c>
      <c r="AMH868" s="13"/>
      <c r="AMI868" s="0"/>
      <c r="AMJ868" s="0"/>
    </row>
    <row r="869" s="39" customFormat="true" ht="13.8" hidden="false" customHeight="false" outlineLevel="0" collapsed="false">
      <c r="A869" s="16" t="n">
        <v>30715032</v>
      </c>
      <c r="B869" s="17" t="s">
        <v>912</v>
      </c>
      <c r="C869" s="18"/>
      <c r="D869" s="18"/>
      <c r="E869" s="16" t="s">
        <v>24</v>
      </c>
      <c r="F869" s="19" t="n">
        <f aca="false">IF(C869="",VLOOKUP(E869,'PORTE E UCO'!$A$5:$D$46,4,0),VLOOKUP(E869,'PORTE E UCO'!$A$5:$D$46,4,0)*C869)</f>
        <v>377.223602</v>
      </c>
      <c r="G869" s="20"/>
      <c r="H869" s="21" t="n">
        <f aca="false">G869*$R$2</f>
        <v>0</v>
      </c>
      <c r="I869" s="16" t="n">
        <v>1</v>
      </c>
      <c r="J869" s="22" t="n">
        <f aca="false">IF(I869&gt;=1,F869*$J$2,"")</f>
        <v>113.1670806</v>
      </c>
      <c r="K869" s="22" t="str">
        <f aca="false">IF(I869&gt;=2,F869*$K$2,"")</f>
        <v/>
      </c>
      <c r="L869" s="22" t="str">
        <f aca="false">IF(I869&gt;=3,F869*$L$2,"")</f>
        <v/>
      </c>
      <c r="M869" s="22" t="str">
        <f aca="false">IF(I869&gt;=4,F869*$M$2,"")</f>
        <v/>
      </c>
      <c r="N869" s="16" t="n">
        <v>2</v>
      </c>
      <c r="O869" s="16" t="n">
        <v>0</v>
      </c>
      <c r="P869" s="23" t="n">
        <v>0</v>
      </c>
      <c r="Q869" s="22"/>
      <c r="R869" s="38"/>
      <c r="S869" s="25" t="n">
        <f aca="false">SUM(F869,H869,J869,K869,L869,M869)</f>
        <v>490.3906826</v>
      </c>
      <c r="T869" s="25" t="n">
        <f aca="false">SUM(F869,H869,J869,K869,L869,M869,Q869)</f>
        <v>490.3906826</v>
      </c>
      <c r="AMH869" s="13"/>
      <c r="AMI869" s="0"/>
      <c r="AMJ869" s="0"/>
    </row>
    <row r="870" s="39" customFormat="true" ht="13.8" hidden="false" customHeight="false" outlineLevel="0" collapsed="false">
      <c r="A870" s="27" t="n">
        <v>30715040</v>
      </c>
      <c r="B870" s="28" t="s">
        <v>913</v>
      </c>
      <c r="C870" s="29"/>
      <c r="D870" s="29"/>
      <c r="E870" s="27" t="s">
        <v>37</v>
      </c>
      <c r="F870" s="19" t="n">
        <f aca="false">IF(C870="",VLOOKUP(E870,'PORTE E UCO'!$A$5:$D$46,4,0),VLOOKUP(E870,'PORTE E UCO'!$A$5:$D$46,4,0)*C870)</f>
        <v>192.437794</v>
      </c>
      <c r="G870" s="30"/>
      <c r="H870" s="21" t="n">
        <f aca="false">G870*$R$2</f>
        <v>0</v>
      </c>
      <c r="I870" s="27" t="n">
        <v>1</v>
      </c>
      <c r="J870" s="22" t="n">
        <f aca="false">IF(I870&gt;=1,F870*$J$2,"")</f>
        <v>57.7313382</v>
      </c>
      <c r="K870" s="22" t="str">
        <f aca="false">IF(I870&gt;=2,F870*$K$2,"")</f>
        <v/>
      </c>
      <c r="L870" s="22" t="str">
        <f aca="false">IF(I870&gt;=3,F870*$L$2,"")</f>
        <v/>
      </c>
      <c r="M870" s="22" t="str">
        <f aca="false">IF(I870&gt;=4,F870*$M$2,"")</f>
        <v/>
      </c>
      <c r="N870" s="27" t="n">
        <v>2</v>
      </c>
      <c r="O870" s="27" t="n">
        <v>0</v>
      </c>
      <c r="P870" s="31" t="n">
        <v>0</v>
      </c>
      <c r="Q870" s="32"/>
      <c r="R870" s="38"/>
      <c r="S870" s="25" t="n">
        <f aca="false">SUM(F870,H870,J870,K870,L870,M870)</f>
        <v>250.1691322</v>
      </c>
      <c r="T870" s="25" t="n">
        <f aca="false">SUM(F870,H870,J870,K870,L870,M870,Q870)</f>
        <v>250.1691322</v>
      </c>
      <c r="AMH870" s="13"/>
      <c r="AMI870" s="0"/>
      <c r="AMJ870" s="0"/>
    </row>
    <row r="871" s="39" customFormat="true" ht="13.8" hidden="false" customHeight="false" outlineLevel="0" collapsed="false">
      <c r="A871" s="16" t="n">
        <v>30715059</v>
      </c>
      <c r="B871" s="17" t="s">
        <v>914</v>
      </c>
      <c r="C871" s="18"/>
      <c r="D871" s="18"/>
      <c r="E871" s="16" t="s">
        <v>341</v>
      </c>
      <c r="F871" s="19" t="n">
        <f aca="false">IF(C871="",VLOOKUP(E871,'PORTE E UCO'!$A$5:$D$46,4,0),VLOOKUP(E871,'PORTE E UCO'!$A$5:$D$46,4,0)*C871)</f>
        <v>1558.54594</v>
      </c>
      <c r="G871" s="20"/>
      <c r="H871" s="21" t="n">
        <f aca="false">G871*$R$2</f>
        <v>0</v>
      </c>
      <c r="I871" s="16" t="n">
        <v>2</v>
      </c>
      <c r="J871" s="22" t="n">
        <f aca="false">IF(I871&gt;=1,F871*$J$2,"")</f>
        <v>467.563782</v>
      </c>
      <c r="K871" s="22" t="n">
        <f aca="false">IF(I871&gt;=2,F871*$K$2,"")</f>
        <v>311.709188</v>
      </c>
      <c r="L871" s="22" t="str">
        <f aca="false">IF(I871&gt;=3,F871*$L$2,"")</f>
        <v/>
      </c>
      <c r="M871" s="22" t="str">
        <f aca="false">IF(I871&gt;=4,F871*$M$2,"")</f>
        <v/>
      </c>
      <c r="N871" s="16" t="n">
        <v>7</v>
      </c>
      <c r="O871" s="16" t="n">
        <v>0</v>
      </c>
      <c r="P871" s="23" t="n">
        <v>0</v>
      </c>
      <c r="Q871" s="22"/>
      <c r="R871" s="38"/>
      <c r="S871" s="25" t="n">
        <f aca="false">SUM(F871,H871,J871,K871,L871,M871)</f>
        <v>2337.81891</v>
      </c>
      <c r="T871" s="25" t="n">
        <f aca="false">SUM(F871,H871,J871,K871,L871,M871,Q871)</f>
        <v>2337.81891</v>
      </c>
      <c r="AMH871" s="13"/>
      <c r="AMI871" s="0"/>
      <c r="AMJ871" s="0"/>
    </row>
    <row r="872" s="39" customFormat="true" ht="13.8" hidden="false" customHeight="false" outlineLevel="0" collapsed="false">
      <c r="A872" s="27" t="n">
        <v>30715067</v>
      </c>
      <c r="B872" s="28" t="s">
        <v>915</v>
      </c>
      <c r="C872" s="29"/>
      <c r="D872" s="29"/>
      <c r="E872" s="27" t="s">
        <v>308</v>
      </c>
      <c r="F872" s="19" t="n">
        <f aca="false">IF(C872="",VLOOKUP(E872,'PORTE E UCO'!$A$5:$D$46,4,0),VLOOKUP(E872,'PORTE E UCO'!$A$5:$D$46,4,0)*C872)</f>
        <v>1327.248658</v>
      </c>
      <c r="G872" s="30"/>
      <c r="H872" s="21" t="n">
        <f aca="false">G872*$R$2</f>
        <v>0</v>
      </c>
      <c r="I872" s="27" t="n">
        <v>2</v>
      </c>
      <c r="J872" s="22" t="n">
        <f aca="false">IF(I872&gt;=1,F872*$J$2,"")</f>
        <v>398.1745974</v>
      </c>
      <c r="K872" s="22" t="n">
        <f aca="false">IF(I872&gt;=2,F872*$K$2,"")</f>
        <v>265.4497316</v>
      </c>
      <c r="L872" s="22" t="str">
        <f aca="false">IF(I872&gt;=3,F872*$L$2,"")</f>
        <v/>
      </c>
      <c r="M872" s="22" t="str">
        <f aca="false">IF(I872&gt;=4,F872*$M$2,"")</f>
        <v/>
      </c>
      <c r="N872" s="27" t="n">
        <v>6</v>
      </c>
      <c r="O872" s="27" t="n">
        <v>0</v>
      </c>
      <c r="P872" s="31" t="n">
        <v>0</v>
      </c>
      <c r="Q872" s="32"/>
      <c r="R872" s="38"/>
      <c r="S872" s="25" t="n">
        <f aca="false">SUM(F872,H872,J872,K872,L872,M872)</f>
        <v>1990.872987</v>
      </c>
      <c r="T872" s="25" t="n">
        <f aca="false">SUM(F872,H872,J872,K872,L872,M872,Q872)</f>
        <v>1990.872987</v>
      </c>
      <c r="AMH872" s="13"/>
      <c r="AMI872" s="0"/>
      <c r="AMJ872" s="0"/>
    </row>
    <row r="873" s="39" customFormat="true" ht="13.8" hidden="false" customHeight="false" outlineLevel="0" collapsed="false">
      <c r="A873" s="16" t="n">
        <v>30715075</v>
      </c>
      <c r="B873" s="17" t="s">
        <v>916</v>
      </c>
      <c r="C873" s="18"/>
      <c r="D873" s="18"/>
      <c r="E873" s="16" t="s">
        <v>206</v>
      </c>
      <c r="F873" s="19" t="n">
        <f aca="false">IF(C873="",VLOOKUP(E873,'PORTE E UCO'!$A$5:$D$46,4,0),VLOOKUP(E873,'PORTE E UCO'!$A$5:$D$46,4,0)*C873)</f>
        <v>839.818166</v>
      </c>
      <c r="G873" s="20"/>
      <c r="H873" s="21" t="n">
        <f aca="false">G873*$R$2</f>
        <v>0</v>
      </c>
      <c r="I873" s="16" t="n">
        <v>1</v>
      </c>
      <c r="J873" s="22" t="n">
        <f aca="false">IF(I873&gt;=1,F873*$J$2,"")</f>
        <v>251.9454498</v>
      </c>
      <c r="K873" s="22" t="str">
        <f aca="false">IF(I873&gt;=2,F873*$K$2,"")</f>
        <v/>
      </c>
      <c r="L873" s="22" t="str">
        <f aca="false">IF(I873&gt;=3,F873*$L$2,"")</f>
        <v/>
      </c>
      <c r="M873" s="22" t="str">
        <f aca="false">IF(I873&gt;=4,F873*$M$2,"")</f>
        <v/>
      </c>
      <c r="N873" s="16" t="n">
        <v>3</v>
      </c>
      <c r="O873" s="16" t="n">
        <v>0</v>
      </c>
      <c r="P873" s="23" t="n">
        <v>0</v>
      </c>
      <c r="Q873" s="22"/>
      <c r="R873" s="38"/>
      <c r="S873" s="25" t="n">
        <f aca="false">SUM(F873,H873,J873,K873,L873,M873)</f>
        <v>1091.7636158</v>
      </c>
      <c r="T873" s="25" t="n">
        <f aca="false">SUM(F873,H873,J873,K873,L873,M873,Q873)</f>
        <v>1091.7636158</v>
      </c>
      <c r="AMH873" s="13"/>
      <c r="AMI873" s="0"/>
      <c r="AMJ873" s="0"/>
    </row>
    <row r="874" s="39" customFormat="true" ht="13.8" hidden="false" customHeight="false" outlineLevel="0" collapsed="false">
      <c r="A874" s="27" t="n">
        <v>30715083</v>
      </c>
      <c r="B874" s="28" t="s">
        <v>917</v>
      </c>
      <c r="C874" s="29"/>
      <c r="D874" s="29"/>
      <c r="E874" s="27" t="s">
        <v>223</v>
      </c>
      <c r="F874" s="19" t="n">
        <f aca="false">IF(C874="",VLOOKUP(E874,'PORTE E UCO'!$A$5:$D$46,4,0),VLOOKUP(E874,'PORTE E UCO'!$A$5:$D$46,4,0)*C874)</f>
        <v>436.20385</v>
      </c>
      <c r="G874" s="30"/>
      <c r="H874" s="21" t="n">
        <f aca="false">G874*$R$2</f>
        <v>0</v>
      </c>
      <c r="I874" s="27" t="n">
        <v>1</v>
      </c>
      <c r="J874" s="22" t="n">
        <f aca="false">IF(I874&gt;=1,F874*$J$2,"")</f>
        <v>130.861155</v>
      </c>
      <c r="K874" s="22" t="str">
        <f aca="false">IF(I874&gt;=2,F874*$K$2,"")</f>
        <v/>
      </c>
      <c r="L874" s="22" t="str">
        <f aca="false">IF(I874&gt;=3,F874*$L$2,"")</f>
        <v/>
      </c>
      <c r="M874" s="22" t="str">
        <f aca="false">IF(I874&gt;=4,F874*$M$2,"")</f>
        <v/>
      </c>
      <c r="N874" s="27" t="n">
        <v>3</v>
      </c>
      <c r="O874" s="27" t="n">
        <v>0</v>
      </c>
      <c r="P874" s="31" t="n">
        <v>0</v>
      </c>
      <c r="Q874" s="32"/>
      <c r="R874" s="38"/>
      <c r="S874" s="25" t="n">
        <f aca="false">SUM(F874,H874,J874,K874,L874,M874)</f>
        <v>567.065005</v>
      </c>
      <c r="T874" s="25" t="n">
        <f aca="false">SUM(F874,H874,J874,K874,L874,M874,Q874)</f>
        <v>567.065005</v>
      </c>
      <c r="AMH874" s="13"/>
      <c r="AMI874" s="0"/>
      <c r="AMJ874" s="0"/>
    </row>
    <row r="875" s="39" customFormat="true" ht="13.8" hidden="false" customHeight="false" outlineLevel="0" collapsed="false">
      <c r="A875" s="16" t="n">
        <v>30715091</v>
      </c>
      <c r="B875" s="17" t="s">
        <v>918</v>
      </c>
      <c r="C875" s="18"/>
      <c r="D875" s="18"/>
      <c r="E875" s="16" t="s">
        <v>221</v>
      </c>
      <c r="F875" s="19" t="n">
        <f aca="false">IF(C875="",VLOOKUP(E875,'PORTE E UCO'!$A$5:$D$46,4,0),VLOOKUP(E875,'PORTE E UCO'!$A$5:$D$46,4,0)*C875)</f>
        <v>1140.948712</v>
      </c>
      <c r="G875" s="20"/>
      <c r="H875" s="21" t="n">
        <f aca="false">G875*$R$2</f>
        <v>0</v>
      </c>
      <c r="I875" s="16" t="n">
        <v>2</v>
      </c>
      <c r="J875" s="22" t="n">
        <f aca="false">IF(I875&gt;=1,F875*$J$2,"")</f>
        <v>342.2846136</v>
      </c>
      <c r="K875" s="22" t="n">
        <f aca="false">IF(I875&gt;=2,F875*$K$2,"")</f>
        <v>228.1897424</v>
      </c>
      <c r="L875" s="22" t="str">
        <f aca="false">IF(I875&gt;=3,F875*$L$2,"")</f>
        <v/>
      </c>
      <c r="M875" s="22" t="str">
        <f aca="false">IF(I875&gt;=4,F875*$M$2,"")</f>
        <v/>
      </c>
      <c r="N875" s="16" t="n">
        <v>5</v>
      </c>
      <c r="O875" s="16" t="n">
        <v>0</v>
      </c>
      <c r="P875" s="23" t="n">
        <v>0</v>
      </c>
      <c r="Q875" s="22"/>
      <c r="R875" s="38"/>
      <c r="S875" s="25" t="n">
        <f aca="false">SUM(F875,H875,J875,K875,L875,M875)</f>
        <v>1711.423068</v>
      </c>
      <c r="T875" s="25" t="n">
        <f aca="false">SUM(F875,H875,J875,K875,L875,M875,Q875)</f>
        <v>1711.423068</v>
      </c>
      <c r="AMH875" s="13"/>
      <c r="AMI875" s="0"/>
      <c r="AMJ875" s="0"/>
    </row>
    <row r="876" s="39" customFormat="true" ht="13.8" hidden="false" customHeight="false" outlineLevel="0" collapsed="false">
      <c r="A876" s="27" t="n">
        <v>30715105</v>
      </c>
      <c r="B876" s="28" t="s">
        <v>919</v>
      </c>
      <c r="C876" s="29"/>
      <c r="D876" s="29"/>
      <c r="E876" s="27" t="s">
        <v>341</v>
      </c>
      <c r="F876" s="19" t="n">
        <f aca="false">IF(C876="",VLOOKUP(E876,'PORTE E UCO'!$A$5:$D$46,4,0),VLOOKUP(E876,'PORTE E UCO'!$A$5:$D$46,4,0)*C876)</f>
        <v>1558.54594</v>
      </c>
      <c r="G876" s="30"/>
      <c r="H876" s="21" t="n">
        <f aca="false">G876*$R$2</f>
        <v>0</v>
      </c>
      <c r="I876" s="27" t="n">
        <v>2</v>
      </c>
      <c r="J876" s="22" t="n">
        <f aca="false">IF(I876&gt;=1,F876*$J$2,"")</f>
        <v>467.563782</v>
      </c>
      <c r="K876" s="22" t="n">
        <f aca="false">IF(I876&gt;=2,F876*$K$2,"")</f>
        <v>311.709188</v>
      </c>
      <c r="L876" s="22" t="str">
        <f aca="false">IF(I876&gt;=3,F876*$L$2,"")</f>
        <v/>
      </c>
      <c r="M876" s="22" t="str">
        <f aca="false">IF(I876&gt;=4,F876*$M$2,"")</f>
        <v/>
      </c>
      <c r="N876" s="27" t="n">
        <v>6</v>
      </c>
      <c r="O876" s="27" t="n">
        <v>0</v>
      </c>
      <c r="P876" s="31" t="n">
        <v>0</v>
      </c>
      <c r="Q876" s="32"/>
      <c r="R876" s="38"/>
      <c r="S876" s="25" t="n">
        <f aca="false">SUM(F876,H876,J876,K876,L876,M876)</f>
        <v>2337.81891</v>
      </c>
      <c r="T876" s="25" t="n">
        <f aca="false">SUM(F876,H876,J876,K876,L876,M876,Q876)</f>
        <v>2337.81891</v>
      </c>
      <c r="AMH876" s="13"/>
      <c r="AMI876" s="0"/>
      <c r="AMJ876" s="0"/>
    </row>
    <row r="877" s="39" customFormat="true" ht="13.8" hidden="false" customHeight="false" outlineLevel="0" collapsed="false">
      <c r="A877" s="16" t="n">
        <v>30715113</v>
      </c>
      <c r="B877" s="17" t="s">
        <v>920</v>
      </c>
      <c r="C877" s="18"/>
      <c r="D877" s="18"/>
      <c r="E877" s="16" t="s">
        <v>320</v>
      </c>
      <c r="F877" s="19" t="n">
        <f aca="false">IF(C877="",VLOOKUP(E877,'PORTE E UCO'!$A$5:$D$46,4,0),VLOOKUP(E877,'PORTE E UCO'!$A$5:$D$46,4,0)*C877)</f>
        <v>1224.795374</v>
      </c>
      <c r="G877" s="20"/>
      <c r="H877" s="21" t="n">
        <f aca="false">G877*$R$2</f>
        <v>0</v>
      </c>
      <c r="I877" s="16" t="n">
        <v>2</v>
      </c>
      <c r="J877" s="22" t="n">
        <f aca="false">IF(I877&gt;=1,F877*$J$2,"")</f>
        <v>367.4386122</v>
      </c>
      <c r="K877" s="22" t="n">
        <f aca="false">IF(I877&gt;=2,F877*$K$2,"")</f>
        <v>244.9590748</v>
      </c>
      <c r="L877" s="22" t="str">
        <f aca="false">IF(I877&gt;=3,F877*$L$2,"")</f>
        <v/>
      </c>
      <c r="M877" s="22" t="str">
        <f aca="false">IF(I877&gt;=4,F877*$M$2,"")</f>
        <v/>
      </c>
      <c r="N877" s="16" t="n">
        <v>5</v>
      </c>
      <c r="O877" s="16" t="n">
        <v>0</v>
      </c>
      <c r="P877" s="23" t="n">
        <v>0</v>
      </c>
      <c r="Q877" s="22"/>
      <c r="R877" s="38"/>
      <c r="S877" s="25" t="n">
        <f aca="false">SUM(F877,H877,J877,K877,L877,M877)</f>
        <v>1837.193061</v>
      </c>
      <c r="T877" s="25" t="n">
        <f aca="false">SUM(F877,H877,J877,K877,L877,M877,Q877)</f>
        <v>1837.193061</v>
      </c>
      <c r="AMH877" s="13"/>
      <c r="AMI877" s="0"/>
      <c r="AMJ877" s="0"/>
    </row>
    <row r="878" s="39" customFormat="true" ht="13.8" hidden="false" customHeight="false" outlineLevel="0" collapsed="false">
      <c r="A878" s="27" t="n">
        <v>30715121</v>
      </c>
      <c r="B878" s="28" t="s">
        <v>921</v>
      </c>
      <c r="C878" s="29"/>
      <c r="D878" s="29"/>
      <c r="E878" s="27" t="s">
        <v>64</v>
      </c>
      <c r="F878" s="19" t="n">
        <f aca="false">IF(C878="",VLOOKUP(E878,'PORTE E UCO'!$A$5:$D$46,4,0),VLOOKUP(E878,'PORTE E UCO'!$A$5:$D$46,4,0)*C878)</f>
        <v>110.217052</v>
      </c>
      <c r="G878" s="30"/>
      <c r="H878" s="21" t="n">
        <f aca="false">G878*$R$2</f>
        <v>0</v>
      </c>
      <c r="I878" s="27" t="n">
        <v>0</v>
      </c>
      <c r="J878" s="22" t="str">
        <f aca="false">IF(I878&gt;=1,F878*$J$2,"")</f>
        <v/>
      </c>
      <c r="K878" s="22" t="str">
        <f aca="false">IF(I878&gt;=2,F878*$K$2,"")</f>
        <v/>
      </c>
      <c r="L878" s="22" t="str">
        <f aca="false">IF(I878&gt;=3,F878*$L$2,"")</f>
        <v/>
      </c>
      <c r="M878" s="22" t="str">
        <f aca="false">IF(I878&gt;=4,F878*$M$2,"")</f>
        <v/>
      </c>
      <c r="N878" s="27" t="n">
        <v>0</v>
      </c>
      <c r="O878" s="27" t="n">
        <v>0</v>
      </c>
      <c r="P878" s="31" t="n">
        <v>0</v>
      </c>
      <c r="Q878" s="32"/>
      <c r="R878" s="38"/>
      <c r="S878" s="25" t="n">
        <f aca="false">SUM(F878,H878,J878,K878,L878,M878)</f>
        <v>110.217052</v>
      </c>
      <c r="T878" s="25" t="n">
        <f aca="false">SUM(F878,H878,J878,K878,L878,M878,Q878)</f>
        <v>110.217052</v>
      </c>
      <c r="AMH878" s="13"/>
      <c r="AMI878" s="0"/>
      <c r="AMJ878" s="0"/>
    </row>
    <row r="879" s="39" customFormat="true" ht="13.8" hidden="false" customHeight="false" outlineLevel="0" collapsed="false">
      <c r="A879" s="16" t="n">
        <v>30715130</v>
      </c>
      <c r="B879" s="17" t="s">
        <v>922</v>
      </c>
      <c r="C879" s="18"/>
      <c r="D879" s="18"/>
      <c r="E879" s="16" t="s">
        <v>17</v>
      </c>
      <c r="F879" s="19" t="n">
        <f aca="false">IF(C879="",VLOOKUP(E879,'PORTE E UCO'!$A$5:$D$46,4,0),VLOOKUP(E879,'PORTE E UCO'!$A$5:$D$46,4,0)*C879)</f>
        <v>150.60084</v>
      </c>
      <c r="G879" s="20"/>
      <c r="H879" s="21" t="n">
        <f aca="false">G879*$R$2</f>
        <v>0</v>
      </c>
      <c r="I879" s="16" t="n">
        <v>0</v>
      </c>
      <c r="J879" s="22" t="str">
        <f aca="false">IF(I879&gt;=1,F879*$J$2,"")</f>
        <v/>
      </c>
      <c r="K879" s="22" t="str">
        <f aca="false">IF(I879&gt;=2,F879*$K$2,"")</f>
        <v/>
      </c>
      <c r="L879" s="22" t="str">
        <f aca="false">IF(I879&gt;=3,F879*$L$2,"")</f>
        <v/>
      </c>
      <c r="M879" s="22" t="str">
        <f aca="false">IF(I879&gt;=4,F879*$M$2,"")</f>
        <v/>
      </c>
      <c r="N879" s="16" t="n">
        <v>2</v>
      </c>
      <c r="O879" s="16" t="n">
        <v>0</v>
      </c>
      <c r="P879" s="23" t="n">
        <v>0</v>
      </c>
      <c r="Q879" s="22"/>
      <c r="R879" s="38"/>
      <c r="S879" s="25" t="n">
        <f aca="false">SUM(F879,H879,J879,K879,L879,M879)</f>
        <v>150.60084</v>
      </c>
      <c r="T879" s="25" t="n">
        <f aca="false">SUM(F879,H879,J879,K879,L879,M879,Q879)</f>
        <v>150.60084</v>
      </c>
      <c r="AMH879" s="13"/>
      <c r="AMI879" s="0"/>
      <c r="AMJ879" s="0"/>
    </row>
    <row r="880" s="39" customFormat="true" ht="13.8" hidden="false" customHeight="false" outlineLevel="0" collapsed="false">
      <c r="A880" s="27" t="n">
        <v>30715148</v>
      </c>
      <c r="B880" s="28" t="s">
        <v>923</v>
      </c>
      <c r="C880" s="29"/>
      <c r="D880" s="29"/>
      <c r="E880" s="27" t="s">
        <v>195</v>
      </c>
      <c r="F880" s="19" t="n">
        <f aca="false">IF(C880="",VLOOKUP(E880,'PORTE E UCO'!$A$5:$D$46,4,0),VLOOKUP(E880,'PORTE E UCO'!$A$5:$D$46,4,0)*C880)</f>
        <v>742.008916</v>
      </c>
      <c r="G880" s="30"/>
      <c r="H880" s="21" t="n">
        <f aca="false">G880*$R$2</f>
        <v>0</v>
      </c>
      <c r="I880" s="27" t="n">
        <v>1</v>
      </c>
      <c r="J880" s="22" t="n">
        <f aca="false">IF(I880&gt;=1,F880*$J$2,"")</f>
        <v>222.6026748</v>
      </c>
      <c r="K880" s="22" t="str">
        <f aca="false">IF(I880&gt;=2,F880*$K$2,"")</f>
        <v/>
      </c>
      <c r="L880" s="22" t="str">
        <f aca="false">IF(I880&gt;=3,F880*$L$2,"")</f>
        <v/>
      </c>
      <c r="M880" s="22" t="str">
        <f aca="false">IF(I880&gt;=4,F880*$M$2,"")</f>
        <v/>
      </c>
      <c r="N880" s="27" t="n">
        <v>2</v>
      </c>
      <c r="O880" s="27" t="n">
        <v>0</v>
      </c>
      <c r="P880" s="31" t="n">
        <v>0</v>
      </c>
      <c r="Q880" s="32"/>
      <c r="R880" s="38"/>
      <c r="S880" s="25" t="n">
        <f aca="false">SUM(F880,H880,J880,K880,L880,M880)</f>
        <v>964.6115908</v>
      </c>
      <c r="T880" s="25" t="n">
        <f aca="false">SUM(F880,H880,J880,K880,L880,M880,Q880)</f>
        <v>964.6115908</v>
      </c>
      <c r="AMH880" s="13"/>
      <c r="AMI880" s="0"/>
      <c r="AMJ880" s="0"/>
    </row>
    <row r="881" s="39" customFormat="true" ht="13.8" hidden="false" customHeight="false" outlineLevel="0" collapsed="false">
      <c r="A881" s="16" t="n">
        <v>30715156</v>
      </c>
      <c r="B881" s="17" t="s">
        <v>924</v>
      </c>
      <c r="C881" s="18"/>
      <c r="D881" s="18"/>
      <c r="E881" s="16" t="s">
        <v>24</v>
      </c>
      <c r="F881" s="19" t="n">
        <f aca="false">IF(C881="",VLOOKUP(E881,'PORTE E UCO'!$A$5:$D$46,4,0),VLOOKUP(E881,'PORTE E UCO'!$A$5:$D$46,4,0)*C881)</f>
        <v>377.223602</v>
      </c>
      <c r="G881" s="20"/>
      <c r="H881" s="21" t="n">
        <f aca="false">G881*$R$2</f>
        <v>0</v>
      </c>
      <c r="I881" s="16" t="n">
        <v>1</v>
      </c>
      <c r="J881" s="22" t="n">
        <f aca="false">IF(I881&gt;=1,F881*$J$2,"")</f>
        <v>113.1670806</v>
      </c>
      <c r="K881" s="22" t="str">
        <f aca="false">IF(I881&gt;=2,F881*$K$2,"")</f>
        <v/>
      </c>
      <c r="L881" s="22" t="str">
        <f aca="false">IF(I881&gt;=3,F881*$L$2,"")</f>
        <v/>
      </c>
      <c r="M881" s="22" t="str">
        <f aca="false">IF(I881&gt;=4,F881*$M$2,"")</f>
        <v/>
      </c>
      <c r="N881" s="16" t="n">
        <v>2</v>
      </c>
      <c r="O881" s="16" t="n">
        <v>0</v>
      </c>
      <c r="P881" s="23" t="n">
        <v>0</v>
      </c>
      <c r="Q881" s="22"/>
      <c r="R881" s="38"/>
      <c r="S881" s="25" t="n">
        <f aca="false">SUM(F881,H881,J881,K881,L881,M881)</f>
        <v>490.3906826</v>
      </c>
      <c r="T881" s="25" t="n">
        <f aca="false">SUM(F881,H881,J881,K881,L881,M881,Q881)</f>
        <v>490.3906826</v>
      </c>
      <c r="AMH881" s="13"/>
      <c r="AMI881" s="0"/>
      <c r="AMJ881" s="0"/>
    </row>
    <row r="882" s="39" customFormat="true" ht="13.8" hidden="false" customHeight="false" outlineLevel="0" collapsed="false">
      <c r="A882" s="27" t="n">
        <v>30715164</v>
      </c>
      <c r="B882" s="28" t="s">
        <v>925</v>
      </c>
      <c r="C882" s="29"/>
      <c r="D882" s="29"/>
      <c r="E882" s="27" t="s">
        <v>176</v>
      </c>
      <c r="F882" s="19" t="n">
        <f aca="false">IF(C882="",VLOOKUP(E882,'PORTE E UCO'!$A$5:$D$46,4,0),VLOOKUP(E882,'PORTE E UCO'!$A$5:$D$46,4,0)*C882)</f>
        <v>891.034646</v>
      </c>
      <c r="G882" s="30"/>
      <c r="H882" s="21" t="n">
        <f aca="false">G882*$R$2</f>
        <v>0</v>
      </c>
      <c r="I882" s="27" t="n">
        <v>2</v>
      </c>
      <c r="J882" s="22" t="n">
        <f aca="false">IF(I882&gt;=1,F882*$J$2,"")</f>
        <v>267.3103938</v>
      </c>
      <c r="K882" s="22" t="n">
        <f aca="false">IF(I882&gt;=2,F882*$K$2,"")</f>
        <v>178.2069292</v>
      </c>
      <c r="L882" s="22" t="str">
        <f aca="false">IF(I882&gt;=3,F882*$L$2,"")</f>
        <v/>
      </c>
      <c r="M882" s="22" t="str">
        <f aca="false">IF(I882&gt;=4,F882*$M$2,"")</f>
        <v/>
      </c>
      <c r="N882" s="27" t="n">
        <v>5</v>
      </c>
      <c r="O882" s="27" t="n">
        <v>0</v>
      </c>
      <c r="P882" s="31" t="n">
        <v>0</v>
      </c>
      <c r="Q882" s="32"/>
      <c r="R882" s="38"/>
      <c r="S882" s="25" t="n">
        <f aca="false">SUM(F882,H882,J882,K882,L882,M882)</f>
        <v>1336.551969</v>
      </c>
      <c r="T882" s="25" t="n">
        <f aca="false">SUM(F882,H882,J882,K882,L882,M882,Q882)</f>
        <v>1336.551969</v>
      </c>
      <c r="AMH882" s="13"/>
      <c r="AMI882" s="0"/>
      <c r="AMJ882" s="0"/>
    </row>
    <row r="883" s="39" customFormat="true" ht="14.95" hidden="false" customHeight="false" outlineLevel="0" collapsed="false">
      <c r="A883" s="16" t="n">
        <v>30715172</v>
      </c>
      <c r="B883" s="17" t="s">
        <v>926</v>
      </c>
      <c r="C883" s="18"/>
      <c r="D883" s="18"/>
      <c r="E883" s="16" t="s">
        <v>229</v>
      </c>
      <c r="F883" s="19" t="n">
        <f aca="false">IF(C883="",VLOOKUP(E883,'PORTE E UCO'!$A$5:$D$46,4,0),VLOOKUP(E883,'PORTE E UCO'!$A$5:$D$46,4,0)*C883)</f>
        <v>946.935808</v>
      </c>
      <c r="G883" s="20"/>
      <c r="H883" s="21" t="n">
        <f aca="false">G883*$R$2</f>
        <v>0</v>
      </c>
      <c r="I883" s="16" t="n">
        <v>2</v>
      </c>
      <c r="J883" s="22" t="n">
        <f aca="false">IF(I883&gt;=1,F883*$J$2,"")</f>
        <v>284.0807424</v>
      </c>
      <c r="K883" s="22" t="n">
        <f aca="false">IF(I883&gt;=2,F883*$K$2,"")</f>
        <v>189.3871616</v>
      </c>
      <c r="L883" s="22" t="str">
        <f aca="false">IF(I883&gt;=3,F883*$L$2,"")</f>
        <v/>
      </c>
      <c r="M883" s="22" t="str">
        <f aca="false">IF(I883&gt;=4,F883*$M$2,"")</f>
        <v/>
      </c>
      <c r="N883" s="16" t="n">
        <v>4</v>
      </c>
      <c r="O883" s="16" t="n">
        <v>0</v>
      </c>
      <c r="P883" s="23" t="n">
        <v>0</v>
      </c>
      <c r="Q883" s="22"/>
      <c r="R883" s="38"/>
      <c r="S883" s="25" t="n">
        <f aca="false">SUM(F883,H883,J883,K883,L883,M883)</f>
        <v>1420.403712</v>
      </c>
      <c r="T883" s="25" t="n">
        <f aca="false">SUM(F883,H883,J883,K883,L883,M883,Q883)</f>
        <v>1420.403712</v>
      </c>
      <c r="AMH883" s="13"/>
      <c r="AMI883" s="0"/>
      <c r="AMJ883" s="0"/>
    </row>
    <row r="884" s="39" customFormat="true" ht="13.8" hidden="false" customHeight="false" outlineLevel="0" collapsed="false">
      <c r="A884" s="27" t="n">
        <v>30715393</v>
      </c>
      <c r="B884" s="28" t="s">
        <v>927</v>
      </c>
      <c r="C884" s="29"/>
      <c r="D884" s="29"/>
      <c r="E884" s="27" t="s">
        <v>359</v>
      </c>
      <c r="F884" s="19" t="n">
        <f aca="false">IF(C884="",VLOOKUP(E884,'PORTE E UCO'!$A$5:$D$46,4,0),VLOOKUP(E884,'PORTE E UCO'!$A$5:$D$46,4,0)*C884)</f>
        <v>1473.154654</v>
      </c>
      <c r="G884" s="30"/>
      <c r="H884" s="21" t="n">
        <f aca="false">G884*$R$2</f>
        <v>0</v>
      </c>
      <c r="I884" s="27" t="n">
        <v>2</v>
      </c>
      <c r="J884" s="22" t="n">
        <f aca="false">IF(I884&gt;=1,F884*$J$2,"")</f>
        <v>441.9463962</v>
      </c>
      <c r="K884" s="22" t="n">
        <f aca="false">IF(I884&gt;=2,F884*$K$2,"")</f>
        <v>294.6309308</v>
      </c>
      <c r="L884" s="22" t="str">
        <f aca="false">IF(I884&gt;=3,F884*$L$2,"")</f>
        <v/>
      </c>
      <c r="M884" s="22" t="str">
        <f aca="false">IF(I884&gt;=4,F884*$M$2,"")</f>
        <v/>
      </c>
      <c r="N884" s="27" t="n">
        <v>5</v>
      </c>
      <c r="O884" s="27" t="n">
        <v>0</v>
      </c>
      <c r="P884" s="31" t="n">
        <v>0</v>
      </c>
      <c r="Q884" s="32"/>
      <c r="R884" s="38"/>
      <c r="S884" s="25" t="n">
        <f aca="false">SUM(F884,H884,J884,K884,L884,M884)</f>
        <v>2209.731981</v>
      </c>
      <c r="T884" s="25" t="n">
        <f aca="false">SUM(F884,H884,J884,K884,L884,M884,Q884)</f>
        <v>2209.731981</v>
      </c>
      <c r="AMH884" s="13"/>
      <c r="AMI884" s="0"/>
      <c r="AMJ884" s="0"/>
    </row>
    <row r="885" s="39" customFormat="true" ht="13.8" hidden="false" customHeight="false" outlineLevel="0" collapsed="false">
      <c r="A885" s="16" t="n">
        <v>30715180</v>
      </c>
      <c r="B885" s="17" t="s">
        <v>928</v>
      </c>
      <c r="C885" s="18"/>
      <c r="D885" s="18"/>
      <c r="E885" s="16" t="s">
        <v>221</v>
      </c>
      <c r="F885" s="19" t="n">
        <f aca="false">IF(C885="",VLOOKUP(E885,'PORTE E UCO'!$A$5:$D$46,4,0),VLOOKUP(E885,'PORTE E UCO'!$A$5:$D$46,4,0)*C885)</f>
        <v>1140.948712</v>
      </c>
      <c r="G885" s="20"/>
      <c r="H885" s="21" t="n">
        <f aca="false">G885*$R$2</f>
        <v>0</v>
      </c>
      <c r="I885" s="16" t="n">
        <v>1</v>
      </c>
      <c r="J885" s="22" t="n">
        <f aca="false">IF(I885&gt;=1,F885*$J$2,"")</f>
        <v>342.2846136</v>
      </c>
      <c r="K885" s="22" t="str">
        <f aca="false">IF(I885&gt;=2,F885*$K$2,"")</f>
        <v/>
      </c>
      <c r="L885" s="22" t="str">
        <f aca="false">IF(I885&gt;=3,F885*$L$2,"")</f>
        <v/>
      </c>
      <c r="M885" s="22" t="str">
        <f aca="false">IF(I885&gt;=4,F885*$M$2,"")</f>
        <v/>
      </c>
      <c r="N885" s="16" t="n">
        <v>5</v>
      </c>
      <c r="O885" s="16" t="n">
        <v>0</v>
      </c>
      <c r="P885" s="23" t="n">
        <v>0</v>
      </c>
      <c r="Q885" s="22"/>
      <c r="R885" s="38"/>
      <c r="S885" s="25" t="n">
        <f aca="false">SUM(F885,H885,J885,K885,L885,M885)</f>
        <v>1483.2333256</v>
      </c>
      <c r="T885" s="25" t="n">
        <f aca="false">SUM(F885,H885,J885,K885,L885,M885,Q885)</f>
        <v>1483.2333256</v>
      </c>
      <c r="AMH885" s="13"/>
      <c r="AMI885" s="0"/>
      <c r="AMJ885" s="0"/>
    </row>
    <row r="886" s="39" customFormat="true" ht="13.8" hidden="false" customHeight="false" outlineLevel="0" collapsed="false">
      <c r="A886" s="27" t="n">
        <v>30715199</v>
      </c>
      <c r="B886" s="28" t="s">
        <v>929</v>
      </c>
      <c r="C886" s="29"/>
      <c r="D886" s="29"/>
      <c r="E886" s="27" t="s">
        <v>221</v>
      </c>
      <c r="F886" s="19" t="n">
        <f aca="false">IF(C886="",VLOOKUP(E886,'PORTE E UCO'!$A$5:$D$46,4,0),VLOOKUP(E886,'PORTE E UCO'!$A$5:$D$46,4,0)*C886)</f>
        <v>1140.948712</v>
      </c>
      <c r="G886" s="30"/>
      <c r="H886" s="21" t="n">
        <f aca="false">G886*$R$2</f>
        <v>0</v>
      </c>
      <c r="I886" s="27" t="n">
        <v>2</v>
      </c>
      <c r="J886" s="22" t="n">
        <f aca="false">IF(I886&gt;=1,F886*$J$2,"")</f>
        <v>342.2846136</v>
      </c>
      <c r="K886" s="22" t="n">
        <f aca="false">IF(I886&gt;=2,F886*$K$2,"")</f>
        <v>228.1897424</v>
      </c>
      <c r="L886" s="22" t="str">
        <f aca="false">IF(I886&gt;=3,F886*$L$2,"")</f>
        <v/>
      </c>
      <c r="M886" s="22" t="str">
        <f aca="false">IF(I886&gt;=4,F886*$M$2,"")</f>
        <v/>
      </c>
      <c r="N886" s="27" t="n">
        <v>5</v>
      </c>
      <c r="O886" s="27" t="n">
        <v>0</v>
      </c>
      <c r="P886" s="31" t="n">
        <v>0</v>
      </c>
      <c r="Q886" s="32"/>
      <c r="R886" s="38"/>
      <c r="S886" s="25" t="n">
        <f aca="false">SUM(F886,H886,J886,K886,L886,M886)</f>
        <v>1711.423068</v>
      </c>
      <c r="T886" s="25" t="n">
        <f aca="false">SUM(F886,H886,J886,K886,L886,M886,Q886)</f>
        <v>1711.423068</v>
      </c>
      <c r="AMH886" s="13"/>
      <c r="AMI886" s="0"/>
      <c r="AMJ886" s="0"/>
    </row>
    <row r="887" s="39" customFormat="true" ht="13.8" hidden="false" customHeight="false" outlineLevel="0" collapsed="false">
      <c r="A887" s="16" t="n">
        <v>30715210</v>
      </c>
      <c r="B887" s="17" t="s">
        <v>930</v>
      </c>
      <c r="C887" s="18"/>
      <c r="D887" s="18"/>
      <c r="E887" s="16" t="s">
        <v>206</v>
      </c>
      <c r="F887" s="19" t="n">
        <f aca="false">IF(C887="",VLOOKUP(E887,'PORTE E UCO'!$A$5:$D$46,4,0),VLOOKUP(E887,'PORTE E UCO'!$A$5:$D$46,4,0)*C887)</f>
        <v>839.818166</v>
      </c>
      <c r="G887" s="20"/>
      <c r="H887" s="21" t="n">
        <f aca="false">G887*$R$2</f>
        <v>0</v>
      </c>
      <c r="I887" s="16" t="n">
        <v>2</v>
      </c>
      <c r="J887" s="22" t="n">
        <f aca="false">IF(I887&gt;=1,F887*$J$2,"")</f>
        <v>251.9454498</v>
      </c>
      <c r="K887" s="22" t="n">
        <f aca="false">IF(I887&gt;=2,F887*$K$2,"")</f>
        <v>167.9636332</v>
      </c>
      <c r="L887" s="22" t="str">
        <f aca="false">IF(I887&gt;=3,F887*$L$2,"")</f>
        <v/>
      </c>
      <c r="M887" s="22" t="str">
        <f aca="false">IF(I887&gt;=4,F887*$M$2,"")</f>
        <v/>
      </c>
      <c r="N887" s="16" t="n">
        <v>4</v>
      </c>
      <c r="O887" s="16" t="n">
        <v>0</v>
      </c>
      <c r="P887" s="23" t="n">
        <v>0</v>
      </c>
      <c r="Q887" s="22"/>
      <c r="R887" s="38"/>
      <c r="S887" s="25" t="n">
        <f aca="false">SUM(F887,H887,J887,K887,L887,M887)</f>
        <v>1259.727249</v>
      </c>
      <c r="T887" s="25" t="n">
        <f aca="false">SUM(F887,H887,J887,K887,L887,M887,Q887)</f>
        <v>1259.727249</v>
      </c>
      <c r="AMH887" s="13"/>
      <c r="AMI887" s="0"/>
      <c r="AMJ887" s="0"/>
    </row>
    <row r="888" s="39" customFormat="true" ht="13.8" hidden="false" customHeight="false" outlineLevel="0" collapsed="false">
      <c r="A888" s="27" t="n">
        <v>30715229</v>
      </c>
      <c r="B888" s="28" t="s">
        <v>931</v>
      </c>
      <c r="C888" s="29"/>
      <c r="D888" s="29"/>
      <c r="E888" s="27" t="s">
        <v>176</v>
      </c>
      <c r="F888" s="19" t="n">
        <f aca="false">IF(C888="",VLOOKUP(E888,'PORTE E UCO'!$A$5:$D$46,4,0),VLOOKUP(E888,'PORTE E UCO'!$A$5:$D$46,4,0)*C888)</f>
        <v>891.034646</v>
      </c>
      <c r="G888" s="30"/>
      <c r="H888" s="21" t="n">
        <f aca="false">G888*$R$2</f>
        <v>0</v>
      </c>
      <c r="I888" s="27" t="n">
        <v>2</v>
      </c>
      <c r="J888" s="22" t="n">
        <f aca="false">IF(I888&gt;=1,F888*$J$2,"")</f>
        <v>267.3103938</v>
      </c>
      <c r="K888" s="22" t="n">
        <f aca="false">IF(I888&gt;=2,F888*$K$2,"")</f>
        <v>178.2069292</v>
      </c>
      <c r="L888" s="22" t="str">
        <f aca="false">IF(I888&gt;=3,F888*$L$2,"")</f>
        <v/>
      </c>
      <c r="M888" s="22" t="str">
        <f aca="false">IF(I888&gt;=4,F888*$M$2,"")</f>
        <v/>
      </c>
      <c r="N888" s="27" t="n">
        <v>5</v>
      </c>
      <c r="O888" s="27" t="n">
        <v>0</v>
      </c>
      <c r="P888" s="31" t="n">
        <v>0</v>
      </c>
      <c r="Q888" s="32"/>
      <c r="R888" s="38"/>
      <c r="S888" s="25" t="n">
        <f aca="false">SUM(F888,H888,J888,K888,L888,M888)</f>
        <v>1336.551969</v>
      </c>
      <c r="T888" s="25" t="n">
        <f aca="false">SUM(F888,H888,J888,K888,L888,M888,Q888)</f>
        <v>1336.551969</v>
      </c>
      <c r="AMH888" s="13"/>
      <c r="AMI888" s="0"/>
      <c r="AMJ888" s="0"/>
    </row>
    <row r="889" s="39" customFormat="true" ht="13.8" hidden="false" customHeight="false" outlineLevel="0" collapsed="false">
      <c r="A889" s="16" t="n">
        <v>30715237</v>
      </c>
      <c r="B889" s="17" t="s">
        <v>932</v>
      </c>
      <c r="C889" s="18"/>
      <c r="D889" s="18"/>
      <c r="E889" s="16" t="s">
        <v>37</v>
      </c>
      <c r="F889" s="19" t="n">
        <f aca="false">IF(C889="",VLOOKUP(E889,'PORTE E UCO'!$A$5:$D$46,4,0),VLOOKUP(E889,'PORTE E UCO'!$A$5:$D$46,4,0)*C889)</f>
        <v>192.437794</v>
      </c>
      <c r="G889" s="20"/>
      <c r="H889" s="21" t="n">
        <f aca="false">G889*$R$2</f>
        <v>0</v>
      </c>
      <c r="I889" s="16" t="n">
        <v>0</v>
      </c>
      <c r="J889" s="22" t="str">
        <f aca="false">IF(I889&gt;=1,F889*$J$2,"")</f>
        <v/>
      </c>
      <c r="K889" s="22" t="str">
        <f aca="false">IF(I889&gt;=2,F889*$K$2,"")</f>
        <v/>
      </c>
      <c r="L889" s="22" t="str">
        <f aca="false">IF(I889&gt;=3,F889*$L$2,"")</f>
        <v/>
      </c>
      <c r="M889" s="22" t="str">
        <f aca="false">IF(I889&gt;=4,F889*$M$2,"")</f>
        <v/>
      </c>
      <c r="N889" s="16" t="n">
        <v>2</v>
      </c>
      <c r="O889" s="16" t="n">
        <v>0</v>
      </c>
      <c r="P889" s="23" t="n">
        <v>0</v>
      </c>
      <c r="Q889" s="22"/>
      <c r="R889" s="38"/>
      <c r="S889" s="25" t="n">
        <f aca="false">SUM(F889,H889,J889,K889,L889,M889)</f>
        <v>192.437794</v>
      </c>
      <c r="T889" s="25" t="n">
        <f aca="false">SUM(F889,H889,J889,K889,L889,M889,Q889)</f>
        <v>192.437794</v>
      </c>
      <c r="AMH889" s="13"/>
      <c r="AMI889" s="0"/>
      <c r="AMJ889" s="0"/>
    </row>
    <row r="890" s="39" customFormat="true" ht="13.8" hidden="false" customHeight="false" outlineLevel="0" collapsed="false">
      <c r="A890" s="27" t="n">
        <v>30715245</v>
      </c>
      <c r="B890" s="28" t="s">
        <v>933</v>
      </c>
      <c r="C890" s="29"/>
      <c r="D890" s="29"/>
      <c r="E890" s="27" t="s">
        <v>221</v>
      </c>
      <c r="F890" s="19" t="n">
        <f aca="false">IF(C890="",VLOOKUP(E890,'PORTE E UCO'!$A$5:$D$46,4,0),VLOOKUP(E890,'PORTE E UCO'!$A$5:$D$46,4,0)*C890)</f>
        <v>1140.948712</v>
      </c>
      <c r="G890" s="30"/>
      <c r="H890" s="21" t="n">
        <f aca="false">G890*$R$2</f>
        <v>0</v>
      </c>
      <c r="I890" s="27" t="n">
        <v>2</v>
      </c>
      <c r="J890" s="22" t="n">
        <f aca="false">IF(I890&gt;=1,F890*$J$2,"")</f>
        <v>342.2846136</v>
      </c>
      <c r="K890" s="22" t="n">
        <f aca="false">IF(I890&gt;=2,F890*$K$2,"")</f>
        <v>228.1897424</v>
      </c>
      <c r="L890" s="22" t="str">
        <f aca="false">IF(I890&gt;=3,F890*$L$2,"")</f>
        <v/>
      </c>
      <c r="M890" s="22" t="str">
        <f aca="false">IF(I890&gt;=4,F890*$M$2,"")</f>
        <v/>
      </c>
      <c r="N890" s="27" t="n">
        <v>6</v>
      </c>
      <c r="O890" s="27" t="n">
        <v>0</v>
      </c>
      <c r="P890" s="31" t="n">
        <v>0</v>
      </c>
      <c r="Q890" s="32"/>
      <c r="R890" s="38"/>
      <c r="S890" s="25" t="n">
        <f aca="false">SUM(F890,H890,J890,K890,L890,M890)</f>
        <v>1711.423068</v>
      </c>
      <c r="T890" s="25" t="n">
        <f aca="false">SUM(F890,H890,J890,K890,L890,M890,Q890)</f>
        <v>1711.423068</v>
      </c>
      <c r="AMH890" s="13"/>
      <c r="AMI890" s="0"/>
      <c r="AMJ890" s="0"/>
    </row>
    <row r="891" s="39" customFormat="true" ht="13.8" hidden="false" customHeight="false" outlineLevel="0" collapsed="false">
      <c r="A891" s="16" t="n">
        <v>30715253</v>
      </c>
      <c r="B891" s="17" t="s">
        <v>934</v>
      </c>
      <c r="C891" s="18"/>
      <c r="D891" s="18"/>
      <c r="E891" s="16" t="s">
        <v>15</v>
      </c>
      <c r="F891" s="19" t="n">
        <f aca="false">IF(C891="",VLOOKUP(E891,'PORTE E UCO'!$A$5:$D$46,4,0),VLOOKUP(E891,'PORTE E UCO'!$A$5:$D$46,4,0)*C891)</f>
        <v>93.13473</v>
      </c>
      <c r="G891" s="20"/>
      <c r="H891" s="21" t="n">
        <f aca="false">G891*$R$2</f>
        <v>0</v>
      </c>
      <c r="I891" s="16" t="n">
        <v>0</v>
      </c>
      <c r="J891" s="22" t="str">
        <f aca="false">IF(I891&gt;=1,F891*$J$2,"")</f>
        <v/>
      </c>
      <c r="K891" s="22" t="str">
        <f aca="false">IF(I891&gt;=2,F891*$K$2,"")</f>
        <v/>
      </c>
      <c r="L891" s="22" t="str">
        <f aca="false">IF(I891&gt;=3,F891*$L$2,"")</f>
        <v/>
      </c>
      <c r="M891" s="22" t="str">
        <f aca="false">IF(I891&gt;=4,F891*$M$2,"")</f>
        <v/>
      </c>
      <c r="N891" s="16" t="n">
        <v>2</v>
      </c>
      <c r="O891" s="16" t="n">
        <v>0</v>
      </c>
      <c r="P891" s="23" t="n">
        <v>0</v>
      </c>
      <c r="Q891" s="22"/>
      <c r="R891" s="38"/>
      <c r="S891" s="25" t="n">
        <f aca="false">SUM(F891,H891,J891,K891,L891,M891)</f>
        <v>93.13473</v>
      </c>
      <c r="T891" s="25" t="n">
        <f aca="false">SUM(F891,H891,J891,K891,L891,M891,Q891)</f>
        <v>93.13473</v>
      </c>
      <c r="AMH891" s="13"/>
      <c r="AMI891" s="0"/>
      <c r="AMJ891" s="0"/>
    </row>
    <row r="892" s="39" customFormat="true" ht="13.8" hidden="false" customHeight="false" outlineLevel="0" collapsed="false">
      <c r="A892" s="27" t="n">
        <v>30715261</v>
      </c>
      <c r="B892" s="28" t="s">
        <v>935</v>
      </c>
      <c r="C892" s="29"/>
      <c r="D892" s="29"/>
      <c r="E892" s="27" t="s">
        <v>206</v>
      </c>
      <c r="F892" s="19" t="n">
        <f aca="false">IF(C892="",VLOOKUP(E892,'PORTE E UCO'!$A$5:$D$46,4,0),VLOOKUP(E892,'PORTE E UCO'!$A$5:$D$46,4,0)*C892)</f>
        <v>839.818166</v>
      </c>
      <c r="G892" s="30"/>
      <c r="H892" s="21" t="n">
        <f aca="false">G892*$R$2</f>
        <v>0</v>
      </c>
      <c r="I892" s="27" t="n">
        <v>2</v>
      </c>
      <c r="J892" s="22" t="n">
        <f aca="false">IF(I892&gt;=1,F892*$J$2,"")</f>
        <v>251.9454498</v>
      </c>
      <c r="K892" s="22" t="n">
        <f aca="false">IF(I892&gt;=2,F892*$K$2,"")</f>
        <v>167.9636332</v>
      </c>
      <c r="L892" s="22" t="str">
        <f aca="false">IF(I892&gt;=3,F892*$L$2,"")</f>
        <v/>
      </c>
      <c r="M892" s="22" t="str">
        <f aca="false">IF(I892&gt;=4,F892*$M$2,"")</f>
        <v/>
      </c>
      <c r="N892" s="27" t="n">
        <v>4</v>
      </c>
      <c r="O892" s="27" t="n">
        <v>0</v>
      </c>
      <c r="P892" s="31" t="n">
        <v>0</v>
      </c>
      <c r="Q892" s="32"/>
      <c r="R892" s="38"/>
      <c r="S892" s="25" t="n">
        <f aca="false">SUM(F892,H892,J892,K892,L892,M892)</f>
        <v>1259.727249</v>
      </c>
      <c r="T892" s="25" t="n">
        <f aca="false">SUM(F892,H892,J892,K892,L892,M892,Q892)</f>
        <v>1259.727249</v>
      </c>
      <c r="AMH892" s="13"/>
      <c r="AMI892" s="0"/>
      <c r="AMJ892" s="0"/>
    </row>
    <row r="893" s="39" customFormat="true" ht="13.8" hidden="false" customHeight="false" outlineLevel="0" collapsed="false">
      <c r="A893" s="16" t="n">
        <v>30715270</v>
      </c>
      <c r="B893" s="17" t="s">
        <v>936</v>
      </c>
      <c r="C893" s="18"/>
      <c r="D893" s="18"/>
      <c r="E893" s="16" t="s">
        <v>272</v>
      </c>
      <c r="F893" s="19" t="n">
        <f aca="false">IF(C893="",VLOOKUP(E893,'PORTE E UCO'!$A$5:$D$46,4,0),VLOOKUP(E893,'PORTE E UCO'!$A$5:$D$46,4,0)*C893)</f>
        <v>801.009488</v>
      </c>
      <c r="G893" s="20"/>
      <c r="H893" s="21" t="n">
        <f aca="false">G893*$R$2</f>
        <v>0</v>
      </c>
      <c r="I893" s="16" t="n">
        <v>1</v>
      </c>
      <c r="J893" s="22" t="n">
        <f aca="false">IF(I893&gt;=1,F893*$J$2,"")</f>
        <v>240.3028464</v>
      </c>
      <c r="K893" s="22" t="str">
        <f aca="false">IF(I893&gt;=2,F893*$K$2,"")</f>
        <v/>
      </c>
      <c r="L893" s="22" t="str">
        <f aca="false">IF(I893&gt;=3,F893*$L$2,"")</f>
        <v/>
      </c>
      <c r="M893" s="22" t="str">
        <f aca="false">IF(I893&gt;=4,F893*$M$2,"")</f>
        <v/>
      </c>
      <c r="N893" s="16" t="n">
        <v>3</v>
      </c>
      <c r="O893" s="16" t="n">
        <v>0</v>
      </c>
      <c r="P893" s="23" t="n">
        <v>0</v>
      </c>
      <c r="Q893" s="22"/>
      <c r="R893" s="38"/>
      <c r="S893" s="25" t="n">
        <f aca="false">SUM(F893,H893,J893,K893,L893,M893)</f>
        <v>1041.3123344</v>
      </c>
      <c r="T893" s="25" t="n">
        <f aca="false">SUM(F893,H893,J893,K893,L893,M893,Q893)</f>
        <v>1041.3123344</v>
      </c>
      <c r="AMH893" s="13"/>
      <c r="AMI893" s="0"/>
      <c r="AMJ893" s="0"/>
    </row>
    <row r="894" s="39" customFormat="true" ht="13.8" hidden="false" customHeight="false" outlineLevel="0" collapsed="false">
      <c r="A894" s="27" t="n">
        <v>30715288</v>
      </c>
      <c r="B894" s="28" t="s">
        <v>937</v>
      </c>
      <c r="C894" s="29"/>
      <c r="D894" s="29"/>
      <c r="E894" s="27" t="s">
        <v>308</v>
      </c>
      <c r="F894" s="19" t="n">
        <f aca="false">IF(C894="",VLOOKUP(E894,'PORTE E UCO'!$A$5:$D$46,4,0),VLOOKUP(E894,'PORTE E UCO'!$A$5:$D$46,4,0)*C894)</f>
        <v>1327.248658</v>
      </c>
      <c r="G894" s="30"/>
      <c r="H894" s="21" t="n">
        <f aca="false">G894*$R$2</f>
        <v>0</v>
      </c>
      <c r="I894" s="27" t="n">
        <v>2</v>
      </c>
      <c r="J894" s="22" t="n">
        <f aca="false">IF(I894&gt;=1,F894*$J$2,"")</f>
        <v>398.1745974</v>
      </c>
      <c r="K894" s="22" t="n">
        <f aca="false">IF(I894&gt;=2,F894*$K$2,"")</f>
        <v>265.4497316</v>
      </c>
      <c r="L894" s="22" t="str">
        <f aca="false">IF(I894&gt;=3,F894*$L$2,"")</f>
        <v/>
      </c>
      <c r="M894" s="22" t="str">
        <f aca="false">IF(I894&gt;=4,F894*$M$2,"")</f>
        <v/>
      </c>
      <c r="N894" s="27" t="n">
        <v>6</v>
      </c>
      <c r="O894" s="27" t="n">
        <v>0</v>
      </c>
      <c r="P894" s="31" t="n">
        <v>0</v>
      </c>
      <c r="Q894" s="32"/>
      <c r="R894" s="38"/>
      <c r="S894" s="25" t="n">
        <f aca="false">SUM(F894,H894,J894,K894,L894,M894)</f>
        <v>1990.872987</v>
      </c>
      <c r="T894" s="25" t="n">
        <f aca="false">SUM(F894,H894,J894,K894,L894,M894,Q894)</f>
        <v>1990.872987</v>
      </c>
      <c r="AMH894" s="13"/>
      <c r="AMI894" s="0"/>
      <c r="AMJ894" s="0"/>
    </row>
    <row r="895" s="39" customFormat="true" ht="13.8" hidden="false" customHeight="false" outlineLevel="0" collapsed="false">
      <c r="A895" s="16" t="n">
        <v>30715296</v>
      </c>
      <c r="B895" s="17" t="s">
        <v>938</v>
      </c>
      <c r="C895" s="18"/>
      <c r="D895" s="18"/>
      <c r="E895" s="16" t="s">
        <v>206</v>
      </c>
      <c r="F895" s="19" t="n">
        <f aca="false">IF(C895="",VLOOKUP(E895,'PORTE E UCO'!$A$5:$D$46,4,0),VLOOKUP(E895,'PORTE E UCO'!$A$5:$D$46,4,0)*C895)</f>
        <v>839.818166</v>
      </c>
      <c r="G895" s="20"/>
      <c r="H895" s="21" t="n">
        <f aca="false">G895*$R$2</f>
        <v>0</v>
      </c>
      <c r="I895" s="16" t="n">
        <v>1</v>
      </c>
      <c r="J895" s="22" t="n">
        <f aca="false">IF(I895&gt;=1,F895*$J$2,"")</f>
        <v>251.9454498</v>
      </c>
      <c r="K895" s="22" t="str">
        <f aca="false">IF(I895&gt;=2,F895*$K$2,"")</f>
        <v/>
      </c>
      <c r="L895" s="22" t="str">
        <f aca="false">IF(I895&gt;=3,F895*$L$2,"")</f>
        <v/>
      </c>
      <c r="M895" s="22" t="str">
        <f aca="false">IF(I895&gt;=4,F895*$M$2,"")</f>
        <v/>
      </c>
      <c r="N895" s="16" t="n">
        <v>2</v>
      </c>
      <c r="O895" s="16" t="n">
        <v>0</v>
      </c>
      <c r="P895" s="23" t="n">
        <v>0</v>
      </c>
      <c r="Q895" s="22"/>
      <c r="R895" s="38"/>
      <c r="S895" s="25" t="n">
        <f aca="false">SUM(F895,H895,J895,K895,L895,M895)</f>
        <v>1091.7636158</v>
      </c>
      <c r="T895" s="25" t="n">
        <f aca="false">SUM(F895,H895,J895,K895,L895,M895,Q895)</f>
        <v>1091.7636158</v>
      </c>
      <c r="AMH895" s="13"/>
      <c r="AMI895" s="0"/>
      <c r="AMJ895" s="0"/>
    </row>
    <row r="896" s="39" customFormat="true" ht="13.8" hidden="false" customHeight="false" outlineLevel="0" collapsed="false">
      <c r="A896" s="27" t="n">
        <v>30715300</v>
      </c>
      <c r="B896" s="28" t="s">
        <v>939</v>
      </c>
      <c r="C896" s="29"/>
      <c r="D896" s="29"/>
      <c r="E896" s="27" t="s">
        <v>174</v>
      </c>
      <c r="F896" s="19" t="n">
        <f aca="false">IF(C896="",VLOOKUP(E896,'PORTE E UCO'!$A$5:$D$46,4,0),VLOOKUP(E896,'PORTE E UCO'!$A$5:$D$46,4,0)*C896)</f>
        <v>1709.126456</v>
      </c>
      <c r="G896" s="30"/>
      <c r="H896" s="21" t="n">
        <f aca="false">G896*$R$2</f>
        <v>0</v>
      </c>
      <c r="I896" s="27" t="n">
        <v>2</v>
      </c>
      <c r="J896" s="22" t="n">
        <f aca="false">IF(I896&gt;=1,F896*$J$2,"")</f>
        <v>512.7379368</v>
      </c>
      <c r="K896" s="22" t="n">
        <f aca="false">IF(I896&gt;=2,F896*$K$2,"")</f>
        <v>341.8252912</v>
      </c>
      <c r="L896" s="22" t="str">
        <f aca="false">IF(I896&gt;=3,F896*$L$2,"")</f>
        <v/>
      </c>
      <c r="M896" s="22" t="str">
        <f aca="false">IF(I896&gt;=4,F896*$M$2,"")</f>
        <v/>
      </c>
      <c r="N896" s="27" t="n">
        <v>7</v>
      </c>
      <c r="O896" s="27" t="n">
        <v>0</v>
      </c>
      <c r="P896" s="31" t="n">
        <v>0</v>
      </c>
      <c r="Q896" s="32"/>
      <c r="R896" s="38"/>
      <c r="S896" s="25" t="n">
        <f aca="false">SUM(F896,H896,J896,K896,L896,M896)</f>
        <v>2563.689684</v>
      </c>
      <c r="T896" s="25" t="n">
        <f aca="false">SUM(F896,H896,J896,K896,L896,M896,Q896)</f>
        <v>2563.689684</v>
      </c>
      <c r="AMH896" s="13"/>
      <c r="AMI896" s="0"/>
      <c r="AMJ896" s="0"/>
    </row>
    <row r="897" s="39" customFormat="true" ht="13.8" hidden="false" customHeight="false" outlineLevel="0" collapsed="false">
      <c r="A897" s="16" t="n">
        <v>30715318</v>
      </c>
      <c r="B897" s="17" t="s">
        <v>940</v>
      </c>
      <c r="C897" s="18"/>
      <c r="D897" s="18"/>
      <c r="E897" s="16" t="s">
        <v>174</v>
      </c>
      <c r="F897" s="19" t="n">
        <f aca="false">IF(C897="",VLOOKUP(E897,'PORTE E UCO'!$A$5:$D$46,4,0),VLOOKUP(E897,'PORTE E UCO'!$A$5:$D$46,4,0)*C897)</f>
        <v>1709.126456</v>
      </c>
      <c r="G897" s="20"/>
      <c r="H897" s="21" t="n">
        <f aca="false">G897*$R$2</f>
        <v>0</v>
      </c>
      <c r="I897" s="16" t="n">
        <v>2</v>
      </c>
      <c r="J897" s="22" t="n">
        <f aca="false">IF(I897&gt;=1,F897*$J$2,"")</f>
        <v>512.7379368</v>
      </c>
      <c r="K897" s="22" t="n">
        <f aca="false">IF(I897&gt;=2,F897*$K$2,"")</f>
        <v>341.8252912</v>
      </c>
      <c r="L897" s="22" t="str">
        <f aca="false">IF(I897&gt;=3,F897*$L$2,"")</f>
        <v/>
      </c>
      <c r="M897" s="22" t="str">
        <f aca="false">IF(I897&gt;=4,F897*$M$2,"")</f>
        <v/>
      </c>
      <c r="N897" s="16" t="n">
        <v>6</v>
      </c>
      <c r="O897" s="16" t="n">
        <v>0</v>
      </c>
      <c r="P897" s="23" t="n">
        <v>0</v>
      </c>
      <c r="Q897" s="22"/>
      <c r="R897" s="38"/>
      <c r="S897" s="25" t="n">
        <f aca="false">SUM(F897,H897,J897,K897,L897,M897)</f>
        <v>2563.689684</v>
      </c>
      <c r="T897" s="25" t="n">
        <f aca="false">SUM(F897,H897,J897,K897,L897,M897,Q897)</f>
        <v>2563.689684</v>
      </c>
      <c r="AMH897" s="13"/>
      <c r="AMI897" s="0"/>
      <c r="AMJ897" s="0"/>
    </row>
    <row r="898" s="39" customFormat="true" ht="13.8" hidden="false" customHeight="false" outlineLevel="0" collapsed="false">
      <c r="A898" s="27" t="n">
        <v>30715326</v>
      </c>
      <c r="B898" s="28" t="s">
        <v>941</v>
      </c>
      <c r="C898" s="29"/>
      <c r="D898" s="29"/>
      <c r="E898" s="27" t="s">
        <v>308</v>
      </c>
      <c r="F898" s="19" t="n">
        <f aca="false">IF(C898="",VLOOKUP(E898,'PORTE E UCO'!$A$5:$D$46,4,0),VLOOKUP(E898,'PORTE E UCO'!$A$5:$D$46,4,0)*C898)</f>
        <v>1327.248658</v>
      </c>
      <c r="G898" s="30"/>
      <c r="H898" s="21" t="n">
        <f aca="false">G898*$R$2</f>
        <v>0</v>
      </c>
      <c r="I898" s="27" t="n">
        <v>2</v>
      </c>
      <c r="J898" s="22" t="n">
        <f aca="false">IF(I898&gt;=1,F898*$J$2,"")</f>
        <v>398.1745974</v>
      </c>
      <c r="K898" s="22" t="n">
        <f aca="false">IF(I898&gt;=2,F898*$K$2,"")</f>
        <v>265.4497316</v>
      </c>
      <c r="L898" s="22" t="str">
        <f aca="false">IF(I898&gt;=3,F898*$L$2,"")</f>
        <v/>
      </c>
      <c r="M898" s="22" t="str">
        <f aca="false">IF(I898&gt;=4,F898*$M$2,"")</f>
        <v/>
      </c>
      <c r="N898" s="27" t="n">
        <v>6</v>
      </c>
      <c r="O898" s="27" t="n">
        <v>0</v>
      </c>
      <c r="P898" s="31" t="n">
        <v>0</v>
      </c>
      <c r="Q898" s="32"/>
      <c r="R898" s="38"/>
      <c r="S898" s="25" t="n">
        <f aca="false">SUM(F898,H898,J898,K898,L898,M898)</f>
        <v>1990.872987</v>
      </c>
      <c r="T898" s="25" t="n">
        <f aca="false">SUM(F898,H898,J898,K898,L898,M898,Q898)</f>
        <v>1990.872987</v>
      </c>
      <c r="AMH898" s="13"/>
      <c r="AMI898" s="0"/>
      <c r="AMJ898" s="0"/>
    </row>
    <row r="899" s="39" customFormat="true" ht="13.8" hidden="false" customHeight="false" outlineLevel="0" collapsed="false">
      <c r="A899" s="16" t="n">
        <v>30715334</v>
      </c>
      <c r="B899" s="17" t="s">
        <v>942</v>
      </c>
      <c r="C899" s="18"/>
      <c r="D899" s="18"/>
      <c r="E899" s="16" t="s">
        <v>308</v>
      </c>
      <c r="F899" s="19" t="n">
        <f aca="false">IF(C899="",VLOOKUP(E899,'PORTE E UCO'!$A$5:$D$46,4,0),VLOOKUP(E899,'PORTE E UCO'!$A$5:$D$46,4,0)*C899)</f>
        <v>1327.248658</v>
      </c>
      <c r="G899" s="20"/>
      <c r="H899" s="21" t="n">
        <f aca="false">G899*$R$2</f>
        <v>0</v>
      </c>
      <c r="I899" s="16" t="n">
        <v>2</v>
      </c>
      <c r="J899" s="22" t="n">
        <f aca="false">IF(I899&gt;=1,F899*$J$2,"")</f>
        <v>398.1745974</v>
      </c>
      <c r="K899" s="22" t="n">
        <f aca="false">IF(I899&gt;=2,F899*$K$2,"")</f>
        <v>265.4497316</v>
      </c>
      <c r="L899" s="22" t="str">
        <f aca="false">IF(I899&gt;=3,F899*$L$2,"")</f>
        <v/>
      </c>
      <c r="M899" s="22" t="str">
        <f aca="false">IF(I899&gt;=4,F899*$M$2,"")</f>
        <v/>
      </c>
      <c r="N899" s="16" t="n">
        <v>5</v>
      </c>
      <c r="O899" s="16" t="n">
        <v>0</v>
      </c>
      <c r="P899" s="23" t="n">
        <v>0</v>
      </c>
      <c r="Q899" s="22"/>
      <c r="R899" s="38"/>
      <c r="S899" s="25" t="n">
        <f aca="false">SUM(F899,H899,J899,K899,L899,M899)</f>
        <v>1990.872987</v>
      </c>
      <c r="T899" s="25" t="n">
        <f aca="false">SUM(F899,H899,J899,K899,L899,M899,Q899)</f>
        <v>1990.872987</v>
      </c>
      <c r="AMH899" s="13"/>
      <c r="AMI899" s="0"/>
      <c r="AMJ899" s="0"/>
    </row>
    <row r="900" s="39" customFormat="true" ht="13.8" hidden="false" customHeight="false" outlineLevel="0" collapsed="false">
      <c r="A900" s="27" t="n">
        <v>30715342</v>
      </c>
      <c r="B900" s="28" t="s">
        <v>943</v>
      </c>
      <c r="C900" s="29"/>
      <c r="D900" s="29"/>
      <c r="E900" s="27" t="s">
        <v>22</v>
      </c>
      <c r="F900" s="19" t="n">
        <f aca="false">IF(C900="",VLOOKUP(E900,'PORTE E UCO'!$A$5:$D$46,4,0),VLOOKUP(E900,'PORTE E UCO'!$A$5:$D$46,4,0)*C900)</f>
        <v>220.434104</v>
      </c>
      <c r="G900" s="30"/>
      <c r="H900" s="21" t="n">
        <f aca="false">G900*$R$2</f>
        <v>0</v>
      </c>
      <c r="I900" s="27" t="n">
        <v>0</v>
      </c>
      <c r="J900" s="22" t="str">
        <f aca="false">IF(I900&gt;=1,F900*$J$2,"")</f>
        <v/>
      </c>
      <c r="K900" s="22" t="str">
        <f aca="false">IF(I900&gt;=2,F900*$K$2,"")</f>
        <v/>
      </c>
      <c r="L900" s="22" t="str">
        <f aca="false">IF(I900&gt;=3,F900*$L$2,"")</f>
        <v/>
      </c>
      <c r="M900" s="22" t="str">
        <f aca="false">IF(I900&gt;=4,F900*$M$2,"")</f>
        <v/>
      </c>
      <c r="N900" s="27" t="n">
        <v>0</v>
      </c>
      <c r="O900" s="27" t="n">
        <v>0</v>
      </c>
      <c r="P900" s="31" t="n">
        <v>0</v>
      </c>
      <c r="Q900" s="32"/>
      <c r="R900" s="38"/>
      <c r="S900" s="25" t="n">
        <f aca="false">SUM(F900,H900,J900,K900,L900,M900)</f>
        <v>220.434104</v>
      </c>
      <c r="T900" s="25" t="n">
        <f aca="false">SUM(F900,H900,J900,K900,L900,M900,Q900)</f>
        <v>220.434104</v>
      </c>
      <c r="AMH900" s="13"/>
      <c r="AMI900" s="0"/>
      <c r="AMJ900" s="0"/>
    </row>
    <row r="901" s="39" customFormat="true" ht="14.95" hidden="false" customHeight="false" outlineLevel="0" collapsed="false">
      <c r="A901" s="16" t="n">
        <v>30715350</v>
      </c>
      <c r="B901" s="17" t="s">
        <v>944</v>
      </c>
      <c r="C901" s="18"/>
      <c r="D901" s="18"/>
      <c r="E901" s="16" t="s">
        <v>945</v>
      </c>
      <c r="F901" s="19" t="n">
        <f aca="false">IF(C901="",VLOOKUP(E901,'PORTE E UCO'!$A$5:$D$46,4,0),VLOOKUP(E901,'PORTE E UCO'!$A$5:$D$46,4,0)*C901)</f>
        <v>3090.701166</v>
      </c>
      <c r="G901" s="20"/>
      <c r="H901" s="21" t="n">
        <f aca="false">G901*$R$2</f>
        <v>0</v>
      </c>
      <c r="I901" s="16" t="n">
        <v>2</v>
      </c>
      <c r="J901" s="22" t="n">
        <f aca="false">IF(I901&gt;=1,F901*$J$2,"")</f>
        <v>927.2103498</v>
      </c>
      <c r="K901" s="22" t="n">
        <f aca="false">IF(I901&gt;=2,F901*$K$2,"")</f>
        <v>618.1402332</v>
      </c>
      <c r="L901" s="22" t="str">
        <f aca="false">IF(I901&gt;=3,F901*$L$2,"")</f>
        <v/>
      </c>
      <c r="M901" s="22" t="str">
        <f aca="false">IF(I901&gt;=4,F901*$M$2,"")</f>
        <v/>
      </c>
      <c r="N901" s="16" t="n">
        <v>7</v>
      </c>
      <c r="O901" s="16" t="n">
        <v>0</v>
      </c>
      <c r="P901" s="23" t="n">
        <v>0</v>
      </c>
      <c r="Q901" s="22"/>
      <c r="R901" s="38"/>
      <c r="S901" s="25" t="n">
        <f aca="false">SUM(F901,H901,J901,K901,L901,M901)</f>
        <v>4636.051749</v>
      </c>
      <c r="T901" s="25" t="n">
        <f aca="false">SUM(F901,H901,J901,K901,L901,M901,Q901)</f>
        <v>4636.051749</v>
      </c>
      <c r="AMH901" s="13"/>
      <c r="AMI901" s="0"/>
      <c r="AMJ901" s="0"/>
    </row>
    <row r="902" s="39" customFormat="true" ht="13.8" hidden="false" customHeight="false" outlineLevel="0" collapsed="false">
      <c r="A902" s="27" t="n">
        <v>30715369</v>
      </c>
      <c r="B902" s="28" t="s">
        <v>946</v>
      </c>
      <c r="C902" s="29"/>
      <c r="D902" s="29"/>
      <c r="E902" s="27" t="s">
        <v>221</v>
      </c>
      <c r="F902" s="19" t="n">
        <f aca="false">IF(C902="",VLOOKUP(E902,'PORTE E UCO'!$A$5:$D$46,4,0),VLOOKUP(E902,'PORTE E UCO'!$A$5:$D$46,4,0)*C902)</f>
        <v>1140.948712</v>
      </c>
      <c r="G902" s="30"/>
      <c r="H902" s="21" t="n">
        <f aca="false">G902*$R$2</f>
        <v>0</v>
      </c>
      <c r="I902" s="27" t="n">
        <v>2</v>
      </c>
      <c r="J902" s="22" t="n">
        <f aca="false">IF(I902&gt;=1,F902*$J$2,"")</f>
        <v>342.2846136</v>
      </c>
      <c r="K902" s="22" t="n">
        <f aca="false">IF(I902&gt;=2,F902*$K$2,"")</f>
        <v>228.1897424</v>
      </c>
      <c r="L902" s="22" t="str">
        <f aca="false">IF(I902&gt;=3,F902*$L$2,"")</f>
        <v/>
      </c>
      <c r="M902" s="22" t="str">
        <f aca="false">IF(I902&gt;=4,F902*$M$2,"")</f>
        <v/>
      </c>
      <c r="N902" s="27" t="n">
        <v>6</v>
      </c>
      <c r="O902" s="27" t="n">
        <v>0</v>
      </c>
      <c r="P902" s="31" t="n">
        <v>0</v>
      </c>
      <c r="Q902" s="32"/>
      <c r="R902" s="38"/>
      <c r="S902" s="25" t="n">
        <f aca="false">SUM(F902,H902,J902,K902,L902,M902)</f>
        <v>1711.423068</v>
      </c>
      <c r="T902" s="25" t="n">
        <f aca="false">SUM(F902,H902,J902,K902,L902,M902,Q902)</f>
        <v>1711.423068</v>
      </c>
      <c r="AMH902" s="13"/>
      <c r="AMI902" s="0"/>
      <c r="AMJ902" s="0"/>
    </row>
    <row r="903" s="39" customFormat="true" ht="13.8" hidden="false" customHeight="false" outlineLevel="0" collapsed="false">
      <c r="A903" s="16" t="n">
        <v>30715377</v>
      </c>
      <c r="B903" s="17" t="s">
        <v>947</v>
      </c>
      <c r="C903" s="18"/>
      <c r="D903" s="18"/>
      <c r="E903" s="16" t="s">
        <v>229</v>
      </c>
      <c r="F903" s="19" t="n">
        <f aca="false">IF(C903="",VLOOKUP(E903,'PORTE E UCO'!$A$5:$D$46,4,0),VLOOKUP(E903,'PORTE E UCO'!$A$5:$D$46,4,0)*C903)</f>
        <v>946.935808</v>
      </c>
      <c r="G903" s="20"/>
      <c r="H903" s="21" t="n">
        <f aca="false">G903*$R$2</f>
        <v>0</v>
      </c>
      <c r="I903" s="16" t="n">
        <v>2</v>
      </c>
      <c r="J903" s="22" t="n">
        <f aca="false">IF(I903&gt;=1,F903*$J$2,"")</f>
        <v>284.0807424</v>
      </c>
      <c r="K903" s="22" t="n">
        <f aca="false">IF(I903&gt;=2,F903*$K$2,"")</f>
        <v>189.3871616</v>
      </c>
      <c r="L903" s="22" t="str">
        <f aca="false">IF(I903&gt;=3,F903*$L$2,"")</f>
        <v/>
      </c>
      <c r="M903" s="22" t="str">
        <f aca="false">IF(I903&gt;=4,F903*$M$2,"")</f>
        <v/>
      </c>
      <c r="N903" s="16" t="n">
        <v>6</v>
      </c>
      <c r="O903" s="16" t="n">
        <v>0</v>
      </c>
      <c r="P903" s="23" t="n">
        <v>0</v>
      </c>
      <c r="Q903" s="22"/>
      <c r="R903" s="38"/>
      <c r="S903" s="25" t="n">
        <f aca="false">SUM(F903,H903,J903,K903,L903,M903)</f>
        <v>1420.403712</v>
      </c>
      <c r="T903" s="25" t="n">
        <f aca="false">SUM(F903,H903,J903,K903,L903,M903,Q903)</f>
        <v>1420.403712</v>
      </c>
      <c r="AMH903" s="13"/>
      <c r="AMI903" s="0"/>
      <c r="AMJ903" s="0"/>
    </row>
    <row r="904" s="39" customFormat="true" ht="14.95" hidden="false" customHeight="false" outlineLevel="0" collapsed="false">
      <c r="A904" s="27" t="n">
        <v>30715385</v>
      </c>
      <c r="B904" s="28" t="s">
        <v>948</v>
      </c>
      <c r="C904" s="29"/>
      <c r="D904" s="29"/>
      <c r="E904" s="27" t="s">
        <v>308</v>
      </c>
      <c r="F904" s="19" t="n">
        <f aca="false">IF(C904="",VLOOKUP(E904,'PORTE E UCO'!$A$5:$D$46,4,0),VLOOKUP(E904,'PORTE E UCO'!$A$5:$D$46,4,0)*C904)</f>
        <v>1327.248658</v>
      </c>
      <c r="G904" s="30"/>
      <c r="H904" s="21" t="n">
        <f aca="false">G904*$R$2</f>
        <v>0</v>
      </c>
      <c r="I904" s="27" t="n">
        <v>2</v>
      </c>
      <c r="J904" s="22" t="n">
        <f aca="false">IF(I904&gt;=1,F904*$J$2,"")</f>
        <v>398.1745974</v>
      </c>
      <c r="K904" s="22" t="n">
        <f aca="false">IF(I904&gt;=2,F904*$K$2,"")</f>
        <v>265.4497316</v>
      </c>
      <c r="L904" s="22" t="str">
        <f aca="false">IF(I904&gt;=3,F904*$L$2,"")</f>
        <v/>
      </c>
      <c r="M904" s="22" t="str">
        <f aca="false">IF(I904&gt;=4,F904*$M$2,"")</f>
        <v/>
      </c>
      <c r="N904" s="27" t="n">
        <v>5</v>
      </c>
      <c r="O904" s="27" t="n">
        <v>0</v>
      </c>
      <c r="P904" s="31" t="n">
        <v>0</v>
      </c>
      <c r="Q904" s="32"/>
      <c r="R904" s="38"/>
      <c r="S904" s="25" t="n">
        <f aca="false">SUM(F904,H904,J904,K904,L904,M904)</f>
        <v>1990.872987</v>
      </c>
      <c r="T904" s="25" t="n">
        <f aca="false">SUM(F904,H904,J904,K904,L904,M904,Q904)</f>
        <v>1990.872987</v>
      </c>
      <c r="AMH904" s="13"/>
      <c r="AMI904" s="0"/>
      <c r="AMJ904" s="0"/>
    </row>
    <row r="905" s="39" customFormat="true" ht="13.8" hidden="false" customHeight="false" outlineLevel="0" collapsed="false">
      <c r="A905" s="16" t="n">
        <v>30717019</v>
      </c>
      <c r="B905" s="17" t="s">
        <v>949</v>
      </c>
      <c r="C905" s="18"/>
      <c r="D905" s="18"/>
      <c r="E905" s="16" t="s">
        <v>206</v>
      </c>
      <c r="F905" s="19" t="n">
        <f aca="false">IF(C905="",VLOOKUP(E905,'PORTE E UCO'!$A$5:$D$46,4,0),VLOOKUP(E905,'PORTE E UCO'!$A$5:$D$46,4,0)*C905)</f>
        <v>839.818166</v>
      </c>
      <c r="G905" s="20"/>
      <c r="H905" s="21" t="n">
        <f aca="false">G905*$R$2</f>
        <v>0</v>
      </c>
      <c r="I905" s="16" t="n">
        <v>2</v>
      </c>
      <c r="J905" s="22" t="n">
        <f aca="false">IF(I905&gt;=1,F905*$J$2,"")</f>
        <v>251.9454498</v>
      </c>
      <c r="K905" s="22" t="n">
        <f aca="false">IF(I905&gt;=2,F905*$K$2,"")</f>
        <v>167.9636332</v>
      </c>
      <c r="L905" s="22" t="str">
        <f aca="false">IF(I905&gt;=3,F905*$L$2,"")</f>
        <v/>
      </c>
      <c r="M905" s="22" t="str">
        <f aca="false">IF(I905&gt;=4,F905*$M$2,"")</f>
        <v/>
      </c>
      <c r="N905" s="16" t="n">
        <v>4</v>
      </c>
      <c r="O905" s="16" t="n">
        <v>0</v>
      </c>
      <c r="P905" s="23" t="n">
        <v>0</v>
      </c>
      <c r="Q905" s="22"/>
      <c r="R905" s="38"/>
      <c r="S905" s="25" t="n">
        <f aca="false">SUM(F905,H905,J905,K905,L905,M905)</f>
        <v>1259.727249</v>
      </c>
      <c r="T905" s="25" t="n">
        <f aca="false">SUM(F905,H905,J905,K905,L905,M905,Q905)</f>
        <v>1259.727249</v>
      </c>
      <c r="AMH905" s="13"/>
      <c r="AMI905" s="0"/>
      <c r="AMJ905" s="0"/>
    </row>
    <row r="906" s="39" customFormat="true" ht="13.8" hidden="false" customHeight="false" outlineLevel="0" collapsed="false">
      <c r="A906" s="27" t="n">
        <v>30717027</v>
      </c>
      <c r="B906" s="28" t="s">
        <v>950</v>
      </c>
      <c r="C906" s="29"/>
      <c r="D906" s="29"/>
      <c r="E906" s="27" t="s">
        <v>320</v>
      </c>
      <c r="F906" s="19" t="n">
        <f aca="false">IF(C906="",VLOOKUP(E906,'PORTE E UCO'!$A$5:$D$46,4,0),VLOOKUP(E906,'PORTE E UCO'!$A$5:$D$46,4,0)*C906)</f>
        <v>1224.795374</v>
      </c>
      <c r="G906" s="30"/>
      <c r="H906" s="21" t="n">
        <f aca="false">G906*$R$2</f>
        <v>0</v>
      </c>
      <c r="I906" s="27" t="n">
        <v>2</v>
      </c>
      <c r="J906" s="22" t="n">
        <f aca="false">IF(I906&gt;=1,F906*$J$2,"")</f>
        <v>367.4386122</v>
      </c>
      <c r="K906" s="22" t="n">
        <f aca="false">IF(I906&gt;=2,F906*$K$2,"")</f>
        <v>244.9590748</v>
      </c>
      <c r="L906" s="22" t="str">
        <f aca="false">IF(I906&gt;=3,F906*$L$2,"")</f>
        <v/>
      </c>
      <c r="M906" s="22" t="str">
        <f aca="false">IF(I906&gt;=4,F906*$M$2,"")</f>
        <v/>
      </c>
      <c r="N906" s="27" t="n">
        <v>5</v>
      </c>
      <c r="O906" s="27" t="n">
        <v>0</v>
      </c>
      <c r="P906" s="31" t="n">
        <v>0</v>
      </c>
      <c r="Q906" s="32"/>
      <c r="R906" s="38"/>
      <c r="S906" s="25" t="n">
        <f aca="false">SUM(F906,H906,J906,K906,L906,M906)</f>
        <v>1837.193061</v>
      </c>
      <c r="T906" s="25" t="n">
        <f aca="false">SUM(F906,H906,J906,K906,L906,M906,Q906)</f>
        <v>1837.193061</v>
      </c>
      <c r="AMH906" s="13"/>
      <c r="AMI906" s="0"/>
      <c r="AMJ906" s="0"/>
    </row>
    <row r="907" s="39" customFormat="true" ht="13.8" hidden="false" customHeight="false" outlineLevel="0" collapsed="false">
      <c r="A907" s="16" t="n">
        <v>30717035</v>
      </c>
      <c r="B907" s="17" t="s">
        <v>951</v>
      </c>
      <c r="C907" s="18"/>
      <c r="D907" s="18"/>
      <c r="E907" s="16" t="s">
        <v>223</v>
      </c>
      <c r="F907" s="19" t="n">
        <f aca="false">IF(C907="",VLOOKUP(E907,'PORTE E UCO'!$A$5:$D$46,4,0),VLOOKUP(E907,'PORTE E UCO'!$A$5:$D$46,4,0)*C907)</f>
        <v>436.20385</v>
      </c>
      <c r="G907" s="20"/>
      <c r="H907" s="21" t="n">
        <f aca="false">G907*$R$2</f>
        <v>0</v>
      </c>
      <c r="I907" s="16" t="n">
        <v>1</v>
      </c>
      <c r="J907" s="22" t="n">
        <f aca="false">IF(I907&gt;=1,F907*$J$2,"")</f>
        <v>130.861155</v>
      </c>
      <c r="K907" s="22" t="str">
        <f aca="false">IF(I907&gt;=2,F907*$K$2,"")</f>
        <v/>
      </c>
      <c r="L907" s="22" t="str">
        <f aca="false">IF(I907&gt;=3,F907*$L$2,"")</f>
        <v/>
      </c>
      <c r="M907" s="22" t="str">
        <f aca="false">IF(I907&gt;=4,F907*$M$2,"")</f>
        <v/>
      </c>
      <c r="N907" s="16" t="n">
        <v>2</v>
      </c>
      <c r="O907" s="16" t="n">
        <v>0</v>
      </c>
      <c r="P907" s="23" t="n">
        <v>0</v>
      </c>
      <c r="Q907" s="22"/>
      <c r="R907" s="38"/>
      <c r="S907" s="25" t="n">
        <f aca="false">SUM(F907,H907,J907,K907,L907,M907)</f>
        <v>567.065005</v>
      </c>
      <c r="T907" s="25" t="n">
        <f aca="false">SUM(F907,H907,J907,K907,L907,M907,Q907)</f>
        <v>567.065005</v>
      </c>
      <c r="AMH907" s="13"/>
      <c r="AMI907" s="0"/>
      <c r="AMJ907" s="0"/>
    </row>
    <row r="908" s="39" customFormat="true" ht="13.8" hidden="false" customHeight="false" outlineLevel="0" collapsed="false">
      <c r="A908" s="27" t="n">
        <v>30717043</v>
      </c>
      <c r="B908" s="28" t="s">
        <v>952</v>
      </c>
      <c r="C908" s="29"/>
      <c r="D908" s="29"/>
      <c r="E908" s="27" t="s">
        <v>22</v>
      </c>
      <c r="F908" s="19" t="n">
        <f aca="false">IF(C908="",VLOOKUP(E908,'PORTE E UCO'!$A$5:$D$46,4,0),VLOOKUP(E908,'PORTE E UCO'!$A$5:$D$46,4,0)*C908)</f>
        <v>220.434104</v>
      </c>
      <c r="G908" s="30"/>
      <c r="H908" s="21" t="n">
        <f aca="false">G908*$R$2</f>
        <v>0</v>
      </c>
      <c r="I908" s="27" t="n">
        <v>1</v>
      </c>
      <c r="J908" s="22" t="n">
        <f aca="false">IF(I908&gt;=1,F908*$J$2,"")</f>
        <v>66.1302312</v>
      </c>
      <c r="K908" s="22" t="str">
        <f aca="false">IF(I908&gt;=2,F908*$K$2,"")</f>
        <v/>
      </c>
      <c r="L908" s="22" t="str">
        <f aca="false">IF(I908&gt;=3,F908*$L$2,"")</f>
        <v/>
      </c>
      <c r="M908" s="22" t="str">
        <f aca="false">IF(I908&gt;=4,F908*$M$2,"")</f>
        <v/>
      </c>
      <c r="N908" s="27" t="n">
        <v>1</v>
      </c>
      <c r="O908" s="27" t="n">
        <v>0</v>
      </c>
      <c r="P908" s="31" t="n">
        <v>0</v>
      </c>
      <c r="Q908" s="32"/>
      <c r="R908" s="38"/>
      <c r="S908" s="25" t="n">
        <f aca="false">SUM(F908,H908,J908,K908,L908,M908)</f>
        <v>286.5643352</v>
      </c>
      <c r="T908" s="25" t="n">
        <f aca="false">SUM(F908,H908,J908,K908,L908,M908,Q908)</f>
        <v>286.5643352</v>
      </c>
      <c r="AMH908" s="13"/>
      <c r="AMI908" s="0"/>
      <c r="AMJ908" s="0"/>
    </row>
    <row r="909" s="39" customFormat="true" ht="13.8" hidden="false" customHeight="false" outlineLevel="0" collapsed="false">
      <c r="A909" s="16" t="n">
        <v>30717051</v>
      </c>
      <c r="B909" s="17" t="s">
        <v>953</v>
      </c>
      <c r="C909" s="18"/>
      <c r="D909" s="18"/>
      <c r="E909" s="16" t="s">
        <v>272</v>
      </c>
      <c r="F909" s="19" t="n">
        <f aca="false">IF(C909="",VLOOKUP(E909,'PORTE E UCO'!$A$5:$D$46,4,0),VLOOKUP(E909,'PORTE E UCO'!$A$5:$D$46,4,0)*C909)</f>
        <v>801.009488</v>
      </c>
      <c r="G909" s="20"/>
      <c r="H909" s="21" t="n">
        <f aca="false">G909*$R$2</f>
        <v>0</v>
      </c>
      <c r="I909" s="16" t="n">
        <v>2</v>
      </c>
      <c r="J909" s="22" t="n">
        <f aca="false">IF(I909&gt;=1,F909*$J$2,"")</f>
        <v>240.3028464</v>
      </c>
      <c r="K909" s="22" t="n">
        <f aca="false">IF(I909&gt;=2,F909*$K$2,"")</f>
        <v>160.2018976</v>
      </c>
      <c r="L909" s="22" t="str">
        <f aca="false">IF(I909&gt;=3,F909*$L$2,"")</f>
        <v/>
      </c>
      <c r="M909" s="22" t="str">
        <f aca="false">IF(I909&gt;=4,F909*$M$2,"")</f>
        <v/>
      </c>
      <c r="N909" s="16" t="n">
        <v>5</v>
      </c>
      <c r="O909" s="16" t="n">
        <v>0</v>
      </c>
      <c r="P909" s="23" t="n">
        <v>0</v>
      </c>
      <c r="Q909" s="22"/>
      <c r="R909" s="38"/>
      <c r="S909" s="25" t="n">
        <f aca="false">SUM(F909,H909,J909,K909,L909,M909)</f>
        <v>1201.514232</v>
      </c>
      <c r="T909" s="25" t="n">
        <f aca="false">SUM(F909,H909,J909,K909,L909,M909,Q909)</f>
        <v>1201.514232</v>
      </c>
      <c r="AMH909" s="13"/>
      <c r="AMI909" s="0"/>
      <c r="AMJ909" s="0"/>
    </row>
    <row r="910" s="39" customFormat="true" ht="13.8" hidden="false" customHeight="false" outlineLevel="0" collapsed="false">
      <c r="A910" s="27" t="n">
        <v>30717060</v>
      </c>
      <c r="B910" s="28" t="s">
        <v>954</v>
      </c>
      <c r="C910" s="29"/>
      <c r="D910" s="29"/>
      <c r="E910" s="27" t="s">
        <v>229</v>
      </c>
      <c r="F910" s="19" t="n">
        <f aca="false">IF(C910="",VLOOKUP(E910,'PORTE E UCO'!$A$5:$D$46,4,0),VLOOKUP(E910,'PORTE E UCO'!$A$5:$D$46,4,0)*C910)</f>
        <v>946.935808</v>
      </c>
      <c r="G910" s="30"/>
      <c r="H910" s="21" t="n">
        <f aca="false">G910*$R$2</f>
        <v>0</v>
      </c>
      <c r="I910" s="27" t="n">
        <v>2</v>
      </c>
      <c r="J910" s="22" t="n">
        <f aca="false">IF(I910&gt;=1,F910*$J$2,"")</f>
        <v>284.0807424</v>
      </c>
      <c r="K910" s="22" t="n">
        <f aca="false">IF(I910&gt;=2,F910*$K$2,"")</f>
        <v>189.3871616</v>
      </c>
      <c r="L910" s="22" t="str">
        <f aca="false">IF(I910&gt;=3,F910*$L$2,"")</f>
        <v/>
      </c>
      <c r="M910" s="22" t="str">
        <f aca="false">IF(I910&gt;=4,F910*$M$2,"")</f>
        <v/>
      </c>
      <c r="N910" s="27" t="n">
        <v>4</v>
      </c>
      <c r="O910" s="27" t="n">
        <v>0</v>
      </c>
      <c r="P910" s="31" t="n">
        <v>0</v>
      </c>
      <c r="Q910" s="32"/>
      <c r="R910" s="38"/>
      <c r="S910" s="25" t="n">
        <f aca="false">SUM(F910,H910,J910,K910,L910,M910)</f>
        <v>1420.403712</v>
      </c>
      <c r="T910" s="25" t="n">
        <f aca="false">SUM(F910,H910,J910,K910,L910,M910,Q910)</f>
        <v>1420.403712</v>
      </c>
      <c r="AMH910" s="13"/>
      <c r="AMI910" s="0"/>
      <c r="AMJ910" s="0"/>
    </row>
    <row r="911" s="39" customFormat="true" ht="13.8" hidden="false" customHeight="false" outlineLevel="0" collapsed="false">
      <c r="A911" s="16" t="n">
        <v>30717078</v>
      </c>
      <c r="B911" s="17" t="s">
        <v>955</v>
      </c>
      <c r="C911" s="18"/>
      <c r="D911" s="18"/>
      <c r="E911" s="16" t="s">
        <v>167</v>
      </c>
      <c r="F911" s="19" t="n">
        <f aca="false">IF(C911="",VLOOKUP(E911,'PORTE E UCO'!$A$5:$D$46,4,0),VLOOKUP(E911,'PORTE E UCO'!$A$5:$D$46,4,0)*C911)</f>
        <v>566.612796</v>
      </c>
      <c r="G911" s="20"/>
      <c r="H911" s="21" t="n">
        <f aca="false">G911*$R$2</f>
        <v>0</v>
      </c>
      <c r="I911" s="16" t="n">
        <v>1</v>
      </c>
      <c r="J911" s="22" t="n">
        <f aca="false">IF(I911&gt;=1,F911*$J$2,"")</f>
        <v>169.9838388</v>
      </c>
      <c r="K911" s="22" t="str">
        <f aca="false">IF(I911&gt;=2,F911*$K$2,"")</f>
        <v/>
      </c>
      <c r="L911" s="22" t="str">
        <f aca="false">IF(I911&gt;=3,F911*$L$2,"")</f>
        <v/>
      </c>
      <c r="M911" s="22" t="str">
        <f aca="false">IF(I911&gt;=4,F911*$M$2,"")</f>
        <v/>
      </c>
      <c r="N911" s="16" t="n">
        <v>2</v>
      </c>
      <c r="O911" s="16" t="n">
        <v>0</v>
      </c>
      <c r="P911" s="23" t="n">
        <v>0</v>
      </c>
      <c r="Q911" s="22"/>
      <c r="R911" s="38"/>
      <c r="S911" s="25" t="n">
        <f aca="false">SUM(F911,H911,J911,K911,L911,M911)</f>
        <v>736.5966348</v>
      </c>
      <c r="T911" s="25" t="n">
        <f aca="false">SUM(F911,H911,J911,K911,L911,M911,Q911)</f>
        <v>736.5966348</v>
      </c>
      <c r="AMH911" s="13"/>
      <c r="AMI911" s="0"/>
      <c r="AMJ911" s="0"/>
    </row>
    <row r="912" s="39" customFormat="true" ht="13.8" hidden="false" customHeight="false" outlineLevel="0" collapsed="false">
      <c r="A912" s="27" t="n">
        <v>30717086</v>
      </c>
      <c r="B912" s="28" t="s">
        <v>956</v>
      </c>
      <c r="C912" s="29"/>
      <c r="D912" s="29"/>
      <c r="E912" s="27" t="s">
        <v>15</v>
      </c>
      <c r="F912" s="19" t="n">
        <f aca="false">IF(C912="",VLOOKUP(E912,'PORTE E UCO'!$A$5:$D$46,4,0),VLOOKUP(E912,'PORTE E UCO'!$A$5:$D$46,4,0)*C912)</f>
        <v>93.13473</v>
      </c>
      <c r="G912" s="30"/>
      <c r="H912" s="21" t="n">
        <f aca="false">G912*$R$2</f>
        <v>0</v>
      </c>
      <c r="I912" s="27" t="n">
        <v>0</v>
      </c>
      <c r="J912" s="22" t="str">
        <f aca="false">IF(I912&gt;=1,F912*$J$2,"")</f>
        <v/>
      </c>
      <c r="K912" s="22" t="str">
        <f aca="false">IF(I912&gt;=2,F912*$K$2,"")</f>
        <v/>
      </c>
      <c r="L912" s="22" t="str">
        <f aca="false">IF(I912&gt;=3,F912*$L$2,"")</f>
        <v/>
      </c>
      <c r="M912" s="22" t="str">
        <f aca="false">IF(I912&gt;=4,F912*$M$2,"")</f>
        <v/>
      </c>
      <c r="N912" s="27" t="n">
        <v>0</v>
      </c>
      <c r="O912" s="27" t="n">
        <v>0</v>
      </c>
      <c r="P912" s="31" t="n">
        <v>0</v>
      </c>
      <c r="Q912" s="32"/>
      <c r="R912" s="38"/>
      <c r="S912" s="25" t="n">
        <f aca="false">SUM(F912,H912,J912,K912,L912,M912)</f>
        <v>93.13473</v>
      </c>
      <c r="T912" s="25" t="n">
        <f aca="false">SUM(F912,H912,J912,K912,L912,M912,Q912)</f>
        <v>93.13473</v>
      </c>
      <c r="AMH912" s="13"/>
      <c r="AMI912" s="0"/>
      <c r="AMJ912" s="0"/>
    </row>
    <row r="913" s="39" customFormat="true" ht="13.8" hidden="false" customHeight="false" outlineLevel="0" collapsed="false">
      <c r="A913" s="16" t="n">
        <v>30717094</v>
      </c>
      <c r="B913" s="17" t="s">
        <v>957</v>
      </c>
      <c r="C913" s="18"/>
      <c r="D913" s="18"/>
      <c r="E913" s="16" t="s">
        <v>17</v>
      </c>
      <c r="F913" s="19" t="n">
        <f aca="false">IF(C913="",VLOOKUP(E913,'PORTE E UCO'!$A$5:$D$46,4,0),VLOOKUP(E913,'PORTE E UCO'!$A$5:$D$46,4,0)*C913)</f>
        <v>150.60084</v>
      </c>
      <c r="G913" s="20"/>
      <c r="H913" s="21" t="n">
        <f aca="false">G913*$R$2</f>
        <v>0</v>
      </c>
      <c r="I913" s="16" t="n">
        <v>1</v>
      </c>
      <c r="J913" s="22" t="n">
        <f aca="false">IF(I913&gt;=1,F913*$J$2,"")</f>
        <v>45.180252</v>
      </c>
      <c r="K913" s="22" t="str">
        <f aca="false">IF(I913&gt;=2,F913*$K$2,"")</f>
        <v/>
      </c>
      <c r="L913" s="22" t="str">
        <f aca="false">IF(I913&gt;=3,F913*$L$2,"")</f>
        <v/>
      </c>
      <c r="M913" s="22" t="str">
        <f aca="false">IF(I913&gt;=4,F913*$M$2,"")</f>
        <v/>
      </c>
      <c r="N913" s="16" t="n">
        <v>2</v>
      </c>
      <c r="O913" s="16" t="n">
        <v>0</v>
      </c>
      <c r="P913" s="23" t="n">
        <v>0</v>
      </c>
      <c r="Q913" s="22"/>
      <c r="R913" s="38"/>
      <c r="S913" s="25" t="n">
        <f aca="false">SUM(F913,H913,J913,K913,L913,M913)</f>
        <v>195.781092</v>
      </c>
      <c r="T913" s="25" t="n">
        <f aca="false">SUM(F913,H913,J913,K913,L913,M913,Q913)</f>
        <v>195.781092</v>
      </c>
      <c r="AMH913" s="13"/>
      <c r="AMI913" s="0"/>
      <c r="AMJ913" s="0"/>
    </row>
    <row r="914" s="39" customFormat="true" ht="13.8" hidden="false" customHeight="false" outlineLevel="0" collapsed="false">
      <c r="A914" s="27" t="n">
        <v>30717108</v>
      </c>
      <c r="B914" s="28" t="s">
        <v>958</v>
      </c>
      <c r="C914" s="29"/>
      <c r="D914" s="29"/>
      <c r="E914" s="27" t="s">
        <v>195</v>
      </c>
      <c r="F914" s="19" t="n">
        <f aca="false">IF(C914="",VLOOKUP(E914,'PORTE E UCO'!$A$5:$D$46,4,0),VLOOKUP(E914,'PORTE E UCO'!$A$5:$D$46,4,0)*C914)</f>
        <v>742.008916</v>
      </c>
      <c r="G914" s="30"/>
      <c r="H914" s="21" t="n">
        <f aca="false">G914*$R$2</f>
        <v>0</v>
      </c>
      <c r="I914" s="27" t="n">
        <v>2</v>
      </c>
      <c r="J914" s="22" t="n">
        <f aca="false">IF(I914&gt;=1,F914*$J$2,"")</f>
        <v>222.6026748</v>
      </c>
      <c r="K914" s="22" t="n">
        <f aca="false">IF(I914&gt;=2,F914*$K$2,"")</f>
        <v>148.4017832</v>
      </c>
      <c r="L914" s="22" t="str">
        <f aca="false">IF(I914&gt;=3,F914*$L$2,"")</f>
        <v/>
      </c>
      <c r="M914" s="22" t="str">
        <f aca="false">IF(I914&gt;=4,F914*$M$2,"")</f>
        <v/>
      </c>
      <c r="N914" s="27" t="n">
        <v>3</v>
      </c>
      <c r="O914" s="27" t="n">
        <v>0</v>
      </c>
      <c r="P914" s="31" t="n">
        <v>0</v>
      </c>
      <c r="Q914" s="32"/>
      <c r="R914" s="38"/>
      <c r="S914" s="25" t="n">
        <f aca="false">SUM(F914,H914,J914,K914,L914,M914)</f>
        <v>1113.013374</v>
      </c>
      <c r="T914" s="25" t="n">
        <f aca="false">SUM(F914,H914,J914,K914,L914,M914,Q914)</f>
        <v>1113.013374</v>
      </c>
      <c r="AMH914" s="13"/>
      <c r="AMI914" s="0"/>
      <c r="AMJ914" s="0"/>
    </row>
    <row r="915" s="39" customFormat="true" ht="13.8" hidden="false" customHeight="false" outlineLevel="0" collapsed="false">
      <c r="A915" s="16" t="n">
        <v>30717116</v>
      </c>
      <c r="B915" s="17" t="s">
        <v>959</v>
      </c>
      <c r="C915" s="18"/>
      <c r="D915" s="18"/>
      <c r="E915" s="16" t="s">
        <v>176</v>
      </c>
      <c r="F915" s="19" t="n">
        <f aca="false">IF(C915="",VLOOKUP(E915,'PORTE E UCO'!$A$5:$D$46,4,0),VLOOKUP(E915,'PORTE E UCO'!$A$5:$D$46,4,0)*C915)</f>
        <v>891.034646</v>
      </c>
      <c r="G915" s="20"/>
      <c r="H915" s="21" t="n">
        <f aca="false">G915*$R$2</f>
        <v>0</v>
      </c>
      <c r="I915" s="16" t="n">
        <v>2</v>
      </c>
      <c r="J915" s="22" t="n">
        <f aca="false">IF(I915&gt;=1,F915*$J$2,"")</f>
        <v>267.3103938</v>
      </c>
      <c r="K915" s="22" t="n">
        <f aca="false">IF(I915&gt;=2,F915*$K$2,"")</f>
        <v>178.2069292</v>
      </c>
      <c r="L915" s="22" t="str">
        <f aca="false">IF(I915&gt;=3,F915*$L$2,"")</f>
        <v/>
      </c>
      <c r="M915" s="22" t="str">
        <f aca="false">IF(I915&gt;=4,F915*$M$2,"")</f>
        <v/>
      </c>
      <c r="N915" s="16" t="n">
        <v>3</v>
      </c>
      <c r="O915" s="16" t="n">
        <v>0</v>
      </c>
      <c r="P915" s="23" t="n">
        <v>0</v>
      </c>
      <c r="Q915" s="22"/>
      <c r="R915" s="38"/>
      <c r="S915" s="25" t="n">
        <f aca="false">SUM(F915,H915,J915,K915,L915,M915)</f>
        <v>1336.551969</v>
      </c>
      <c r="T915" s="25" t="n">
        <f aca="false">SUM(F915,H915,J915,K915,L915,M915,Q915)</f>
        <v>1336.551969</v>
      </c>
      <c r="AMH915" s="13"/>
      <c r="AMI915" s="0"/>
      <c r="AMJ915" s="0"/>
    </row>
    <row r="916" s="39" customFormat="true" ht="13.8" hidden="false" customHeight="false" outlineLevel="0" collapsed="false">
      <c r="A916" s="27" t="n">
        <v>30717124</v>
      </c>
      <c r="B916" s="28" t="s">
        <v>960</v>
      </c>
      <c r="C916" s="29"/>
      <c r="D916" s="29"/>
      <c r="E916" s="27" t="s">
        <v>62</v>
      </c>
      <c r="F916" s="19" t="n">
        <f aca="false">IF(C916="",VLOOKUP(E916,'PORTE E UCO'!$A$5:$D$46,4,0),VLOOKUP(E916,'PORTE E UCO'!$A$5:$D$46,4,0)*C916)</f>
        <v>524.694546</v>
      </c>
      <c r="G916" s="30"/>
      <c r="H916" s="21" t="n">
        <f aca="false">G916*$R$2</f>
        <v>0</v>
      </c>
      <c r="I916" s="27" t="n">
        <v>2</v>
      </c>
      <c r="J916" s="22" t="n">
        <f aca="false">IF(I916&gt;=1,F916*$J$2,"")</f>
        <v>157.4083638</v>
      </c>
      <c r="K916" s="22" t="n">
        <f aca="false">IF(I916&gt;=2,F916*$K$2,"")</f>
        <v>104.9389092</v>
      </c>
      <c r="L916" s="22" t="str">
        <f aca="false">IF(I916&gt;=3,F916*$L$2,"")</f>
        <v/>
      </c>
      <c r="M916" s="22" t="str">
        <f aca="false">IF(I916&gt;=4,F916*$M$2,"")</f>
        <v/>
      </c>
      <c r="N916" s="27" t="n">
        <v>3</v>
      </c>
      <c r="O916" s="27" t="n">
        <v>0</v>
      </c>
      <c r="P916" s="31" t="n">
        <v>0</v>
      </c>
      <c r="Q916" s="32"/>
      <c r="R916" s="38"/>
      <c r="S916" s="25" t="n">
        <f aca="false">SUM(F916,H916,J916,K916,L916,M916)</f>
        <v>787.041819</v>
      </c>
      <c r="T916" s="25" t="n">
        <f aca="false">SUM(F916,H916,J916,K916,L916,M916,Q916)</f>
        <v>787.041819</v>
      </c>
      <c r="AMH916" s="13"/>
      <c r="AMI916" s="0"/>
      <c r="AMJ916" s="0"/>
    </row>
    <row r="917" s="39" customFormat="true" ht="14.95" hidden="false" customHeight="false" outlineLevel="0" collapsed="false">
      <c r="A917" s="16" t="n">
        <v>30717132</v>
      </c>
      <c r="B917" s="17" t="s">
        <v>961</v>
      </c>
      <c r="C917" s="18"/>
      <c r="D917" s="18"/>
      <c r="E917" s="16" t="s">
        <v>176</v>
      </c>
      <c r="F917" s="19" t="n">
        <f aca="false">IF(C917="",VLOOKUP(E917,'PORTE E UCO'!$A$5:$D$46,4,0),VLOOKUP(E917,'PORTE E UCO'!$A$5:$D$46,4,0)*C917)</f>
        <v>891.034646</v>
      </c>
      <c r="G917" s="20"/>
      <c r="H917" s="21" t="n">
        <f aca="false">G917*$R$2</f>
        <v>0</v>
      </c>
      <c r="I917" s="16" t="n">
        <v>2</v>
      </c>
      <c r="J917" s="22" t="n">
        <f aca="false">IF(I917&gt;=1,F917*$J$2,"")</f>
        <v>267.3103938</v>
      </c>
      <c r="K917" s="22" t="n">
        <f aca="false">IF(I917&gt;=2,F917*$K$2,"")</f>
        <v>178.2069292</v>
      </c>
      <c r="L917" s="22" t="str">
        <f aca="false">IF(I917&gt;=3,F917*$L$2,"")</f>
        <v/>
      </c>
      <c r="M917" s="22" t="str">
        <f aca="false">IF(I917&gt;=4,F917*$M$2,"")</f>
        <v/>
      </c>
      <c r="N917" s="16" t="n">
        <v>4</v>
      </c>
      <c r="O917" s="16" t="n">
        <v>0</v>
      </c>
      <c r="P917" s="23" t="n">
        <v>0</v>
      </c>
      <c r="Q917" s="22"/>
      <c r="R917" s="38"/>
      <c r="S917" s="25" t="n">
        <f aca="false">SUM(F917,H917,J917,K917,L917,M917)</f>
        <v>1336.551969</v>
      </c>
      <c r="T917" s="25" t="n">
        <f aca="false">SUM(F917,H917,J917,K917,L917,M917,Q917)</f>
        <v>1336.551969</v>
      </c>
      <c r="AMH917" s="13"/>
      <c r="AMI917" s="0"/>
      <c r="AMJ917" s="0"/>
    </row>
    <row r="918" s="39" customFormat="true" ht="13.8" hidden="false" customHeight="false" outlineLevel="0" collapsed="false">
      <c r="A918" s="27" t="n">
        <v>30717140</v>
      </c>
      <c r="B918" s="28" t="s">
        <v>962</v>
      </c>
      <c r="C918" s="29"/>
      <c r="D918" s="29"/>
      <c r="E918" s="27" t="s">
        <v>272</v>
      </c>
      <c r="F918" s="19" t="n">
        <f aca="false">IF(C918="",VLOOKUP(E918,'PORTE E UCO'!$A$5:$D$46,4,0),VLOOKUP(E918,'PORTE E UCO'!$A$5:$D$46,4,0)*C918)</f>
        <v>801.009488</v>
      </c>
      <c r="G918" s="30"/>
      <c r="H918" s="21" t="n">
        <f aca="false">G918*$R$2</f>
        <v>0</v>
      </c>
      <c r="I918" s="27" t="n">
        <v>1</v>
      </c>
      <c r="J918" s="22" t="n">
        <f aca="false">IF(I918&gt;=1,F918*$J$2,"")</f>
        <v>240.3028464</v>
      </c>
      <c r="K918" s="22" t="str">
        <f aca="false">IF(I918&gt;=2,F918*$K$2,"")</f>
        <v/>
      </c>
      <c r="L918" s="22" t="str">
        <f aca="false">IF(I918&gt;=3,F918*$L$2,"")</f>
        <v/>
      </c>
      <c r="M918" s="22" t="str">
        <f aca="false">IF(I918&gt;=4,F918*$M$2,"")</f>
        <v/>
      </c>
      <c r="N918" s="27" t="n">
        <v>2</v>
      </c>
      <c r="O918" s="27" t="n">
        <v>0</v>
      </c>
      <c r="P918" s="31" t="n">
        <v>0</v>
      </c>
      <c r="Q918" s="32"/>
      <c r="R918" s="38"/>
      <c r="S918" s="25" t="n">
        <f aca="false">SUM(F918,H918,J918,K918,L918,M918)</f>
        <v>1041.3123344</v>
      </c>
      <c r="T918" s="25" t="n">
        <f aca="false">SUM(F918,H918,J918,K918,L918,M918,Q918)</f>
        <v>1041.3123344</v>
      </c>
      <c r="AMH918" s="13"/>
      <c r="AMI918" s="0"/>
      <c r="AMJ918" s="0"/>
    </row>
    <row r="919" s="39" customFormat="true" ht="13.8" hidden="false" customHeight="false" outlineLevel="0" collapsed="false">
      <c r="A919" s="16" t="n">
        <v>30717159</v>
      </c>
      <c r="B919" s="17" t="s">
        <v>963</v>
      </c>
      <c r="C919" s="18"/>
      <c r="D919" s="18"/>
      <c r="E919" s="16" t="s">
        <v>341</v>
      </c>
      <c r="F919" s="19" t="n">
        <f aca="false">IF(C919="",VLOOKUP(E919,'PORTE E UCO'!$A$5:$D$46,4,0),VLOOKUP(E919,'PORTE E UCO'!$A$5:$D$46,4,0)*C919)</f>
        <v>1558.54594</v>
      </c>
      <c r="G919" s="20"/>
      <c r="H919" s="21" t="n">
        <f aca="false">G919*$R$2</f>
        <v>0</v>
      </c>
      <c r="I919" s="16" t="n">
        <v>2</v>
      </c>
      <c r="J919" s="22" t="n">
        <f aca="false">IF(I919&gt;=1,F919*$J$2,"")</f>
        <v>467.563782</v>
      </c>
      <c r="K919" s="22" t="n">
        <f aca="false">IF(I919&gt;=2,F919*$K$2,"")</f>
        <v>311.709188</v>
      </c>
      <c r="L919" s="22" t="str">
        <f aca="false">IF(I919&gt;=3,F919*$L$2,"")</f>
        <v/>
      </c>
      <c r="M919" s="22" t="str">
        <f aca="false">IF(I919&gt;=4,F919*$M$2,"")</f>
        <v/>
      </c>
      <c r="N919" s="16" t="n">
        <v>5</v>
      </c>
      <c r="O919" s="16" t="n">
        <v>0</v>
      </c>
      <c r="P919" s="23" t="n">
        <v>0</v>
      </c>
      <c r="Q919" s="22"/>
      <c r="R919" s="38"/>
      <c r="S919" s="25" t="n">
        <f aca="false">SUM(F919,H919,J919,K919,L919,M919)</f>
        <v>2337.81891</v>
      </c>
      <c r="T919" s="25" t="n">
        <f aca="false">SUM(F919,H919,J919,K919,L919,M919,Q919)</f>
        <v>2337.81891</v>
      </c>
      <c r="AMH919" s="13"/>
      <c r="AMI919" s="0"/>
      <c r="AMJ919" s="0"/>
    </row>
    <row r="920" s="39" customFormat="true" ht="13.8" hidden="false" customHeight="false" outlineLevel="0" collapsed="false">
      <c r="A920" s="27" t="n">
        <v>30717167</v>
      </c>
      <c r="B920" s="28" t="s">
        <v>964</v>
      </c>
      <c r="C920" s="29"/>
      <c r="D920" s="29"/>
      <c r="E920" s="27" t="s">
        <v>195</v>
      </c>
      <c r="F920" s="19" t="n">
        <f aca="false">IF(C920="",VLOOKUP(E920,'PORTE E UCO'!$A$5:$D$46,4,0),VLOOKUP(E920,'PORTE E UCO'!$A$5:$D$46,4,0)*C920)</f>
        <v>742.008916</v>
      </c>
      <c r="G920" s="30"/>
      <c r="H920" s="21" t="n">
        <f aca="false">G920*$R$2</f>
        <v>0</v>
      </c>
      <c r="I920" s="27" t="n">
        <v>1</v>
      </c>
      <c r="J920" s="22" t="n">
        <f aca="false">IF(I920&gt;=1,F920*$J$2,"")</f>
        <v>222.6026748</v>
      </c>
      <c r="K920" s="22" t="str">
        <f aca="false">IF(I920&gt;=2,F920*$K$2,"")</f>
        <v/>
      </c>
      <c r="L920" s="22" t="str">
        <f aca="false">IF(I920&gt;=3,F920*$L$2,"")</f>
        <v/>
      </c>
      <c r="M920" s="22" t="str">
        <f aca="false">IF(I920&gt;=4,F920*$M$2,"")</f>
        <v/>
      </c>
      <c r="N920" s="27" t="n">
        <v>3</v>
      </c>
      <c r="O920" s="27" t="n">
        <v>0</v>
      </c>
      <c r="P920" s="31" t="n">
        <v>0</v>
      </c>
      <c r="Q920" s="32"/>
      <c r="R920" s="38"/>
      <c r="S920" s="25" t="n">
        <f aca="false">SUM(F920,H920,J920,K920,L920,M920)</f>
        <v>964.6115908</v>
      </c>
      <c r="T920" s="25" t="n">
        <f aca="false">SUM(F920,H920,J920,K920,L920,M920,Q920)</f>
        <v>964.6115908</v>
      </c>
      <c r="AMH920" s="13"/>
      <c r="AMI920" s="0"/>
      <c r="AMJ920" s="0"/>
    </row>
    <row r="921" s="39" customFormat="true" ht="13.8" hidden="false" customHeight="false" outlineLevel="0" collapsed="false">
      <c r="A921" s="16" t="n">
        <v>30718015</v>
      </c>
      <c r="B921" s="17" t="s">
        <v>965</v>
      </c>
      <c r="C921" s="18"/>
      <c r="D921" s="18"/>
      <c r="E921" s="16" t="s">
        <v>272</v>
      </c>
      <c r="F921" s="19" t="n">
        <f aca="false">IF(C921="",VLOOKUP(E921,'PORTE E UCO'!$A$5:$D$46,4,0),VLOOKUP(E921,'PORTE E UCO'!$A$5:$D$46,4,0)*C921)</f>
        <v>801.009488</v>
      </c>
      <c r="G921" s="20"/>
      <c r="H921" s="21" t="n">
        <f aca="false">G921*$R$2</f>
        <v>0</v>
      </c>
      <c r="I921" s="16" t="n">
        <v>1</v>
      </c>
      <c r="J921" s="22" t="n">
        <f aca="false">IF(I921&gt;=1,F921*$J$2,"")</f>
        <v>240.3028464</v>
      </c>
      <c r="K921" s="22" t="str">
        <f aca="false">IF(I921&gt;=2,F921*$K$2,"")</f>
        <v/>
      </c>
      <c r="L921" s="22" t="str">
        <f aca="false">IF(I921&gt;=3,F921*$L$2,"")</f>
        <v/>
      </c>
      <c r="M921" s="22" t="str">
        <f aca="false">IF(I921&gt;=4,F921*$M$2,"")</f>
        <v/>
      </c>
      <c r="N921" s="16" t="n">
        <v>3</v>
      </c>
      <c r="O921" s="16" t="n">
        <v>0</v>
      </c>
      <c r="P921" s="23" t="n">
        <v>0</v>
      </c>
      <c r="Q921" s="22"/>
      <c r="R921" s="38"/>
      <c r="S921" s="25" t="n">
        <f aca="false">SUM(F921,H921,J921,K921,L921,M921)</f>
        <v>1041.3123344</v>
      </c>
      <c r="T921" s="25" t="n">
        <f aca="false">SUM(F921,H921,J921,K921,L921,M921,Q921)</f>
        <v>1041.3123344</v>
      </c>
      <c r="AMH921" s="13"/>
      <c r="AMI921" s="0"/>
      <c r="AMJ921" s="0"/>
    </row>
    <row r="922" s="39" customFormat="true" ht="13.8" hidden="false" customHeight="false" outlineLevel="0" collapsed="false">
      <c r="A922" s="27" t="n">
        <v>30718023</v>
      </c>
      <c r="B922" s="28" t="s">
        <v>966</v>
      </c>
      <c r="C922" s="29"/>
      <c r="D922" s="29"/>
      <c r="E922" s="27" t="s">
        <v>24</v>
      </c>
      <c r="F922" s="19" t="n">
        <f aca="false">IF(C922="",VLOOKUP(E922,'PORTE E UCO'!$A$5:$D$46,4,0),VLOOKUP(E922,'PORTE E UCO'!$A$5:$D$46,4,0)*C922)</f>
        <v>377.223602</v>
      </c>
      <c r="G922" s="30"/>
      <c r="H922" s="21" t="n">
        <f aca="false">G922*$R$2</f>
        <v>0</v>
      </c>
      <c r="I922" s="27" t="n">
        <v>1</v>
      </c>
      <c r="J922" s="22" t="n">
        <f aca="false">IF(I922&gt;=1,F922*$J$2,"")</f>
        <v>113.1670806</v>
      </c>
      <c r="K922" s="22" t="str">
        <f aca="false">IF(I922&gt;=2,F922*$K$2,"")</f>
        <v/>
      </c>
      <c r="L922" s="22" t="str">
        <f aca="false">IF(I922&gt;=3,F922*$L$2,"")</f>
        <v/>
      </c>
      <c r="M922" s="22" t="str">
        <f aca="false">IF(I922&gt;=4,F922*$M$2,"")</f>
        <v/>
      </c>
      <c r="N922" s="27" t="n">
        <v>1</v>
      </c>
      <c r="O922" s="27" t="n">
        <v>0</v>
      </c>
      <c r="P922" s="31" t="n">
        <v>0</v>
      </c>
      <c r="Q922" s="32"/>
      <c r="R922" s="38"/>
      <c r="S922" s="25" t="n">
        <f aca="false">SUM(F922,H922,J922,K922,L922,M922)</f>
        <v>490.3906826</v>
      </c>
      <c r="T922" s="25" t="n">
        <f aca="false">SUM(F922,H922,J922,K922,L922,M922,Q922)</f>
        <v>490.3906826</v>
      </c>
      <c r="AMH922" s="13"/>
      <c r="AMI922" s="0"/>
      <c r="AMJ922" s="0"/>
    </row>
    <row r="923" s="39" customFormat="true" ht="14.95" hidden="false" customHeight="false" outlineLevel="0" collapsed="false">
      <c r="A923" s="16" t="n">
        <v>30718031</v>
      </c>
      <c r="B923" s="17" t="s">
        <v>967</v>
      </c>
      <c r="C923" s="18"/>
      <c r="D923" s="18"/>
      <c r="E923" s="16" t="s">
        <v>206</v>
      </c>
      <c r="F923" s="19" t="n">
        <f aca="false">IF(C923="",VLOOKUP(E923,'PORTE E UCO'!$A$5:$D$46,4,0),VLOOKUP(E923,'PORTE E UCO'!$A$5:$D$46,4,0)*C923)</f>
        <v>839.818166</v>
      </c>
      <c r="G923" s="20"/>
      <c r="H923" s="21" t="n">
        <f aca="false">G923*$R$2</f>
        <v>0</v>
      </c>
      <c r="I923" s="16" t="n">
        <v>2</v>
      </c>
      <c r="J923" s="22" t="n">
        <f aca="false">IF(I923&gt;=1,F923*$J$2,"")</f>
        <v>251.9454498</v>
      </c>
      <c r="K923" s="22" t="n">
        <f aca="false">IF(I923&gt;=2,F923*$K$2,"")</f>
        <v>167.9636332</v>
      </c>
      <c r="L923" s="22" t="str">
        <f aca="false">IF(I923&gt;=3,F923*$L$2,"")</f>
        <v/>
      </c>
      <c r="M923" s="22" t="str">
        <f aca="false">IF(I923&gt;=4,F923*$M$2,"")</f>
        <v/>
      </c>
      <c r="N923" s="16" t="n">
        <v>4</v>
      </c>
      <c r="O923" s="16" t="n">
        <v>0</v>
      </c>
      <c r="P923" s="23" t="n">
        <v>0</v>
      </c>
      <c r="Q923" s="22"/>
      <c r="R923" s="38"/>
      <c r="S923" s="25" t="n">
        <f aca="false">SUM(F923,H923,J923,K923,L923,M923)</f>
        <v>1259.727249</v>
      </c>
      <c r="T923" s="25" t="n">
        <f aca="false">SUM(F923,H923,J923,K923,L923,M923,Q923)</f>
        <v>1259.727249</v>
      </c>
      <c r="AMH923" s="13"/>
      <c r="AMI923" s="0"/>
      <c r="AMJ923" s="0"/>
    </row>
    <row r="924" s="39" customFormat="true" ht="13.8" hidden="false" customHeight="false" outlineLevel="0" collapsed="false">
      <c r="A924" s="27" t="n">
        <v>30718040</v>
      </c>
      <c r="B924" s="28" t="s">
        <v>968</v>
      </c>
      <c r="C924" s="29"/>
      <c r="D924" s="29"/>
      <c r="E924" s="27" t="s">
        <v>37</v>
      </c>
      <c r="F924" s="19" t="n">
        <f aca="false">IF(C924="",VLOOKUP(E924,'PORTE E UCO'!$A$5:$D$46,4,0),VLOOKUP(E924,'PORTE E UCO'!$A$5:$D$46,4,0)*C924)</f>
        <v>192.437794</v>
      </c>
      <c r="G924" s="30"/>
      <c r="H924" s="21" t="n">
        <f aca="false">G924*$R$2</f>
        <v>0</v>
      </c>
      <c r="I924" s="27" t="n">
        <v>1</v>
      </c>
      <c r="J924" s="22" t="n">
        <f aca="false">IF(I924&gt;=1,F924*$J$2,"")</f>
        <v>57.7313382</v>
      </c>
      <c r="K924" s="22" t="str">
        <f aca="false">IF(I924&gt;=2,F924*$K$2,"")</f>
        <v/>
      </c>
      <c r="L924" s="22" t="str">
        <f aca="false">IF(I924&gt;=3,F924*$L$2,"")</f>
        <v/>
      </c>
      <c r="M924" s="22" t="str">
        <f aca="false">IF(I924&gt;=4,F924*$M$2,"")</f>
        <v/>
      </c>
      <c r="N924" s="27" t="n">
        <v>2</v>
      </c>
      <c r="O924" s="27" t="n">
        <v>0</v>
      </c>
      <c r="P924" s="31" t="n">
        <v>0</v>
      </c>
      <c r="Q924" s="32"/>
      <c r="R924" s="38"/>
      <c r="S924" s="25" t="n">
        <f aca="false">SUM(F924,H924,J924,K924,L924,M924)</f>
        <v>250.1691322</v>
      </c>
      <c r="T924" s="25" t="n">
        <f aca="false">SUM(F924,H924,J924,K924,L924,M924,Q924)</f>
        <v>250.1691322</v>
      </c>
      <c r="AMH924" s="13"/>
      <c r="AMI924" s="0"/>
      <c r="AMJ924" s="0"/>
    </row>
    <row r="925" s="39" customFormat="true" ht="13.8" hidden="false" customHeight="false" outlineLevel="0" collapsed="false">
      <c r="A925" s="16" t="n">
        <v>30718058</v>
      </c>
      <c r="B925" s="17" t="s">
        <v>969</v>
      </c>
      <c r="C925" s="18"/>
      <c r="D925" s="18"/>
      <c r="E925" s="16" t="s">
        <v>176</v>
      </c>
      <c r="F925" s="19" t="n">
        <f aca="false">IF(C925="",VLOOKUP(E925,'PORTE E UCO'!$A$5:$D$46,4,0),VLOOKUP(E925,'PORTE E UCO'!$A$5:$D$46,4,0)*C925)</f>
        <v>891.034646</v>
      </c>
      <c r="G925" s="20"/>
      <c r="H925" s="21" t="n">
        <f aca="false">G925*$R$2</f>
        <v>0</v>
      </c>
      <c r="I925" s="16" t="n">
        <v>1</v>
      </c>
      <c r="J925" s="22" t="n">
        <f aca="false">IF(I925&gt;=1,F925*$J$2,"")</f>
        <v>267.3103938</v>
      </c>
      <c r="K925" s="22" t="str">
        <f aca="false">IF(I925&gt;=2,F925*$K$2,"")</f>
        <v/>
      </c>
      <c r="L925" s="22" t="str">
        <f aca="false">IF(I925&gt;=3,F925*$L$2,"")</f>
        <v/>
      </c>
      <c r="M925" s="22" t="str">
        <f aca="false">IF(I925&gt;=4,F925*$M$2,"")</f>
        <v/>
      </c>
      <c r="N925" s="16" t="n">
        <v>4</v>
      </c>
      <c r="O925" s="16" t="n">
        <v>0</v>
      </c>
      <c r="P925" s="23" t="n">
        <v>0</v>
      </c>
      <c r="Q925" s="22"/>
      <c r="R925" s="38"/>
      <c r="S925" s="25" t="n">
        <f aca="false">SUM(F925,H925,J925,K925,L925,M925)</f>
        <v>1158.3450398</v>
      </c>
      <c r="T925" s="25" t="n">
        <f aca="false">SUM(F925,H925,J925,K925,L925,M925,Q925)</f>
        <v>1158.3450398</v>
      </c>
      <c r="AMH925" s="13"/>
      <c r="AMI925" s="0"/>
      <c r="AMJ925" s="0"/>
    </row>
    <row r="926" s="39" customFormat="true" ht="13.8" hidden="false" customHeight="false" outlineLevel="0" collapsed="false">
      <c r="A926" s="27" t="n">
        <v>30718066</v>
      </c>
      <c r="B926" s="28" t="s">
        <v>970</v>
      </c>
      <c r="C926" s="29"/>
      <c r="D926" s="29"/>
      <c r="E926" s="27" t="s">
        <v>15</v>
      </c>
      <c r="F926" s="19" t="n">
        <f aca="false">IF(C926="",VLOOKUP(E926,'PORTE E UCO'!$A$5:$D$46,4,0),VLOOKUP(E926,'PORTE E UCO'!$A$5:$D$46,4,0)*C926)</f>
        <v>93.13473</v>
      </c>
      <c r="G926" s="30"/>
      <c r="H926" s="21" t="n">
        <f aca="false">G926*$R$2</f>
        <v>0</v>
      </c>
      <c r="I926" s="27" t="n">
        <v>0</v>
      </c>
      <c r="J926" s="22" t="str">
        <f aca="false">IF(I926&gt;=1,F926*$J$2,"")</f>
        <v/>
      </c>
      <c r="K926" s="22" t="str">
        <f aca="false">IF(I926&gt;=2,F926*$K$2,"")</f>
        <v/>
      </c>
      <c r="L926" s="22" t="str">
        <f aca="false">IF(I926&gt;=3,F926*$L$2,"")</f>
        <v/>
      </c>
      <c r="M926" s="22" t="str">
        <f aca="false">IF(I926&gt;=4,F926*$M$2,"")</f>
        <v/>
      </c>
      <c r="N926" s="27" t="n">
        <v>0</v>
      </c>
      <c r="O926" s="27" t="n">
        <v>0</v>
      </c>
      <c r="P926" s="31" t="n">
        <v>0</v>
      </c>
      <c r="Q926" s="32"/>
      <c r="R926" s="38"/>
      <c r="S926" s="25" t="n">
        <f aca="false">SUM(F926,H926,J926,K926,L926,M926)</f>
        <v>93.13473</v>
      </c>
      <c r="T926" s="25" t="n">
        <f aca="false">SUM(F926,H926,J926,K926,L926,M926,Q926)</f>
        <v>93.13473</v>
      </c>
      <c r="AMH926" s="13"/>
      <c r="AMI926" s="0"/>
      <c r="AMJ926" s="0"/>
    </row>
    <row r="927" s="39" customFormat="true" ht="13.8" hidden="false" customHeight="false" outlineLevel="0" collapsed="false">
      <c r="A927" s="16" t="n">
        <v>30718074</v>
      </c>
      <c r="B927" s="17" t="s">
        <v>971</v>
      </c>
      <c r="C927" s="18"/>
      <c r="D927" s="18"/>
      <c r="E927" s="16" t="s">
        <v>167</v>
      </c>
      <c r="F927" s="19" t="n">
        <f aca="false">IF(C927="",VLOOKUP(E927,'PORTE E UCO'!$A$5:$D$46,4,0),VLOOKUP(E927,'PORTE E UCO'!$A$5:$D$46,4,0)*C927)</f>
        <v>566.612796</v>
      </c>
      <c r="G927" s="20"/>
      <c r="H927" s="21" t="n">
        <f aca="false">G927*$R$2</f>
        <v>0</v>
      </c>
      <c r="I927" s="16" t="n">
        <v>2</v>
      </c>
      <c r="J927" s="22" t="n">
        <f aca="false">IF(I927&gt;=1,F927*$J$2,"")</f>
        <v>169.9838388</v>
      </c>
      <c r="K927" s="22" t="n">
        <f aca="false">IF(I927&gt;=2,F927*$K$2,"")</f>
        <v>113.3225592</v>
      </c>
      <c r="L927" s="22" t="str">
        <f aca="false">IF(I927&gt;=3,F927*$L$2,"")</f>
        <v/>
      </c>
      <c r="M927" s="22" t="str">
        <f aca="false">IF(I927&gt;=4,F927*$M$2,"")</f>
        <v/>
      </c>
      <c r="N927" s="16" t="n">
        <v>4</v>
      </c>
      <c r="O927" s="16" t="n">
        <v>0</v>
      </c>
      <c r="P927" s="23" t="n">
        <v>0</v>
      </c>
      <c r="Q927" s="22"/>
      <c r="R927" s="38"/>
      <c r="S927" s="25" t="n">
        <f aca="false">SUM(F927,H927,J927,K927,L927,M927)</f>
        <v>849.919194</v>
      </c>
      <c r="T927" s="25" t="n">
        <f aca="false">SUM(F927,H927,J927,K927,L927,M927,Q927)</f>
        <v>849.919194</v>
      </c>
      <c r="AMH927" s="13"/>
      <c r="AMI927" s="0"/>
      <c r="AMJ927" s="0"/>
    </row>
    <row r="928" s="39" customFormat="true" ht="13.8" hidden="false" customHeight="false" outlineLevel="0" collapsed="false">
      <c r="A928" s="27" t="n">
        <v>30718082</v>
      </c>
      <c r="B928" s="28" t="s">
        <v>972</v>
      </c>
      <c r="C928" s="29"/>
      <c r="D928" s="29"/>
      <c r="E928" s="27" t="s">
        <v>272</v>
      </c>
      <c r="F928" s="19" t="n">
        <f aca="false">IF(C928="",VLOOKUP(E928,'PORTE E UCO'!$A$5:$D$46,4,0),VLOOKUP(E928,'PORTE E UCO'!$A$5:$D$46,4,0)*C928)</f>
        <v>801.009488</v>
      </c>
      <c r="G928" s="30"/>
      <c r="H928" s="21" t="n">
        <f aca="false">G928*$R$2</f>
        <v>0</v>
      </c>
      <c r="I928" s="27" t="n">
        <v>1</v>
      </c>
      <c r="J928" s="22" t="n">
        <f aca="false">IF(I928&gt;=1,F928*$J$2,"")</f>
        <v>240.3028464</v>
      </c>
      <c r="K928" s="22" t="str">
        <f aca="false">IF(I928&gt;=2,F928*$K$2,"")</f>
        <v/>
      </c>
      <c r="L928" s="22" t="str">
        <f aca="false">IF(I928&gt;=3,F928*$L$2,"")</f>
        <v/>
      </c>
      <c r="M928" s="22" t="str">
        <f aca="false">IF(I928&gt;=4,F928*$M$2,"")</f>
        <v/>
      </c>
      <c r="N928" s="27" t="n">
        <v>3</v>
      </c>
      <c r="O928" s="27" t="n">
        <v>0</v>
      </c>
      <c r="P928" s="31" t="n">
        <v>0</v>
      </c>
      <c r="Q928" s="32"/>
      <c r="R928" s="38"/>
      <c r="S928" s="25" t="n">
        <f aca="false">SUM(F928,H928,J928,K928,L928,M928)</f>
        <v>1041.3123344</v>
      </c>
      <c r="T928" s="25" t="n">
        <f aca="false">SUM(F928,H928,J928,K928,L928,M928,Q928)</f>
        <v>1041.3123344</v>
      </c>
      <c r="AMH928" s="13"/>
      <c r="AMI928" s="0"/>
      <c r="AMJ928" s="0"/>
    </row>
    <row r="929" s="39" customFormat="true" ht="14.95" hidden="false" customHeight="false" outlineLevel="0" collapsed="false">
      <c r="A929" s="16" t="n">
        <v>30718090</v>
      </c>
      <c r="B929" s="17" t="s">
        <v>973</v>
      </c>
      <c r="C929" s="18"/>
      <c r="D929" s="18"/>
      <c r="E929" s="16" t="s">
        <v>229</v>
      </c>
      <c r="F929" s="19" t="n">
        <f aca="false">IF(C929="",VLOOKUP(E929,'PORTE E UCO'!$A$5:$D$46,4,0),VLOOKUP(E929,'PORTE E UCO'!$A$5:$D$46,4,0)*C929)</f>
        <v>946.935808</v>
      </c>
      <c r="G929" s="20"/>
      <c r="H929" s="21" t="n">
        <f aca="false">G929*$R$2</f>
        <v>0</v>
      </c>
      <c r="I929" s="16" t="n">
        <v>2</v>
      </c>
      <c r="J929" s="22" t="n">
        <f aca="false">IF(I929&gt;=1,F929*$J$2,"")</f>
        <v>284.0807424</v>
      </c>
      <c r="K929" s="22" t="n">
        <f aca="false">IF(I929&gt;=2,F929*$K$2,"")</f>
        <v>189.3871616</v>
      </c>
      <c r="L929" s="22" t="str">
        <f aca="false">IF(I929&gt;=3,F929*$L$2,"")</f>
        <v/>
      </c>
      <c r="M929" s="22" t="str">
        <f aca="false">IF(I929&gt;=4,F929*$M$2,"")</f>
        <v/>
      </c>
      <c r="N929" s="16" t="n">
        <v>4</v>
      </c>
      <c r="O929" s="16" t="n">
        <v>0</v>
      </c>
      <c r="P929" s="23" t="n">
        <v>0</v>
      </c>
      <c r="Q929" s="22"/>
      <c r="R929" s="38"/>
      <c r="S929" s="25" t="n">
        <f aca="false">SUM(F929,H929,J929,K929,L929,M929)</f>
        <v>1420.403712</v>
      </c>
      <c r="T929" s="25" t="n">
        <f aca="false">SUM(F929,H929,J929,K929,L929,M929,Q929)</f>
        <v>1420.403712</v>
      </c>
      <c r="AMH929" s="13"/>
      <c r="AMI929" s="0"/>
      <c r="AMJ929" s="0"/>
    </row>
    <row r="930" s="39" customFormat="true" ht="13.8" hidden="false" customHeight="false" outlineLevel="0" collapsed="false">
      <c r="A930" s="27" t="n">
        <v>30719011</v>
      </c>
      <c r="B930" s="28" t="s">
        <v>974</v>
      </c>
      <c r="C930" s="29"/>
      <c r="D930" s="29"/>
      <c r="E930" s="27" t="s">
        <v>206</v>
      </c>
      <c r="F930" s="19" t="n">
        <f aca="false">IF(C930="",VLOOKUP(E930,'PORTE E UCO'!$A$5:$D$46,4,0),VLOOKUP(E930,'PORTE E UCO'!$A$5:$D$46,4,0)*C930)</f>
        <v>839.818166</v>
      </c>
      <c r="G930" s="30"/>
      <c r="H930" s="21" t="n">
        <f aca="false">G930*$R$2</f>
        <v>0</v>
      </c>
      <c r="I930" s="27" t="n">
        <v>1</v>
      </c>
      <c r="J930" s="22" t="n">
        <f aca="false">IF(I930&gt;=1,F930*$J$2,"")</f>
        <v>251.9454498</v>
      </c>
      <c r="K930" s="22" t="str">
        <f aca="false">IF(I930&gt;=2,F930*$K$2,"")</f>
        <v/>
      </c>
      <c r="L930" s="22" t="str">
        <f aca="false">IF(I930&gt;=3,F930*$L$2,"")</f>
        <v/>
      </c>
      <c r="M930" s="22" t="str">
        <f aca="false">IF(I930&gt;=4,F930*$M$2,"")</f>
        <v/>
      </c>
      <c r="N930" s="27" t="n">
        <v>4</v>
      </c>
      <c r="O930" s="27" t="n">
        <v>0</v>
      </c>
      <c r="P930" s="31" t="n">
        <v>0</v>
      </c>
      <c r="Q930" s="32"/>
      <c r="R930" s="38"/>
      <c r="S930" s="25" t="n">
        <f aca="false">SUM(F930,H930,J930,K930,L930,M930)</f>
        <v>1091.7636158</v>
      </c>
      <c r="T930" s="25" t="n">
        <f aca="false">SUM(F930,H930,J930,K930,L930,M930,Q930)</f>
        <v>1091.7636158</v>
      </c>
      <c r="AMH930" s="13"/>
      <c r="AMI930" s="0"/>
      <c r="AMJ930" s="0"/>
    </row>
    <row r="931" s="39" customFormat="true" ht="13.8" hidden="false" customHeight="false" outlineLevel="0" collapsed="false">
      <c r="A931" s="16" t="n">
        <v>30719135</v>
      </c>
      <c r="B931" s="17" t="s">
        <v>975</v>
      </c>
      <c r="C931" s="18"/>
      <c r="D931" s="18"/>
      <c r="E931" s="16" t="s">
        <v>195</v>
      </c>
      <c r="F931" s="19" t="n">
        <f aca="false">IF(C931="",VLOOKUP(E931,'PORTE E UCO'!$A$5:$D$46,4,0),VLOOKUP(E931,'PORTE E UCO'!$A$5:$D$46,4,0)*C931)</f>
        <v>742.008916</v>
      </c>
      <c r="G931" s="20"/>
      <c r="H931" s="21" t="n">
        <f aca="false">G931*$R$2</f>
        <v>0</v>
      </c>
      <c r="I931" s="16" t="n">
        <v>1</v>
      </c>
      <c r="J931" s="22" t="n">
        <f aca="false">IF(I931&gt;=1,F931*$J$2,"")</f>
        <v>222.6026748</v>
      </c>
      <c r="K931" s="22" t="str">
        <f aca="false">IF(I931&gt;=2,F931*$K$2,"")</f>
        <v/>
      </c>
      <c r="L931" s="22" t="str">
        <f aca="false">IF(I931&gt;=3,F931*$L$2,"")</f>
        <v/>
      </c>
      <c r="M931" s="22" t="str">
        <f aca="false">IF(I931&gt;=4,F931*$M$2,"")</f>
        <v/>
      </c>
      <c r="N931" s="16" t="n">
        <v>3</v>
      </c>
      <c r="O931" s="16" t="n">
        <v>0</v>
      </c>
      <c r="P931" s="23" t="n">
        <v>0</v>
      </c>
      <c r="Q931" s="22"/>
      <c r="R931" s="38"/>
      <c r="S931" s="25" t="n">
        <f aca="false">SUM(F931,H931,J931,K931,L931,M931)</f>
        <v>964.6115908</v>
      </c>
      <c r="T931" s="25" t="n">
        <f aca="false">SUM(F931,H931,J931,K931,L931,M931,Q931)</f>
        <v>964.6115908</v>
      </c>
      <c r="AMH931" s="13"/>
      <c r="AMI931" s="0"/>
      <c r="AMJ931" s="0"/>
    </row>
    <row r="932" s="39" customFormat="true" ht="13.8" hidden="false" customHeight="false" outlineLevel="0" collapsed="false">
      <c r="A932" s="27" t="n">
        <v>30719020</v>
      </c>
      <c r="B932" s="28" t="s">
        <v>976</v>
      </c>
      <c r="C932" s="29"/>
      <c r="D932" s="29"/>
      <c r="E932" s="27" t="s">
        <v>206</v>
      </c>
      <c r="F932" s="19" t="n">
        <f aca="false">IF(C932="",VLOOKUP(E932,'PORTE E UCO'!$A$5:$D$46,4,0),VLOOKUP(E932,'PORTE E UCO'!$A$5:$D$46,4,0)*C932)</f>
        <v>839.818166</v>
      </c>
      <c r="G932" s="30"/>
      <c r="H932" s="21" t="n">
        <f aca="false">G932*$R$2</f>
        <v>0</v>
      </c>
      <c r="I932" s="27" t="n">
        <v>2</v>
      </c>
      <c r="J932" s="22" t="n">
        <f aca="false">IF(I932&gt;=1,F932*$J$2,"")</f>
        <v>251.9454498</v>
      </c>
      <c r="K932" s="22" t="n">
        <f aca="false">IF(I932&gt;=2,F932*$K$2,"")</f>
        <v>167.9636332</v>
      </c>
      <c r="L932" s="22" t="str">
        <f aca="false">IF(I932&gt;=3,F932*$L$2,"")</f>
        <v/>
      </c>
      <c r="M932" s="22" t="str">
        <f aca="false">IF(I932&gt;=4,F932*$M$2,"")</f>
        <v/>
      </c>
      <c r="N932" s="27" t="n">
        <v>5</v>
      </c>
      <c r="O932" s="27" t="n">
        <v>0</v>
      </c>
      <c r="P932" s="31" t="n">
        <v>0</v>
      </c>
      <c r="Q932" s="32"/>
      <c r="R932" s="38"/>
      <c r="S932" s="25" t="n">
        <f aca="false">SUM(F932,H932,J932,K932,L932,M932)</f>
        <v>1259.727249</v>
      </c>
      <c r="T932" s="25" t="n">
        <f aca="false">SUM(F932,H932,J932,K932,L932,M932,Q932)</f>
        <v>1259.727249</v>
      </c>
      <c r="AMH932" s="13"/>
      <c r="AMI932" s="0"/>
      <c r="AMJ932" s="0"/>
    </row>
    <row r="933" s="39" customFormat="true" ht="13.8" hidden="false" customHeight="false" outlineLevel="0" collapsed="false">
      <c r="A933" s="16" t="n">
        <v>30719038</v>
      </c>
      <c r="B933" s="17" t="s">
        <v>977</v>
      </c>
      <c r="C933" s="18"/>
      <c r="D933" s="18"/>
      <c r="E933" s="16" t="s">
        <v>223</v>
      </c>
      <c r="F933" s="19" t="n">
        <f aca="false">IF(C933="",VLOOKUP(E933,'PORTE E UCO'!$A$5:$D$46,4,0),VLOOKUP(E933,'PORTE E UCO'!$A$5:$D$46,4,0)*C933)</f>
        <v>436.20385</v>
      </c>
      <c r="G933" s="20"/>
      <c r="H933" s="21" t="n">
        <f aca="false">G933*$R$2</f>
        <v>0</v>
      </c>
      <c r="I933" s="16" t="n">
        <v>1</v>
      </c>
      <c r="J933" s="22" t="n">
        <f aca="false">IF(I933&gt;=1,F933*$J$2,"")</f>
        <v>130.861155</v>
      </c>
      <c r="K933" s="22" t="str">
        <f aca="false">IF(I933&gt;=2,F933*$K$2,"")</f>
        <v/>
      </c>
      <c r="L933" s="22" t="str">
        <f aca="false">IF(I933&gt;=3,F933*$L$2,"")</f>
        <v/>
      </c>
      <c r="M933" s="22" t="str">
        <f aca="false">IF(I933&gt;=4,F933*$M$2,"")</f>
        <v/>
      </c>
      <c r="N933" s="16" t="n">
        <v>3</v>
      </c>
      <c r="O933" s="16" t="n">
        <v>0</v>
      </c>
      <c r="P933" s="23" t="n">
        <v>0</v>
      </c>
      <c r="Q933" s="22"/>
      <c r="R933" s="38"/>
      <c r="S933" s="25" t="n">
        <f aca="false">SUM(F933,H933,J933,K933,L933,M933)</f>
        <v>567.065005</v>
      </c>
      <c r="T933" s="25" t="n">
        <f aca="false">SUM(F933,H933,J933,K933,L933,M933,Q933)</f>
        <v>567.065005</v>
      </c>
      <c r="AMH933" s="13"/>
      <c r="AMI933" s="0"/>
      <c r="AMJ933" s="0"/>
    </row>
    <row r="934" s="39" customFormat="true" ht="13.8" hidden="false" customHeight="false" outlineLevel="0" collapsed="false">
      <c r="A934" s="27" t="n">
        <v>30719046</v>
      </c>
      <c r="B934" s="28" t="s">
        <v>978</v>
      </c>
      <c r="C934" s="29"/>
      <c r="D934" s="29"/>
      <c r="E934" s="27" t="s">
        <v>24</v>
      </c>
      <c r="F934" s="19" t="n">
        <f aca="false">IF(C934="",VLOOKUP(E934,'PORTE E UCO'!$A$5:$D$46,4,0),VLOOKUP(E934,'PORTE E UCO'!$A$5:$D$46,4,0)*C934)</f>
        <v>377.223602</v>
      </c>
      <c r="G934" s="30"/>
      <c r="H934" s="21" t="n">
        <f aca="false">G934*$R$2</f>
        <v>0</v>
      </c>
      <c r="I934" s="27" t="n">
        <v>1</v>
      </c>
      <c r="J934" s="22" t="n">
        <f aca="false">IF(I934&gt;=1,F934*$J$2,"")</f>
        <v>113.1670806</v>
      </c>
      <c r="K934" s="22" t="str">
        <f aca="false">IF(I934&gt;=2,F934*$K$2,"")</f>
        <v/>
      </c>
      <c r="L934" s="22" t="str">
        <f aca="false">IF(I934&gt;=3,F934*$L$2,"")</f>
        <v/>
      </c>
      <c r="M934" s="22" t="str">
        <f aca="false">IF(I934&gt;=4,F934*$M$2,"")</f>
        <v/>
      </c>
      <c r="N934" s="27" t="n">
        <v>1</v>
      </c>
      <c r="O934" s="27" t="n">
        <v>0</v>
      </c>
      <c r="P934" s="31" t="n">
        <v>0</v>
      </c>
      <c r="Q934" s="32"/>
      <c r="R934" s="38"/>
      <c r="S934" s="25" t="n">
        <f aca="false">SUM(F934,H934,J934,K934,L934,M934)</f>
        <v>490.3906826</v>
      </c>
      <c r="T934" s="25" t="n">
        <f aca="false">SUM(F934,H934,J934,K934,L934,M934,Q934)</f>
        <v>490.3906826</v>
      </c>
      <c r="AMH934" s="13"/>
      <c r="AMI934" s="0"/>
      <c r="AMJ934" s="0"/>
    </row>
    <row r="935" s="39" customFormat="true" ht="13.8" hidden="false" customHeight="false" outlineLevel="0" collapsed="false">
      <c r="A935" s="16" t="n">
        <v>30719054</v>
      </c>
      <c r="B935" s="17" t="s">
        <v>979</v>
      </c>
      <c r="C935" s="18"/>
      <c r="D935" s="18"/>
      <c r="E935" s="16" t="s">
        <v>37</v>
      </c>
      <c r="F935" s="19" t="n">
        <f aca="false">IF(C935="",VLOOKUP(E935,'PORTE E UCO'!$A$5:$D$46,4,0),VLOOKUP(E935,'PORTE E UCO'!$A$5:$D$46,4,0)*C935)</f>
        <v>192.437794</v>
      </c>
      <c r="G935" s="20"/>
      <c r="H935" s="21" t="n">
        <f aca="false">G935*$R$2</f>
        <v>0</v>
      </c>
      <c r="I935" s="16" t="n">
        <v>1</v>
      </c>
      <c r="J935" s="22" t="n">
        <f aca="false">IF(I935&gt;=1,F935*$J$2,"")</f>
        <v>57.7313382</v>
      </c>
      <c r="K935" s="22" t="str">
        <f aca="false">IF(I935&gt;=2,F935*$K$2,"")</f>
        <v/>
      </c>
      <c r="L935" s="22" t="str">
        <f aca="false">IF(I935&gt;=3,F935*$L$2,"")</f>
        <v/>
      </c>
      <c r="M935" s="22" t="str">
        <f aca="false">IF(I935&gt;=4,F935*$M$2,"")</f>
        <v/>
      </c>
      <c r="N935" s="16" t="n">
        <v>1</v>
      </c>
      <c r="O935" s="16" t="n">
        <v>0</v>
      </c>
      <c r="P935" s="23" t="n">
        <v>0</v>
      </c>
      <c r="Q935" s="22"/>
      <c r="R935" s="38"/>
      <c r="S935" s="25" t="n">
        <f aca="false">SUM(F935,H935,J935,K935,L935,M935)</f>
        <v>250.1691322</v>
      </c>
      <c r="T935" s="25" t="n">
        <f aca="false">SUM(F935,H935,J935,K935,L935,M935,Q935)</f>
        <v>250.1691322</v>
      </c>
      <c r="AMH935" s="13"/>
      <c r="AMI935" s="0"/>
      <c r="AMJ935" s="0"/>
    </row>
    <row r="936" s="39" customFormat="true" ht="13.8" hidden="false" customHeight="false" outlineLevel="0" collapsed="false">
      <c r="A936" s="27" t="n">
        <v>30719062</v>
      </c>
      <c r="B936" s="28" t="s">
        <v>980</v>
      </c>
      <c r="C936" s="29"/>
      <c r="D936" s="29"/>
      <c r="E936" s="27" t="s">
        <v>206</v>
      </c>
      <c r="F936" s="19" t="n">
        <f aca="false">IF(C936="",VLOOKUP(E936,'PORTE E UCO'!$A$5:$D$46,4,0),VLOOKUP(E936,'PORTE E UCO'!$A$5:$D$46,4,0)*C936)</f>
        <v>839.818166</v>
      </c>
      <c r="G936" s="30"/>
      <c r="H936" s="21" t="n">
        <f aca="false">G936*$R$2</f>
        <v>0</v>
      </c>
      <c r="I936" s="27" t="n">
        <v>1</v>
      </c>
      <c r="J936" s="22" t="n">
        <f aca="false">IF(I936&gt;=1,F936*$J$2,"")</f>
        <v>251.9454498</v>
      </c>
      <c r="K936" s="22" t="str">
        <f aca="false">IF(I936&gt;=2,F936*$K$2,"")</f>
        <v/>
      </c>
      <c r="L936" s="22" t="str">
        <f aca="false">IF(I936&gt;=3,F936*$L$2,"")</f>
        <v/>
      </c>
      <c r="M936" s="22" t="str">
        <f aca="false">IF(I936&gt;=4,F936*$M$2,"")</f>
        <v/>
      </c>
      <c r="N936" s="27" t="n">
        <v>3</v>
      </c>
      <c r="O936" s="27" t="n">
        <v>0</v>
      </c>
      <c r="P936" s="31" t="n">
        <v>0</v>
      </c>
      <c r="Q936" s="32"/>
      <c r="R936" s="38"/>
      <c r="S936" s="25" t="n">
        <f aca="false">SUM(F936,H936,J936,K936,L936,M936)</f>
        <v>1091.7636158</v>
      </c>
      <c r="T936" s="25" t="n">
        <f aca="false">SUM(F936,H936,J936,K936,L936,M936,Q936)</f>
        <v>1091.7636158</v>
      </c>
      <c r="AMH936" s="13"/>
      <c r="AMI936" s="0"/>
      <c r="AMJ936" s="0"/>
    </row>
    <row r="937" s="39" customFormat="true" ht="13.8" hidden="false" customHeight="false" outlineLevel="0" collapsed="false">
      <c r="A937" s="16" t="n">
        <v>30719070</v>
      </c>
      <c r="B937" s="17" t="s">
        <v>981</v>
      </c>
      <c r="C937" s="18"/>
      <c r="D937" s="18"/>
      <c r="E937" s="16" t="s">
        <v>20</v>
      </c>
      <c r="F937" s="19" t="n">
        <f aca="false">IF(C937="",VLOOKUP(E937,'PORTE E UCO'!$A$5:$D$46,4,0),VLOOKUP(E937,'PORTE E UCO'!$A$5:$D$46,4,0)*C937)</f>
        <v>70.656386</v>
      </c>
      <c r="G937" s="20"/>
      <c r="H937" s="21" t="n">
        <f aca="false">G937*$R$2</f>
        <v>0</v>
      </c>
      <c r="I937" s="16" t="n">
        <v>0</v>
      </c>
      <c r="J937" s="22" t="str">
        <f aca="false">IF(I937&gt;=1,F937*$J$2,"")</f>
        <v/>
      </c>
      <c r="K937" s="22" t="str">
        <f aca="false">IF(I937&gt;=2,F937*$K$2,"")</f>
        <v/>
      </c>
      <c r="L937" s="22" t="str">
        <f aca="false">IF(I937&gt;=3,F937*$L$2,"")</f>
        <v/>
      </c>
      <c r="M937" s="22" t="str">
        <f aca="false">IF(I937&gt;=4,F937*$M$2,"")</f>
        <v/>
      </c>
      <c r="N937" s="16" t="n">
        <v>0</v>
      </c>
      <c r="O937" s="16" t="n">
        <v>0</v>
      </c>
      <c r="P937" s="23" t="n">
        <v>0</v>
      </c>
      <c r="Q937" s="22"/>
      <c r="R937" s="38"/>
      <c r="S937" s="25" t="n">
        <f aca="false">SUM(F937,H937,J937,K937,L937,M937)</f>
        <v>70.656386</v>
      </c>
      <c r="T937" s="25" t="n">
        <f aca="false">SUM(F937,H937,J937,K937,L937,M937,Q937)</f>
        <v>70.656386</v>
      </c>
      <c r="AMH937" s="13"/>
      <c r="AMI937" s="0"/>
      <c r="AMJ937" s="0"/>
    </row>
    <row r="938" s="39" customFormat="true" ht="14.95" hidden="false" customHeight="false" outlineLevel="0" collapsed="false">
      <c r="A938" s="27" t="n">
        <v>30719089</v>
      </c>
      <c r="B938" s="28" t="s">
        <v>982</v>
      </c>
      <c r="C938" s="29"/>
      <c r="D938" s="29"/>
      <c r="E938" s="27" t="s">
        <v>167</v>
      </c>
      <c r="F938" s="19" t="n">
        <f aca="false">IF(C938="",VLOOKUP(E938,'PORTE E UCO'!$A$5:$D$46,4,0),VLOOKUP(E938,'PORTE E UCO'!$A$5:$D$46,4,0)*C938)</f>
        <v>566.612796</v>
      </c>
      <c r="G938" s="30"/>
      <c r="H938" s="21" t="n">
        <f aca="false">G938*$R$2</f>
        <v>0</v>
      </c>
      <c r="I938" s="27" t="n">
        <v>2</v>
      </c>
      <c r="J938" s="22" t="n">
        <f aca="false">IF(I938&gt;=1,F938*$J$2,"")</f>
        <v>169.9838388</v>
      </c>
      <c r="K938" s="22" t="n">
        <f aca="false">IF(I938&gt;=2,F938*$K$2,"")</f>
        <v>113.3225592</v>
      </c>
      <c r="L938" s="22" t="str">
        <f aca="false">IF(I938&gt;=3,F938*$L$2,"")</f>
        <v/>
      </c>
      <c r="M938" s="22" t="str">
        <f aca="false">IF(I938&gt;=4,F938*$M$2,"")</f>
        <v/>
      </c>
      <c r="N938" s="27" t="n">
        <v>4</v>
      </c>
      <c r="O938" s="27" t="n">
        <v>0</v>
      </c>
      <c r="P938" s="31" t="n">
        <v>0</v>
      </c>
      <c r="Q938" s="32"/>
      <c r="R938" s="38"/>
      <c r="S938" s="25" t="n">
        <f aca="false">SUM(F938,H938,J938,K938,L938,M938)</f>
        <v>849.919194</v>
      </c>
      <c r="T938" s="25" t="n">
        <f aca="false">SUM(F938,H938,J938,K938,L938,M938,Q938)</f>
        <v>849.919194</v>
      </c>
      <c r="AMH938" s="13"/>
      <c r="AMI938" s="0"/>
      <c r="AMJ938" s="0"/>
    </row>
    <row r="939" s="39" customFormat="true" ht="13.8" hidden="false" customHeight="false" outlineLevel="0" collapsed="false">
      <c r="A939" s="16" t="n">
        <v>30719097</v>
      </c>
      <c r="B939" s="17" t="s">
        <v>983</v>
      </c>
      <c r="C939" s="18"/>
      <c r="D939" s="18"/>
      <c r="E939" s="16" t="s">
        <v>31</v>
      </c>
      <c r="F939" s="19" t="n">
        <f aca="false">IF(C939="",VLOOKUP(E939,'PORTE E UCO'!$A$5:$D$46,4,0),VLOOKUP(E939,'PORTE E UCO'!$A$5:$D$46,4,0)*C939)</f>
        <v>262.342192</v>
      </c>
      <c r="G939" s="20"/>
      <c r="H939" s="21" t="n">
        <f aca="false">G939*$R$2</f>
        <v>0</v>
      </c>
      <c r="I939" s="16" t="n">
        <v>0</v>
      </c>
      <c r="J939" s="22" t="str">
        <f aca="false">IF(I939&gt;=1,F939*$J$2,"")</f>
        <v/>
      </c>
      <c r="K939" s="22" t="str">
        <f aca="false">IF(I939&gt;=2,F939*$K$2,"")</f>
        <v/>
      </c>
      <c r="L939" s="22" t="str">
        <f aca="false">IF(I939&gt;=3,F939*$L$2,"")</f>
        <v/>
      </c>
      <c r="M939" s="22" t="str">
        <f aca="false">IF(I939&gt;=4,F939*$M$2,"")</f>
        <v/>
      </c>
      <c r="N939" s="16" t="n">
        <v>2</v>
      </c>
      <c r="O939" s="16" t="n">
        <v>0</v>
      </c>
      <c r="P939" s="23" t="n">
        <v>0</v>
      </c>
      <c r="Q939" s="22"/>
      <c r="R939" s="38"/>
      <c r="S939" s="25" t="n">
        <f aca="false">SUM(F939,H939,J939,K939,L939,M939)</f>
        <v>262.342192</v>
      </c>
      <c r="T939" s="25" t="n">
        <f aca="false">SUM(F939,H939,J939,K939,L939,M939,Q939)</f>
        <v>262.342192</v>
      </c>
      <c r="AMH939" s="13"/>
      <c r="AMI939" s="0"/>
      <c r="AMJ939" s="0"/>
    </row>
    <row r="940" s="39" customFormat="true" ht="13.8" hidden="false" customHeight="false" outlineLevel="0" collapsed="false">
      <c r="A940" s="27" t="n">
        <v>30719100</v>
      </c>
      <c r="B940" s="28" t="s">
        <v>984</v>
      </c>
      <c r="C940" s="29"/>
      <c r="D940" s="29"/>
      <c r="E940" s="27" t="s">
        <v>195</v>
      </c>
      <c r="F940" s="19" t="n">
        <f aca="false">IF(C940="",VLOOKUP(E940,'PORTE E UCO'!$A$5:$D$46,4,0),VLOOKUP(E940,'PORTE E UCO'!$A$5:$D$46,4,0)*C940)</f>
        <v>742.008916</v>
      </c>
      <c r="G940" s="30"/>
      <c r="H940" s="21" t="n">
        <f aca="false">G940*$R$2</f>
        <v>0</v>
      </c>
      <c r="I940" s="27" t="n">
        <v>1</v>
      </c>
      <c r="J940" s="22" t="n">
        <f aca="false">IF(I940&gt;=1,F940*$J$2,"")</f>
        <v>222.6026748</v>
      </c>
      <c r="K940" s="22" t="str">
        <f aca="false">IF(I940&gt;=2,F940*$K$2,"")</f>
        <v/>
      </c>
      <c r="L940" s="22" t="str">
        <f aca="false">IF(I940&gt;=3,F940*$L$2,"")</f>
        <v/>
      </c>
      <c r="M940" s="22" t="str">
        <f aca="false">IF(I940&gt;=4,F940*$M$2,"")</f>
        <v/>
      </c>
      <c r="N940" s="27" t="n">
        <v>3</v>
      </c>
      <c r="O940" s="27" t="n">
        <v>0</v>
      </c>
      <c r="P940" s="31" t="n">
        <v>0</v>
      </c>
      <c r="Q940" s="32"/>
      <c r="R940" s="38"/>
      <c r="S940" s="25" t="n">
        <f aca="false">SUM(F940,H940,J940,K940,L940,M940)</f>
        <v>964.6115908</v>
      </c>
      <c r="T940" s="25" t="n">
        <f aca="false">SUM(F940,H940,J940,K940,L940,M940,Q940)</f>
        <v>964.6115908</v>
      </c>
      <c r="AMH940" s="13"/>
      <c r="AMI940" s="0"/>
      <c r="AMJ940" s="0"/>
    </row>
    <row r="941" s="39" customFormat="true" ht="13.8" hidden="false" customHeight="false" outlineLevel="0" collapsed="false">
      <c r="A941" s="16" t="n">
        <v>30719119</v>
      </c>
      <c r="B941" s="17" t="s">
        <v>985</v>
      </c>
      <c r="C941" s="18"/>
      <c r="D941" s="18"/>
      <c r="E941" s="16" t="s">
        <v>17</v>
      </c>
      <c r="F941" s="19" t="n">
        <f aca="false">IF(C941="",VLOOKUP(E941,'PORTE E UCO'!$A$5:$D$46,4,0),VLOOKUP(E941,'PORTE E UCO'!$A$5:$D$46,4,0)*C941)</f>
        <v>150.60084</v>
      </c>
      <c r="G941" s="20"/>
      <c r="H941" s="21" t="n">
        <f aca="false">G941*$R$2</f>
        <v>0</v>
      </c>
      <c r="I941" s="16" t="n">
        <v>0</v>
      </c>
      <c r="J941" s="22" t="str">
        <f aca="false">IF(I941&gt;=1,F941*$J$2,"")</f>
        <v/>
      </c>
      <c r="K941" s="22" t="str">
        <f aca="false">IF(I941&gt;=2,F941*$K$2,"")</f>
        <v/>
      </c>
      <c r="L941" s="22" t="str">
        <f aca="false">IF(I941&gt;=3,F941*$L$2,"")</f>
        <v/>
      </c>
      <c r="M941" s="22" t="str">
        <f aca="false">IF(I941&gt;=4,F941*$M$2,"")</f>
        <v/>
      </c>
      <c r="N941" s="16" t="n">
        <v>2</v>
      </c>
      <c r="O941" s="16" t="n">
        <v>0</v>
      </c>
      <c r="P941" s="23" t="n">
        <v>0</v>
      </c>
      <c r="Q941" s="22"/>
      <c r="R941" s="38"/>
      <c r="S941" s="25" t="n">
        <f aca="false">SUM(F941,H941,J941,K941,L941,M941)</f>
        <v>150.60084</v>
      </c>
      <c r="T941" s="25" t="n">
        <f aca="false">SUM(F941,H941,J941,K941,L941,M941,Q941)</f>
        <v>150.60084</v>
      </c>
      <c r="AMH941" s="13"/>
      <c r="AMI941" s="0"/>
      <c r="AMJ941" s="0"/>
    </row>
    <row r="942" s="39" customFormat="true" ht="13.8" hidden="false" customHeight="false" outlineLevel="0" collapsed="false">
      <c r="A942" s="27" t="n">
        <v>30719127</v>
      </c>
      <c r="B942" s="28" t="s">
        <v>986</v>
      </c>
      <c r="C942" s="29"/>
      <c r="D942" s="29"/>
      <c r="E942" s="27" t="s">
        <v>171</v>
      </c>
      <c r="F942" s="19" t="n">
        <f aca="false">IF(C942="",VLOOKUP(E942,'PORTE E UCO'!$A$5:$D$46,4,0),VLOOKUP(E942,'PORTE E UCO'!$A$5:$D$46,4,0)*C942)</f>
        <v>287.188282</v>
      </c>
      <c r="G942" s="30"/>
      <c r="H942" s="21" t="n">
        <f aca="false">G942*$R$2</f>
        <v>0</v>
      </c>
      <c r="I942" s="27" t="n">
        <v>1</v>
      </c>
      <c r="J942" s="22" t="n">
        <f aca="false">IF(I942&gt;=1,F942*$J$2,"")</f>
        <v>86.1564846</v>
      </c>
      <c r="K942" s="22" t="str">
        <f aca="false">IF(I942&gt;=2,F942*$K$2,"")</f>
        <v/>
      </c>
      <c r="L942" s="22" t="str">
        <f aca="false">IF(I942&gt;=3,F942*$L$2,"")</f>
        <v/>
      </c>
      <c r="M942" s="22" t="str">
        <f aca="false">IF(I942&gt;=4,F942*$M$2,"")</f>
        <v/>
      </c>
      <c r="N942" s="27" t="n">
        <v>2</v>
      </c>
      <c r="O942" s="27" t="n">
        <v>0</v>
      </c>
      <c r="P942" s="31" t="n">
        <v>0</v>
      </c>
      <c r="Q942" s="32"/>
      <c r="R942" s="38"/>
      <c r="S942" s="25" t="n">
        <f aca="false">SUM(F942,H942,J942,K942,L942,M942)</f>
        <v>373.3447666</v>
      </c>
      <c r="T942" s="25" t="n">
        <f aca="false">SUM(F942,H942,J942,K942,L942,M942,Q942)</f>
        <v>373.3447666</v>
      </c>
      <c r="AMH942" s="13"/>
      <c r="AMI942" s="0"/>
      <c r="AMJ942" s="0"/>
    </row>
    <row r="943" s="39" customFormat="true" ht="13.8" hidden="false" customHeight="false" outlineLevel="0" collapsed="false">
      <c r="A943" s="16" t="n">
        <v>30720010</v>
      </c>
      <c r="B943" s="17" t="s">
        <v>987</v>
      </c>
      <c r="C943" s="18"/>
      <c r="D943" s="18"/>
      <c r="E943" s="16" t="s">
        <v>223</v>
      </c>
      <c r="F943" s="19" t="n">
        <f aca="false">IF(C943="",VLOOKUP(E943,'PORTE E UCO'!$A$5:$D$46,4,0),VLOOKUP(E943,'PORTE E UCO'!$A$5:$D$46,4,0)*C943)</f>
        <v>436.20385</v>
      </c>
      <c r="G943" s="20"/>
      <c r="H943" s="21" t="n">
        <f aca="false">G943*$R$2</f>
        <v>0</v>
      </c>
      <c r="I943" s="16" t="n">
        <v>1</v>
      </c>
      <c r="J943" s="22" t="n">
        <f aca="false">IF(I943&gt;=1,F943*$J$2,"")</f>
        <v>130.861155</v>
      </c>
      <c r="K943" s="22" t="str">
        <f aca="false">IF(I943&gt;=2,F943*$K$2,"")</f>
        <v/>
      </c>
      <c r="L943" s="22" t="str">
        <f aca="false">IF(I943&gt;=3,F943*$L$2,"")</f>
        <v/>
      </c>
      <c r="M943" s="22" t="str">
        <f aca="false">IF(I943&gt;=4,F943*$M$2,"")</f>
        <v/>
      </c>
      <c r="N943" s="16" t="n">
        <v>3</v>
      </c>
      <c r="O943" s="16" t="n">
        <v>0</v>
      </c>
      <c r="P943" s="23" t="n">
        <v>0</v>
      </c>
      <c r="Q943" s="22"/>
      <c r="R943" s="38"/>
      <c r="S943" s="25" t="n">
        <f aca="false">SUM(F943,H943,J943,K943,L943,M943)</f>
        <v>567.065005</v>
      </c>
      <c r="T943" s="25" t="n">
        <f aca="false">SUM(F943,H943,J943,K943,L943,M943,Q943)</f>
        <v>567.065005</v>
      </c>
      <c r="AMH943" s="13"/>
      <c r="AMI943" s="0"/>
      <c r="AMJ943" s="0"/>
    </row>
    <row r="944" s="39" customFormat="true" ht="14.95" hidden="false" customHeight="false" outlineLevel="0" collapsed="false">
      <c r="A944" s="27" t="n">
        <v>30720028</v>
      </c>
      <c r="B944" s="28" t="s">
        <v>988</v>
      </c>
      <c r="C944" s="29"/>
      <c r="D944" s="29"/>
      <c r="E944" s="27" t="s">
        <v>195</v>
      </c>
      <c r="F944" s="19" t="n">
        <f aca="false">IF(C944="",VLOOKUP(E944,'PORTE E UCO'!$A$5:$D$46,4,0),VLOOKUP(E944,'PORTE E UCO'!$A$5:$D$46,4,0)*C944)</f>
        <v>742.008916</v>
      </c>
      <c r="G944" s="30"/>
      <c r="H944" s="21" t="n">
        <f aca="false">G944*$R$2</f>
        <v>0</v>
      </c>
      <c r="I944" s="27" t="n">
        <v>2</v>
      </c>
      <c r="J944" s="22" t="n">
        <f aca="false">IF(I944&gt;=1,F944*$J$2,"")</f>
        <v>222.6026748</v>
      </c>
      <c r="K944" s="22" t="n">
        <f aca="false">IF(I944&gt;=2,F944*$K$2,"")</f>
        <v>148.4017832</v>
      </c>
      <c r="L944" s="22" t="str">
        <f aca="false">IF(I944&gt;=3,F944*$L$2,"")</f>
        <v/>
      </c>
      <c r="M944" s="22" t="str">
        <f aca="false">IF(I944&gt;=4,F944*$M$2,"")</f>
        <v/>
      </c>
      <c r="N944" s="27" t="n">
        <v>4</v>
      </c>
      <c r="O944" s="27" t="n">
        <v>0</v>
      </c>
      <c r="P944" s="31" t="n">
        <v>0</v>
      </c>
      <c r="Q944" s="32"/>
      <c r="R944" s="38"/>
      <c r="S944" s="25" t="n">
        <f aca="false">SUM(F944,H944,J944,K944,L944,M944)</f>
        <v>1113.013374</v>
      </c>
      <c r="T944" s="25" t="n">
        <f aca="false">SUM(F944,H944,J944,K944,L944,M944,Q944)</f>
        <v>1113.013374</v>
      </c>
      <c r="AMH944" s="13"/>
      <c r="AMI944" s="0"/>
      <c r="AMJ944" s="0"/>
    </row>
    <row r="945" s="39" customFormat="true" ht="13.8" hidden="false" customHeight="false" outlineLevel="0" collapsed="false">
      <c r="A945" s="16" t="n">
        <v>30720036</v>
      </c>
      <c r="B945" s="17" t="s">
        <v>989</v>
      </c>
      <c r="C945" s="18"/>
      <c r="D945" s="18"/>
      <c r="E945" s="16" t="s">
        <v>206</v>
      </c>
      <c r="F945" s="19" t="n">
        <f aca="false">IF(C945="",VLOOKUP(E945,'PORTE E UCO'!$A$5:$D$46,4,0),VLOOKUP(E945,'PORTE E UCO'!$A$5:$D$46,4,0)*C945)</f>
        <v>839.818166</v>
      </c>
      <c r="G945" s="20"/>
      <c r="H945" s="21" t="n">
        <f aca="false">G945*$R$2</f>
        <v>0</v>
      </c>
      <c r="I945" s="16" t="n">
        <v>1</v>
      </c>
      <c r="J945" s="22" t="n">
        <f aca="false">IF(I945&gt;=1,F945*$J$2,"")</f>
        <v>251.9454498</v>
      </c>
      <c r="K945" s="22" t="str">
        <f aca="false">IF(I945&gt;=2,F945*$K$2,"")</f>
        <v/>
      </c>
      <c r="L945" s="22" t="str">
        <f aca="false">IF(I945&gt;=3,F945*$L$2,"")</f>
        <v/>
      </c>
      <c r="M945" s="22" t="str">
        <f aca="false">IF(I945&gt;=4,F945*$M$2,"")</f>
        <v/>
      </c>
      <c r="N945" s="16" t="n">
        <v>3</v>
      </c>
      <c r="O945" s="16" t="n">
        <v>0</v>
      </c>
      <c r="P945" s="23" t="n">
        <v>0</v>
      </c>
      <c r="Q945" s="22"/>
      <c r="R945" s="38"/>
      <c r="S945" s="25" t="n">
        <f aca="false">SUM(F945,H945,J945,K945,L945,M945)</f>
        <v>1091.7636158</v>
      </c>
      <c r="T945" s="25" t="n">
        <f aca="false">SUM(F945,H945,J945,K945,L945,M945,Q945)</f>
        <v>1091.7636158</v>
      </c>
      <c r="AMH945" s="13"/>
      <c r="AMI945" s="0"/>
      <c r="AMJ945" s="0"/>
    </row>
    <row r="946" s="39" customFormat="true" ht="13.8" hidden="false" customHeight="false" outlineLevel="0" collapsed="false">
      <c r="A946" s="27" t="n">
        <v>30720044</v>
      </c>
      <c r="B946" s="28" t="s">
        <v>990</v>
      </c>
      <c r="C946" s="29"/>
      <c r="D946" s="29"/>
      <c r="E946" s="27" t="s">
        <v>37</v>
      </c>
      <c r="F946" s="19" t="n">
        <f aca="false">IF(C946="",VLOOKUP(E946,'PORTE E UCO'!$A$5:$D$46,4,0),VLOOKUP(E946,'PORTE E UCO'!$A$5:$D$46,4,0)*C946)</f>
        <v>192.437794</v>
      </c>
      <c r="G946" s="30"/>
      <c r="H946" s="21" t="n">
        <f aca="false">G946*$R$2</f>
        <v>0</v>
      </c>
      <c r="I946" s="27" t="n">
        <v>1</v>
      </c>
      <c r="J946" s="22" t="n">
        <f aca="false">IF(I946&gt;=1,F946*$J$2,"")</f>
        <v>57.7313382</v>
      </c>
      <c r="K946" s="22" t="str">
        <f aca="false">IF(I946&gt;=2,F946*$K$2,"")</f>
        <v/>
      </c>
      <c r="L946" s="22" t="str">
        <f aca="false">IF(I946&gt;=3,F946*$L$2,"")</f>
        <v/>
      </c>
      <c r="M946" s="22" t="str">
        <f aca="false">IF(I946&gt;=4,F946*$M$2,"")</f>
        <v/>
      </c>
      <c r="N946" s="27" t="n">
        <v>1</v>
      </c>
      <c r="O946" s="27" t="n">
        <v>0</v>
      </c>
      <c r="P946" s="31" t="n">
        <v>0</v>
      </c>
      <c r="Q946" s="32"/>
      <c r="R946" s="38"/>
      <c r="S946" s="25" t="n">
        <f aca="false">SUM(F946,H946,J946,K946,L946,M946)</f>
        <v>250.1691322</v>
      </c>
      <c r="T946" s="25" t="n">
        <f aca="false">SUM(F946,H946,J946,K946,L946,M946,Q946)</f>
        <v>250.1691322</v>
      </c>
      <c r="AMH946" s="13"/>
      <c r="AMI946" s="0"/>
      <c r="AMJ946" s="0"/>
    </row>
    <row r="947" s="39" customFormat="true" ht="13.8" hidden="false" customHeight="false" outlineLevel="0" collapsed="false">
      <c r="A947" s="16" t="n">
        <v>30720052</v>
      </c>
      <c r="B947" s="17" t="s">
        <v>991</v>
      </c>
      <c r="C947" s="18"/>
      <c r="D947" s="18"/>
      <c r="E947" s="16" t="s">
        <v>272</v>
      </c>
      <c r="F947" s="19" t="n">
        <f aca="false">IF(C947="",VLOOKUP(E947,'PORTE E UCO'!$A$5:$D$46,4,0),VLOOKUP(E947,'PORTE E UCO'!$A$5:$D$46,4,0)*C947)</f>
        <v>801.009488</v>
      </c>
      <c r="G947" s="20"/>
      <c r="H947" s="21" t="n">
        <f aca="false">G947*$R$2</f>
        <v>0</v>
      </c>
      <c r="I947" s="16" t="n">
        <v>2</v>
      </c>
      <c r="J947" s="22" t="n">
        <f aca="false">IF(I947&gt;=1,F947*$J$2,"")</f>
        <v>240.3028464</v>
      </c>
      <c r="K947" s="22" t="n">
        <f aca="false">IF(I947&gt;=2,F947*$K$2,"")</f>
        <v>160.2018976</v>
      </c>
      <c r="L947" s="22" t="str">
        <f aca="false">IF(I947&gt;=3,F947*$L$2,"")</f>
        <v/>
      </c>
      <c r="M947" s="22" t="str">
        <f aca="false">IF(I947&gt;=4,F947*$M$2,"")</f>
        <v/>
      </c>
      <c r="N947" s="16" t="n">
        <v>4</v>
      </c>
      <c r="O947" s="16" t="n">
        <v>0</v>
      </c>
      <c r="P947" s="23" t="n">
        <v>0</v>
      </c>
      <c r="Q947" s="22"/>
      <c r="R947" s="38"/>
      <c r="S947" s="25" t="n">
        <f aca="false">SUM(F947,H947,J947,K947,L947,M947)</f>
        <v>1201.514232</v>
      </c>
      <c r="T947" s="25" t="n">
        <f aca="false">SUM(F947,H947,J947,K947,L947,M947,Q947)</f>
        <v>1201.514232</v>
      </c>
      <c r="AMH947" s="13"/>
      <c r="AMI947" s="0"/>
      <c r="AMJ947" s="0"/>
    </row>
    <row r="948" s="39" customFormat="true" ht="13.8" hidden="false" customHeight="false" outlineLevel="0" collapsed="false">
      <c r="A948" s="27" t="n">
        <v>30720060</v>
      </c>
      <c r="B948" s="28" t="s">
        <v>992</v>
      </c>
      <c r="C948" s="29"/>
      <c r="D948" s="29"/>
      <c r="E948" s="27" t="s">
        <v>223</v>
      </c>
      <c r="F948" s="19" t="n">
        <f aca="false">IF(C948="",VLOOKUP(E948,'PORTE E UCO'!$A$5:$D$46,4,0),VLOOKUP(E948,'PORTE E UCO'!$A$5:$D$46,4,0)*C948)</f>
        <v>436.20385</v>
      </c>
      <c r="G948" s="30"/>
      <c r="H948" s="21" t="n">
        <f aca="false">G948*$R$2</f>
        <v>0</v>
      </c>
      <c r="I948" s="27" t="n">
        <v>2</v>
      </c>
      <c r="J948" s="22" t="n">
        <f aca="false">IF(I948&gt;=1,F948*$J$2,"")</f>
        <v>130.861155</v>
      </c>
      <c r="K948" s="22" t="n">
        <f aca="false">IF(I948&gt;=2,F948*$K$2,"")</f>
        <v>87.24077</v>
      </c>
      <c r="L948" s="22" t="str">
        <f aca="false">IF(I948&gt;=3,F948*$L$2,"")</f>
        <v/>
      </c>
      <c r="M948" s="22" t="str">
        <f aca="false">IF(I948&gt;=4,F948*$M$2,"")</f>
        <v/>
      </c>
      <c r="N948" s="27" t="n">
        <v>4</v>
      </c>
      <c r="O948" s="27" t="n">
        <v>0</v>
      </c>
      <c r="P948" s="31" t="n">
        <v>0</v>
      </c>
      <c r="Q948" s="32"/>
      <c r="R948" s="38"/>
      <c r="S948" s="25" t="n">
        <f aca="false">SUM(F948,H948,J948,K948,L948,M948)</f>
        <v>654.305775</v>
      </c>
      <c r="T948" s="25" t="n">
        <f aca="false">SUM(F948,H948,J948,K948,L948,M948,Q948)</f>
        <v>654.305775</v>
      </c>
      <c r="AMH948" s="13"/>
      <c r="AMI948" s="0"/>
      <c r="AMJ948" s="0"/>
    </row>
    <row r="949" s="39" customFormat="true" ht="14.95" hidden="false" customHeight="false" outlineLevel="0" collapsed="false">
      <c r="A949" s="16" t="n">
        <v>30720079</v>
      </c>
      <c r="B949" s="17" t="s">
        <v>993</v>
      </c>
      <c r="C949" s="18"/>
      <c r="D949" s="18"/>
      <c r="E949" s="16" t="s">
        <v>223</v>
      </c>
      <c r="F949" s="19" t="n">
        <f aca="false">IF(C949="",VLOOKUP(E949,'PORTE E UCO'!$A$5:$D$46,4,0),VLOOKUP(E949,'PORTE E UCO'!$A$5:$D$46,4,0)*C949)</f>
        <v>436.20385</v>
      </c>
      <c r="G949" s="20"/>
      <c r="H949" s="21" t="n">
        <f aca="false">G949*$R$2</f>
        <v>0</v>
      </c>
      <c r="I949" s="16" t="n">
        <v>2</v>
      </c>
      <c r="J949" s="22" t="n">
        <f aca="false">IF(I949&gt;=1,F949*$J$2,"")</f>
        <v>130.861155</v>
      </c>
      <c r="K949" s="22" t="n">
        <f aca="false">IF(I949&gt;=2,F949*$K$2,"")</f>
        <v>87.24077</v>
      </c>
      <c r="L949" s="22" t="str">
        <f aca="false">IF(I949&gt;=3,F949*$L$2,"")</f>
        <v/>
      </c>
      <c r="M949" s="22" t="str">
        <f aca="false">IF(I949&gt;=4,F949*$M$2,"")</f>
        <v/>
      </c>
      <c r="N949" s="16" t="n">
        <v>3</v>
      </c>
      <c r="O949" s="16" t="n">
        <v>0</v>
      </c>
      <c r="P949" s="23" t="n">
        <v>0</v>
      </c>
      <c r="Q949" s="22"/>
      <c r="R949" s="38"/>
      <c r="S949" s="25" t="n">
        <f aca="false">SUM(F949,H949,J949,K949,L949,M949)</f>
        <v>654.305775</v>
      </c>
      <c r="T949" s="25" t="n">
        <f aca="false">SUM(F949,H949,J949,K949,L949,M949,Q949)</f>
        <v>654.305775</v>
      </c>
      <c r="AMH949" s="13"/>
      <c r="AMI949" s="0"/>
      <c r="AMJ949" s="0"/>
    </row>
    <row r="950" s="39" customFormat="true" ht="13.8" hidden="false" customHeight="false" outlineLevel="0" collapsed="false">
      <c r="A950" s="27" t="n">
        <v>30720087</v>
      </c>
      <c r="B950" s="28" t="s">
        <v>994</v>
      </c>
      <c r="C950" s="29"/>
      <c r="D950" s="29"/>
      <c r="E950" s="27" t="s">
        <v>20</v>
      </c>
      <c r="F950" s="19" t="n">
        <f aca="false">IF(C950="",VLOOKUP(E950,'PORTE E UCO'!$A$5:$D$46,4,0),VLOOKUP(E950,'PORTE E UCO'!$A$5:$D$46,4,0)*C950)</f>
        <v>70.656386</v>
      </c>
      <c r="G950" s="30"/>
      <c r="H950" s="21" t="n">
        <f aca="false">G950*$R$2</f>
        <v>0</v>
      </c>
      <c r="I950" s="27" t="n">
        <v>0</v>
      </c>
      <c r="J950" s="22" t="str">
        <f aca="false">IF(I950&gt;=1,F950*$J$2,"")</f>
        <v/>
      </c>
      <c r="K950" s="22" t="str">
        <f aca="false">IF(I950&gt;=2,F950*$K$2,"")</f>
        <v/>
      </c>
      <c r="L950" s="22" t="str">
        <f aca="false">IF(I950&gt;=3,F950*$L$2,"")</f>
        <v/>
      </c>
      <c r="M950" s="22" t="str">
        <f aca="false">IF(I950&gt;=4,F950*$M$2,"")</f>
        <v/>
      </c>
      <c r="N950" s="27" t="n">
        <v>0</v>
      </c>
      <c r="O950" s="27" t="n">
        <v>0</v>
      </c>
      <c r="P950" s="31" t="n">
        <v>0</v>
      </c>
      <c r="Q950" s="32"/>
      <c r="R950" s="38"/>
      <c r="S950" s="25" t="n">
        <f aca="false">SUM(F950,H950,J950,K950,L950,M950)</f>
        <v>70.656386</v>
      </c>
      <c r="T950" s="25" t="n">
        <f aca="false">SUM(F950,H950,J950,K950,L950,M950,Q950)</f>
        <v>70.656386</v>
      </c>
      <c r="AMH950" s="13"/>
      <c r="AMI950" s="0"/>
      <c r="AMJ950" s="0"/>
    </row>
    <row r="951" s="39" customFormat="true" ht="14.95" hidden="false" customHeight="false" outlineLevel="0" collapsed="false">
      <c r="A951" s="16" t="n">
        <v>30720095</v>
      </c>
      <c r="B951" s="17" t="s">
        <v>995</v>
      </c>
      <c r="C951" s="18"/>
      <c r="D951" s="18"/>
      <c r="E951" s="16" t="s">
        <v>62</v>
      </c>
      <c r="F951" s="19" t="n">
        <f aca="false">IF(C951="",VLOOKUP(E951,'PORTE E UCO'!$A$5:$D$46,4,0),VLOOKUP(E951,'PORTE E UCO'!$A$5:$D$46,4,0)*C951)</f>
        <v>524.694546</v>
      </c>
      <c r="G951" s="20"/>
      <c r="H951" s="21" t="n">
        <f aca="false">G951*$R$2</f>
        <v>0</v>
      </c>
      <c r="I951" s="16" t="n">
        <v>1</v>
      </c>
      <c r="J951" s="22" t="n">
        <f aca="false">IF(I951&gt;=1,F951*$J$2,"")</f>
        <v>157.4083638</v>
      </c>
      <c r="K951" s="22" t="str">
        <f aca="false">IF(I951&gt;=2,F951*$K$2,"")</f>
        <v/>
      </c>
      <c r="L951" s="22" t="str">
        <f aca="false">IF(I951&gt;=3,F951*$L$2,"")</f>
        <v/>
      </c>
      <c r="M951" s="22" t="str">
        <f aca="false">IF(I951&gt;=4,F951*$M$2,"")</f>
        <v/>
      </c>
      <c r="N951" s="16" t="n">
        <v>3</v>
      </c>
      <c r="O951" s="16" t="n">
        <v>0</v>
      </c>
      <c r="P951" s="23" t="n">
        <v>0</v>
      </c>
      <c r="Q951" s="22"/>
      <c r="R951" s="38"/>
      <c r="S951" s="25" t="n">
        <f aca="false">SUM(F951,H951,J951,K951,L951,M951)</f>
        <v>682.1029098</v>
      </c>
      <c r="T951" s="25" t="n">
        <f aca="false">SUM(F951,H951,J951,K951,L951,M951,Q951)</f>
        <v>682.1029098</v>
      </c>
      <c r="AMH951" s="13"/>
      <c r="AMI951" s="0"/>
      <c r="AMJ951" s="0"/>
    </row>
    <row r="952" s="39" customFormat="true" ht="14.95" hidden="false" customHeight="false" outlineLevel="0" collapsed="false">
      <c r="A952" s="27" t="n">
        <v>30720109</v>
      </c>
      <c r="B952" s="28" t="s">
        <v>996</v>
      </c>
      <c r="C952" s="29"/>
      <c r="D952" s="29"/>
      <c r="E952" s="27" t="s">
        <v>31</v>
      </c>
      <c r="F952" s="19" t="n">
        <f aca="false">IF(C952="",VLOOKUP(E952,'PORTE E UCO'!$A$5:$D$46,4,0),VLOOKUP(E952,'PORTE E UCO'!$A$5:$D$46,4,0)*C952)</f>
        <v>262.342192</v>
      </c>
      <c r="G952" s="30"/>
      <c r="H952" s="21" t="n">
        <f aca="false">G952*$R$2</f>
        <v>0</v>
      </c>
      <c r="I952" s="27" t="n">
        <v>1</v>
      </c>
      <c r="J952" s="22" t="n">
        <f aca="false">IF(I952&gt;=1,F952*$J$2,"")</f>
        <v>78.7026576</v>
      </c>
      <c r="K952" s="22" t="str">
        <f aca="false">IF(I952&gt;=2,F952*$K$2,"")</f>
        <v/>
      </c>
      <c r="L952" s="22" t="str">
        <f aca="false">IF(I952&gt;=3,F952*$L$2,"")</f>
        <v/>
      </c>
      <c r="M952" s="22" t="str">
        <f aca="false">IF(I952&gt;=4,F952*$M$2,"")</f>
        <v/>
      </c>
      <c r="N952" s="27" t="n">
        <v>2</v>
      </c>
      <c r="O952" s="27" t="n">
        <v>0</v>
      </c>
      <c r="P952" s="31" t="n">
        <v>0</v>
      </c>
      <c r="Q952" s="32"/>
      <c r="R952" s="38"/>
      <c r="S952" s="25" t="n">
        <f aca="false">SUM(F952,H952,J952,K952,L952,M952)</f>
        <v>341.0448496</v>
      </c>
      <c r="T952" s="25" t="n">
        <f aca="false">SUM(F952,H952,J952,K952,L952,M952,Q952)</f>
        <v>341.0448496</v>
      </c>
      <c r="AMH952" s="13"/>
      <c r="AMI952" s="0"/>
      <c r="AMJ952" s="0"/>
    </row>
    <row r="953" s="39" customFormat="true" ht="13.8" hidden="false" customHeight="false" outlineLevel="0" collapsed="false">
      <c r="A953" s="16" t="n">
        <v>30720117</v>
      </c>
      <c r="B953" s="17" t="s">
        <v>997</v>
      </c>
      <c r="C953" s="18"/>
      <c r="D953" s="18"/>
      <c r="E953" s="16" t="s">
        <v>195</v>
      </c>
      <c r="F953" s="19" t="n">
        <f aca="false">IF(C953="",VLOOKUP(E953,'PORTE E UCO'!$A$5:$D$46,4,0),VLOOKUP(E953,'PORTE E UCO'!$A$5:$D$46,4,0)*C953)</f>
        <v>742.008916</v>
      </c>
      <c r="G953" s="20"/>
      <c r="H953" s="21" t="n">
        <f aca="false">G953*$R$2</f>
        <v>0</v>
      </c>
      <c r="I953" s="16" t="n">
        <v>2</v>
      </c>
      <c r="J953" s="22" t="n">
        <f aca="false">IF(I953&gt;=1,F953*$J$2,"")</f>
        <v>222.6026748</v>
      </c>
      <c r="K953" s="22" t="n">
        <f aca="false">IF(I953&gt;=2,F953*$K$2,"")</f>
        <v>148.4017832</v>
      </c>
      <c r="L953" s="22" t="str">
        <f aca="false">IF(I953&gt;=3,F953*$L$2,"")</f>
        <v/>
      </c>
      <c r="M953" s="22" t="str">
        <f aca="false">IF(I953&gt;=4,F953*$M$2,"")</f>
        <v/>
      </c>
      <c r="N953" s="16" t="n">
        <v>3</v>
      </c>
      <c r="O953" s="16" t="n">
        <v>0</v>
      </c>
      <c r="P953" s="23" t="n">
        <v>0</v>
      </c>
      <c r="Q953" s="22"/>
      <c r="R953" s="38"/>
      <c r="S953" s="25" t="n">
        <f aca="false">SUM(F953,H953,J953,K953,L953,M953)</f>
        <v>1113.013374</v>
      </c>
      <c r="T953" s="25" t="n">
        <f aca="false">SUM(F953,H953,J953,K953,L953,M953,Q953)</f>
        <v>1113.013374</v>
      </c>
      <c r="AMH953" s="13"/>
      <c r="AMI953" s="0"/>
      <c r="AMJ953" s="0"/>
    </row>
    <row r="954" s="39" customFormat="true" ht="13.8" hidden="false" customHeight="false" outlineLevel="0" collapsed="false">
      <c r="A954" s="27" t="n">
        <v>30720125</v>
      </c>
      <c r="B954" s="28" t="s">
        <v>998</v>
      </c>
      <c r="C954" s="29"/>
      <c r="D954" s="29"/>
      <c r="E954" s="27" t="s">
        <v>24</v>
      </c>
      <c r="F954" s="19" t="n">
        <f aca="false">IF(C954="",VLOOKUP(E954,'PORTE E UCO'!$A$5:$D$46,4,0),VLOOKUP(E954,'PORTE E UCO'!$A$5:$D$46,4,0)*C954)</f>
        <v>377.223602</v>
      </c>
      <c r="G954" s="30"/>
      <c r="H954" s="21" t="n">
        <f aca="false">G954*$R$2</f>
        <v>0</v>
      </c>
      <c r="I954" s="27" t="n">
        <v>2</v>
      </c>
      <c r="J954" s="22" t="n">
        <f aca="false">IF(I954&gt;=1,F954*$J$2,"")</f>
        <v>113.1670806</v>
      </c>
      <c r="K954" s="22" t="n">
        <f aca="false">IF(I954&gt;=2,F954*$K$2,"")</f>
        <v>75.4447204</v>
      </c>
      <c r="L954" s="22" t="str">
        <f aca="false">IF(I954&gt;=3,F954*$L$2,"")</f>
        <v/>
      </c>
      <c r="M954" s="22" t="str">
        <f aca="false">IF(I954&gt;=4,F954*$M$2,"")</f>
        <v/>
      </c>
      <c r="N954" s="27" t="n">
        <v>2</v>
      </c>
      <c r="O954" s="27" t="n">
        <v>0</v>
      </c>
      <c r="P954" s="31" t="n">
        <v>0</v>
      </c>
      <c r="Q954" s="32"/>
      <c r="R954" s="38"/>
      <c r="S954" s="25" t="n">
        <f aca="false">SUM(F954,H954,J954,K954,L954,M954)</f>
        <v>565.835403</v>
      </c>
      <c r="T954" s="25" t="n">
        <f aca="false">SUM(F954,H954,J954,K954,L954,M954,Q954)</f>
        <v>565.835403</v>
      </c>
      <c r="AMH954" s="13"/>
      <c r="AMI954" s="0"/>
      <c r="AMJ954" s="0"/>
    </row>
    <row r="955" s="39" customFormat="true" ht="13.8" hidden="false" customHeight="false" outlineLevel="0" collapsed="false">
      <c r="A955" s="16" t="n">
        <v>30720133</v>
      </c>
      <c r="B955" s="17" t="s">
        <v>999</v>
      </c>
      <c r="C955" s="18"/>
      <c r="D955" s="18"/>
      <c r="E955" s="16" t="s">
        <v>195</v>
      </c>
      <c r="F955" s="19" t="n">
        <f aca="false">IF(C955="",VLOOKUP(E955,'PORTE E UCO'!$A$5:$D$46,4,0),VLOOKUP(E955,'PORTE E UCO'!$A$5:$D$46,4,0)*C955)</f>
        <v>742.008916</v>
      </c>
      <c r="G955" s="20"/>
      <c r="H955" s="21" t="n">
        <f aca="false">G955*$R$2</f>
        <v>0</v>
      </c>
      <c r="I955" s="16" t="n">
        <v>2</v>
      </c>
      <c r="J955" s="22" t="n">
        <f aca="false">IF(I955&gt;=1,F955*$J$2,"")</f>
        <v>222.6026748</v>
      </c>
      <c r="K955" s="22" t="n">
        <f aca="false">IF(I955&gt;=2,F955*$K$2,"")</f>
        <v>148.4017832</v>
      </c>
      <c r="L955" s="22" t="str">
        <f aca="false">IF(I955&gt;=3,F955*$L$2,"")</f>
        <v/>
      </c>
      <c r="M955" s="22" t="str">
        <f aca="false">IF(I955&gt;=4,F955*$M$2,"")</f>
        <v/>
      </c>
      <c r="N955" s="16" t="n">
        <v>4</v>
      </c>
      <c r="O955" s="16" t="n">
        <v>0</v>
      </c>
      <c r="P955" s="23" t="n">
        <v>0</v>
      </c>
      <c r="Q955" s="22"/>
      <c r="R955" s="38"/>
      <c r="S955" s="25" t="n">
        <f aca="false">SUM(F955,H955,J955,K955,L955,M955)</f>
        <v>1113.013374</v>
      </c>
      <c r="T955" s="25" t="n">
        <f aca="false">SUM(F955,H955,J955,K955,L955,M955,Q955)</f>
        <v>1113.013374</v>
      </c>
      <c r="AMH955" s="13"/>
      <c r="AMI955" s="0"/>
      <c r="AMJ955" s="0"/>
    </row>
    <row r="956" s="39" customFormat="true" ht="14.95" hidden="false" customHeight="false" outlineLevel="0" collapsed="false">
      <c r="A956" s="27" t="n">
        <v>30720141</v>
      </c>
      <c r="B956" s="28" t="s">
        <v>1000</v>
      </c>
      <c r="C956" s="29"/>
      <c r="D956" s="29"/>
      <c r="E956" s="27" t="s">
        <v>26</v>
      </c>
      <c r="F956" s="19" t="n">
        <f aca="false">IF(C956="",VLOOKUP(E956,'PORTE E UCO'!$A$5:$D$46,4,0),VLOOKUP(E956,'PORTE E UCO'!$A$5:$D$46,4,0)*C956)</f>
        <v>324.442174</v>
      </c>
      <c r="G956" s="30"/>
      <c r="H956" s="21" t="n">
        <f aca="false">G956*$R$2</f>
        <v>0</v>
      </c>
      <c r="I956" s="27" t="n">
        <v>1</v>
      </c>
      <c r="J956" s="22" t="n">
        <f aca="false">IF(I956&gt;=1,F956*$J$2,"")</f>
        <v>97.3326522</v>
      </c>
      <c r="K956" s="22" t="str">
        <f aca="false">IF(I956&gt;=2,F956*$K$2,"")</f>
        <v/>
      </c>
      <c r="L956" s="22" t="str">
        <f aca="false">IF(I956&gt;=3,F956*$L$2,"")</f>
        <v/>
      </c>
      <c r="M956" s="22" t="str">
        <f aca="false">IF(I956&gt;=4,F956*$M$2,"")</f>
        <v/>
      </c>
      <c r="N956" s="27" t="n">
        <v>2</v>
      </c>
      <c r="O956" s="27" t="n">
        <v>0</v>
      </c>
      <c r="P956" s="31" t="n">
        <v>0</v>
      </c>
      <c r="Q956" s="32"/>
      <c r="R956" s="38"/>
      <c r="S956" s="25" t="n">
        <f aca="false">SUM(F956,H956,J956,K956,L956,M956)</f>
        <v>421.7748262</v>
      </c>
      <c r="T956" s="25" t="n">
        <f aca="false">SUM(F956,H956,J956,K956,L956,M956,Q956)</f>
        <v>421.7748262</v>
      </c>
      <c r="AMH956" s="13"/>
      <c r="AMI956" s="0"/>
      <c r="AMJ956" s="0"/>
    </row>
    <row r="957" s="39" customFormat="true" ht="13.8" hidden="false" customHeight="false" outlineLevel="0" collapsed="false">
      <c r="A957" s="16" t="n">
        <v>30720150</v>
      </c>
      <c r="B957" s="17" t="s">
        <v>1001</v>
      </c>
      <c r="C957" s="18"/>
      <c r="D957" s="18"/>
      <c r="E957" s="16" t="s">
        <v>26</v>
      </c>
      <c r="F957" s="19" t="n">
        <f aca="false">IF(C957="",VLOOKUP(E957,'PORTE E UCO'!$A$5:$D$46,4,0),VLOOKUP(E957,'PORTE E UCO'!$A$5:$D$46,4,0)*C957)</f>
        <v>324.442174</v>
      </c>
      <c r="G957" s="20"/>
      <c r="H957" s="21" t="n">
        <f aca="false">G957*$R$2</f>
        <v>0</v>
      </c>
      <c r="I957" s="16" t="n">
        <v>1</v>
      </c>
      <c r="J957" s="22" t="n">
        <f aca="false">IF(I957&gt;=1,F957*$J$2,"")</f>
        <v>97.3326522</v>
      </c>
      <c r="K957" s="22" t="str">
        <f aca="false">IF(I957&gt;=2,F957*$K$2,"")</f>
        <v/>
      </c>
      <c r="L957" s="22" t="str">
        <f aca="false">IF(I957&gt;=3,F957*$L$2,"")</f>
        <v/>
      </c>
      <c r="M957" s="22" t="str">
        <f aca="false">IF(I957&gt;=4,F957*$M$2,"")</f>
        <v/>
      </c>
      <c r="N957" s="16" t="n">
        <v>2</v>
      </c>
      <c r="O957" s="16" t="n">
        <v>0</v>
      </c>
      <c r="P957" s="23" t="n">
        <v>0</v>
      </c>
      <c r="Q957" s="22"/>
      <c r="R957" s="38"/>
      <c r="S957" s="25" t="n">
        <f aca="false">SUM(F957,H957,J957,K957,L957,M957)</f>
        <v>421.7748262</v>
      </c>
      <c r="T957" s="25" t="n">
        <f aca="false">SUM(F957,H957,J957,K957,L957,M957,Q957)</f>
        <v>421.7748262</v>
      </c>
      <c r="AMH957" s="13"/>
      <c r="AMI957" s="0"/>
      <c r="AMJ957" s="0"/>
    </row>
    <row r="958" s="39" customFormat="true" ht="13.8" hidden="false" customHeight="false" outlineLevel="0" collapsed="false">
      <c r="A958" s="27" t="n">
        <v>30720168</v>
      </c>
      <c r="B958" s="28" t="s">
        <v>1002</v>
      </c>
      <c r="C958" s="29"/>
      <c r="D958" s="29"/>
      <c r="E958" s="27" t="s">
        <v>223</v>
      </c>
      <c r="F958" s="19" t="n">
        <f aca="false">IF(C958="",VLOOKUP(E958,'PORTE E UCO'!$A$5:$D$46,4,0),VLOOKUP(E958,'PORTE E UCO'!$A$5:$D$46,4,0)*C958)</f>
        <v>436.20385</v>
      </c>
      <c r="G958" s="30"/>
      <c r="H958" s="21" t="n">
        <f aca="false">G958*$R$2</f>
        <v>0</v>
      </c>
      <c r="I958" s="27" t="n">
        <v>1</v>
      </c>
      <c r="J958" s="22" t="n">
        <f aca="false">IF(I958&gt;=1,F958*$J$2,"")</f>
        <v>130.861155</v>
      </c>
      <c r="K958" s="22" t="str">
        <f aca="false">IF(I958&gt;=2,F958*$K$2,"")</f>
        <v/>
      </c>
      <c r="L958" s="22" t="str">
        <f aca="false">IF(I958&gt;=3,F958*$L$2,"")</f>
        <v/>
      </c>
      <c r="M958" s="22" t="str">
        <f aca="false">IF(I958&gt;=4,F958*$M$2,"")</f>
        <v/>
      </c>
      <c r="N958" s="27" t="n">
        <v>2</v>
      </c>
      <c r="O958" s="27" t="n">
        <v>0</v>
      </c>
      <c r="P958" s="31" t="n">
        <v>0</v>
      </c>
      <c r="Q958" s="32"/>
      <c r="R958" s="38"/>
      <c r="S958" s="25" t="n">
        <f aca="false">SUM(F958,H958,J958,K958,L958,M958)</f>
        <v>567.065005</v>
      </c>
      <c r="T958" s="25" t="n">
        <f aca="false">SUM(F958,H958,J958,K958,L958,M958,Q958)</f>
        <v>567.065005</v>
      </c>
      <c r="AMH958" s="13"/>
      <c r="AMI958" s="0"/>
      <c r="AMJ958" s="0"/>
    </row>
    <row r="959" s="39" customFormat="true" ht="13.8" hidden="false" customHeight="false" outlineLevel="0" collapsed="false">
      <c r="A959" s="16" t="n">
        <v>30720176</v>
      </c>
      <c r="B959" s="17" t="s">
        <v>1003</v>
      </c>
      <c r="C959" s="18"/>
      <c r="D959" s="18"/>
      <c r="E959" s="16" t="s">
        <v>223</v>
      </c>
      <c r="F959" s="19" t="n">
        <f aca="false">IF(C959="",VLOOKUP(E959,'PORTE E UCO'!$A$5:$D$46,4,0),VLOOKUP(E959,'PORTE E UCO'!$A$5:$D$46,4,0)*C959)</f>
        <v>436.20385</v>
      </c>
      <c r="G959" s="20"/>
      <c r="H959" s="21" t="n">
        <f aca="false">G959*$R$2</f>
        <v>0</v>
      </c>
      <c r="I959" s="16" t="n">
        <v>1</v>
      </c>
      <c r="J959" s="22" t="n">
        <f aca="false">IF(I959&gt;=1,F959*$J$2,"")</f>
        <v>130.861155</v>
      </c>
      <c r="K959" s="22" t="str">
        <f aca="false">IF(I959&gt;=2,F959*$K$2,"")</f>
        <v/>
      </c>
      <c r="L959" s="22" t="str">
        <f aca="false">IF(I959&gt;=3,F959*$L$2,"")</f>
        <v/>
      </c>
      <c r="M959" s="22" t="str">
        <f aca="false">IF(I959&gt;=4,F959*$M$2,"")</f>
        <v/>
      </c>
      <c r="N959" s="16" t="n">
        <v>4</v>
      </c>
      <c r="O959" s="16" t="n">
        <v>0</v>
      </c>
      <c r="P959" s="23" t="n">
        <v>0</v>
      </c>
      <c r="Q959" s="22"/>
      <c r="R959" s="38"/>
      <c r="S959" s="25" t="n">
        <f aca="false">SUM(F959,H959,J959,K959,L959,M959)</f>
        <v>567.065005</v>
      </c>
      <c r="T959" s="25" t="n">
        <f aca="false">SUM(F959,H959,J959,K959,L959,M959,Q959)</f>
        <v>567.065005</v>
      </c>
      <c r="AMH959" s="13"/>
      <c r="AMI959" s="0"/>
      <c r="AMJ959" s="0"/>
    </row>
    <row r="960" s="39" customFormat="true" ht="13.8" hidden="false" customHeight="false" outlineLevel="0" collapsed="false">
      <c r="A960" s="27" t="n">
        <v>30721016</v>
      </c>
      <c r="B960" s="28" t="s">
        <v>1004</v>
      </c>
      <c r="C960" s="29"/>
      <c r="D960" s="29"/>
      <c r="E960" s="27" t="s">
        <v>229</v>
      </c>
      <c r="F960" s="19" t="n">
        <f aca="false">IF(C960="",VLOOKUP(E960,'PORTE E UCO'!$A$5:$D$46,4,0),VLOOKUP(E960,'PORTE E UCO'!$A$5:$D$46,4,0)*C960)</f>
        <v>946.935808</v>
      </c>
      <c r="G960" s="30"/>
      <c r="H960" s="21" t="n">
        <f aca="false">G960*$R$2</f>
        <v>0</v>
      </c>
      <c r="I960" s="27" t="n">
        <v>2</v>
      </c>
      <c r="J960" s="22" t="n">
        <f aca="false">IF(I960&gt;=1,F960*$J$2,"")</f>
        <v>284.0807424</v>
      </c>
      <c r="K960" s="22" t="n">
        <f aca="false">IF(I960&gt;=2,F960*$K$2,"")</f>
        <v>189.3871616</v>
      </c>
      <c r="L960" s="22" t="str">
        <f aca="false">IF(I960&gt;=3,F960*$L$2,"")</f>
        <v/>
      </c>
      <c r="M960" s="22" t="str">
        <f aca="false">IF(I960&gt;=4,F960*$M$2,"")</f>
        <v/>
      </c>
      <c r="N960" s="27" t="n">
        <v>4</v>
      </c>
      <c r="O960" s="27" t="n">
        <v>0</v>
      </c>
      <c r="P960" s="31" t="n">
        <v>0</v>
      </c>
      <c r="Q960" s="32"/>
      <c r="R960" s="38"/>
      <c r="S960" s="25" t="n">
        <f aca="false">SUM(F960,H960,J960,K960,L960,M960)</f>
        <v>1420.403712</v>
      </c>
      <c r="T960" s="25" t="n">
        <f aca="false">SUM(F960,H960,J960,K960,L960,M960,Q960)</f>
        <v>1420.403712</v>
      </c>
      <c r="AMH960" s="13"/>
      <c r="AMI960" s="0"/>
      <c r="AMJ960" s="0"/>
    </row>
    <row r="961" s="39" customFormat="true" ht="13.8" hidden="false" customHeight="false" outlineLevel="0" collapsed="false">
      <c r="A961" s="16" t="n">
        <v>30721024</v>
      </c>
      <c r="B961" s="17" t="s">
        <v>1005</v>
      </c>
      <c r="C961" s="18"/>
      <c r="D961" s="18"/>
      <c r="E961" s="16" t="s">
        <v>206</v>
      </c>
      <c r="F961" s="19" t="n">
        <f aca="false">IF(C961="",VLOOKUP(E961,'PORTE E UCO'!$A$5:$D$46,4,0),VLOOKUP(E961,'PORTE E UCO'!$A$5:$D$46,4,0)*C961)</f>
        <v>839.818166</v>
      </c>
      <c r="G961" s="20"/>
      <c r="H961" s="21" t="n">
        <f aca="false">G961*$R$2</f>
        <v>0</v>
      </c>
      <c r="I961" s="16" t="n">
        <v>2</v>
      </c>
      <c r="J961" s="22" t="n">
        <f aca="false">IF(I961&gt;=1,F961*$J$2,"")</f>
        <v>251.9454498</v>
      </c>
      <c r="K961" s="22" t="n">
        <f aca="false">IF(I961&gt;=2,F961*$K$2,"")</f>
        <v>167.9636332</v>
      </c>
      <c r="L961" s="22" t="str">
        <f aca="false">IF(I961&gt;=3,F961*$L$2,"")</f>
        <v/>
      </c>
      <c r="M961" s="22" t="str">
        <f aca="false">IF(I961&gt;=4,F961*$M$2,"")</f>
        <v/>
      </c>
      <c r="N961" s="16" t="n">
        <v>3</v>
      </c>
      <c r="O961" s="16" t="n">
        <v>0</v>
      </c>
      <c r="P961" s="23" t="n">
        <v>0</v>
      </c>
      <c r="Q961" s="22"/>
      <c r="R961" s="38"/>
      <c r="S961" s="25" t="n">
        <f aca="false">SUM(F961,H961,J961,K961,L961,M961)</f>
        <v>1259.727249</v>
      </c>
      <c r="T961" s="25" t="n">
        <f aca="false">SUM(F961,H961,J961,K961,L961,M961,Q961)</f>
        <v>1259.727249</v>
      </c>
      <c r="AMH961" s="13"/>
      <c r="AMI961" s="0"/>
      <c r="AMJ961" s="0"/>
    </row>
    <row r="962" s="39" customFormat="true" ht="13.8" hidden="false" customHeight="false" outlineLevel="0" collapsed="false">
      <c r="A962" s="27" t="n">
        <v>30721040</v>
      </c>
      <c r="B962" s="28" t="s">
        <v>1006</v>
      </c>
      <c r="C962" s="29"/>
      <c r="D962" s="29"/>
      <c r="E962" s="27" t="s">
        <v>223</v>
      </c>
      <c r="F962" s="19" t="n">
        <f aca="false">IF(C962="",VLOOKUP(E962,'PORTE E UCO'!$A$5:$D$46,4,0),VLOOKUP(E962,'PORTE E UCO'!$A$5:$D$46,4,0)*C962)</f>
        <v>436.20385</v>
      </c>
      <c r="G962" s="30"/>
      <c r="H962" s="21" t="n">
        <f aca="false">G962*$R$2</f>
        <v>0</v>
      </c>
      <c r="I962" s="27" t="n">
        <v>1</v>
      </c>
      <c r="J962" s="22" t="n">
        <f aca="false">IF(I962&gt;=1,F962*$J$2,"")</f>
        <v>130.861155</v>
      </c>
      <c r="K962" s="22" t="str">
        <f aca="false">IF(I962&gt;=2,F962*$K$2,"")</f>
        <v/>
      </c>
      <c r="L962" s="22" t="str">
        <f aca="false">IF(I962&gt;=3,F962*$L$2,"")</f>
        <v/>
      </c>
      <c r="M962" s="22" t="str">
        <f aca="false">IF(I962&gt;=4,F962*$M$2,"")</f>
        <v/>
      </c>
      <c r="N962" s="27" t="n">
        <v>3</v>
      </c>
      <c r="O962" s="27" t="n">
        <v>0</v>
      </c>
      <c r="P962" s="31" t="n">
        <v>0</v>
      </c>
      <c r="Q962" s="32"/>
      <c r="R962" s="38"/>
      <c r="S962" s="25" t="n">
        <f aca="false">SUM(F962,H962,J962,K962,L962,M962)</f>
        <v>567.065005</v>
      </c>
      <c r="T962" s="25" t="n">
        <f aca="false">SUM(F962,H962,J962,K962,L962,M962,Q962)</f>
        <v>567.065005</v>
      </c>
      <c r="AMH962" s="13"/>
      <c r="AMI962" s="0"/>
      <c r="AMJ962" s="0"/>
    </row>
    <row r="963" s="39" customFormat="true" ht="13.8" hidden="false" customHeight="false" outlineLevel="0" collapsed="false">
      <c r="A963" s="16" t="n">
        <v>30721032</v>
      </c>
      <c r="B963" s="17" t="s">
        <v>1007</v>
      </c>
      <c r="C963" s="18"/>
      <c r="D963" s="18"/>
      <c r="E963" s="16" t="s">
        <v>26</v>
      </c>
      <c r="F963" s="19" t="n">
        <f aca="false">IF(C963="",VLOOKUP(E963,'PORTE E UCO'!$A$5:$D$46,4,0),VLOOKUP(E963,'PORTE E UCO'!$A$5:$D$46,4,0)*C963)</f>
        <v>324.442174</v>
      </c>
      <c r="G963" s="20"/>
      <c r="H963" s="21" t="n">
        <f aca="false">G963*$R$2</f>
        <v>0</v>
      </c>
      <c r="I963" s="16" t="n">
        <v>1</v>
      </c>
      <c r="J963" s="22" t="n">
        <f aca="false">IF(I963&gt;=1,F963*$J$2,"")</f>
        <v>97.3326522</v>
      </c>
      <c r="K963" s="22" t="str">
        <f aca="false">IF(I963&gt;=2,F963*$K$2,"")</f>
        <v/>
      </c>
      <c r="L963" s="22" t="str">
        <f aca="false">IF(I963&gt;=3,F963*$L$2,"")</f>
        <v/>
      </c>
      <c r="M963" s="22" t="str">
        <f aca="false">IF(I963&gt;=4,F963*$M$2,"")</f>
        <v/>
      </c>
      <c r="N963" s="16" t="n">
        <v>1</v>
      </c>
      <c r="O963" s="16" t="n">
        <v>0</v>
      </c>
      <c r="P963" s="23" t="n">
        <v>0</v>
      </c>
      <c r="Q963" s="22"/>
      <c r="R963" s="38"/>
      <c r="S963" s="25" t="n">
        <f aca="false">SUM(F963,H963,J963,K963,L963,M963)</f>
        <v>421.7748262</v>
      </c>
      <c r="T963" s="25" t="n">
        <f aca="false">SUM(F963,H963,J963,K963,L963,M963,Q963)</f>
        <v>421.7748262</v>
      </c>
      <c r="AMH963" s="13"/>
      <c r="AMI963" s="0"/>
      <c r="AMJ963" s="0"/>
    </row>
    <row r="964" s="39" customFormat="true" ht="13.8" hidden="false" customHeight="false" outlineLevel="0" collapsed="false">
      <c r="A964" s="27" t="n">
        <v>30721059</v>
      </c>
      <c r="B964" s="28" t="s">
        <v>1008</v>
      </c>
      <c r="C964" s="29"/>
      <c r="D964" s="29"/>
      <c r="E964" s="27" t="s">
        <v>195</v>
      </c>
      <c r="F964" s="19" t="n">
        <f aca="false">IF(C964="",VLOOKUP(E964,'PORTE E UCO'!$A$5:$D$46,4,0),VLOOKUP(E964,'PORTE E UCO'!$A$5:$D$46,4,0)*C964)</f>
        <v>742.008916</v>
      </c>
      <c r="G964" s="30"/>
      <c r="H964" s="21" t="n">
        <f aca="false">G964*$R$2</f>
        <v>0</v>
      </c>
      <c r="I964" s="27" t="n">
        <v>1</v>
      </c>
      <c r="J964" s="22" t="n">
        <f aca="false">IF(I964&gt;=1,F964*$J$2,"")</f>
        <v>222.6026748</v>
      </c>
      <c r="K964" s="22" t="str">
        <f aca="false">IF(I964&gt;=2,F964*$K$2,"")</f>
        <v/>
      </c>
      <c r="L964" s="22" t="str">
        <f aca="false">IF(I964&gt;=3,F964*$L$2,"")</f>
        <v/>
      </c>
      <c r="M964" s="22" t="str">
        <f aca="false">IF(I964&gt;=4,F964*$M$2,"")</f>
        <v/>
      </c>
      <c r="N964" s="27" t="n">
        <v>3</v>
      </c>
      <c r="O964" s="27" t="n">
        <v>0</v>
      </c>
      <c r="P964" s="31" t="n">
        <v>0</v>
      </c>
      <c r="Q964" s="32"/>
      <c r="R964" s="38"/>
      <c r="S964" s="25" t="n">
        <f aca="false">SUM(F964,H964,J964,K964,L964,M964)</f>
        <v>964.6115908</v>
      </c>
      <c r="T964" s="25" t="n">
        <f aca="false">SUM(F964,H964,J964,K964,L964,M964,Q964)</f>
        <v>964.6115908</v>
      </c>
      <c r="AMH964" s="13"/>
      <c r="AMI964" s="0"/>
      <c r="AMJ964" s="0"/>
    </row>
    <row r="965" s="39" customFormat="true" ht="13.8" hidden="false" customHeight="false" outlineLevel="0" collapsed="false">
      <c r="A965" s="16" t="n">
        <v>30721067</v>
      </c>
      <c r="B965" s="17" t="s">
        <v>1009</v>
      </c>
      <c r="C965" s="18"/>
      <c r="D965" s="18"/>
      <c r="E965" s="16" t="s">
        <v>176</v>
      </c>
      <c r="F965" s="19" t="n">
        <f aca="false">IF(C965="",VLOOKUP(E965,'PORTE E UCO'!$A$5:$D$46,4,0),VLOOKUP(E965,'PORTE E UCO'!$A$5:$D$46,4,0)*C965)</f>
        <v>891.034646</v>
      </c>
      <c r="G965" s="20"/>
      <c r="H965" s="21" t="n">
        <f aca="false">G965*$R$2</f>
        <v>0</v>
      </c>
      <c r="I965" s="16" t="n">
        <v>1</v>
      </c>
      <c r="J965" s="22" t="n">
        <f aca="false">IF(I965&gt;=1,F965*$J$2,"")</f>
        <v>267.3103938</v>
      </c>
      <c r="K965" s="22" t="str">
        <f aca="false">IF(I965&gt;=2,F965*$K$2,"")</f>
        <v/>
      </c>
      <c r="L965" s="22" t="str">
        <f aca="false">IF(I965&gt;=3,F965*$L$2,"")</f>
        <v/>
      </c>
      <c r="M965" s="22" t="str">
        <f aca="false">IF(I965&gt;=4,F965*$M$2,"")</f>
        <v/>
      </c>
      <c r="N965" s="16" t="n">
        <v>5</v>
      </c>
      <c r="O965" s="16" t="n">
        <v>0</v>
      </c>
      <c r="P965" s="23" t="n">
        <v>0</v>
      </c>
      <c r="Q965" s="22"/>
      <c r="R965" s="38"/>
      <c r="S965" s="25" t="n">
        <f aca="false">SUM(F965,H965,J965,K965,L965,M965)</f>
        <v>1158.3450398</v>
      </c>
      <c r="T965" s="25" t="n">
        <f aca="false">SUM(F965,H965,J965,K965,L965,M965,Q965)</f>
        <v>1158.3450398</v>
      </c>
      <c r="AMH965" s="13"/>
      <c r="AMI965" s="0"/>
      <c r="AMJ965" s="0"/>
    </row>
    <row r="966" s="39" customFormat="true" ht="13.8" hidden="false" customHeight="false" outlineLevel="0" collapsed="false">
      <c r="A966" s="27" t="n">
        <v>30721075</v>
      </c>
      <c r="B966" s="28" t="s">
        <v>1010</v>
      </c>
      <c r="C966" s="29"/>
      <c r="D966" s="29"/>
      <c r="E966" s="27" t="s">
        <v>206</v>
      </c>
      <c r="F966" s="19" t="n">
        <f aca="false">IF(C966="",VLOOKUP(E966,'PORTE E UCO'!$A$5:$D$46,4,0),VLOOKUP(E966,'PORTE E UCO'!$A$5:$D$46,4,0)*C966)</f>
        <v>839.818166</v>
      </c>
      <c r="G966" s="30"/>
      <c r="H966" s="21" t="n">
        <f aca="false">G966*$R$2</f>
        <v>0</v>
      </c>
      <c r="I966" s="27" t="n">
        <v>1</v>
      </c>
      <c r="J966" s="22" t="n">
        <f aca="false">IF(I966&gt;=1,F966*$J$2,"")</f>
        <v>251.9454498</v>
      </c>
      <c r="K966" s="22" t="str">
        <f aca="false">IF(I966&gt;=2,F966*$K$2,"")</f>
        <v/>
      </c>
      <c r="L966" s="22" t="str">
        <f aca="false">IF(I966&gt;=3,F966*$L$2,"")</f>
        <v/>
      </c>
      <c r="M966" s="22" t="str">
        <f aca="false">IF(I966&gt;=4,F966*$M$2,"")</f>
        <v/>
      </c>
      <c r="N966" s="27" t="n">
        <v>3</v>
      </c>
      <c r="O966" s="27" t="n">
        <v>0</v>
      </c>
      <c r="P966" s="31" t="n">
        <v>0</v>
      </c>
      <c r="Q966" s="32"/>
      <c r="R966" s="38"/>
      <c r="S966" s="25" t="n">
        <f aca="false">SUM(F966,H966,J966,K966,L966,M966)</f>
        <v>1091.7636158</v>
      </c>
      <c r="T966" s="25" t="n">
        <f aca="false">SUM(F966,H966,J966,K966,L966,M966,Q966)</f>
        <v>1091.7636158</v>
      </c>
      <c r="AMH966" s="13"/>
      <c r="AMI966" s="0"/>
      <c r="AMJ966" s="0"/>
    </row>
    <row r="967" s="39" customFormat="true" ht="13.8" hidden="false" customHeight="false" outlineLevel="0" collapsed="false">
      <c r="A967" s="16" t="n">
        <v>30721083</v>
      </c>
      <c r="B967" s="17" t="s">
        <v>1011</v>
      </c>
      <c r="C967" s="18"/>
      <c r="D967" s="18"/>
      <c r="E967" s="16" t="s">
        <v>22</v>
      </c>
      <c r="F967" s="19" t="n">
        <f aca="false">IF(C967="",VLOOKUP(E967,'PORTE E UCO'!$A$5:$D$46,4,0),VLOOKUP(E967,'PORTE E UCO'!$A$5:$D$46,4,0)*C967)</f>
        <v>220.434104</v>
      </c>
      <c r="G967" s="20"/>
      <c r="H967" s="21" t="n">
        <f aca="false">G967*$R$2</f>
        <v>0</v>
      </c>
      <c r="I967" s="16" t="n">
        <v>1</v>
      </c>
      <c r="J967" s="22" t="n">
        <f aca="false">IF(I967&gt;=1,F967*$J$2,"")</f>
        <v>66.1302312</v>
      </c>
      <c r="K967" s="22" t="str">
        <f aca="false">IF(I967&gt;=2,F967*$K$2,"")</f>
        <v/>
      </c>
      <c r="L967" s="22" t="str">
        <f aca="false">IF(I967&gt;=3,F967*$L$2,"")</f>
        <v/>
      </c>
      <c r="M967" s="22" t="str">
        <f aca="false">IF(I967&gt;=4,F967*$M$2,"")</f>
        <v/>
      </c>
      <c r="N967" s="16" t="n">
        <v>1</v>
      </c>
      <c r="O967" s="16" t="n">
        <v>0</v>
      </c>
      <c r="P967" s="23" t="n">
        <v>0</v>
      </c>
      <c r="Q967" s="22"/>
      <c r="R967" s="38"/>
      <c r="S967" s="25" t="n">
        <f aca="false">SUM(F967,H967,J967,K967,L967,M967)</f>
        <v>286.5643352</v>
      </c>
      <c r="T967" s="25" t="n">
        <f aca="false">SUM(F967,H967,J967,K967,L967,M967,Q967)</f>
        <v>286.5643352</v>
      </c>
      <c r="AMH967" s="13"/>
      <c r="AMI967" s="0"/>
      <c r="AMJ967" s="0"/>
    </row>
    <row r="968" s="39" customFormat="true" ht="13.8" hidden="false" customHeight="false" outlineLevel="0" collapsed="false">
      <c r="A968" s="27" t="n">
        <v>30721091</v>
      </c>
      <c r="B968" s="28" t="s">
        <v>1012</v>
      </c>
      <c r="C968" s="29"/>
      <c r="D968" s="29"/>
      <c r="E968" s="27" t="s">
        <v>37</v>
      </c>
      <c r="F968" s="19" t="n">
        <f aca="false">IF(C968="",VLOOKUP(E968,'PORTE E UCO'!$A$5:$D$46,4,0),VLOOKUP(E968,'PORTE E UCO'!$A$5:$D$46,4,0)*C968)</f>
        <v>192.437794</v>
      </c>
      <c r="G968" s="30"/>
      <c r="H968" s="21" t="n">
        <f aca="false">G968*$R$2</f>
        <v>0</v>
      </c>
      <c r="I968" s="27" t="n">
        <v>1</v>
      </c>
      <c r="J968" s="22" t="n">
        <f aca="false">IF(I968&gt;=1,F968*$J$2,"")</f>
        <v>57.7313382</v>
      </c>
      <c r="K968" s="22" t="str">
        <f aca="false">IF(I968&gt;=2,F968*$K$2,"")</f>
        <v/>
      </c>
      <c r="L968" s="22" t="str">
        <f aca="false">IF(I968&gt;=3,F968*$L$2,"")</f>
        <v/>
      </c>
      <c r="M968" s="22" t="str">
        <f aca="false">IF(I968&gt;=4,F968*$M$2,"")</f>
        <v/>
      </c>
      <c r="N968" s="27" t="n">
        <v>1</v>
      </c>
      <c r="O968" s="27" t="n">
        <v>0</v>
      </c>
      <c r="P968" s="31" t="n">
        <v>0</v>
      </c>
      <c r="Q968" s="32"/>
      <c r="R968" s="38"/>
      <c r="S968" s="25" t="n">
        <f aca="false">SUM(F968,H968,J968,K968,L968,M968)</f>
        <v>250.1691322</v>
      </c>
      <c r="T968" s="25" t="n">
        <f aca="false">SUM(F968,H968,J968,K968,L968,M968,Q968)</f>
        <v>250.1691322</v>
      </c>
      <c r="AMH968" s="13"/>
      <c r="AMI968" s="0"/>
      <c r="AMJ968" s="0"/>
    </row>
    <row r="969" s="39" customFormat="true" ht="13.8" hidden="false" customHeight="false" outlineLevel="0" collapsed="false">
      <c r="A969" s="16" t="n">
        <v>30721105</v>
      </c>
      <c r="B969" s="17" t="s">
        <v>1013</v>
      </c>
      <c r="C969" s="18"/>
      <c r="D969" s="18"/>
      <c r="E969" s="16" t="s">
        <v>22</v>
      </c>
      <c r="F969" s="19" t="n">
        <f aca="false">IF(C969="",VLOOKUP(E969,'PORTE E UCO'!$A$5:$D$46,4,0),VLOOKUP(E969,'PORTE E UCO'!$A$5:$D$46,4,0)*C969)</f>
        <v>220.434104</v>
      </c>
      <c r="G969" s="20"/>
      <c r="H969" s="21" t="n">
        <f aca="false">G969*$R$2</f>
        <v>0</v>
      </c>
      <c r="I969" s="16" t="n">
        <v>1</v>
      </c>
      <c r="J969" s="22" t="n">
        <f aca="false">IF(I969&gt;=1,F969*$J$2,"")</f>
        <v>66.1302312</v>
      </c>
      <c r="K969" s="22" t="str">
        <f aca="false">IF(I969&gt;=2,F969*$K$2,"")</f>
        <v/>
      </c>
      <c r="L969" s="22" t="str">
        <f aca="false">IF(I969&gt;=3,F969*$L$2,"")</f>
        <v/>
      </c>
      <c r="M969" s="22" t="str">
        <f aca="false">IF(I969&gt;=4,F969*$M$2,"")</f>
        <v/>
      </c>
      <c r="N969" s="16" t="n">
        <v>1</v>
      </c>
      <c r="O969" s="16" t="n">
        <v>0</v>
      </c>
      <c r="P969" s="23" t="n">
        <v>0</v>
      </c>
      <c r="Q969" s="22"/>
      <c r="R969" s="38"/>
      <c r="S969" s="25" t="n">
        <f aca="false">SUM(F969,H969,J969,K969,L969,M969)</f>
        <v>286.5643352</v>
      </c>
      <c r="T969" s="25" t="n">
        <f aca="false">SUM(F969,H969,J969,K969,L969,M969,Q969)</f>
        <v>286.5643352</v>
      </c>
      <c r="AMH969" s="13"/>
      <c r="AMI969" s="0"/>
      <c r="AMJ969" s="0"/>
    </row>
    <row r="970" s="39" customFormat="true" ht="13.8" hidden="false" customHeight="false" outlineLevel="0" collapsed="false">
      <c r="A970" s="27" t="n">
        <v>30721113</v>
      </c>
      <c r="B970" s="28" t="s">
        <v>1014</v>
      </c>
      <c r="C970" s="29"/>
      <c r="D970" s="29"/>
      <c r="E970" s="27" t="s">
        <v>62</v>
      </c>
      <c r="F970" s="19" t="n">
        <f aca="false">IF(C970="",VLOOKUP(E970,'PORTE E UCO'!$A$5:$D$46,4,0),VLOOKUP(E970,'PORTE E UCO'!$A$5:$D$46,4,0)*C970)</f>
        <v>524.694546</v>
      </c>
      <c r="G970" s="30"/>
      <c r="H970" s="21" t="n">
        <f aca="false">G970*$R$2</f>
        <v>0</v>
      </c>
      <c r="I970" s="27" t="n">
        <v>1</v>
      </c>
      <c r="J970" s="22" t="n">
        <f aca="false">IF(I970&gt;=1,F970*$J$2,"")</f>
        <v>157.4083638</v>
      </c>
      <c r="K970" s="22" t="str">
        <f aca="false">IF(I970&gt;=2,F970*$K$2,"")</f>
        <v/>
      </c>
      <c r="L970" s="22" t="str">
        <f aca="false">IF(I970&gt;=3,F970*$L$2,"")</f>
        <v/>
      </c>
      <c r="M970" s="22" t="str">
        <f aca="false">IF(I970&gt;=4,F970*$M$2,"")</f>
        <v/>
      </c>
      <c r="N970" s="27" t="n">
        <v>3</v>
      </c>
      <c r="O970" s="27" t="n">
        <v>0</v>
      </c>
      <c r="P970" s="31" t="n">
        <v>0</v>
      </c>
      <c r="Q970" s="32"/>
      <c r="R970" s="38"/>
      <c r="S970" s="25" t="n">
        <f aca="false">SUM(F970,H970,J970,K970,L970,M970)</f>
        <v>682.1029098</v>
      </c>
      <c r="T970" s="25" t="n">
        <f aca="false">SUM(F970,H970,J970,K970,L970,M970,Q970)</f>
        <v>682.1029098</v>
      </c>
      <c r="AMH970" s="13"/>
      <c r="AMI970" s="0"/>
      <c r="AMJ970" s="0"/>
    </row>
    <row r="971" s="39" customFormat="true" ht="13.8" hidden="false" customHeight="false" outlineLevel="0" collapsed="false">
      <c r="A971" s="16" t="n">
        <v>30721121</v>
      </c>
      <c r="B971" s="17" t="s">
        <v>1015</v>
      </c>
      <c r="C971" s="18"/>
      <c r="D971" s="18"/>
      <c r="E971" s="16" t="s">
        <v>206</v>
      </c>
      <c r="F971" s="19" t="n">
        <f aca="false">IF(C971="",VLOOKUP(E971,'PORTE E UCO'!$A$5:$D$46,4,0),VLOOKUP(E971,'PORTE E UCO'!$A$5:$D$46,4,0)*C971)</f>
        <v>839.818166</v>
      </c>
      <c r="G971" s="20"/>
      <c r="H971" s="21" t="n">
        <f aca="false">G971*$R$2</f>
        <v>0</v>
      </c>
      <c r="I971" s="16" t="n">
        <v>2</v>
      </c>
      <c r="J971" s="22" t="n">
        <f aca="false">IF(I971&gt;=1,F971*$J$2,"")</f>
        <v>251.9454498</v>
      </c>
      <c r="K971" s="22" t="n">
        <f aca="false">IF(I971&gt;=2,F971*$K$2,"")</f>
        <v>167.9636332</v>
      </c>
      <c r="L971" s="22" t="str">
        <f aca="false">IF(I971&gt;=3,F971*$L$2,"")</f>
        <v/>
      </c>
      <c r="M971" s="22" t="str">
        <f aca="false">IF(I971&gt;=4,F971*$M$2,"")</f>
        <v/>
      </c>
      <c r="N971" s="16" t="n">
        <v>3</v>
      </c>
      <c r="O971" s="16" t="n">
        <v>0</v>
      </c>
      <c r="P971" s="23" t="n">
        <v>0</v>
      </c>
      <c r="Q971" s="22"/>
      <c r="R971" s="38"/>
      <c r="S971" s="25" t="n">
        <f aca="false">SUM(F971,H971,J971,K971,L971,M971)</f>
        <v>1259.727249</v>
      </c>
      <c r="T971" s="25" t="n">
        <f aca="false">SUM(F971,H971,J971,K971,L971,M971,Q971)</f>
        <v>1259.727249</v>
      </c>
      <c r="AMH971" s="13"/>
      <c r="AMI971" s="0"/>
      <c r="AMJ971" s="0"/>
    </row>
    <row r="972" s="39" customFormat="true" ht="13.8" hidden="false" customHeight="false" outlineLevel="0" collapsed="false">
      <c r="A972" s="27" t="n">
        <v>30721148</v>
      </c>
      <c r="B972" s="28" t="s">
        <v>1016</v>
      </c>
      <c r="C972" s="29"/>
      <c r="D972" s="29"/>
      <c r="E972" s="27" t="s">
        <v>26</v>
      </c>
      <c r="F972" s="19" t="n">
        <f aca="false">IF(C972="",VLOOKUP(E972,'PORTE E UCO'!$A$5:$D$46,4,0),VLOOKUP(E972,'PORTE E UCO'!$A$5:$D$46,4,0)*C972)</f>
        <v>324.442174</v>
      </c>
      <c r="G972" s="30"/>
      <c r="H972" s="21" t="n">
        <f aca="false">G972*$R$2</f>
        <v>0</v>
      </c>
      <c r="I972" s="27" t="n">
        <v>1</v>
      </c>
      <c r="J972" s="22" t="n">
        <f aca="false">IF(I972&gt;=1,F972*$J$2,"")</f>
        <v>97.3326522</v>
      </c>
      <c r="K972" s="22" t="str">
        <f aca="false">IF(I972&gt;=2,F972*$K$2,"")</f>
        <v/>
      </c>
      <c r="L972" s="22" t="str">
        <f aca="false">IF(I972&gt;=3,F972*$L$2,"")</f>
        <v/>
      </c>
      <c r="M972" s="22" t="str">
        <f aca="false">IF(I972&gt;=4,F972*$M$2,"")</f>
        <v/>
      </c>
      <c r="N972" s="27" t="n">
        <v>2</v>
      </c>
      <c r="O972" s="27" t="n">
        <v>0</v>
      </c>
      <c r="P972" s="31" t="n">
        <v>0</v>
      </c>
      <c r="Q972" s="32"/>
      <c r="R972" s="38"/>
      <c r="S972" s="25" t="n">
        <f aca="false">SUM(F972,H972,J972,K972,L972,M972)</f>
        <v>421.7748262</v>
      </c>
      <c r="T972" s="25" t="n">
        <f aca="false">SUM(F972,H972,J972,K972,L972,M972,Q972)</f>
        <v>421.7748262</v>
      </c>
      <c r="AMH972" s="13"/>
      <c r="AMI972" s="0"/>
      <c r="AMJ972" s="0"/>
    </row>
    <row r="973" s="39" customFormat="true" ht="13.8" hidden="false" customHeight="false" outlineLevel="0" collapsed="false">
      <c r="A973" s="16" t="n">
        <v>30721156</v>
      </c>
      <c r="B973" s="17" t="s">
        <v>1017</v>
      </c>
      <c r="C973" s="18"/>
      <c r="D973" s="18"/>
      <c r="E973" s="16" t="s">
        <v>64</v>
      </c>
      <c r="F973" s="19" t="n">
        <f aca="false">IF(C973="",VLOOKUP(E973,'PORTE E UCO'!$A$5:$D$46,4,0),VLOOKUP(E973,'PORTE E UCO'!$A$5:$D$46,4,0)*C973)</f>
        <v>110.217052</v>
      </c>
      <c r="G973" s="20"/>
      <c r="H973" s="21" t="n">
        <f aca="false">G973*$R$2</f>
        <v>0</v>
      </c>
      <c r="I973" s="16" t="n">
        <v>1</v>
      </c>
      <c r="J973" s="22" t="n">
        <f aca="false">IF(I973&gt;=1,F973*$J$2,"")</f>
        <v>33.0651156</v>
      </c>
      <c r="K973" s="22" t="str">
        <f aca="false">IF(I973&gt;=2,F973*$K$2,"")</f>
        <v/>
      </c>
      <c r="L973" s="22" t="str">
        <f aca="false">IF(I973&gt;=3,F973*$L$2,"")</f>
        <v/>
      </c>
      <c r="M973" s="22" t="str">
        <f aca="false">IF(I973&gt;=4,F973*$M$2,"")</f>
        <v/>
      </c>
      <c r="N973" s="16" t="n">
        <v>1</v>
      </c>
      <c r="O973" s="16" t="n">
        <v>0</v>
      </c>
      <c r="P973" s="23" t="n">
        <v>0</v>
      </c>
      <c r="Q973" s="22"/>
      <c r="R973" s="38"/>
      <c r="S973" s="25" t="n">
        <f aca="false">SUM(F973,H973,J973,K973,L973,M973)</f>
        <v>143.2821676</v>
      </c>
      <c r="T973" s="25" t="n">
        <f aca="false">SUM(F973,H973,J973,K973,L973,M973,Q973)</f>
        <v>143.2821676</v>
      </c>
      <c r="AMH973" s="13"/>
      <c r="AMI973" s="0"/>
      <c r="AMJ973" s="0"/>
    </row>
    <row r="974" s="39" customFormat="true" ht="13.8" hidden="false" customHeight="false" outlineLevel="0" collapsed="false">
      <c r="A974" s="27" t="n">
        <v>30721172</v>
      </c>
      <c r="B974" s="28" t="s">
        <v>1018</v>
      </c>
      <c r="C974" s="29"/>
      <c r="D974" s="29"/>
      <c r="E974" s="27" t="s">
        <v>64</v>
      </c>
      <c r="F974" s="19" t="n">
        <f aca="false">IF(C974="",VLOOKUP(E974,'PORTE E UCO'!$A$5:$D$46,4,0),VLOOKUP(E974,'PORTE E UCO'!$A$5:$D$46,4,0)*C974)</f>
        <v>110.217052</v>
      </c>
      <c r="G974" s="30"/>
      <c r="H974" s="21" t="n">
        <f aca="false">G974*$R$2</f>
        <v>0</v>
      </c>
      <c r="I974" s="27" t="n">
        <v>0</v>
      </c>
      <c r="J974" s="22" t="str">
        <f aca="false">IF(I974&gt;=1,F974*$J$2,"")</f>
        <v/>
      </c>
      <c r="K974" s="22" t="str">
        <f aca="false">IF(I974&gt;=2,F974*$K$2,"")</f>
        <v/>
      </c>
      <c r="L974" s="22" t="str">
        <f aca="false">IF(I974&gt;=3,F974*$L$2,"")</f>
        <v/>
      </c>
      <c r="M974" s="22" t="str">
        <f aca="false">IF(I974&gt;=4,F974*$M$2,"")</f>
        <v/>
      </c>
      <c r="N974" s="27" t="n">
        <v>0</v>
      </c>
      <c r="O974" s="27" t="n">
        <v>0</v>
      </c>
      <c r="P974" s="31" t="n">
        <v>0</v>
      </c>
      <c r="Q974" s="32"/>
      <c r="R974" s="38"/>
      <c r="S974" s="25" t="n">
        <f aca="false">SUM(F974,H974,J974,K974,L974,M974)</f>
        <v>110.217052</v>
      </c>
      <c r="T974" s="25" t="n">
        <f aca="false">SUM(F974,H974,J974,K974,L974,M974,Q974)</f>
        <v>110.217052</v>
      </c>
      <c r="AMH974" s="13"/>
      <c r="AMI974" s="0"/>
      <c r="AMJ974" s="0"/>
    </row>
    <row r="975" s="39" customFormat="true" ht="13.8" hidden="false" customHeight="false" outlineLevel="0" collapsed="false">
      <c r="A975" s="16" t="n">
        <v>30721130</v>
      </c>
      <c r="B975" s="17" t="s">
        <v>1019</v>
      </c>
      <c r="C975" s="18"/>
      <c r="D975" s="18"/>
      <c r="E975" s="16" t="s">
        <v>20</v>
      </c>
      <c r="F975" s="19" t="n">
        <f aca="false">IF(C975="",VLOOKUP(E975,'PORTE E UCO'!$A$5:$D$46,4,0),VLOOKUP(E975,'PORTE E UCO'!$A$5:$D$46,4,0)*C975)</f>
        <v>70.656386</v>
      </c>
      <c r="G975" s="20"/>
      <c r="H975" s="21" t="n">
        <f aca="false">G975*$R$2</f>
        <v>0</v>
      </c>
      <c r="I975" s="16" t="n">
        <v>0</v>
      </c>
      <c r="J975" s="22" t="str">
        <f aca="false">IF(I975&gt;=1,F975*$J$2,"")</f>
        <v/>
      </c>
      <c r="K975" s="22" t="str">
        <f aca="false">IF(I975&gt;=2,F975*$K$2,"")</f>
        <v/>
      </c>
      <c r="L975" s="22" t="str">
        <f aca="false">IF(I975&gt;=3,F975*$L$2,"")</f>
        <v/>
      </c>
      <c r="M975" s="22" t="str">
        <f aca="false">IF(I975&gt;=4,F975*$M$2,"")</f>
        <v/>
      </c>
      <c r="N975" s="16" t="n">
        <v>0</v>
      </c>
      <c r="O975" s="16" t="n">
        <v>0</v>
      </c>
      <c r="P975" s="23" t="n">
        <v>0</v>
      </c>
      <c r="Q975" s="22"/>
      <c r="R975" s="38"/>
      <c r="S975" s="25" t="n">
        <f aca="false">SUM(F975,H975,J975,K975,L975,M975)</f>
        <v>70.656386</v>
      </c>
      <c r="T975" s="25" t="n">
        <f aca="false">SUM(F975,H975,J975,K975,L975,M975,Q975)</f>
        <v>70.656386</v>
      </c>
      <c r="AMH975" s="13"/>
      <c r="AMI975" s="0"/>
      <c r="AMJ975" s="0"/>
    </row>
    <row r="976" s="39" customFormat="true" ht="13.8" hidden="false" customHeight="false" outlineLevel="0" collapsed="false">
      <c r="A976" s="27" t="n">
        <v>30721164</v>
      </c>
      <c r="B976" s="28" t="s">
        <v>1020</v>
      </c>
      <c r="C976" s="29"/>
      <c r="D976" s="29"/>
      <c r="E976" s="27" t="s">
        <v>223</v>
      </c>
      <c r="F976" s="19" t="n">
        <f aca="false">IF(C976="",VLOOKUP(E976,'PORTE E UCO'!$A$5:$D$46,4,0),VLOOKUP(E976,'PORTE E UCO'!$A$5:$D$46,4,0)*C976)</f>
        <v>436.20385</v>
      </c>
      <c r="G976" s="30"/>
      <c r="H976" s="21" t="n">
        <f aca="false">G976*$R$2</f>
        <v>0</v>
      </c>
      <c r="I976" s="27" t="n">
        <v>1</v>
      </c>
      <c r="J976" s="22" t="n">
        <f aca="false">IF(I976&gt;=1,F976*$J$2,"")</f>
        <v>130.861155</v>
      </c>
      <c r="K976" s="22" t="str">
        <f aca="false">IF(I976&gt;=2,F976*$K$2,"")</f>
        <v/>
      </c>
      <c r="L976" s="22" t="str">
        <f aca="false">IF(I976&gt;=3,F976*$L$2,"")</f>
        <v/>
      </c>
      <c r="M976" s="22" t="str">
        <f aca="false">IF(I976&gt;=4,F976*$M$2,"")</f>
        <v/>
      </c>
      <c r="N976" s="27" t="n">
        <v>3</v>
      </c>
      <c r="O976" s="27" t="n">
        <v>0</v>
      </c>
      <c r="P976" s="31" t="n">
        <v>0</v>
      </c>
      <c r="Q976" s="32"/>
      <c r="R976" s="38"/>
      <c r="S976" s="25" t="n">
        <f aca="false">SUM(F976,H976,J976,K976,L976,M976)</f>
        <v>567.065005</v>
      </c>
      <c r="T976" s="25" t="n">
        <f aca="false">SUM(F976,H976,J976,K976,L976,M976,Q976)</f>
        <v>567.065005</v>
      </c>
      <c r="AMH976" s="13"/>
      <c r="AMI976" s="0"/>
      <c r="AMJ976" s="0"/>
    </row>
    <row r="977" s="39" customFormat="true" ht="13.8" hidden="false" customHeight="false" outlineLevel="0" collapsed="false">
      <c r="A977" s="16" t="n">
        <v>30721180</v>
      </c>
      <c r="B977" s="17" t="s">
        <v>1021</v>
      </c>
      <c r="C977" s="18"/>
      <c r="D977" s="18"/>
      <c r="E977" s="16" t="s">
        <v>31</v>
      </c>
      <c r="F977" s="19" t="n">
        <f aca="false">IF(C977="",VLOOKUP(E977,'PORTE E UCO'!$A$5:$D$46,4,0),VLOOKUP(E977,'PORTE E UCO'!$A$5:$D$46,4,0)*C977)</f>
        <v>262.342192</v>
      </c>
      <c r="G977" s="20"/>
      <c r="H977" s="21" t="n">
        <f aca="false">G977*$R$2</f>
        <v>0</v>
      </c>
      <c r="I977" s="16" t="n">
        <v>1</v>
      </c>
      <c r="J977" s="22" t="n">
        <f aca="false">IF(I977&gt;=1,F977*$J$2,"")</f>
        <v>78.7026576</v>
      </c>
      <c r="K977" s="22" t="str">
        <f aca="false">IF(I977&gt;=2,F977*$K$2,"")</f>
        <v/>
      </c>
      <c r="L977" s="22" t="str">
        <f aca="false">IF(I977&gt;=3,F977*$L$2,"")</f>
        <v/>
      </c>
      <c r="M977" s="22" t="str">
        <f aca="false">IF(I977&gt;=4,F977*$M$2,"")</f>
        <v/>
      </c>
      <c r="N977" s="16" t="n">
        <v>2</v>
      </c>
      <c r="O977" s="16" t="n">
        <v>0</v>
      </c>
      <c r="P977" s="23" t="n">
        <v>0</v>
      </c>
      <c r="Q977" s="22"/>
      <c r="R977" s="38"/>
      <c r="S977" s="25" t="n">
        <f aca="false">SUM(F977,H977,J977,K977,L977,M977)</f>
        <v>341.0448496</v>
      </c>
      <c r="T977" s="25" t="n">
        <f aca="false">SUM(F977,H977,J977,K977,L977,M977,Q977)</f>
        <v>341.0448496</v>
      </c>
      <c r="AMH977" s="13"/>
      <c r="AMI977" s="0"/>
      <c r="AMJ977" s="0"/>
    </row>
    <row r="978" s="39" customFormat="true" ht="13.8" hidden="false" customHeight="false" outlineLevel="0" collapsed="false">
      <c r="A978" s="27" t="n">
        <v>30721199</v>
      </c>
      <c r="B978" s="28" t="s">
        <v>1022</v>
      </c>
      <c r="C978" s="29"/>
      <c r="D978" s="29"/>
      <c r="E978" s="27" t="s">
        <v>62</v>
      </c>
      <c r="F978" s="19" t="n">
        <f aca="false">IF(C978="",VLOOKUP(E978,'PORTE E UCO'!$A$5:$D$46,4,0),VLOOKUP(E978,'PORTE E UCO'!$A$5:$D$46,4,0)*C978)</f>
        <v>524.694546</v>
      </c>
      <c r="G978" s="30"/>
      <c r="H978" s="21" t="n">
        <f aca="false">G978*$R$2</f>
        <v>0</v>
      </c>
      <c r="I978" s="27" t="n">
        <v>1</v>
      </c>
      <c r="J978" s="22" t="n">
        <f aca="false">IF(I978&gt;=1,F978*$J$2,"")</f>
        <v>157.4083638</v>
      </c>
      <c r="K978" s="22" t="str">
        <f aca="false">IF(I978&gt;=2,F978*$K$2,"")</f>
        <v/>
      </c>
      <c r="L978" s="22" t="str">
        <f aca="false">IF(I978&gt;=3,F978*$L$2,"")</f>
        <v/>
      </c>
      <c r="M978" s="22" t="str">
        <f aca="false">IF(I978&gt;=4,F978*$M$2,"")</f>
        <v/>
      </c>
      <c r="N978" s="27" t="n">
        <v>2</v>
      </c>
      <c r="O978" s="27" t="n">
        <v>0</v>
      </c>
      <c r="P978" s="31" t="n">
        <v>0</v>
      </c>
      <c r="Q978" s="32"/>
      <c r="R978" s="38"/>
      <c r="S978" s="25" t="n">
        <f aca="false">SUM(F978,H978,J978,K978,L978,M978)</f>
        <v>682.1029098</v>
      </c>
      <c r="T978" s="25" t="n">
        <f aca="false">SUM(F978,H978,J978,K978,L978,M978,Q978)</f>
        <v>682.1029098</v>
      </c>
      <c r="AMH978" s="13"/>
      <c r="AMI978" s="0"/>
      <c r="AMJ978" s="0"/>
    </row>
    <row r="979" s="39" customFormat="true" ht="13.8" hidden="false" customHeight="false" outlineLevel="0" collapsed="false">
      <c r="A979" s="16" t="n">
        <v>30721202</v>
      </c>
      <c r="B979" s="17" t="s">
        <v>1023</v>
      </c>
      <c r="C979" s="18"/>
      <c r="D979" s="18"/>
      <c r="E979" s="16" t="s">
        <v>15</v>
      </c>
      <c r="F979" s="19" t="n">
        <f aca="false">IF(C979="",VLOOKUP(E979,'PORTE E UCO'!$A$5:$D$46,4,0),VLOOKUP(E979,'PORTE E UCO'!$A$5:$D$46,4,0)*C979)</f>
        <v>93.13473</v>
      </c>
      <c r="G979" s="20"/>
      <c r="H979" s="21" t="n">
        <f aca="false">G979*$R$2</f>
        <v>0</v>
      </c>
      <c r="I979" s="16" t="n">
        <v>0</v>
      </c>
      <c r="J979" s="22" t="str">
        <f aca="false">IF(I979&gt;=1,F979*$J$2,"")</f>
        <v/>
      </c>
      <c r="K979" s="22" t="str">
        <f aca="false">IF(I979&gt;=2,F979*$K$2,"")</f>
        <v/>
      </c>
      <c r="L979" s="22" t="str">
        <f aca="false">IF(I979&gt;=3,F979*$L$2,"")</f>
        <v/>
      </c>
      <c r="M979" s="22" t="str">
        <f aca="false">IF(I979&gt;=4,F979*$M$2,"")</f>
        <v/>
      </c>
      <c r="N979" s="16" t="n">
        <v>1</v>
      </c>
      <c r="O979" s="16" t="n">
        <v>0</v>
      </c>
      <c r="P979" s="23" t="n">
        <v>0</v>
      </c>
      <c r="Q979" s="22"/>
      <c r="R979" s="38"/>
      <c r="S979" s="25" t="n">
        <f aca="false">SUM(F979,H979,J979,K979,L979,M979)</f>
        <v>93.13473</v>
      </c>
      <c r="T979" s="25" t="n">
        <f aca="false">SUM(F979,H979,J979,K979,L979,M979,Q979)</f>
        <v>93.13473</v>
      </c>
      <c r="AMH979" s="13"/>
      <c r="AMI979" s="0"/>
      <c r="AMJ979" s="0"/>
    </row>
    <row r="980" s="39" customFormat="true" ht="13.8" hidden="false" customHeight="false" outlineLevel="0" collapsed="false">
      <c r="A980" s="27" t="n">
        <v>30721210</v>
      </c>
      <c r="B980" s="28" t="s">
        <v>1024</v>
      </c>
      <c r="C980" s="29"/>
      <c r="D980" s="29"/>
      <c r="E980" s="27" t="s">
        <v>460</v>
      </c>
      <c r="F980" s="19" t="n">
        <f aca="false">IF(C980="",VLOOKUP(E980,'PORTE E UCO'!$A$5:$D$46,4,0),VLOOKUP(E980,'PORTE E UCO'!$A$5:$D$46,4,0)*C980)</f>
        <v>627.14783</v>
      </c>
      <c r="G980" s="30"/>
      <c r="H980" s="21" t="n">
        <f aca="false">G980*$R$2</f>
        <v>0</v>
      </c>
      <c r="I980" s="27" t="n">
        <v>2</v>
      </c>
      <c r="J980" s="22" t="n">
        <f aca="false">IF(I980&gt;=1,F980*$J$2,"")</f>
        <v>188.144349</v>
      </c>
      <c r="K980" s="22" t="n">
        <f aca="false">IF(I980&gt;=2,F980*$K$2,"")</f>
        <v>125.429566</v>
      </c>
      <c r="L980" s="22" t="str">
        <f aca="false">IF(I980&gt;=3,F980*$L$2,"")</f>
        <v/>
      </c>
      <c r="M980" s="22" t="str">
        <f aca="false">IF(I980&gt;=4,F980*$M$2,"")</f>
        <v/>
      </c>
      <c r="N980" s="27" t="n">
        <v>3</v>
      </c>
      <c r="O980" s="27" t="n">
        <v>0</v>
      </c>
      <c r="P980" s="31" t="n">
        <v>0</v>
      </c>
      <c r="Q980" s="32"/>
      <c r="R980" s="38"/>
      <c r="S980" s="25" t="n">
        <f aca="false">SUM(F980,H980,J980,K980,L980,M980)</f>
        <v>940.721745</v>
      </c>
      <c r="T980" s="25" t="n">
        <f aca="false">SUM(F980,H980,J980,K980,L980,M980,Q980)</f>
        <v>940.721745</v>
      </c>
      <c r="AMH980" s="13"/>
      <c r="AMI980" s="0"/>
      <c r="AMJ980" s="0"/>
    </row>
    <row r="981" s="39" customFormat="true" ht="13.8" hidden="false" customHeight="false" outlineLevel="0" collapsed="false">
      <c r="A981" s="16" t="n">
        <v>30721237</v>
      </c>
      <c r="B981" s="17" t="s">
        <v>1025</v>
      </c>
      <c r="C981" s="18"/>
      <c r="D981" s="18"/>
      <c r="E981" s="16" t="s">
        <v>24</v>
      </c>
      <c r="F981" s="19" t="n">
        <f aca="false">IF(C981="",VLOOKUP(E981,'PORTE E UCO'!$A$5:$D$46,4,0),VLOOKUP(E981,'PORTE E UCO'!$A$5:$D$46,4,0)*C981)</f>
        <v>377.223602</v>
      </c>
      <c r="G981" s="20"/>
      <c r="H981" s="21" t="n">
        <f aca="false">G981*$R$2</f>
        <v>0</v>
      </c>
      <c r="I981" s="16" t="n">
        <v>1</v>
      </c>
      <c r="J981" s="22" t="n">
        <f aca="false">IF(I981&gt;=1,F981*$J$2,"")</f>
        <v>113.1670806</v>
      </c>
      <c r="K981" s="22" t="str">
        <f aca="false">IF(I981&gt;=2,F981*$K$2,"")</f>
        <v/>
      </c>
      <c r="L981" s="22" t="str">
        <f aca="false">IF(I981&gt;=3,F981*$L$2,"")</f>
        <v/>
      </c>
      <c r="M981" s="22" t="str">
        <f aca="false">IF(I981&gt;=4,F981*$M$2,"")</f>
        <v/>
      </c>
      <c r="N981" s="16" t="n">
        <v>3</v>
      </c>
      <c r="O981" s="16" t="n">
        <v>0</v>
      </c>
      <c r="P981" s="23" t="n">
        <v>0</v>
      </c>
      <c r="Q981" s="22"/>
      <c r="R981" s="38"/>
      <c r="S981" s="25" t="n">
        <f aca="false">SUM(F981,H981,J981,K981,L981,M981)</f>
        <v>490.3906826</v>
      </c>
      <c r="T981" s="25" t="n">
        <f aca="false">SUM(F981,H981,J981,K981,L981,M981,Q981)</f>
        <v>490.3906826</v>
      </c>
      <c r="AMH981" s="13"/>
      <c r="AMI981" s="0"/>
      <c r="AMJ981" s="0"/>
    </row>
    <row r="982" s="39" customFormat="true" ht="13.8" hidden="false" customHeight="false" outlineLevel="0" collapsed="false">
      <c r="A982" s="27" t="n">
        <v>30721229</v>
      </c>
      <c r="B982" s="28" t="s">
        <v>1026</v>
      </c>
      <c r="C982" s="29"/>
      <c r="D982" s="29"/>
      <c r="E982" s="27" t="s">
        <v>24</v>
      </c>
      <c r="F982" s="19" t="n">
        <f aca="false">IF(C982="",VLOOKUP(E982,'PORTE E UCO'!$A$5:$D$46,4,0),VLOOKUP(E982,'PORTE E UCO'!$A$5:$D$46,4,0)*C982)</f>
        <v>377.223602</v>
      </c>
      <c r="G982" s="30"/>
      <c r="H982" s="21" t="n">
        <f aca="false">G982*$R$2</f>
        <v>0</v>
      </c>
      <c r="I982" s="27" t="n">
        <v>1</v>
      </c>
      <c r="J982" s="22" t="n">
        <f aca="false">IF(I982&gt;=1,F982*$J$2,"")</f>
        <v>113.1670806</v>
      </c>
      <c r="K982" s="22" t="str">
        <f aca="false">IF(I982&gt;=2,F982*$K$2,"")</f>
        <v/>
      </c>
      <c r="L982" s="22" t="str">
        <f aca="false">IF(I982&gt;=3,F982*$L$2,"")</f>
        <v/>
      </c>
      <c r="M982" s="22" t="str">
        <f aca="false">IF(I982&gt;=4,F982*$M$2,"")</f>
        <v/>
      </c>
      <c r="N982" s="27" t="n">
        <v>2</v>
      </c>
      <c r="O982" s="27" t="n">
        <v>0</v>
      </c>
      <c r="P982" s="31" t="n">
        <v>0</v>
      </c>
      <c r="Q982" s="32"/>
      <c r="R982" s="38"/>
      <c r="S982" s="25" t="n">
        <f aca="false">SUM(F982,H982,J982,K982,L982,M982)</f>
        <v>490.3906826</v>
      </c>
      <c r="T982" s="25" t="n">
        <f aca="false">SUM(F982,H982,J982,K982,L982,M982,Q982)</f>
        <v>490.3906826</v>
      </c>
      <c r="AMH982" s="13"/>
      <c r="AMI982" s="0"/>
      <c r="AMJ982" s="0"/>
    </row>
    <row r="983" s="39" customFormat="true" ht="13.8" hidden="false" customHeight="false" outlineLevel="0" collapsed="false">
      <c r="A983" s="16" t="n">
        <v>30721245</v>
      </c>
      <c r="B983" s="17" t="s">
        <v>1027</v>
      </c>
      <c r="C983" s="18"/>
      <c r="D983" s="18"/>
      <c r="E983" s="16" t="s">
        <v>24</v>
      </c>
      <c r="F983" s="19" t="n">
        <f aca="false">IF(C983="",VLOOKUP(E983,'PORTE E UCO'!$A$5:$D$46,4,0),VLOOKUP(E983,'PORTE E UCO'!$A$5:$D$46,4,0)*C983)</f>
        <v>377.223602</v>
      </c>
      <c r="G983" s="20"/>
      <c r="H983" s="21" t="n">
        <f aca="false">G983*$R$2</f>
        <v>0</v>
      </c>
      <c r="I983" s="16" t="n">
        <v>1</v>
      </c>
      <c r="J983" s="22" t="n">
        <f aca="false">IF(I983&gt;=1,F983*$J$2,"")</f>
        <v>113.1670806</v>
      </c>
      <c r="K983" s="22" t="str">
        <f aca="false">IF(I983&gt;=2,F983*$K$2,"")</f>
        <v/>
      </c>
      <c r="L983" s="22" t="str">
        <f aca="false">IF(I983&gt;=3,F983*$L$2,"")</f>
        <v/>
      </c>
      <c r="M983" s="22" t="str">
        <f aca="false">IF(I983&gt;=4,F983*$M$2,"")</f>
        <v/>
      </c>
      <c r="N983" s="16" t="n">
        <v>2</v>
      </c>
      <c r="O983" s="16" t="n">
        <v>0</v>
      </c>
      <c r="P983" s="23" t="n">
        <v>0</v>
      </c>
      <c r="Q983" s="22"/>
      <c r="R983" s="38"/>
      <c r="S983" s="25" t="n">
        <f aca="false">SUM(F983,H983,J983,K983,L983,M983)</f>
        <v>490.3906826</v>
      </c>
      <c r="T983" s="25" t="n">
        <f aca="false">SUM(F983,H983,J983,K983,L983,M983,Q983)</f>
        <v>490.3906826</v>
      </c>
      <c r="AMH983" s="13"/>
      <c r="AMI983" s="0"/>
      <c r="AMJ983" s="0"/>
    </row>
    <row r="984" s="39" customFormat="true" ht="13.8" hidden="false" customHeight="false" outlineLevel="0" collapsed="false">
      <c r="A984" s="27" t="n">
        <v>30721253</v>
      </c>
      <c r="B984" s="28" t="s">
        <v>1028</v>
      </c>
      <c r="C984" s="29"/>
      <c r="D984" s="29"/>
      <c r="E984" s="27" t="s">
        <v>229</v>
      </c>
      <c r="F984" s="19" t="n">
        <f aca="false">IF(C984="",VLOOKUP(E984,'PORTE E UCO'!$A$5:$D$46,4,0),VLOOKUP(E984,'PORTE E UCO'!$A$5:$D$46,4,0)*C984)</f>
        <v>946.935808</v>
      </c>
      <c r="G984" s="30"/>
      <c r="H984" s="21" t="n">
        <f aca="false">G984*$R$2</f>
        <v>0</v>
      </c>
      <c r="I984" s="27" t="n">
        <v>2</v>
      </c>
      <c r="J984" s="22" t="n">
        <f aca="false">IF(I984&gt;=1,F984*$J$2,"")</f>
        <v>284.0807424</v>
      </c>
      <c r="K984" s="22" t="n">
        <f aca="false">IF(I984&gt;=2,F984*$K$2,"")</f>
        <v>189.3871616</v>
      </c>
      <c r="L984" s="22" t="str">
        <f aca="false">IF(I984&gt;=3,F984*$L$2,"")</f>
        <v/>
      </c>
      <c r="M984" s="22" t="str">
        <f aca="false">IF(I984&gt;=4,F984*$M$2,"")</f>
        <v/>
      </c>
      <c r="N984" s="27" t="n">
        <v>4</v>
      </c>
      <c r="O984" s="27" t="n">
        <v>0</v>
      </c>
      <c r="P984" s="31" t="n">
        <v>0</v>
      </c>
      <c r="Q984" s="32"/>
      <c r="R984" s="38"/>
      <c r="S984" s="25" t="n">
        <f aca="false">SUM(F984,H984,J984,K984,L984,M984)</f>
        <v>1420.403712</v>
      </c>
      <c r="T984" s="25" t="n">
        <f aca="false">SUM(F984,H984,J984,K984,L984,M984,Q984)</f>
        <v>1420.403712</v>
      </c>
      <c r="AMH984" s="13"/>
      <c r="AMI984" s="0"/>
      <c r="AMJ984" s="0"/>
    </row>
    <row r="985" s="39" customFormat="true" ht="14.95" hidden="false" customHeight="false" outlineLevel="0" collapsed="false">
      <c r="A985" s="16" t="n">
        <v>30722012</v>
      </c>
      <c r="B985" s="17" t="s">
        <v>1029</v>
      </c>
      <c r="C985" s="18"/>
      <c r="D985" s="18"/>
      <c r="E985" s="16" t="s">
        <v>17</v>
      </c>
      <c r="F985" s="19" t="n">
        <f aca="false">IF(C985="",VLOOKUP(E985,'PORTE E UCO'!$A$5:$D$46,4,0),VLOOKUP(E985,'PORTE E UCO'!$A$5:$D$46,4,0)*C985)</f>
        <v>150.60084</v>
      </c>
      <c r="G985" s="20"/>
      <c r="H985" s="21" t="n">
        <f aca="false">G985*$R$2</f>
        <v>0</v>
      </c>
      <c r="I985" s="16" t="n">
        <v>1</v>
      </c>
      <c r="J985" s="22" t="n">
        <f aca="false">IF(I985&gt;=1,F985*$J$2,"")</f>
        <v>45.180252</v>
      </c>
      <c r="K985" s="22" t="str">
        <f aca="false">IF(I985&gt;=2,F985*$K$2,"")</f>
        <v/>
      </c>
      <c r="L985" s="22" t="str">
        <f aca="false">IF(I985&gt;=3,F985*$L$2,"")</f>
        <v/>
      </c>
      <c r="M985" s="22" t="str">
        <f aca="false">IF(I985&gt;=4,F985*$M$2,"")</f>
        <v/>
      </c>
      <c r="N985" s="16" t="n">
        <v>2</v>
      </c>
      <c r="O985" s="16" t="n">
        <v>0</v>
      </c>
      <c r="P985" s="23" t="n">
        <v>0</v>
      </c>
      <c r="Q985" s="22"/>
      <c r="R985" s="38"/>
      <c r="S985" s="25" t="n">
        <f aca="false">SUM(F985,H985,J985,K985,L985,M985)</f>
        <v>195.781092</v>
      </c>
      <c r="T985" s="25" t="n">
        <f aca="false">SUM(F985,H985,J985,K985,L985,M985,Q985)</f>
        <v>195.781092</v>
      </c>
      <c r="AMH985" s="13"/>
      <c r="AMI985" s="0"/>
      <c r="AMJ985" s="0"/>
    </row>
    <row r="986" s="39" customFormat="true" ht="13.8" hidden="false" customHeight="false" outlineLevel="0" collapsed="false">
      <c r="A986" s="27" t="n">
        <v>30722039</v>
      </c>
      <c r="B986" s="28" t="s">
        <v>1030</v>
      </c>
      <c r="C986" s="29"/>
      <c r="D986" s="29"/>
      <c r="E986" s="27" t="s">
        <v>15</v>
      </c>
      <c r="F986" s="19" t="n">
        <f aca="false">IF(C986="",VLOOKUP(E986,'PORTE E UCO'!$A$5:$D$46,4,0),VLOOKUP(E986,'PORTE E UCO'!$A$5:$D$46,4,0)*C986)</f>
        <v>93.13473</v>
      </c>
      <c r="G986" s="30"/>
      <c r="H986" s="21" t="n">
        <f aca="false">G986*$R$2</f>
        <v>0</v>
      </c>
      <c r="I986" s="27" t="n">
        <v>0</v>
      </c>
      <c r="J986" s="22" t="str">
        <f aca="false">IF(I986&gt;=1,F986*$J$2,"")</f>
        <v/>
      </c>
      <c r="K986" s="22" t="str">
        <f aca="false">IF(I986&gt;=2,F986*$K$2,"")</f>
        <v/>
      </c>
      <c r="L986" s="22" t="str">
        <f aca="false">IF(I986&gt;=3,F986*$L$2,"")</f>
        <v/>
      </c>
      <c r="M986" s="22" t="str">
        <f aca="false">IF(I986&gt;=4,F986*$M$2,"")</f>
        <v/>
      </c>
      <c r="N986" s="27" t="n">
        <v>1</v>
      </c>
      <c r="O986" s="27" t="n">
        <v>0</v>
      </c>
      <c r="P986" s="31" t="n">
        <v>0</v>
      </c>
      <c r="Q986" s="32"/>
      <c r="R986" s="38"/>
      <c r="S986" s="25" t="n">
        <f aca="false">SUM(F986,H986,J986,K986,L986,M986)</f>
        <v>93.13473</v>
      </c>
      <c r="T986" s="25" t="n">
        <f aca="false">SUM(F986,H986,J986,K986,L986,M986,Q986)</f>
        <v>93.13473</v>
      </c>
      <c r="AMH986" s="13"/>
      <c r="AMI986" s="0"/>
      <c r="AMJ986" s="0"/>
    </row>
    <row r="987" s="39" customFormat="true" ht="13.8" hidden="false" customHeight="false" outlineLevel="0" collapsed="false">
      <c r="A987" s="16" t="n">
        <v>30722047</v>
      </c>
      <c r="B987" s="17" t="s">
        <v>1031</v>
      </c>
      <c r="C987" s="18"/>
      <c r="D987" s="18"/>
      <c r="E987" s="16" t="s">
        <v>59</v>
      </c>
      <c r="F987" s="19" t="n">
        <f aca="false">IF(C987="",VLOOKUP(E987,'PORTE E UCO'!$A$5:$D$46,4,0),VLOOKUP(E987,'PORTE E UCO'!$A$5:$D$46,4,0)*C987)</f>
        <v>349.26794</v>
      </c>
      <c r="G987" s="20"/>
      <c r="H987" s="21" t="n">
        <f aca="false">G987*$R$2</f>
        <v>0</v>
      </c>
      <c r="I987" s="16" t="n">
        <v>2</v>
      </c>
      <c r="J987" s="22" t="n">
        <f aca="false">IF(I987&gt;=1,F987*$J$2,"")</f>
        <v>104.780382</v>
      </c>
      <c r="K987" s="22" t="n">
        <f aca="false">IF(I987&gt;=2,F987*$K$2,"")</f>
        <v>69.853588</v>
      </c>
      <c r="L987" s="22" t="str">
        <f aca="false">IF(I987&gt;=3,F987*$L$2,"")</f>
        <v/>
      </c>
      <c r="M987" s="22" t="str">
        <f aca="false">IF(I987&gt;=4,F987*$M$2,"")</f>
        <v/>
      </c>
      <c r="N987" s="16" t="n">
        <v>3</v>
      </c>
      <c r="O987" s="16" t="n">
        <v>0</v>
      </c>
      <c r="P987" s="23" t="n">
        <v>0</v>
      </c>
      <c r="Q987" s="22"/>
      <c r="R987" s="38"/>
      <c r="S987" s="25" t="n">
        <f aca="false">SUM(F987,H987,J987,K987,L987,M987)</f>
        <v>523.90191</v>
      </c>
      <c r="T987" s="25" t="n">
        <f aca="false">SUM(F987,H987,J987,K987,L987,M987,Q987)</f>
        <v>523.90191</v>
      </c>
      <c r="AMH987" s="13"/>
      <c r="AMI987" s="0"/>
      <c r="AMJ987" s="0"/>
    </row>
    <row r="988" s="39" customFormat="true" ht="13.8" hidden="false" customHeight="false" outlineLevel="0" collapsed="false">
      <c r="A988" s="27" t="n">
        <v>30722055</v>
      </c>
      <c r="B988" s="28" t="s">
        <v>1032</v>
      </c>
      <c r="C988" s="29"/>
      <c r="D988" s="29"/>
      <c r="E988" s="27" t="s">
        <v>26</v>
      </c>
      <c r="F988" s="19" t="n">
        <f aca="false">IF(C988="",VLOOKUP(E988,'PORTE E UCO'!$A$5:$D$46,4,0),VLOOKUP(E988,'PORTE E UCO'!$A$5:$D$46,4,0)*C988)</f>
        <v>324.442174</v>
      </c>
      <c r="G988" s="30"/>
      <c r="H988" s="21" t="n">
        <f aca="false">G988*$R$2</f>
        <v>0</v>
      </c>
      <c r="I988" s="27" t="n">
        <v>1</v>
      </c>
      <c r="J988" s="22" t="n">
        <f aca="false">IF(I988&gt;=1,F988*$J$2,"")</f>
        <v>97.3326522</v>
      </c>
      <c r="K988" s="22" t="str">
        <f aca="false">IF(I988&gt;=2,F988*$K$2,"")</f>
        <v/>
      </c>
      <c r="L988" s="22" t="str">
        <f aca="false">IF(I988&gt;=3,F988*$L$2,"")</f>
        <v/>
      </c>
      <c r="M988" s="22" t="str">
        <f aca="false">IF(I988&gt;=4,F988*$M$2,"")</f>
        <v/>
      </c>
      <c r="N988" s="27" t="n">
        <v>2</v>
      </c>
      <c r="O988" s="27" t="n">
        <v>0</v>
      </c>
      <c r="P988" s="31" t="n">
        <v>0</v>
      </c>
      <c r="Q988" s="32"/>
      <c r="R988" s="38"/>
      <c r="S988" s="25" t="n">
        <f aca="false">SUM(F988,H988,J988,K988,L988,M988)</f>
        <v>421.7748262</v>
      </c>
      <c r="T988" s="25" t="n">
        <f aca="false">SUM(F988,H988,J988,K988,L988,M988,Q988)</f>
        <v>421.7748262</v>
      </c>
      <c r="AMH988" s="13"/>
      <c r="AMI988" s="0"/>
      <c r="AMJ988" s="0"/>
    </row>
    <row r="989" s="39" customFormat="true" ht="13.8" hidden="false" customHeight="false" outlineLevel="0" collapsed="false">
      <c r="A989" s="16" t="n">
        <v>30722063</v>
      </c>
      <c r="B989" s="17" t="s">
        <v>1033</v>
      </c>
      <c r="C989" s="18"/>
      <c r="D989" s="18"/>
      <c r="E989" s="16" t="s">
        <v>24</v>
      </c>
      <c r="F989" s="19" t="n">
        <f aca="false">IF(C989="",VLOOKUP(E989,'PORTE E UCO'!$A$5:$D$46,4,0),VLOOKUP(E989,'PORTE E UCO'!$A$5:$D$46,4,0)*C989)</f>
        <v>377.223602</v>
      </c>
      <c r="G989" s="20"/>
      <c r="H989" s="21" t="n">
        <f aca="false">G989*$R$2</f>
        <v>0</v>
      </c>
      <c r="I989" s="16" t="n">
        <v>1</v>
      </c>
      <c r="J989" s="22" t="n">
        <f aca="false">IF(I989&gt;=1,F989*$J$2,"")</f>
        <v>113.1670806</v>
      </c>
      <c r="K989" s="22" t="str">
        <f aca="false">IF(I989&gt;=2,F989*$K$2,"")</f>
        <v/>
      </c>
      <c r="L989" s="22" t="str">
        <f aca="false">IF(I989&gt;=3,F989*$L$2,"")</f>
        <v/>
      </c>
      <c r="M989" s="22" t="str">
        <f aca="false">IF(I989&gt;=4,F989*$M$2,"")</f>
        <v/>
      </c>
      <c r="N989" s="16" t="n">
        <v>3</v>
      </c>
      <c r="O989" s="16" t="n">
        <v>0</v>
      </c>
      <c r="P989" s="23" t="n">
        <v>0</v>
      </c>
      <c r="Q989" s="22"/>
      <c r="R989" s="38"/>
      <c r="S989" s="25" t="n">
        <f aca="false">SUM(F989,H989,J989,K989,L989,M989)</f>
        <v>490.3906826</v>
      </c>
      <c r="T989" s="25" t="n">
        <f aca="false">SUM(F989,H989,J989,K989,L989,M989,Q989)</f>
        <v>490.3906826</v>
      </c>
      <c r="AMH989" s="13"/>
      <c r="AMI989" s="0"/>
      <c r="AMJ989" s="0"/>
    </row>
    <row r="990" s="39" customFormat="true" ht="13.8" hidden="false" customHeight="false" outlineLevel="0" collapsed="false">
      <c r="A990" s="27" t="n">
        <v>30722071</v>
      </c>
      <c r="B990" s="28" t="s">
        <v>1034</v>
      </c>
      <c r="C990" s="29"/>
      <c r="D990" s="29"/>
      <c r="E990" s="27" t="s">
        <v>37</v>
      </c>
      <c r="F990" s="19" t="n">
        <f aca="false">IF(C990="",VLOOKUP(E990,'PORTE E UCO'!$A$5:$D$46,4,0),VLOOKUP(E990,'PORTE E UCO'!$A$5:$D$46,4,0)*C990)</f>
        <v>192.437794</v>
      </c>
      <c r="G990" s="30"/>
      <c r="H990" s="21" t="n">
        <f aca="false">G990*$R$2</f>
        <v>0</v>
      </c>
      <c r="I990" s="27" t="n">
        <v>1</v>
      </c>
      <c r="J990" s="22" t="n">
        <f aca="false">IF(I990&gt;=1,F990*$J$2,"")</f>
        <v>57.7313382</v>
      </c>
      <c r="K990" s="22" t="str">
        <f aca="false">IF(I990&gt;=2,F990*$K$2,"")</f>
        <v/>
      </c>
      <c r="L990" s="22" t="str">
        <f aca="false">IF(I990&gt;=3,F990*$L$2,"")</f>
        <v/>
      </c>
      <c r="M990" s="22" t="str">
        <f aca="false">IF(I990&gt;=4,F990*$M$2,"")</f>
        <v/>
      </c>
      <c r="N990" s="27" t="n">
        <v>1</v>
      </c>
      <c r="O990" s="27" t="n">
        <v>0</v>
      </c>
      <c r="P990" s="31" t="n">
        <v>0</v>
      </c>
      <c r="Q990" s="32"/>
      <c r="R990" s="38"/>
      <c r="S990" s="25" t="n">
        <f aca="false">SUM(F990,H990,J990,K990,L990,M990)</f>
        <v>250.1691322</v>
      </c>
      <c r="T990" s="25" t="n">
        <f aca="false">SUM(F990,H990,J990,K990,L990,M990,Q990)</f>
        <v>250.1691322</v>
      </c>
      <c r="AMH990" s="13"/>
      <c r="AMI990" s="0"/>
      <c r="AMJ990" s="0"/>
    </row>
    <row r="991" s="39" customFormat="true" ht="13.8" hidden="false" customHeight="false" outlineLevel="0" collapsed="false">
      <c r="A991" s="16" t="n">
        <v>30722080</v>
      </c>
      <c r="B991" s="17" t="s">
        <v>1035</v>
      </c>
      <c r="C991" s="18"/>
      <c r="D991" s="18"/>
      <c r="E991" s="16" t="s">
        <v>24</v>
      </c>
      <c r="F991" s="19" t="n">
        <f aca="false">IF(C991="",VLOOKUP(E991,'PORTE E UCO'!$A$5:$D$46,4,0),VLOOKUP(E991,'PORTE E UCO'!$A$5:$D$46,4,0)*C991)</f>
        <v>377.223602</v>
      </c>
      <c r="G991" s="20"/>
      <c r="H991" s="21" t="n">
        <f aca="false">G991*$R$2</f>
        <v>0</v>
      </c>
      <c r="I991" s="16" t="n">
        <v>2</v>
      </c>
      <c r="J991" s="22" t="n">
        <f aca="false">IF(I991&gt;=1,F991*$J$2,"")</f>
        <v>113.1670806</v>
      </c>
      <c r="K991" s="22" t="n">
        <f aca="false">IF(I991&gt;=2,F991*$K$2,"")</f>
        <v>75.4447204</v>
      </c>
      <c r="L991" s="22" t="str">
        <f aca="false">IF(I991&gt;=3,F991*$L$2,"")</f>
        <v/>
      </c>
      <c r="M991" s="22" t="str">
        <f aca="false">IF(I991&gt;=4,F991*$M$2,"")</f>
        <v/>
      </c>
      <c r="N991" s="16" t="n">
        <v>3</v>
      </c>
      <c r="O991" s="16" t="n">
        <v>0</v>
      </c>
      <c r="P991" s="23" t="n">
        <v>0</v>
      </c>
      <c r="Q991" s="22"/>
      <c r="R991" s="38"/>
      <c r="S991" s="25" t="n">
        <f aca="false">SUM(F991,H991,J991,K991,L991,M991)</f>
        <v>565.835403</v>
      </c>
      <c r="T991" s="25" t="n">
        <f aca="false">SUM(F991,H991,J991,K991,L991,M991,Q991)</f>
        <v>565.835403</v>
      </c>
      <c r="AMH991" s="13"/>
      <c r="AMI991" s="0"/>
      <c r="AMJ991" s="0"/>
    </row>
    <row r="992" s="39" customFormat="true" ht="13.8" hidden="false" customHeight="false" outlineLevel="0" collapsed="false">
      <c r="A992" s="27" t="n">
        <v>30722098</v>
      </c>
      <c r="B992" s="28" t="s">
        <v>1036</v>
      </c>
      <c r="C992" s="29"/>
      <c r="D992" s="29"/>
      <c r="E992" s="27" t="s">
        <v>223</v>
      </c>
      <c r="F992" s="19" t="n">
        <f aca="false">IF(C992="",VLOOKUP(E992,'PORTE E UCO'!$A$5:$D$46,4,0),VLOOKUP(E992,'PORTE E UCO'!$A$5:$D$46,4,0)*C992)</f>
        <v>436.20385</v>
      </c>
      <c r="G992" s="30"/>
      <c r="H992" s="21" t="n">
        <f aca="false">G992*$R$2</f>
        <v>0</v>
      </c>
      <c r="I992" s="27" t="n">
        <v>2</v>
      </c>
      <c r="J992" s="22" t="n">
        <f aca="false">IF(I992&gt;=1,F992*$J$2,"")</f>
        <v>130.861155</v>
      </c>
      <c r="K992" s="22" t="n">
        <f aca="false">IF(I992&gt;=2,F992*$K$2,"")</f>
        <v>87.24077</v>
      </c>
      <c r="L992" s="22" t="str">
        <f aca="false">IF(I992&gt;=3,F992*$L$2,"")</f>
        <v/>
      </c>
      <c r="M992" s="22" t="str">
        <f aca="false">IF(I992&gt;=4,F992*$M$2,"")</f>
        <v/>
      </c>
      <c r="N992" s="27" t="n">
        <v>4</v>
      </c>
      <c r="O992" s="27" t="n">
        <v>0</v>
      </c>
      <c r="P992" s="31" t="n">
        <v>0</v>
      </c>
      <c r="Q992" s="32"/>
      <c r="R992" s="38"/>
      <c r="S992" s="25" t="n">
        <f aca="false">SUM(F992,H992,J992,K992,L992,M992)</f>
        <v>654.305775</v>
      </c>
      <c r="T992" s="25" t="n">
        <f aca="false">SUM(F992,H992,J992,K992,L992,M992,Q992)</f>
        <v>654.305775</v>
      </c>
      <c r="AMH992" s="13"/>
      <c r="AMI992" s="0"/>
      <c r="AMJ992" s="0"/>
    </row>
    <row r="993" s="39" customFormat="true" ht="13.8" hidden="false" customHeight="false" outlineLevel="0" collapsed="false">
      <c r="A993" s="16" t="n">
        <v>30722101</v>
      </c>
      <c r="B993" s="17" t="s">
        <v>1037</v>
      </c>
      <c r="C993" s="18"/>
      <c r="D993" s="18"/>
      <c r="E993" s="16" t="s">
        <v>24</v>
      </c>
      <c r="F993" s="19" t="n">
        <f aca="false">IF(C993="",VLOOKUP(E993,'PORTE E UCO'!$A$5:$D$46,4,0),VLOOKUP(E993,'PORTE E UCO'!$A$5:$D$46,4,0)*C993)</f>
        <v>377.223602</v>
      </c>
      <c r="G993" s="20"/>
      <c r="H993" s="21" t="n">
        <f aca="false">G993*$R$2</f>
        <v>0</v>
      </c>
      <c r="I993" s="16" t="n">
        <v>1</v>
      </c>
      <c r="J993" s="22" t="n">
        <f aca="false">IF(I993&gt;=1,F993*$J$2,"")</f>
        <v>113.1670806</v>
      </c>
      <c r="K993" s="22" t="str">
        <f aca="false">IF(I993&gt;=2,F993*$K$2,"")</f>
        <v/>
      </c>
      <c r="L993" s="22" t="str">
        <f aca="false">IF(I993&gt;=3,F993*$L$2,"")</f>
        <v/>
      </c>
      <c r="M993" s="22" t="str">
        <f aca="false">IF(I993&gt;=4,F993*$M$2,"")</f>
        <v/>
      </c>
      <c r="N993" s="16" t="n">
        <v>3</v>
      </c>
      <c r="O993" s="16" t="n">
        <v>0</v>
      </c>
      <c r="P993" s="23" t="n">
        <v>0</v>
      </c>
      <c r="Q993" s="22"/>
      <c r="R993" s="38"/>
      <c r="S993" s="25" t="n">
        <f aca="false">SUM(F993,H993,J993,K993,L993,M993)</f>
        <v>490.3906826</v>
      </c>
      <c r="T993" s="25" t="n">
        <f aca="false">SUM(F993,H993,J993,K993,L993,M993,Q993)</f>
        <v>490.3906826</v>
      </c>
      <c r="AMH993" s="13"/>
      <c r="AMI993" s="0"/>
      <c r="AMJ993" s="0"/>
    </row>
    <row r="994" s="39" customFormat="true" ht="14.95" hidden="false" customHeight="false" outlineLevel="0" collapsed="false">
      <c r="A994" s="27" t="n">
        <v>30722110</v>
      </c>
      <c r="B994" s="28" t="s">
        <v>1038</v>
      </c>
      <c r="C994" s="29"/>
      <c r="D994" s="29"/>
      <c r="E994" s="27" t="s">
        <v>26</v>
      </c>
      <c r="F994" s="19" t="n">
        <f aca="false">IF(C994="",VLOOKUP(E994,'PORTE E UCO'!$A$5:$D$46,4,0),VLOOKUP(E994,'PORTE E UCO'!$A$5:$D$46,4,0)*C994)</f>
        <v>324.442174</v>
      </c>
      <c r="G994" s="30"/>
      <c r="H994" s="21" t="n">
        <f aca="false">G994*$R$2</f>
        <v>0</v>
      </c>
      <c r="I994" s="27" t="n">
        <v>1</v>
      </c>
      <c r="J994" s="22" t="n">
        <f aca="false">IF(I994&gt;=1,F994*$J$2,"")</f>
        <v>97.3326522</v>
      </c>
      <c r="K994" s="22" t="str">
        <f aca="false">IF(I994&gt;=2,F994*$K$2,"")</f>
        <v/>
      </c>
      <c r="L994" s="22" t="str">
        <f aca="false">IF(I994&gt;=3,F994*$L$2,"")</f>
        <v/>
      </c>
      <c r="M994" s="22" t="str">
        <f aca="false">IF(I994&gt;=4,F994*$M$2,"")</f>
        <v/>
      </c>
      <c r="N994" s="27" t="n">
        <v>1</v>
      </c>
      <c r="O994" s="27" t="n">
        <v>0</v>
      </c>
      <c r="P994" s="31" t="n">
        <v>0</v>
      </c>
      <c r="Q994" s="32"/>
      <c r="R994" s="38"/>
      <c r="S994" s="25" t="n">
        <f aca="false">SUM(F994,H994,J994,K994,L994,M994)</f>
        <v>421.7748262</v>
      </c>
      <c r="T994" s="25" t="n">
        <f aca="false">SUM(F994,H994,J994,K994,L994,M994,Q994)</f>
        <v>421.7748262</v>
      </c>
      <c r="AMH994" s="13"/>
      <c r="AMI994" s="0"/>
      <c r="AMJ994" s="0"/>
    </row>
    <row r="995" s="39" customFormat="true" ht="13.8" hidden="false" customHeight="false" outlineLevel="0" collapsed="false">
      <c r="A995" s="16" t="n">
        <v>30722128</v>
      </c>
      <c r="B995" s="17" t="s">
        <v>1039</v>
      </c>
      <c r="C995" s="18"/>
      <c r="D995" s="18"/>
      <c r="E995" s="16" t="s">
        <v>225</v>
      </c>
      <c r="F995" s="19" t="n">
        <f aca="false">IF(C995="",VLOOKUP(E995,'PORTE E UCO'!$A$5:$D$46,4,0),VLOOKUP(E995,'PORTE E UCO'!$A$5:$D$46,4,0)*C995)</f>
        <v>1035.416342</v>
      </c>
      <c r="G995" s="20"/>
      <c r="H995" s="21" t="n">
        <f aca="false">G995*$R$2</f>
        <v>0</v>
      </c>
      <c r="I995" s="16" t="n">
        <v>1</v>
      </c>
      <c r="J995" s="22" t="n">
        <f aca="false">IF(I995&gt;=1,F995*$J$2,"")</f>
        <v>310.6249026</v>
      </c>
      <c r="K995" s="22" t="str">
        <f aca="false">IF(I995&gt;=2,F995*$K$2,"")</f>
        <v/>
      </c>
      <c r="L995" s="22" t="str">
        <f aca="false">IF(I995&gt;=3,F995*$L$2,"")</f>
        <v/>
      </c>
      <c r="M995" s="22" t="str">
        <f aca="false">IF(I995&gt;=4,F995*$M$2,"")</f>
        <v/>
      </c>
      <c r="N995" s="16" t="n">
        <v>4</v>
      </c>
      <c r="O995" s="16" t="n">
        <v>0</v>
      </c>
      <c r="P995" s="23" t="n">
        <v>0</v>
      </c>
      <c r="Q995" s="22"/>
      <c r="R995" s="38"/>
      <c r="S995" s="25" t="n">
        <f aca="false">SUM(F995,H995,J995,K995,L995,M995)</f>
        <v>1346.0412446</v>
      </c>
      <c r="T995" s="25" t="n">
        <f aca="false">SUM(F995,H995,J995,K995,L995,M995,Q995)</f>
        <v>1346.0412446</v>
      </c>
      <c r="AMH995" s="13"/>
      <c r="AMI995" s="0"/>
      <c r="AMJ995" s="0"/>
    </row>
    <row r="996" s="39" customFormat="true" ht="13.8" hidden="false" customHeight="false" outlineLevel="0" collapsed="false">
      <c r="A996" s="27" t="n">
        <v>30722136</v>
      </c>
      <c r="B996" s="28" t="s">
        <v>1040</v>
      </c>
      <c r="C996" s="29"/>
      <c r="D996" s="29"/>
      <c r="E996" s="27" t="s">
        <v>225</v>
      </c>
      <c r="F996" s="19" t="n">
        <f aca="false">IF(C996="",VLOOKUP(E996,'PORTE E UCO'!$A$5:$D$46,4,0),VLOOKUP(E996,'PORTE E UCO'!$A$5:$D$46,4,0)*C996)</f>
        <v>1035.416342</v>
      </c>
      <c r="G996" s="30"/>
      <c r="H996" s="21" t="n">
        <f aca="false">G996*$R$2</f>
        <v>0</v>
      </c>
      <c r="I996" s="27" t="n">
        <v>1</v>
      </c>
      <c r="J996" s="22" t="n">
        <f aca="false">IF(I996&gt;=1,F996*$J$2,"")</f>
        <v>310.6249026</v>
      </c>
      <c r="K996" s="22" t="str">
        <f aca="false">IF(I996&gt;=2,F996*$K$2,"")</f>
        <v/>
      </c>
      <c r="L996" s="22" t="str">
        <f aca="false">IF(I996&gt;=3,F996*$L$2,"")</f>
        <v/>
      </c>
      <c r="M996" s="22" t="str">
        <f aca="false">IF(I996&gt;=4,F996*$M$2,"")</f>
        <v/>
      </c>
      <c r="N996" s="27" t="n">
        <v>3</v>
      </c>
      <c r="O996" s="27" t="n">
        <v>0</v>
      </c>
      <c r="P996" s="31" t="n">
        <v>0</v>
      </c>
      <c r="Q996" s="32"/>
      <c r="R996" s="38"/>
      <c r="S996" s="25" t="n">
        <f aca="false">SUM(F996,H996,J996,K996,L996,M996)</f>
        <v>1346.0412446</v>
      </c>
      <c r="T996" s="25" t="n">
        <f aca="false">SUM(F996,H996,J996,K996,L996,M996,Q996)</f>
        <v>1346.0412446</v>
      </c>
      <c r="AMH996" s="13"/>
      <c r="AMI996" s="0"/>
      <c r="AMJ996" s="0"/>
    </row>
    <row r="997" s="39" customFormat="true" ht="14.95" hidden="false" customHeight="false" outlineLevel="0" collapsed="false">
      <c r="A997" s="16" t="n">
        <v>30722144</v>
      </c>
      <c r="B997" s="17" t="s">
        <v>1041</v>
      </c>
      <c r="C997" s="18"/>
      <c r="D997" s="18"/>
      <c r="E997" s="16" t="s">
        <v>195</v>
      </c>
      <c r="F997" s="19" t="n">
        <f aca="false">IF(C997="",VLOOKUP(E997,'PORTE E UCO'!$A$5:$D$46,4,0),VLOOKUP(E997,'PORTE E UCO'!$A$5:$D$46,4,0)*C997)</f>
        <v>742.008916</v>
      </c>
      <c r="G997" s="20"/>
      <c r="H997" s="21" t="n">
        <f aca="false">G997*$R$2</f>
        <v>0</v>
      </c>
      <c r="I997" s="16" t="n">
        <v>1</v>
      </c>
      <c r="J997" s="22" t="n">
        <f aca="false">IF(I997&gt;=1,F997*$J$2,"")</f>
        <v>222.6026748</v>
      </c>
      <c r="K997" s="22" t="str">
        <f aca="false">IF(I997&gt;=2,F997*$K$2,"")</f>
        <v/>
      </c>
      <c r="L997" s="22" t="str">
        <f aca="false">IF(I997&gt;=3,F997*$L$2,"")</f>
        <v/>
      </c>
      <c r="M997" s="22" t="str">
        <f aca="false">IF(I997&gt;=4,F997*$M$2,"")</f>
        <v/>
      </c>
      <c r="N997" s="16" t="n">
        <v>3</v>
      </c>
      <c r="O997" s="16" t="n">
        <v>0</v>
      </c>
      <c r="P997" s="23" t="n">
        <v>0</v>
      </c>
      <c r="Q997" s="22"/>
      <c r="R997" s="38"/>
      <c r="S997" s="25" t="n">
        <f aca="false">SUM(F997,H997,J997,K997,L997,M997)</f>
        <v>964.6115908</v>
      </c>
      <c r="T997" s="25" t="n">
        <f aca="false">SUM(F997,H997,J997,K997,L997,M997,Q997)</f>
        <v>964.6115908</v>
      </c>
      <c r="AMH997" s="13"/>
      <c r="AMI997" s="0"/>
      <c r="AMJ997" s="0"/>
    </row>
    <row r="998" s="39" customFormat="true" ht="13.8" hidden="false" customHeight="false" outlineLevel="0" collapsed="false">
      <c r="A998" s="27" t="n">
        <v>30722152</v>
      </c>
      <c r="B998" s="28" t="s">
        <v>1042</v>
      </c>
      <c r="C998" s="29"/>
      <c r="D998" s="29"/>
      <c r="E998" s="27" t="s">
        <v>17</v>
      </c>
      <c r="F998" s="19" t="n">
        <f aca="false">IF(C998="",VLOOKUP(E998,'PORTE E UCO'!$A$5:$D$46,4,0),VLOOKUP(E998,'PORTE E UCO'!$A$5:$D$46,4,0)*C998)</f>
        <v>150.60084</v>
      </c>
      <c r="G998" s="30"/>
      <c r="H998" s="21" t="n">
        <f aca="false">G998*$R$2</f>
        <v>0</v>
      </c>
      <c r="I998" s="27" t="n">
        <v>1</v>
      </c>
      <c r="J998" s="22" t="n">
        <f aca="false">IF(I998&gt;=1,F998*$J$2,"")</f>
        <v>45.180252</v>
      </c>
      <c r="K998" s="22" t="str">
        <f aca="false">IF(I998&gt;=2,F998*$K$2,"")</f>
        <v/>
      </c>
      <c r="L998" s="22" t="str">
        <f aca="false">IF(I998&gt;=3,F998*$L$2,"")</f>
        <v/>
      </c>
      <c r="M998" s="22" t="str">
        <f aca="false">IF(I998&gt;=4,F998*$M$2,"")</f>
        <v/>
      </c>
      <c r="N998" s="27" t="n">
        <v>2</v>
      </c>
      <c r="O998" s="27" t="n">
        <v>0</v>
      </c>
      <c r="P998" s="31" t="n">
        <v>0</v>
      </c>
      <c r="Q998" s="32"/>
      <c r="R998" s="38"/>
      <c r="S998" s="25" t="n">
        <f aca="false">SUM(F998,H998,J998,K998,L998,M998)</f>
        <v>195.781092</v>
      </c>
      <c r="T998" s="25" t="n">
        <f aca="false">SUM(F998,H998,J998,K998,L998,M998,Q998)</f>
        <v>195.781092</v>
      </c>
      <c r="AMH998" s="13"/>
      <c r="AMI998" s="0"/>
      <c r="AMJ998" s="0"/>
    </row>
    <row r="999" s="39" customFormat="true" ht="13.8" hidden="false" customHeight="false" outlineLevel="0" collapsed="false">
      <c r="A999" s="16" t="n">
        <v>30722160</v>
      </c>
      <c r="B999" s="17" t="s">
        <v>1043</v>
      </c>
      <c r="C999" s="18"/>
      <c r="D999" s="18"/>
      <c r="E999" s="16" t="s">
        <v>37</v>
      </c>
      <c r="F999" s="19" t="n">
        <f aca="false">IF(C999="",VLOOKUP(E999,'PORTE E UCO'!$A$5:$D$46,4,0),VLOOKUP(E999,'PORTE E UCO'!$A$5:$D$46,4,0)*C999)</f>
        <v>192.437794</v>
      </c>
      <c r="G999" s="20"/>
      <c r="H999" s="21" t="n">
        <f aca="false">G999*$R$2</f>
        <v>0</v>
      </c>
      <c r="I999" s="16" t="n">
        <v>1</v>
      </c>
      <c r="J999" s="22" t="n">
        <f aca="false">IF(I999&gt;=1,F999*$J$2,"")</f>
        <v>57.7313382</v>
      </c>
      <c r="K999" s="22" t="str">
        <f aca="false">IF(I999&gt;=2,F999*$K$2,"")</f>
        <v/>
      </c>
      <c r="L999" s="22" t="str">
        <f aca="false">IF(I999&gt;=3,F999*$L$2,"")</f>
        <v/>
      </c>
      <c r="M999" s="22" t="str">
        <f aca="false">IF(I999&gt;=4,F999*$M$2,"")</f>
        <v/>
      </c>
      <c r="N999" s="16" t="n">
        <v>1</v>
      </c>
      <c r="O999" s="16" t="n">
        <v>0</v>
      </c>
      <c r="P999" s="23" t="n">
        <v>0</v>
      </c>
      <c r="Q999" s="22"/>
      <c r="R999" s="38"/>
      <c r="S999" s="25" t="n">
        <f aca="false">SUM(F999,H999,J999,K999,L999,M999)</f>
        <v>250.1691322</v>
      </c>
      <c r="T999" s="25" t="n">
        <f aca="false">SUM(F999,H999,J999,K999,L999,M999,Q999)</f>
        <v>250.1691322</v>
      </c>
      <c r="AMH999" s="13"/>
      <c r="AMI999" s="0"/>
      <c r="AMJ999" s="0"/>
    </row>
    <row r="1000" s="39" customFormat="true" ht="13.8" hidden="false" customHeight="false" outlineLevel="0" collapsed="false">
      <c r="A1000" s="27" t="n">
        <v>30722179</v>
      </c>
      <c r="B1000" s="28" t="s">
        <v>1044</v>
      </c>
      <c r="C1000" s="29"/>
      <c r="D1000" s="29"/>
      <c r="E1000" s="27" t="s">
        <v>24</v>
      </c>
      <c r="F1000" s="19" t="n">
        <f aca="false">IF(C1000="",VLOOKUP(E1000,'PORTE E UCO'!$A$5:$D$46,4,0),VLOOKUP(E1000,'PORTE E UCO'!$A$5:$D$46,4,0)*C1000)</f>
        <v>377.223602</v>
      </c>
      <c r="G1000" s="30"/>
      <c r="H1000" s="21" t="n">
        <f aca="false">G1000*$R$2</f>
        <v>0</v>
      </c>
      <c r="I1000" s="27" t="n">
        <v>1</v>
      </c>
      <c r="J1000" s="22" t="n">
        <f aca="false">IF(I1000&gt;=1,F1000*$J$2,"")</f>
        <v>113.1670806</v>
      </c>
      <c r="K1000" s="22" t="str">
        <f aca="false">IF(I1000&gt;=2,F1000*$K$2,"")</f>
        <v/>
      </c>
      <c r="L1000" s="22" t="str">
        <f aca="false">IF(I1000&gt;=3,F1000*$L$2,"")</f>
        <v/>
      </c>
      <c r="M1000" s="22" t="str">
        <f aca="false">IF(I1000&gt;=4,F1000*$M$2,"")</f>
        <v/>
      </c>
      <c r="N1000" s="27" t="n">
        <v>3</v>
      </c>
      <c r="O1000" s="27" t="n">
        <v>0</v>
      </c>
      <c r="P1000" s="31" t="n">
        <v>0</v>
      </c>
      <c r="Q1000" s="32"/>
      <c r="R1000" s="38"/>
      <c r="S1000" s="25" t="n">
        <f aca="false">SUM(F1000,H1000,J1000,K1000,L1000,M1000)</f>
        <v>490.3906826</v>
      </c>
      <c r="T1000" s="25" t="n">
        <f aca="false">SUM(F1000,H1000,J1000,K1000,L1000,M1000,Q1000)</f>
        <v>490.3906826</v>
      </c>
      <c r="AMH1000" s="13"/>
      <c r="AMI1000" s="0"/>
      <c r="AMJ1000" s="0"/>
    </row>
    <row r="1001" s="39" customFormat="true" ht="13.8" hidden="false" customHeight="false" outlineLevel="0" collapsed="false">
      <c r="A1001" s="16" t="n">
        <v>30722209</v>
      </c>
      <c r="B1001" s="17" t="s">
        <v>1045</v>
      </c>
      <c r="C1001" s="18"/>
      <c r="D1001" s="18"/>
      <c r="E1001" s="16" t="s">
        <v>24</v>
      </c>
      <c r="F1001" s="19" t="n">
        <f aca="false">IF(C1001="",VLOOKUP(E1001,'PORTE E UCO'!$A$5:$D$46,4,0),VLOOKUP(E1001,'PORTE E UCO'!$A$5:$D$46,4,0)*C1001)</f>
        <v>377.223602</v>
      </c>
      <c r="G1001" s="20"/>
      <c r="H1001" s="21" t="n">
        <f aca="false">G1001*$R$2</f>
        <v>0</v>
      </c>
      <c r="I1001" s="16" t="n">
        <v>1</v>
      </c>
      <c r="J1001" s="22" t="n">
        <f aca="false">IF(I1001&gt;=1,F1001*$J$2,"")</f>
        <v>113.1670806</v>
      </c>
      <c r="K1001" s="22" t="str">
        <f aca="false">IF(I1001&gt;=2,F1001*$K$2,"")</f>
        <v/>
      </c>
      <c r="L1001" s="22" t="str">
        <f aca="false">IF(I1001&gt;=3,F1001*$L$2,"")</f>
        <v/>
      </c>
      <c r="M1001" s="22" t="str">
        <f aca="false">IF(I1001&gt;=4,F1001*$M$2,"")</f>
        <v/>
      </c>
      <c r="N1001" s="16" t="n">
        <v>2</v>
      </c>
      <c r="O1001" s="16" t="n">
        <v>0</v>
      </c>
      <c r="P1001" s="23" t="n">
        <v>0</v>
      </c>
      <c r="Q1001" s="22"/>
      <c r="R1001" s="38"/>
      <c r="S1001" s="25" t="n">
        <f aca="false">SUM(F1001,H1001,J1001,K1001,L1001,M1001)</f>
        <v>490.3906826</v>
      </c>
      <c r="T1001" s="25" t="n">
        <f aca="false">SUM(F1001,H1001,J1001,K1001,L1001,M1001,Q1001)</f>
        <v>490.3906826</v>
      </c>
      <c r="AMH1001" s="13"/>
      <c r="AMI1001" s="0"/>
      <c r="AMJ1001" s="0"/>
    </row>
    <row r="1002" s="39" customFormat="true" ht="13.8" hidden="false" customHeight="false" outlineLevel="0" collapsed="false">
      <c r="A1002" s="27" t="n">
        <v>30722217</v>
      </c>
      <c r="B1002" s="28" t="s">
        <v>1046</v>
      </c>
      <c r="C1002" s="29"/>
      <c r="D1002" s="29"/>
      <c r="E1002" s="27" t="s">
        <v>22</v>
      </c>
      <c r="F1002" s="19" t="n">
        <f aca="false">IF(C1002="",VLOOKUP(E1002,'PORTE E UCO'!$A$5:$D$46,4,0),VLOOKUP(E1002,'PORTE E UCO'!$A$5:$D$46,4,0)*C1002)</f>
        <v>220.434104</v>
      </c>
      <c r="G1002" s="30"/>
      <c r="H1002" s="21" t="n">
        <f aca="false">G1002*$R$2</f>
        <v>0</v>
      </c>
      <c r="I1002" s="27" t="n">
        <v>1</v>
      </c>
      <c r="J1002" s="22" t="n">
        <f aca="false">IF(I1002&gt;=1,F1002*$J$2,"")</f>
        <v>66.1302312</v>
      </c>
      <c r="K1002" s="22" t="str">
        <f aca="false">IF(I1002&gt;=2,F1002*$K$2,"")</f>
        <v/>
      </c>
      <c r="L1002" s="22" t="str">
        <f aca="false">IF(I1002&gt;=3,F1002*$L$2,"")</f>
        <v/>
      </c>
      <c r="M1002" s="22" t="str">
        <f aca="false">IF(I1002&gt;=4,F1002*$M$2,"")</f>
        <v/>
      </c>
      <c r="N1002" s="27" t="n">
        <v>1</v>
      </c>
      <c r="O1002" s="27" t="n">
        <v>0</v>
      </c>
      <c r="P1002" s="31" t="n">
        <v>0</v>
      </c>
      <c r="Q1002" s="32"/>
      <c r="R1002" s="38"/>
      <c r="S1002" s="25" t="n">
        <f aca="false">SUM(F1002,H1002,J1002,K1002,L1002,M1002)</f>
        <v>286.5643352</v>
      </c>
      <c r="T1002" s="25" t="n">
        <f aca="false">SUM(F1002,H1002,J1002,K1002,L1002,M1002,Q1002)</f>
        <v>286.5643352</v>
      </c>
      <c r="AMH1002" s="13"/>
      <c r="AMI1002" s="0"/>
      <c r="AMJ1002" s="0"/>
    </row>
    <row r="1003" s="39" customFormat="true" ht="13.8" hidden="false" customHeight="false" outlineLevel="0" collapsed="false">
      <c r="A1003" s="16" t="n">
        <v>30722225</v>
      </c>
      <c r="B1003" s="17" t="s">
        <v>1047</v>
      </c>
      <c r="C1003" s="18"/>
      <c r="D1003" s="18"/>
      <c r="E1003" s="16" t="s">
        <v>206</v>
      </c>
      <c r="F1003" s="19" t="n">
        <f aca="false">IF(C1003="",VLOOKUP(E1003,'PORTE E UCO'!$A$5:$D$46,4,0),VLOOKUP(E1003,'PORTE E UCO'!$A$5:$D$46,4,0)*C1003)</f>
        <v>839.818166</v>
      </c>
      <c r="G1003" s="20"/>
      <c r="H1003" s="21" t="n">
        <f aca="false">G1003*$R$2</f>
        <v>0</v>
      </c>
      <c r="I1003" s="16" t="n">
        <v>2</v>
      </c>
      <c r="J1003" s="22" t="n">
        <f aca="false">IF(I1003&gt;=1,F1003*$J$2,"")</f>
        <v>251.9454498</v>
      </c>
      <c r="K1003" s="22" t="n">
        <f aca="false">IF(I1003&gt;=2,F1003*$K$2,"")</f>
        <v>167.9636332</v>
      </c>
      <c r="L1003" s="22" t="str">
        <f aca="false">IF(I1003&gt;=3,F1003*$L$2,"")</f>
        <v/>
      </c>
      <c r="M1003" s="22" t="str">
        <f aca="false">IF(I1003&gt;=4,F1003*$M$2,"")</f>
        <v/>
      </c>
      <c r="N1003" s="16" t="n">
        <v>4</v>
      </c>
      <c r="O1003" s="16" t="n">
        <v>0</v>
      </c>
      <c r="P1003" s="23" t="n">
        <v>0</v>
      </c>
      <c r="Q1003" s="22"/>
      <c r="R1003" s="38"/>
      <c r="S1003" s="25" t="n">
        <f aca="false">SUM(F1003,H1003,J1003,K1003,L1003,M1003)</f>
        <v>1259.727249</v>
      </c>
      <c r="T1003" s="25" t="n">
        <f aca="false">SUM(F1003,H1003,J1003,K1003,L1003,M1003,Q1003)</f>
        <v>1259.727249</v>
      </c>
      <c r="AMH1003" s="13"/>
      <c r="AMI1003" s="0"/>
      <c r="AMJ1003" s="0"/>
    </row>
    <row r="1004" s="39" customFormat="true" ht="13.8" hidden="false" customHeight="false" outlineLevel="0" collapsed="false">
      <c r="A1004" s="27" t="n">
        <v>30722233</v>
      </c>
      <c r="B1004" s="28" t="s">
        <v>1048</v>
      </c>
      <c r="C1004" s="29"/>
      <c r="D1004" s="29"/>
      <c r="E1004" s="27" t="s">
        <v>223</v>
      </c>
      <c r="F1004" s="19" t="n">
        <f aca="false">IF(C1004="",VLOOKUP(E1004,'PORTE E UCO'!$A$5:$D$46,4,0),VLOOKUP(E1004,'PORTE E UCO'!$A$5:$D$46,4,0)*C1004)</f>
        <v>436.20385</v>
      </c>
      <c r="G1004" s="30"/>
      <c r="H1004" s="21" t="n">
        <f aca="false">G1004*$R$2</f>
        <v>0</v>
      </c>
      <c r="I1004" s="27" t="n">
        <v>1</v>
      </c>
      <c r="J1004" s="22" t="n">
        <f aca="false">IF(I1004&gt;=1,F1004*$J$2,"")</f>
        <v>130.861155</v>
      </c>
      <c r="K1004" s="22" t="str">
        <f aca="false">IF(I1004&gt;=2,F1004*$K$2,"")</f>
        <v/>
      </c>
      <c r="L1004" s="22" t="str">
        <f aca="false">IF(I1004&gt;=3,F1004*$L$2,"")</f>
        <v/>
      </c>
      <c r="M1004" s="22" t="str">
        <f aca="false">IF(I1004&gt;=4,F1004*$M$2,"")</f>
        <v/>
      </c>
      <c r="N1004" s="27" t="n">
        <v>3</v>
      </c>
      <c r="O1004" s="27" t="n">
        <v>0</v>
      </c>
      <c r="P1004" s="31" t="n">
        <v>0</v>
      </c>
      <c r="Q1004" s="32"/>
      <c r="R1004" s="38"/>
      <c r="S1004" s="25" t="n">
        <f aca="false">SUM(F1004,H1004,J1004,K1004,L1004,M1004)</f>
        <v>567.065005</v>
      </c>
      <c r="T1004" s="25" t="n">
        <f aca="false">SUM(F1004,H1004,J1004,K1004,L1004,M1004,Q1004)</f>
        <v>567.065005</v>
      </c>
      <c r="AMH1004" s="13"/>
      <c r="AMI1004" s="0"/>
      <c r="AMJ1004" s="0"/>
    </row>
    <row r="1005" s="39" customFormat="true" ht="13.8" hidden="false" customHeight="false" outlineLevel="0" collapsed="false">
      <c r="A1005" s="16" t="n">
        <v>30722241</v>
      </c>
      <c r="B1005" s="17" t="s">
        <v>1049</v>
      </c>
      <c r="C1005" s="18"/>
      <c r="D1005" s="18"/>
      <c r="E1005" s="16" t="s">
        <v>37</v>
      </c>
      <c r="F1005" s="19" t="n">
        <f aca="false">IF(C1005="",VLOOKUP(E1005,'PORTE E UCO'!$A$5:$D$46,4,0),VLOOKUP(E1005,'PORTE E UCO'!$A$5:$D$46,4,0)*C1005)</f>
        <v>192.437794</v>
      </c>
      <c r="G1005" s="20"/>
      <c r="H1005" s="21" t="n">
        <f aca="false">G1005*$R$2</f>
        <v>0</v>
      </c>
      <c r="I1005" s="16" t="n">
        <v>1</v>
      </c>
      <c r="J1005" s="22" t="n">
        <f aca="false">IF(I1005&gt;=1,F1005*$J$2,"")</f>
        <v>57.7313382</v>
      </c>
      <c r="K1005" s="22" t="str">
        <f aca="false">IF(I1005&gt;=2,F1005*$K$2,"")</f>
        <v/>
      </c>
      <c r="L1005" s="22" t="str">
        <f aca="false">IF(I1005&gt;=3,F1005*$L$2,"")</f>
        <v/>
      </c>
      <c r="M1005" s="22" t="str">
        <f aca="false">IF(I1005&gt;=4,F1005*$M$2,"")</f>
        <v/>
      </c>
      <c r="N1005" s="16" t="n">
        <v>1</v>
      </c>
      <c r="O1005" s="16" t="n">
        <v>0</v>
      </c>
      <c r="P1005" s="23" t="n">
        <v>0</v>
      </c>
      <c r="Q1005" s="22"/>
      <c r="R1005" s="38"/>
      <c r="S1005" s="25" t="n">
        <f aca="false">SUM(F1005,H1005,J1005,K1005,L1005,M1005)</f>
        <v>250.1691322</v>
      </c>
      <c r="T1005" s="25" t="n">
        <f aca="false">SUM(F1005,H1005,J1005,K1005,L1005,M1005,Q1005)</f>
        <v>250.1691322</v>
      </c>
      <c r="AMH1005" s="13"/>
      <c r="AMI1005" s="0"/>
      <c r="AMJ1005" s="0"/>
    </row>
    <row r="1006" s="39" customFormat="true" ht="13.8" hidden="false" customHeight="false" outlineLevel="0" collapsed="false">
      <c r="A1006" s="27" t="n">
        <v>30722250</v>
      </c>
      <c r="B1006" s="28" t="s">
        <v>1050</v>
      </c>
      <c r="C1006" s="29"/>
      <c r="D1006" s="29"/>
      <c r="E1006" s="27" t="s">
        <v>24</v>
      </c>
      <c r="F1006" s="19" t="n">
        <f aca="false">IF(C1006="",VLOOKUP(E1006,'PORTE E UCO'!$A$5:$D$46,4,0),VLOOKUP(E1006,'PORTE E UCO'!$A$5:$D$46,4,0)*C1006)</f>
        <v>377.223602</v>
      </c>
      <c r="G1006" s="30"/>
      <c r="H1006" s="21" t="n">
        <f aca="false">G1006*$R$2</f>
        <v>0</v>
      </c>
      <c r="I1006" s="27" t="n">
        <v>2</v>
      </c>
      <c r="J1006" s="22" t="n">
        <f aca="false">IF(I1006&gt;=1,F1006*$J$2,"")</f>
        <v>113.1670806</v>
      </c>
      <c r="K1006" s="22" t="n">
        <f aca="false">IF(I1006&gt;=2,F1006*$K$2,"")</f>
        <v>75.4447204</v>
      </c>
      <c r="L1006" s="22" t="str">
        <f aca="false">IF(I1006&gt;=3,F1006*$L$2,"")</f>
        <v/>
      </c>
      <c r="M1006" s="22" t="str">
        <f aca="false">IF(I1006&gt;=4,F1006*$M$2,"")</f>
        <v/>
      </c>
      <c r="N1006" s="27" t="n">
        <v>2</v>
      </c>
      <c r="O1006" s="27" t="n">
        <v>0</v>
      </c>
      <c r="P1006" s="31" t="n">
        <v>0</v>
      </c>
      <c r="Q1006" s="32"/>
      <c r="R1006" s="38"/>
      <c r="S1006" s="25" t="n">
        <f aca="false">SUM(F1006,H1006,J1006,K1006,L1006,M1006)</f>
        <v>565.835403</v>
      </c>
      <c r="T1006" s="25" t="n">
        <f aca="false">SUM(F1006,H1006,J1006,K1006,L1006,M1006,Q1006)</f>
        <v>565.835403</v>
      </c>
      <c r="AMH1006" s="13"/>
      <c r="AMI1006" s="0"/>
      <c r="AMJ1006" s="0"/>
    </row>
    <row r="1007" s="39" customFormat="true" ht="13.8" hidden="false" customHeight="false" outlineLevel="0" collapsed="false">
      <c r="A1007" s="16" t="n">
        <v>30722268</v>
      </c>
      <c r="B1007" s="17" t="s">
        <v>1051</v>
      </c>
      <c r="C1007" s="18"/>
      <c r="D1007" s="18"/>
      <c r="E1007" s="16" t="s">
        <v>24</v>
      </c>
      <c r="F1007" s="19" t="n">
        <f aca="false">IF(C1007="",VLOOKUP(E1007,'PORTE E UCO'!$A$5:$D$46,4,0),VLOOKUP(E1007,'PORTE E UCO'!$A$5:$D$46,4,0)*C1007)</f>
        <v>377.223602</v>
      </c>
      <c r="G1007" s="20"/>
      <c r="H1007" s="21" t="n">
        <f aca="false">G1007*$R$2</f>
        <v>0</v>
      </c>
      <c r="I1007" s="16" t="n">
        <v>2</v>
      </c>
      <c r="J1007" s="22" t="n">
        <f aca="false">IF(I1007&gt;=1,F1007*$J$2,"")</f>
        <v>113.1670806</v>
      </c>
      <c r="K1007" s="22" t="n">
        <f aca="false">IF(I1007&gt;=2,F1007*$K$2,"")</f>
        <v>75.4447204</v>
      </c>
      <c r="L1007" s="22" t="str">
        <f aca="false">IF(I1007&gt;=3,F1007*$L$2,"")</f>
        <v/>
      </c>
      <c r="M1007" s="22" t="str">
        <f aca="false">IF(I1007&gt;=4,F1007*$M$2,"")</f>
        <v/>
      </c>
      <c r="N1007" s="16" t="n">
        <v>2</v>
      </c>
      <c r="O1007" s="16" t="n">
        <v>0</v>
      </c>
      <c r="P1007" s="23" t="n">
        <v>0</v>
      </c>
      <c r="Q1007" s="22"/>
      <c r="R1007" s="38"/>
      <c r="S1007" s="25" t="n">
        <f aca="false">SUM(F1007,H1007,J1007,K1007,L1007,M1007)</f>
        <v>565.835403</v>
      </c>
      <c r="T1007" s="25" t="n">
        <f aca="false">SUM(F1007,H1007,J1007,K1007,L1007,M1007,Q1007)</f>
        <v>565.835403</v>
      </c>
      <c r="AMH1007" s="13"/>
      <c r="AMI1007" s="0"/>
      <c r="AMJ1007" s="0"/>
    </row>
    <row r="1008" s="39" customFormat="true" ht="13.8" hidden="false" customHeight="false" outlineLevel="0" collapsed="false">
      <c r="A1008" s="27" t="n">
        <v>30722276</v>
      </c>
      <c r="B1008" s="28" t="s">
        <v>1052</v>
      </c>
      <c r="C1008" s="29"/>
      <c r="D1008" s="29"/>
      <c r="E1008" s="27" t="s">
        <v>22</v>
      </c>
      <c r="F1008" s="19" t="n">
        <f aca="false">IF(C1008="",VLOOKUP(E1008,'PORTE E UCO'!$A$5:$D$46,4,0),VLOOKUP(E1008,'PORTE E UCO'!$A$5:$D$46,4,0)*C1008)</f>
        <v>220.434104</v>
      </c>
      <c r="G1008" s="30"/>
      <c r="H1008" s="21" t="n">
        <f aca="false">G1008*$R$2</f>
        <v>0</v>
      </c>
      <c r="I1008" s="27" t="n">
        <v>1</v>
      </c>
      <c r="J1008" s="22" t="n">
        <f aca="false">IF(I1008&gt;=1,F1008*$J$2,"")</f>
        <v>66.1302312</v>
      </c>
      <c r="K1008" s="22" t="str">
        <f aca="false">IF(I1008&gt;=2,F1008*$K$2,"")</f>
        <v/>
      </c>
      <c r="L1008" s="22" t="str">
        <f aca="false">IF(I1008&gt;=3,F1008*$L$2,"")</f>
        <v/>
      </c>
      <c r="M1008" s="22" t="str">
        <f aca="false">IF(I1008&gt;=4,F1008*$M$2,"")</f>
        <v/>
      </c>
      <c r="N1008" s="27" t="n">
        <v>1</v>
      </c>
      <c r="O1008" s="27" t="n">
        <v>0</v>
      </c>
      <c r="P1008" s="31" t="n">
        <v>0</v>
      </c>
      <c r="Q1008" s="32"/>
      <c r="R1008" s="38"/>
      <c r="S1008" s="25" t="n">
        <f aca="false">SUM(F1008,H1008,J1008,K1008,L1008,M1008)</f>
        <v>286.5643352</v>
      </c>
      <c r="T1008" s="25" t="n">
        <f aca="false">SUM(F1008,H1008,J1008,K1008,L1008,M1008,Q1008)</f>
        <v>286.5643352</v>
      </c>
      <c r="AMH1008" s="13"/>
      <c r="AMI1008" s="0"/>
      <c r="AMJ1008" s="0"/>
    </row>
    <row r="1009" s="39" customFormat="true" ht="13.8" hidden="false" customHeight="false" outlineLevel="0" collapsed="false">
      <c r="A1009" s="16" t="n">
        <v>30722284</v>
      </c>
      <c r="B1009" s="17" t="s">
        <v>1053</v>
      </c>
      <c r="C1009" s="18"/>
      <c r="D1009" s="18"/>
      <c r="E1009" s="16" t="s">
        <v>26</v>
      </c>
      <c r="F1009" s="19" t="n">
        <f aca="false">IF(C1009="",VLOOKUP(E1009,'PORTE E UCO'!$A$5:$D$46,4,0),VLOOKUP(E1009,'PORTE E UCO'!$A$5:$D$46,4,0)*C1009)</f>
        <v>324.442174</v>
      </c>
      <c r="G1009" s="20"/>
      <c r="H1009" s="21" t="n">
        <f aca="false">G1009*$R$2</f>
        <v>0</v>
      </c>
      <c r="I1009" s="16" t="n">
        <v>1</v>
      </c>
      <c r="J1009" s="22" t="n">
        <f aca="false">IF(I1009&gt;=1,F1009*$J$2,"")</f>
        <v>97.3326522</v>
      </c>
      <c r="K1009" s="22" t="str">
        <f aca="false">IF(I1009&gt;=2,F1009*$K$2,"")</f>
        <v/>
      </c>
      <c r="L1009" s="22" t="str">
        <f aca="false">IF(I1009&gt;=3,F1009*$L$2,"")</f>
        <v/>
      </c>
      <c r="M1009" s="22" t="str">
        <f aca="false">IF(I1009&gt;=4,F1009*$M$2,"")</f>
        <v/>
      </c>
      <c r="N1009" s="16" t="n">
        <v>2</v>
      </c>
      <c r="O1009" s="16" t="n">
        <v>0</v>
      </c>
      <c r="P1009" s="23" t="n">
        <v>0</v>
      </c>
      <c r="Q1009" s="22"/>
      <c r="R1009" s="38"/>
      <c r="S1009" s="25" t="n">
        <f aca="false">SUM(F1009,H1009,J1009,K1009,L1009,M1009)</f>
        <v>421.7748262</v>
      </c>
      <c r="T1009" s="25" t="n">
        <f aca="false">SUM(F1009,H1009,J1009,K1009,L1009,M1009,Q1009)</f>
        <v>421.7748262</v>
      </c>
      <c r="AMH1009" s="13"/>
      <c r="AMI1009" s="0"/>
      <c r="AMJ1009" s="0"/>
    </row>
    <row r="1010" s="39" customFormat="true" ht="13.8" hidden="false" customHeight="false" outlineLevel="0" collapsed="false">
      <c r="A1010" s="27" t="n">
        <v>30722292</v>
      </c>
      <c r="B1010" s="28" t="s">
        <v>1054</v>
      </c>
      <c r="C1010" s="29"/>
      <c r="D1010" s="29"/>
      <c r="E1010" s="27" t="s">
        <v>37</v>
      </c>
      <c r="F1010" s="19" t="n">
        <f aca="false">IF(C1010="",VLOOKUP(E1010,'PORTE E UCO'!$A$5:$D$46,4,0),VLOOKUP(E1010,'PORTE E UCO'!$A$5:$D$46,4,0)*C1010)</f>
        <v>192.437794</v>
      </c>
      <c r="G1010" s="30"/>
      <c r="H1010" s="21" t="n">
        <f aca="false">G1010*$R$2</f>
        <v>0</v>
      </c>
      <c r="I1010" s="27" t="n">
        <v>0</v>
      </c>
      <c r="J1010" s="22" t="str">
        <f aca="false">IF(I1010&gt;=1,F1010*$J$2,"")</f>
        <v/>
      </c>
      <c r="K1010" s="22" t="str">
        <f aca="false">IF(I1010&gt;=2,F1010*$K$2,"")</f>
        <v/>
      </c>
      <c r="L1010" s="22" t="str">
        <f aca="false">IF(I1010&gt;=3,F1010*$L$2,"")</f>
        <v/>
      </c>
      <c r="M1010" s="22" t="str">
        <f aca="false">IF(I1010&gt;=4,F1010*$M$2,"")</f>
        <v/>
      </c>
      <c r="N1010" s="27" t="n">
        <v>0</v>
      </c>
      <c r="O1010" s="27" t="n">
        <v>0</v>
      </c>
      <c r="P1010" s="31" t="n">
        <v>0</v>
      </c>
      <c r="Q1010" s="32"/>
      <c r="R1010" s="38"/>
      <c r="S1010" s="25" t="n">
        <f aca="false">SUM(F1010,H1010,J1010,K1010,L1010,M1010)</f>
        <v>192.437794</v>
      </c>
      <c r="T1010" s="25" t="n">
        <f aca="false">SUM(F1010,H1010,J1010,K1010,L1010,M1010,Q1010)</f>
        <v>192.437794</v>
      </c>
      <c r="AMH1010" s="13"/>
      <c r="AMI1010" s="0"/>
      <c r="AMJ1010" s="0"/>
    </row>
    <row r="1011" s="39" customFormat="true" ht="13.8" hidden="false" customHeight="false" outlineLevel="0" collapsed="false">
      <c r="A1011" s="16" t="n">
        <v>30722306</v>
      </c>
      <c r="B1011" s="17" t="s">
        <v>1055</v>
      </c>
      <c r="C1011" s="18"/>
      <c r="D1011" s="18"/>
      <c r="E1011" s="16" t="s">
        <v>223</v>
      </c>
      <c r="F1011" s="19" t="n">
        <f aca="false">IF(C1011="",VLOOKUP(E1011,'PORTE E UCO'!$A$5:$D$46,4,0),VLOOKUP(E1011,'PORTE E UCO'!$A$5:$D$46,4,0)*C1011)</f>
        <v>436.20385</v>
      </c>
      <c r="G1011" s="20"/>
      <c r="H1011" s="21" t="n">
        <f aca="false">G1011*$R$2</f>
        <v>0</v>
      </c>
      <c r="I1011" s="16" t="n">
        <v>1</v>
      </c>
      <c r="J1011" s="22" t="n">
        <f aca="false">IF(I1011&gt;=1,F1011*$J$2,"")</f>
        <v>130.861155</v>
      </c>
      <c r="K1011" s="22" t="str">
        <f aca="false">IF(I1011&gt;=2,F1011*$K$2,"")</f>
        <v/>
      </c>
      <c r="L1011" s="22" t="str">
        <f aca="false">IF(I1011&gt;=3,F1011*$L$2,"")</f>
        <v/>
      </c>
      <c r="M1011" s="22" t="str">
        <f aca="false">IF(I1011&gt;=4,F1011*$M$2,"")</f>
        <v/>
      </c>
      <c r="N1011" s="16" t="n">
        <v>3</v>
      </c>
      <c r="O1011" s="16" t="n">
        <v>0</v>
      </c>
      <c r="P1011" s="23" t="n">
        <v>0</v>
      </c>
      <c r="Q1011" s="22"/>
      <c r="R1011" s="38"/>
      <c r="S1011" s="25" t="n">
        <f aca="false">SUM(F1011,H1011,J1011,K1011,L1011,M1011)</f>
        <v>567.065005</v>
      </c>
      <c r="T1011" s="25" t="n">
        <f aca="false">SUM(F1011,H1011,J1011,K1011,L1011,M1011,Q1011)</f>
        <v>567.065005</v>
      </c>
      <c r="AMH1011" s="13"/>
      <c r="AMI1011" s="0"/>
      <c r="AMJ1011" s="0"/>
    </row>
    <row r="1012" s="39" customFormat="true" ht="13.8" hidden="false" customHeight="false" outlineLevel="0" collapsed="false">
      <c r="A1012" s="27" t="n">
        <v>30722314</v>
      </c>
      <c r="B1012" s="28" t="s">
        <v>1056</v>
      </c>
      <c r="C1012" s="29"/>
      <c r="D1012" s="29"/>
      <c r="E1012" s="27" t="s">
        <v>15</v>
      </c>
      <c r="F1012" s="19" t="n">
        <f aca="false">IF(C1012="",VLOOKUP(E1012,'PORTE E UCO'!$A$5:$D$46,4,0),VLOOKUP(E1012,'PORTE E UCO'!$A$5:$D$46,4,0)*C1012)</f>
        <v>93.13473</v>
      </c>
      <c r="G1012" s="30"/>
      <c r="H1012" s="21" t="n">
        <f aca="false">G1012*$R$2</f>
        <v>0</v>
      </c>
      <c r="I1012" s="27" t="n">
        <v>1</v>
      </c>
      <c r="J1012" s="22" t="n">
        <f aca="false">IF(I1012&gt;=1,F1012*$J$2,"")</f>
        <v>27.940419</v>
      </c>
      <c r="K1012" s="22" t="str">
        <f aca="false">IF(I1012&gt;=2,F1012*$K$2,"")</f>
        <v/>
      </c>
      <c r="L1012" s="22" t="str">
        <f aca="false">IF(I1012&gt;=3,F1012*$L$2,"")</f>
        <v/>
      </c>
      <c r="M1012" s="22" t="str">
        <f aca="false">IF(I1012&gt;=4,F1012*$M$2,"")</f>
        <v/>
      </c>
      <c r="N1012" s="27" t="n">
        <v>1</v>
      </c>
      <c r="O1012" s="27" t="n">
        <v>0</v>
      </c>
      <c r="P1012" s="31" t="n">
        <v>0</v>
      </c>
      <c r="Q1012" s="32"/>
      <c r="R1012" s="38"/>
      <c r="S1012" s="25" t="n">
        <f aca="false">SUM(F1012,H1012,J1012,K1012,L1012,M1012)</f>
        <v>121.075149</v>
      </c>
      <c r="T1012" s="25" t="n">
        <f aca="false">SUM(F1012,H1012,J1012,K1012,L1012,M1012,Q1012)</f>
        <v>121.075149</v>
      </c>
      <c r="AMH1012" s="13"/>
      <c r="AMI1012" s="0"/>
      <c r="AMJ1012" s="0"/>
    </row>
    <row r="1013" s="39" customFormat="true" ht="13.8" hidden="false" customHeight="false" outlineLevel="0" collapsed="false">
      <c r="A1013" s="16" t="n">
        <v>30722322</v>
      </c>
      <c r="B1013" s="17" t="s">
        <v>1057</v>
      </c>
      <c r="C1013" s="18"/>
      <c r="D1013" s="18"/>
      <c r="E1013" s="16" t="s">
        <v>229</v>
      </c>
      <c r="F1013" s="19" t="n">
        <f aca="false">IF(C1013="",VLOOKUP(E1013,'PORTE E UCO'!$A$5:$D$46,4,0),VLOOKUP(E1013,'PORTE E UCO'!$A$5:$D$46,4,0)*C1013)</f>
        <v>946.935808</v>
      </c>
      <c r="G1013" s="20"/>
      <c r="H1013" s="21" t="n">
        <f aca="false">G1013*$R$2</f>
        <v>0</v>
      </c>
      <c r="I1013" s="16" t="n">
        <v>1</v>
      </c>
      <c r="J1013" s="22" t="n">
        <f aca="false">IF(I1013&gt;=1,F1013*$J$2,"")</f>
        <v>284.0807424</v>
      </c>
      <c r="K1013" s="22" t="str">
        <f aca="false">IF(I1013&gt;=2,F1013*$K$2,"")</f>
        <v/>
      </c>
      <c r="L1013" s="22" t="str">
        <f aca="false">IF(I1013&gt;=3,F1013*$L$2,"")</f>
        <v/>
      </c>
      <c r="M1013" s="22" t="str">
        <f aca="false">IF(I1013&gt;=4,F1013*$M$2,"")</f>
        <v/>
      </c>
      <c r="N1013" s="16" t="n">
        <v>3</v>
      </c>
      <c r="O1013" s="16" t="n">
        <v>0</v>
      </c>
      <c r="P1013" s="23" t="n">
        <v>0</v>
      </c>
      <c r="Q1013" s="22"/>
      <c r="R1013" s="38"/>
      <c r="S1013" s="25" t="n">
        <f aca="false">SUM(F1013,H1013,J1013,K1013,L1013,M1013)</f>
        <v>1231.0165504</v>
      </c>
      <c r="T1013" s="25" t="n">
        <f aca="false">SUM(F1013,H1013,J1013,K1013,L1013,M1013,Q1013)</f>
        <v>1231.0165504</v>
      </c>
      <c r="AMH1013" s="13"/>
      <c r="AMI1013" s="0"/>
      <c r="AMJ1013" s="0"/>
    </row>
    <row r="1014" s="39" customFormat="true" ht="13.8" hidden="false" customHeight="false" outlineLevel="0" collapsed="false">
      <c r="A1014" s="27" t="n">
        <v>30722330</v>
      </c>
      <c r="B1014" s="28" t="s">
        <v>1058</v>
      </c>
      <c r="C1014" s="29"/>
      <c r="D1014" s="29"/>
      <c r="E1014" s="27" t="s">
        <v>26</v>
      </c>
      <c r="F1014" s="19" t="n">
        <f aca="false">IF(C1014="",VLOOKUP(E1014,'PORTE E UCO'!$A$5:$D$46,4,0),VLOOKUP(E1014,'PORTE E UCO'!$A$5:$D$46,4,0)*C1014)</f>
        <v>324.442174</v>
      </c>
      <c r="G1014" s="30"/>
      <c r="H1014" s="21" t="n">
        <f aca="false">G1014*$R$2</f>
        <v>0</v>
      </c>
      <c r="I1014" s="27" t="n">
        <v>1</v>
      </c>
      <c r="J1014" s="22" t="n">
        <f aca="false">IF(I1014&gt;=1,F1014*$J$2,"")</f>
        <v>97.3326522</v>
      </c>
      <c r="K1014" s="22" t="str">
        <f aca="false">IF(I1014&gt;=2,F1014*$K$2,"")</f>
        <v/>
      </c>
      <c r="L1014" s="22" t="str">
        <f aca="false">IF(I1014&gt;=3,F1014*$L$2,"")</f>
        <v/>
      </c>
      <c r="M1014" s="22" t="str">
        <f aca="false">IF(I1014&gt;=4,F1014*$M$2,"")</f>
        <v/>
      </c>
      <c r="N1014" s="27" t="n">
        <v>2</v>
      </c>
      <c r="O1014" s="27" t="n">
        <v>0</v>
      </c>
      <c r="P1014" s="31" t="n">
        <v>0</v>
      </c>
      <c r="Q1014" s="32"/>
      <c r="R1014" s="38"/>
      <c r="S1014" s="25" t="n">
        <f aca="false">SUM(F1014,H1014,J1014,K1014,L1014,M1014)</f>
        <v>421.7748262</v>
      </c>
      <c r="T1014" s="25" t="n">
        <f aca="false">SUM(F1014,H1014,J1014,K1014,L1014,M1014,Q1014)</f>
        <v>421.7748262</v>
      </c>
      <c r="AMH1014" s="13"/>
      <c r="AMI1014" s="0"/>
      <c r="AMJ1014" s="0"/>
    </row>
    <row r="1015" s="39" customFormat="true" ht="13.8" hidden="false" customHeight="false" outlineLevel="0" collapsed="false">
      <c r="A1015" s="16" t="n">
        <v>30722357</v>
      </c>
      <c r="B1015" s="17" t="s">
        <v>1059</v>
      </c>
      <c r="C1015" s="18"/>
      <c r="D1015" s="18"/>
      <c r="E1015" s="16" t="s">
        <v>54</v>
      </c>
      <c r="F1015" s="19" t="n">
        <f aca="false">IF(C1015="",VLOOKUP(E1015,'PORTE E UCO'!$A$5:$D$46,4,0),VLOOKUP(E1015,'PORTE E UCO'!$A$5:$D$46,4,0)*C1015)</f>
        <v>35.31295</v>
      </c>
      <c r="G1015" s="20"/>
      <c r="H1015" s="21" t="n">
        <f aca="false">G1015*$R$2</f>
        <v>0</v>
      </c>
      <c r="I1015" s="16" t="n">
        <v>0</v>
      </c>
      <c r="J1015" s="22" t="str">
        <f aca="false">IF(I1015&gt;=1,F1015*$J$2,"")</f>
        <v/>
      </c>
      <c r="K1015" s="22" t="str">
        <f aca="false">IF(I1015&gt;=2,F1015*$K$2,"")</f>
        <v/>
      </c>
      <c r="L1015" s="22" t="str">
        <f aca="false">IF(I1015&gt;=3,F1015*$L$2,"")</f>
        <v/>
      </c>
      <c r="M1015" s="22" t="str">
        <f aca="false">IF(I1015&gt;=4,F1015*$M$2,"")</f>
        <v/>
      </c>
      <c r="N1015" s="16" t="n">
        <v>1</v>
      </c>
      <c r="O1015" s="16" t="n">
        <v>0</v>
      </c>
      <c r="P1015" s="23" t="n">
        <v>0</v>
      </c>
      <c r="Q1015" s="22"/>
      <c r="R1015" s="38"/>
      <c r="S1015" s="25" t="n">
        <f aca="false">SUM(F1015,H1015,J1015,K1015,L1015,M1015)</f>
        <v>35.31295</v>
      </c>
      <c r="T1015" s="25" t="n">
        <f aca="false">SUM(F1015,H1015,J1015,K1015,L1015,M1015,Q1015)</f>
        <v>35.31295</v>
      </c>
      <c r="AMH1015" s="13"/>
      <c r="AMI1015" s="0"/>
      <c r="AMJ1015" s="0"/>
    </row>
    <row r="1016" s="39" customFormat="true" ht="13.8" hidden="false" customHeight="false" outlineLevel="0" collapsed="false">
      <c r="A1016" s="27" t="n">
        <v>30722365</v>
      </c>
      <c r="B1016" s="28" t="s">
        <v>1060</v>
      </c>
      <c r="C1016" s="29"/>
      <c r="D1016" s="29"/>
      <c r="E1016" s="27" t="s">
        <v>26</v>
      </c>
      <c r="F1016" s="19" t="n">
        <f aca="false">IF(C1016="",VLOOKUP(E1016,'PORTE E UCO'!$A$5:$D$46,4,0),VLOOKUP(E1016,'PORTE E UCO'!$A$5:$D$46,4,0)*C1016)</f>
        <v>324.442174</v>
      </c>
      <c r="G1016" s="30"/>
      <c r="H1016" s="21" t="n">
        <f aca="false">G1016*$R$2</f>
        <v>0</v>
      </c>
      <c r="I1016" s="27" t="n">
        <v>1</v>
      </c>
      <c r="J1016" s="22" t="n">
        <f aca="false">IF(I1016&gt;=1,F1016*$J$2,"")</f>
        <v>97.3326522</v>
      </c>
      <c r="K1016" s="22" t="str">
        <f aca="false">IF(I1016&gt;=2,F1016*$K$2,"")</f>
        <v/>
      </c>
      <c r="L1016" s="22" t="str">
        <f aca="false">IF(I1016&gt;=3,F1016*$L$2,"")</f>
        <v/>
      </c>
      <c r="M1016" s="22" t="str">
        <f aca="false">IF(I1016&gt;=4,F1016*$M$2,"")</f>
        <v/>
      </c>
      <c r="N1016" s="27" t="n">
        <v>2</v>
      </c>
      <c r="O1016" s="27" t="n">
        <v>0</v>
      </c>
      <c r="P1016" s="31" t="n">
        <v>0</v>
      </c>
      <c r="Q1016" s="32"/>
      <c r="R1016" s="38"/>
      <c r="S1016" s="25" t="n">
        <f aca="false">SUM(F1016,H1016,J1016,K1016,L1016,M1016)</f>
        <v>421.7748262</v>
      </c>
      <c r="T1016" s="25" t="n">
        <f aca="false">SUM(F1016,H1016,J1016,K1016,L1016,M1016,Q1016)</f>
        <v>421.7748262</v>
      </c>
      <c r="AMH1016" s="13"/>
      <c r="AMI1016" s="0"/>
      <c r="AMJ1016" s="0"/>
    </row>
    <row r="1017" s="39" customFormat="true" ht="13.8" hidden="false" customHeight="false" outlineLevel="0" collapsed="false">
      <c r="A1017" s="16" t="n">
        <v>30722349</v>
      </c>
      <c r="B1017" s="17" t="s">
        <v>1061</v>
      </c>
      <c r="C1017" s="18"/>
      <c r="D1017" s="18"/>
      <c r="E1017" s="16" t="s">
        <v>64</v>
      </c>
      <c r="F1017" s="19" t="n">
        <f aca="false">IF(C1017="",VLOOKUP(E1017,'PORTE E UCO'!$A$5:$D$46,4,0),VLOOKUP(E1017,'PORTE E UCO'!$A$5:$D$46,4,0)*C1017)</f>
        <v>110.217052</v>
      </c>
      <c r="G1017" s="20"/>
      <c r="H1017" s="21" t="n">
        <f aca="false">G1017*$R$2</f>
        <v>0</v>
      </c>
      <c r="I1017" s="16" t="n">
        <v>0</v>
      </c>
      <c r="J1017" s="22" t="str">
        <f aca="false">IF(I1017&gt;=1,F1017*$J$2,"")</f>
        <v/>
      </c>
      <c r="K1017" s="22" t="str">
        <f aca="false">IF(I1017&gt;=2,F1017*$K$2,"")</f>
        <v/>
      </c>
      <c r="L1017" s="22" t="str">
        <f aca="false">IF(I1017&gt;=3,F1017*$L$2,"")</f>
        <v/>
      </c>
      <c r="M1017" s="22" t="str">
        <f aca="false">IF(I1017&gt;=4,F1017*$M$2,"")</f>
        <v/>
      </c>
      <c r="N1017" s="16" t="n">
        <v>0</v>
      </c>
      <c r="O1017" s="16" t="n">
        <v>0</v>
      </c>
      <c r="P1017" s="23" t="n">
        <v>0</v>
      </c>
      <c r="Q1017" s="22"/>
      <c r="R1017" s="38"/>
      <c r="S1017" s="25" t="n">
        <f aca="false">SUM(F1017,H1017,J1017,K1017,L1017,M1017)</f>
        <v>110.217052</v>
      </c>
      <c r="T1017" s="25" t="n">
        <f aca="false">SUM(F1017,H1017,J1017,K1017,L1017,M1017,Q1017)</f>
        <v>110.217052</v>
      </c>
      <c r="AMH1017" s="13"/>
      <c r="AMI1017" s="0"/>
      <c r="AMJ1017" s="0"/>
    </row>
    <row r="1018" s="39" customFormat="true" ht="13.8" hidden="false" customHeight="false" outlineLevel="0" collapsed="false">
      <c r="A1018" s="27" t="n">
        <v>30722381</v>
      </c>
      <c r="B1018" s="28" t="s">
        <v>1062</v>
      </c>
      <c r="C1018" s="29"/>
      <c r="D1018" s="29"/>
      <c r="E1018" s="27" t="s">
        <v>15</v>
      </c>
      <c r="F1018" s="19" t="n">
        <f aca="false">IF(C1018="",VLOOKUP(E1018,'PORTE E UCO'!$A$5:$D$46,4,0),VLOOKUP(E1018,'PORTE E UCO'!$A$5:$D$46,4,0)*C1018)</f>
        <v>93.13473</v>
      </c>
      <c r="G1018" s="30"/>
      <c r="H1018" s="21" t="n">
        <f aca="false">G1018*$R$2</f>
        <v>0</v>
      </c>
      <c r="I1018" s="27" t="n">
        <v>0</v>
      </c>
      <c r="J1018" s="22" t="str">
        <f aca="false">IF(I1018&gt;=1,F1018*$J$2,"")</f>
        <v/>
      </c>
      <c r="K1018" s="22" t="str">
        <f aca="false">IF(I1018&gt;=2,F1018*$K$2,"")</f>
        <v/>
      </c>
      <c r="L1018" s="22" t="str">
        <f aca="false">IF(I1018&gt;=3,F1018*$L$2,"")</f>
        <v/>
      </c>
      <c r="M1018" s="22" t="str">
        <f aca="false">IF(I1018&gt;=4,F1018*$M$2,"")</f>
        <v/>
      </c>
      <c r="N1018" s="27" t="n">
        <v>0</v>
      </c>
      <c r="O1018" s="27" t="n">
        <v>0</v>
      </c>
      <c r="P1018" s="31" t="n">
        <v>0</v>
      </c>
      <c r="Q1018" s="32"/>
      <c r="R1018" s="38"/>
      <c r="S1018" s="25" t="n">
        <f aca="false">SUM(F1018,H1018,J1018,K1018,L1018,M1018)</f>
        <v>93.13473</v>
      </c>
      <c r="T1018" s="25" t="n">
        <f aca="false">SUM(F1018,H1018,J1018,K1018,L1018,M1018,Q1018)</f>
        <v>93.13473</v>
      </c>
      <c r="AMH1018" s="13"/>
      <c r="AMI1018" s="0"/>
      <c r="AMJ1018" s="0"/>
    </row>
    <row r="1019" s="39" customFormat="true" ht="13.8" hidden="false" customHeight="false" outlineLevel="0" collapsed="false">
      <c r="A1019" s="16" t="n">
        <v>30722373</v>
      </c>
      <c r="B1019" s="17" t="s">
        <v>1063</v>
      </c>
      <c r="C1019" s="18"/>
      <c r="D1019" s="18"/>
      <c r="E1019" s="16" t="s">
        <v>20</v>
      </c>
      <c r="F1019" s="19" t="n">
        <f aca="false">IF(C1019="",VLOOKUP(E1019,'PORTE E UCO'!$A$5:$D$46,4,0),VLOOKUP(E1019,'PORTE E UCO'!$A$5:$D$46,4,0)*C1019)</f>
        <v>70.656386</v>
      </c>
      <c r="G1019" s="20"/>
      <c r="H1019" s="21" t="n">
        <f aca="false">G1019*$R$2</f>
        <v>0</v>
      </c>
      <c r="I1019" s="16" t="n">
        <v>0</v>
      </c>
      <c r="J1019" s="22" t="str">
        <f aca="false">IF(I1019&gt;=1,F1019*$J$2,"")</f>
        <v/>
      </c>
      <c r="K1019" s="22" t="str">
        <f aca="false">IF(I1019&gt;=2,F1019*$K$2,"")</f>
        <v/>
      </c>
      <c r="L1019" s="22" t="str">
        <f aca="false">IF(I1019&gt;=3,F1019*$L$2,"")</f>
        <v/>
      </c>
      <c r="M1019" s="22" t="str">
        <f aca="false">IF(I1019&gt;=4,F1019*$M$2,"")</f>
        <v/>
      </c>
      <c r="N1019" s="16" t="n">
        <v>0</v>
      </c>
      <c r="O1019" s="16" t="n">
        <v>0</v>
      </c>
      <c r="P1019" s="23" t="n">
        <v>0</v>
      </c>
      <c r="Q1019" s="22"/>
      <c r="R1019" s="38"/>
      <c r="S1019" s="25" t="n">
        <f aca="false">SUM(F1019,H1019,J1019,K1019,L1019,M1019)</f>
        <v>70.656386</v>
      </c>
      <c r="T1019" s="25" t="n">
        <f aca="false">SUM(F1019,H1019,J1019,K1019,L1019,M1019,Q1019)</f>
        <v>70.656386</v>
      </c>
      <c r="AMH1019" s="13"/>
      <c r="AMI1019" s="0"/>
      <c r="AMJ1019" s="0"/>
    </row>
    <row r="1020" s="39" customFormat="true" ht="13.8" hidden="false" customHeight="false" outlineLevel="0" collapsed="false">
      <c r="A1020" s="27" t="n">
        <v>30722390</v>
      </c>
      <c r="B1020" s="28" t="s">
        <v>1064</v>
      </c>
      <c r="C1020" s="29"/>
      <c r="D1020" s="29"/>
      <c r="E1020" s="27" t="s">
        <v>22</v>
      </c>
      <c r="F1020" s="19" t="n">
        <f aca="false">IF(C1020="",VLOOKUP(E1020,'PORTE E UCO'!$A$5:$D$46,4,0),VLOOKUP(E1020,'PORTE E UCO'!$A$5:$D$46,4,0)*C1020)</f>
        <v>220.434104</v>
      </c>
      <c r="G1020" s="30"/>
      <c r="H1020" s="21" t="n">
        <f aca="false">G1020*$R$2</f>
        <v>0</v>
      </c>
      <c r="I1020" s="27" t="n">
        <v>1</v>
      </c>
      <c r="J1020" s="22" t="n">
        <f aca="false">IF(I1020&gt;=1,F1020*$J$2,"")</f>
        <v>66.1302312</v>
      </c>
      <c r="K1020" s="22" t="str">
        <f aca="false">IF(I1020&gt;=2,F1020*$K$2,"")</f>
        <v/>
      </c>
      <c r="L1020" s="22" t="str">
        <f aca="false">IF(I1020&gt;=3,F1020*$L$2,"")</f>
        <v/>
      </c>
      <c r="M1020" s="22" t="str">
        <f aca="false">IF(I1020&gt;=4,F1020*$M$2,"")</f>
        <v/>
      </c>
      <c r="N1020" s="27" t="n">
        <v>3</v>
      </c>
      <c r="O1020" s="27" t="n">
        <v>0</v>
      </c>
      <c r="P1020" s="31" t="n">
        <v>0</v>
      </c>
      <c r="Q1020" s="32"/>
      <c r="R1020" s="38"/>
      <c r="S1020" s="25" t="n">
        <f aca="false">SUM(F1020,H1020,J1020,K1020,L1020,M1020)</f>
        <v>286.5643352</v>
      </c>
      <c r="T1020" s="25" t="n">
        <f aca="false">SUM(F1020,H1020,J1020,K1020,L1020,M1020,Q1020)</f>
        <v>286.5643352</v>
      </c>
      <c r="AMH1020" s="13"/>
      <c r="AMI1020" s="0"/>
      <c r="AMJ1020" s="0"/>
    </row>
    <row r="1021" s="39" customFormat="true" ht="13.8" hidden="false" customHeight="false" outlineLevel="0" collapsed="false">
      <c r="A1021" s="16" t="n">
        <v>30722403</v>
      </c>
      <c r="B1021" s="17" t="s">
        <v>1065</v>
      </c>
      <c r="C1021" s="18"/>
      <c r="D1021" s="18"/>
      <c r="E1021" s="16" t="s">
        <v>39</v>
      </c>
      <c r="F1021" s="19" t="n">
        <f aca="false">IF(C1021="",VLOOKUP(E1021,'PORTE E UCO'!$A$5:$D$46,4,0),VLOOKUP(E1021,'PORTE E UCO'!$A$5:$D$46,4,0)*C1021)</f>
        <v>52.984668</v>
      </c>
      <c r="G1021" s="20"/>
      <c r="H1021" s="21" t="n">
        <f aca="false">G1021*$R$2</f>
        <v>0</v>
      </c>
      <c r="I1021" s="16" t="n">
        <v>0</v>
      </c>
      <c r="J1021" s="22" t="str">
        <f aca="false">IF(I1021&gt;=1,F1021*$J$2,"")</f>
        <v/>
      </c>
      <c r="K1021" s="22" t="str">
        <f aca="false">IF(I1021&gt;=2,F1021*$K$2,"")</f>
        <v/>
      </c>
      <c r="L1021" s="22" t="str">
        <f aca="false">IF(I1021&gt;=3,F1021*$L$2,"")</f>
        <v/>
      </c>
      <c r="M1021" s="22" t="str">
        <f aca="false">IF(I1021&gt;=4,F1021*$M$2,"")</f>
        <v/>
      </c>
      <c r="N1021" s="16" t="n">
        <v>1</v>
      </c>
      <c r="O1021" s="16" t="n">
        <v>0</v>
      </c>
      <c r="P1021" s="23" t="n">
        <v>0</v>
      </c>
      <c r="Q1021" s="22"/>
      <c r="R1021" s="38"/>
      <c r="S1021" s="25" t="n">
        <f aca="false">SUM(F1021,H1021,J1021,K1021,L1021,M1021)</f>
        <v>52.984668</v>
      </c>
      <c r="T1021" s="25" t="n">
        <f aca="false">SUM(F1021,H1021,J1021,K1021,L1021,M1021,Q1021)</f>
        <v>52.984668</v>
      </c>
      <c r="AMH1021" s="13"/>
      <c r="AMI1021" s="0"/>
      <c r="AMJ1021" s="0"/>
    </row>
    <row r="1022" s="39" customFormat="true" ht="14.95" hidden="false" customHeight="false" outlineLevel="0" collapsed="false">
      <c r="A1022" s="27" t="n">
        <v>30722411</v>
      </c>
      <c r="B1022" s="28" t="s">
        <v>1066</v>
      </c>
      <c r="C1022" s="29"/>
      <c r="D1022" s="29"/>
      <c r="E1022" s="27" t="s">
        <v>26</v>
      </c>
      <c r="F1022" s="19" t="n">
        <f aca="false">IF(C1022="",VLOOKUP(E1022,'PORTE E UCO'!$A$5:$D$46,4,0),VLOOKUP(E1022,'PORTE E UCO'!$A$5:$D$46,4,0)*C1022)</f>
        <v>324.442174</v>
      </c>
      <c r="G1022" s="30"/>
      <c r="H1022" s="21" t="n">
        <f aca="false">G1022*$R$2</f>
        <v>0</v>
      </c>
      <c r="I1022" s="27" t="n">
        <v>1</v>
      </c>
      <c r="J1022" s="22" t="n">
        <f aca="false">IF(I1022&gt;=1,F1022*$J$2,"")</f>
        <v>97.3326522</v>
      </c>
      <c r="K1022" s="22" t="str">
        <f aca="false">IF(I1022&gt;=2,F1022*$K$2,"")</f>
        <v/>
      </c>
      <c r="L1022" s="22" t="str">
        <f aca="false">IF(I1022&gt;=3,F1022*$L$2,"")</f>
        <v/>
      </c>
      <c r="M1022" s="22" t="str">
        <f aca="false">IF(I1022&gt;=4,F1022*$M$2,"")</f>
        <v/>
      </c>
      <c r="N1022" s="27" t="n">
        <v>1</v>
      </c>
      <c r="O1022" s="27" t="n">
        <v>0</v>
      </c>
      <c r="P1022" s="31" t="n">
        <v>0</v>
      </c>
      <c r="Q1022" s="32"/>
      <c r="R1022" s="38"/>
      <c r="S1022" s="25" t="n">
        <f aca="false">SUM(F1022,H1022,J1022,K1022,L1022,M1022)</f>
        <v>421.7748262</v>
      </c>
      <c r="T1022" s="25" t="n">
        <f aca="false">SUM(F1022,H1022,J1022,K1022,L1022,M1022,Q1022)</f>
        <v>421.7748262</v>
      </c>
      <c r="AMH1022" s="13"/>
      <c r="AMI1022" s="0"/>
      <c r="AMJ1022" s="0"/>
    </row>
    <row r="1023" s="39" customFormat="true" ht="14.95" hidden="false" customHeight="false" outlineLevel="0" collapsed="false">
      <c r="A1023" s="16" t="n">
        <v>30722420</v>
      </c>
      <c r="B1023" s="17" t="s">
        <v>1067</v>
      </c>
      <c r="C1023" s="18"/>
      <c r="D1023" s="18"/>
      <c r="E1023" s="16" t="s">
        <v>15</v>
      </c>
      <c r="F1023" s="19" t="n">
        <f aca="false">IF(C1023="",VLOOKUP(E1023,'PORTE E UCO'!$A$5:$D$46,4,0),VLOOKUP(E1023,'PORTE E UCO'!$A$5:$D$46,4,0)*C1023)</f>
        <v>93.13473</v>
      </c>
      <c r="G1023" s="20"/>
      <c r="H1023" s="21" t="n">
        <f aca="false">G1023*$R$2</f>
        <v>0</v>
      </c>
      <c r="I1023" s="16" t="n">
        <v>0</v>
      </c>
      <c r="J1023" s="22" t="str">
        <f aca="false">IF(I1023&gt;=1,F1023*$J$2,"")</f>
        <v/>
      </c>
      <c r="K1023" s="22" t="str">
        <f aca="false">IF(I1023&gt;=2,F1023*$K$2,"")</f>
        <v/>
      </c>
      <c r="L1023" s="22" t="str">
        <f aca="false">IF(I1023&gt;=3,F1023*$L$2,"")</f>
        <v/>
      </c>
      <c r="M1023" s="22" t="str">
        <f aca="false">IF(I1023&gt;=4,F1023*$M$2,"")</f>
        <v/>
      </c>
      <c r="N1023" s="16" t="n">
        <v>1</v>
      </c>
      <c r="O1023" s="16" t="n">
        <v>0</v>
      </c>
      <c r="P1023" s="23" t="n">
        <v>0</v>
      </c>
      <c r="Q1023" s="22"/>
      <c r="R1023" s="38"/>
      <c r="S1023" s="25" t="n">
        <f aca="false">SUM(F1023,H1023,J1023,K1023,L1023,M1023)</f>
        <v>93.13473</v>
      </c>
      <c r="T1023" s="25" t="n">
        <f aca="false">SUM(F1023,H1023,J1023,K1023,L1023,M1023,Q1023)</f>
        <v>93.13473</v>
      </c>
      <c r="AMH1023" s="13"/>
      <c r="AMI1023" s="0"/>
      <c r="AMJ1023" s="0"/>
    </row>
    <row r="1024" s="39" customFormat="true" ht="14.95" hidden="false" customHeight="false" outlineLevel="0" collapsed="false">
      <c r="A1024" s="27" t="n">
        <v>30722438</v>
      </c>
      <c r="B1024" s="28" t="s">
        <v>1068</v>
      </c>
      <c r="C1024" s="29"/>
      <c r="D1024" s="29"/>
      <c r="E1024" s="27" t="s">
        <v>26</v>
      </c>
      <c r="F1024" s="19" t="n">
        <f aca="false">IF(C1024="",VLOOKUP(E1024,'PORTE E UCO'!$A$5:$D$46,4,0),VLOOKUP(E1024,'PORTE E UCO'!$A$5:$D$46,4,0)*C1024)</f>
        <v>324.442174</v>
      </c>
      <c r="G1024" s="30"/>
      <c r="H1024" s="21" t="n">
        <f aca="false">G1024*$R$2</f>
        <v>0</v>
      </c>
      <c r="I1024" s="27" t="n">
        <v>1</v>
      </c>
      <c r="J1024" s="22" t="n">
        <f aca="false">IF(I1024&gt;=1,F1024*$J$2,"")</f>
        <v>97.3326522</v>
      </c>
      <c r="K1024" s="22" t="str">
        <f aca="false">IF(I1024&gt;=2,F1024*$K$2,"")</f>
        <v/>
      </c>
      <c r="L1024" s="22" t="str">
        <f aca="false">IF(I1024&gt;=3,F1024*$L$2,"")</f>
        <v/>
      </c>
      <c r="M1024" s="22" t="str">
        <f aca="false">IF(I1024&gt;=4,F1024*$M$2,"")</f>
        <v/>
      </c>
      <c r="N1024" s="27" t="n">
        <v>2</v>
      </c>
      <c r="O1024" s="27" t="n">
        <v>0</v>
      </c>
      <c r="P1024" s="31" t="n">
        <v>0</v>
      </c>
      <c r="Q1024" s="32"/>
      <c r="R1024" s="38"/>
      <c r="S1024" s="25" t="n">
        <f aca="false">SUM(F1024,H1024,J1024,K1024,L1024,M1024)</f>
        <v>421.7748262</v>
      </c>
      <c r="T1024" s="25" t="n">
        <f aca="false">SUM(F1024,H1024,J1024,K1024,L1024,M1024,Q1024)</f>
        <v>421.7748262</v>
      </c>
      <c r="AMH1024" s="13"/>
      <c r="AMI1024" s="0"/>
      <c r="AMJ1024" s="0"/>
    </row>
    <row r="1025" s="39" customFormat="true" ht="13.8" hidden="false" customHeight="false" outlineLevel="0" collapsed="false">
      <c r="A1025" s="16" t="n">
        <v>30722446</v>
      </c>
      <c r="B1025" s="17" t="s">
        <v>1069</v>
      </c>
      <c r="C1025" s="18"/>
      <c r="D1025" s="18"/>
      <c r="E1025" s="16" t="s">
        <v>15</v>
      </c>
      <c r="F1025" s="19" t="n">
        <f aca="false">IF(C1025="",VLOOKUP(E1025,'PORTE E UCO'!$A$5:$D$46,4,0),VLOOKUP(E1025,'PORTE E UCO'!$A$5:$D$46,4,0)*C1025)</f>
        <v>93.13473</v>
      </c>
      <c r="G1025" s="20"/>
      <c r="H1025" s="21" t="n">
        <f aca="false">G1025*$R$2</f>
        <v>0</v>
      </c>
      <c r="I1025" s="16" t="n">
        <v>0</v>
      </c>
      <c r="J1025" s="22" t="str">
        <f aca="false">IF(I1025&gt;=1,F1025*$J$2,"")</f>
        <v/>
      </c>
      <c r="K1025" s="22" t="str">
        <f aca="false">IF(I1025&gt;=2,F1025*$K$2,"")</f>
        <v/>
      </c>
      <c r="L1025" s="22" t="str">
        <f aca="false">IF(I1025&gt;=3,F1025*$L$2,"")</f>
        <v/>
      </c>
      <c r="M1025" s="22" t="str">
        <f aca="false">IF(I1025&gt;=4,F1025*$M$2,"")</f>
        <v/>
      </c>
      <c r="N1025" s="16" t="n">
        <v>1</v>
      </c>
      <c r="O1025" s="16" t="n">
        <v>0</v>
      </c>
      <c r="P1025" s="23" t="n">
        <v>0</v>
      </c>
      <c r="Q1025" s="22"/>
      <c r="R1025" s="38"/>
      <c r="S1025" s="25" t="n">
        <f aca="false">SUM(F1025,H1025,J1025,K1025,L1025,M1025)</f>
        <v>93.13473</v>
      </c>
      <c r="T1025" s="25" t="n">
        <f aca="false">SUM(F1025,H1025,J1025,K1025,L1025,M1025,Q1025)</f>
        <v>93.13473</v>
      </c>
      <c r="AMH1025" s="13"/>
      <c r="AMI1025" s="0"/>
      <c r="AMJ1025" s="0"/>
    </row>
    <row r="1026" s="39" customFormat="true" ht="13.8" hidden="false" customHeight="false" outlineLevel="0" collapsed="false">
      <c r="A1026" s="27" t="n">
        <v>30722454</v>
      </c>
      <c r="B1026" s="28" t="s">
        <v>1070</v>
      </c>
      <c r="C1026" s="29"/>
      <c r="D1026" s="29"/>
      <c r="E1026" s="27" t="s">
        <v>229</v>
      </c>
      <c r="F1026" s="19" t="n">
        <f aca="false">IF(C1026="",VLOOKUP(E1026,'PORTE E UCO'!$A$5:$D$46,4,0),VLOOKUP(E1026,'PORTE E UCO'!$A$5:$D$46,4,0)*C1026)</f>
        <v>946.935808</v>
      </c>
      <c r="G1026" s="30"/>
      <c r="H1026" s="21" t="n">
        <f aca="false">G1026*$R$2</f>
        <v>0</v>
      </c>
      <c r="I1026" s="27" t="n">
        <v>2</v>
      </c>
      <c r="J1026" s="22" t="n">
        <f aca="false">IF(I1026&gt;=1,F1026*$J$2,"")</f>
        <v>284.0807424</v>
      </c>
      <c r="K1026" s="22" t="n">
        <f aca="false">IF(I1026&gt;=2,F1026*$K$2,"")</f>
        <v>189.3871616</v>
      </c>
      <c r="L1026" s="22" t="str">
        <f aca="false">IF(I1026&gt;=3,F1026*$L$2,"")</f>
        <v/>
      </c>
      <c r="M1026" s="22" t="str">
        <f aca="false">IF(I1026&gt;=4,F1026*$M$2,"")</f>
        <v/>
      </c>
      <c r="N1026" s="27" t="n">
        <v>3</v>
      </c>
      <c r="O1026" s="27" t="n">
        <v>0</v>
      </c>
      <c r="P1026" s="31" t="n">
        <v>0</v>
      </c>
      <c r="Q1026" s="32"/>
      <c r="R1026" s="38"/>
      <c r="S1026" s="25" t="n">
        <f aca="false">SUM(F1026,H1026,J1026,K1026,L1026,M1026)</f>
        <v>1420.403712</v>
      </c>
      <c r="T1026" s="25" t="n">
        <f aca="false">SUM(F1026,H1026,J1026,K1026,L1026,M1026,Q1026)</f>
        <v>1420.403712</v>
      </c>
      <c r="AMH1026" s="13"/>
      <c r="AMI1026" s="0"/>
      <c r="AMJ1026" s="0"/>
    </row>
    <row r="1027" s="39" customFormat="true" ht="13.8" hidden="false" customHeight="false" outlineLevel="0" collapsed="false">
      <c r="A1027" s="16" t="n">
        <v>30722462</v>
      </c>
      <c r="B1027" s="17" t="s">
        <v>1071</v>
      </c>
      <c r="C1027" s="18"/>
      <c r="D1027" s="18"/>
      <c r="E1027" s="16" t="s">
        <v>24</v>
      </c>
      <c r="F1027" s="19" t="n">
        <f aca="false">IF(C1027="",VLOOKUP(E1027,'PORTE E UCO'!$A$5:$D$46,4,0),VLOOKUP(E1027,'PORTE E UCO'!$A$5:$D$46,4,0)*C1027)</f>
        <v>377.223602</v>
      </c>
      <c r="G1027" s="20"/>
      <c r="H1027" s="21" t="n">
        <f aca="false">G1027*$R$2</f>
        <v>0</v>
      </c>
      <c r="I1027" s="16" t="n">
        <v>1</v>
      </c>
      <c r="J1027" s="22" t="n">
        <f aca="false">IF(I1027&gt;=1,F1027*$J$2,"")</f>
        <v>113.1670806</v>
      </c>
      <c r="K1027" s="22" t="str">
        <f aca="false">IF(I1027&gt;=2,F1027*$K$2,"")</f>
        <v/>
      </c>
      <c r="L1027" s="22" t="str">
        <f aca="false">IF(I1027&gt;=3,F1027*$L$2,"")</f>
        <v/>
      </c>
      <c r="M1027" s="22" t="str">
        <f aca="false">IF(I1027&gt;=4,F1027*$M$2,"")</f>
        <v/>
      </c>
      <c r="N1027" s="16" t="n">
        <v>1</v>
      </c>
      <c r="O1027" s="16" t="n">
        <v>0</v>
      </c>
      <c r="P1027" s="23" t="n">
        <v>0</v>
      </c>
      <c r="Q1027" s="22"/>
      <c r="R1027" s="38"/>
      <c r="S1027" s="25" t="n">
        <f aca="false">SUM(F1027,H1027,J1027,K1027,L1027,M1027)</f>
        <v>490.3906826</v>
      </c>
      <c r="T1027" s="25" t="n">
        <f aca="false">SUM(F1027,H1027,J1027,K1027,L1027,M1027,Q1027)</f>
        <v>490.3906826</v>
      </c>
      <c r="AMH1027" s="13"/>
      <c r="AMI1027" s="0"/>
      <c r="AMJ1027" s="0"/>
    </row>
    <row r="1028" s="39" customFormat="true" ht="13.8" hidden="false" customHeight="false" outlineLevel="0" collapsed="false">
      <c r="A1028" s="27" t="n">
        <v>30722470</v>
      </c>
      <c r="B1028" s="28" t="s">
        <v>1072</v>
      </c>
      <c r="C1028" s="29"/>
      <c r="D1028" s="29"/>
      <c r="E1028" s="27" t="s">
        <v>24</v>
      </c>
      <c r="F1028" s="19" t="n">
        <f aca="false">IF(C1028="",VLOOKUP(E1028,'PORTE E UCO'!$A$5:$D$46,4,0),VLOOKUP(E1028,'PORTE E UCO'!$A$5:$D$46,4,0)*C1028)</f>
        <v>377.223602</v>
      </c>
      <c r="G1028" s="30"/>
      <c r="H1028" s="21" t="n">
        <f aca="false">G1028*$R$2</f>
        <v>0</v>
      </c>
      <c r="I1028" s="27" t="n">
        <v>1</v>
      </c>
      <c r="J1028" s="22" t="n">
        <f aca="false">IF(I1028&gt;=1,F1028*$J$2,"")</f>
        <v>113.1670806</v>
      </c>
      <c r="K1028" s="22" t="str">
        <f aca="false">IF(I1028&gt;=2,F1028*$K$2,"")</f>
        <v/>
      </c>
      <c r="L1028" s="22" t="str">
        <f aca="false">IF(I1028&gt;=3,F1028*$L$2,"")</f>
        <v/>
      </c>
      <c r="M1028" s="22" t="str">
        <f aca="false">IF(I1028&gt;=4,F1028*$M$2,"")</f>
        <v/>
      </c>
      <c r="N1028" s="27" t="n">
        <v>2</v>
      </c>
      <c r="O1028" s="27" t="n">
        <v>0</v>
      </c>
      <c r="P1028" s="31" t="n">
        <v>0</v>
      </c>
      <c r="Q1028" s="32"/>
      <c r="R1028" s="38"/>
      <c r="S1028" s="25" t="n">
        <f aca="false">SUM(F1028,H1028,J1028,K1028,L1028,M1028)</f>
        <v>490.3906826</v>
      </c>
      <c r="T1028" s="25" t="n">
        <f aca="false">SUM(F1028,H1028,J1028,K1028,L1028,M1028,Q1028)</f>
        <v>490.3906826</v>
      </c>
      <c r="AMH1028" s="13"/>
      <c r="AMI1028" s="0"/>
      <c r="AMJ1028" s="0"/>
    </row>
    <row r="1029" s="39" customFormat="true" ht="13.8" hidden="false" customHeight="false" outlineLevel="0" collapsed="false">
      <c r="A1029" s="16" t="n">
        <v>30722489</v>
      </c>
      <c r="B1029" s="17" t="s">
        <v>1073</v>
      </c>
      <c r="C1029" s="18"/>
      <c r="D1029" s="18"/>
      <c r="E1029" s="16" t="s">
        <v>223</v>
      </c>
      <c r="F1029" s="19" t="n">
        <f aca="false">IF(C1029="",VLOOKUP(E1029,'PORTE E UCO'!$A$5:$D$46,4,0),VLOOKUP(E1029,'PORTE E UCO'!$A$5:$D$46,4,0)*C1029)</f>
        <v>436.20385</v>
      </c>
      <c r="G1029" s="20"/>
      <c r="H1029" s="21" t="n">
        <f aca="false">G1029*$R$2</f>
        <v>0</v>
      </c>
      <c r="I1029" s="16" t="n">
        <v>1</v>
      </c>
      <c r="J1029" s="22" t="n">
        <f aca="false">IF(I1029&gt;=1,F1029*$J$2,"")</f>
        <v>130.861155</v>
      </c>
      <c r="K1029" s="22" t="str">
        <f aca="false">IF(I1029&gt;=2,F1029*$K$2,"")</f>
        <v/>
      </c>
      <c r="L1029" s="22" t="str">
        <f aca="false">IF(I1029&gt;=3,F1029*$L$2,"")</f>
        <v/>
      </c>
      <c r="M1029" s="22" t="str">
        <f aca="false">IF(I1029&gt;=4,F1029*$M$2,"")</f>
        <v/>
      </c>
      <c r="N1029" s="16" t="n">
        <v>4</v>
      </c>
      <c r="O1029" s="16" t="n">
        <v>0</v>
      </c>
      <c r="P1029" s="23" t="n">
        <v>0</v>
      </c>
      <c r="Q1029" s="22"/>
      <c r="R1029" s="38"/>
      <c r="S1029" s="25" t="n">
        <f aca="false">SUM(F1029,H1029,J1029,K1029,L1029,M1029)</f>
        <v>567.065005</v>
      </c>
      <c r="T1029" s="25" t="n">
        <f aca="false">SUM(F1029,H1029,J1029,K1029,L1029,M1029,Q1029)</f>
        <v>567.065005</v>
      </c>
      <c r="AMH1029" s="13"/>
      <c r="AMI1029" s="0"/>
      <c r="AMJ1029" s="0"/>
    </row>
    <row r="1030" s="39" customFormat="true" ht="13.8" hidden="false" customHeight="false" outlineLevel="0" collapsed="false">
      <c r="A1030" s="27" t="n">
        <v>30722497</v>
      </c>
      <c r="B1030" s="28" t="s">
        <v>1074</v>
      </c>
      <c r="C1030" s="29"/>
      <c r="D1030" s="29"/>
      <c r="E1030" s="27" t="s">
        <v>64</v>
      </c>
      <c r="F1030" s="19" t="n">
        <f aca="false">IF(C1030="",VLOOKUP(E1030,'PORTE E UCO'!$A$5:$D$46,4,0),VLOOKUP(E1030,'PORTE E UCO'!$A$5:$D$46,4,0)*C1030)</f>
        <v>110.217052</v>
      </c>
      <c r="G1030" s="30"/>
      <c r="H1030" s="21" t="n">
        <f aca="false">G1030*$R$2</f>
        <v>0</v>
      </c>
      <c r="I1030" s="27" t="n">
        <v>0</v>
      </c>
      <c r="J1030" s="22" t="str">
        <f aca="false">IF(I1030&gt;=1,F1030*$J$2,"")</f>
        <v/>
      </c>
      <c r="K1030" s="22" t="str">
        <f aca="false">IF(I1030&gt;=2,F1030*$K$2,"")</f>
        <v/>
      </c>
      <c r="L1030" s="22" t="str">
        <f aca="false">IF(I1030&gt;=3,F1030*$L$2,"")</f>
        <v/>
      </c>
      <c r="M1030" s="22" t="str">
        <f aca="false">IF(I1030&gt;=4,F1030*$M$2,"")</f>
        <v/>
      </c>
      <c r="N1030" s="27" t="n">
        <v>1</v>
      </c>
      <c r="O1030" s="27" t="n">
        <v>0</v>
      </c>
      <c r="P1030" s="31" t="n">
        <v>0</v>
      </c>
      <c r="Q1030" s="32"/>
      <c r="R1030" s="38"/>
      <c r="S1030" s="25" t="n">
        <f aca="false">SUM(F1030,H1030,J1030,K1030,L1030,M1030)</f>
        <v>110.217052</v>
      </c>
      <c r="T1030" s="25" t="n">
        <f aca="false">SUM(F1030,H1030,J1030,K1030,L1030,M1030,Q1030)</f>
        <v>110.217052</v>
      </c>
      <c r="AMH1030" s="13"/>
      <c r="AMI1030" s="0"/>
      <c r="AMJ1030" s="0"/>
    </row>
    <row r="1031" s="39" customFormat="true" ht="13.8" hidden="false" customHeight="false" outlineLevel="0" collapsed="false">
      <c r="A1031" s="16" t="n">
        <v>30722500</v>
      </c>
      <c r="B1031" s="17" t="s">
        <v>1075</v>
      </c>
      <c r="C1031" s="18"/>
      <c r="D1031" s="18"/>
      <c r="E1031" s="16" t="s">
        <v>22</v>
      </c>
      <c r="F1031" s="19" t="n">
        <f aca="false">IF(C1031="",VLOOKUP(E1031,'PORTE E UCO'!$A$5:$D$46,4,0),VLOOKUP(E1031,'PORTE E UCO'!$A$5:$D$46,4,0)*C1031)</f>
        <v>220.434104</v>
      </c>
      <c r="G1031" s="20"/>
      <c r="H1031" s="21" t="n">
        <f aca="false">G1031*$R$2</f>
        <v>0</v>
      </c>
      <c r="I1031" s="16" t="n">
        <v>1</v>
      </c>
      <c r="J1031" s="22" t="n">
        <f aca="false">IF(I1031&gt;=1,F1031*$J$2,"")</f>
        <v>66.1302312</v>
      </c>
      <c r="K1031" s="22" t="str">
        <f aca="false">IF(I1031&gt;=2,F1031*$K$2,"")</f>
        <v/>
      </c>
      <c r="L1031" s="22" t="str">
        <f aca="false">IF(I1031&gt;=3,F1031*$L$2,"")</f>
        <v/>
      </c>
      <c r="M1031" s="22" t="str">
        <f aca="false">IF(I1031&gt;=4,F1031*$M$2,"")</f>
        <v/>
      </c>
      <c r="N1031" s="16" t="n">
        <v>1</v>
      </c>
      <c r="O1031" s="16" t="n">
        <v>0</v>
      </c>
      <c r="P1031" s="23" t="n">
        <v>0</v>
      </c>
      <c r="Q1031" s="22"/>
      <c r="R1031" s="38"/>
      <c r="S1031" s="25" t="n">
        <f aca="false">SUM(F1031,H1031,J1031,K1031,L1031,M1031)</f>
        <v>286.5643352</v>
      </c>
      <c r="T1031" s="25" t="n">
        <f aca="false">SUM(F1031,H1031,J1031,K1031,L1031,M1031,Q1031)</f>
        <v>286.5643352</v>
      </c>
      <c r="AMH1031" s="13"/>
      <c r="AMI1031" s="0"/>
      <c r="AMJ1031" s="0"/>
    </row>
    <row r="1032" s="39" customFormat="true" ht="13.8" hidden="false" customHeight="false" outlineLevel="0" collapsed="false">
      <c r="A1032" s="27" t="n">
        <v>30722519</v>
      </c>
      <c r="B1032" s="28" t="s">
        <v>1076</v>
      </c>
      <c r="C1032" s="29"/>
      <c r="D1032" s="29"/>
      <c r="E1032" s="27" t="s">
        <v>37</v>
      </c>
      <c r="F1032" s="19" t="n">
        <f aca="false">IF(C1032="",VLOOKUP(E1032,'PORTE E UCO'!$A$5:$D$46,4,0),VLOOKUP(E1032,'PORTE E UCO'!$A$5:$D$46,4,0)*C1032)</f>
        <v>192.437794</v>
      </c>
      <c r="G1032" s="30"/>
      <c r="H1032" s="21" t="n">
        <f aca="false">G1032*$R$2</f>
        <v>0</v>
      </c>
      <c r="I1032" s="27" t="n">
        <v>1</v>
      </c>
      <c r="J1032" s="22" t="n">
        <f aca="false">IF(I1032&gt;=1,F1032*$J$2,"")</f>
        <v>57.7313382</v>
      </c>
      <c r="K1032" s="22" t="str">
        <f aca="false">IF(I1032&gt;=2,F1032*$K$2,"")</f>
        <v/>
      </c>
      <c r="L1032" s="22" t="str">
        <f aca="false">IF(I1032&gt;=3,F1032*$L$2,"")</f>
        <v/>
      </c>
      <c r="M1032" s="22" t="str">
        <f aca="false">IF(I1032&gt;=4,F1032*$M$2,"")</f>
        <v/>
      </c>
      <c r="N1032" s="27" t="n">
        <v>2</v>
      </c>
      <c r="O1032" s="27" t="n">
        <v>0</v>
      </c>
      <c r="P1032" s="31" t="n">
        <v>0</v>
      </c>
      <c r="Q1032" s="32"/>
      <c r="R1032" s="38"/>
      <c r="S1032" s="25" t="n">
        <f aca="false">SUM(F1032,H1032,J1032,K1032,L1032,M1032)</f>
        <v>250.1691322</v>
      </c>
      <c r="T1032" s="25" t="n">
        <f aca="false">SUM(F1032,H1032,J1032,K1032,L1032,M1032,Q1032)</f>
        <v>250.1691322</v>
      </c>
      <c r="AMH1032" s="13"/>
      <c r="AMI1032" s="0"/>
      <c r="AMJ1032" s="0"/>
    </row>
    <row r="1033" s="39" customFormat="true" ht="14.95" hidden="false" customHeight="false" outlineLevel="0" collapsed="false">
      <c r="A1033" s="16" t="n">
        <v>30722527</v>
      </c>
      <c r="B1033" s="17" t="s">
        <v>1077</v>
      </c>
      <c r="C1033" s="18"/>
      <c r="D1033" s="18"/>
      <c r="E1033" s="16" t="s">
        <v>24</v>
      </c>
      <c r="F1033" s="19" t="n">
        <f aca="false">IF(C1033="",VLOOKUP(E1033,'PORTE E UCO'!$A$5:$D$46,4,0),VLOOKUP(E1033,'PORTE E UCO'!$A$5:$D$46,4,0)*C1033)</f>
        <v>377.223602</v>
      </c>
      <c r="G1033" s="20"/>
      <c r="H1033" s="21" t="n">
        <f aca="false">G1033*$R$2</f>
        <v>0</v>
      </c>
      <c r="I1033" s="16" t="n">
        <v>1</v>
      </c>
      <c r="J1033" s="22" t="n">
        <f aca="false">IF(I1033&gt;=1,F1033*$J$2,"")</f>
        <v>113.1670806</v>
      </c>
      <c r="K1033" s="22" t="str">
        <f aca="false">IF(I1033&gt;=2,F1033*$K$2,"")</f>
        <v/>
      </c>
      <c r="L1033" s="22" t="str">
        <f aca="false">IF(I1033&gt;=3,F1033*$L$2,"")</f>
        <v/>
      </c>
      <c r="M1033" s="22" t="str">
        <f aca="false">IF(I1033&gt;=4,F1033*$M$2,"")</f>
        <v/>
      </c>
      <c r="N1033" s="16" t="n">
        <v>3</v>
      </c>
      <c r="O1033" s="16" t="n">
        <v>0</v>
      </c>
      <c r="P1033" s="23" t="n">
        <v>0</v>
      </c>
      <c r="Q1033" s="22"/>
      <c r="R1033" s="38"/>
      <c r="S1033" s="25" t="n">
        <f aca="false">SUM(F1033,H1033,J1033,K1033,L1033,M1033)</f>
        <v>490.3906826</v>
      </c>
      <c r="T1033" s="25" t="n">
        <f aca="false">SUM(F1033,H1033,J1033,K1033,L1033,M1033,Q1033)</f>
        <v>490.3906826</v>
      </c>
      <c r="AMH1033" s="13"/>
      <c r="AMI1033" s="0"/>
      <c r="AMJ1033" s="0"/>
    </row>
    <row r="1034" s="39" customFormat="true" ht="14.95" hidden="false" customHeight="false" outlineLevel="0" collapsed="false">
      <c r="A1034" s="27" t="n">
        <v>30722535</v>
      </c>
      <c r="B1034" s="28" t="s">
        <v>1078</v>
      </c>
      <c r="C1034" s="29"/>
      <c r="D1034" s="29"/>
      <c r="E1034" s="27" t="s">
        <v>24</v>
      </c>
      <c r="F1034" s="19" t="n">
        <f aca="false">IF(C1034="",VLOOKUP(E1034,'PORTE E UCO'!$A$5:$D$46,4,0),VLOOKUP(E1034,'PORTE E UCO'!$A$5:$D$46,4,0)*C1034)</f>
        <v>377.223602</v>
      </c>
      <c r="G1034" s="30"/>
      <c r="H1034" s="21" t="n">
        <f aca="false">G1034*$R$2</f>
        <v>0</v>
      </c>
      <c r="I1034" s="27" t="n">
        <v>1</v>
      </c>
      <c r="J1034" s="22" t="n">
        <f aca="false">IF(I1034&gt;=1,F1034*$J$2,"")</f>
        <v>113.1670806</v>
      </c>
      <c r="K1034" s="22" t="str">
        <f aca="false">IF(I1034&gt;=2,F1034*$K$2,"")</f>
        <v/>
      </c>
      <c r="L1034" s="22" t="str">
        <f aca="false">IF(I1034&gt;=3,F1034*$L$2,"")</f>
        <v/>
      </c>
      <c r="M1034" s="22" t="str">
        <f aca="false">IF(I1034&gt;=4,F1034*$M$2,"")</f>
        <v/>
      </c>
      <c r="N1034" s="27" t="n">
        <v>3</v>
      </c>
      <c r="O1034" s="27" t="n">
        <v>0</v>
      </c>
      <c r="P1034" s="31" t="n">
        <v>0</v>
      </c>
      <c r="Q1034" s="32"/>
      <c r="R1034" s="38"/>
      <c r="S1034" s="25" t="n">
        <f aca="false">SUM(F1034,H1034,J1034,K1034,L1034,M1034)</f>
        <v>490.3906826</v>
      </c>
      <c r="T1034" s="25" t="n">
        <f aca="false">SUM(F1034,H1034,J1034,K1034,L1034,M1034,Q1034)</f>
        <v>490.3906826</v>
      </c>
      <c r="AMH1034" s="13"/>
      <c r="AMI1034" s="0"/>
      <c r="AMJ1034" s="0"/>
    </row>
    <row r="1035" s="39" customFormat="true" ht="13.8" hidden="false" customHeight="false" outlineLevel="0" collapsed="false">
      <c r="A1035" s="16" t="n">
        <v>30722543</v>
      </c>
      <c r="B1035" s="17" t="s">
        <v>1079</v>
      </c>
      <c r="C1035" s="18"/>
      <c r="D1035" s="18"/>
      <c r="E1035" s="16" t="s">
        <v>22</v>
      </c>
      <c r="F1035" s="19" t="n">
        <f aca="false">IF(C1035="",VLOOKUP(E1035,'PORTE E UCO'!$A$5:$D$46,4,0),VLOOKUP(E1035,'PORTE E UCO'!$A$5:$D$46,4,0)*C1035)</f>
        <v>220.434104</v>
      </c>
      <c r="G1035" s="20"/>
      <c r="H1035" s="21" t="n">
        <f aca="false">G1035*$R$2</f>
        <v>0</v>
      </c>
      <c r="I1035" s="16" t="n">
        <v>1</v>
      </c>
      <c r="J1035" s="22" t="n">
        <f aca="false">IF(I1035&gt;=1,F1035*$J$2,"")</f>
        <v>66.1302312</v>
      </c>
      <c r="K1035" s="22" t="str">
        <f aca="false">IF(I1035&gt;=2,F1035*$K$2,"")</f>
        <v/>
      </c>
      <c r="L1035" s="22" t="str">
        <f aca="false">IF(I1035&gt;=3,F1035*$L$2,"")</f>
        <v/>
      </c>
      <c r="M1035" s="22" t="str">
        <f aca="false">IF(I1035&gt;=4,F1035*$M$2,"")</f>
        <v/>
      </c>
      <c r="N1035" s="16" t="n">
        <v>2</v>
      </c>
      <c r="O1035" s="16" t="n">
        <v>0</v>
      </c>
      <c r="P1035" s="23" t="n">
        <v>0</v>
      </c>
      <c r="Q1035" s="22"/>
      <c r="R1035" s="38"/>
      <c r="S1035" s="25" t="n">
        <f aca="false">SUM(F1035,H1035,J1035,K1035,L1035,M1035)</f>
        <v>286.5643352</v>
      </c>
      <c r="T1035" s="25" t="n">
        <f aca="false">SUM(F1035,H1035,J1035,K1035,L1035,M1035,Q1035)</f>
        <v>286.5643352</v>
      </c>
      <c r="AMH1035" s="13"/>
      <c r="AMI1035" s="0"/>
      <c r="AMJ1035" s="0"/>
    </row>
    <row r="1036" s="39" customFormat="true" ht="13.8" hidden="false" customHeight="false" outlineLevel="0" collapsed="false">
      <c r="A1036" s="27" t="n">
        <v>30722551</v>
      </c>
      <c r="B1036" s="28" t="s">
        <v>1080</v>
      </c>
      <c r="C1036" s="29"/>
      <c r="D1036" s="29"/>
      <c r="E1036" s="27" t="s">
        <v>26</v>
      </c>
      <c r="F1036" s="19" t="n">
        <f aca="false">IF(C1036="",VLOOKUP(E1036,'PORTE E UCO'!$A$5:$D$46,4,0),VLOOKUP(E1036,'PORTE E UCO'!$A$5:$D$46,4,0)*C1036)</f>
        <v>324.442174</v>
      </c>
      <c r="G1036" s="30"/>
      <c r="H1036" s="21" t="n">
        <f aca="false">G1036*$R$2</f>
        <v>0</v>
      </c>
      <c r="I1036" s="27" t="n">
        <v>1</v>
      </c>
      <c r="J1036" s="22" t="n">
        <f aca="false">IF(I1036&gt;=1,F1036*$J$2,"")</f>
        <v>97.3326522</v>
      </c>
      <c r="K1036" s="22" t="str">
        <f aca="false">IF(I1036&gt;=2,F1036*$K$2,"")</f>
        <v/>
      </c>
      <c r="L1036" s="22" t="str">
        <f aca="false">IF(I1036&gt;=3,F1036*$L$2,"")</f>
        <v/>
      </c>
      <c r="M1036" s="22" t="str">
        <f aca="false">IF(I1036&gt;=4,F1036*$M$2,"")</f>
        <v/>
      </c>
      <c r="N1036" s="27" t="n">
        <v>2</v>
      </c>
      <c r="O1036" s="27" t="n">
        <v>0</v>
      </c>
      <c r="P1036" s="31" t="n">
        <v>0</v>
      </c>
      <c r="Q1036" s="32"/>
      <c r="R1036" s="38"/>
      <c r="S1036" s="25" t="n">
        <f aca="false">SUM(F1036,H1036,J1036,K1036,L1036,M1036)</f>
        <v>421.7748262</v>
      </c>
      <c r="T1036" s="25" t="n">
        <f aca="false">SUM(F1036,H1036,J1036,K1036,L1036,M1036,Q1036)</f>
        <v>421.7748262</v>
      </c>
      <c r="AMH1036" s="13"/>
      <c r="AMI1036" s="0"/>
      <c r="AMJ1036" s="0"/>
    </row>
    <row r="1037" s="39" customFormat="true" ht="13.8" hidden="false" customHeight="false" outlineLevel="0" collapsed="false">
      <c r="A1037" s="16" t="n">
        <v>30722560</v>
      </c>
      <c r="B1037" s="17" t="s">
        <v>1081</v>
      </c>
      <c r="C1037" s="18"/>
      <c r="D1037" s="18"/>
      <c r="E1037" s="16" t="s">
        <v>229</v>
      </c>
      <c r="F1037" s="19" t="n">
        <f aca="false">IF(C1037="",VLOOKUP(E1037,'PORTE E UCO'!$A$5:$D$46,4,0),VLOOKUP(E1037,'PORTE E UCO'!$A$5:$D$46,4,0)*C1037)</f>
        <v>946.935808</v>
      </c>
      <c r="G1037" s="20"/>
      <c r="H1037" s="21" t="n">
        <f aca="false">G1037*$R$2</f>
        <v>0</v>
      </c>
      <c r="I1037" s="16" t="n">
        <v>2</v>
      </c>
      <c r="J1037" s="22" t="n">
        <f aca="false">IF(I1037&gt;=1,F1037*$J$2,"")</f>
        <v>284.0807424</v>
      </c>
      <c r="K1037" s="22" t="n">
        <f aca="false">IF(I1037&gt;=2,F1037*$K$2,"")</f>
        <v>189.3871616</v>
      </c>
      <c r="L1037" s="22" t="str">
        <f aca="false">IF(I1037&gt;=3,F1037*$L$2,"")</f>
        <v/>
      </c>
      <c r="M1037" s="22" t="str">
        <f aca="false">IF(I1037&gt;=4,F1037*$M$2,"")</f>
        <v/>
      </c>
      <c r="N1037" s="16" t="n">
        <v>5</v>
      </c>
      <c r="O1037" s="16" t="n">
        <v>0</v>
      </c>
      <c r="P1037" s="23" t="n">
        <v>0</v>
      </c>
      <c r="Q1037" s="22"/>
      <c r="R1037" s="38"/>
      <c r="S1037" s="25" t="n">
        <f aca="false">SUM(F1037,H1037,J1037,K1037,L1037,M1037)</f>
        <v>1420.403712</v>
      </c>
      <c r="T1037" s="25" t="n">
        <f aca="false">SUM(F1037,H1037,J1037,K1037,L1037,M1037,Q1037)</f>
        <v>1420.403712</v>
      </c>
      <c r="AMH1037" s="13"/>
      <c r="AMI1037" s="0"/>
      <c r="AMJ1037" s="0"/>
    </row>
    <row r="1038" s="39" customFormat="true" ht="13.8" hidden="false" customHeight="false" outlineLevel="0" collapsed="false">
      <c r="A1038" s="27" t="n">
        <v>30722578</v>
      </c>
      <c r="B1038" s="28" t="s">
        <v>1082</v>
      </c>
      <c r="C1038" s="29"/>
      <c r="D1038" s="29"/>
      <c r="E1038" s="27" t="s">
        <v>26</v>
      </c>
      <c r="F1038" s="19" t="n">
        <f aca="false">IF(C1038="",VLOOKUP(E1038,'PORTE E UCO'!$A$5:$D$46,4,0),VLOOKUP(E1038,'PORTE E UCO'!$A$5:$D$46,4,0)*C1038)</f>
        <v>324.442174</v>
      </c>
      <c r="G1038" s="30"/>
      <c r="H1038" s="21" t="n">
        <f aca="false">G1038*$R$2</f>
        <v>0</v>
      </c>
      <c r="I1038" s="27" t="n">
        <v>1</v>
      </c>
      <c r="J1038" s="22" t="n">
        <f aca="false">IF(I1038&gt;=1,F1038*$J$2,"")</f>
        <v>97.3326522</v>
      </c>
      <c r="K1038" s="22" t="str">
        <f aca="false">IF(I1038&gt;=2,F1038*$K$2,"")</f>
        <v/>
      </c>
      <c r="L1038" s="22" t="str">
        <f aca="false">IF(I1038&gt;=3,F1038*$L$2,"")</f>
        <v/>
      </c>
      <c r="M1038" s="22" t="str">
        <f aca="false">IF(I1038&gt;=4,F1038*$M$2,"")</f>
        <v/>
      </c>
      <c r="N1038" s="27" t="n">
        <v>2</v>
      </c>
      <c r="O1038" s="27" t="n">
        <v>0</v>
      </c>
      <c r="P1038" s="31" t="n">
        <v>0</v>
      </c>
      <c r="Q1038" s="32"/>
      <c r="R1038" s="38"/>
      <c r="S1038" s="25" t="n">
        <f aca="false">SUM(F1038,H1038,J1038,K1038,L1038,M1038)</f>
        <v>421.7748262</v>
      </c>
      <c r="T1038" s="25" t="n">
        <f aca="false">SUM(F1038,H1038,J1038,K1038,L1038,M1038,Q1038)</f>
        <v>421.7748262</v>
      </c>
      <c r="AMH1038" s="13"/>
      <c r="AMI1038" s="0"/>
      <c r="AMJ1038" s="0"/>
    </row>
    <row r="1039" s="39" customFormat="true" ht="13.8" hidden="false" customHeight="false" outlineLevel="0" collapsed="false">
      <c r="A1039" s="16" t="n">
        <v>30722586</v>
      </c>
      <c r="B1039" s="17" t="s">
        <v>1083</v>
      </c>
      <c r="C1039" s="18"/>
      <c r="D1039" s="18"/>
      <c r="E1039" s="16" t="s">
        <v>17</v>
      </c>
      <c r="F1039" s="19" t="n">
        <f aca="false">IF(C1039="",VLOOKUP(E1039,'PORTE E UCO'!$A$5:$D$46,4,0),VLOOKUP(E1039,'PORTE E UCO'!$A$5:$D$46,4,0)*C1039)</f>
        <v>150.60084</v>
      </c>
      <c r="G1039" s="20"/>
      <c r="H1039" s="21" t="n">
        <f aca="false">G1039*$R$2</f>
        <v>0</v>
      </c>
      <c r="I1039" s="16" t="n">
        <v>1</v>
      </c>
      <c r="J1039" s="22" t="n">
        <f aca="false">IF(I1039&gt;=1,F1039*$J$2,"")</f>
        <v>45.180252</v>
      </c>
      <c r="K1039" s="22" t="str">
        <f aca="false">IF(I1039&gt;=2,F1039*$K$2,"")</f>
        <v/>
      </c>
      <c r="L1039" s="22" t="str">
        <f aca="false">IF(I1039&gt;=3,F1039*$L$2,"")</f>
        <v/>
      </c>
      <c r="M1039" s="22" t="str">
        <f aca="false">IF(I1039&gt;=4,F1039*$M$2,"")</f>
        <v/>
      </c>
      <c r="N1039" s="16" t="n">
        <v>1</v>
      </c>
      <c r="O1039" s="16" t="n">
        <v>0</v>
      </c>
      <c r="P1039" s="23" t="n">
        <v>0</v>
      </c>
      <c r="Q1039" s="22"/>
      <c r="R1039" s="38"/>
      <c r="S1039" s="25" t="n">
        <f aca="false">SUM(F1039,H1039,J1039,K1039,L1039,M1039)</f>
        <v>195.781092</v>
      </c>
      <c r="T1039" s="25" t="n">
        <f aca="false">SUM(F1039,H1039,J1039,K1039,L1039,M1039,Q1039)</f>
        <v>195.781092</v>
      </c>
      <c r="AMH1039" s="13"/>
      <c r="AMI1039" s="0"/>
      <c r="AMJ1039" s="0"/>
    </row>
    <row r="1040" s="39" customFormat="true" ht="13.8" hidden="false" customHeight="false" outlineLevel="0" collapsed="false">
      <c r="A1040" s="27" t="n">
        <v>30722594</v>
      </c>
      <c r="B1040" s="28" t="s">
        <v>1084</v>
      </c>
      <c r="C1040" s="29"/>
      <c r="D1040" s="29"/>
      <c r="E1040" s="27" t="s">
        <v>223</v>
      </c>
      <c r="F1040" s="19" t="n">
        <f aca="false">IF(C1040="",VLOOKUP(E1040,'PORTE E UCO'!$A$5:$D$46,4,0),VLOOKUP(E1040,'PORTE E UCO'!$A$5:$D$46,4,0)*C1040)</f>
        <v>436.20385</v>
      </c>
      <c r="G1040" s="30"/>
      <c r="H1040" s="21" t="n">
        <f aca="false">G1040*$R$2</f>
        <v>0</v>
      </c>
      <c r="I1040" s="27" t="n">
        <v>2</v>
      </c>
      <c r="J1040" s="22" t="n">
        <f aca="false">IF(I1040&gt;=1,F1040*$J$2,"")</f>
        <v>130.861155</v>
      </c>
      <c r="K1040" s="22" t="n">
        <f aca="false">IF(I1040&gt;=2,F1040*$K$2,"")</f>
        <v>87.24077</v>
      </c>
      <c r="L1040" s="22" t="str">
        <f aca="false">IF(I1040&gt;=3,F1040*$L$2,"")</f>
        <v/>
      </c>
      <c r="M1040" s="22" t="str">
        <f aca="false">IF(I1040&gt;=4,F1040*$M$2,"")</f>
        <v/>
      </c>
      <c r="N1040" s="27" t="n">
        <v>3</v>
      </c>
      <c r="O1040" s="27" t="n">
        <v>0</v>
      </c>
      <c r="P1040" s="31" t="n">
        <v>0</v>
      </c>
      <c r="Q1040" s="32"/>
      <c r="R1040" s="38"/>
      <c r="S1040" s="25" t="n">
        <f aca="false">SUM(F1040,H1040,J1040,K1040,L1040,M1040)</f>
        <v>654.305775</v>
      </c>
      <c r="T1040" s="25" t="n">
        <f aca="false">SUM(F1040,H1040,J1040,K1040,L1040,M1040,Q1040)</f>
        <v>654.305775</v>
      </c>
      <c r="AMH1040" s="13"/>
      <c r="AMI1040" s="0"/>
      <c r="AMJ1040" s="0"/>
    </row>
    <row r="1041" s="39" customFormat="true" ht="13.8" hidden="false" customHeight="false" outlineLevel="0" collapsed="false">
      <c r="A1041" s="16" t="n">
        <v>30722608</v>
      </c>
      <c r="B1041" s="17" t="s">
        <v>1085</v>
      </c>
      <c r="C1041" s="18"/>
      <c r="D1041" s="18"/>
      <c r="E1041" s="16" t="s">
        <v>223</v>
      </c>
      <c r="F1041" s="19" t="n">
        <f aca="false">IF(C1041="",VLOOKUP(E1041,'PORTE E UCO'!$A$5:$D$46,4,0),VLOOKUP(E1041,'PORTE E UCO'!$A$5:$D$46,4,0)*C1041)</f>
        <v>436.20385</v>
      </c>
      <c r="G1041" s="20"/>
      <c r="H1041" s="21" t="n">
        <f aca="false">G1041*$R$2</f>
        <v>0</v>
      </c>
      <c r="I1041" s="16" t="n">
        <v>1</v>
      </c>
      <c r="J1041" s="22" t="n">
        <f aca="false">IF(I1041&gt;=1,F1041*$J$2,"")</f>
        <v>130.861155</v>
      </c>
      <c r="K1041" s="22" t="str">
        <f aca="false">IF(I1041&gt;=2,F1041*$K$2,"")</f>
        <v/>
      </c>
      <c r="L1041" s="22" t="str">
        <f aca="false">IF(I1041&gt;=3,F1041*$L$2,"")</f>
        <v/>
      </c>
      <c r="M1041" s="22" t="str">
        <f aca="false">IF(I1041&gt;=4,F1041*$M$2,"")</f>
        <v/>
      </c>
      <c r="N1041" s="16" t="n">
        <v>3</v>
      </c>
      <c r="O1041" s="16" t="n">
        <v>0</v>
      </c>
      <c r="P1041" s="23" t="n">
        <v>0</v>
      </c>
      <c r="Q1041" s="22"/>
      <c r="R1041" s="38"/>
      <c r="S1041" s="25" t="n">
        <f aca="false">SUM(F1041,H1041,J1041,K1041,L1041,M1041)</f>
        <v>567.065005</v>
      </c>
      <c r="T1041" s="25" t="n">
        <f aca="false">SUM(F1041,H1041,J1041,K1041,L1041,M1041,Q1041)</f>
        <v>567.065005</v>
      </c>
      <c r="AMH1041" s="13"/>
      <c r="AMI1041" s="0"/>
      <c r="AMJ1041" s="0"/>
    </row>
    <row r="1042" s="39" customFormat="true" ht="13.8" hidden="false" customHeight="false" outlineLevel="0" collapsed="false">
      <c r="A1042" s="27" t="n">
        <v>30722616</v>
      </c>
      <c r="B1042" s="28" t="s">
        <v>1086</v>
      </c>
      <c r="C1042" s="29"/>
      <c r="D1042" s="29"/>
      <c r="E1042" s="27" t="s">
        <v>272</v>
      </c>
      <c r="F1042" s="19" t="n">
        <f aca="false">IF(C1042="",VLOOKUP(E1042,'PORTE E UCO'!$A$5:$D$46,4,0),VLOOKUP(E1042,'PORTE E UCO'!$A$5:$D$46,4,0)*C1042)</f>
        <v>801.009488</v>
      </c>
      <c r="G1042" s="30"/>
      <c r="H1042" s="21" t="n">
        <f aca="false">G1042*$R$2</f>
        <v>0</v>
      </c>
      <c r="I1042" s="27" t="n">
        <v>2</v>
      </c>
      <c r="J1042" s="22" t="n">
        <f aca="false">IF(I1042&gt;=1,F1042*$J$2,"")</f>
        <v>240.3028464</v>
      </c>
      <c r="K1042" s="22" t="n">
        <f aca="false">IF(I1042&gt;=2,F1042*$K$2,"")</f>
        <v>160.2018976</v>
      </c>
      <c r="L1042" s="22" t="str">
        <f aca="false">IF(I1042&gt;=3,F1042*$L$2,"")</f>
        <v/>
      </c>
      <c r="M1042" s="22" t="str">
        <f aca="false">IF(I1042&gt;=4,F1042*$M$2,"")</f>
        <v/>
      </c>
      <c r="N1042" s="27" t="n">
        <v>3</v>
      </c>
      <c r="O1042" s="27" t="n">
        <v>0</v>
      </c>
      <c r="P1042" s="31" t="n">
        <v>0</v>
      </c>
      <c r="Q1042" s="32"/>
      <c r="R1042" s="38"/>
      <c r="S1042" s="25" t="n">
        <f aca="false">SUM(F1042,H1042,J1042,K1042,L1042,M1042)</f>
        <v>1201.514232</v>
      </c>
      <c r="T1042" s="25" t="n">
        <f aca="false">SUM(F1042,H1042,J1042,K1042,L1042,M1042,Q1042)</f>
        <v>1201.514232</v>
      </c>
      <c r="AMH1042" s="13"/>
      <c r="AMI1042" s="0"/>
      <c r="AMJ1042" s="0"/>
    </row>
    <row r="1043" s="39" customFormat="true" ht="13.8" hidden="false" customHeight="false" outlineLevel="0" collapsed="false">
      <c r="A1043" s="16" t="n">
        <v>30722624</v>
      </c>
      <c r="B1043" s="17" t="s">
        <v>1087</v>
      </c>
      <c r="C1043" s="18"/>
      <c r="D1043" s="18"/>
      <c r="E1043" s="16" t="s">
        <v>22</v>
      </c>
      <c r="F1043" s="19" t="n">
        <f aca="false">IF(C1043="",VLOOKUP(E1043,'PORTE E UCO'!$A$5:$D$46,4,0),VLOOKUP(E1043,'PORTE E UCO'!$A$5:$D$46,4,0)*C1043)</f>
        <v>220.434104</v>
      </c>
      <c r="G1043" s="20"/>
      <c r="H1043" s="21" t="n">
        <f aca="false">G1043*$R$2</f>
        <v>0</v>
      </c>
      <c r="I1043" s="16" t="n">
        <v>1</v>
      </c>
      <c r="J1043" s="22" t="n">
        <f aca="false">IF(I1043&gt;=1,F1043*$J$2,"")</f>
        <v>66.1302312</v>
      </c>
      <c r="K1043" s="22" t="str">
        <f aca="false">IF(I1043&gt;=2,F1043*$K$2,"")</f>
        <v/>
      </c>
      <c r="L1043" s="22" t="str">
        <f aca="false">IF(I1043&gt;=3,F1043*$L$2,"")</f>
        <v/>
      </c>
      <c r="M1043" s="22" t="str">
        <f aca="false">IF(I1043&gt;=4,F1043*$M$2,"")</f>
        <v/>
      </c>
      <c r="N1043" s="16" t="n">
        <v>3</v>
      </c>
      <c r="O1043" s="16" t="n">
        <v>0</v>
      </c>
      <c r="P1043" s="23" t="n">
        <v>0</v>
      </c>
      <c r="Q1043" s="22"/>
      <c r="R1043" s="38"/>
      <c r="S1043" s="25" t="n">
        <f aca="false">SUM(F1043,H1043,J1043,K1043,L1043,M1043)</f>
        <v>286.5643352</v>
      </c>
      <c r="T1043" s="25" t="n">
        <f aca="false">SUM(F1043,H1043,J1043,K1043,L1043,M1043,Q1043)</f>
        <v>286.5643352</v>
      </c>
      <c r="AMH1043" s="13"/>
      <c r="AMI1043" s="0"/>
      <c r="AMJ1043" s="0"/>
    </row>
    <row r="1044" s="39" customFormat="true" ht="13.8" hidden="false" customHeight="false" outlineLevel="0" collapsed="false">
      <c r="A1044" s="27" t="n">
        <v>30722632</v>
      </c>
      <c r="B1044" s="28" t="s">
        <v>1088</v>
      </c>
      <c r="C1044" s="29"/>
      <c r="D1044" s="29"/>
      <c r="E1044" s="27" t="s">
        <v>225</v>
      </c>
      <c r="F1044" s="19" t="n">
        <f aca="false">IF(C1044="",VLOOKUP(E1044,'PORTE E UCO'!$A$5:$D$46,4,0),VLOOKUP(E1044,'PORTE E UCO'!$A$5:$D$46,4,0)*C1044)</f>
        <v>1035.416342</v>
      </c>
      <c r="G1044" s="30"/>
      <c r="H1044" s="21" t="n">
        <f aca="false">G1044*$R$2</f>
        <v>0</v>
      </c>
      <c r="I1044" s="27" t="n">
        <v>1</v>
      </c>
      <c r="J1044" s="22" t="n">
        <f aca="false">IF(I1044&gt;=1,F1044*$J$2,"")</f>
        <v>310.6249026</v>
      </c>
      <c r="K1044" s="22" t="str">
        <f aca="false">IF(I1044&gt;=2,F1044*$K$2,"")</f>
        <v/>
      </c>
      <c r="L1044" s="22" t="str">
        <f aca="false">IF(I1044&gt;=3,F1044*$L$2,"")</f>
        <v/>
      </c>
      <c r="M1044" s="22" t="str">
        <f aca="false">IF(I1044&gt;=4,F1044*$M$2,"")</f>
        <v/>
      </c>
      <c r="N1044" s="27" t="n">
        <v>3</v>
      </c>
      <c r="O1044" s="27" t="n">
        <v>0</v>
      </c>
      <c r="P1044" s="31" t="n">
        <v>0</v>
      </c>
      <c r="Q1044" s="32"/>
      <c r="R1044" s="38"/>
      <c r="S1044" s="25" t="n">
        <f aca="false">SUM(F1044,H1044,J1044,K1044,L1044,M1044)</f>
        <v>1346.0412446</v>
      </c>
      <c r="T1044" s="25" t="n">
        <f aca="false">SUM(F1044,H1044,J1044,K1044,L1044,M1044,Q1044)</f>
        <v>1346.0412446</v>
      </c>
      <c r="AMH1044" s="13"/>
      <c r="AMI1044" s="0"/>
      <c r="AMJ1044" s="0"/>
    </row>
    <row r="1045" s="39" customFormat="true" ht="13.8" hidden="false" customHeight="false" outlineLevel="0" collapsed="false">
      <c r="A1045" s="16" t="n">
        <v>30722640</v>
      </c>
      <c r="B1045" s="17" t="s">
        <v>1089</v>
      </c>
      <c r="C1045" s="18"/>
      <c r="D1045" s="18"/>
      <c r="E1045" s="16" t="s">
        <v>24</v>
      </c>
      <c r="F1045" s="19" t="n">
        <f aca="false">IF(C1045="",VLOOKUP(E1045,'PORTE E UCO'!$A$5:$D$46,4,0),VLOOKUP(E1045,'PORTE E UCO'!$A$5:$D$46,4,0)*C1045)</f>
        <v>377.223602</v>
      </c>
      <c r="G1045" s="20"/>
      <c r="H1045" s="21" t="n">
        <f aca="false">G1045*$R$2</f>
        <v>0</v>
      </c>
      <c r="I1045" s="16" t="n">
        <v>1</v>
      </c>
      <c r="J1045" s="22" t="n">
        <f aca="false">IF(I1045&gt;=1,F1045*$J$2,"")</f>
        <v>113.1670806</v>
      </c>
      <c r="K1045" s="22" t="str">
        <f aca="false">IF(I1045&gt;=2,F1045*$K$2,"")</f>
        <v/>
      </c>
      <c r="L1045" s="22" t="str">
        <f aca="false">IF(I1045&gt;=3,F1045*$L$2,"")</f>
        <v/>
      </c>
      <c r="M1045" s="22" t="str">
        <f aca="false">IF(I1045&gt;=4,F1045*$M$2,"")</f>
        <v/>
      </c>
      <c r="N1045" s="16" t="n">
        <v>1</v>
      </c>
      <c r="O1045" s="16" t="n">
        <v>0</v>
      </c>
      <c r="P1045" s="23" t="n">
        <v>0</v>
      </c>
      <c r="Q1045" s="22"/>
      <c r="R1045" s="38"/>
      <c r="S1045" s="25" t="n">
        <f aca="false">SUM(F1045,H1045,J1045,K1045,L1045,M1045)</f>
        <v>490.3906826</v>
      </c>
      <c r="T1045" s="25" t="n">
        <f aca="false">SUM(F1045,H1045,J1045,K1045,L1045,M1045,Q1045)</f>
        <v>490.3906826</v>
      </c>
      <c r="AMH1045" s="13"/>
      <c r="AMI1045" s="0"/>
      <c r="AMJ1045" s="0"/>
    </row>
    <row r="1046" s="39" customFormat="true" ht="13.8" hidden="false" customHeight="false" outlineLevel="0" collapsed="false">
      <c r="A1046" s="27" t="n">
        <v>30722659</v>
      </c>
      <c r="B1046" s="28" t="s">
        <v>1090</v>
      </c>
      <c r="C1046" s="29"/>
      <c r="D1046" s="29"/>
      <c r="E1046" s="27" t="s">
        <v>320</v>
      </c>
      <c r="F1046" s="19" t="n">
        <f aca="false">IF(C1046="",VLOOKUP(E1046,'PORTE E UCO'!$A$5:$D$46,4,0),VLOOKUP(E1046,'PORTE E UCO'!$A$5:$D$46,4,0)*C1046)</f>
        <v>1224.795374</v>
      </c>
      <c r="G1046" s="30"/>
      <c r="H1046" s="21" t="n">
        <f aca="false">G1046*$R$2</f>
        <v>0</v>
      </c>
      <c r="I1046" s="27" t="n">
        <v>2</v>
      </c>
      <c r="J1046" s="22" t="n">
        <f aca="false">IF(I1046&gt;=1,F1046*$J$2,"")</f>
        <v>367.4386122</v>
      </c>
      <c r="K1046" s="22" t="n">
        <f aca="false">IF(I1046&gt;=2,F1046*$K$2,"")</f>
        <v>244.9590748</v>
      </c>
      <c r="L1046" s="22" t="str">
        <f aca="false">IF(I1046&gt;=3,F1046*$L$2,"")</f>
        <v/>
      </c>
      <c r="M1046" s="22" t="str">
        <f aca="false">IF(I1046&gt;=4,F1046*$M$2,"")</f>
        <v/>
      </c>
      <c r="N1046" s="27" t="n">
        <v>4</v>
      </c>
      <c r="O1046" s="27" t="n">
        <v>0</v>
      </c>
      <c r="P1046" s="31" t="n">
        <v>0</v>
      </c>
      <c r="Q1046" s="32"/>
      <c r="R1046" s="38"/>
      <c r="S1046" s="25" t="n">
        <f aca="false">SUM(F1046,H1046,J1046,K1046,L1046,M1046)</f>
        <v>1837.193061</v>
      </c>
      <c r="T1046" s="25" t="n">
        <f aca="false">SUM(F1046,H1046,J1046,K1046,L1046,M1046,Q1046)</f>
        <v>1837.193061</v>
      </c>
      <c r="AMH1046" s="13"/>
      <c r="AMI1046" s="0"/>
      <c r="AMJ1046" s="0"/>
    </row>
    <row r="1047" s="39" customFormat="true" ht="14.95" hidden="false" customHeight="false" outlineLevel="0" collapsed="false">
      <c r="A1047" s="16" t="n">
        <v>30722667</v>
      </c>
      <c r="B1047" s="17" t="s">
        <v>1091</v>
      </c>
      <c r="C1047" s="18"/>
      <c r="D1047" s="18"/>
      <c r="E1047" s="16" t="s">
        <v>807</v>
      </c>
      <c r="F1047" s="19" t="n">
        <f aca="false">IF(C1047="",VLOOKUP(E1047,'PORTE E UCO'!$A$5:$D$46,4,0),VLOOKUP(E1047,'PORTE E UCO'!$A$5:$D$46,4,0)*C1047)</f>
        <v>2817.485634</v>
      </c>
      <c r="G1047" s="20"/>
      <c r="H1047" s="21" t="n">
        <f aca="false">G1047*$R$2</f>
        <v>0</v>
      </c>
      <c r="I1047" s="16" t="n">
        <v>3</v>
      </c>
      <c r="J1047" s="22" t="n">
        <f aca="false">IF(I1047&gt;=1,F1047*$J$2,"")</f>
        <v>845.2456902</v>
      </c>
      <c r="K1047" s="22" t="n">
        <f aca="false">IF(I1047&gt;=2,F1047*$K$2,"")</f>
        <v>563.4971268</v>
      </c>
      <c r="L1047" s="22" t="n">
        <f aca="false">IF(I1047&gt;=3,F1047*$L$2,"")</f>
        <v>563.4971268</v>
      </c>
      <c r="M1047" s="22" t="str">
        <f aca="false">IF(I1047&gt;=4,F1047*$M$2,"")</f>
        <v/>
      </c>
      <c r="N1047" s="16" t="n">
        <v>6</v>
      </c>
      <c r="O1047" s="16" t="n">
        <v>0</v>
      </c>
      <c r="P1047" s="23" t="n">
        <v>0</v>
      </c>
      <c r="Q1047" s="22"/>
      <c r="R1047" s="38"/>
      <c r="S1047" s="25" t="n">
        <f aca="false">SUM(F1047,H1047,J1047,K1047,L1047,M1047)</f>
        <v>4789.7255778</v>
      </c>
      <c r="T1047" s="25" t="n">
        <f aca="false">SUM(F1047,H1047,J1047,K1047,L1047,M1047,Q1047)</f>
        <v>4789.7255778</v>
      </c>
      <c r="AMH1047" s="13"/>
      <c r="AMI1047" s="0"/>
      <c r="AMJ1047" s="0"/>
    </row>
    <row r="1048" s="39" customFormat="true" ht="14.95" hidden="false" customHeight="false" outlineLevel="0" collapsed="false">
      <c r="A1048" s="27" t="n">
        <v>30722675</v>
      </c>
      <c r="B1048" s="28" t="s">
        <v>1092</v>
      </c>
      <c r="C1048" s="29"/>
      <c r="D1048" s="29"/>
      <c r="E1048" s="27" t="s">
        <v>807</v>
      </c>
      <c r="F1048" s="19" t="n">
        <f aca="false">IF(C1048="",VLOOKUP(E1048,'PORTE E UCO'!$A$5:$D$46,4,0),VLOOKUP(E1048,'PORTE E UCO'!$A$5:$D$46,4,0)*C1048)</f>
        <v>2817.485634</v>
      </c>
      <c r="G1048" s="30"/>
      <c r="H1048" s="21" t="n">
        <f aca="false">G1048*$R$2</f>
        <v>0</v>
      </c>
      <c r="I1048" s="27" t="n">
        <v>3</v>
      </c>
      <c r="J1048" s="22" t="n">
        <f aca="false">IF(I1048&gt;=1,F1048*$J$2,"")</f>
        <v>845.2456902</v>
      </c>
      <c r="K1048" s="22" t="n">
        <f aca="false">IF(I1048&gt;=2,F1048*$K$2,"")</f>
        <v>563.4971268</v>
      </c>
      <c r="L1048" s="22" t="n">
        <f aca="false">IF(I1048&gt;=3,F1048*$L$2,"")</f>
        <v>563.4971268</v>
      </c>
      <c r="M1048" s="22" t="str">
        <f aca="false">IF(I1048&gt;=4,F1048*$M$2,"")</f>
        <v/>
      </c>
      <c r="N1048" s="27" t="n">
        <v>6</v>
      </c>
      <c r="O1048" s="27" t="n">
        <v>0</v>
      </c>
      <c r="P1048" s="31" t="n">
        <v>0</v>
      </c>
      <c r="Q1048" s="32"/>
      <c r="R1048" s="38"/>
      <c r="S1048" s="25" t="n">
        <f aca="false">SUM(F1048,H1048,J1048,K1048,L1048,M1048)</f>
        <v>4789.7255778</v>
      </c>
      <c r="T1048" s="25" t="n">
        <f aca="false">SUM(F1048,H1048,J1048,K1048,L1048,M1048,Q1048)</f>
        <v>4789.7255778</v>
      </c>
      <c r="AMH1048" s="13"/>
      <c r="AMI1048" s="0"/>
      <c r="AMJ1048" s="0"/>
    </row>
    <row r="1049" s="39" customFormat="true" ht="13.8" hidden="false" customHeight="false" outlineLevel="0" collapsed="false">
      <c r="A1049" s="16" t="n">
        <v>30722683</v>
      </c>
      <c r="B1049" s="17" t="s">
        <v>1093</v>
      </c>
      <c r="C1049" s="18"/>
      <c r="D1049" s="18"/>
      <c r="E1049" s="16" t="s">
        <v>807</v>
      </c>
      <c r="F1049" s="19" t="n">
        <f aca="false">IF(C1049="",VLOOKUP(E1049,'PORTE E UCO'!$A$5:$D$46,4,0),VLOOKUP(E1049,'PORTE E UCO'!$A$5:$D$46,4,0)*C1049)</f>
        <v>2817.485634</v>
      </c>
      <c r="G1049" s="20"/>
      <c r="H1049" s="21" t="n">
        <f aca="false">G1049*$R$2</f>
        <v>0</v>
      </c>
      <c r="I1049" s="16" t="n">
        <v>3</v>
      </c>
      <c r="J1049" s="22" t="n">
        <f aca="false">IF(I1049&gt;=1,F1049*$J$2,"")</f>
        <v>845.2456902</v>
      </c>
      <c r="K1049" s="22" t="n">
        <f aca="false">IF(I1049&gt;=2,F1049*$K$2,"")</f>
        <v>563.4971268</v>
      </c>
      <c r="L1049" s="22" t="n">
        <f aca="false">IF(I1049&gt;=3,F1049*$L$2,"")</f>
        <v>563.4971268</v>
      </c>
      <c r="M1049" s="22" t="str">
        <f aca="false">IF(I1049&gt;=4,F1049*$M$2,"")</f>
        <v/>
      </c>
      <c r="N1049" s="16" t="n">
        <v>6</v>
      </c>
      <c r="O1049" s="16" t="n">
        <v>0</v>
      </c>
      <c r="P1049" s="23" t="n">
        <v>0</v>
      </c>
      <c r="Q1049" s="22"/>
      <c r="R1049" s="38"/>
      <c r="S1049" s="25" t="n">
        <f aca="false">SUM(F1049,H1049,J1049,K1049,L1049,M1049)</f>
        <v>4789.7255778</v>
      </c>
      <c r="T1049" s="25" t="n">
        <f aca="false">SUM(F1049,H1049,J1049,K1049,L1049,M1049,Q1049)</f>
        <v>4789.7255778</v>
      </c>
      <c r="AMH1049" s="13"/>
      <c r="AMI1049" s="0"/>
      <c r="AMJ1049" s="0"/>
    </row>
    <row r="1050" s="39" customFormat="true" ht="13.8" hidden="false" customHeight="false" outlineLevel="0" collapsed="false">
      <c r="A1050" s="27" t="n">
        <v>30722691</v>
      </c>
      <c r="B1050" s="28" t="s">
        <v>1094</v>
      </c>
      <c r="C1050" s="29"/>
      <c r="D1050" s="29"/>
      <c r="E1050" s="27" t="s">
        <v>225</v>
      </c>
      <c r="F1050" s="19" t="n">
        <f aca="false">IF(C1050="",VLOOKUP(E1050,'PORTE E UCO'!$A$5:$D$46,4,0),VLOOKUP(E1050,'PORTE E UCO'!$A$5:$D$46,4,0)*C1050)</f>
        <v>1035.416342</v>
      </c>
      <c r="G1050" s="30"/>
      <c r="H1050" s="21" t="n">
        <f aca="false">G1050*$R$2</f>
        <v>0</v>
      </c>
      <c r="I1050" s="27" t="n">
        <v>2</v>
      </c>
      <c r="J1050" s="22" t="n">
        <f aca="false">IF(I1050&gt;=1,F1050*$J$2,"")</f>
        <v>310.6249026</v>
      </c>
      <c r="K1050" s="22" t="n">
        <f aca="false">IF(I1050&gt;=2,F1050*$K$2,"")</f>
        <v>207.0832684</v>
      </c>
      <c r="L1050" s="22" t="str">
        <f aca="false">IF(I1050&gt;=3,F1050*$L$2,"")</f>
        <v/>
      </c>
      <c r="M1050" s="22" t="str">
        <f aca="false">IF(I1050&gt;=4,F1050*$M$2,"")</f>
        <v/>
      </c>
      <c r="N1050" s="27" t="n">
        <v>3</v>
      </c>
      <c r="O1050" s="27" t="n">
        <v>0</v>
      </c>
      <c r="P1050" s="31" t="n">
        <v>0</v>
      </c>
      <c r="Q1050" s="32"/>
      <c r="R1050" s="38"/>
      <c r="S1050" s="25" t="n">
        <f aca="false">SUM(F1050,H1050,J1050,K1050,L1050,M1050)</f>
        <v>1553.124513</v>
      </c>
      <c r="T1050" s="25" t="n">
        <f aca="false">SUM(F1050,H1050,J1050,K1050,L1050,M1050,Q1050)</f>
        <v>1553.124513</v>
      </c>
      <c r="AMH1050" s="13"/>
      <c r="AMI1050" s="0"/>
      <c r="AMJ1050" s="0"/>
    </row>
    <row r="1051" s="39" customFormat="true" ht="13.8" hidden="false" customHeight="false" outlineLevel="0" collapsed="false">
      <c r="A1051" s="16" t="n">
        <v>30722705</v>
      </c>
      <c r="B1051" s="17" t="s">
        <v>1095</v>
      </c>
      <c r="C1051" s="18"/>
      <c r="D1051" s="18"/>
      <c r="E1051" s="16" t="s">
        <v>223</v>
      </c>
      <c r="F1051" s="19" t="n">
        <f aca="false">IF(C1051="",VLOOKUP(E1051,'PORTE E UCO'!$A$5:$D$46,4,0),VLOOKUP(E1051,'PORTE E UCO'!$A$5:$D$46,4,0)*C1051)</f>
        <v>436.20385</v>
      </c>
      <c r="G1051" s="20"/>
      <c r="H1051" s="21" t="n">
        <f aca="false">G1051*$R$2</f>
        <v>0</v>
      </c>
      <c r="I1051" s="16" t="n">
        <v>1</v>
      </c>
      <c r="J1051" s="22" t="n">
        <f aca="false">IF(I1051&gt;=1,F1051*$J$2,"")</f>
        <v>130.861155</v>
      </c>
      <c r="K1051" s="22" t="str">
        <f aca="false">IF(I1051&gt;=2,F1051*$K$2,"")</f>
        <v/>
      </c>
      <c r="L1051" s="22" t="str">
        <f aca="false">IF(I1051&gt;=3,F1051*$L$2,"")</f>
        <v/>
      </c>
      <c r="M1051" s="22" t="str">
        <f aca="false">IF(I1051&gt;=4,F1051*$M$2,"")</f>
        <v/>
      </c>
      <c r="N1051" s="16" t="n">
        <v>1</v>
      </c>
      <c r="O1051" s="16" t="n">
        <v>0</v>
      </c>
      <c r="P1051" s="23" t="n">
        <v>0</v>
      </c>
      <c r="Q1051" s="22"/>
      <c r="R1051" s="38"/>
      <c r="S1051" s="25" t="n">
        <f aca="false">SUM(F1051,H1051,J1051,K1051,L1051,M1051)</f>
        <v>567.065005</v>
      </c>
      <c r="T1051" s="25" t="n">
        <f aca="false">SUM(F1051,H1051,J1051,K1051,L1051,M1051,Q1051)</f>
        <v>567.065005</v>
      </c>
      <c r="AMH1051" s="13"/>
      <c r="AMI1051" s="0"/>
      <c r="AMJ1051" s="0"/>
    </row>
    <row r="1052" s="39" customFormat="true" ht="13.8" hidden="false" customHeight="false" outlineLevel="0" collapsed="false">
      <c r="A1052" s="27" t="n">
        <v>30722713</v>
      </c>
      <c r="B1052" s="28" t="s">
        <v>1096</v>
      </c>
      <c r="C1052" s="29"/>
      <c r="D1052" s="29"/>
      <c r="E1052" s="27" t="s">
        <v>37</v>
      </c>
      <c r="F1052" s="19" t="n">
        <f aca="false">IF(C1052="",VLOOKUP(E1052,'PORTE E UCO'!$A$5:$D$46,4,0),VLOOKUP(E1052,'PORTE E UCO'!$A$5:$D$46,4,0)*C1052)</f>
        <v>192.437794</v>
      </c>
      <c r="G1052" s="30"/>
      <c r="H1052" s="21" t="n">
        <f aca="false">G1052*$R$2</f>
        <v>0</v>
      </c>
      <c r="I1052" s="27" t="n">
        <v>1</v>
      </c>
      <c r="J1052" s="22" t="n">
        <f aca="false">IF(I1052&gt;=1,F1052*$J$2,"")</f>
        <v>57.7313382</v>
      </c>
      <c r="K1052" s="22" t="str">
        <f aca="false">IF(I1052&gt;=2,F1052*$K$2,"")</f>
        <v/>
      </c>
      <c r="L1052" s="22" t="str">
        <f aca="false">IF(I1052&gt;=3,F1052*$L$2,"")</f>
        <v/>
      </c>
      <c r="M1052" s="22" t="str">
        <f aca="false">IF(I1052&gt;=4,F1052*$M$2,"")</f>
        <v/>
      </c>
      <c r="N1052" s="27" t="n">
        <v>1</v>
      </c>
      <c r="O1052" s="27" t="n">
        <v>0</v>
      </c>
      <c r="P1052" s="31" t="n">
        <v>0</v>
      </c>
      <c r="Q1052" s="32"/>
      <c r="R1052" s="38"/>
      <c r="S1052" s="25" t="n">
        <f aca="false">SUM(F1052,H1052,J1052,K1052,L1052,M1052)</f>
        <v>250.1691322</v>
      </c>
      <c r="T1052" s="25" t="n">
        <f aca="false">SUM(F1052,H1052,J1052,K1052,L1052,M1052,Q1052)</f>
        <v>250.1691322</v>
      </c>
      <c r="AMH1052" s="13"/>
      <c r="AMI1052" s="0"/>
      <c r="AMJ1052" s="0"/>
    </row>
    <row r="1053" s="39" customFormat="true" ht="14.95" hidden="false" customHeight="false" outlineLevel="0" collapsed="false">
      <c r="A1053" s="16" t="n">
        <v>30722721</v>
      </c>
      <c r="B1053" s="17" t="s">
        <v>1097</v>
      </c>
      <c r="C1053" s="18"/>
      <c r="D1053" s="18"/>
      <c r="E1053" s="16" t="s">
        <v>59</v>
      </c>
      <c r="F1053" s="19" t="n">
        <f aca="false">IF(C1053="",VLOOKUP(E1053,'PORTE E UCO'!$A$5:$D$46,4,0),VLOOKUP(E1053,'PORTE E UCO'!$A$5:$D$46,4,0)*C1053)</f>
        <v>349.26794</v>
      </c>
      <c r="G1053" s="20"/>
      <c r="H1053" s="21" t="n">
        <f aca="false">G1053*$R$2</f>
        <v>0</v>
      </c>
      <c r="I1053" s="16" t="n">
        <v>1</v>
      </c>
      <c r="J1053" s="22" t="n">
        <f aca="false">IF(I1053&gt;=1,F1053*$J$2,"")</f>
        <v>104.780382</v>
      </c>
      <c r="K1053" s="22" t="str">
        <f aca="false">IF(I1053&gt;=2,F1053*$K$2,"")</f>
        <v/>
      </c>
      <c r="L1053" s="22" t="str">
        <f aca="false">IF(I1053&gt;=3,F1053*$L$2,"")</f>
        <v/>
      </c>
      <c r="M1053" s="22" t="str">
        <f aca="false">IF(I1053&gt;=4,F1053*$M$2,"")</f>
        <v/>
      </c>
      <c r="N1053" s="16" t="n">
        <v>2</v>
      </c>
      <c r="O1053" s="16" t="n">
        <v>0</v>
      </c>
      <c r="P1053" s="23" t="n">
        <v>0</v>
      </c>
      <c r="Q1053" s="22"/>
      <c r="R1053" s="38"/>
      <c r="S1053" s="25" t="n">
        <f aca="false">SUM(F1053,H1053,J1053,K1053,L1053,M1053)</f>
        <v>454.048322</v>
      </c>
      <c r="T1053" s="25" t="n">
        <f aca="false">SUM(F1053,H1053,J1053,K1053,L1053,M1053,Q1053)</f>
        <v>454.048322</v>
      </c>
      <c r="AMH1053" s="13"/>
      <c r="AMI1053" s="0"/>
      <c r="AMJ1053" s="0"/>
    </row>
    <row r="1054" s="39" customFormat="true" ht="14.95" hidden="false" customHeight="false" outlineLevel="0" collapsed="false">
      <c r="A1054" s="27" t="n">
        <v>30722730</v>
      </c>
      <c r="B1054" s="28" t="s">
        <v>1098</v>
      </c>
      <c r="C1054" s="29"/>
      <c r="D1054" s="29"/>
      <c r="E1054" s="27" t="s">
        <v>22</v>
      </c>
      <c r="F1054" s="19" t="n">
        <f aca="false">IF(C1054="",VLOOKUP(E1054,'PORTE E UCO'!$A$5:$D$46,4,0),VLOOKUP(E1054,'PORTE E UCO'!$A$5:$D$46,4,0)*C1054)</f>
        <v>220.434104</v>
      </c>
      <c r="G1054" s="30"/>
      <c r="H1054" s="21" t="n">
        <f aca="false">G1054*$R$2</f>
        <v>0</v>
      </c>
      <c r="I1054" s="27" t="n">
        <v>1</v>
      </c>
      <c r="J1054" s="22" t="n">
        <f aca="false">IF(I1054&gt;=1,F1054*$J$2,"")</f>
        <v>66.1302312</v>
      </c>
      <c r="K1054" s="22" t="str">
        <f aca="false">IF(I1054&gt;=2,F1054*$K$2,"")</f>
        <v/>
      </c>
      <c r="L1054" s="22" t="str">
        <f aca="false">IF(I1054&gt;=3,F1054*$L$2,"")</f>
        <v/>
      </c>
      <c r="M1054" s="22" t="str">
        <f aca="false">IF(I1054&gt;=4,F1054*$M$2,"")</f>
        <v/>
      </c>
      <c r="N1054" s="27" t="n">
        <v>2</v>
      </c>
      <c r="O1054" s="27" t="n">
        <v>0</v>
      </c>
      <c r="P1054" s="31" t="n">
        <v>0</v>
      </c>
      <c r="Q1054" s="32"/>
      <c r="R1054" s="38"/>
      <c r="S1054" s="25" t="n">
        <f aca="false">SUM(F1054,H1054,J1054,K1054,L1054,M1054)</f>
        <v>286.5643352</v>
      </c>
      <c r="T1054" s="25" t="n">
        <f aca="false">SUM(F1054,H1054,J1054,K1054,L1054,M1054,Q1054)</f>
        <v>286.5643352</v>
      </c>
      <c r="AMH1054" s="13"/>
      <c r="AMI1054" s="0"/>
      <c r="AMJ1054" s="0"/>
    </row>
    <row r="1055" s="39" customFormat="true" ht="14.95" hidden="false" customHeight="false" outlineLevel="0" collapsed="false">
      <c r="A1055" s="16" t="n">
        <v>30722748</v>
      </c>
      <c r="B1055" s="17" t="s">
        <v>1099</v>
      </c>
      <c r="C1055" s="18"/>
      <c r="D1055" s="18"/>
      <c r="E1055" s="16" t="s">
        <v>24</v>
      </c>
      <c r="F1055" s="19" t="n">
        <f aca="false">IF(C1055="",VLOOKUP(E1055,'PORTE E UCO'!$A$5:$D$46,4,0),VLOOKUP(E1055,'PORTE E UCO'!$A$5:$D$46,4,0)*C1055)</f>
        <v>377.223602</v>
      </c>
      <c r="G1055" s="20"/>
      <c r="H1055" s="21" t="n">
        <f aca="false">G1055*$R$2</f>
        <v>0</v>
      </c>
      <c r="I1055" s="16" t="n">
        <v>1</v>
      </c>
      <c r="J1055" s="22" t="n">
        <f aca="false">IF(I1055&gt;=1,F1055*$J$2,"")</f>
        <v>113.1670806</v>
      </c>
      <c r="K1055" s="22" t="str">
        <f aca="false">IF(I1055&gt;=2,F1055*$K$2,"")</f>
        <v/>
      </c>
      <c r="L1055" s="22" t="str">
        <f aca="false">IF(I1055&gt;=3,F1055*$L$2,"")</f>
        <v/>
      </c>
      <c r="M1055" s="22" t="str">
        <f aca="false">IF(I1055&gt;=4,F1055*$M$2,"")</f>
        <v/>
      </c>
      <c r="N1055" s="16" t="n">
        <v>3</v>
      </c>
      <c r="O1055" s="16" t="n">
        <v>0</v>
      </c>
      <c r="P1055" s="23" t="n">
        <v>0</v>
      </c>
      <c r="Q1055" s="22"/>
      <c r="R1055" s="38"/>
      <c r="S1055" s="25" t="n">
        <f aca="false">SUM(F1055,H1055,J1055,K1055,L1055,M1055)</f>
        <v>490.3906826</v>
      </c>
      <c r="T1055" s="25" t="n">
        <f aca="false">SUM(F1055,H1055,J1055,K1055,L1055,M1055,Q1055)</f>
        <v>490.3906826</v>
      </c>
      <c r="AMH1055" s="13"/>
      <c r="AMI1055" s="0"/>
      <c r="AMJ1055" s="0"/>
    </row>
    <row r="1056" s="39" customFormat="true" ht="14.95" hidden="false" customHeight="false" outlineLevel="0" collapsed="false">
      <c r="A1056" s="27" t="n">
        <v>30722756</v>
      </c>
      <c r="B1056" s="28" t="s">
        <v>1100</v>
      </c>
      <c r="C1056" s="29"/>
      <c r="D1056" s="29"/>
      <c r="E1056" s="27" t="s">
        <v>807</v>
      </c>
      <c r="F1056" s="19" t="n">
        <f aca="false">IF(C1056="",VLOOKUP(E1056,'PORTE E UCO'!$A$5:$D$46,4,0),VLOOKUP(E1056,'PORTE E UCO'!$A$5:$D$46,4,0)*C1056)</f>
        <v>2817.485634</v>
      </c>
      <c r="G1056" s="30"/>
      <c r="H1056" s="21" t="n">
        <f aca="false">G1056*$R$2</f>
        <v>0</v>
      </c>
      <c r="I1056" s="27" t="n">
        <v>3</v>
      </c>
      <c r="J1056" s="22" t="n">
        <f aca="false">IF(I1056&gt;=1,F1056*$J$2,"")</f>
        <v>845.2456902</v>
      </c>
      <c r="K1056" s="22" t="n">
        <f aca="false">IF(I1056&gt;=2,F1056*$K$2,"")</f>
        <v>563.4971268</v>
      </c>
      <c r="L1056" s="22" t="n">
        <f aca="false">IF(I1056&gt;=3,F1056*$L$2,"")</f>
        <v>563.4971268</v>
      </c>
      <c r="M1056" s="22" t="str">
        <f aca="false">IF(I1056&gt;=4,F1056*$M$2,"")</f>
        <v/>
      </c>
      <c r="N1056" s="27" t="n">
        <v>6</v>
      </c>
      <c r="O1056" s="27" t="n">
        <v>0</v>
      </c>
      <c r="P1056" s="31" t="n">
        <v>0</v>
      </c>
      <c r="Q1056" s="32"/>
      <c r="R1056" s="38"/>
      <c r="S1056" s="25" t="n">
        <f aca="false">SUM(F1056,H1056,J1056,K1056,L1056,M1056)</f>
        <v>4789.7255778</v>
      </c>
      <c r="T1056" s="25" t="n">
        <f aca="false">SUM(F1056,H1056,J1056,K1056,L1056,M1056,Q1056)</f>
        <v>4789.7255778</v>
      </c>
      <c r="AMH1056" s="13"/>
      <c r="AMI1056" s="0"/>
      <c r="AMJ1056" s="0"/>
    </row>
    <row r="1057" s="39" customFormat="true" ht="13.8" hidden="false" customHeight="false" outlineLevel="0" collapsed="false">
      <c r="A1057" s="16" t="n">
        <v>30722764</v>
      </c>
      <c r="B1057" s="17" t="s">
        <v>1101</v>
      </c>
      <c r="C1057" s="18"/>
      <c r="D1057" s="18"/>
      <c r="E1057" s="16" t="s">
        <v>39</v>
      </c>
      <c r="F1057" s="19" t="n">
        <f aca="false">IF(C1057="",VLOOKUP(E1057,'PORTE E UCO'!$A$5:$D$46,4,0),VLOOKUP(E1057,'PORTE E UCO'!$A$5:$D$46,4,0)*C1057)</f>
        <v>52.984668</v>
      </c>
      <c r="G1057" s="20"/>
      <c r="H1057" s="21" t="n">
        <f aca="false">G1057*$R$2</f>
        <v>0</v>
      </c>
      <c r="I1057" s="16" t="n">
        <v>0</v>
      </c>
      <c r="J1057" s="22" t="str">
        <f aca="false">IF(I1057&gt;=1,F1057*$J$2,"")</f>
        <v/>
      </c>
      <c r="K1057" s="22" t="str">
        <f aca="false">IF(I1057&gt;=2,F1057*$K$2,"")</f>
        <v/>
      </c>
      <c r="L1057" s="22" t="str">
        <f aca="false">IF(I1057&gt;=3,F1057*$L$2,"")</f>
        <v/>
      </c>
      <c r="M1057" s="22" t="str">
        <f aca="false">IF(I1057&gt;=4,F1057*$M$2,"")</f>
        <v/>
      </c>
      <c r="N1057" s="16" t="n">
        <v>1</v>
      </c>
      <c r="O1057" s="16" t="n">
        <v>0</v>
      </c>
      <c r="P1057" s="23" t="n">
        <v>0</v>
      </c>
      <c r="Q1057" s="22"/>
      <c r="R1057" s="38"/>
      <c r="S1057" s="25" t="n">
        <f aca="false">SUM(F1057,H1057,J1057,K1057,L1057,M1057)</f>
        <v>52.984668</v>
      </c>
      <c r="T1057" s="25" t="n">
        <f aca="false">SUM(F1057,H1057,J1057,K1057,L1057,M1057,Q1057)</f>
        <v>52.984668</v>
      </c>
      <c r="AMH1057" s="13"/>
      <c r="AMI1057" s="0"/>
      <c r="AMJ1057" s="0"/>
    </row>
    <row r="1058" s="39" customFormat="true" ht="14.95" hidden="false" customHeight="false" outlineLevel="0" collapsed="false">
      <c r="A1058" s="27" t="n">
        <v>30722772</v>
      </c>
      <c r="B1058" s="28" t="s">
        <v>1102</v>
      </c>
      <c r="C1058" s="29"/>
      <c r="D1058" s="29"/>
      <c r="E1058" s="27" t="s">
        <v>22</v>
      </c>
      <c r="F1058" s="19" t="n">
        <f aca="false">IF(C1058="",VLOOKUP(E1058,'PORTE E UCO'!$A$5:$D$46,4,0),VLOOKUP(E1058,'PORTE E UCO'!$A$5:$D$46,4,0)*C1058)</f>
        <v>220.434104</v>
      </c>
      <c r="G1058" s="30"/>
      <c r="H1058" s="21" t="n">
        <f aca="false">G1058*$R$2</f>
        <v>0</v>
      </c>
      <c r="I1058" s="27" t="n">
        <v>1</v>
      </c>
      <c r="J1058" s="22" t="n">
        <f aca="false">IF(I1058&gt;=1,F1058*$J$2,"")</f>
        <v>66.1302312</v>
      </c>
      <c r="K1058" s="22" t="str">
        <f aca="false">IF(I1058&gt;=2,F1058*$K$2,"")</f>
        <v/>
      </c>
      <c r="L1058" s="22" t="str">
        <f aca="false">IF(I1058&gt;=3,F1058*$L$2,"")</f>
        <v/>
      </c>
      <c r="M1058" s="22" t="str">
        <f aca="false">IF(I1058&gt;=4,F1058*$M$2,"")</f>
        <v/>
      </c>
      <c r="N1058" s="27" t="n">
        <v>1</v>
      </c>
      <c r="O1058" s="27" t="n">
        <v>0</v>
      </c>
      <c r="P1058" s="31" t="n">
        <v>0</v>
      </c>
      <c r="Q1058" s="32"/>
      <c r="R1058" s="38"/>
      <c r="S1058" s="25" t="n">
        <f aca="false">SUM(F1058,H1058,J1058,K1058,L1058,M1058)</f>
        <v>286.5643352</v>
      </c>
      <c r="T1058" s="25" t="n">
        <f aca="false">SUM(F1058,H1058,J1058,K1058,L1058,M1058,Q1058)</f>
        <v>286.5643352</v>
      </c>
      <c r="AMH1058" s="13"/>
      <c r="AMI1058" s="0"/>
      <c r="AMJ1058" s="0"/>
    </row>
    <row r="1059" s="39" customFormat="true" ht="13.8" hidden="false" customHeight="false" outlineLevel="0" collapsed="false">
      <c r="A1059" s="16" t="n">
        <v>30722780</v>
      </c>
      <c r="B1059" s="17" t="s">
        <v>1103</v>
      </c>
      <c r="C1059" s="18"/>
      <c r="D1059" s="18"/>
      <c r="E1059" s="16" t="s">
        <v>15</v>
      </c>
      <c r="F1059" s="19" t="n">
        <f aca="false">IF(C1059="",VLOOKUP(E1059,'PORTE E UCO'!$A$5:$D$46,4,0),VLOOKUP(E1059,'PORTE E UCO'!$A$5:$D$46,4,0)*C1059)</f>
        <v>93.13473</v>
      </c>
      <c r="G1059" s="20"/>
      <c r="H1059" s="21" t="n">
        <f aca="false">G1059*$R$2</f>
        <v>0</v>
      </c>
      <c r="I1059" s="16" t="n">
        <v>1</v>
      </c>
      <c r="J1059" s="22" t="n">
        <f aca="false">IF(I1059&gt;=1,F1059*$J$2,"")</f>
        <v>27.940419</v>
      </c>
      <c r="K1059" s="22" t="str">
        <f aca="false">IF(I1059&gt;=2,F1059*$K$2,"")</f>
        <v/>
      </c>
      <c r="L1059" s="22" t="str">
        <f aca="false">IF(I1059&gt;=3,F1059*$L$2,"")</f>
        <v/>
      </c>
      <c r="M1059" s="22" t="str">
        <f aca="false">IF(I1059&gt;=4,F1059*$M$2,"")</f>
        <v/>
      </c>
      <c r="N1059" s="16" t="n">
        <v>2</v>
      </c>
      <c r="O1059" s="16" t="n">
        <v>0</v>
      </c>
      <c r="P1059" s="23" t="n">
        <v>0</v>
      </c>
      <c r="Q1059" s="22"/>
      <c r="R1059" s="38"/>
      <c r="S1059" s="25" t="n">
        <f aca="false">SUM(F1059,H1059,J1059,K1059,L1059,M1059)</f>
        <v>121.075149</v>
      </c>
      <c r="T1059" s="25" t="n">
        <f aca="false">SUM(F1059,H1059,J1059,K1059,L1059,M1059,Q1059)</f>
        <v>121.075149</v>
      </c>
      <c r="AMH1059" s="13"/>
      <c r="AMI1059" s="0"/>
      <c r="AMJ1059" s="0"/>
    </row>
    <row r="1060" s="39" customFormat="true" ht="13.8" hidden="false" customHeight="false" outlineLevel="0" collapsed="false">
      <c r="A1060" s="27" t="n">
        <v>30722799</v>
      </c>
      <c r="B1060" s="28" t="s">
        <v>1104</v>
      </c>
      <c r="C1060" s="29"/>
      <c r="D1060" s="29"/>
      <c r="E1060" s="27" t="s">
        <v>24</v>
      </c>
      <c r="F1060" s="19" t="n">
        <f aca="false">IF(C1060="",VLOOKUP(E1060,'PORTE E UCO'!$A$5:$D$46,4,0),VLOOKUP(E1060,'PORTE E UCO'!$A$5:$D$46,4,0)*C1060)</f>
        <v>377.223602</v>
      </c>
      <c r="G1060" s="30"/>
      <c r="H1060" s="21" t="n">
        <f aca="false">G1060*$R$2</f>
        <v>0</v>
      </c>
      <c r="I1060" s="27" t="n">
        <v>2</v>
      </c>
      <c r="J1060" s="22" t="n">
        <f aca="false">IF(I1060&gt;=1,F1060*$J$2,"")</f>
        <v>113.1670806</v>
      </c>
      <c r="K1060" s="22" t="n">
        <f aca="false">IF(I1060&gt;=2,F1060*$K$2,"")</f>
        <v>75.4447204</v>
      </c>
      <c r="L1060" s="22" t="str">
        <f aca="false">IF(I1060&gt;=3,F1060*$L$2,"")</f>
        <v/>
      </c>
      <c r="M1060" s="22" t="str">
        <f aca="false">IF(I1060&gt;=4,F1060*$M$2,"")</f>
        <v/>
      </c>
      <c r="N1060" s="27" t="n">
        <v>3</v>
      </c>
      <c r="O1060" s="27" t="n">
        <v>0</v>
      </c>
      <c r="P1060" s="31" t="n">
        <v>0</v>
      </c>
      <c r="Q1060" s="32"/>
      <c r="R1060" s="38"/>
      <c r="S1060" s="25" t="n">
        <f aca="false">SUM(F1060,H1060,J1060,K1060,L1060,M1060)</f>
        <v>565.835403</v>
      </c>
      <c r="T1060" s="25" t="n">
        <f aca="false">SUM(F1060,H1060,J1060,K1060,L1060,M1060,Q1060)</f>
        <v>565.835403</v>
      </c>
      <c r="AMH1060" s="13"/>
      <c r="AMI1060" s="0"/>
      <c r="AMJ1060" s="0"/>
    </row>
    <row r="1061" s="39" customFormat="true" ht="13.8" hidden="false" customHeight="false" outlineLevel="0" collapsed="false">
      <c r="A1061" s="16" t="n">
        <v>30722802</v>
      </c>
      <c r="B1061" s="17" t="s">
        <v>1105</v>
      </c>
      <c r="C1061" s="18"/>
      <c r="D1061" s="18"/>
      <c r="E1061" s="16" t="s">
        <v>206</v>
      </c>
      <c r="F1061" s="19" t="n">
        <f aca="false">IF(C1061="",VLOOKUP(E1061,'PORTE E UCO'!$A$5:$D$46,4,0),VLOOKUP(E1061,'PORTE E UCO'!$A$5:$D$46,4,0)*C1061)</f>
        <v>839.818166</v>
      </c>
      <c r="G1061" s="20"/>
      <c r="H1061" s="21" t="n">
        <f aca="false">G1061*$R$2</f>
        <v>0</v>
      </c>
      <c r="I1061" s="16" t="n">
        <v>2</v>
      </c>
      <c r="J1061" s="22" t="n">
        <f aca="false">IF(I1061&gt;=1,F1061*$J$2,"")</f>
        <v>251.9454498</v>
      </c>
      <c r="K1061" s="22" t="n">
        <f aca="false">IF(I1061&gt;=2,F1061*$K$2,"")</f>
        <v>167.9636332</v>
      </c>
      <c r="L1061" s="22" t="str">
        <f aca="false">IF(I1061&gt;=3,F1061*$L$2,"")</f>
        <v/>
      </c>
      <c r="M1061" s="22" t="str">
        <f aca="false">IF(I1061&gt;=4,F1061*$M$2,"")</f>
        <v/>
      </c>
      <c r="N1061" s="16" t="n">
        <v>4</v>
      </c>
      <c r="O1061" s="16" t="n">
        <v>0</v>
      </c>
      <c r="P1061" s="23" t="n">
        <v>0</v>
      </c>
      <c r="Q1061" s="22"/>
      <c r="R1061" s="38"/>
      <c r="S1061" s="25" t="n">
        <f aca="false">SUM(F1061,H1061,J1061,K1061,L1061,M1061)</f>
        <v>1259.727249</v>
      </c>
      <c r="T1061" s="25" t="n">
        <f aca="false">SUM(F1061,H1061,J1061,K1061,L1061,M1061,Q1061)</f>
        <v>1259.727249</v>
      </c>
      <c r="AMH1061" s="13"/>
      <c r="AMI1061" s="0"/>
      <c r="AMJ1061" s="0"/>
    </row>
    <row r="1062" s="39" customFormat="true" ht="13.8" hidden="false" customHeight="false" outlineLevel="0" collapsed="false">
      <c r="A1062" s="27" t="n">
        <v>30722810</v>
      </c>
      <c r="B1062" s="28" t="s">
        <v>1106</v>
      </c>
      <c r="C1062" s="29"/>
      <c r="D1062" s="29"/>
      <c r="E1062" s="27" t="s">
        <v>17</v>
      </c>
      <c r="F1062" s="19" t="n">
        <f aca="false">IF(C1062="",VLOOKUP(E1062,'PORTE E UCO'!$A$5:$D$46,4,0),VLOOKUP(E1062,'PORTE E UCO'!$A$5:$D$46,4,0)*C1062)</f>
        <v>150.60084</v>
      </c>
      <c r="G1062" s="30"/>
      <c r="H1062" s="21" t="n">
        <f aca="false">G1062*$R$2</f>
        <v>0</v>
      </c>
      <c r="I1062" s="27" t="n">
        <v>1</v>
      </c>
      <c r="J1062" s="22" t="n">
        <f aca="false">IF(I1062&gt;=1,F1062*$J$2,"")</f>
        <v>45.180252</v>
      </c>
      <c r="K1062" s="22" t="str">
        <f aca="false">IF(I1062&gt;=2,F1062*$K$2,"")</f>
        <v/>
      </c>
      <c r="L1062" s="22" t="str">
        <f aca="false">IF(I1062&gt;=3,F1062*$L$2,"")</f>
        <v/>
      </c>
      <c r="M1062" s="22" t="str">
        <f aca="false">IF(I1062&gt;=4,F1062*$M$2,"")</f>
        <v/>
      </c>
      <c r="N1062" s="27" t="n">
        <v>1</v>
      </c>
      <c r="O1062" s="27" t="n">
        <v>0</v>
      </c>
      <c r="P1062" s="31" t="n">
        <v>0</v>
      </c>
      <c r="Q1062" s="32"/>
      <c r="R1062" s="38"/>
      <c r="S1062" s="25" t="n">
        <f aca="false">SUM(F1062,H1062,J1062,K1062,L1062,M1062)</f>
        <v>195.781092</v>
      </c>
      <c r="T1062" s="25" t="n">
        <f aca="false">SUM(F1062,H1062,J1062,K1062,L1062,M1062,Q1062)</f>
        <v>195.781092</v>
      </c>
      <c r="AMH1062" s="13"/>
      <c r="AMI1062" s="0"/>
      <c r="AMJ1062" s="0"/>
    </row>
    <row r="1063" s="39" customFormat="true" ht="13.8" hidden="false" customHeight="false" outlineLevel="0" collapsed="false">
      <c r="A1063" s="16" t="n">
        <v>30722829</v>
      </c>
      <c r="B1063" s="17" t="s">
        <v>1107</v>
      </c>
      <c r="C1063" s="18"/>
      <c r="D1063" s="18"/>
      <c r="E1063" s="16" t="s">
        <v>24</v>
      </c>
      <c r="F1063" s="19" t="n">
        <f aca="false">IF(C1063="",VLOOKUP(E1063,'PORTE E UCO'!$A$5:$D$46,4,0),VLOOKUP(E1063,'PORTE E UCO'!$A$5:$D$46,4,0)*C1063)</f>
        <v>377.223602</v>
      </c>
      <c r="G1063" s="20"/>
      <c r="H1063" s="21" t="n">
        <f aca="false">G1063*$R$2</f>
        <v>0</v>
      </c>
      <c r="I1063" s="16" t="n">
        <v>1</v>
      </c>
      <c r="J1063" s="22" t="n">
        <f aca="false">IF(I1063&gt;=1,F1063*$J$2,"")</f>
        <v>113.1670806</v>
      </c>
      <c r="K1063" s="22" t="str">
        <f aca="false">IF(I1063&gt;=2,F1063*$K$2,"")</f>
        <v/>
      </c>
      <c r="L1063" s="22" t="str">
        <f aca="false">IF(I1063&gt;=3,F1063*$L$2,"")</f>
        <v/>
      </c>
      <c r="M1063" s="22" t="str">
        <f aca="false">IF(I1063&gt;=4,F1063*$M$2,"")</f>
        <v/>
      </c>
      <c r="N1063" s="16" t="n">
        <v>3</v>
      </c>
      <c r="O1063" s="16" t="n">
        <v>0</v>
      </c>
      <c r="P1063" s="23" t="n">
        <v>0</v>
      </c>
      <c r="Q1063" s="22"/>
      <c r="R1063" s="38"/>
      <c r="S1063" s="25" t="n">
        <f aca="false">SUM(F1063,H1063,J1063,K1063,L1063,M1063)</f>
        <v>490.3906826</v>
      </c>
      <c r="T1063" s="25" t="n">
        <f aca="false">SUM(F1063,H1063,J1063,K1063,L1063,M1063,Q1063)</f>
        <v>490.3906826</v>
      </c>
      <c r="AMH1063" s="13"/>
      <c r="AMI1063" s="0"/>
      <c r="AMJ1063" s="0"/>
    </row>
    <row r="1064" s="39" customFormat="true" ht="13.8" hidden="false" customHeight="false" outlineLevel="0" collapsed="false">
      <c r="A1064" s="27" t="n">
        <v>30722845</v>
      </c>
      <c r="B1064" s="28" t="s">
        <v>1108</v>
      </c>
      <c r="C1064" s="29"/>
      <c r="D1064" s="29"/>
      <c r="E1064" s="27" t="s">
        <v>229</v>
      </c>
      <c r="F1064" s="19" t="n">
        <f aca="false">IF(C1064="",VLOOKUP(E1064,'PORTE E UCO'!$A$5:$D$46,4,0),VLOOKUP(E1064,'PORTE E UCO'!$A$5:$D$46,4,0)*C1064)</f>
        <v>946.935808</v>
      </c>
      <c r="G1064" s="30"/>
      <c r="H1064" s="21" t="n">
        <f aca="false">G1064*$R$2</f>
        <v>0</v>
      </c>
      <c r="I1064" s="27" t="n">
        <v>2</v>
      </c>
      <c r="J1064" s="22" t="n">
        <f aca="false">IF(I1064&gt;=1,F1064*$J$2,"")</f>
        <v>284.0807424</v>
      </c>
      <c r="K1064" s="22" t="n">
        <f aca="false">IF(I1064&gt;=2,F1064*$K$2,"")</f>
        <v>189.3871616</v>
      </c>
      <c r="L1064" s="22" t="str">
        <f aca="false">IF(I1064&gt;=3,F1064*$L$2,"")</f>
        <v/>
      </c>
      <c r="M1064" s="22" t="str">
        <f aca="false">IF(I1064&gt;=4,F1064*$M$2,"")</f>
        <v/>
      </c>
      <c r="N1064" s="27" t="n">
        <v>4</v>
      </c>
      <c r="O1064" s="27" t="n">
        <v>0</v>
      </c>
      <c r="P1064" s="31" t="n">
        <v>0</v>
      </c>
      <c r="Q1064" s="32"/>
      <c r="R1064" s="38"/>
      <c r="S1064" s="25" t="n">
        <f aca="false">SUM(F1064,H1064,J1064,K1064,L1064,M1064)</f>
        <v>1420.403712</v>
      </c>
      <c r="T1064" s="25" t="n">
        <f aca="false">SUM(F1064,H1064,J1064,K1064,L1064,M1064,Q1064)</f>
        <v>1420.403712</v>
      </c>
      <c r="AMH1064" s="13"/>
      <c r="AMI1064" s="0"/>
      <c r="AMJ1064" s="0"/>
    </row>
    <row r="1065" s="39" customFormat="true" ht="13.8" hidden="false" customHeight="false" outlineLevel="0" collapsed="false">
      <c r="A1065" s="16" t="n">
        <v>30722853</v>
      </c>
      <c r="B1065" s="17" t="s">
        <v>1109</v>
      </c>
      <c r="C1065" s="18"/>
      <c r="D1065" s="18"/>
      <c r="E1065" s="16" t="s">
        <v>225</v>
      </c>
      <c r="F1065" s="19" t="n">
        <f aca="false">IF(C1065="",VLOOKUP(E1065,'PORTE E UCO'!$A$5:$D$46,4,0),VLOOKUP(E1065,'PORTE E UCO'!$A$5:$D$46,4,0)*C1065)</f>
        <v>1035.416342</v>
      </c>
      <c r="G1065" s="20"/>
      <c r="H1065" s="21" t="n">
        <f aca="false">G1065*$R$2</f>
        <v>0</v>
      </c>
      <c r="I1065" s="16" t="n">
        <v>1</v>
      </c>
      <c r="J1065" s="22" t="n">
        <f aca="false">IF(I1065&gt;=1,F1065*$J$2,"")</f>
        <v>310.6249026</v>
      </c>
      <c r="K1065" s="22" t="str">
        <f aca="false">IF(I1065&gt;=2,F1065*$K$2,"")</f>
        <v/>
      </c>
      <c r="L1065" s="22" t="str">
        <f aca="false">IF(I1065&gt;=3,F1065*$L$2,"")</f>
        <v/>
      </c>
      <c r="M1065" s="22" t="str">
        <f aca="false">IF(I1065&gt;=4,F1065*$M$2,"")</f>
        <v/>
      </c>
      <c r="N1065" s="16" t="n">
        <v>4</v>
      </c>
      <c r="O1065" s="16" t="n">
        <v>0</v>
      </c>
      <c r="P1065" s="23" t="n">
        <v>0</v>
      </c>
      <c r="Q1065" s="22"/>
      <c r="R1065" s="38"/>
      <c r="S1065" s="25" t="n">
        <f aca="false">SUM(F1065,H1065,J1065,K1065,L1065,M1065)</f>
        <v>1346.0412446</v>
      </c>
      <c r="T1065" s="25" t="n">
        <f aca="false">SUM(F1065,H1065,J1065,K1065,L1065,M1065,Q1065)</f>
        <v>1346.0412446</v>
      </c>
      <c r="AMH1065" s="13"/>
      <c r="AMI1065" s="0"/>
      <c r="AMJ1065" s="0"/>
    </row>
    <row r="1066" s="39" customFormat="true" ht="14.95" hidden="false" customHeight="false" outlineLevel="0" collapsed="false">
      <c r="A1066" s="27" t="n">
        <v>30722861</v>
      </c>
      <c r="B1066" s="28" t="s">
        <v>1110</v>
      </c>
      <c r="C1066" s="29"/>
      <c r="D1066" s="29"/>
      <c r="E1066" s="27" t="s">
        <v>229</v>
      </c>
      <c r="F1066" s="19" t="n">
        <f aca="false">IF(C1066="",VLOOKUP(E1066,'PORTE E UCO'!$A$5:$D$46,4,0),VLOOKUP(E1066,'PORTE E UCO'!$A$5:$D$46,4,0)*C1066)</f>
        <v>946.935808</v>
      </c>
      <c r="G1066" s="30"/>
      <c r="H1066" s="21" t="n">
        <f aca="false">G1066*$R$2</f>
        <v>0</v>
      </c>
      <c r="I1066" s="27" t="n">
        <v>1</v>
      </c>
      <c r="J1066" s="22" t="n">
        <f aca="false">IF(I1066&gt;=1,F1066*$J$2,"")</f>
        <v>284.0807424</v>
      </c>
      <c r="K1066" s="22" t="str">
        <f aca="false">IF(I1066&gt;=2,F1066*$K$2,"")</f>
        <v/>
      </c>
      <c r="L1066" s="22" t="str">
        <f aca="false">IF(I1066&gt;=3,F1066*$L$2,"")</f>
        <v/>
      </c>
      <c r="M1066" s="22" t="str">
        <f aca="false">IF(I1066&gt;=4,F1066*$M$2,"")</f>
        <v/>
      </c>
      <c r="N1066" s="27" t="n">
        <v>4</v>
      </c>
      <c r="O1066" s="27" t="n">
        <v>0</v>
      </c>
      <c r="P1066" s="31" t="n">
        <v>0</v>
      </c>
      <c r="Q1066" s="32"/>
      <c r="R1066" s="38"/>
      <c r="S1066" s="25" t="n">
        <f aca="false">SUM(F1066,H1066,J1066,K1066,L1066,M1066)</f>
        <v>1231.0165504</v>
      </c>
      <c r="T1066" s="25" t="n">
        <f aca="false">SUM(F1066,H1066,J1066,K1066,L1066,M1066,Q1066)</f>
        <v>1231.0165504</v>
      </c>
      <c r="AMH1066" s="13"/>
      <c r="AMI1066" s="0"/>
      <c r="AMJ1066" s="0"/>
    </row>
    <row r="1067" s="39" customFormat="true" ht="13.8" hidden="false" customHeight="false" outlineLevel="0" collapsed="false">
      <c r="A1067" s="16" t="n">
        <v>30722870</v>
      </c>
      <c r="B1067" s="17" t="s">
        <v>1111</v>
      </c>
      <c r="C1067" s="18"/>
      <c r="D1067" s="18"/>
      <c r="E1067" s="16" t="s">
        <v>24</v>
      </c>
      <c r="F1067" s="19" t="n">
        <f aca="false">IF(C1067="",VLOOKUP(E1067,'PORTE E UCO'!$A$5:$D$46,4,0),VLOOKUP(E1067,'PORTE E UCO'!$A$5:$D$46,4,0)*C1067)</f>
        <v>377.223602</v>
      </c>
      <c r="G1067" s="20"/>
      <c r="H1067" s="21" t="n">
        <f aca="false">G1067*$R$2</f>
        <v>0</v>
      </c>
      <c r="I1067" s="16" t="n">
        <v>2</v>
      </c>
      <c r="J1067" s="22" t="n">
        <f aca="false">IF(I1067&gt;=1,F1067*$J$2,"")</f>
        <v>113.1670806</v>
      </c>
      <c r="K1067" s="22" t="n">
        <f aca="false">IF(I1067&gt;=2,F1067*$K$2,"")</f>
        <v>75.4447204</v>
      </c>
      <c r="L1067" s="22" t="str">
        <f aca="false">IF(I1067&gt;=3,F1067*$L$2,"")</f>
        <v/>
      </c>
      <c r="M1067" s="22" t="str">
        <f aca="false">IF(I1067&gt;=4,F1067*$M$2,"")</f>
        <v/>
      </c>
      <c r="N1067" s="16" t="n">
        <v>5</v>
      </c>
      <c r="O1067" s="16" t="n">
        <v>0</v>
      </c>
      <c r="P1067" s="23" t="n">
        <v>0</v>
      </c>
      <c r="Q1067" s="22"/>
      <c r="R1067" s="38"/>
      <c r="S1067" s="25" t="n">
        <f aca="false">SUM(F1067,H1067,J1067,K1067,L1067,M1067)</f>
        <v>565.835403</v>
      </c>
      <c r="T1067" s="25" t="n">
        <f aca="false">SUM(F1067,H1067,J1067,K1067,L1067,M1067,Q1067)</f>
        <v>565.835403</v>
      </c>
      <c r="AMH1067" s="13"/>
      <c r="AMI1067" s="0"/>
      <c r="AMJ1067" s="0"/>
    </row>
    <row r="1068" s="39" customFormat="true" ht="14.95" hidden="false" customHeight="false" outlineLevel="0" collapsed="false">
      <c r="A1068" s="27" t="n">
        <v>30722888</v>
      </c>
      <c r="B1068" s="28" t="s">
        <v>1112</v>
      </c>
      <c r="C1068" s="29"/>
      <c r="D1068" s="29"/>
      <c r="E1068" s="27" t="s">
        <v>320</v>
      </c>
      <c r="F1068" s="19" t="n">
        <f aca="false">IF(C1068="",VLOOKUP(E1068,'PORTE E UCO'!$A$5:$D$46,4,0),VLOOKUP(E1068,'PORTE E UCO'!$A$5:$D$46,4,0)*C1068)</f>
        <v>1224.795374</v>
      </c>
      <c r="G1068" s="30"/>
      <c r="H1068" s="21" t="n">
        <f aca="false">G1068*$R$2</f>
        <v>0</v>
      </c>
      <c r="I1068" s="27" t="n">
        <v>2</v>
      </c>
      <c r="J1068" s="22" t="n">
        <f aca="false">IF(I1068&gt;=1,F1068*$J$2,"")</f>
        <v>367.4386122</v>
      </c>
      <c r="K1068" s="22" t="n">
        <f aca="false">IF(I1068&gt;=2,F1068*$K$2,"")</f>
        <v>244.9590748</v>
      </c>
      <c r="L1068" s="22" t="str">
        <f aca="false">IF(I1068&gt;=3,F1068*$L$2,"")</f>
        <v/>
      </c>
      <c r="M1068" s="22" t="str">
        <f aca="false">IF(I1068&gt;=4,F1068*$M$2,"")</f>
        <v/>
      </c>
      <c r="N1068" s="27" t="n">
        <v>5</v>
      </c>
      <c r="O1068" s="27" t="n">
        <v>0</v>
      </c>
      <c r="P1068" s="31" t="n">
        <v>0</v>
      </c>
      <c r="Q1068" s="32"/>
      <c r="R1068" s="38"/>
      <c r="S1068" s="25" t="n">
        <f aca="false">SUM(F1068,H1068,J1068,K1068,L1068,M1068)</f>
        <v>1837.193061</v>
      </c>
      <c r="T1068" s="25" t="n">
        <f aca="false">SUM(F1068,H1068,J1068,K1068,L1068,M1068,Q1068)</f>
        <v>1837.193061</v>
      </c>
      <c r="AMH1068" s="13"/>
      <c r="AMI1068" s="0"/>
      <c r="AMJ1068" s="0"/>
    </row>
    <row r="1069" s="39" customFormat="true" ht="13.8" hidden="false" customHeight="false" outlineLevel="0" collapsed="false">
      <c r="A1069" s="16" t="n">
        <v>30723019</v>
      </c>
      <c r="B1069" s="17" t="s">
        <v>1113</v>
      </c>
      <c r="C1069" s="18"/>
      <c r="D1069" s="18"/>
      <c r="E1069" s="16" t="s">
        <v>37</v>
      </c>
      <c r="F1069" s="19" t="n">
        <f aca="false">IF(C1069="",VLOOKUP(E1069,'PORTE E UCO'!$A$5:$D$46,4,0),VLOOKUP(E1069,'PORTE E UCO'!$A$5:$D$46,4,0)*C1069)</f>
        <v>192.437794</v>
      </c>
      <c r="G1069" s="20"/>
      <c r="H1069" s="21" t="n">
        <f aca="false">G1069*$R$2</f>
        <v>0</v>
      </c>
      <c r="I1069" s="16" t="n">
        <v>1</v>
      </c>
      <c r="J1069" s="22" t="n">
        <f aca="false">IF(I1069&gt;=1,F1069*$J$2,"")</f>
        <v>57.7313382</v>
      </c>
      <c r="K1069" s="22" t="str">
        <f aca="false">IF(I1069&gt;=2,F1069*$K$2,"")</f>
        <v/>
      </c>
      <c r="L1069" s="22" t="str">
        <f aca="false">IF(I1069&gt;=3,F1069*$L$2,"")</f>
        <v/>
      </c>
      <c r="M1069" s="22" t="str">
        <f aca="false">IF(I1069&gt;=4,F1069*$M$2,"")</f>
        <v/>
      </c>
      <c r="N1069" s="16" t="n">
        <v>1</v>
      </c>
      <c r="O1069" s="16" t="n">
        <v>0</v>
      </c>
      <c r="P1069" s="23" t="n">
        <v>0</v>
      </c>
      <c r="Q1069" s="22"/>
      <c r="R1069" s="38"/>
      <c r="S1069" s="25" t="n">
        <f aca="false">SUM(F1069,H1069,J1069,K1069,L1069,M1069)</f>
        <v>250.1691322</v>
      </c>
      <c r="T1069" s="25" t="n">
        <f aca="false">SUM(F1069,H1069,J1069,K1069,L1069,M1069,Q1069)</f>
        <v>250.1691322</v>
      </c>
      <c r="AMH1069" s="13"/>
      <c r="AMI1069" s="0"/>
      <c r="AMJ1069" s="0"/>
    </row>
    <row r="1070" s="39" customFormat="true" ht="13.8" hidden="false" customHeight="false" outlineLevel="0" collapsed="false">
      <c r="A1070" s="27" t="n">
        <v>30723027</v>
      </c>
      <c r="B1070" s="28" t="s">
        <v>1114</v>
      </c>
      <c r="C1070" s="29"/>
      <c r="D1070" s="29"/>
      <c r="E1070" s="27" t="s">
        <v>341</v>
      </c>
      <c r="F1070" s="19" t="n">
        <f aca="false">IF(C1070="",VLOOKUP(E1070,'PORTE E UCO'!$A$5:$D$46,4,0),VLOOKUP(E1070,'PORTE E UCO'!$A$5:$D$46,4,0)*C1070)</f>
        <v>1558.54594</v>
      </c>
      <c r="G1070" s="30"/>
      <c r="H1070" s="21" t="n">
        <f aca="false">G1070*$R$2</f>
        <v>0</v>
      </c>
      <c r="I1070" s="27" t="n">
        <v>2</v>
      </c>
      <c r="J1070" s="22" t="n">
        <f aca="false">IF(I1070&gt;=1,F1070*$J$2,"")</f>
        <v>467.563782</v>
      </c>
      <c r="K1070" s="22" t="n">
        <f aca="false">IF(I1070&gt;=2,F1070*$K$2,"")</f>
        <v>311.709188</v>
      </c>
      <c r="L1070" s="22" t="str">
        <f aca="false">IF(I1070&gt;=3,F1070*$L$2,"")</f>
        <v/>
      </c>
      <c r="M1070" s="22" t="str">
        <f aca="false">IF(I1070&gt;=4,F1070*$M$2,"")</f>
        <v/>
      </c>
      <c r="N1070" s="27" t="n">
        <v>4</v>
      </c>
      <c r="O1070" s="27" t="n">
        <v>0</v>
      </c>
      <c r="P1070" s="31" t="n">
        <v>0</v>
      </c>
      <c r="Q1070" s="32"/>
      <c r="R1070" s="38"/>
      <c r="S1070" s="25" t="n">
        <f aca="false">SUM(F1070,H1070,J1070,K1070,L1070,M1070)</f>
        <v>2337.81891</v>
      </c>
      <c r="T1070" s="25" t="n">
        <f aca="false">SUM(F1070,H1070,J1070,K1070,L1070,M1070,Q1070)</f>
        <v>2337.81891</v>
      </c>
      <c r="AMH1070" s="13"/>
      <c r="AMI1070" s="0"/>
      <c r="AMJ1070" s="0"/>
    </row>
    <row r="1071" s="39" customFormat="true" ht="13.8" hidden="false" customHeight="false" outlineLevel="0" collapsed="false">
      <c r="A1071" s="16" t="n">
        <v>30723035</v>
      </c>
      <c r="B1071" s="17" t="s">
        <v>1115</v>
      </c>
      <c r="C1071" s="18"/>
      <c r="D1071" s="18"/>
      <c r="E1071" s="16" t="s">
        <v>20</v>
      </c>
      <c r="F1071" s="19" t="n">
        <f aca="false">IF(C1071="",VLOOKUP(E1071,'PORTE E UCO'!$A$5:$D$46,4,0),VLOOKUP(E1071,'PORTE E UCO'!$A$5:$D$46,4,0)*C1071)</f>
        <v>70.656386</v>
      </c>
      <c r="G1071" s="20"/>
      <c r="H1071" s="21" t="n">
        <f aca="false">G1071*$R$2</f>
        <v>0</v>
      </c>
      <c r="I1071" s="16" t="n">
        <v>0</v>
      </c>
      <c r="J1071" s="22" t="str">
        <f aca="false">IF(I1071&gt;=1,F1071*$J$2,"")</f>
        <v/>
      </c>
      <c r="K1071" s="22" t="str">
        <f aca="false">IF(I1071&gt;=2,F1071*$K$2,"")</f>
        <v/>
      </c>
      <c r="L1071" s="22" t="str">
        <f aca="false">IF(I1071&gt;=3,F1071*$L$2,"")</f>
        <v/>
      </c>
      <c r="M1071" s="22" t="str">
        <f aca="false">IF(I1071&gt;=4,F1071*$M$2,"")</f>
        <v/>
      </c>
      <c r="N1071" s="16" t="n">
        <v>0</v>
      </c>
      <c r="O1071" s="16" t="n">
        <v>0</v>
      </c>
      <c r="P1071" s="23" t="n">
        <v>0</v>
      </c>
      <c r="Q1071" s="22"/>
      <c r="R1071" s="38"/>
      <c r="S1071" s="25" t="n">
        <f aca="false">SUM(F1071,H1071,J1071,K1071,L1071,M1071)</f>
        <v>70.656386</v>
      </c>
      <c r="T1071" s="25" t="n">
        <f aca="false">SUM(F1071,H1071,J1071,K1071,L1071,M1071,Q1071)</f>
        <v>70.656386</v>
      </c>
      <c r="AMH1071" s="13"/>
      <c r="AMI1071" s="0"/>
      <c r="AMJ1071" s="0"/>
    </row>
    <row r="1072" s="39" customFormat="true" ht="13.8" hidden="false" customHeight="false" outlineLevel="0" collapsed="false">
      <c r="A1072" s="27" t="n">
        <v>30723043</v>
      </c>
      <c r="B1072" s="28" t="s">
        <v>1116</v>
      </c>
      <c r="C1072" s="29"/>
      <c r="D1072" s="29"/>
      <c r="E1072" s="27" t="s">
        <v>272</v>
      </c>
      <c r="F1072" s="19" t="n">
        <f aca="false">IF(C1072="",VLOOKUP(E1072,'PORTE E UCO'!$A$5:$D$46,4,0),VLOOKUP(E1072,'PORTE E UCO'!$A$5:$D$46,4,0)*C1072)</f>
        <v>801.009488</v>
      </c>
      <c r="G1072" s="30"/>
      <c r="H1072" s="21" t="n">
        <f aca="false">G1072*$R$2</f>
        <v>0</v>
      </c>
      <c r="I1072" s="27" t="n">
        <v>2</v>
      </c>
      <c r="J1072" s="22" t="n">
        <f aca="false">IF(I1072&gt;=1,F1072*$J$2,"")</f>
        <v>240.3028464</v>
      </c>
      <c r="K1072" s="22" t="n">
        <f aca="false">IF(I1072&gt;=2,F1072*$K$2,"")</f>
        <v>160.2018976</v>
      </c>
      <c r="L1072" s="22" t="str">
        <f aca="false">IF(I1072&gt;=3,F1072*$L$2,"")</f>
        <v/>
      </c>
      <c r="M1072" s="22" t="str">
        <f aca="false">IF(I1072&gt;=4,F1072*$M$2,"")</f>
        <v/>
      </c>
      <c r="N1072" s="27" t="n">
        <v>4</v>
      </c>
      <c r="O1072" s="27" t="n">
        <v>0</v>
      </c>
      <c r="P1072" s="31" t="n">
        <v>0</v>
      </c>
      <c r="Q1072" s="32"/>
      <c r="R1072" s="38"/>
      <c r="S1072" s="25" t="n">
        <f aca="false">SUM(F1072,H1072,J1072,K1072,L1072,M1072)</f>
        <v>1201.514232</v>
      </c>
      <c r="T1072" s="25" t="n">
        <f aca="false">SUM(F1072,H1072,J1072,K1072,L1072,M1072,Q1072)</f>
        <v>1201.514232</v>
      </c>
      <c r="AMH1072" s="13"/>
      <c r="AMI1072" s="0"/>
      <c r="AMJ1072" s="0"/>
    </row>
    <row r="1073" s="39" customFormat="true" ht="13.8" hidden="false" customHeight="false" outlineLevel="0" collapsed="false">
      <c r="A1073" s="16" t="n">
        <v>30723060</v>
      </c>
      <c r="B1073" s="17" t="s">
        <v>1117</v>
      </c>
      <c r="C1073" s="18"/>
      <c r="D1073" s="18"/>
      <c r="E1073" s="16" t="s">
        <v>64</v>
      </c>
      <c r="F1073" s="19" t="n">
        <f aca="false">IF(C1073="",VLOOKUP(E1073,'PORTE E UCO'!$A$5:$D$46,4,0),VLOOKUP(E1073,'PORTE E UCO'!$A$5:$D$46,4,0)*C1073)</f>
        <v>110.217052</v>
      </c>
      <c r="G1073" s="20"/>
      <c r="H1073" s="21" t="n">
        <f aca="false">G1073*$R$2</f>
        <v>0</v>
      </c>
      <c r="I1073" s="16" t="n">
        <v>0</v>
      </c>
      <c r="J1073" s="22" t="str">
        <f aca="false">IF(I1073&gt;=1,F1073*$J$2,"")</f>
        <v/>
      </c>
      <c r="K1073" s="22" t="str">
        <f aca="false">IF(I1073&gt;=2,F1073*$K$2,"")</f>
        <v/>
      </c>
      <c r="L1073" s="22" t="str">
        <f aca="false">IF(I1073&gt;=3,F1073*$L$2,"")</f>
        <v/>
      </c>
      <c r="M1073" s="22" t="str">
        <f aca="false">IF(I1073&gt;=4,F1073*$M$2,"")</f>
        <v/>
      </c>
      <c r="N1073" s="16" t="n">
        <v>3</v>
      </c>
      <c r="O1073" s="16" t="n">
        <v>0</v>
      </c>
      <c r="P1073" s="23" t="n">
        <v>0</v>
      </c>
      <c r="Q1073" s="22"/>
      <c r="R1073" s="38"/>
      <c r="S1073" s="25" t="n">
        <f aca="false">SUM(F1073,H1073,J1073,K1073,L1073,M1073)</f>
        <v>110.217052</v>
      </c>
      <c r="T1073" s="25" t="n">
        <f aca="false">SUM(F1073,H1073,J1073,K1073,L1073,M1073,Q1073)</f>
        <v>110.217052</v>
      </c>
      <c r="AMH1073" s="13"/>
      <c r="AMI1073" s="0"/>
      <c r="AMJ1073" s="0"/>
    </row>
    <row r="1074" s="39" customFormat="true" ht="14.95" hidden="false" customHeight="false" outlineLevel="0" collapsed="false">
      <c r="A1074" s="27" t="n">
        <v>30723051</v>
      </c>
      <c r="B1074" s="28" t="s">
        <v>1118</v>
      </c>
      <c r="C1074" s="29"/>
      <c r="D1074" s="29"/>
      <c r="E1074" s="27" t="s">
        <v>221</v>
      </c>
      <c r="F1074" s="19" t="n">
        <f aca="false">IF(C1074="",VLOOKUP(E1074,'PORTE E UCO'!$A$5:$D$46,4,0),VLOOKUP(E1074,'PORTE E UCO'!$A$5:$D$46,4,0)*C1074)</f>
        <v>1140.948712</v>
      </c>
      <c r="G1074" s="30"/>
      <c r="H1074" s="21" t="n">
        <f aca="false">G1074*$R$2</f>
        <v>0</v>
      </c>
      <c r="I1074" s="27" t="n">
        <v>2</v>
      </c>
      <c r="J1074" s="22" t="n">
        <f aca="false">IF(I1074&gt;=1,F1074*$J$2,"")</f>
        <v>342.2846136</v>
      </c>
      <c r="K1074" s="22" t="n">
        <f aca="false">IF(I1074&gt;=2,F1074*$K$2,"")</f>
        <v>228.1897424</v>
      </c>
      <c r="L1074" s="22" t="str">
        <f aca="false">IF(I1074&gt;=3,F1074*$L$2,"")</f>
        <v/>
      </c>
      <c r="M1074" s="22" t="str">
        <f aca="false">IF(I1074&gt;=4,F1074*$M$2,"")</f>
        <v/>
      </c>
      <c r="N1074" s="27" t="n">
        <v>5</v>
      </c>
      <c r="O1074" s="27" t="n">
        <v>0</v>
      </c>
      <c r="P1074" s="31" t="n">
        <v>0</v>
      </c>
      <c r="Q1074" s="32"/>
      <c r="R1074" s="38"/>
      <c r="S1074" s="25" t="n">
        <f aca="false">SUM(F1074,H1074,J1074,K1074,L1074,M1074)</f>
        <v>1711.423068</v>
      </c>
      <c r="T1074" s="25" t="n">
        <f aca="false">SUM(F1074,H1074,J1074,K1074,L1074,M1074,Q1074)</f>
        <v>1711.423068</v>
      </c>
      <c r="AMH1074" s="13"/>
      <c r="AMI1074" s="0"/>
      <c r="AMJ1074" s="0"/>
    </row>
    <row r="1075" s="39" customFormat="true" ht="13.8" hidden="false" customHeight="false" outlineLevel="0" collapsed="false">
      <c r="A1075" s="16" t="n">
        <v>30723078</v>
      </c>
      <c r="B1075" s="17" t="s">
        <v>1119</v>
      </c>
      <c r="C1075" s="18"/>
      <c r="D1075" s="18"/>
      <c r="E1075" s="16" t="s">
        <v>272</v>
      </c>
      <c r="F1075" s="19" t="n">
        <f aca="false">IF(C1075="",VLOOKUP(E1075,'PORTE E UCO'!$A$5:$D$46,4,0),VLOOKUP(E1075,'PORTE E UCO'!$A$5:$D$46,4,0)*C1075)</f>
        <v>801.009488</v>
      </c>
      <c r="G1075" s="20"/>
      <c r="H1075" s="21" t="n">
        <f aca="false">G1075*$R$2</f>
        <v>0</v>
      </c>
      <c r="I1075" s="16" t="n">
        <v>2</v>
      </c>
      <c r="J1075" s="22" t="n">
        <f aca="false">IF(I1075&gt;=1,F1075*$J$2,"")</f>
        <v>240.3028464</v>
      </c>
      <c r="K1075" s="22" t="n">
        <f aca="false">IF(I1075&gt;=2,F1075*$K$2,"")</f>
        <v>160.2018976</v>
      </c>
      <c r="L1075" s="22" t="str">
        <f aca="false">IF(I1075&gt;=3,F1075*$L$2,"")</f>
        <v/>
      </c>
      <c r="M1075" s="22" t="str">
        <f aca="false">IF(I1075&gt;=4,F1075*$M$2,"")</f>
        <v/>
      </c>
      <c r="N1075" s="16" t="n">
        <v>3</v>
      </c>
      <c r="O1075" s="16" t="n">
        <v>0</v>
      </c>
      <c r="P1075" s="23" t="n">
        <v>0</v>
      </c>
      <c r="Q1075" s="22"/>
      <c r="R1075" s="38"/>
      <c r="S1075" s="25" t="n">
        <f aca="false">SUM(F1075,H1075,J1075,K1075,L1075,M1075)</f>
        <v>1201.514232</v>
      </c>
      <c r="T1075" s="25" t="n">
        <f aca="false">SUM(F1075,H1075,J1075,K1075,L1075,M1075,Q1075)</f>
        <v>1201.514232</v>
      </c>
      <c r="AMH1075" s="13"/>
      <c r="AMI1075" s="0"/>
      <c r="AMJ1075" s="0"/>
    </row>
    <row r="1076" s="39" customFormat="true" ht="13.8" hidden="false" customHeight="false" outlineLevel="0" collapsed="false">
      <c r="A1076" s="27" t="n">
        <v>30723086</v>
      </c>
      <c r="B1076" s="28" t="s">
        <v>1120</v>
      </c>
      <c r="C1076" s="29"/>
      <c r="D1076" s="29"/>
      <c r="E1076" s="27" t="s">
        <v>229</v>
      </c>
      <c r="F1076" s="19" t="n">
        <f aca="false">IF(C1076="",VLOOKUP(E1076,'PORTE E UCO'!$A$5:$D$46,4,0),VLOOKUP(E1076,'PORTE E UCO'!$A$5:$D$46,4,0)*C1076)</f>
        <v>946.935808</v>
      </c>
      <c r="G1076" s="30"/>
      <c r="H1076" s="21" t="n">
        <f aca="false">G1076*$R$2</f>
        <v>0</v>
      </c>
      <c r="I1076" s="27" t="n">
        <v>2</v>
      </c>
      <c r="J1076" s="22" t="n">
        <f aca="false">IF(I1076&gt;=1,F1076*$J$2,"")</f>
        <v>284.0807424</v>
      </c>
      <c r="K1076" s="22" t="n">
        <f aca="false">IF(I1076&gt;=2,F1076*$K$2,"")</f>
        <v>189.3871616</v>
      </c>
      <c r="L1076" s="22" t="str">
        <f aca="false">IF(I1076&gt;=3,F1076*$L$2,"")</f>
        <v/>
      </c>
      <c r="M1076" s="22" t="str">
        <f aca="false">IF(I1076&gt;=4,F1076*$M$2,"")</f>
        <v/>
      </c>
      <c r="N1076" s="27" t="n">
        <v>4</v>
      </c>
      <c r="O1076" s="27" t="n">
        <v>0</v>
      </c>
      <c r="P1076" s="31" t="n">
        <v>0</v>
      </c>
      <c r="Q1076" s="32"/>
      <c r="R1076" s="38"/>
      <c r="S1076" s="25" t="n">
        <f aca="false">SUM(F1076,H1076,J1076,K1076,L1076,M1076)</f>
        <v>1420.403712</v>
      </c>
      <c r="T1076" s="25" t="n">
        <f aca="false">SUM(F1076,H1076,J1076,K1076,L1076,M1076,Q1076)</f>
        <v>1420.403712</v>
      </c>
      <c r="AMH1076" s="13"/>
      <c r="AMI1076" s="0"/>
      <c r="AMJ1076" s="0"/>
    </row>
    <row r="1077" s="39" customFormat="true" ht="13.8" hidden="false" customHeight="false" outlineLevel="0" collapsed="false">
      <c r="A1077" s="16" t="n">
        <v>30724015</v>
      </c>
      <c r="B1077" s="17" t="s">
        <v>1121</v>
      </c>
      <c r="C1077" s="18"/>
      <c r="D1077" s="18"/>
      <c r="E1077" s="16" t="s">
        <v>167</v>
      </c>
      <c r="F1077" s="19" t="n">
        <f aca="false">IF(C1077="",VLOOKUP(E1077,'PORTE E UCO'!$A$5:$D$46,4,0),VLOOKUP(E1077,'PORTE E UCO'!$A$5:$D$46,4,0)*C1077)</f>
        <v>566.612796</v>
      </c>
      <c r="G1077" s="20"/>
      <c r="H1077" s="21" t="n">
        <f aca="false">G1077*$R$2</f>
        <v>0</v>
      </c>
      <c r="I1077" s="16" t="n">
        <v>1</v>
      </c>
      <c r="J1077" s="22" t="n">
        <f aca="false">IF(I1077&gt;=1,F1077*$J$2,"")</f>
        <v>169.9838388</v>
      </c>
      <c r="K1077" s="22" t="str">
        <f aca="false">IF(I1077&gt;=2,F1077*$K$2,"")</f>
        <v/>
      </c>
      <c r="L1077" s="22" t="str">
        <f aca="false">IF(I1077&gt;=3,F1077*$L$2,"")</f>
        <v/>
      </c>
      <c r="M1077" s="22" t="str">
        <f aca="false">IF(I1077&gt;=4,F1077*$M$2,"")</f>
        <v/>
      </c>
      <c r="N1077" s="16" t="n">
        <v>4</v>
      </c>
      <c r="O1077" s="16" t="n">
        <v>0</v>
      </c>
      <c r="P1077" s="23" t="n">
        <v>0</v>
      </c>
      <c r="Q1077" s="22"/>
      <c r="R1077" s="38"/>
      <c r="S1077" s="25" t="n">
        <f aca="false">SUM(F1077,H1077,J1077,K1077,L1077,M1077)</f>
        <v>736.5966348</v>
      </c>
      <c r="T1077" s="25" t="n">
        <f aca="false">SUM(F1077,H1077,J1077,K1077,L1077,M1077,Q1077)</f>
        <v>736.5966348</v>
      </c>
      <c r="AMH1077" s="13"/>
      <c r="AMI1077" s="0"/>
      <c r="AMJ1077" s="0"/>
    </row>
    <row r="1078" s="39" customFormat="true" ht="13.8" hidden="false" customHeight="false" outlineLevel="0" collapsed="false">
      <c r="A1078" s="27" t="n">
        <v>30724023</v>
      </c>
      <c r="B1078" s="28" t="s">
        <v>1122</v>
      </c>
      <c r="C1078" s="29"/>
      <c r="D1078" s="29"/>
      <c r="E1078" s="27" t="s">
        <v>206</v>
      </c>
      <c r="F1078" s="19" t="n">
        <f aca="false">IF(C1078="",VLOOKUP(E1078,'PORTE E UCO'!$A$5:$D$46,4,0),VLOOKUP(E1078,'PORTE E UCO'!$A$5:$D$46,4,0)*C1078)</f>
        <v>839.818166</v>
      </c>
      <c r="G1078" s="30"/>
      <c r="H1078" s="21" t="n">
        <f aca="false">G1078*$R$2</f>
        <v>0</v>
      </c>
      <c r="I1078" s="27" t="n">
        <v>1</v>
      </c>
      <c r="J1078" s="22" t="n">
        <f aca="false">IF(I1078&gt;=1,F1078*$J$2,"")</f>
        <v>251.9454498</v>
      </c>
      <c r="K1078" s="22" t="str">
        <f aca="false">IF(I1078&gt;=2,F1078*$K$2,"")</f>
        <v/>
      </c>
      <c r="L1078" s="22" t="str">
        <f aca="false">IF(I1078&gt;=3,F1078*$L$2,"")</f>
        <v/>
      </c>
      <c r="M1078" s="22" t="str">
        <f aca="false">IF(I1078&gt;=4,F1078*$M$2,"")</f>
        <v/>
      </c>
      <c r="N1078" s="27" t="n">
        <v>5</v>
      </c>
      <c r="O1078" s="27" t="n">
        <v>0</v>
      </c>
      <c r="P1078" s="31" t="n">
        <v>0</v>
      </c>
      <c r="Q1078" s="32"/>
      <c r="R1078" s="38"/>
      <c r="S1078" s="25" t="n">
        <f aca="false">SUM(F1078,H1078,J1078,K1078,L1078,M1078)</f>
        <v>1091.7636158</v>
      </c>
      <c r="T1078" s="25" t="n">
        <f aca="false">SUM(F1078,H1078,J1078,K1078,L1078,M1078,Q1078)</f>
        <v>1091.7636158</v>
      </c>
      <c r="AMH1078" s="13"/>
      <c r="AMI1078" s="0"/>
      <c r="AMJ1078" s="0"/>
    </row>
    <row r="1079" s="39" customFormat="true" ht="13.8" hidden="false" customHeight="false" outlineLevel="0" collapsed="false">
      <c r="A1079" s="16" t="n">
        <v>30724031</v>
      </c>
      <c r="B1079" s="17" t="s">
        <v>1123</v>
      </c>
      <c r="C1079" s="18"/>
      <c r="D1079" s="18"/>
      <c r="E1079" s="16" t="s">
        <v>225</v>
      </c>
      <c r="F1079" s="19" t="n">
        <f aca="false">IF(C1079="",VLOOKUP(E1079,'PORTE E UCO'!$A$5:$D$46,4,0),VLOOKUP(E1079,'PORTE E UCO'!$A$5:$D$46,4,0)*C1079)</f>
        <v>1035.416342</v>
      </c>
      <c r="G1079" s="20"/>
      <c r="H1079" s="21" t="n">
        <f aca="false">G1079*$R$2</f>
        <v>0</v>
      </c>
      <c r="I1079" s="16" t="n">
        <v>2</v>
      </c>
      <c r="J1079" s="22" t="n">
        <f aca="false">IF(I1079&gt;=1,F1079*$J$2,"")</f>
        <v>310.6249026</v>
      </c>
      <c r="K1079" s="22" t="n">
        <f aca="false">IF(I1079&gt;=2,F1079*$K$2,"")</f>
        <v>207.0832684</v>
      </c>
      <c r="L1079" s="22" t="str">
        <f aca="false">IF(I1079&gt;=3,F1079*$L$2,"")</f>
        <v/>
      </c>
      <c r="M1079" s="22" t="str">
        <f aca="false">IF(I1079&gt;=4,F1079*$M$2,"")</f>
        <v/>
      </c>
      <c r="N1079" s="16" t="n">
        <v>5</v>
      </c>
      <c r="O1079" s="16" t="n">
        <v>0</v>
      </c>
      <c r="P1079" s="23" t="n">
        <v>0</v>
      </c>
      <c r="Q1079" s="22"/>
      <c r="R1079" s="38"/>
      <c r="S1079" s="25" t="n">
        <f aca="false">SUM(F1079,H1079,J1079,K1079,L1079,M1079)</f>
        <v>1553.124513</v>
      </c>
      <c r="T1079" s="25" t="n">
        <f aca="false">SUM(F1079,H1079,J1079,K1079,L1079,M1079,Q1079)</f>
        <v>1553.124513</v>
      </c>
      <c r="AMH1079" s="13"/>
      <c r="AMI1079" s="0"/>
      <c r="AMJ1079" s="0"/>
    </row>
    <row r="1080" s="39" customFormat="true" ht="13.8" hidden="false" customHeight="false" outlineLevel="0" collapsed="false">
      <c r="A1080" s="27" t="n">
        <v>30724040</v>
      </c>
      <c r="B1080" s="28" t="s">
        <v>1124</v>
      </c>
      <c r="C1080" s="29"/>
      <c r="D1080" s="29"/>
      <c r="E1080" s="27" t="s">
        <v>195</v>
      </c>
      <c r="F1080" s="19" t="n">
        <f aca="false">IF(C1080="",VLOOKUP(E1080,'PORTE E UCO'!$A$5:$D$46,4,0),VLOOKUP(E1080,'PORTE E UCO'!$A$5:$D$46,4,0)*C1080)</f>
        <v>742.008916</v>
      </c>
      <c r="G1080" s="30"/>
      <c r="H1080" s="21" t="n">
        <f aca="false">G1080*$R$2</f>
        <v>0</v>
      </c>
      <c r="I1080" s="27" t="n">
        <v>1</v>
      </c>
      <c r="J1080" s="22" t="n">
        <f aca="false">IF(I1080&gt;=1,F1080*$J$2,"")</f>
        <v>222.6026748</v>
      </c>
      <c r="K1080" s="22" t="str">
        <f aca="false">IF(I1080&gt;=2,F1080*$K$2,"")</f>
        <v/>
      </c>
      <c r="L1080" s="22" t="str">
        <f aca="false">IF(I1080&gt;=3,F1080*$L$2,"")</f>
        <v/>
      </c>
      <c r="M1080" s="22" t="str">
        <f aca="false">IF(I1080&gt;=4,F1080*$M$2,"")</f>
        <v/>
      </c>
      <c r="N1080" s="27" t="n">
        <v>5</v>
      </c>
      <c r="O1080" s="27" t="n">
        <v>0</v>
      </c>
      <c r="P1080" s="31" t="n">
        <v>0</v>
      </c>
      <c r="Q1080" s="32"/>
      <c r="R1080" s="38"/>
      <c r="S1080" s="25" t="n">
        <f aca="false">SUM(F1080,H1080,J1080,K1080,L1080,M1080)</f>
        <v>964.6115908</v>
      </c>
      <c r="T1080" s="25" t="n">
        <f aca="false">SUM(F1080,H1080,J1080,K1080,L1080,M1080,Q1080)</f>
        <v>964.6115908</v>
      </c>
      <c r="AMH1080" s="13"/>
      <c r="AMI1080" s="0"/>
      <c r="AMJ1080" s="0"/>
    </row>
    <row r="1081" s="39" customFormat="true" ht="14.95" hidden="false" customHeight="false" outlineLevel="0" collapsed="false">
      <c r="A1081" s="16" t="n">
        <v>30724058</v>
      </c>
      <c r="B1081" s="17" t="s">
        <v>1125</v>
      </c>
      <c r="C1081" s="18"/>
      <c r="D1081" s="18"/>
      <c r="E1081" s="16" t="s">
        <v>254</v>
      </c>
      <c r="F1081" s="19" t="n">
        <f aca="false">IF(C1081="",VLOOKUP(E1081,'PORTE E UCO'!$A$5:$D$46,4,0),VLOOKUP(E1081,'PORTE E UCO'!$A$5:$D$46,4,0)*C1081)</f>
        <v>1875.234508</v>
      </c>
      <c r="G1081" s="20"/>
      <c r="H1081" s="21" t="n">
        <f aca="false">G1081*$R$2</f>
        <v>0</v>
      </c>
      <c r="I1081" s="16" t="n">
        <v>3</v>
      </c>
      <c r="J1081" s="22" t="n">
        <f aca="false">IF(I1081&gt;=1,F1081*$J$2,"")</f>
        <v>562.5703524</v>
      </c>
      <c r="K1081" s="22" t="n">
        <f aca="false">IF(I1081&gt;=2,F1081*$K$2,"")</f>
        <v>375.0469016</v>
      </c>
      <c r="L1081" s="22" t="n">
        <f aca="false">IF(I1081&gt;=3,F1081*$L$2,"")</f>
        <v>375.0469016</v>
      </c>
      <c r="M1081" s="22" t="str">
        <f aca="false">IF(I1081&gt;=4,F1081*$M$2,"")</f>
        <v/>
      </c>
      <c r="N1081" s="16" t="n">
        <v>6</v>
      </c>
      <c r="O1081" s="16" t="n">
        <v>0</v>
      </c>
      <c r="P1081" s="23" t="n">
        <v>0</v>
      </c>
      <c r="Q1081" s="22"/>
      <c r="R1081" s="38"/>
      <c r="S1081" s="25" t="n">
        <f aca="false">SUM(F1081,H1081,J1081,K1081,L1081,M1081)</f>
        <v>3187.8986636</v>
      </c>
      <c r="T1081" s="25" t="n">
        <f aca="false">SUM(F1081,H1081,J1081,K1081,L1081,M1081,Q1081)</f>
        <v>3187.8986636</v>
      </c>
      <c r="AMH1081" s="13"/>
      <c r="AMI1081" s="0"/>
      <c r="AMJ1081" s="0"/>
    </row>
    <row r="1082" s="39" customFormat="true" ht="14.95" hidden="false" customHeight="false" outlineLevel="0" collapsed="false">
      <c r="A1082" s="27" t="n">
        <v>30724066</v>
      </c>
      <c r="B1082" s="28" t="s">
        <v>1126</v>
      </c>
      <c r="C1082" s="29"/>
      <c r="D1082" s="29"/>
      <c r="E1082" s="27" t="s">
        <v>225</v>
      </c>
      <c r="F1082" s="19" t="n">
        <f aca="false">IF(C1082="",VLOOKUP(E1082,'PORTE E UCO'!$A$5:$D$46,4,0),VLOOKUP(E1082,'PORTE E UCO'!$A$5:$D$46,4,0)*C1082)</f>
        <v>1035.416342</v>
      </c>
      <c r="G1082" s="30"/>
      <c r="H1082" s="21" t="n">
        <f aca="false">G1082*$R$2</f>
        <v>0</v>
      </c>
      <c r="I1082" s="27" t="n">
        <v>2</v>
      </c>
      <c r="J1082" s="22" t="n">
        <f aca="false">IF(I1082&gt;=1,F1082*$J$2,"")</f>
        <v>310.6249026</v>
      </c>
      <c r="K1082" s="22" t="n">
        <f aca="false">IF(I1082&gt;=2,F1082*$K$2,"")</f>
        <v>207.0832684</v>
      </c>
      <c r="L1082" s="22" t="str">
        <f aca="false">IF(I1082&gt;=3,F1082*$L$2,"")</f>
        <v/>
      </c>
      <c r="M1082" s="22" t="str">
        <f aca="false">IF(I1082&gt;=4,F1082*$M$2,"")</f>
        <v/>
      </c>
      <c r="N1082" s="27" t="n">
        <v>4</v>
      </c>
      <c r="O1082" s="27" t="n">
        <v>0</v>
      </c>
      <c r="P1082" s="31" t="n">
        <v>0</v>
      </c>
      <c r="Q1082" s="32"/>
      <c r="R1082" s="38"/>
      <c r="S1082" s="25" t="n">
        <f aca="false">SUM(F1082,H1082,J1082,K1082,L1082,M1082)</f>
        <v>1553.124513</v>
      </c>
      <c r="T1082" s="25" t="n">
        <f aca="false">SUM(F1082,H1082,J1082,K1082,L1082,M1082,Q1082)</f>
        <v>1553.124513</v>
      </c>
      <c r="AMH1082" s="13"/>
      <c r="AMI1082" s="0"/>
      <c r="AMJ1082" s="0"/>
    </row>
    <row r="1083" s="39" customFormat="true" ht="14.95" hidden="false" customHeight="false" outlineLevel="0" collapsed="false">
      <c r="A1083" s="16" t="n">
        <v>30724074</v>
      </c>
      <c r="B1083" s="17" t="s">
        <v>1127</v>
      </c>
      <c r="C1083" s="18"/>
      <c r="D1083" s="18"/>
      <c r="E1083" s="16" t="s">
        <v>176</v>
      </c>
      <c r="F1083" s="19" t="n">
        <f aca="false">IF(C1083="",VLOOKUP(E1083,'PORTE E UCO'!$A$5:$D$46,4,0),VLOOKUP(E1083,'PORTE E UCO'!$A$5:$D$46,4,0)*C1083)</f>
        <v>891.034646</v>
      </c>
      <c r="G1083" s="20"/>
      <c r="H1083" s="21" t="n">
        <f aca="false">G1083*$R$2</f>
        <v>0</v>
      </c>
      <c r="I1083" s="16" t="n">
        <v>2</v>
      </c>
      <c r="J1083" s="22" t="n">
        <f aca="false">IF(I1083&gt;=1,F1083*$J$2,"")</f>
        <v>267.3103938</v>
      </c>
      <c r="K1083" s="22" t="n">
        <f aca="false">IF(I1083&gt;=2,F1083*$K$2,"")</f>
        <v>178.2069292</v>
      </c>
      <c r="L1083" s="22" t="str">
        <f aca="false">IF(I1083&gt;=3,F1083*$L$2,"")</f>
        <v/>
      </c>
      <c r="M1083" s="22" t="str">
        <f aca="false">IF(I1083&gt;=4,F1083*$M$2,"")</f>
        <v/>
      </c>
      <c r="N1083" s="16" t="n">
        <v>4</v>
      </c>
      <c r="O1083" s="16" t="n">
        <v>0</v>
      </c>
      <c r="P1083" s="23" t="n">
        <v>0</v>
      </c>
      <c r="Q1083" s="22"/>
      <c r="R1083" s="38"/>
      <c r="S1083" s="25" t="n">
        <f aca="false">SUM(F1083,H1083,J1083,K1083,L1083,M1083)</f>
        <v>1336.551969</v>
      </c>
      <c r="T1083" s="25" t="n">
        <f aca="false">SUM(F1083,H1083,J1083,K1083,L1083,M1083,Q1083)</f>
        <v>1336.551969</v>
      </c>
      <c r="AMH1083" s="13"/>
      <c r="AMI1083" s="0"/>
      <c r="AMJ1083" s="0"/>
    </row>
    <row r="1084" s="39" customFormat="true" ht="14.95" hidden="false" customHeight="false" outlineLevel="0" collapsed="false">
      <c r="A1084" s="27" t="n">
        <v>30724082</v>
      </c>
      <c r="B1084" s="28" t="s">
        <v>1128</v>
      </c>
      <c r="C1084" s="29"/>
      <c r="D1084" s="29"/>
      <c r="E1084" s="27" t="s">
        <v>176</v>
      </c>
      <c r="F1084" s="19" t="n">
        <f aca="false">IF(C1084="",VLOOKUP(E1084,'PORTE E UCO'!$A$5:$D$46,4,0),VLOOKUP(E1084,'PORTE E UCO'!$A$5:$D$46,4,0)*C1084)</f>
        <v>891.034646</v>
      </c>
      <c r="G1084" s="30"/>
      <c r="H1084" s="21" t="n">
        <f aca="false">G1084*$R$2</f>
        <v>0</v>
      </c>
      <c r="I1084" s="27" t="n">
        <v>2</v>
      </c>
      <c r="J1084" s="22" t="n">
        <f aca="false">IF(I1084&gt;=1,F1084*$J$2,"")</f>
        <v>267.3103938</v>
      </c>
      <c r="K1084" s="22" t="n">
        <f aca="false">IF(I1084&gt;=2,F1084*$K$2,"")</f>
        <v>178.2069292</v>
      </c>
      <c r="L1084" s="22" t="str">
        <f aca="false">IF(I1084&gt;=3,F1084*$L$2,"")</f>
        <v/>
      </c>
      <c r="M1084" s="22" t="str">
        <f aca="false">IF(I1084&gt;=4,F1084*$M$2,"")</f>
        <v/>
      </c>
      <c r="N1084" s="27" t="n">
        <v>5</v>
      </c>
      <c r="O1084" s="27" t="n">
        <v>0</v>
      </c>
      <c r="P1084" s="31" t="n">
        <v>0</v>
      </c>
      <c r="Q1084" s="32"/>
      <c r="R1084" s="38"/>
      <c r="S1084" s="25" t="n">
        <f aca="false">SUM(F1084,H1084,J1084,K1084,L1084,M1084)</f>
        <v>1336.551969</v>
      </c>
      <c r="T1084" s="25" t="n">
        <f aca="false">SUM(F1084,H1084,J1084,K1084,L1084,M1084,Q1084)</f>
        <v>1336.551969</v>
      </c>
      <c r="AMH1084" s="13"/>
      <c r="AMI1084" s="0"/>
      <c r="AMJ1084" s="0"/>
    </row>
    <row r="1085" s="39" customFormat="true" ht="13.8" hidden="false" customHeight="false" outlineLevel="0" collapsed="false">
      <c r="A1085" s="16" t="n">
        <v>30724104</v>
      </c>
      <c r="B1085" s="17" t="s">
        <v>1129</v>
      </c>
      <c r="C1085" s="18"/>
      <c r="D1085" s="18"/>
      <c r="E1085" s="16" t="s">
        <v>460</v>
      </c>
      <c r="F1085" s="19" t="n">
        <f aca="false">IF(C1085="",VLOOKUP(E1085,'PORTE E UCO'!$A$5:$D$46,4,0),VLOOKUP(E1085,'PORTE E UCO'!$A$5:$D$46,4,0)*C1085)</f>
        <v>627.14783</v>
      </c>
      <c r="G1085" s="20"/>
      <c r="H1085" s="21" t="n">
        <f aca="false">G1085*$R$2</f>
        <v>0</v>
      </c>
      <c r="I1085" s="16" t="n">
        <v>1</v>
      </c>
      <c r="J1085" s="22" t="n">
        <f aca="false">IF(I1085&gt;=1,F1085*$J$2,"")</f>
        <v>188.144349</v>
      </c>
      <c r="K1085" s="22" t="str">
        <f aca="false">IF(I1085&gt;=2,F1085*$K$2,"")</f>
        <v/>
      </c>
      <c r="L1085" s="22" t="str">
        <f aca="false">IF(I1085&gt;=3,F1085*$L$2,"")</f>
        <v/>
      </c>
      <c r="M1085" s="22" t="str">
        <f aca="false">IF(I1085&gt;=4,F1085*$M$2,"")</f>
        <v/>
      </c>
      <c r="N1085" s="16" t="n">
        <v>2</v>
      </c>
      <c r="O1085" s="16" t="n">
        <v>0</v>
      </c>
      <c r="P1085" s="23" t="n">
        <v>0</v>
      </c>
      <c r="Q1085" s="22"/>
      <c r="R1085" s="38"/>
      <c r="S1085" s="25" t="n">
        <f aca="false">SUM(F1085,H1085,J1085,K1085,L1085,M1085)</f>
        <v>815.292179</v>
      </c>
      <c r="T1085" s="25" t="n">
        <f aca="false">SUM(F1085,H1085,J1085,K1085,L1085,M1085,Q1085)</f>
        <v>815.292179</v>
      </c>
      <c r="AMH1085" s="13"/>
      <c r="AMI1085" s="0"/>
      <c r="AMJ1085" s="0"/>
    </row>
    <row r="1086" s="39" customFormat="true" ht="14.95" hidden="false" customHeight="false" outlineLevel="0" collapsed="false">
      <c r="A1086" s="27" t="n">
        <v>30724090</v>
      </c>
      <c r="B1086" s="28" t="s">
        <v>1130</v>
      </c>
      <c r="C1086" s="29"/>
      <c r="D1086" s="29"/>
      <c r="E1086" s="27" t="s">
        <v>195</v>
      </c>
      <c r="F1086" s="19" t="n">
        <f aca="false">IF(C1086="",VLOOKUP(E1086,'PORTE E UCO'!$A$5:$D$46,4,0),VLOOKUP(E1086,'PORTE E UCO'!$A$5:$D$46,4,0)*C1086)</f>
        <v>742.008916</v>
      </c>
      <c r="G1086" s="30"/>
      <c r="H1086" s="21" t="n">
        <f aca="false">G1086*$R$2</f>
        <v>0</v>
      </c>
      <c r="I1086" s="27" t="n">
        <v>1</v>
      </c>
      <c r="J1086" s="22" t="n">
        <f aca="false">IF(I1086&gt;=1,F1086*$J$2,"")</f>
        <v>222.6026748</v>
      </c>
      <c r="K1086" s="22" t="str">
        <f aca="false">IF(I1086&gt;=2,F1086*$K$2,"")</f>
        <v/>
      </c>
      <c r="L1086" s="22" t="str">
        <f aca="false">IF(I1086&gt;=3,F1086*$L$2,"")</f>
        <v/>
      </c>
      <c r="M1086" s="22" t="str">
        <f aca="false">IF(I1086&gt;=4,F1086*$M$2,"")</f>
        <v/>
      </c>
      <c r="N1086" s="27" t="n">
        <v>3</v>
      </c>
      <c r="O1086" s="27" t="n">
        <v>0</v>
      </c>
      <c r="P1086" s="31" t="n">
        <v>0</v>
      </c>
      <c r="Q1086" s="32"/>
      <c r="R1086" s="38"/>
      <c r="S1086" s="25" t="n">
        <f aca="false">SUM(F1086,H1086,J1086,K1086,L1086,M1086)</f>
        <v>964.6115908</v>
      </c>
      <c r="T1086" s="25" t="n">
        <f aca="false">SUM(F1086,H1086,J1086,K1086,L1086,M1086,Q1086)</f>
        <v>964.6115908</v>
      </c>
      <c r="AMH1086" s="13"/>
      <c r="AMI1086" s="0"/>
      <c r="AMJ1086" s="0"/>
    </row>
    <row r="1087" s="39" customFormat="true" ht="13.8" hidden="false" customHeight="false" outlineLevel="0" collapsed="false">
      <c r="A1087" s="16" t="n">
        <v>30724112</v>
      </c>
      <c r="B1087" s="17" t="s">
        <v>1131</v>
      </c>
      <c r="C1087" s="18"/>
      <c r="D1087" s="18"/>
      <c r="E1087" s="16" t="s">
        <v>167</v>
      </c>
      <c r="F1087" s="19" t="n">
        <f aca="false">IF(C1087="",VLOOKUP(E1087,'PORTE E UCO'!$A$5:$D$46,4,0),VLOOKUP(E1087,'PORTE E UCO'!$A$5:$D$46,4,0)*C1087)</f>
        <v>566.612796</v>
      </c>
      <c r="G1087" s="20"/>
      <c r="H1087" s="21" t="n">
        <f aca="false">G1087*$R$2</f>
        <v>0</v>
      </c>
      <c r="I1087" s="16" t="n">
        <v>1</v>
      </c>
      <c r="J1087" s="22" t="n">
        <f aca="false">IF(I1087&gt;=1,F1087*$J$2,"")</f>
        <v>169.9838388</v>
      </c>
      <c r="K1087" s="22" t="str">
        <f aca="false">IF(I1087&gt;=2,F1087*$K$2,"")</f>
        <v/>
      </c>
      <c r="L1087" s="22" t="str">
        <f aca="false">IF(I1087&gt;=3,F1087*$L$2,"")</f>
        <v/>
      </c>
      <c r="M1087" s="22" t="str">
        <f aca="false">IF(I1087&gt;=4,F1087*$M$2,"")</f>
        <v/>
      </c>
      <c r="N1087" s="16" t="n">
        <v>2</v>
      </c>
      <c r="O1087" s="16" t="n">
        <v>0</v>
      </c>
      <c r="P1087" s="23" t="n">
        <v>0</v>
      </c>
      <c r="Q1087" s="22"/>
      <c r="R1087" s="38"/>
      <c r="S1087" s="25" t="n">
        <f aca="false">SUM(F1087,H1087,J1087,K1087,L1087,M1087)</f>
        <v>736.5966348</v>
      </c>
      <c r="T1087" s="25" t="n">
        <f aca="false">SUM(F1087,H1087,J1087,K1087,L1087,M1087,Q1087)</f>
        <v>736.5966348</v>
      </c>
      <c r="AMH1087" s="13"/>
      <c r="AMI1087" s="0"/>
      <c r="AMJ1087" s="0"/>
    </row>
    <row r="1088" s="39" customFormat="true" ht="13.8" hidden="false" customHeight="false" outlineLevel="0" collapsed="false">
      <c r="A1088" s="27" t="n">
        <v>30724120</v>
      </c>
      <c r="B1088" s="28" t="s">
        <v>1132</v>
      </c>
      <c r="C1088" s="29"/>
      <c r="D1088" s="29"/>
      <c r="E1088" s="27" t="s">
        <v>229</v>
      </c>
      <c r="F1088" s="19" t="n">
        <f aca="false">IF(C1088="",VLOOKUP(E1088,'PORTE E UCO'!$A$5:$D$46,4,0),VLOOKUP(E1088,'PORTE E UCO'!$A$5:$D$46,4,0)*C1088)</f>
        <v>946.935808</v>
      </c>
      <c r="G1088" s="30"/>
      <c r="H1088" s="21" t="n">
        <f aca="false">G1088*$R$2</f>
        <v>0</v>
      </c>
      <c r="I1088" s="27" t="n">
        <v>2</v>
      </c>
      <c r="J1088" s="22" t="n">
        <f aca="false">IF(I1088&gt;=1,F1088*$J$2,"")</f>
        <v>284.0807424</v>
      </c>
      <c r="K1088" s="22" t="n">
        <f aca="false">IF(I1088&gt;=2,F1088*$K$2,"")</f>
        <v>189.3871616</v>
      </c>
      <c r="L1088" s="22" t="str">
        <f aca="false">IF(I1088&gt;=3,F1088*$L$2,"")</f>
        <v/>
      </c>
      <c r="M1088" s="22" t="str">
        <f aca="false">IF(I1088&gt;=4,F1088*$M$2,"")</f>
        <v/>
      </c>
      <c r="N1088" s="27" t="n">
        <v>5</v>
      </c>
      <c r="O1088" s="27" t="n">
        <v>0</v>
      </c>
      <c r="P1088" s="31" t="n">
        <v>0</v>
      </c>
      <c r="Q1088" s="32"/>
      <c r="R1088" s="38"/>
      <c r="S1088" s="25" t="n">
        <f aca="false">SUM(F1088,H1088,J1088,K1088,L1088,M1088)</f>
        <v>1420.403712</v>
      </c>
      <c r="T1088" s="25" t="n">
        <f aca="false">SUM(F1088,H1088,J1088,K1088,L1088,M1088,Q1088)</f>
        <v>1420.403712</v>
      </c>
      <c r="AMH1088" s="13"/>
      <c r="AMI1088" s="0"/>
      <c r="AMJ1088" s="0"/>
    </row>
    <row r="1089" s="39" customFormat="true" ht="14.95" hidden="false" customHeight="false" outlineLevel="0" collapsed="false">
      <c r="A1089" s="16" t="n">
        <v>30724139</v>
      </c>
      <c r="B1089" s="17" t="s">
        <v>1133</v>
      </c>
      <c r="C1089" s="18"/>
      <c r="D1089" s="18"/>
      <c r="E1089" s="16" t="s">
        <v>195</v>
      </c>
      <c r="F1089" s="19" t="n">
        <f aca="false">IF(C1089="",VLOOKUP(E1089,'PORTE E UCO'!$A$5:$D$46,4,0),VLOOKUP(E1089,'PORTE E UCO'!$A$5:$D$46,4,0)*C1089)</f>
        <v>742.008916</v>
      </c>
      <c r="G1089" s="20"/>
      <c r="H1089" s="21" t="n">
        <f aca="false">G1089*$R$2</f>
        <v>0</v>
      </c>
      <c r="I1089" s="16" t="n">
        <v>1</v>
      </c>
      <c r="J1089" s="22" t="n">
        <f aca="false">IF(I1089&gt;=1,F1089*$J$2,"")</f>
        <v>222.6026748</v>
      </c>
      <c r="K1089" s="22" t="str">
        <f aca="false">IF(I1089&gt;=2,F1089*$K$2,"")</f>
        <v/>
      </c>
      <c r="L1089" s="22" t="str">
        <f aca="false">IF(I1089&gt;=3,F1089*$L$2,"")</f>
        <v/>
      </c>
      <c r="M1089" s="22" t="str">
        <f aca="false">IF(I1089&gt;=4,F1089*$M$2,"")</f>
        <v/>
      </c>
      <c r="N1089" s="16" t="n">
        <v>3</v>
      </c>
      <c r="O1089" s="16" t="n">
        <v>0</v>
      </c>
      <c r="P1089" s="23" t="n">
        <v>0</v>
      </c>
      <c r="Q1089" s="22"/>
      <c r="R1089" s="38"/>
      <c r="S1089" s="25" t="n">
        <f aca="false">SUM(F1089,H1089,J1089,K1089,L1089,M1089)</f>
        <v>964.6115908</v>
      </c>
      <c r="T1089" s="25" t="n">
        <f aca="false">SUM(F1089,H1089,J1089,K1089,L1089,M1089,Q1089)</f>
        <v>964.6115908</v>
      </c>
      <c r="AMH1089" s="13"/>
      <c r="AMI1089" s="0"/>
      <c r="AMJ1089" s="0"/>
    </row>
    <row r="1090" s="39" customFormat="true" ht="14.95" hidden="false" customHeight="false" outlineLevel="0" collapsed="false">
      <c r="A1090" s="27" t="n">
        <v>30724147</v>
      </c>
      <c r="B1090" s="28" t="s">
        <v>1134</v>
      </c>
      <c r="C1090" s="29"/>
      <c r="D1090" s="29"/>
      <c r="E1090" s="27" t="s">
        <v>272</v>
      </c>
      <c r="F1090" s="19" t="n">
        <f aca="false">IF(C1090="",VLOOKUP(E1090,'PORTE E UCO'!$A$5:$D$46,4,0),VLOOKUP(E1090,'PORTE E UCO'!$A$5:$D$46,4,0)*C1090)</f>
        <v>801.009488</v>
      </c>
      <c r="G1090" s="30"/>
      <c r="H1090" s="21" t="n">
        <f aca="false">G1090*$R$2</f>
        <v>0</v>
      </c>
      <c r="I1090" s="27" t="n">
        <v>1</v>
      </c>
      <c r="J1090" s="22" t="n">
        <f aca="false">IF(I1090&gt;=1,F1090*$J$2,"")</f>
        <v>240.3028464</v>
      </c>
      <c r="K1090" s="22" t="str">
        <f aca="false">IF(I1090&gt;=2,F1090*$K$2,"")</f>
        <v/>
      </c>
      <c r="L1090" s="22" t="str">
        <f aca="false">IF(I1090&gt;=3,F1090*$L$2,"")</f>
        <v/>
      </c>
      <c r="M1090" s="22" t="str">
        <f aca="false">IF(I1090&gt;=4,F1090*$M$2,"")</f>
        <v/>
      </c>
      <c r="N1090" s="27" t="n">
        <v>3</v>
      </c>
      <c r="O1090" s="27" t="n">
        <v>0</v>
      </c>
      <c r="P1090" s="31" t="n">
        <v>0</v>
      </c>
      <c r="Q1090" s="32"/>
      <c r="R1090" s="38"/>
      <c r="S1090" s="25" t="n">
        <f aca="false">SUM(F1090,H1090,J1090,K1090,L1090,M1090)</f>
        <v>1041.3123344</v>
      </c>
      <c r="T1090" s="25" t="n">
        <f aca="false">SUM(F1090,H1090,J1090,K1090,L1090,M1090,Q1090)</f>
        <v>1041.3123344</v>
      </c>
      <c r="AMH1090" s="13"/>
      <c r="AMI1090" s="0"/>
      <c r="AMJ1090" s="0"/>
    </row>
    <row r="1091" s="39" customFormat="true" ht="13.8" hidden="false" customHeight="false" outlineLevel="0" collapsed="false">
      <c r="A1091" s="16" t="n">
        <v>30724163</v>
      </c>
      <c r="B1091" s="17" t="s">
        <v>1135</v>
      </c>
      <c r="C1091" s="18"/>
      <c r="D1091" s="18"/>
      <c r="E1091" s="16" t="s">
        <v>26</v>
      </c>
      <c r="F1091" s="19" t="n">
        <f aca="false">IF(C1091="",VLOOKUP(E1091,'PORTE E UCO'!$A$5:$D$46,4,0),VLOOKUP(E1091,'PORTE E UCO'!$A$5:$D$46,4,0)*C1091)</f>
        <v>324.442174</v>
      </c>
      <c r="G1091" s="20"/>
      <c r="H1091" s="21" t="n">
        <f aca="false">G1091*$R$2</f>
        <v>0</v>
      </c>
      <c r="I1091" s="16" t="n">
        <v>1</v>
      </c>
      <c r="J1091" s="22" t="n">
        <f aca="false">IF(I1091&gt;=1,F1091*$J$2,"")</f>
        <v>97.3326522</v>
      </c>
      <c r="K1091" s="22" t="str">
        <f aca="false">IF(I1091&gt;=2,F1091*$K$2,"")</f>
        <v/>
      </c>
      <c r="L1091" s="22" t="str">
        <f aca="false">IF(I1091&gt;=3,F1091*$L$2,"")</f>
        <v/>
      </c>
      <c r="M1091" s="22" t="str">
        <f aca="false">IF(I1091&gt;=4,F1091*$M$2,"")</f>
        <v/>
      </c>
      <c r="N1091" s="16" t="n">
        <v>2</v>
      </c>
      <c r="O1091" s="16" t="n">
        <v>0</v>
      </c>
      <c r="P1091" s="23" t="n">
        <v>0</v>
      </c>
      <c r="Q1091" s="22"/>
      <c r="R1091" s="38"/>
      <c r="S1091" s="25" t="n">
        <f aca="false">SUM(F1091,H1091,J1091,K1091,L1091,M1091)</f>
        <v>421.7748262</v>
      </c>
      <c r="T1091" s="25" t="n">
        <f aca="false">SUM(F1091,H1091,J1091,K1091,L1091,M1091,Q1091)</f>
        <v>421.7748262</v>
      </c>
      <c r="AMH1091" s="13"/>
      <c r="AMI1091" s="0"/>
      <c r="AMJ1091" s="0"/>
    </row>
    <row r="1092" s="39" customFormat="true" ht="14.95" hidden="false" customHeight="false" outlineLevel="0" collapsed="false">
      <c r="A1092" s="27" t="n">
        <v>30724155</v>
      </c>
      <c r="B1092" s="28" t="s">
        <v>1136</v>
      </c>
      <c r="C1092" s="29"/>
      <c r="D1092" s="29"/>
      <c r="E1092" s="27" t="s">
        <v>359</v>
      </c>
      <c r="F1092" s="19" t="n">
        <f aca="false">IF(C1092="",VLOOKUP(E1092,'PORTE E UCO'!$A$5:$D$46,4,0),VLOOKUP(E1092,'PORTE E UCO'!$A$5:$D$46,4,0)*C1092)</f>
        <v>1473.154654</v>
      </c>
      <c r="G1092" s="30"/>
      <c r="H1092" s="21" t="n">
        <f aca="false">G1092*$R$2</f>
        <v>0</v>
      </c>
      <c r="I1092" s="27" t="n">
        <v>2</v>
      </c>
      <c r="J1092" s="22" t="n">
        <f aca="false">IF(I1092&gt;=1,F1092*$J$2,"")</f>
        <v>441.9463962</v>
      </c>
      <c r="K1092" s="22" t="n">
        <f aca="false">IF(I1092&gt;=2,F1092*$K$2,"")</f>
        <v>294.6309308</v>
      </c>
      <c r="L1092" s="22" t="str">
        <f aca="false">IF(I1092&gt;=3,F1092*$L$2,"")</f>
        <v/>
      </c>
      <c r="M1092" s="22" t="str">
        <f aca="false">IF(I1092&gt;=4,F1092*$M$2,"")</f>
        <v/>
      </c>
      <c r="N1092" s="27" t="n">
        <v>5</v>
      </c>
      <c r="O1092" s="27" t="n">
        <v>0</v>
      </c>
      <c r="P1092" s="31" t="n">
        <v>0</v>
      </c>
      <c r="Q1092" s="32"/>
      <c r="R1092" s="38"/>
      <c r="S1092" s="25" t="n">
        <f aca="false">SUM(F1092,H1092,J1092,K1092,L1092,M1092)</f>
        <v>2209.731981</v>
      </c>
      <c r="T1092" s="25" t="n">
        <f aca="false">SUM(F1092,H1092,J1092,K1092,L1092,M1092,Q1092)</f>
        <v>2209.731981</v>
      </c>
      <c r="AMH1092" s="13"/>
      <c r="AMI1092" s="0"/>
      <c r="AMJ1092" s="0"/>
    </row>
    <row r="1093" s="39" customFormat="true" ht="13.8" hidden="false" customHeight="false" outlineLevel="0" collapsed="false">
      <c r="A1093" s="16" t="n">
        <v>30724171</v>
      </c>
      <c r="B1093" s="17" t="s">
        <v>1137</v>
      </c>
      <c r="C1093" s="18"/>
      <c r="D1093" s="18"/>
      <c r="E1093" s="16" t="s">
        <v>37</v>
      </c>
      <c r="F1093" s="19" t="n">
        <f aca="false">IF(C1093="",VLOOKUP(E1093,'PORTE E UCO'!$A$5:$D$46,4,0),VLOOKUP(E1093,'PORTE E UCO'!$A$5:$D$46,4,0)*C1093)</f>
        <v>192.437794</v>
      </c>
      <c r="G1093" s="20"/>
      <c r="H1093" s="21" t="n">
        <f aca="false">G1093*$R$2</f>
        <v>0</v>
      </c>
      <c r="I1093" s="16" t="n">
        <v>1</v>
      </c>
      <c r="J1093" s="22" t="n">
        <f aca="false">IF(I1093&gt;=1,F1093*$J$2,"")</f>
        <v>57.7313382</v>
      </c>
      <c r="K1093" s="22" t="str">
        <f aca="false">IF(I1093&gt;=2,F1093*$K$2,"")</f>
        <v/>
      </c>
      <c r="L1093" s="22" t="str">
        <f aca="false">IF(I1093&gt;=3,F1093*$L$2,"")</f>
        <v/>
      </c>
      <c r="M1093" s="22" t="str">
        <f aca="false">IF(I1093&gt;=4,F1093*$M$2,"")</f>
        <v/>
      </c>
      <c r="N1093" s="16" t="n">
        <v>2</v>
      </c>
      <c r="O1093" s="16" t="n">
        <v>0</v>
      </c>
      <c r="P1093" s="23" t="n">
        <v>0</v>
      </c>
      <c r="Q1093" s="22"/>
      <c r="R1093" s="38"/>
      <c r="S1093" s="25" t="n">
        <f aca="false">SUM(F1093,H1093,J1093,K1093,L1093,M1093)</f>
        <v>250.1691322</v>
      </c>
      <c r="T1093" s="25" t="n">
        <f aca="false">SUM(F1093,H1093,J1093,K1093,L1093,M1093,Q1093)</f>
        <v>250.1691322</v>
      </c>
      <c r="AMH1093" s="13"/>
      <c r="AMI1093" s="0"/>
      <c r="AMJ1093" s="0"/>
    </row>
    <row r="1094" s="39" customFormat="true" ht="13.8" hidden="false" customHeight="false" outlineLevel="0" collapsed="false">
      <c r="A1094" s="27" t="n">
        <v>30724180</v>
      </c>
      <c r="B1094" s="28" t="s">
        <v>1138</v>
      </c>
      <c r="C1094" s="29"/>
      <c r="D1094" s="29"/>
      <c r="E1094" s="27" t="s">
        <v>229</v>
      </c>
      <c r="F1094" s="19" t="n">
        <f aca="false">IF(C1094="",VLOOKUP(E1094,'PORTE E UCO'!$A$5:$D$46,4,0),VLOOKUP(E1094,'PORTE E UCO'!$A$5:$D$46,4,0)*C1094)</f>
        <v>946.935808</v>
      </c>
      <c r="G1094" s="30"/>
      <c r="H1094" s="21" t="n">
        <f aca="false">G1094*$R$2</f>
        <v>0</v>
      </c>
      <c r="I1094" s="27" t="n">
        <v>2</v>
      </c>
      <c r="J1094" s="22" t="n">
        <f aca="false">IF(I1094&gt;=1,F1094*$J$2,"")</f>
        <v>284.0807424</v>
      </c>
      <c r="K1094" s="22" t="n">
        <f aca="false">IF(I1094&gt;=2,F1094*$K$2,"")</f>
        <v>189.3871616</v>
      </c>
      <c r="L1094" s="22" t="str">
        <f aca="false">IF(I1094&gt;=3,F1094*$L$2,"")</f>
        <v/>
      </c>
      <c r="M1094" s="22" t="str">
        <f aca="false">IF(I1094&gt;=4,F1094*$M$2,"")</f>
        <v/>
      </c>
      <c r="N1094" s="27" t="n">
        <v>5</v>
      </c>
      <c r="O1094" s="27" t="n">
        <v>0</v>
      </c>
      <c r="P1094" s="31" t="n">
        <v>0</v>
      </c>
      <c r="Q1094" s="32"/>
      <c r="R1094" s="38"/>
      <c r="S1094" s="25" t="n">
        <f aca="false">SUM(F1094,H1094,J1094,K1094,L1094,M1094)</f>
        <v>1420.403712</v>
      </c>
      <c r="T1094" s="25" t="n">
        <f aca="false">SUM(F1094,H1094,J1094,K1094,L1094,M1094,Q1094)</f>
        <v>1420.403712</v>
      </c>
      <c r="AMH1094" s="13"/>
      <c r="AMI1094" s="0"/>
      <c r="AMJ1094" s="0"/>
    </row>
    <row r="1095" s="39" customFormat="true" ht="14.95" hidden="false" customHeight="false" outlineLevel="0" collapsed="false">
      <c r="A1095" s="16" t="n">
        <v>30724198</v>
      </c>
      <c r="B1095" s="17" t="s">
        <v>1139</v>
      </c>
      <c r="C1095" s="18"/>
      <c r="D1095" s="18"/>
      <c r="E1095" s="16" t="s">
        <v>225</v>
      </c>
      <c r="F1095" s="19" t="n">
        <f aca="false">IF(C1095="",VLOOKUP(E1095,'PORTE E UCO'!$A$5:$D$46,4,0),VLOOKUP(E1095,'PORTE E UCO'!$A$5:$D$46,4,0)*C1095)</f>
        <v>1035.416342</v>
      </c>
      <c r="G1095" s="20"/>
      <c r="H1095" s="21" t="n">
        <f aca="false">G1095*$R$2</f>
        <v>0</v>
      </c>
      <c r="I1095" s="16" t="n">
        <v>2</v>
      </c>
      <c r="J1095" s="22" t="n">
        <f aca="false">IF(I1095&gt;=1,F1095*$J$2,"")</f>
        <v>310.6249026</v>
      </c>
      <c r="K1095" s="22" t="n">
        <f aca="false">IF(I1095&gt;=2,F1095*$K$2,"")</f>
        <v>207.0832684</v>
      </c>
      <c r="L1095" s="22" t="str">
        <f aca="false">IF(I1095&gt;=3,F1095*$L$2,"")</f>
        <v/>
      </c>
      <c r="M1095" s="22" t="str">
        <f aca="false">IF(I1095&gt;=4,F1095*$M$2,"")</f>
        <v/>
      </c>
      <c r="N1095" s="16" t="n">
        <v>5</v>
      </c>
      <c r="O1095" s="16" t="n">
        <v>0</v>
      </c>
      <c r="P1095" s="23" t="n">
        <v>0</v>
      </c>
      <c r="Q1095" s="22"/>
      <c r="R1095" s="38"/>
      <c r="S1095" s="25" t="n">
        <f aca="false">SUM(F1095,H1095,J1095,K1095,L1095,M1095)</f>
        <v>1553.124513</v>
      </c>
      <c r="T1095" s="25" t="n">
        <f aca="false">SUM(F1095,H1095,J1095,K1095,L1095,M1095,Q1095)</f>
        <v>1553.124513</v>
      </c>
      <c r="AMH1095" s="13"/>
      <c r="AMI1095" s="0"/>
      <c r="AMJ1095" s="0"/>
    </row>
    <row r="1096" s="39" customFormat="true" ht="14.95" hidden="false" customHeight="false" outlineLevel="0" collapsed="false">
      <c r="A1096" s="27" t="n">
        <v>30724201</v>
      </c>
      <c r="B1096" s="28" t="s">
        <v>1140</v>
      </c>
      <c r="C1096" s="29"/>
      <c r="D1096" s="29"/>
      <c r="E1096" s="27" t="s">
        <v>206</v>
      </c>
      <c r="F1096" s="19" t="n">
        <f aca="false">IF(C1096="",VLOOKUP(E1096,'PORTE E UCO'!$A$5:$D$46,4,0),VLOOKUP(E1096,'PORTE E UCO'!$A$5:$D$46,4,0)*C1096)</f>
        <v>839.818166</v>
      </c>
      <c r="G1096" s="30"/>
      <c r="H1096" s="21" t="n">
        <f aca="false">G1096*$R$2</f>
        <v>0</v>
      </c>
      <c r="I1096" s="27" t="n">
        <v>2</v>
      </c>
      <c r="J1096" s="22" t="n">
        <f aca="false">IF(I1096&gt;=1,F1096*$J$2,"")</f>
        <v>251.9454498</v>
      </c>
      <c r="K1096" s="22" t="n">
        <f aca="false">IF(I1096&gt;=2,F1096*$K$2,"")</f>
        <v>167.9636332</v>
      </c>
      <c r="L1096" s="22" t="str">
        <f aca="false">IF(I1096&gt;=3,F1096*$L$2,"")</f>
        <v/>
      </c>
      <c r="M1096" s="22" t="str">
        <f aca="false">IF(I1096&gt;=4,F1096*$M$2,"")</f>
        <v/>
      </c>
      <c r="N1096" s="27" t="n">
        <v>4</v>
      </c>
      <c r="O1096" s="27" t="n">
        <v>0</v>
      </c>
      <c r="P1096" s="31" t="n">
        <v>0</v>
      </c>
      <c r="Q1096" s="32"/>
      <c r="R1096" s="38"/>
      <c r="S1096" s="25" t="n">
        <f aca="false">SUM(F1096,H1096,J1096,K1096,L1096,M1096)</f>
        <v>1259.727249</v>
      </c>
      <c r="T1096" s="25" t="n">
        <f aca="false">SUM(F1096,H1096,J1096,K1096,L1096,M1096,Q1096)</f>
        <v>1259.727249</v>
      </c>
      <c r="AMH1096" s="13"/>
      <c r="AMI1096" s="0"/>
      <c r="AMJ1096" s="0"/>
    </row>
    <row r="1097" s="39" customFormat="true" ht="14.95" hidden="false" customHeight="false" outlineLevel="0" collapsed="false">
      <c r="A1097" s="16" t="n">
        <v>30724210</v>
      </c>
      <c r="B1097" s="17" t="s">
        <v>1141</v>
      </c>
      <c r="C1097" s="18"/>
      <c r="D1097" s="18"/>
      <c r="E1097" s="16" t="s">
        <v>195</v>
      </c>
      <c r="F1097" s="19" t="n">
        <f aca="false">IF(C1097="",VLOOKUP(E1097,'PORTE E UCO'!$A$5:$D$46,4,0),VLOOKUP(E1097,'PORTE E UCO'!$A$5:$D$46,4,0)*C1097)</f>
        <v>742.008916</v>
      </c>
      <c r="G1097" s="20"/>
      <c r="H1097" s="21" t="n">
        <f aca="false">G1097*$R$2</f>
        <v>0</v>
      </c>
      <c r="I1097" s="16" t="n">
        <v>1</v>
      </c>
      <c r="J1097" s="22" t="n">
        <f aca="false">IF(I1097&gt;=1,F1097*$J$2,"")</f>
        <v>222.6026748</v>
      </c>
      <c r="K1097" s="22" t="str">
        <f aca="false">IF(I1097&gt;=2,F1097*$K$2,"")</f>
        <v/>
      </c>
      <c r="L1097" s="22" t="str">
        <f aca="false">IF(I1097&gt;=3,F1097*$L$2,"")</f>
        <v/>
      </c>
      <c r="M1097" s="22" t="str">
        <f aca="false">IF(I1097&gt;=4,F1097*$M$2,"")</f>
        <v/>
      </c>
      <c r="N1097" s="16" t="n">
        <v>3</v>
      </c>
      <c r="O1097" s="16" t="n">
        <v>0</v>
      </c>
      <c r="P1097" s="23" t="n">
        <v>0</v>
      </c>
      <c r="Q1097" s="22"/>
      <c r="R1097" s="38"/>
      <c r="S1097" s="25" t="n">
        <f aca="false">SUM(F1097,H1097,J1097,K1097,L1097,M1097)</f>
        <v>964.6115908</v>
      </c>
      <c r="T1097" s="25" t="n">
        <f aca="false">SUM(F1097,H1097,J1097,K1097,L1097,M1097,Q1097)</f>
        <v>964.6115908</v>
      </c>
      <c r="AMH1097" s="13"/>
      <c r="AMI1097" s="0"/>
      <c r="AMJ1097" s="0"/>
    </row>
    <row r="1098" s="39" customFormat="true" ht="13.8" hidden="false" customHeight="false" outlineLevel="0" collapsed="false">
      <c r="A1098" s="27" t="n">
        <v>30724228</v>
      </c>
      <c r="B1098" s="28" t="s">
        <v>1142</v>
      </c>
      <c r="C1098" s="29"/>
      <c r="D1098" s="29"/>
      <c r="E1098" s="27" t="s">
        <v>195</v>
      </c>
      <c r="F1098" s="19" t="n">
        <f aca="false">IF(C1098="",VLOOKUP(E1098,'PORTE E UCO'!$A$5:$D$46,4,0),VLOOKUP(E1098,'PORTE E UCO'!$A$5:$D$46,4,0)*C1098)</f>
        <v>742.008916</v>
      </c>
      <c r="G1098" s="30"/>
      <c r="H1098" s="21" t="n">
        <f aca="false">G1098*$R$2</f>
        <v>0</v>
      </c>
      <c r="I1098" s="27" t="n">
        <v>2</v>
      </c>
      <c r="J1098" s="22" t="n">
        <f aca="false">IF(I1098&gt;=1,F1098*$J$2,"")</f>
        <v>222.6026748</v>
      </c>
      <c r="K1098" s="22" t="n">
        <f aca="false">IF(I1098&gt;=2,F1098*$K$2,"")</f>
        <v>148.4017832</v>
      </c>
      <c r="L1098" s="22" t="str">
        <f aca="false">IF(I1098&gt;=3,F1098*$L$2,"")</f>
        <v/>
      </c>
      <c r="M1098" s="22" t="str">
        <f aca="false">IF(I1098&gt;=4,F1098*$M$2,"")</f>
        <v/>
      </c>
      <c r="N1098" s="27" t="n">
        <v>5</v>
      </c>
      <c r="O1098" s="27" t="n">
        <v>0</v>
      </c>
      <c r="P1098" s="31" t="n">
        <v>0</v>
      </c>
      <c r="Q1098" s="32"/>
      <c r="R1098" s="38"/>
      <c r="S1098" s="25" t="n">
        <f aca="false">SUM(F1098,H1098,J1098,K1098,L1098,M1098)</f>
        <v>1113.013374</v>
      </c>
      <c r="T1098" s="25" t="n">
        <f aca="false">SUM(F1098,H1098,J1098,K1098,L1098,M1098,Q1098)</f>
        <v>1113.013374</v>
      </c>
      <c r="AMH1098" s="13"/>
      <c r="AMI1098" s="0"/>
      <c r="AMJ1098" s="0"/>
    </row>
    <row r="1099" s="39" customFormat="true" ht="14.95" hidden="false" customHeight="false" outlineLevel="0" collapsed="false">
      <c r="A1099" s="16" t="n">
        <v>30724236</v>
      </c>
      <c r="B1099" s="17" t="s">
        <v>1143</v>
      </c>
      <c r="C1099" s="18"/>
      <c r="D1099" s="18"/>
      <c r="E1099" s="16" t="s">
        <v>229</v>
      </c>
      <c r="F1099" s="19" t="n">
        <f aca="false">IF(C1099="",VLOOKUP(E1099,'PORTE E UCO'!$A$5:$D$46,4,0),VLOOKUP(E1099,'PORTE E UCO'!$A$5:$D$46,4,0)*C1099)</f>
        <v>946.935808</v>
      </c>
      <c r="G1099" s="20"/>
      <c r="H1099" s="21" t="n">
        <f aca="false">G1099*$R$2</f>
        <v>0</v>
      </c>
      <c r="I1099" s="16" t="n">
        <v>2</v>
      </c>
      <c r="J1099" s="22" t="n">
        <f aca="false">IF(I1099&gt;=1,F1099*$J$2,"")</f>
        <v>284.0807424</v>
      </c>
      <c r="K1099" s="22" t="n">
        <f aca="false">IF(I1099&gt;=2,F1099*$K$2,"")</f>
        <v>189.3871616</v>
      </c>
      <c r="L1099" s="22" t="str">
        <f aca="false">IF(I1099&gt;=3,F1099*$L$2,"")</f>
        <v/>
      </c>
      <c r="M1099" s="22" t="str">
        <f aca="false">IF(I1099&gt;=4,F1099*$M$2,"")</f>
        <v/>
      </c>
      <c r="N1099" s="16" t="n">
        <v>5</v>
      </c>
      <c r="O1099" s="16" t="n">
        <v>0</v>
      </c>
      <c r="P1099" s="23" t="n">
        <v>0</v>
      </c>
      <c r="Q1099" s="22"/>
      <c r="R1099" s="38"/>
      <c r="S1099" s="25" t="n">
        <f aca="false">SUM(F1099,H1099,J1099,K1099,L1099,M1099)</f>
        <v>1420.403712</v>
      </c>
      <c r="T1099" s="25" t="n">
        <f aca="false">SUM(F1099,H1099,J1099,K1099,L1099,M1099,Q1099)</f>
        <v>1420.403712</v>
      </c>
      <c r="AMH1099" s="13"/>
      <c r="AMI1099" s="0"/>
      <c r="AMJ1099" s="0"/>
    </row>
    <row r="1100" s="39" customFormat="true" ht="14.95" hidden="false" customHeight="false" outlineLevel="0" collapsed="false">
      <c r="A1100" s="27" t="n">
        <v>30724244</v>
      </c>
      <c r="B1100" s="28" t="s">
        <v>1144</v>
      </c>
      <c r="C1100" s="29"/>
      <c r="D1100" s="29"/>
      <c r="E1100" s="27" t="s">
        <v>176</v>
      </c>
      <c r="F1100" s="19" t="n">
        <f aca="false">IF(C1100="",VLOOKUP(E1100,'PORTE E UCO'!$A$5:$D$46,4,0),VLOOKUP(E1100,'PORTE E UCO'!$A$5:$D$46,4,0)*C1100)</f>
        <v>891.034646</v>
      </c>
      <c r="G1100" s="30"/>
      <c r="H1100" s="21" t="n">
        <f aca="false">G1100*$R$2</f>
        <v>0</v>
      </c>
      <c r="I1100" s="27" t="n">
        <v>2</v>
      </c>
      <c r="J1100" s="22" t="n">
        <f aca="false">IF(I1100&gt;=1,F1100*$J$2,"")</f>
        <v>267.3103938</v>
      </c>
      <c r="K1100" s="22" t="n">
        <f aca="false">IF(I1100&gt;=2,F1100*$K$2,"")</f>
        <v>178.2069292</v>
      </c>
      <c r="L1100" s="22" t="str">
        <f aca="false">IF(I1100&gt;=3,F1100*$L$2,"")</f>
        <v/>
      </c>
      <c r="M1100" s="22" t="str">
        <f aca="false">IF(I1100&gt;=4,F1100*$M$2,"")</f>
        <v/>
      </c>
      <c r="N1100" s="27" t="n">
        <v>5</v>
      </c>
      <c r="O1100" s="27" t="n">
        <v>0</v>
      </c>
      <c r="P1100" s="31" t="n">
        <v>0</v>
      </c>
      <c r="Q1100" s="32"/>
      <c r="R1100" s="38"/>
      <c r="S1100" s="25" t="n">
        <f aca="false">SUM(F1100,H1100,J1100,K1100,L1100,M1100)</f>
        <v>1336.551969</v>
      </c>
      <c r="T1100" s="25" t="n">
        <f aca="false">SUM(F1100,H1100,J1100,K1100,L1100,M1100,Q1100)</f>
        <v>1336.551969</v>
      </c>
      <c r="AMH1100" s="13"/>
      <c r="AMI1100" s="0"/>
      <c r="AMJ1100" s="0"/>
    </row>
    <row r="1101" s="39" customFormat="true" ht="13.8" hidden="false" customHeight="false" outlineLevel="0" collapsed="false">
      <c r="A1101" s="16" t="n">
        <v>30724252</v>
      </c>
      <c r="B1101" s="17" t="s">
        <v>1145</v>
      </c>
      <c r="C1101" s="18"/>
      <c r="D1101" s="18"/>
      <c r="E1101" s="16" t="s">
        <v>22</v>
      </c>
      <c r="F1101" s="19" t="n">
        <f aca="false">IF(C1101="",VLOOKUP(E1101,'PORTE E UCO'!$A$5:$D$46,4,0),VLOOKUP(E1101,'PORTE E UCO'!$A$5:$D$46,4,0)*C1101)</f>
        <v>220.434104</v>
      </c>
      <c r="G1101" s="20"/>
      <c r="H1101" s="21" t="n">
        <f aca="false">G1101*$R$2</f>
        <v>0</v>
      </c>
      <c r="I1101" s="16" t="n">
        <v>1</v>
      </c>
      <c r="J1101" s="22" t="n">
        <f aca="false">IF(I1101&gt;=1,F1101*$J$2,"")</f>
        <v>66.1302312</v>
      </c>
      <c r="K1101" s="22" t="str">
        <f aca="false">IF(I1101&gt;=2,F1101*$K$2,"")</f>
        <v/>
      </c>
      <c r="L1101" s="22" t="str">
        <f aca="false">IF(I1101&gt;=3,F1101*$L$2,"")</f>
        <v/>
      </c>
      <c r="M1101" s="22" t="str">
        <f aca="false">IF(I1101&gt;=4,F1101*$M$2,"")</f>
        <v/>
      </c>
      <c r="N1101" s="16" t="n">
        <v>1</v>
      </c>
      <c r="O1101" s="16" t="n">
        <v>0</v>
      </c>
      <c r="P1101" s="23" t="n">
        <v>0</v>
      </c>
      <c r="Q1101" s="22"/>
      <c r="R1101" s="38"/>
      <c r="S1101" s="25" t="n">
        <f aca="false">SUM(F1101,H1101,J1101,K1101,L1101,M1101)</f>
        <v>286.5643352</v>
      </c>
      <c r="T1101" s="25" t="n">
        <f aca="false">SUM(F1101,H1101,J1101,K1101,L1101,M1101,Q1101)</f>
        <v>286.5643352</v>
      </c>
      <c r="AMH1101" s="13"/>
      <c r="AMI1101" s="0"/>
      <c r="AMJ1101" s="0"/>
    </row>
    <row r="1102" s="39" customFormat="true" ht="13.8" hidden="false" customHeight="false" outlineLevel="0" collapsed="false">
      <c r="A1102" s="27" t="n">
        <v>30724260</v>
      </c>
      <c r="B1102" s="28" t="s">
        <v>1146</v>
      </c>
      <c r="C1102" s="29"/>
      <c r="D1102" s="29"/>
      <c r="E1102" s="27" t="s">
        <v>195</v>
      </c>
      <c r="F1102" s="19" t="n">
        <f aca="false">IF(C1102="",VLOOKUP(E1102,'PORTE E UCO'!$A$5:$D$46,4,0),VLOOKUP(E1102,'PORTE E UCO'!$A$5:$D$46,4,0)*C1102)</f>
        <v>742.008916</v>
      </c>
      <c r="G1102" s="30"/>
      <c r="H1102" s="21" t="n">
        <f aca="false">G1102*$R$2</f>
        <v>0</v>
      </c>
      <c r="I1102" s="27" t="n">
        <v>2</v>
      </c>
      <c r="J1102" s="22" t="n">
        <f aca="false">IF(I1102&gt;=1,F1102*$J$2,"")</f>
        <v>222.6026748</v>
      </c>
      <c r="K1102" s="22" t="n">
        <f aca="false">IF(I1102&gt;=2,F1102*$K$2,"")</f>
        <v>148.4017832</v>
      </c>
      <c r="L1102" s="22" t="str">
        <f aca="false">IF(I1102&gt;=3,F1102*$L$2,"")</f>
        <v/>
      </c>
      <c r="M1102" s="22" t="str">
        <f aca="false">IF(I1102&gt;=4,F1102*$M$2,"")</f>
        <v/>
      </c>
      <c r="N1102" s="27" t="n">
        <v>6</v>
      </c>
      <c r="O1102" s="27" t="n">
        <v>0</v>
      </c>
      <c r="P1102" s="31" t="n">
        <v>0</v>
      </c>
      <c r="Q1102" s="32"/>
      <c r="R1102" s="38"/>
      <c r="S1102" s="25" t="n">
        <f aca="false">SUM(F1102,H1102,J1102,K1102,L1102,M1102)</f>
        <v>1113.013374</v>
      </c>
      <c r="T1102" s="25" t="n">
        <f aca="false">SUM(F1102,H1102,J1102,K1102,L1102,M1102,Q1102)</f>
        <v>1113.013374</v>
      </c>
      <c r="AMH1102" s="13"/>
      <c r="AMI1102" s="0"/>
      <c r="AMJ1102" s="0"/>
    </row>
    <row r="1103" s="39" customFormat="true" ht="14.95" hidden="false" customHeight="false" outlineLevel="0" collapsed="false">
      <c r="A1103" s="16" t="n">
        <v>30724279</v>
      </c>
      <c r="B1103" s="17" t="s">
        <v>1147</v>
      </c>
      <c r="C1103" s="18"/>
      <c r="D1103" s="18"/>
      <c r="E1103" s="16" t="s">
        <v>745</v>
      </c>
      <c r="F1103" s="19" t="n">
        <f aca="false">IF(C1103="",VLOOKUP(E1103,'PORTE E UCO'!$A$5:$D$46,4,0),VLOOKUP(E1103,'PORTE E UCO'!$A$5:$D$46,4,0)*C1103)</f>
        <v>1943.523148</v>
      </c>
      <c r="G1103" s="20"/>
      <c r="H1103" s="21" t="n">
        <f aca="false">G1103*$R$2</f>
        <v>0</v>
      </c>
      <c r="I1103" s="16" t="n">
        <v>2</v>
      </c>
      <c r="J1103" s="22" t="n">
        <f aca="false">IF(I1103&gt;=1,F1103*$J$2,"")</f>
        <v>583.0569444</v>
      </c>
      <c r="K1103" s="22" t="n">
        <f aca="false">IF(I1103&gt;=2,F1103*$K$2,"")</f>
        <v>388.7046296</v>
      </c>
      <c r="L1103" s="22" t="str">
        <f aca="false">IF(I1103&gt;=3,F1103*$L$2,"")</f>
        <v/>
      </c>
      <c r="M1103" s="22" t="str">
        <f aca="false">IF(I1103&gt;=4,F1103*$M$2,"")</f>
        <v/>
      </c>
      <c r="N1103" s="16" t="n">
        <v>7</v>
      </c>
      <c r="O1103" s="16" t="n">
        <v>0</v>
      </c>
      <c r="P1103" s="23" t="n">
        <v>0</v>
      </c>
      <c r="Q1103" s="22"/>
      <c r="R1103" s="38"/>
      <c r="S1103" s="25" t="n">
        <f aca="false">SUM(F1103,H1103,J1103,K1103,L1103,M1103)</f>
        <v>2915.284722</v>
      </c>
      <c r="T1103" s="25" t="n">
        <f aca="false">SUM(F1103,H1103,J1103,K1103,L1103,M1103,Q1103)</f>
        <v>2915.284722</v>
      </c>
      <c r="AMH1103" s="13"/>
      <c r="AMI1103" s="0"/>
      <c r="AMJ1103" s="0"/>
    </row>
    <row r="1104" s="39" customFormat="true" ht="21.65" hidden="false" customHeight="false" outlineLevel="0" collapsed="false">
      <c r="A1104" s="27" t="n">
        <v>30724287</v>
      </c>
      <c r="B1104" s="28" t="s">
        <v>1148</v>
      </c>
      <c r="C1104" s="29"/>
      <c r="D1104" s="29"/>
      <c r="E1104" s="27" t="s">
        <v>206</v>
      </c>
      <c r="F1104" s="19" t="n">
        <f aca="false">IF(C1104="",VLOOKUP(E1104,'PORTE E UCO'!$A$5:$D$46,4,0),VLOOKUP(E1104,'PORTE E UCO'!$A$5:$D$46,4,0)*C1104)</f>
        <v>839.818166</v>
      </c>
      <c r="G1104" s="30"/>
      <c r="H1104" s="21" t="n">
        <f aca="false">G1104*$R$2</f>
        <v>0</v>
      </c>
      <c r="I1104" s="27" t="n">
        <v>3</v>
      </c>
      <c r="J1104" s="22" t="n">
        <f aca="false">IF(I1104&gt;=1,F1104*$J$2,"")</f>
        <v>251.9454498</v>
      </c>
      <c r="K1104" s="22" t="n">
        <f aca="false">IF(I1104&gt;=2,F1104*$K$2,"")</f>
        <v>167.9636332</v>
      </c>
      <c r="L1104" s="22" t="n">
        <f aca="false">IF(I1104&gt;=3,F1104*$L$2,"")</f>
        <v>167.9636332</v>
      </c>
      <c r="M1104" s="22" t="str">
        <f aca="false">IF(I1104&gt;=4,F1104*$M$2,"")</f>
        <v/>
      </c>
      <c r="N1104" s="27" t="n">
        <v>5</v>
      </c>
      <c r="O1104" s="27" t="n">
        <v>0</v>
      </c>
      <c r="P1104" s="31" t="n">
        <v>0</v>
      </c>
      <c r="Q1104" s="32"/>
      <c r="R1104" s="38"/>
      <c r="S1104" s="25" t="n">
        <f aca="false">SUM(F1104,H1104,J1104,K1104,L1104,M1104)</f>
        <v>1427.6908822</v>
      </c>
      <c r="T1104" s="25" t="n">
        <f aca="false">SUM(F1104,H1104,J1104,K1104,L1104,M1104,Q1104)</f>
        <v>1427.6908822</v>
      </c>
      <c r="AMH1104" s="13"/>
      <c r="AMI1104" s="0"/>
      <c r="AMJ1104" s="0"/>
    </row>
    <row r="1105" s="39" customFormat="true" ht="13.8" hidden="false" customHeight="false" outlineLevel="0" collapsed="false">
      <c r="A1105" s="16" t="n">
        <v>30725011</v>
      </c>
      <c r="B1105" s="17" t="s">
        <v>1149</v>
      </c>
      <c r="C1105" s="18"/>
      <c r="D1105" s="18"/>
      <c r="E1105" s="16" t="s">
        <v>206</v>
      </c>
      <c r="F1105" s="19" t="n">
        <f aca="false">IF(C1105="",VLOOKUP(E1105,'PORTE E UCO'!$A$5:$D$46,4,0),VLOOKUP(E1105,'PORTE E UCO'!$A$5:$D$46,4,0)*C1105)</f>
        <v>839.818166</v>
      </c>
      <c r="G1105" s="20"/>
      <c r="H1105" s="21" t="n">
        <f aca="false">G1105*$R$2</f>
        <v>0</v>
      </c>
      <c r="I1105" s="16" t="n">
        <v>2</v>
      </c>
      <c r="J1105" s="22" t="n">
        <f aca="false">IF(I1105&gt;=1,F1105*$J$2,"")</f>
        <v>251.9454498</v>
      </c>
      <c r="K1105" s="22" t="n">
        <f aca="false">IF(I1105&gt;=2,F1105*$K$2,"")</f>
        <v>167.9636332</v>
      </c>
      <c r="L1105" s="22" t="str">
        <f aca="false">IF(I1105&gt;=3,F1105*$L$2,"")</f>
        <v/>
      </c>
      <c r="M1105" s="22" t="str">
        <f aca="false">IF(I1105&gt;=4,F1105*$M$2,"")</f>
        <v/>
      </c>
      <c r="N1105" s="16" t="n">
        <v>5</v>
      </c>
      <c r="O1105" s="16" t="n">
        <v>0</v>
      </c>
      <c r="P1105" s="23" t="n">
        <v>0</v>
      </c>
      <c r="Q1105" s="22"/>
      <c r="R1105" s="38"/>
      <c r="S1105" s="25" t="n">
        <f aca="false">SUM(F1105,H1105,J1105,K1105,L1105,M1105)</f>
        <v>1259.727249</v>
      </c>
      <c r="T1105" s="25" t="n">
        <f aca="false">SUM(F1105,H1105,J1105,K1105,L1105,M1105,Q1105)</f>
        <v>1259.727249</v>
      </c>
      <c r="AMH1105" s="13"/>
      <c r="AMI1105" s="0"/>
      <c r="AMJ1105" s="0"/>
    </row>
    <row r="1106" s="39" customFormat="true" ht="13.8" hidden="false" customHeight="false" outlineLevel="0" collapsed="false">
      <c r="A1106" s="27" t="n">
        <v>30725020</v>
      </c>
      <c r="B1106" s="28" t="s">
        <v>1150</v>
      </c>
      <c r="C1106" s="29"/>
      <c r="D1106" s="29"/>
      <c r="E1106" s="27" t="s">
        <v>272</v>
      </c>
      <c r="F1106" s="19" t="n">
        <f aca="false">IF(C1106="",VLOOKUP(E1106,'PORTE E UCO'!$A$5:$D$46,4,0),VLOOKUP(E1106,'PORTE E UCO'!$A$5:$D$46,4,0)*C1106)</f>
        <v>801.009488</v>
      </c>
      <c r="G1106" s="30"/>
      <c r="H1106" s="21" t="n">
        <f aca="false">G1106*$R$2</f>
        <v>0</v>
      </c>
      <c r="I1106" s="27" t="n">
        <v>2</v>
      </c>
      <c r="J1106" s="22" t="n">
        <f aca="false">IF(I1106&gt;=1,F1106*$J$2,"")</f>
        <v>240.3028464</v>
      </c>
      <c r="K1106" s="22" t="n">
        <f aca="false">IF(I1106&gt;=2,F1106*$K$2,"")</f>
        <v>160.2018976</v>
      </c>
      <c r="L1106" s="22" t="str">
        <f aca="false">IF(I1106&gt;=3,F1106*$L$2,"")</f>
        <v/>
      </c>
      <c r="M1106" s="22" t="str">
        <f aca="false">IF(I1106&gt;=4,F1106*$M$2,"")</f>
        <v/>
      </c>
      <c r="N1106" s="27" t="n">
        <v>4</v>
      </c>
      <c r="O1106" s="27" t="n">
        <v>0</v>
      </c>
      <c r="P1106" s="31" t="n">
        <v>0</v>
      </c>
      <c r="Q1106" s="32"/>
      <c r="R1106" s="38"/>
      <c r="S1106" s="25" t="n">
        <f aca="false">SUM(F1106,H1106,J1106,K1106,L1106,M1106)</f>
        <v>1201.514232</v>
      </c>
      <c r="T1106" s="25" t="n">
        <f aca="false">SUM(F1106,H1106,J1106,K1106,L1106,M1106,Q1106)</f>
        <v>1201.514232</v>
      </c>
      <c r="AMH1106" s="13"/>
      <c r="AMI1106" s="0"/>
      <c r="AMJ1106" s="0"/>
    </row>
    <row r="1107" s="39" customFormat="true" ht="13.8" hidden="false" customHeight="false" outlineLevel="0" collapsed="false">
      <c r="A1107" s="16" t="n">
        <v>30725038</v>
      </c>
      <c r="B1107" s="17" t="s">
        <v>1151</v>
      </c>
      <c r="C1107" s="18"/>
      <c r="D1107" s="18"/>
      <c r="E1107" s="16" t="s">
        <v>206</v>
      </c>
      <c r="F1107" s="19" t="n">
        <f aca="false">IF(C1107="",VLOOKUP(E1107,'PORTE E UCO'!$A$5:$D$46,4,0),VLOOKUP(E1107,'PORTE E UCO'!$A$5:$D$46,4,0)*C1107)</f>
        <v>839.818166</v>
      </c>
      <c r="G1107" s="20"/>
      <c r="H1107" s="21" t="n">
        <f aca="false">G1107*$R$2</f>
        <v>0</v>
      </c>
      <c r="I1107" s="16" t="n">
        <v>2</v>
      </c>
      <c r="J1107" s="22" t="n">
        <f aca="false">IF(I1107&gt;=1,F1107*$J$2,"")</f>
        <v>251.9454498</v>
      </c>
      <c r="K1107" s="22" t="n">
        <f aca="false">IF(I1107&gt;=2,F1107*$K$2,"")</f>
        <v>167.9636332</v>
      </c>
      <c r="L1107" s="22" t="str">
        <f aca="false">IF(I1107&gt;=3,F1107*$L$2,"")</f>
        <v/>
      </c>
      <c r="M1107" s="22" t="str">
        <f aca="false">IF(I1107&gt;=4,F1107*$M$2,"")</f>
        <v/>
      </c>
      <c r="N1107" s="16" t="n">
        <v>3</v>
      </c>
      <c r="O1107" s="16" t="n">
        <v>0</v>
      </c>
      <c r="P1107" s="23" t="n">
        <v>0</v>
      </c>
      <c r="Q1107" s="22"/>
      <c r="R1107" s="38"/>
      <c r="S1107" s="25" t="n">
        <f aca="false">SUM(F1107,H1107,J1107,K1107,L1107,M1107)</f>
        <v>1259.727249</v>
      </c>
      <c r="T1107" s="25" t="n">
        <f aca="false">SUM(F1107,H1107,J1107,K1107,L1107,M1107,Q1107)</f>
        <v>1259.727249</v>
      </c>
      <c r="AMH1107" s="13"/>
      <c r="AMI1107" s="0"/>
      <c r="AMJ1107" s="0"/>
    </row>
    <row r="1108" s="39" customFormat="true" ht="13.8" hidden="false" customHeight="false" outlineLevel="0" collapsed="false">
      <c r="A1108" s="27" t="n">
        <v>30725046</v>
      </c>
      <c r="B1108" s="28" t="s">
        <v>1152</v>
      </c>
      <c r="C1108" s="29"/>
      <c r="D1108" s="29"/>
      <c r="E1108" s="27" t="s">
        <v>22</v>
      </c>
      <c r="F1108" s="19" t="n">
        <f aca="false">IF(C1108="",VLOOKUP(E1108,'PORTE E UCO'!$A$5:$D$46,4,0),VLOOKUP(E1108,'PORTE E UCO'!$A$5:$D$46,4,0)*C1108)</f>
        <v>220.434104</v>
      </c>
      <c r="G1108" s="30"/>
      <c r="H1108" s="21" t="n">
        <f aca="false">G1108*$R$2</f>
        <v>0</v>
      </c>
      <c r="I1108" s="27" t="n">
        <v>1</v>
      </c>
      <c r="J1108" s="22" t="n">
        <f aca="false">IF(I1108&gt;=1,F1108*$J$2,"")</f>
        <v>66.1302312</v>
      </c>
      <c r="K1108" s="22" t="str">
        <f aca="false">IF(I1108&gt;=2,F1108*$K$2,"")</f>
        <v/>
      </c>
      <c r="L1108" s="22" t="str">
        <f aca="false">IF(I1108&gt;=3,F1108*$L$2,"")</f>
        <v/>
      </c>
      <c r="M1108" s="22" t="str">
        <f aca="false">IF(I1108&gt;=4,F1108*$M$2,"")</f>
        <v/>
      </c>
      <c r="N1108" s="27" t="n">
        <v>1</v>
      </c>
      <c r="O1108" s="27" t="n">
        <v>0</v>
      </c>
      <c r="P1108" s="31" t="n">
        <v>0</v>
      </c>
      <c r="Q1108" s="32"/>
      <c r="R1108" s="38"/>
      <c r="S1108" s="25" t="n">
        <f aca="false">SUM(F1108,H1108,J1108,K1108,L1108,M1108)</f>
        <v>286.5643352</v>
      </c>
      <c r="T1108" s="25" t="n">
        <f aca="false">SUM(F1108,H1108,J1108,K1108,L1108,M1108,Q1108)</f>
        <v>286.5643352</v>
      </c>
      <c r="AMH1108" s="13"/>
      <c r="AMI1108" s="0"/>
      <c r="AMJ1108" s="0"/>
    </row>
    <row r="1109" s="39" customFormat="true" ht="13.8" hidden="false" customHeight="false" outlineLevel="0" collapsed="false">
      <c r="A1109" s="16" t="n">
        <v>30725054</v>
      </c>
      <c r="B1109" s="17" t="s">
        <v>1153</v>
      </c>
      <c r="C1109" s="18"/>
      <c r="D1109" s="18"/>
      <c r="E1109" s="16" t="s">
        <v>206</v>
      </c>
      <c r="F1109" s="19" t="n">
        <f aca="false">IF(C1109="",VLOOKUP(E1109,'PORTE E UCO'!$A$5:$D$46,4,0),VLOOKUP(E1109,'PORTE E UCO'!$A$5:$D$46,4,0)*C1109)</f>
        <v>839.818166</v>
      </c>
      <c r="G1109" s="20"/>
      <c r="H1109" s="21" t="n">
        <f aca="false">G1109*$R$2</f>
        <v>0</v>
      </c>
      <c r="I1109" s="16" t="n">
        <v>2</v>
      </c>
      <c r="J1109" s="22" t="n">
        <f aca="false">IF(I1109&gt;=1,F1109*$J$2,"")</f>
        <v>251.9454498</v>
      </c>
      <c r="K1109" s="22" t="n">
        <f aca="false">IF(I1109&gt;=2,F1109*$K$2,"")</f>
        <v>167.9636332</v>
      </c>
      <c r="L1109" s="22" t="str">
        <f aca="false">IF(I1109&gt;=3,F1109*$L$2,"")</f>
        <v/>
      </c>
      <c r="M1109" s="22" t="str">
        <f aca="false">IF(I1109&gt;=4,F1109*$M$2,"")</f>
        <v/>
      </c>
      <c r="N1109" s="16" t="n">
        <v>4</v>
      </c>
      <c r="O1109" s="16" t="n">
        <v>0</v>
      </c>
      <c r="P1109" s="23" t="n">
        <v>0</v>
      </c>
      <c r="Q1109" s="22"/>
      <c r="R1109" s="38"/>
      <c r="S1109" s="25" t="n">
        <f aca="false">SUM(F1109,H1109,J1109,K1109,L1109,M1109)</f>
        <v>1259.727249</v>
      </c>
      <c r="T1109" s="25" t="n">
        <f aca="false">SUM(F1109,H1109,J1109,K1109,L1109,M1109,Q1109)</f>
        <v>1259.727249</v>
      </c>
      <c r="AMH1109" s="13"/>
      <c r="AMI1109" s="0"/>
      <c r="AMJ1109" s="0"/>
    </row>
    <row r="1110" s="39" customFormat="true" ht="13.8" hidden="false" customHeight="false" outlineLevel="0" collapsed="false">
      <c r="A1110" s="27" t="n">
        <v>30725062</v>
      </c>
      <c r="B1110" s="28" t="s">
        <v>1154</v>
      </c>
      <c r="C1110" s="29"/>
      <c r="D1110" s="29"/>
      <c r="E1110" s="27" t="s">
        <v>17</v>
      </c>
      <c r="F1110" s="19" t="n">
        <f aca="false">IF(C1110="",VLOOKUP(E1110,'PORTE E UCO'!$A$5:$D$46,4,0),VLOOKUP(E1110,'PORTE E UCO'!$A$5:$D$46,4,0)*C1110)</f>
        <v>150.60084</v>
      </c>
      <c r="G1110" s="30"/>
      <c r="H1110" s="21" t="n">
        <f aca="false">G1110*$R$2</f>
        <v>0</v>
      </c>
      <c r="I1110" s="27" t="n">
        <v>1</v>
      </c>
      <c r="J1110" s="22" t="n">
        <f aca="false">IF(I1110&gt;=1,F1110*$J$2,"")</f>
        <v>45.180252</v>
      </c>
      <c r="K1110" s="22" t="str">
        <f aca="false">IF(I1110&gt;=2,F1110*$K$2,"")</f>
        <v/>
      </c>
      <c r="L1110" s="22" t="str">
        <f aca="false">IF(I1110&gt;=3,F1110*$L$2,"")</f>
        <v/>
      </c>
      <c r="M1110" s="22" t="str">
        <f aca="false">IF(I1110&gt;=4,F1110*$M$2,"")</f>
        <v/>
      </c>
      <c r="N1110" s="27" t="n">
        <v>1</v>
      </c>
      <c r="O1110" s="27" t="n">
        <v>0</v>
      </c>
      <c r="P1110" s="31" t="n">
        <v>0</v>
      </c>
      <c r="Q1110" s="32"/>
      <c r="R1110" s="38"/>
      <c r="S1110" s="25" t="n">
        <f aca="false">SUM(F1110,H1110,J1110,K1110,L1110,M1110)</f>
        <v>195.781092</v>
      </c>
      <c r="T1110" s="25" t="n">
        <f aca="false">SUM(F1110,H1110,J1110,K1110,L1110,M1110,Q1110)</f>
        <v>195.781092</v>
      </c>
      <c r="AMH1110" s="13"/>
      <c r="AMI1110" s="0"/>
      <c r="AMJ1110" s="0"/>
    </row>
    <row r="1111" s="39" customFormat="true" ht="13.8" hidden="false" customHeight="false" outlineLevel="0" collapsed="false">
      <c r="A1111" s="16" t="n">
        <v>30725070</v>
      </c>
      <c r="B1111" s="17" t="s">
        <v>1155</v>
      </c>
      <c r="C1111" s="18"/>
      <c r="D1111" s="18"/>
      <c r="E1111" s="16" t="s">
        <v>229</v>
      </c>
      <c r="F1111" s="19" t="n">
        <f aca="false">IF(C1111="",VLOOKUP(E1111,'PORTE E UCO'!$A$5:$D$46,4,0),VLOOKUP(E1111,'PORTE E UCO'!$A$5:$D$46,4,0)*C1111)</f>
        <v>946.935808</v>
      </c>
      <c r="G1111" s="20"/>
      <c r="H1111" s="21" t="n">
        <f aca="false">G1111*$R$2</f>
        <v>0</v>
      </c>
      <c r="I1111" s="16" t="n">
        <v>2</v>
      </c>
      <c r="J1111" s="22" t="n">
        <f aca="false">IF(I1111&gt;=1,F1111*$J$2,"")</f>
        <v>284.0807424</v>
      </c>
      <c r="K1111" s="22" t="n">
        <f aca="false">IF(I1111&gt;=2,F1111*$K$2,"")</f>
        <v>189.3871616</v>
      </c>
      <c r="L1111" s="22" t="str">
        <f aca="false">IF(I1111&gt;=3,F1111*$L$2,"")</f>
        <v/>
      </c>
      <c r="M1111" s="22" t="str">
        <f aca="false">IF(I1111&gt;=4,F1111*$M$2,"")</f>
        <v/>
      </c>
      <c r="N1111" s="16" t="n">
        <v>4</v>
      </c>
      <c r="O1111" s="16" t="n">
        <v>0</v>
      </c>
      <c r="P1111" s="23" t="n">
        <v>0</v>
      </c>
      <c r="Q1111" s="22"/>
      <c r="R1111" s="38"/>
      <c r="S1111" s="25" t="n">
        <f aca="false">SUM(F1111,H1111,J1111,K1111,L1111,M1111)</f>
        <v>1420.403712</v>
      </c>
      <c r="T1111" s="25" t="n">
        <f aca="false">SUM(F1111,H1111,J1111,K1111,L1111,M1111,Q1111)</f>
        <v>1420.403712</v>
      </c>
      <c r="AMH1111" s="13"/>
      <c r="AMI1111" s="0"/>
      <c r="AMJ1111" s="0"/>
    </row>
    <row r="1112" s="39" customFormat="true" ht="13.8" hidden="false" customHeight="false" outlineLevel="0" collapsed="false">
      <c r="A1112" s="27" t="n">
        <v>30725089</v>
      </c>
      <c r="B1112" s="28" t="s">
        <v>1156</v>
      </c>
      <c r="C1112" s="29"/>
      <c r="D1112" s="29"/>
      <c r="E1112" s="27" t="s">
        <v>272</v>
      </c>
      <c r="F1112" s="19" t="n">
        <f aca="false">IF(C1112="",VLOOKUP(E1112,'PORTE E UCO'!$A$5:$D$46,4,0),VLOOKUP(E1112,'PORTE E UCO'!$A$5:$D$46,4,0)*C1112)</f>
        <v>801.009488</v>
      </c>
      <c r="G1112" s="30"/>
      <c r="H1112" s="21" t="n">
        <f aca="false">G1112*$R$2</f>
        <v>0</v>
      </c>
      <c r="I1112" s="27" t="n">
        <v>2</v>
      </c>
      <c r="J1112" s="22" t="n">
        <f aca="false">IF(I1112&gt;=1,F1112*$J$2,"")</f>
        <v>240.3028464</v>
      </c>
      <c r="K1112" s="22" t="n">
        <f aca="false">IF(I1112&gt;=2,F1112*$K$2,"")</f>
        <v>160.2018976</v>
      </c>
      <c r="L1112" s="22" t="str">
        <f aca="false">IF(I1112&gt;=3,F1112*$L$2,"")</f>
        <v/>
      </c>
      <c r="M1112" s="22" t="str">
        <f aca="false">IF(I1112&gt;=4,F1112*$M$2,"")</f>
        <v/>
      </c>
      <c r="N1112" s="27" t="n">
        <v>4</v>
      </c>
      <c r="O1112" s="27" t="n">
        <v>0</v>
      </c>
      <c r="P1112" s="31" t="n">
        <v>0</v>
      </c>
      <c r="Q1112" s="32"/>
      <c r="R1112" s="38"/>
      <c r="S1112" s="25" t="n">
        <f aca="false">SUM(F1112,H1112,J1112,K1112,L1112,M1112)</f>
        <v>1201.514232</v>
      </c>
      <c r="T1112" s="25" t="n">
        <f aca="false">SUM(F1112,H1112,J1112,K1112,L1112,M1112,Q1112)</f>
        <v>1201.514232</v>
      </c>
      <c r="AMH1112" s="13"/>
      <c r="AMI1112" s="0"/>
      <c r="AMJ1112" s="0"/>
    </row>
    <row r="1113" s="39" customFormat="true" ht="13.8" hidden="false" customHeight="false" outlineLevel="0" collapsed="false">
      <c r="A1113" s="16" t="n">
        <v>30725097</v>
      </c>
      <c r="B1113" s="17" t="s">
        <v>1157</v>
      </c>
      <c r="C1113" s="18"/>
      <c r="D1113" s="18"/>
      <c r="E1113" s="16" t="s">
        <v>26</v>
      </c>
      <c r="F1113" s="19" t="n">
        <f aca="false">IF(C1113="",VLOOKUP(E1113,'PORTE E UCO'!$A$5:$D$46,4,0),VLOOKUP(E1113,'PORTE E UCO'!$A$5:$D$46,4,0)*C1113)</f>
        <v>324.442174</v>
      </c>
      <c r="G1113" s="20"/>
      <c r="H1113" s="21" t="n">
        <f aca="false">G1113*$R$2</f>
        <v>0</v>
      </c>
      <c r="I1113" s="16" t="n">
        <v>1</v>
      </c>
      <c r="J1113" s="22" t="n">
        <f aca="false">IF(I1113&gt;=1,F1113*$J$2,"")</f>
        <v>97.3326522</v>
      </c>
      <c r="K1113" s="22" t="str">
        <f aca="false">IF(I1113&gt;=2,F1113*$K$2,"")</f>
        <v/>
      </c>
      <c r="L1113" s="22" t="str">
        <f aca="false">IF(I1113&gt;=3,F1113*$L$2,"")</f>
        <v/>
      </c>
      <c r="M1113" s="22" t="str">
        <f aca="false">IF(I1113&gt;=4,F1113*$M$2,"")</f>
        <v/>
      </c>
      <c r="N1113" s="16" t="n">
        <v>2</v>
      </c>
      <c r="O1113" s="16" t="n">
        <v>0</v>
      </c>
      <c r="P1113" s="23" t="n">
        <v>0</v>
      </c>
      <c r="Q1113" s="22"/>
      <c r="R1113" s="38"/>
      <c r="S1113" s="25" t="n">
        <f aca="false">SUM(F1113,H1113,J1113,K1113,L1113,M1113)</f>
        <v>421.7748262</v>
      </c>
      <c r="T1113" s="25" t="n">
        <f aca="false">SUM(F1113,H1113,J1113,K1113,L1113,M1113,Q1113)</f>
        <v>421.7748262</v>
      </c>
      <c r="AMH1113" s="13"/>
      <c r="AMI1113" s="0"/>
      <c r="AMJ1113" s="0"/>
    </row>
    <row r="1114" s="39" customFormat="true" ht="13.8" hidden="false" customHeight="false" outlineLevel="0" collapsed="false">
      <c r="A1114" s="27" t="n">
        <v>30725100</v>
      </c>
      <c r="B1114" s="28" t="s">
        <v>1158</v>
      </c>
      <c r="C1114" s="29"/>
      <c r="D1114" s="29"/>
      <c r="E1114" s="27" t="s">
        <v>17</v>
      </c>
      <c r="F1114" s="19" t="n">
        <f aca="false">IF(C1114="",VLOOKUP(E1114,'PORTE E UCO'!$A$5:$D$46,4,0),VLOOKUP(E1114,'PORTE E UCO'!$A$5:$D$46,4,0)*C1114)</f>
        <v>150.60084</v>
      </c>
      <c r="G1114" s="30"/>
      <c r="H1114" s="21" t="n">
        <f aca="false">G1114*$R$2</f>
        <v>0</v>
      </c>
      <c r="I1114" s="27" t="n">
        <v>0</v>
      </c>
      <c r="J1114" s="22" t="str">
        <f aca="false">IF(I1114&gt;=1,F1114*$J$2,"")</f>
        <v/>
      </c>
      <c r="K1114" s="22" t="str">
        <f aca="false">IF(I1114&gt;=2,F1114*$K$2,"")</f>
        <v/>
      </c>
      <c r="L1114" s="22" t="str">
        <f aca="false">IF(I1114&gt;=3,F1114*$L$2,"")</f>
        <v/>
      </c>
      <c r="M1114" s="22" t="str">
        <f aca="false">IF(I1114&gt;=4,F1114*$M$2,"")</f>
        <v/>
      </c>
      <c r="N1114" s="27" t="n">
        <v>0</v>
      </c>
      <c r="O1114" s="27" t="n">
        <v>0</v>
      </c>
      <c r="P1114" s="31" t="n">
        <v>0</v>
      </c>
      <c r="Q1114" s="32"/>
      <c r="R1114" s="38"/>
      <c r="S1114" s="25" t="n">
        <f aca="false">SUM(F1114,H1114,J1114,K1114,L1114,M1114)</f>
        <v>150.60084</v>
      </c>
      <c r="T1114" s="25" t="n">
        <f aca="false">SUM(F1114,H1114,J1114,K1114,L1114,M1114,Q1114)</f>
        <v>150.60084</v>
      </c>
      <c r="AMH1114" s="13"/>
      <c r="AMI1114" s="0"/>
      <c r="AMJ1114" s="0"/>
    </row>
    <row r="1115" s="39" customFormat="true" ht="13.8" hidden="false" customHeight="false" outlineLevel="0" collapsed="false">
      <c r="A1115" s="16" t="n">
        <v>30725119</v>
      </c>
      <c r="B1115" s="17" t="s">
        <v>1159</v>
      </c>
      <c r="C1115" s="18"/>
      <c r="D1115" s="18"/>
      <c r="E1115" s="16" t="s">
        <v>26</v>
      </c>
      <c r="F1115" s="19" t="n">
        <f aca="false">IF(C1115="",VLOOKUP(E1115,'PORTE E UCO'!$A$5:$D$46,4,0),VLOOKUP(E1115,'PORTE E UCO'!$A$5:$D$46,4,0)*C1115)</f>
        <v>324.442174</v>
      </c>
      <c r="G1115" s="20"/>
      <c r="H1115" s="21" t="n">
        <f aca="false">G1115*$R$2</f>
        <v>0</v>
      </c>
      <c r="I1115" s="16" t="n">
        <v>1</v>
      </c>
      <c r="J1115" s="22" t="n">
        <f aca="false">IF(I1115&gt;=1,F1115*$J$2,"")</f>
        <v>97.3326522</v>
      </c>
      <c r="K1115" s="22" t="str">
        <f aca="false">IF(I1115&gt;=2,F1115*$K$2,"")</f>
        <v/>
      </c>
      <c r="L1115" s="22" t="str">
        <f aca="false">IF(I1115&gt;=3,F1115*$L$2,"")</f>
        <v/>
      </c>
      <c r="M1115" s="22" t="str">
        <f aca="false">IF(I1115&gt;=4,F1115*$M$2,"")</f>
        <v/>
      </c>
      <c r="N1115" s="16" t="n">
        <v>2</v>
      </c>
      <c r="O1115" s="16" t="n">
        <v>0</v>
      </c>
      <c r="P1115" s="23" t="n">
        <v>0</v>
      </c>
      <c r="Q1115" s="22"/>
      <c r="R1115" s="38"/>
      <c r="S1115" s="25" t="n">
        <f aca="false">SUM(F1115,H1115,J1115,K1115,L1115,M1115)</f>
        <v>421.7748262</v>
      </c>
      <c r="T1115" s="25" t="n">
        <f aca="false">SUM(F1115,H1115,J1115,K1115,L1115,M1115,Q1115)</f>
        <v>421.7748262</v>
      </c>
      <c r="AMH1115" s="13"/>
      <c r="AMI1115" s="0"/>
      <c r="AMJ1115" s="0"/>
    </row>
    <row r="1116" s="39" customFormat="true" ht="13.8" hidden="false" customHeight="false" outlineLevel="0" collapsed="false">
      <c r="A1116" s="27" t="n">
        <v>30725127</v>
      </c>
      <c r="B1116" s="28" t="s">
        <v>1160</v>
      </c>
      <c r="C1116" s="29"/>
      <c r="D1116" s="29"/>
      <c r="E1116" s="27" t="s">
        <v>206</v>
      </c>
      <c r="F1116" s="19" t="n">
        <f aca="false">IF(C1116="",VLOOKUP(E1116,'PORTE E UCO'!$A$5:$D$46,4,0),VLOOKUP(E1116,'PORTE E UCO'!$A$5:$D$46,4,0)*C1116)</f>
        <v>839.818166</v>
      </c>
      <c r="G1116" s="30"/>
      <c r="H1116" s="21" t="n">
        <f aca="false">G1116*$R$2</f>
        <v>0</v>
      </c>
      <c r="I1116" s="27" t="n">
        <v>2</v>
      </c>
      <c r="J1116" s="22" t="n">
        <f aca="false">IF(I1116&gt;=1,F1116*$J$2,"")</f>
        <v>251.9454498</v>
      </c>
      <c r="K1116" s="22" t="n">
        <f aca="false">IF(I1116&gt;=2,F1116*$K$2,"")</f>
        <v>167.9636332</v>
      </c>
      <c r="L1116" s="22" t="str">
        <f aca="false">IF(I1116&gt;=3,F1116*$L$2,"")</f>
        <v/>
      </c>
      <c r="M1116" s="22" t="str">
        <f aca="false">IF(I1116&gt;=4,F1116*$M$2,"")</f>
        <v/>
      </c>
      <c r="N1116" s="27" t="n">
        <v>5</v>
      </c>
      <c r="O1116" s="27" t="n">
        <v>0</v>
      </c>
      <c r="P1116" s="31" t="n">
        <v>0</v>
      </c>
      <c r="Q1116" s="32"/>
      <c r="R1116" s="38"/>
      <c r="S1116" s="25" t="n">
        <f aca="false">SUM(F1116,H1116,J1116,K1116,L1116,M1116)</f>
        <v>1259.727249</v>
      </c>
      <c r="T1116" s="25" t="n">
        <f aca="false">SUM(F1116,H1116,J1116,K1116,L1116,M1116,Q1116)</f>
        <v>1259.727249</v>
      </c>
      <c r="AMH1116" s="13"/>
      <c r="AMI1116" s="0"/>
      <c r="AMJ1116" s="0"/>
    </row>
    <row r="1117" s="39" customFormat="true" ht="21.65" hidden="false" customHeight="false" outlineLevel="0" collapsed="false">
      <c r="A1117" s="16" t="n">
        <v>30725135</v>
      </c>
      <c r="B1117" s="17" t="s">
        <v>1161</v>
      </c>
      <c r="C1117" s="18"/>
      <c r="D1117" s="18"/>
      <c r="E1117" s="16" t="s">
        <v>206</v>
      </c>
      <c r="F1117" s="19" t="n">
        <f aca="false">IF(C1117="",VLOOKUP(E1117,'PORTE E UCO'!$A$5:$D$46,4,0),VLOOKUP(E1117,'PORTE E UCO'!$A$5:$D$46,4,0)*C1117)</f>
        <v>839.818166</v>
      </c>
      <c r="G1117" s="20"/>
      <c r="H1117" s="21" t="n">
        <f aca="false">G1117*$R$2</f>
        <v>0</v>
      </c>
      <c r="I1117" s="16" t="n">
        <v>2</v>
      </c>
      <c r="J1117" s="22" t="n">
        <f aca="false">IF(I1117&gt;=1,F1117*$J$2,"")</f>
        <v>251.9454498</v>
      </c>
      <c r="K1117" s="22" t="n">
        <f aca="false">IF(I1117&gt;=2,F1117*$K$2,"")</f>
        <v>167.9636332</v>
      </c>
      <c r="L1117" s="22" t="str">
        <f aca="false">IF(I1117&gt;=3,F1117*$L$2,"")</f>
        <v/>
      </c>
      <c r="M1117" s="22" t="str">
        <f aca="false">IF(I1117&gt;=4,F1117*$M$2,"")</f>
        <v/>
      </c>
      <c r="N1117" s="16" t="n">
        <v>4</v>
      </c>
      <c r="O1117" s="16" t="n">
        <v>0</v>
      </c>
      <c r="P1117" s="23" t="n">
        <v>0</v>
      </c>
      <c r="Q1117" s="22"/>
      <c r="R1117" s="38"/>
      <c r="S1117" s="25" t="n">
        <f aca="false">SUM(F1117,H1117,J1117,K1117,L1117,M1117)</f>
        <v>1259.727249</v>
      </c>
      <c r="T1117" s="25" t="n">
        <f aca="false">SUM(F1117,H1117,J1117,K1117,L1117,M1117,Q1117)</f>
        <v>1259.727249</v>
      </c>
      <c r="AMH1117" s="13"/>
      <c r="AMI1117" s="0"/>
      <c r="AMJ1117" s="0"/>
    </row>
    <row r="1118" s="39" customFormat="true" ht="13.8" hidden="false" customHeight="false" outlineLevel="0" collapsed="false">
      <c r="A1118" s="27" t="n">
        <v>30725143</v>
      </c>
      <c r="B1118" s="28" t="s">
        <v>1162</v>
      </c>
      <c r="C1118" s="29"/>
      <c r="D1118" s="29"/>
      <c r="E1118" s="27" t="s">
        <v>221</v>
      </c>
      <c r="F1118" s="19" t="n">
        <f aca="false">IF(C1118="",VLOOKUP(E1118,'PORTE E UCO'!$A$5:$D$46,4,0),VLOOKUP(E1118,'PORTE E UCO'!$A$5:$D$46,4,0)*C1118)</f>
        <v>1140.948712</v>
      </c>
      <c r="G1118" s="30"/>
      <c r="H1118" s="21" t="n">
        <f aca="false">G1118*$R$2</f>
        <v>0</v>
      </c>
      <c r="I1118" s="27" t="n">
        <v>2</v>
      </c>
      <c r="J1118" s="22" t="n">
        <f aca="false">IF(I1118&gt;=1,F1118*$J$2,"")</f>
        <v>342.2846136</v>
      </c>
      <c r="K1118" s="22" t="n">
        <f aca="false">IF(I1118&gt;=2,F1118*$K$2,"")</f>
        <v>228.1897424</v>
      </c>
      <c r="L1118" s="22" t="str">
        <f aca="false">IF(I1118&gt;=3,F1118*$L$2,"")</f>
        <v/>
      </c>
      <c r="M1118" s="22" t="str">
        <f aca="false">IF(I1118&gt;=4,F1118*$M$2,"")</f>
        <v/>
      </c>
      <c r="N1118" s="27" t="n">
        <v>4</v>
      </c>
      <c r="O1118" s="27" t="n">
        <v>0</v>
      </c>
      <c r="P1118" s="31" t="n">
        <v>0</v>
      </c>
      <c r="Q1118" s="32"/>
      <c r="R1118" s="38"/>
      <c r="S1118" s="25" t="n">
        <f aca="false">SUM(F1118,H1118,J1118,K1118,L1118,M1118)</f>
        <v>1711.423068</v>
      </c>
      <c r="T1118" s="25" t="n">
        <f aca="false">SUM(F1118,H1118,J1118,K1118,L1118,M1118,Q1118)</f>
        <v>1711.423068</v>
      </c>
      <c r="AMH1118" s="13"/>
      <c r="AMI1118" s="0"/>
      <c r="AMJ1118" s="0"/>
    </row>
    <row r="1119" s="39" customFormat="true" ht="13.8" hidden="false" customHeight="false" outlineLevel="0" collapsed="false">
      <c r="A1119" s="16" t="n">
        <v>30725151</v>
      </c>
      <c r="B1119" s="17" t="s">
        <v>1163</v>
      </c>
      <c r="C1119" s="18"/>
      <c r="D1119" s="18"/>
      <c r="E1119" s="16" t="s">
        <v>221</v>
      </c>
      <c r="F1119" s="19" t="n">
        <f aca="false">IF(C1119="",VLOOKUP(E1119,'PORTE E UCO'!$A$5:$D$46,4,0),VLOOKUP(E1119,'PORTE E UCO'!$A$5:$D$46,4,0)*C1119)</f>
        <v>1140.948712</v>
      </c>
      <c r="G1119" s="20"/>
      <c r="H1119" s="21" t="n">
        <f aca="false">G1119*$R$2</f>
        <v>0</v>
      </c>
      <c r="I1119" s="16" t="n">
        <v>2</v>
      </c>
      <c r="J1119" s="22" t="n">
        <f aca="false">IF(I1119&gt;=1,F1119*$J$2,"")</f>
        <v>342.2846136</v>
      </c>
      <c r="K1119" s="22" t="n">
        <f aca="false">IF(I1119&gt;=2,F1119*$K$2,"")</f>
        <v>228.1897424</v>
      </c>
      <c r="L1119" s="22" t="str">
        <f aca="false">IF(I1119&gt;=3,F1119*$L$2,"")</f>
        <v/>
      </c>
      <c r="M1119" s="22" t="str">
        <f aca="false">IF(I1119&gt;=4,F1119*$M$2,"")</f>
        <v/>
      </c>
      <c r="N1119" s="16" t="n">
        <v>5</v>
      </c>
      <c r="O1119" s="16" t="n">
        <v>0</v>
      </c>
      <c r="P1119" s="23" t="n">
        <v>0</v>
      </c>
      <c r="Q1119" s="22"/>
      <c r="R1119" s="38"/>
      <c r="S1119" s="25" t="n">
        <f aca="false">SUM(F1119,H1119,J1119,K1119,L1119,M1119)</f>
        <v>1711.423068</v>
      </c>
      <c r="T1119" s="25" t="n">
        <f aca="false">SUM(F1119,H1119,J1119,K1119,L1119,M1119,Q1119)</f>
        <v>1711.423068</v>
      </c>
      <c r="AMH1119" s="13"/>
      <c r="AMI1119" s="0"/>
      <c r="AMJ1119" s="0"/>
    </row>
    <row r="1120" s="39" customFormat="true" ht="13.8" hidden="false" customHeight="false" outlineLevel="0" collapsed="false">
      <c r="A1120" s="27" t="n">
        <v>30725160</v>
      </c>
      <c r="B1120" s="28" t="s">
        <v>1003</v>
      </c>
      <c r="C1120" s="29"/>
      <c r="D1120" s="29"/>
      <c r="E1120" s="27" t="s">
        <v>272</v>
      </c>
      <c r="F1120" s="19" t="n">
        <f aca="false">IF(C1120="",VLOOKUP(E1120,'PORTE E UCO'!$A$5:$D$46,4,0),VLOOKUP(E1120,'PORTE E UCO'!$A$5:$D$46,4,0)*C1120)</f>
        <v>801.009488</v>
      </c>
      <c r="G1120" s="30"/>
      <c r="H1120" s="21" t="n">
        <f aca="false">G1120*$R$2</f>
        <v>0</v>
      </c>
      <c r="I1120" s="27" t="n">
        <v>2</v>
      </c>
      <c r="J1120" s="22" t="n">
        <f aca="false">IF(I1120&gt;=1,F1120*$J$2,"")</f>
        <v>240.3028464</v>
      </c>
      <c r="K1120" s="22" t="n">
        <f aca="false">IF(I1120&gt;=2,F1120*$K$2,"")</f>
        <v>160.2018976</v>
      </c>
      <c r="L1120" s="22" t="str">
        <f aca="false">IF(I1120&gt;=3,F1120*$L$2,"")</f>
        <v/>
      </c>
      <c r="M1120" s="22" t="str">
        <f aca="false">IF(I1120&gt;=4,F1120*$M$2,"")</f>
        <v/>
      </c>
      <c r="N1120" s="27" t="n">
        <v>4</v>
      </c>
      <c r="O1120" s="27" t="n">
        <v>0</v>
      </c>
      <c r="P1120" s="31" t="n">
        <v>0</v>
      </c>
      <c r="Q1120" s="32"/>
      <c r="R1120" s="38"/>
      <c r="S1120" s="25" t="n">
        <f aca="false">SUM(F1120,H1120,J1120,K1120,L1120,M1120)</f>
        <v>1201.514232</v>
      </c>
      <c r="T1120" s="25" t="n">
        <f aca="false">SUM(F1120,H1120,J1120,K1120,L1120,M1120,Q1120)</f>
        <v>1201.514232</v>
      </c>
      <c r="AMH1120" s="13"/>
      <c r="AMI1120" s="0"/>
      <c r="AMJ1120" s="0"/>
    </row>
    <row r="1121" s="39" customFormat="true" ht="13.8" hidden="false" customHeight="false" outlineLevel="0" collapsed="false">
      <c r="A1121" s="16" t="n">
        <v>30726018</v>
      </c>
      <c r="B1121" s="17" t="s">
        <v>1164</v>
      </c>
      <c r="C1121" s="18"/>
      <c r="D1121" s="18"/>
      <c r="E1121" s="16" t="s">
        <v>167</v>
      </c>
      <c r="F1121" s="19" t="n">
        <f aca="false">IF(C1121="",VLOOKUP(E1121,'PORTE E UCO'!$A$5:$D$46,4,0),VLOOKUP(E1121,'PORTE E UCO'!$A$5:$D$46,4,0)*C1121)</f>
        <v>566.612796</v>
      </c>
      <c r="G1121" s="20"/>
      <c r="H1121" s="21" t="n">
        <f aca="false">G1121*$R$2</f>
        <v>0</v>
      </c>
      <c r="I1121" s="16" t="n">
        <v>1</v>
      </c>
      <c r="J1121" s="22" t="n">
        <f aca="false">IF(I1121&gt;=1,F1121*$J$2,"")</f>
        <v>169.9838388</v>
      </c>
      <c r="K1121" s="22" t="str">
        <f aca="false">IF(I1121&gt;=2,F1121*$K$2,"")</f>
        <v/>
      </c>
      <c r="L1121" s="22" t="str">
        <f aca="false">IF(I1121&gt;=3,F1121*$L$2,"")</f>
        <v/>
      </c>
      <c r="M1121" s="22" t="str">
        <f aca="false">IF(I1121&gt;=4,F1121*$M$2,"")</f>
        <v/>
      </c>
      <c r="N1121" s="16" t="n">
        <v>3</v>
      </c>
      <c r="O1121" s="16" t="n">
        <v>0</v>
      </c>
      <c r="P1121" s="23" t="n">
        <v>0</v>
      </c>
      <c r="Q1121" s="22"/>
      <c r="R1121" s="38"/>
      <c r="S1121" s="25" t="n">
        <f aca="false">SUM(F1121,H1121,J1121,K1121,L1121,M1121)</f>
        <v>736.5966348</v>
      </c>
      <c r="T1121" s="25" t="n">
        <f aca="false">SUM(F1121,H1121,J1121,K1121,L1121,M1121,Q1121)</f>
        <v>736.5966348</v>
      </c>
      <c r="AMH1121" s="13"/>
      <c r="AMI1121" s="0"/>
      <c r="AMJ1121" s="0"/>
    </row>
    <row r="1122" s="39" customFormat="true" ht="13.8" hidden="false" customHeight="false" outlineLevel="0" collapsed="false">
      <c r="A1122" s="27" t="n">
        <v>30726026</v>
      </c>
      <c r="B1122" s="28" t="s">
        <v>1165</v>
      </c>
      <c r="C1122" s="29"/>
      <c r="D1122" s="29"/>
      <c r="E1122" s="27" t="s">
        <v>272</v>
      </c>
      <c r="F1122" s="19" t="n">
        <f aca="false">IF(C1122="",VLOOKUP(E1122,'PORTE E UCO'!$A$5:$D$46,4,0),VLOOKUP(E1122,'PORTE E UCO'!$A$5:$D$46,4,0)*C1122)</f>
        <v>801.009488</v>
      </c>
      <c r="G1122" s="30"/>
      <c r="H1122" s="21" t="n">
        <f aca="false">G1122*$R$2</f>
        <v>0</v>
      </c>
      <c r="I1122" s="27" t="n">
        <v>2</v>
      </c>
      <c r="J1122" s="22" t="n">
        <f aca="false">IF(I1122&gt;=1,F1122*$J$2,"")</f>
        <v>240.3028464</v>
      </c>
      <c r="K1122" s="22" t="n">
        <f aca="false">IF(I1122&gt;=2,F1122*$K$2,"")</f>
        <v>160.2018976</v>
      </c>
      <c r="L1122" s="22" t="str">
        <f aca="false">IF(I1122&gt;=3,F1122*$L$2,"")</f>
        <v/>
      </c>
      <c r="M1122" s="22" t="str">
        <f aca="false">IF(I1122&gt;=4,F1122*$M$2,"")</f>
        <v/>
      </c>
      <c r="N1122" s="27" t="n">
        <v>4</v>
      </c>
      <c r="O1122" s="27" t="n">
        <v>0</v>
      </c>
      <c r="P1122" s="31" t="n">
        <v>0</v>
      </c>
      <c r="Q1122" s="32"/>
      <c r="R1122" s="38"/>
      <c r="S1122" s="25" t="n">
        <f aca="false">SUM(F1122,H1122,J1122,K1122,L1122,M1122)</f>
        <v>1201.514232</v>
      </c>
      <c r="T1122" s="25" t="n">
        <f aca="false">SUM(F1122,H1122,J1122,K1122,L1122,M1122,Q1122)</f>
        <v>1201.514232</v>
      </c>
      <c r="AMH1122" s="13"/>
      <c r="AMI1122" s="0"/>
      <c r="AMJ1122" s="0"/>
    </row>
    <row r="1123" s="39" customFormat="true" ht="13.8" hidden="false" customHeight="false" outlineLevel="0" collapsed="false">
      <c r="A1123" s="16" t="n">
        <v>30726034</v>
      </c>
      <c r="B1123" s="17" t="s">
        <v>1166</v>
      </c>
      <c r="C1123" s="18"/>
      <c r="D1123" s="18"/>
      <c r="E1123" s="16" t="s">
        <v>308</v>
      </c>
      <c r="F1123" s="19" t="n">
        <f aca="false">IF(C1123="",VLOOKUP(E1123,'PORTE E UCO'!$A$5:$D$46,4,0),VLOOKUP(E1123,'PORTE E UCO'!$A$5:$D$46,4,0)*C1123)</f>
        <v>1327.248658</v>
      </c>
      <c r="G1123" s="20"/>
      <c r="H1123" s="21" t="n">
        <f aca="false">G1123*$R$2</f>
        <v>0</v>
      </c>
      <c r="I1123" s="16" t="n">
        <v>2</v>
      </c>
      <c r="J1123" s="22" t="n">
        <f aca="false">IF(I1123&gt;=1,F1123*$J$2,"")</f>
        <v>398.1745974</v>
      </c>
      <c r="K1123" s="22" t="n">
        <f aca="false">IF(I1123&gt;=2,F1123*$K$2,"")</f>
        <v>265.4497316</v>
      </c>
      <c r="L1123" s="22" t="str">
        <f aca="false">IF(I1123&gt;=3,F1123*$L$2,"")</f>
        <v/>
      </c>
      <c r="M1123" s="22" t="str">
        <f aca="false">IF(I1123&gt;=4,F1123*$M$2,"")</f>
        <v/>
      </c>
      <c r="N1123" s="16" t="n">
        <v>6</v>
      </c>
      <c r="O1123" s="16" t="n">
        <v>0</v>
      </c>
      <c r="P1123" s="23" t="n">
        <v>0</v>
      </c>
      <c r="Q1123" s="22"/>
      <c r="R1123" s="38"/>
      <c r="S1123" s="25" t="n">
        <f aca="false">SUM(F1123,H1123,J1123,K1123,L1123,M1123)</f>
        <v>1990.872987</v>
      </c>
      <c r="T1123" s="25" t="n">
        <f aca="false">SUM(F1123,H1123,J1123,K1123,L1123,M1123,Q1123)</f>
        <v>1990.872987</v>
      </c>
      <c r="AMH1123" s="13"/>
      <c r="AMI1123" s="0"/>
      <c r="AMJ1123" s="0"/>
    </row>
    <row r="1124" s="39" customFormat="true" ht="13.8" hidden="false" customHeight="false" outlineLevel="0" collapsed="false">
      <c r="A1124" s="27" t="n">
        <v>30726042</v>
      </c>
      <c r="B1124" s="28" t="s">
        <v>1011</v>
      </c>
      <c r="C1124" s="29"/>
      <c r="D1124" s="29"/>
      <c r="E1124" s="27" t="s">
        <v>167</v>
      </c>
      <c r="F1124" s="19" t="n">
        <f aca="false">IF(C1124="",VLOOKUP(E1124,'PORTE E UCO'!$A$5:$D$46,4,0),VLOOKUP(E1124,'PORTE E UCO'!$A$5:$D$46,4,0)*C1124)</f>
        <v>566.612796</v>
      </c>
      <c r="G1124" s="30"/>
      <c r="H1124" s="21" t="n">
        <f aca="false">G1124*$R$2</f>
        <v>0</v>
      </c>
      <c r="I1124" s="27" t="n">
        <v>1</v>
      </c>
      <c r="J1124" s="22" t="n">
        <f aca="false">IF(I1124&gt;=1,F1124*$J$2,"")</f>
        <v>169.9838388</v>
      </c>
      <c r="K1124" s="22" t="str">
        <f aca="false">IF(I1124&gt;=2,F1124*$K$2,"")</f>
        <v/>
      </c>
      <c r="L1124" s="22" t="str">
        <f aca="false">IF(I1124&gt;=3,F1124*$L$2,"")</f>
        <v/>
      </c>
      <c r="M1124" s="22" t="str">
        <f aca="false">IF(I1124&gt;=4,F1124*$M$2,"")</f>
        <v/>
      </c>
      <c r="N1124" s="27" t="n">
        <v>2</v>
      </c>
      <c r="O1124" s="27" t="n">
        <v>0</v>
      </c>
      <c r="P1124" s="31" t="n">
        <v>0</v>
      </c>
      <c r="Q1124" s="32"/>
      <c r="R1124" s="38"/>
      <c r="S1124" s="25" t="n">
        <f aca="false">SUM(F1124,H1124,J1124,K1124,L1124,M1124)</f>
        <v>736.5966348</v>
      </c>
      <c r="T1124" s="25" t="n">
        <f aca="false">SUM(F1124,H1124,J1124,K1124,L1124,M1124,Q1124)</f>
        <v>736.5966348</v>
      </c>
      <c r="AMH1124" s="13"/>
      <c r="AMI1124" s="0"/>
      <c r="AMJ1124" s="0"/>
    </row>
    <row r="1125" s="39" customFormat="true" ht="13.8" hidden="false" customHeight="false" outlineLevel="0" collapsed="false">
      <c r="A1125" s="16" t="n">
        <v>30726050</v>
      </c>
      <c r="B1125" s="17" t="s">
        <v>1167</v>
      </c>
      <c r="C1125" s="18"/>
      <c r="D1125" s="18"/>
      <c r="E1125" s="16" t="s">
        <v>22</v>
      </c>
      <c r="F1125" s="19" t="n">
        <f aca="false">IF(C1125="",VLOOKUP(E1125,'PORTE E UCO'!$A$5:$D$46,4,0),VLOOKUP(E1125,'PORTE E UCO'!$A$5:$D$46,4,0)*C1125)</f>
        <v>220.434104</v>
      </c>
      <c r="G1125" s="20"/>
      <c r="H1125" s="21" t="n">
        <f aca="false">G1125*$R$2</f>
        <v>0</v>
      </c>
      <c r="I1125" s="16" t="n">
        <v>1</v>
      </c>
      <c r="J1125" s="22" t="n">
        <f aca="false">IF(I1125&gt;=1,F1125*$J$2,"")</f>
        <v>66.1302312</v>
      </c>
      <c r="K1125" s="22" t="str">
        <f aca="false">IF(I1125&gt;=2,F1125*$K$2,"")</f>
        <v/>
      </c>
      <c r="L1125" s="22" t="str">
        <f aca="false">IF(I1125&gt;=3,F1125*$L$2,"")</f>
        <v/>
      </c>
      <c r="M1125" s="22" t="str">
        <f aca="false">IF(I1125&gt;=4,F1125*$M$2,"")</f>
        <v/>
      </c>
      <c r="N1125" s="16" t="n">
        <v>2</v>
      </c>
      <c r="O1125" s="16" t="n">
        <v>0</v>
      </c>
      <c r="P1125" s="23" t="n">
        <v>0</v>
      </c>
      <c r="Q1125" s="22"/>
      <c r="R1125" s="38"/>
      <c r="S1125" s="25" t="n">
        <f aca="false">SUM(F1125,H1125,J1125,K1125,L1125,M1125)</f>
        <v>286.5643352</v>
      </c>
      <c r="T1125" s="25" t="n">
        <f aca="false">SUM(F1125,H1125,J1125,K1125,L1125,M1125,Q1125)</f>
        <v>286.5643352</v>
      </c>
      <c r="AMH1125" s="13"/>
      <c r="AMI1125" s="0"/>
      <c r="AMJ1125" s="0"/>
    </row>
    <row r="1126" s="39" customFormat="true" ht="13.8" hidden="false" customHeight="false" outlineLevel="0" collapsed="false">
      <c r="A1126" s="27" t="n">
        <v>30726069</v>
      </c>
      <c r="B1126" s="28" t="s">
        <v>1168</v>
      </c>
      <c r="C1126" s="29"/>
      <c r="D1126" s="29"/>
      <c r="E1126" s="27" t="s">
        <v>206</v>
      </c>
      <c r="F1126" s="19" t="n">
        <f aca="false">IF(C1126="",VLOOKUP(E1126,'PORTE E UCO'!$A$5:$D$46,4,0),VLOOKUP(E1126,'PORTE E UCO'!$A$5:$D$46,4,0)*C1126)</f>
        <v>839.818166</v>
      </c>
      <c r="G1126" s="30"/>
      <c r="H1126" s="21" t="n">
        <f aca="false">G1126*$R$2</f>
        <v>0</v>
      </c>
      <c r="I1126" s="27" t="n">
        <v>2</v>
      </c>
      <c r="J1126" s="22" t="n">
        <f aca="false">IF(I1126&gt;=1,F1126*$J$2,"")</f>
        <v>251.9454498</v>
      </c>
      <c r="K1126" s="22" t="n">
        <f aca="false">IF(I1126&gt;=2,F1126*$K$2,"")</f>
        <v>167.9636332</v>
      </c>
      <c r="L1126" s="22" t="str">
        <f aca="false">IF(I1126&gt;=3,F1126*$L$2,"")</f>
        <v/>
      </c>
      <c r="M1126" s="22" t="str">
        <f aca="false">IF(I1126&gt;=4,F1126*$M$2,"")</f>
        <v/>
      </c>
      <c r="N1126" s="27" t="n">
        <v>3</v>
      </c>
      <c r="O1126" s="27" t="n">
        <v>0</v>
      </c>
      <c r="P1126" s="31" t="n">
        <v>0</v>
      </c>
      <c r="Q1126" s="32"/>
      <c r="R1126" s="38"/>
      <c r="S1126" s="25" t="n">
        <f aca="false">SUM(F1126,H1126,J1126,K1126,L1126,M1126)</f>
        <v>1259.727249</v>
      </c>
      <c r="T1126" s="25" t="n">
        <f aca="false">SUM(F1126,H1126,J1126,K1126,L1126,M1126,Q1126)</f>
        <v>1259.727249</v>
      </c>
      <c r="AMH1126" s="13"/>
      <c r="AMI1126" s="0"/>
      <c r="AMJ1126" s="0"/>
    </row>
    <row r="1127" s="39" customFormat="true" ht="13.8" hidden="false" customHeight="false" outlineLevel="0" collapsed="false">
      <c r="A1127" s="16" t="n">
        <v>30726077</v>
      </c>
      <c r="B1127" s="17" t="s">
        <v>1169</v>
      </c>
      <c r="C1127" s="18"/>
      <c r="D1127" s="18"/>
      <c r="E1127" s="16" t="s">
        <v>272</v>
      </c>
      <c r="F1127" s="19" t="n">
        <f aca="false">IF(C1127="",VLOOKUP(E1127,'PORTE E UCO'!$A$5:$D$46,4,0),VLOOKUP(E1127,'PORTE E UCO'!$A$5:$D$46,4,0)*C1127)</f>
        <v>801.009488</v>
      </c>
      <c r="G1127" s="20"/>
      <c r="H1127" s="21" t="n">
        <f aca="false">G1127*$R$2</f>
        <v>0</v>
      </c>
      <c r="I1127" s="16" t="n">
        <v>1</v>
      </c>
      <c r="J1127" s="22" t="n">
        <f aca="false">IF(I1127&gt;=1,F1127*$J$2,"")</f>
        <v>240.3028464</v>
      </c>
      <c r="K1127" s="22" t="str">
        <f aca="false">IF(I1127&gt;=2,F1127*$K$2,"")</f>
        <v/>
      </c>
      <c r="L1127" s="22" t="str">
        <f aca="false">IF(I1127&gt;=3,F1127*$L$2,"")</f>
        <v/>
      </c>
      <c r="M1127" s="22" t="str">
        <f aca="false">IF(I1127&gt;=4,F1127*$M$2,"")</f>
        <v/>
      </c>
      <c r="N1127" s="16" t="n">
        <v>3</v>
      </c>
      <c r="O1127" s="16" t="n">
        <v>0</v>
      </c>
      <c r="P1127" s="23" t="n">
        <v>0</v>
      </c>
      <c r="Q1127" s="22"/>
      <c r="R1127" s="38"/>
      <c r="S1127" s="25" t="n">
        <f aca="false">SUM(F1127,H1127,J1127,K1127,L1127,M1127)</f>
        <v>1041.3123344</v>
      </c>
      <c r="T1127" s="25" t="n">
        <f aca="false">SUM(F1127,H1127,J1127,K1127,L1127,M1127,Q1127)</f>
        <v>1041.3123344</v>
      </c>
      <c r="AMH1127" s="13"/>
      <c r="AMI1127" s="0"/>
      <c r="AMJ1127" s="0"/>
    </row>
    <row r="1128" s="39" customFormat="true" ht="13.8" hidden="false" customHeight="false" outlineLevel="0" collapsed="false">
      <c r="A1128" s="27" t="n">
        <v>30726085</v>
      </c>
      <c r="B1128" s="28" t="s">
        <v>1170</v>
      </c>
      <c r="C1128" s="29"/>
      <c r="D1128" s="29"/>
      <c r="E1128" s="27" t="s">
        <v>64</v>
      </c>
      <c r="F1128" s="19" t="n">
        <f aca="false">IF(C1128="",VLOOKUP(E1128,'PORTE E UCO'!$A$5:$D$46,4,0),VLOOKUP(E1128,'PORTE E UCO'!$A$5:$D$46,4,0)*C1128)</f>
        <v>110.217052</v>
      </c>
      <c r="G1128" s="30"/>
      <c r="H1128" s="21" t="n">
        <f aca="false">G1128*$R$2</f>
        <v>0</v>
      </c>
      <c r="I1128" s="27" t="n">
        <v>0</v>
      </c>
      <c r="J1128" s="22" t="str">
        <f aca="false">IF(I1128&gt;=1,F1128*$J$2,"")</f>
        <v/>
      </c>
      <c r="K1128" s="22" t="str">
        <f aca="false">IF(I1128&gt;=2,F1128*$K$2,"")</f>
        <v/>
      </c>
      <c r="L1128" s="22" t="str">
        <f aca="false">IF(I1128&gt;=3,F1128*$L$2,"")</f>
        <v/>
      </c>
      <c r="M1128" s="22" t="str">
        <f aca="false">IF(I1128&gt;=4,F1128*$M$2,"")</f>
        <v/>
      </c>
      <c r="N1128" s="27" t="n">
        <v>0</v>
      </c>
      <c r="O1128" s="27" t="n">
        <v>0</v>
      </c>
      <c r="P1128" s="31" t="n">
        <v>0</v>
      </c>
      <c r="Q1128" s="32"/>
      <c r="R1128" s="38"/>
      <c r="S1128" s="25" t="n">
        <f aca="false">SUM(F1128,H1128,J1128,K1128,L1128,M1128)</f>
        <v>110.217052</v>
      </c>
      <c r="T1128" s="25" t="n">
        <f aca="false">SUM(F1128,H1128,J1128,K1128,L1128,M1128,Q1128)</f>
        <v>110.217052</v>
      </c>
      <c r="AMH1128" s="13"/>
      <c r="AMI1128" s="0"/>
      <c r="AMJ1128" s="0"/>
    </row>
    <row r="1129" s="39" customFormat="true" ht="13.8" hidden="false" customHeight="false" outlineLevel="0" collapsed="false">
      <c r="A1129" s="16" t="n">
        <v>30726107</v>
      </c>
      <c r="B1129" s="17" t="s">
        <v>1171</v>
      </c>
      <c r="C1129" s="18"/>
      <c r="D1129" s="18"/>
      <c r="E1129" s="16" t="s">
        <v>460</v>
      </c>
      <c r="F1129" s="19" t="n">
        <f aca="false">IF(C1129="",VLOOKUP(E1129,'PORTE E UCO'!$A$5:$D$46,4,0),VLOOKUP(E1129,'PORTE E UCO'!$A$5:$D$46,4,0)*C1129)</f>
        <v>627.14783</v>
      </c>
      <c r="G1129" s="20"/>
      <c r="H1129" s="21" t="n">
        <f aca="false">G1129*$R$2</f>
        <v>0</v>
      </c>
      <c r="I1129" s="16" t="n">
        <v>1</v>
      </c>
      <c r="J1129" s="22" t="n">
        <f aca="false">IF(I1129&gt;=1,F1129*$J$2,"")</f>
        <v>188.144349</v>
      </c>
      <c r="K1129" s="22" t="str">
        <f aca="false">IF(I1129&gt;=2,F1129*$K$2,"")</f>
        <v/>
      </c>
      <c r="L1129" s="22" t="str">
        <f aca="false">IF(I1129&gt;=3,F1129*$L$2,"")</f>
        <v/>
      </c>
      <c r="M1129" s="22" t="str">
        <f aca="false">IF(I1129&gt;=4,F1129*$M$2,"")</f>
        <v/>
      </c>
      <c r="N1129" s="16" t="n">
        <v>3</v>
      </c>
      <c r="O1129" s="16" t="n">
        <v>0</v>
      </c>
      <c r="P1129" s="23" t="n">
        <v>0</v>
      </c>
      <c r="Q1129" s="22"/>
      <c r="R1129" s="38"/>
      <c r="S1129" s="25" t="n">
        <f aca="false">SUM(F1129,H1129,J1129,K1129,L1129,M1129)</f>
        <v>815.292179</v>
      </c>
      <c r="T1129" s="25" t="n">
        <f aca="false">SUM(F1129,H1129,J1129,K1129,L1129,M1129,Q1129)</f>
        <v>815.292179</v>
      </c>
      <c r="AMH1129" s="13"/>
      <c r="AMI1129" s="0"/>
      <c r="AMJ1129" s="0"/>
    </row>
    <row r="1130" s="39" customFormat="true" ht="14.95" hidden="false" customHeight="false" outlineLevel="0" collapsed="false">
      <c r="A1130" s="27" t="n">
        <v>30726093</v>
      </c>
      <c r="B1130" s="28" t="s">
        <v>1172</v>
      </c>
      <c r="C1130" s="29"/>
      <c r="D1130" s="29"/>
      <c r="E1130" s="27" t="s">
        <v>17</v>
      </c>
      <c r="F1130" s="19" t="n">
        <f aca="false">IF(C1130="",VLOOKUP(E1130,'PORTE E UCO'!$A$5:$D$46,4,0),VLOOKUP(E1130,'PORTE E UCO'!$A$5:$D$46,4,0)*C1130)</f>
        <v>150.60084</v>
      </c>
      <c r="G1130" s="30"/>
      <c r="H1130" s="21" t="n">
        <f aca="false">G1130*$R$2</f>
        <v>0</v>
      </c>
      <c r="I1130" s="27" t="n">
        <v>1</v>
      </c>
      <c r="J1130" s="22" t="n">
        <f aca="false">IF(I1130&gt;=1,F1130*$J$2,"")</f>
        <v>45.180252</v>
      </c>
      <c r="K1130" s="22" t="str">
        <f aca="false">IF(I1130&gt;=2,F1130*$K$2,"")</f>
        <v/>
      </c>
      <c r="L1130" s="22" t="str">
        <f aca="false">IF(I1130&gt;=3,F1130*$L$2,"")</f>
        <v/>
      </c>
      <c r="M1130" s="22" t="str">
        <f aca="false">IF(I1130&gt;=4,F1130*$M$2,"")</f>
        <v/>
      </c>
      <c r="N1130" s="27" t="n">
        <v>1</v>
      </c>
      <c r="O1130" s="27" t="n">
        <v>0</v>
      </c>
      <c r="P1130" s="31" t="n">
        <v>0</v>
      </c>
      <c r="Q1130" s="32"/>
      <c r="R1130" s="38"/>
      <c r="S1130" s="25" t="n">
        <f aca="false">SUM(F1130,H1130,J1130,K1130,L1130,M1130)</f>
        <v>195.781092</v>
      </c>
      <c r="T1130" s="25" t="n">
        <f aca="false">SUM(F1130,H1130,J1130,K1130,L1130,M1130,Q1130)</f>
        <v>195.781092</v>
      </c>
      <c r="AMH1130" s="13"/>
      <c r="AMI1130" s="0"/>
      <c r="AMJ1130" s="0"/>
    </row>
    <row r="1131" s="39" customFormat="true" ht="13.8" hidden="false" customHeight="false" outlineLevel="0" collapsed="false">
      <c r="A1131" s="16" t="n">
        <v>30726115</v>
      </c>
      <c r="B1131" s="17" t="s">
        <v>1173</v>
      </c>
      <c r="C1131" s="18"/>
      <c r="D1131" s="18"/>
      <c r="E1131" s="16" t="s">
        <v>64</v>
      </c>
      <c r="F1131" s="19" t="n">
        <f aca="false">IF(C1131="",VLOOKUP(E1131,'PORTE E UCO'!$A$5:$D$46,4,0),VLOOKUP(E1131,'PORTE E UCO'!$A$5:$D$46,4,0)*C1131)</f>
        <v>110.217052</v>
      </c>
      <c r="G1131" s="20"/>
      <c r="H1131" s="21" t="n">
        <f aca="false">G1131*$R$2</f>
        <v>0</v>
      </c>
      <c r="I1131" s="16" t="n">
        <v>1</v>
      </c>
      <c r="J1131" s="22" t="n">
        <f aca="false">IF(I1131&gt;=1,F1131*$J$2,"")</f>
        <v>33.0651156</v>
      </c>
      <c r="K1131" s="22" t="str">
        <f aca="false">IF(I1131&gt;=2,F1131*$K$2,"")</f>
        <v/>
      </c>
      <c r="L1131" s="22" t="str">
        <f aca="false">IF(I1131&gt;=3,F1131*$L$2,"")</f>
        <v/>
      </c>
      <c r="M1131" s="22" t="str">
        <f aca="false">IF(I1131&gt;=4,F1131*$M$2,"")</f>
        <v/>
      </c>
      <c r="N1131" s="16" t="n">
        <v>2</v>
      </c>
      <c r="O1131" s="16" t="n">
        <v>0</v>
      </c>
      <c r="P1131" s="23" t="n">
        <v>0</v>
      </c>
      <c r="Q1131" s="22"/>
      <c r="R1131" s="38"/>
      <c r="S1131" s="25" t="n">
        <f aca="false">SUM(F1131,H1131,J1131,K1131,L1131,M1131)</f>
        <v>143.2821676</v>
      </c>
      <c r="T1131" s="25" t="n">
        <f aca="false">SUM(F1131,H1131,J1131,K1131,L1131,M1131,Q1131)</f>
        <v>143.2821676</v>
      </c>
      <c r="AMH1131" s="13"/>
      <c r="AMI1131" s="0"/>
      <c r="AMJ1131" s="0"/>
    </row>
    <row r="1132" s="39" customFormat="true" ht="13.8" hidden="false" customHeight="false" outlineLevel="0" collapsed="false">
      <c r="A1132" s="27" t="n">
        <v>30726123</v>
      </c>
      <c r="B1132" s="28" t="s">
        <v>1174</v>
      </c>
      <c r="C1132" s="29"/>
      <c r="D1132" s="29"/>
      <c r="E1132" s="27" t="s">
        <v>206</v>
      </c>
      <c r="F1132" s="19" t="n">
        <f aca="false">IF(C1132="",VLOOKUP(E1132,'PORTE E UCO'!$A$5:$D$46,4,0),VLOOKUP(E1132,'PORTE E UCO'!$A$5:$D$46,4,0)*C1132)</f>
        <v>839.818166</v>
      </c>
      <c r="G1132" s="30"/>
      <c r="H1132" s="21" t="n">
        <f aca="false">G1132*$R$2</f>
        <v>0</v>
      </c>
      <c r="I1132" s="27" t="n">
        <v>2</v>
      </c>
      <c r="J1132" s="22" t="n">
        <f aca="false">IF(I1132&gt;=1,F1132*$J$2,"")</f>
        <v>251.9454498</v>
      </c>
      <c r="K1132" s="22" t="n">
        <f aca="false">IF(I1132&gt;=2,F1132*$K$2,"")</f>
        <v>167.9636332</v>
      </c>
      <c r="L1132" s="22" t="str">
        <f aca="false">IF(I1132&gt;=3,F1132*$L$2,"")</f>
        <v/>
      </c>
      <c r="M1132" s="22" t="str">
        <f aca="false">IF(I1132&gt;=4,F1132*$M$2,"")</f>
        <v/>
      </c>
      <c r="N1132" s="27" t="n">
        <v>3</v>
      </c>
      <c r="O1132" s="27" t="n">
        <v>0</v>
      </c>
      <c r="P1132" s="31" t="n">
        <v>0</v>
      </c>
      <c r="Q1132" s="32"/>
      <c r="R1132" s="38"/>
      <c r="S1132" s="25" t="n">
        <f aca="false">SUM(F1132,H1132,J1132,K1132,L1132,M1132)</f>
        <v>1259.727249</v>
      </c>
      <c r="T1132" s="25" t="n">
        <f aca="false">SUM(F1132,H1132,J1132,K1132,L1132,M1132,Q1132)</f>
        <v>1259.727249</v>
      </c>
      <c r="AMH1132" s="13"/>
      <c r="AMI1132" s="0"/>
      <c r="AMJ1132" s="0"/>
    </row>
    <row r="1133" s="39" customFormat="true" ht="14.95" hidden="false" customHeight="false" outlineLevel="0" collapsed="false">
      <c r="A1133" s="16" t="n">
        <v>30726131</v>
      </c>
      <c r="B1133" s="17" t="s">
        <v>1175</v>
      </c>
      <c r="C1133" s="18"/>
      <c r="D1133" s="18"/>
      <c r="E1133" s="16" t="s">
        <v>206</v>
      </c>
      <c r="F1133" s="19" t="n">
        <f aca="false">IF(C1133="",VLOOKUP(E1133,'PORTE E UCO'!$A$5:$D$46,4,0),VLOOKUP(E1133,'PORTE E UCO'!$A$5:$D$46,4,0)*C1133)</f>
        <v>839.818166</v>
      </c>
      <c r="G1133" s="20"/>
      <c r="H1133" s="21" t="n">
        <f aca="false">G1133*$R$2</f>
        <v>0</v>
      </c>
      <c r="I1133" s="16" t="n">
        <v>2</v>
      </c>
      <c r="J1133" s="22" t="n">
        <f aca="false">IF(I1133&gt;=1,F1133*$J$2,"")</f>
        <v>251.9454498</v>
      </c>
      <c r="K1133" s="22" t="n">
        <f aca="false">IF(I1133&gt;=2,F1133*$K$2,"")</f>
        <v>167.9636332</v>
      </c>
      <c r="L1133" s="22" t="str">
        <f aca="false">IF(I1133&gt;=3,F1133*$L$2,"")</f>
        <v/>
      </c>
      <c r="M1133" s="22" t="str">
        <f aca="false">IF(I1133&gt;=4,F1133*$M$2,"")</f>
        <v/>
      </c>
      <c r="N1133" s="16" t="n">
        <v>4</v>
      </c>
      <c r="O1133" s="16" t="n">
        <v>0</v>
      </c>
      <c r="P1133" s="23" t="n">
        <v>0</v>
      </c>
      <c r="Q1133" s="22"/>
      <c r="R1133" s="38"/>
      <c r="S1133" s="25" t="n">
        <f aca="false">SUM(F1133,H1133,J1133,K1133,L1133,M1133)</f>
        <v>1259.727249</v>
      </c>
      <c r="T1133" s="25" t="n">
        <f aca="false">SUM(F1133,H1133,J1133,K1133,L1133,M1133,Q1133)</f>
        <v>1259.727249</v>
      </c>
      <c r="AMH1133" s="13"/>
      <c r="AMI1133" s="0"/>
      <c r="AMJ1133" s="0"/>
    </row>
    <row r="1134" s="39" customFormat="true" ht="14.95" hidden="false" customHeight="false" outlineLevel="0" collapsed="false">
      <c r="A1134" s="27" t="n">
        <v>30726140</v>
      </c>
      <c r="B1134" s="28" t="s">
        <v>1176</v>
      </c>
      <c r="C1134" s="29"/>
      <c r="D1134" s="29"/>
      <c r="E1134" s="27" t="s">
        <v>272</v>
      </c>
      <c r="F1134" s="19" t="n">
        <f aca="false">IF(C1134="",VLOOKUP(E1134,'PORTE E UCO'!$A$5:$D$46,4,0),VLOOKUP(E1134,'PORTE E UCO'!$A$5:$D$46,4,0)*C1134)</f>
        <v>801.009488</v>
      </c>
      <c r="G1134" s="30"/>
      <c r="H1134" s="21" t="n">
        <f aca="false">G1134*$R$2</f>
        <v>0</v>
      </c>
      <c r="I1134" s="27" t="n">
        <v>1</v>
      </c>
      <c r="J1134" s="22" t="n">
        <f aca="false">IF(I1134&gt;=1,F1134*$J$2,"")</f>
        <v>240.3028464</v>
      </c>
      <c r="K1134" s="22" t="str">
        <f aca="false">IF(I1134&gt;=2,F1134*$K$2,"")</f>
        <v/>
      </c>
      <c r="L1134" s="22" t="str">
        <f aca="false">IF(I1134&gt;=3,F1134*$L$2,"")</f>
        <v/>
      </c>
      <c r="M1134" s="22" t="str">
        <f aca="false">IF(I1134&gt;=4,F1134*$M$2,"")</f>
        <v/>
      </c>
      <c r="N1134" s="27" t="n">
        <v>4</v>
      </c>
      <c r="O1134" s="27" t="n">
        <v>0</v>
      </c>
      <c r="P1134" s="31" t="n">
        <v>0</v>
      </c>
      <c r="Q1134" s="32"/>
      <c r="R1134" s="38"/>
      <c r="S1134" s="25" t="n">
        <f aca="false">SUM(F1134,H1134,J1134,K1134,L1134,M1134)</f>
        <v>1041.3123344</v>
      </c>
      <c r="T1134" s="25" t="n">
        <f aca="false">SUM(F1134,H1134,J1134,K1134,L1134,M1134,Q1134)</f>
        <v>1041.3123344</v>
      </c>
      <c r="AMH1134" s="13"/>
      <c r="AMI1134" s="0"/>
      <c r="AMJ1134" s="0"/>
    </row>
    <row r="1135" s="39" customFormat="true" ht="14.95" hidden="false" customHeight="false" outlineLevel="0" collapsed="false">
      <c r="A1135" s="16" t="n">
        <v>30726158</v>
      </c>
      <c r="B1135" s="17" t="s">
        <v>1177</v>
      </c>
      <c r="C1135" s="18"/>
      <c r="D1135" s="18"/>
      <c r="E1135" s="16" t="s">
        <v>272</v>
      </c>
      <c r="F1135" s="19" t="n">
        <f aca="false">IF(C1135="",VLOOKUP(E1135,'PORTE E UCO'!$A$5:$D$46,4,0),VLOOKUP(E1135,'PORTE E UCO'!$A$5:$D$46,4,0)*C1135)</f>
        <v>801.009488</v>
      </c>
      <c r="G1135" s="20"/>
      <c r="H1135" s="21" t="n">
        <f aca="false">G1135*$R$2</f>
        <v>0</v>
      </c>
      <c r="I1135" s="16" t="n">
        <v>2</v>
      </c>
      <c r="J1135" s="22" t="n">
        <f aca="false">IF(I1135&gt;=1,F1135*$J$2,"")</f>
        <v>240.3028464</v>
      </c>
      <c r="K1135" s="22" t="n">
        <f aca="false">IF(I1135&gt;=2,F1135*$K$2,"")</f>
        <v>160.2018976</v>
      </c>
      <c r="L1135" s="22" t="str">
        <f aca="false">IF(I1135&gt;=3,F1135*$L$2,"")</f>
        <v/>
      </c>
      <c r="M1135" s="22" t="str">
        <f aca="false">IF(I1135&gt;=4,F1135*$M$2,"")</f>
        <v/>
      </c>
      <c r="N1135" s="16" t="n">
        <v>5</v>
      </c>
      <c r="O1135" s="16" t="n">
        <v>0</v>
      </c>
      <c r="P1135" s="23" t="n">
        <v>0</v>
      </c>
      <c r="Q1135" s="22"/>
      <c r="R1135" s="38"/>
      <c r="S1135" s="25" t="n">
        <f aca="false">SUM(F1135,H1135,J1135,K1135,L1135,M1135)</f>
        <v>1201.514232</v>
      </c>
      <c r="T1135" s="25" t="n">
        <f aca="false">SUM(F1135,H1135,J1135,K1135,L1135,M1135,Q1135)</f>
        <v>1201.514232</v>
      </c>
      <c r="AMH1135" s="13"/>
      <c r="AMI1135" s="0"/>
      <c r="AMJ1135" s="0"/>
    </row>
    <row r="1136" s="39" customFormat="true" ht="21.65" hidden="false" customHeight="false" outlineLevel="0" collapsed="false">
      <c r="A1136" s="27" t="n">
        <v>30726166</v>
      </c>
      <c r="B1136" s="28" t="s">
        <v>1178</v>
      </c>
      <c r="C1136" s="29"/>
      <c r="D1136" s="29"/>
      <c r="E1136" s="27" t="s">
        <v>206</v>
      </c>
      <c r="F1136" s="19" t="n">
        <f aca="false">IF(C1136="",VLOOKUP(E1136,'PORTE E UCO'!$A$5:$D$46,4,0),VLOOKUP(E1136,'PORTE E UCO'!$A$5:$D$46,4,0)*C1136)</f>
        <v>839.818166</v>
      </c>
      <c r="G1136" s="30"/>
      <c r="H1136" s="21" t="n">
        <f aca="false">G1136*$R$2</f>
        <v>0</v>
      </c>
      <c r="I1136" s="27" t="n">
        <v>1</v>
      </c>
      <c r="J1136" s="22" t="n">
        <f aca="false">IF(I1136&gt;=1,F1136*$J$2,"")</f>
        <v>251.9454498</v>
      </c>
      <c r="K1136" s="22" t="str">
        <f aca="false">IF(I1136&gt;=2,F1136*$K$2,"")</f>
        <v/>
      </c>
      <c r="L1136" s="22" t="str">
        <f aca="false">IF(I1136&gt;=3,F1136*$L$2,"")</f>
        <v/>
      </c>
      <c r="M1136" s="22" t="str">
        <f aca="false">IF(I1136&gt;=4,F1136*$M$2,"")</f>
        <v/>
      </c>
      <c r="N1136" s="27" t="n">
        <v>3</v>
      </c>
      <c r="O1136" s="27" t="n">
        <v>0</v>
      </c>
      <c r="P1136" s="31" t="n">
        <v>0</v>
      </c>
      <c r="Q1136" s="32"/>
      <c r="R1136" s="38"/>
      <c r="S1136" s="25" t="n">
        <f aca="false">SUM(F1136,H1136,J1136,K1136,L1136,M1136)</f>
        <v>1091.7636158</v>
      </c>
      <c r="T1136" s="25" t="n">
        <f aca="false">SUM(F1136,H1136,J1136,K1136,L1136,M1136,Q1136)</f>
        <v>1091.7636158</v>
      </c>
      <c r="AMH1136" s="13"/>
      <c r="AMI1136" s="0"/>
      <c r="AMJ1136" s="0"/>
    </row>
    <row r="1137" s="39" customFormat="true" ht="13.8" hidden="false" customHeight="false" outlineLevel="0" collapsed="false">
      <c r="A1137" s="16" t="n">
        <v>30726182</v>
      </c>
      <c r="B1137" s="17" t="s">
        <v>1179</v>
      </c>
      <c r="C1137" s="18"/>
      <c r="D1137" s="18"/>
      <c r="E1137" s="16" t="s">
        <v>272</v>
      </c>
      <c r="F1137" s="19" t="n">
        <f aca="false">IF(C1137="",VLOOKUP(E1137,'PORTE E UCO'!$A$5:$D$46,4,0),VLOOKUP(E1137,'PORTE E UCO'!$A$5:$D$46,4,0)*C1137)</f>
        <v>801.009488</v>
      </c>
      <c r="G1137" s="20"/>
      <c r="H1137" s="21" t="n">
        <f aca="false">G1137*$R$2</f>
        <v>0</v>
      </c>
      <c r="I1137" s="16" t="n">
        <v>2</v>
      </c>
      <c r="J1137" s="22" t="n">
        <f aca="false">IF(I1137&gt;=1,F1137*$J$2,"")</f>
        <v>240.3028464</v>
      </c>
      <c r="K1137" s="22" t="n">
        <f aca="false">IF(I1137&gt;=2,F1137*$K$2,"")</f>
        <v>160.2018976</v>
      </c>
      <c r="L1137" s="22" t="str">
        <f aca="false">IF(I1137&gt;=3,F1137*$L$2,"")</f>
        <v/>
      </c>
      <c r="M1137" s="22" t="str">
        <f aca="false">IF(I1137&gt;=4,F1137*$M$2,"")</f>
        <v/>
      </c>
      <c r="N1137" s="16" t="n">
        <v>4</v>
      </c>
      <c r="O1137" s="16" t="n">
        <v>0</v>
      </c>
      <c r="P1137" s="23" t="n">
        <v>0</v>
      </c>
      <c r="Q1137" s="22"/>
      <c r="R1137" s="38"/>
      <c r="S1137" s="25" t="n">
        <f aca="false">SUM(F1137,H1137,J1137,K1137,L1137,M1137)</f>
        <v>1201.514232</v>
      </c>
      <c r="T1137" s="25" t="n">
        <f aca="false">SUM(F1137,H1137,J1137,K1137,L1137,M1137,Q1137)</f>
        <v>1201.514232</v>
      </c>
      <c r="AMH1137" s="13"/>
      <c r="AMI1137" s="0"/>
      <c r="AMJ1137" s="0"/>
    </row>
    <row r="1138" s="39" customFormat="true" ht="13.8" hidden="false" customHeight="false" outlineLevel="0" collapsed="false">
      <c r="A1138" s="27" t="n">
        <v>30726174</v>
      </c>
      <c r="B1138" s="28" t="s">
        <v>1180</v>
      </c>
      <c r="C1138" s="29"/>
      <c r="D1138" s="29"/>
      <c r="E1138" s="27" t="s">
        <v>64</v>
      </c>
      <c r="F1138" s="19" t="n">
        <f aca="false">IF(C1138="",VLOOKUP(E1138,'PORTE E UCO'!$A$5:$D$46,4,0),VLOOKUP(E1138,'PORTE E UCO'!$A$5:$D$46,4,0)*C1138)</f>
        <v>110.217052</v>
      </c>
      <c r="G1138" s="30"/>
      <c r="H1138" s="21" t="n">
        <f aca="false">G1138*$R$2</f>
        <v>0</v>
      </c>
      <c r="I1138" s="27" t="n">
        <v>1</v>
      </c>
      <c r="J1138" s="22" t="n">
        <f aca="false">IF(I1138&gt;=1,F1138*$J$2,"")</f>
        <v>33.0651156</v>
      </c>
      <c r="K1138" s="22" t="str">
        <f aca="false">IF(I1138&gt;=2,F1138*$K$2,"")</f>
        <v/>
      </c>
      <c r="L1138" s="22" t="str">
        <f aca="false">IF(I1138&gt;=3,F1138*$L$2,"")</f>
        <v/>
      </c>
      <c r="M1138" s="22" t="str">
        <f aca="false">IF(I1138&gt;=4,F1138*$M$2,"")</f>
        <v/>
      </c>
      <c r="N1138" s="27" t="n">
        <v>1</v>
      </c>
      <c r="O1138" s="27" t="n">
        <v>0</v>
      </c>
      <c r="P1138" s="31" t="n">
        <v>0</v>
      </c>
      <c r="Q1138" s="32"/>
      <c r="R1138" s="38"/>
      <c r="S1138" s="25" t="n">
        <f aca="false">SUM(F1138,H1138,J1138,K1138,L1138,M1138)</f>
        <v>143.2821676</v>
      </c>
      <c r="T1138" s="25" t="n">
        <f aca="false">SUM(F1138,H1138,J1138,K1138,L1138,M1138,Q1138)</f>
        <v>143.2821676</v>
      </c>
      <c r="AMH1138" s="13"/>
      <c r="AMI1138" s="0"/>
      <c r="AMJ1138" s="0"/>
    </row>
    <row r="1139" s="39" customFormat="true" ht="13.8" hidden="false" customHeight="false" outlineLevel="0" collapsed="false">
      <c r="A1139" s="16" t="n">
        <v>30726190</v>
      </c>
      <c r="B1139" s="17" t="s">
        <v>1181</v>
      </c>
      <c r="C1139" s="18"/>
      <c r="D1139" s="18"/>
      <c r="E1139" s="16" t="s">
        <v>225</v>
      </c>
      <c r="F1139" s="19" t="n">
        <f aca="false">IF(C1139="",VLOOKUP(E1139,'PORTE E UCO'!$A$5:$D$46,4,0),VLOOKUP(E1139,'PORTE E UCO'!$A$5:$D$46,4,0)*C1139)</f>
        <v>1035.416342</v>
      </c>
      <c r="G1139" s="20"/>
      <c r="H1139" s="21" t="n">
        <f aca="false">G1139*$R$2</f>
        <v>0</v>
      </c>
      <c r="I1139" s="16" t="n">
        <v>2</v>
      </c>
      <c r="J1139" s="22" t="n">
        <f aca="false">IF(I1139&gt;=1,F1139*$J$2,"")</f>
        <v>310.6249026</v>
      </c>
      <c r="K1139" s="22" t="n">
        <f aca="false">IF(I1139&gt;=2,F1139*$K$2,"")</f>
        <v>207.0832684</v>
      </c>
      <c r="L1139" s="22" t="str">
        <f aca="false">IF(I1139&gt;=3,F1139*$L$2,"")</f>
        <v/>
      </c>
      <c r="M1139" s="22" t="str">
        <f aca="false">IF(I1139&gt;=4,F1139*$M$2,"")</f>
        <v/>
      </c>
      <c r="N1139" s="16" t="n">
        <v>3</v>
      </c>
      <c r="O1139" s="16" t="n">
        <v>0</v>
      </c>
      <c r="P1139" s="23" t="n">
        <v>0</v>
      </c>
      <c r="Q1139" s="22"/>
      <c r="R1139" s="38"/>
      <c r="S1139" s="25" t="n">
        <f aca="false">SUM(F1139,H1139,J1139,K1139,L1139,M1139)</f>
        <v>1553.124513</v>
      </c>
      <c r="T1139" s="25" t="n">
        <f aca="false">SUM(F1139,H1139,J1139,K1139,L1139,M1139,Q1139)</f>
        <v>1553.124513</v>
      </c>
      <c r="AMH1139" s="13"/>
      <c r="AMI1139" s="0"/>
      <c r="AMJ1139" s="0"/>
    </row>
    <row r="1140" s="39" customFormat="true" ht="13.8" hidden="false" customHeight="false" outlineLevel="0" collapsed="false">
      <c r="A1140" s="27" t="n">
        <v>30726204</v>
      </c>
      <c r="B1140" s="28" t="s">
        <v>1182</v>
      </c>
      <c r="C1140" s="29"/>
      <c r="D1140" s="29"/>
      <c r="E1140" s="27" t="s">
        <v>272</v>
      </c>
      <c r="F1140" s="19" t="n">
        <f aca="false">IF(C1140="",VLOOKUP(E1140,'PORTE E UCO'!$A$5:$D$46,4,0),VLOOKUP(E1140,'PORTE E UCO'!$A$5:$D$46,4,0)*C1140)</f>
        <v>801.009488</v>
      </c>
      <c r="G1140" s="30"/>
      <c r="H1140" s="21" t="n">
        <f aca="false">G1140*$R$2</f>
        <v>0</v>
      </c>
      <c r="I1140" s="27" t="n">
        <v>1</v>
      </c>
      <c r="J1140" s="22" t="n">
        <f aca="false">IF(I1140&gt;=1,F1140*$J$2,"")</f>
        <v>240.3028464</v>
      </c>
      <c r="K1140" s="22" t="str">
        <f aca="false">IF(I1140&gt;=2,F1140*$K$2,"")</f>
        <v/>
      </c>
      <c r="L1140" s="22" t="str">
        <f aca="false">IF(I1140&gt;=3,F1140*$L$2,"")</f>
        <v/>
      </c>
      <c r="M1140" s="22" t="str">
        <f aca="false">IF(I1140&gt;=4,F1140*$M$2,"")</f>
        <v/>
      </c>
      <c r="N1140" s="27" t="n">
        <v>4</v>
      </c>
      <c r="O1140" s="27" t="n">
        <v>0</v>
      </c>
      <c r="P1140" s="31" t="n">
        <v>0</v>
      </c>
      <c r="Q1140" s="32"/>
      <c r="R1140" s="38"/>
      <c r="S1140" s="25" t="n">
        <f aca="false">SUM(F1140,H1140,J1140,K1140,L1140,M1140)</f>
        <v>1041.3123344</v>
      </c>
      <c r="T1140" s="25" t="n">
        <f aca="false">SUM(F1140,H1140,J1140,K1140,L1140,M1140,Q1140)</f>
        <v>1041.3123344</v>
      </c>
      <c r="AMH1140" s="13"/>
      <c r="AMI1140" s="0"/>
      <c r="AMJ1140" s="0"/>
    </row>
    <row r="1141" s="39" customFormat="true" ht="13.8" hidden="false" customHeight="false" outlineLevel="0" collapsed="false">
      <c r="A1141" s="16" t="n">
        <v>30726212</v>
      </c>
      <c r="B1141" s="17" t="s">
        <v>1183</v>
      </c>
      <c r="C1141" s="18"/>
      <c r="D1141" s="18"/>
      <c r="E1141" s="16" t="s">
        <v>167</v>
      </c>
      <c r="F1141" s="19" t="n">
        <f aca="false">IF(C1141="",VLOOKUP(E1141,'PORTE E UCO'!$A$5:$D$46,4,0),VLOOKUP(E1141,'PORTE E UCO'!$A$5:$D$46,4,0)*C1141)</f>
        <v>566.612796</v>
      </c>
      <c r="G1141" s="20"/>
      <c r="H1141" s="21" t="n">
        <f aca="false">G1141*$R$2</f>
        <v>0</v>
      </c>
      <c r="I1141" s="16" t="n">
        <v>1</v>
      </c>
      <c r="J1141" s="22" t="n">
        <f aca="false">IF(I1141&gt;=1,F1141*$J$2,"")</f>
        <v>169.9838388</v>
      </c>
      <c r="K1141" s="22" t="str">
        <f aca="false">IF(I1141&gt;=2,F1141*$K$2,"")</f>
        <v/>
      </c>
      <c r="L1141" s="22" t="str">
        <f aca="false">IF(I1141&gt;=3,F1141*$L$2,"")</f>
        <v/>
      </c>
      <c r="M1141" s="22" t="str">
        <f aca="false">IF(I1141&gt;=4,F1141*$M$2,"")</f>
        <v/>
      </c>
      <c r="N1141" s="16" t="n">
        <v>3</v>
      </c>
      <c r="O1141" s="16" t="n">
        <v>0</v>
      </c>
      <c r="P1141" s="23" t="n">
        <v>0</v>
      </c>
      <c r="Q1141" s="22"/>
      <c r="R1141" s="38"/>
      <c r="S1141" s="25" t="n">
        <f aca="false">SUM(F1141,H1141,J1141,K1141,L1141,M1141)</f>
        <v>736.5966348</v>
      </c>
      <c r="T1141" s="25" t="n">
        <f aca="false">SUM(F1141,H1141,J1141,K1141,L1141,M1141,Q1141)</f>
        <v>736.5966348</v>
      </c>
      <c r="AMH1141" s="13"/>
      <c r="AMI1141" s="0"/>
      <c r="AMJ1141" s="0"/>
    </row>
    <row r="1142" s="39" customFormat="true" ht="13.8" hidden="false" customHeight="false" outlineLevel="0" collapsed="false">
      <c r="A1142" s="27" t="n">
        <v>30726220</v>
      </c>
      <c r="B1142" s="28" t="s">
        <v>1184</v>
      </c>
      <c r="C1142" s="29"/>
      <c r="D1142" s="29"/>
      <c r="E1142" s="27" t="s">
        <v>206</v>
      </c>
      <c r="F1142" s="19" t="n">
        <f aca="false">IF(C1142="",VLOOKUP(E1142,'PORTE E UCO'!$A$5:$D$46,4,0),VLOOKUP(E1142,'PORTE E UCO'!$A$5:$D$46,4,0)*C1142)</f>
        <v>839.818166</v>
      </c>
      <c r="G1142" s="30"/>
      <c r="H1142" s="21" t="n">
        <f aca="false">G1142*$R$2</f>
        <v>0</v>
      </c>
      <c r="I1142" s="27" t="n">
        <v>2</v>
      </c>
      <c r="J1142" s="22" t="n">
        <f aca="false">IF(I1142&gt;=1,F1142*$J$2,"")</f>
        <v>251.9454498</v>
      </c>
      <c r="K1142" s="22" t="n">
        <f aca="false">IF(I1142&gt;=2,F1142*$K$2,"")</f>
        <v>167.9636332</v>
      </c>
      <c r="L1142" s="22" t="str">
        <f aca="false">IF(I1142&gt;=3,F1142*$L$2,"")</f>
        <v/>
      </c>
      <c r="M1142" s="22" t="str">
        <f aca="false">IF(I1142&gt;=4,F1142*$M$2,"")</f>
        <v/>
      </c>
      <c r="N1142" s="27" t="n">
        <v>3</v>
      </c>
      <c r="O1142" s="27" t="n">
        <v>0</v>
      </c>
      <c r="P1142" s="31" t="n">
        <v>0</v>
      </c>
      <c r="Q1142" s="32"/>
      <c r="R1142" s="38"/>
      <c r="S1142" s="25" t="n">
        <f aca="false">SUM(F1142,H1142,J1142,K1142,L1142,M1142)</f>
        <v>1259.727249</v>
      </c>
      <c r="T1142" s="25" t="n">
        <f aca="false">SUM(F1142,H1142,J1142,K1142,L1142,M1142,Q1142)</f>
        <v>1259.727249</v>
      </c>
      <c r="AMH1142" s="13"/>
      <c r="AMI1142" s="0"/>
      <c r="AMJ1142" s="0"/>
    </row>
    <row r="1143" s="39" customFormat="true" ht="13.8" hidden="false" customHeight="false" outlineLevel="0" collapsed="false">
      <c r="A1143" s="16" t="n">
        <v>30726239</v>
      </c>
      <c r="B1143" s="17" t="s">
        <v>1185</v>
      </c>
      <c r="C1143" s="18"/>
      <c r="D1143" s="18"/>
      <c r="E1143" s="16" t="s">
        <v>460</v>
      </c>
      <c r="F1143" s="19" t="n">
        <f aca="false">IF(C1143="",VLOOKUP(E1143,'PORTE E UCO'!$A$5:$D$46,4,0),VLOOKUP(E1143,'PORTE E UCO'!$A$5:$D$46,4,0)*C1143)</f>
        <v>627.14783</v>
      </c>
      <c r="G1143" s="20"/>
      <c r="H1143" s="21" t="n">
        <f aca="false">G1143*$R$2</f>
        <v>0</v>
      </c>
      <c r="I1143" s="16" t="n">
        <v>1</v>
      </c>
      <c r="J1143" s="22" t="n">
        <f aca="false">IF(I1143&gt;=1,F1143*$J$2,"")</f>
        <v>188.144349</v>
      </c>
      <c r="K1143" s="22" t="str">
        <f aca="false">IF(I1143&gt;=2,F1143*$K$2,"")</f>
        <v/>
      </c>
      <c r="L1143" s="22" t="str">
        <f aca="false">IF(I1143&gt;=3,F1143*$L$2,"")</f>
        <v/>
      </c>
      <c r="M1143" s="22" t="str">
        <f aca="false">IF(I1143&gt;=4,F1143*$M$2,"")</f>
        <v/>
      </c>
      <c r="N1143" s="16" t="n">
        <v>3</v>
      </c>
      <c r="O1143" s="16" t="n">
        <v>0</v>
      </c>
      <c r="P1143" s="23" t="n">
        <v>0</v>
      </c>
      <c r="Q1143" s="22"/>
      <c r="R1143" s="38"/>
      <c r="S1143" s="25" t="n">
        <f aca="false">SUM(F1143,H1143,J1143,K1143,L1143,M1143)</f>
        <v>815.292179</v>
      </c>
      <c r="T1143" s="25" t="n">
        <f aca="false">SUM(F1143,H1143,J1143,K1143,L1143,M1143,Q1143)</f>
        <v>815.292179</v>
      </c>
      <c r="AMH1143" s="13"/>
      <c r="AMI1143" s="0"/>
      <c r="AMJ1143" s="0"/>
    </row>
    <row r="1144" s="39" customFormat="true" ht="13.8" hidden="false" customHeight="false" outlineLevel="0" collapsed="false">
      <c r="A1144" s="27" t="n">
        <v>30726247</v>
      </c>
      <c r="B1144" s="28" t="s">
        <v>1186</v>
      </c>
      <c r="C1144" s="29"/>
      <c r="D1144" s="29"/>
      <c r="E1144" s="27" t="s">
        <v>229</v>
      </c>
      <c r="F1144" s="19" t="n">
        <f aca="false">IF(C1144="",VLOOKUP(E1144,'PORTE E UCO'!$A$5:$D$46,4,0),VLOOKUP(E1144,'PORTE E UCO'!$A$5:$D$46,4,0)*C1144)</f>
        <v>946.935808</v>
      </c>
      <c r="G1144" s="30"/>
      <c r="H1144" s="21" t="n">
        <f aca="false">G1144*$R$2</f>
        <v>0</v>
      </c>
      <c r="I1144" s="27" t="n">
        <v>2</v>
      </c>
      <c r="J1144" s="22" t="n">
        <f aca="false">IF(I1144&gt;=1,F1144*$J$2,"")</f>
        <v>284.0807424</v>
      </c>
      <c r="K1144" s="22" t="n">
        <f aca="false">IF(I1144&gt;=2,F1144*$K$2,"")</f>
        <v>189.3871616</v>
      </c>
      <c r="L1144" s="22" t="str">
        <f aca="false">IF(I1144&gt;=3,F1144*$L$2,"")</f>
        <v/>
      </c>
      <c r="M1144" s="22" t="str">
        <f aca="false">IF(I1144&gt;=4,F1144*$M$2,"")</f>
        <v/>
      </c>
      <c r="N1144" s="27" t="n">
        <v>4</v>
      </c>
      <c r="O1144" s="27" t="n">
        <v>0</v>
      </c>
      <c r="P1144" s="31" t="n">
        <v>0</v>
      </c>
      <c r="Q1144" s="32"/>
      <c r="R1144" s="38"/>
      <c r="S1144" s="25" t="n">
        <f aca="false">SUM(F1144,H1144,J1144,K1144,L1144,M1144)</f>
        <v>1420.403712</v>
      </c>
      <c r="T1144" s="25" t="n">
        <f aca="false">SUM(F1144,H1144,J1144,K1144,L1144,M1144,Q1144)</f>
        <v>1420.403712</v>
      </c>
      <c r="AMH1144" s="13"/>
      <c r="AMI1144" s="0"/>
      <c r="AMJ1144" s="0"/>
    </row>
    <row r="1145" s="39" customFormat="true" ht="13.8" hidden="false" customHeight="false" outlineLevel="0" collapsed="false">
      <c r="A1145" s="16" t="n">
        <v>30726255</v>
      </c>
      <c r="B1145" s="17" t="s">
        <v>1187</v>
      </c>
      <c r="C1145" s="18"/>
      <c r="D1145" s="18"/>
      <c r="E1145" s="16" t="s">
        <v>221</v>
      </c>
      <c r="F1145" s="19" t="n">
        <f aca="false">IF(C1145="",VLOOKUP(E1145,'PORTE E UCO'!$A$5:$D$46,4,0),VLOOKUP(E1145,'PORTE E UCO'!$A$5:$D$46,4,0)*C1145)</f>
        <v>1140.948712</v>
      </c>
      <c r="G1145" s="20"/>
      <c r="H1145" s="21" t="n">
        <f aca="false">G1145*$R$2</f>
        <v>0</v>
      </c>
      <c r="I1145" s="16" t="n">
        <v>2</v>
      </c>
      <c r="J1145" s="22" t="n">
        <f aca="false">IF(I1145&gt;=1,F1145*$J$2,"")</f>
        <v>342.2846136</v>
      </c>
      <c r="K1145" s="22" t="n">
        <f aca="false">IF(I1145&gt;=2,F1145*$K$2,"")</f>
        <v>228.1897424</v>
      </c>
      <c r="L1145" s="22" t="str">
        <f aca="false">IF(I1145&gt;=3,F1145*$L$2,"")</f>
        <v/>
      </c>
      <c r="M1145" s="22" t="str">
        <f aca="false">IF(I1145&gt;=4,F1145*$M$2,"")</f>
        <v/>
      </c>
      <c r="N1145" s="16" t="n">
        <v>6</v>
      </c>
      <c r="O1145" s="16" t="n">
        <v>0</v>
      </c>
      <c r="P1145" s="23" t="n">
        <v>0</v>
      </c>
      <c r="Q1145" s="22"/>
      <c r="R1145" s="38"/>
      <c r="S1145" s="25" t="n">
        <f aca="false">SUM(F1145,H1145,J1145,K1145,L1145,M1145)</f>
        <v>1711.423068</v>
      </c>
      <c r="T1145" s="25" t="n">
        <f aca="false">SUM(F1145,H1145,J1145,K1145,L1145,M1145,Q1145)</f>
        <v>1711.423068</v>
      </c>
      <c r="AMH1145" s="13"/>
      <c r="AMI1145" s="0"/>
      <c r="AMJ1145" s="0"/>
    </row>
    <row r="1146" s="39" customFormat="true" ht="14.95" hidden="false" customHeight="false" outlineLevel="0" collapsed="false">
      <c r="A1146" s="27" t="n">
        <v>30726263</v>
      </c>
      <c r="B1146" s="28" t="s">
        <v>1188</v>
      </c>
      <c r="C1146" s="29"/>
      <c r="D1146" s="29"/>
      <c r="E1146" s="27" t="s">
        <v>229</v>
      </c>
      <c r="F1146" s="19" t="n">
        <f aca="false">IF(C1146="",VLOOKUP(E1146,'PORTE E UCO'!$A$5:$D$46,4,0),VLOOKUP(E1146,'PORTE E UCO'!$A$5:$D$46,4,0)*C1146)</f>
        <v>946.935808</v>
      </c>
      <c r="G1146" s="30"/>
      <c r="H1146" s="21" t="n">
        <f aca="false">G1146*$R$2</f>
        <v>0</v>
      </c>
      <c r="I1146" s="27" t="n">
        <v>2</v>
      </c>
      <c r="J1146" s="22" t="n">
        <f aca="false">IF(I1146&gt;=1,F1146*$J$2,"")</f>
        <v>284.0807424</v>
      </c>
      <c r="K1146" s="22" t="n">
        <f aca="false">IF(I1146&gt;=2,F1146*$K$2,"")</f>
        <v>189.3871616</v>
      </c>
      <c r="L1146" s="22" t="str">
        <f aca="false">IF(I1146&gt;=3,F1146*$L$2,"")</f>
        <v/>
      </c>
      <c r="M1146" s="22" t="str">
        <f aca="false">IF(I1146&gt;=4,F1146*$M$2,"")</f>
        <v/>
      </c>
      <c r="N1146" s="27" t="n">
        <v>3</v>
      </c>
      <c r="O1146" s="27" t="n">
        <v>0</v>
      </c>
      <c r="P1146" s="31" t="n">
        <v>0</v>
      </c>
      <c r="Q1146" s="32"/>
      <c r="R1146" s="38"/>
      <c r="S1146" s="25" t="n">
        <f aca="false">SUM(F1146,H1146,J1146,K1146,L1146,M1146)</f>
        <v>1420.403712</v>
      </c>
      <c r="T1146" s="25" t="n">
        <f aca="false">SUM(F1146,H1146,J1146,K1146,L1146,M1146,Q1146)</f>
        <v>1420.403712</v>
      </c>
      <c r="AMH1146" s="13"/>
      <c r="AMI1146" s="0"/>
      <c r="AMJ1146" s="0"/>
    </row>
    <row r="1147" s="39" customFormat="true" ht="13.8" hidden="false" customHeight="false" outlineLevel="0" collapsed="false">
      <c r="A1147" s="16" t="n">
        <v>30726271</v>
      </c>
      <c r="B1147" s="17" t="s">
        <v>1189</v>
      </c>
      <c r="C1147" s="18"/>
      <c r="D1147" s="18"/>
      <c r="E1147" s="16" t="s">
        <v>229</v>
      </c>
      <c r="F1147" s="19" t="n">
        <f aca="false">IF(C1147="",VLOOKUP(E1147,'PORTE E UCO'!$A$5:$D$46,4,0),VLOOKUP(E1147,'PORTE E UCO'!$A$5:$D$46,4,0)*C1147)</f>
        <v>946.935808</v>
      </c>
      <c r="G1147" s="20"/>
      <c r="H1147" s="21" t="n">
        <f aca="false">G1147*$R$2</f>
        <v>0</v>
      </c>
      <c r="I1147" s="16" t="n">
        <v>2</v>
      </c>
      <c r="J1147" s="22" t="n">
        <f aca="false">IF(I1147&gt;=1,F1147*$J$2,"")</f>
        <v>284.0807424</v>
      </c>
      <c r="K1147" s="22" t="n">
        <f aca="false">IF(I1147&gt;=2,F1147*$K$2,"")</f>
        <v>189.3871616</v>
      </c>
      <c r="L1147" s="22" t="str">
        <f aca="false">IF(I1147&gt;=3,F1147*$L$2,"")</f>
        <v/>
      </c>
      <c r="M1147" s="22" t="str">
        <f aca="false">IF(I1147&gt;=4,F1147*$M$2,"")</f>
        <v/>
      </c>
      <c r="N1147" s="16" t="n">
        <v>3</v>
      </c>
      <c r="O1147" s="16" t="n">
        <v>0</v>
      </c>
      <c r="P1147" s="23" t="n">
        <v>0</v>
      </c>
      <c r="Q1147" s="22"/>
      <c r="R1147" s="38"/>
      <c r="S1147" s="25" t="n">
        <f aca="false">SUM(F1147,H1147,J1147,K1147,L1147,M1147)</f>
        <v>1420.403712</v>
      </c>
      <c r="T1147" s="25" t="n">
        <f aca="false">SUM(F1147,H1147,J1147,K1147,L1147,M1147,Q1147)</f>
        <v>1420.403712</v>
      </c>
      <c r="AMH1147" s="13"/>
      <c r="AMI1147" s="0"/>
      <c r="AMJ1147" s="0"/>
    </row>
    <row r="1148" s="39" customFormat="true" ht="13.8" hidden="false" customHeight="false" outlineLevel="0" collapsed="false">
      <c r="A1148" s="27" t="n">
        <v>30726280</v>
      </c>
      <c r="B1148" s="28" t="s">
        <v>1190</v>
      </c>
      <c r="C1148" s="29"/>
      <c r="D1148" s="29"/>
      <c r="E1148" s="27" t="s">
        <v>460</v>
      </c>
      <c r="F1148" s="19" t="n">
        <f aca="false">IF(C1148="",VLOOKUP(E1148,'PORTE E UCO'!$A$5:$D$46,4,0),VLOOKUP(E1148,'PORTE E UCO'!$A$5:$D$46,4,0)*C1148)</f>
        <v>627.14783</v>
      </c>
      <c r="G1148" s="30"/>
      <c r="H1148" s="21" t="n">
        <f aca="false">G1148*$R$2</f>
        <v>0</v>
      </c>
      <c r="I1148" s="27" t="n">
        <v>1</v>
      </c>
      <c r="J1148" s="22" t="n">
        <f aca="false">IF(I1148&gt;=1,F1148*$J$2,"")</f>
        <v>188.144349</v>
      </c>
      <c r="K1148" s="22" t="str">
        <f aca="false">IF(I1148&gt;=2,F1148*$K$2,"")</f>
        <v/>
      </c>
      <c r="L1148" s="22" t="str">
        <f aca="false">IF(I1148&gt;=3,F1148*$L$2,"")</f>
        <v/>
      </c>
      <c r="M1148" s="22" t="str">
        <f aca="false">IF(I1148&gt;=4,F1148*$M$2,"")</f>
        <v/>
      </c>
      <c r="N1148" s="27" t="n">
        <v>3</v>
      </c>
      <c r="O1148" s="27" t="n">
        <v>0</v>
      </c>
      <c r="P1148" s="31" t="n">
        <v>0</v>
      </c>
      <c r="Q1148" s="32"/>
      <c r="R1148" s="38"/>
      <c r="S1148" s="25" t="n">
        <f aca="false">SUM(F1148,H1148,J1148,K1148,L1148,M1148)</f>
        <v>815.292179</v>
      </c>
      <c r="T1148" s="25" t="n">
        <f aca="false">SUM(F1148,H1148,J1148,K1148,L1148,M1148,Q1148)</f>
        <v>815.292179</v>
      </c>
      <c r="AMH1148" s="13"/>
      <c r="AMI1148" s="0"/>
      <c r="AMJ1148" s="0"/>
    </row>
    <row r="1149" s="39" customFormat="true" ht="13.8" hidden="false" customHeight="false" outlineLevel="0" collapsed="false">
      <c r="A1149" s="16" t="n">
        <v>30726298</v>
      </c>
      <c r="B1149" s="17" t="s">
        <v>1191</v>
      </c>
      <c r="C1149" s="18"/>
      <c r="D1149" s="18"/>
      <c r="E1149" s="16" t="s">
        <v>229</v>
      </c>
      <c r="F1149" s="19" t="n">
        <f aca="false">IF(C1149="",VLOOKUP(E1149,'PORTE E UCO'!$A$5:$D$46,4,0),VLOOKUP(E1149,'PORTE E UCO'!$A$5:$D$46,4,0)*C1149)</f>
        <v>946.935808</v>
      </c>
      <c r="G1149" s="20"/>
      <c r="H1149" s="21" t="n">
        <f aca="false">G1149*$R$2</f>
        <v>0</v>
      </c>
      <c r="I1149" s="16" t="n">
        <v>2</v>
      </c>
      <c r="J1149" s="22" t="n">
        <f aca="false">IF(I1149&gt;=1,F1149*$J$2,"")</f>
        <v>284.0807424</v>
      </c>
      <c r="K1149" s="22" t="n">
        <f aca="false">IF(I1149&gt;=2,F1149*$K$2,"")</f>
        <v>189.3871616</v>
      </c>
      <c r="L1149" s="22" t="str">
        <f aca="false">IF(I1149&gt;=3,F1149*$L$2,"")</f>
        <v/>
      </c>
      <c r="M1149" s="22" t="str">
        <f aca="false">IF(I1149&gt;=4,F1149*$M$2,"")</f>
        <v/>
      </c>
      <c r="N1149" s="16" t="n">
        <v>3</v>
      </c>
      <c r="O1149" s="16" t="n">
        <v>0</v>
      </c>
      <c r="P1149" s="23" t="n">
        <v>0</v>
      </c>
      <c r="Q1149" s="22"/>
      <c r="R1149" s="38"/>
      <c r="S1149" s="25" t="n">
        <f aca="false">SUM(F1149,H1149,J1149,K1149,L1149,M1149)</f>
        <v>1420.403712</v>
      </c>
      <c r="T1149" s="25" t="n">
        <f aca="false">SUM(F1149,H1149,J1149,K1149,L1149,M1149,Q1149)</f>
        <v>1420.403712</v>
      </c>
      <c r="AMH1149" s="13"/>
      <c r="AMI1149" s="0"/>
      <c r="AMJ1149" s="0"/>
    </row>
    <row r="1150" s="39" customFormat="true" ht="14.95" hidden="false" customHeight="false" outlineLevel="0" collapsed="false">
      <c r="A1150" s="27" t="n">
        <v>30726301</v>
      </c>
      <c r="B1150" s="28" t="s">
        <v>1192</v>
      </c>
      <c r="C1150" s="29"/>
      <c r="D1150" s="29"/>
      <c r="E1150" s="27" t="s">
        <v>272</v>
      </c>
      <c r="F1150" s="19" t="n">
        <f aca="false">IF(C1150="",VLOOKUP(E1150,'PORTE E UCO'!$A$5:$D$46,4,0),VLOOKUP(E1150,'PORTE E UCO'!$A$5:$D$46,4,0)*C1150)</f>
        <v>801.009488</v>
      </c>
      <c r="G1150" s="30"/>
      <c r="H1150" s="21" t="n">
        <f aca="false">G1150*$R$2</f>
        <v>0</v>
      </c>
      <c r="I1150" s="27" t="n">
        <v>2</v>
      </c>
      <c r="J1150" s="22" t="n">
        <f aca="false">IF(I1150&gt;=1,F1150*$J$2,"")</f>
        <v>240.3028464</v>
      </c>
      <c r="K1150" s="22" t="n">
        <f aca="false">IF(I1150&gt;=2,F1150*$K$2,"")</f>
        <v>160.2018976</v>
      </c>
      <c r="L1150" s="22" t="str">
        <f aca="false">IF(I1150&gt;=3,F1150*$L$2,"")</f>
        <v/>
      </c>
      <c r="M1150" s="22" t="str">
        <f aca="false">IF(I1150&gt;=4,F1150*$M$2,"")</f>
        <v/>
      </c>
      <c r="N1150" s="27" t="n">
        <v>4</v>
      </c>
      <c r="O1150" s="27" t="n">
        <v>0</v>
      </c>
      <c r="P1150" s="31" t="n">
        <v>0</v>
      </c>
      <c r="Q1150" s="32"/>
      <c r="R1150" s="38"/>
      <c r="S1150" s="25" t="n">
        <f aca="false">SUM(F1150,H1150,J1150,K1150,L1150,M1150)</f>
        <v>1201.514232</v>
      </c>
      <c r="T1150" s="25" t="n">
        <f aca="false">SUM(F1150,H1150,J1150,K1150,L1150,M1150,Q1150)</f>
        <v>1201.514232</v>
      </c>
      <c r="AMH1150" s="13"/>
      <c r="AMI1150" s="0"/>
      <c r="AMJ1150" s="0"/>
    </row>
    <row r="1151" s="39" customFormat="true" ht="13.8" hidden="false" customHeight="false" outlineLevel="0" collapsed="false">
      <c r="A1151" s="16" t="n">
        <v>30727014</v>
      </c>
      <c r="B1151" s="17" t="s">
        <v>1149</v>
      </c>
      <c r="C1151" s="18"/>
      <c r="D1151" s="18"/>
      <c r="E1151" s="16" t="s">
        <v>195</v>
      </c>
      <c r="F1151" s="19" t="n">
        <f aca="false">IF(C1151="",VLOOKUP(E1151,'PORTE E UCO'!$A$5:$D$46,4,0),VLOOKUP(E1151,'PORTE E UCO'!$A$5:$D$46,4,0)*C1151)</f>
        <v>742.008916</v>
      </c>
      <c r="G1151" s="20"/>
      <c r="H1151" s="21" t="n">
        <f aca="false">G1151*$R$2</f>
        <v>0</v>
      </c>
      <c r="I1151" s="16" t="n">
        <v>2</v>
      </c>
      <c r="J1151" s="22" t="n">
        <f aca="false">IF(I1151&gt;=1,F1151*$J$2,"")</f>
        <v>222.6026748</v>
      </c>
      <c r="K1151" s="22" t="n">
        <f aca="false">IF(I1151&gt;=2,F1151*$K$2,"")</f>
        <v>148.4017832</v>
      </c>
      <c r="L1151" s="22" t="str">
        <f aca="false">IF(I1151&gt;=3,F1151*$L$2,"")</f>
        <v/>
      </c>
      <c r="M1151" s="22" t="str">
        <f aca="false">IF(I1151&gt;=4,F1151*$M$2,"")</f>
        <v/>
      </c>
      <c r="N1151" s="16" t="n">
        <v>5</v>
      </c>
      <c r="O1151" s="16" t="n">
        <v>0</v>
      </c>
      <c r="P1151" s="23" t="n">
        <v>0</v>
      </c>
      <c r="Q1151" s="22"/>
      <c r="R1151" s="38"/>
      <c r="S1151" s="25" t="n">
        <f aca="false">SUM(F1151,H1151,J1151,K1151,L1151,M1151)</f>
        <v>1113.013374</v>
      </c>
      <c r="T1151" s="25" t="n">
        <f aca="false">SUM(F1151,H1151,J1151,K1151,L1151,M1151,Q1151)</f>
        <v>1113.013374</v>
      </c>
      <c r="AMH1151" s="13"/>
      <c r="AMI1151" s="0"/>
      <c r="AMJ1151" s="0"/>
    </row>
    <row r="1152" s="39" customFormat="true" ht="13.8" hidden="false" customHeight="false" outlineLevel="0" collapsed="false">
      <c r="A1152" s="27" t="n">
        <v>30727022</v>
      </c>
      <c r="B1152" s="28" t="s">
        <v>1193</v>
      </c>
      <c r="C1152" s="29"/>
      <c r="D1152" s="29"/>
      <c r="E1152" s="27" t="s">
        <v>272</v>
      </c>
      <c r="F1152" s="19" t="n">
        <f aca="false">IF(C1152="",VLOOKUP(E1152,'PORTE E UCO'!$A$5:$D$46,4,0),VLOOKUP(E1152,'PORTE E UCO'!$A$5:$D$46,4,0)*C1152)</f>
        <v>801.009488</v>
      </c>
      <c r="G1152" s="30"/>
      <c r="H1152" s="21" t="n">
        <f aca="false">G1152*$R$2</f>
        <v>0</v>
      </c>
      <c r="I1152" s="27" t="n">
        <v>2</v>
      </c>
      <c r="J1152" s="22" t="n">
        <f aca="false">IF(I1152&gt;=1,F1152*$J$2,"")</f>
        <v>240.3028464</v>
      </c>
      <c r="K1152" s="22" t="n">
        <f aca="false">IF(I1152&gt;=2,F1152*$K$2,"")</f>
        <v>160.2018976</v>
      </c>
      <c r="L1152" s="22" t="str">
        <f aca="false">IF(I1152&gt;=3,F1152*$L$2,"")</f>
        <v/>
      </c>
      <c r="M1152" s="22" t="str">
        <f aca="false">IF(I1152&gt;=4,F1152*$M$2,"")</f>
        <v/>
      </c>
      <c r="N1152" s="27" t="n">
        <v>4</v>
      </c>
      <c r="O1152" s="27" t="n">
        <v>0</v>
      </c>
      <c r="P1152" s="31" t="n">
        <v>0</v>
      </c>
      <c r="Q1152" s="32"/>
      <c r="R1152" s="38"/>
      <c r="S1152" s="25" t="n">
        <f aca="false">SUM(F1152,H1152,J1152,K1152,L1152,M1152)</f>
        <v>1201.514232</v>
      </c>
      <c r="T1152" s="25" t="n">
        <f aca="false">SUM(F1152,H1152,J1152,K1152,L1152,M1152,Q1152)</f>
        <v>1201.514232</v>
      </c>
      <c r="AMH1152" s="13"/>
      <c r="AMI1152" s="0"/>
      <c r="AMJ1152" s="0"/>
    </row>
    <row r="1153" s="39" customFormat="true" ht="13.8" hidden="false" customHeight="false" outlineLevel="0" collapsed="false">
      <c r="A1153" s="16" t="n">
        <v>30727030</v>
      </c>
      <c r="B1153" s="17" t="s">
        <v>1194</v>
      </c>
      <c r="C1153" s="18"/>
      <c r="D1153" s="18"/>
      <c r="E1153" s="16" t="s">
        <v>272</v>
      </c>
      <c r="F1153" s="19" t="n">
        <f aca="false">IF(C1153="",VLOOKUP(E1153,'PORTE E UCO'!$A$5:$D$46,4,0),VLOOKUP(E1153,'PORTE E UCO'!$A$5:$D$46,4,0)*C1153)</f>
        <v>801.009488</v>
      </c>
      <c r="G1153" s="20"/>
      <c r="H1153" s="21" t="n">
        <f aca="false">G1153*$R$2</f>
        <v>0</v>
      </c>
      <c r="I1153" s="16" t="n">
        <v>2</v>
      </c>
      <c r="J1153" s="22" t="n">
        <f aca="false">IF(I1153&gt;=1,F1153*$J$2,"")</f>
        <v>240.3028464</v>
      </c>
      <c r="K1153" s="22" t="n">
        <f aca="false">IF(I1153&gt;=2,F1153*$K$2,"")</f>
        <v>160.2018976</v>
      </c>
      <c r="L1153" s="22" t="str">
        <f aca="false">IF(I1153&gt;=3,F1153*$L$2,"")</f>
        <v/>
      </c>
      <c r="M1153" s="22" t="str">
        <f aca="false">IF(I1153&gt;=4,F1153*$M$2,"")</f>
        <v/>
      </c>
      <c r="N1153" s="16" t="n">
        <v>4</v>
      </c>
      <c r="O1153" s="16" t="n">
        <v>0</v>
      </c>
      <c r="P1153" s="23" t="n">
        <v>0</v>
      </c>
      <c r="Q1153" s="22"/>
      <c r="R1153" s="38"/>
      <c r="S1153" s="25" t="n">
        <f aca="false">SUM(F1153,H1153,J1153,K1153,L1153,M1153)</f>
        <v>1201.514232</v>
      </c>
      <c r="T1153" s="25" t="n">
        <f aca="false">SUM(F1153,H1153,J1153,K1153,L1153,M1153,Q1153)</f>
        <v>1201.514232</v>
      </c>
      <c r="AMH1153" s="13"/>
      <c r="AMI1153" s="0"/>
      <c r="AMJ1153" s="0"/>
    </row>
    <row r="1154" s="39" customFormat="true" ht="13.8" hidden="false" customHeight="false" outlineLevel="0" collapsed="false">
      <c r="A1154" s="27" t="n">
        <v>30727049</v>
      </c>
      <c r="B1154" s="28" t="s">
        <v>1195</v>
      </c>
      <c r="C1154" s="29"/>
      <c r="D1154" s="29"/>
      <c r="E1154" s="27" t="s">
        <v>195</v>
      </c>
      <c r="F1154" s="19" t="n">
        <f aca="false">IF(C1154="",VLOOKUP(E1154,'PORTE E UCO'!$A$5:$D$46,4,0),VLOOKUP(E1154,'PORTE E UCO'!$A$5:$D$46,4,0)*C1154)</f>
        <v>742.008916</v>
      </c>
      <c r="G1154" s="30"/>
      <c r="H1154" s="21" t="n">
        <f aca="false">G1154*$R$2</f>
        <v>0</v>
      </c>
      <c r="I1154" s="27" t="n">
        <v>1</v>
      </c>
      <c r="J1154" s="22" t="n">
        <f aca="false">IF(I1154&gt;=1,F1154*$J$2,"")</f>
        <v>222.6026748</v>
      </c>
      <c r="K1154" s="22" t="str">
        <f aca="false">IF(I1154&gt;=2,F1154*$K$2,"")</f>
        <v/>
      </c>
      <c r="L1154" s="22" t="str">
        <f aca="false">IF(I1154&gt;=3,F1154*$L$2,"")</f>
        <v/>
      </c>
      <c r="M1154" s="22" t="str">
        <f aca="false">IF(I1154&gt;=4,F1154*$M$2,"")</f>
        <v/>
      </c>
      <c r="N1154" s="27" t="n">
        <v>3</v>
      </c>
      <c r="O1154" s="27" t="n">
        <v>0</v>
      </c>
      <c r="P1154" s="31" t="n">
        <v>0</v>
      </c>
      <c r="Q1154" s="32"/>
      <c r="R1154" s="38"/>
      <c r="S1154" s="25" t="n">
        <f aca="false">SUM(F1154,H1154,J1154,K1154,L1154,M1154)</f>
        <v>964.6115908</v>
      </c>
      <c r="T1154" s="25" t="n">
        <f aca="false">SUM(F1154,H1154,J1154,K1154,L1154,M1154,Q1154)</f>
        <v>964.6115908</v>
      </c>
      <c r="AMH1154" s="13"/>
      <c r="AMI1154" s="0"/>
      <c r="AMJ1154" s="0"/>
    </row>
    <row r="1155" s="39" customFormat="true" ht="13.8" hidden="false" customHeight="false" outlineLevel="0" collapsed="false">
      <c r="A1155" s="16" t="n">
        <v>30727057</v>
      </c>
      <c r="B1155" s="17" t="s">
        <v>1196</v>
      </c>
      <c r="C1155" s="18"/>
      <c r="D1155" s="18"/>
      <c r="E1155" s="16" t="s">
        <v>22</v>
      </c>
      <c r="F1155" s="19" t="n">
        <f aca="false">IF(C1155="",VLOOKUP(E1155,'PORTE E UCO'!$A$5:$D$46,4,0),VLOOKUP(E1155,'PORTE E UCO'!$A$5:$D$46,4,0)*C1155)</f>
        <v>220.434104</v>
      </c>
      <c r="G1155" s="20"/>
      <c r="H1155" s="21" t="n">
        <f aca="false">G1155*$R$2</f>
        <v>0</v>
      </c>
      <c r="I1155" s="16" t="n">
        <v>1</v>
      </c>
      <c r="J1155" s="22" t="n">
        <f aca="false">IF(I1155&gt;=1,F1155*$J$2,"")</f>
        <v>66.1302312</v>
      </c>
      <c r="K1155" s="22" t="str">
        <f aca="false">IF(I1155&gt;=2,F1155*$K$2,"")</f>
        <v/>
      </c>
      <c r="L1155" s="22" t="str">
        <f aca="false">IF(I1155&gt;=3,F1155*$L$2,"")</f>
        <v/>
      </c>
      <c r="M1155" s="22" t="str">
        <f aca="false">IF(I1155&gt;=4,F1155*$M$2,"")</f>
        <v/>
      </c>
      <c r="N1155" s="16" t="n">
        <v>1</v>
      </c>
      <c r="O1155" s="16" t="n">
        <v>0</v>
      </c>
      <c r="P1155" s="23" t="n">
        <v>0</v>
      </c>
      <c r="Q1155" s="22"/>
      <c r="R1155" s="38"/>
      <c r="S1155" s="25" t="n">
        <f aca="false">SUM(F1155,H1155,J1155,K1155,L1155,M1155)</f>
        <v>286.5643352</v>
      </c>
      <c r="T1155" s="25" t="n">
        <f aca="false">SUM(F1155,H1155,J1155,K1155,L1155,M1155,Q1155)</f>
        <v>286.5643352</v>
      </c>
      <c r="AMH1155" s="13"/>
      <c r="AMI1155" s="0"/>
      <c r="AMJ1155" s="0"/>
    </row>
    <row r="1156" s="39" customFormat="true" ht="13.8" hidden="false" customHeight="false" outlineLevel="0" collapsed="false">
      <c r="A1156" s="27" t="n">
        <v>30727065</v>
      </c>
      <c r="B1156" s="28" t="s">
        <v>1197</v>
      </c>
      <c r="C1156" s="29"/>
      <c r="D1156" s="29"/>
      <c r="E1156" s="27" t="s">
        <v>272</v>
      </c>
      <c r="F1156" s="19" t="n">
        <f aca="false">IF(C1156="",VLOOKUP(E1156,'PORTE E UCO'!$A$5:$D$46,4,0),VLOOKUP(E1156,'PORTE E UCO'!$A$5:$D$46,4,0)*C1156)</f>
        <v>801.009488</v>
      </c>
      <c r="G1156" s="30"/>
      <c r="H1156" s="21" t="n">
        <f aca="false">G1156*$R$2</f>
        <v>0</v>
      </c>
      <c r="I1156" s="27" t="n">
        <v>2</v>
      </c>
      <c r="J1156" s="22" t="n">
        <f aca="false">IF(I1156&gt;=1,F1156*$J$2,"")</f>
        <v>240.3028464</v>
      </c>
      <c r="K1156" s="22" t="n">
        <f aca="false">IF(I1156&gt;=2,F1156*$K$2,"")</f>
        <v>160.2018976</v>
      </c>
      <c r="L1156" s="22" t="str">
        <f aca="false">IF(I1156&gt;=3,F1156*$L$2,"")</f>
        <v/>
      </c>
      <c r="M1156" s="22" t="str">
        <f aca="false">IF(I1156&gt;=4,F1156*$M$2,"")</f>
        <v/>
      </c>
      <c r="N1156" s="27" t="n">
        <v>4</v>
      </c>
      <c r="O1156" s="27" t="n">
        <v>0</v>
      </c>
      <c r="P1156" s="31" t="n">
        <v>0</v>
      </c>
      <c r="Q1156" s="32"/>
      <c r="R1156" s="38"/>
      <c r="S1156" s="25" t="n">
        <f aca="false">SUM(F1156,H1156,J1156,K1156,L1156,M1156)</f>
        <v>1201.514232</v>
      </c>
      <c r="T1156" s="25" t="n">
        <f aca="false">SUM(F1156,H1156,J1156,K1156,L1156,M1156,Q1156)</f>
        <v>1201.514232</v>
      </c>
      <c r="AMH1156" s="13"/>
      <c r="AMI1156" s="0"/>
      <c r="AMJ1156" s="0"/>
    </row>
    <row r="1157" s="39" customFormat="true" ht="13.8" hidden="false" customHeight="false" outlineLevel="0" collapsed="false">
      <c r="A1157" s="16" t="n">
        <v>30727073</v>
      </c>
      <c r="B1157" s="17" t="s">
        <v>1198</v>
      </c>
      <c r="C1157" s="18"/>
      <c r="D1157" s="18"/>
      <c r="E1157" s="16" t="s">
        <v>176</v>
      </c>
      <c r="F1157" s="19" t="n">
        <f aca="false">IF(C1157="",VLOOKUP(E1157,'PORTE E UCO'!$A$5:$D$46,4,0),VLOOKUP(E1157,'PORTE E UCO'!$A$5:$D$46,4,0)*C1157)</f>
        <v>891.034646</v>
      </c>
      <c r="G1157" s="20"/>
      <c r="H1157" s="21" t="n">
        <f aca="false">G1157*$R$2</f>
        <v>0</v>
      </c>
      <c r="I1157" s="16" t="n">
        <v>2</v>
      </c>
      <c r="J1157" s="22" t="n">
        <f aca="false">IF(I1157&gt;=1,F1157*$J$2,"")</f>
        <v>267.3103938</v>
      </c>
      <c r="K1157" s="22" t="n">
        <f aca="false">IF(I1157&gt;=2,F1157*$K$2,"")</f>
        <v>178.2069292</v>
      </c>
      <c r="L1157" s="22" t="str">
        <f aca="false">IF(I1157&gt;=3,F1157*$L$2,"")</f>
        <v/>
      </c>
      <c r="M1157" s="22" t="str">
        <f aca="false">IF(I1157&gt;=4,F1157*$M$2,"")</f>
        <v/>
      </c>
      <c r="N1157" s="16" t="n">
        <v>4</v>
      </c>
      <c r="O1157" s="16" t="n">
        <v>0</v>
      </c>
      <c r="P1157" s="23" t="n">
        <v>0</v>
      </c>
      <c r="Q1157" s="22"/>
      <c r="R1157" s="38"/>
      <c r="S1157" s="25" t="n">
        <f aca="false">SUM(F1157,H1157,J1157,K1157,L1157,M1157)</f>
        <v>1336.551969</v>
      </c>
      <c r="T1157" s="25" t="n">
        <f aca="false">SUM(F1157,H1157,J1157,K1157,L1157,M1157,Q1157)</f>
        <v>1336.551969</v>
      </c>
      <c r="AMH1157" s="13"/>
      <c r="AMI1157" s="0"/>
      <c r="AMJ1157" s="0"/>
    </row>
    <row r="1158" s="39" customFormat="true" ht="13.8" hidden="false" customHeight="false" outlineLevel="0" collapsed="false">
      <c r="A1158" s="27" t="n">
        <v>30727081</v>
      </c>
      <c r="B1158" s="28" t="s">
        <v>1199</v>
      </c>
      <c r="C1158" s="29"/>
      <c r="D1158" s="29"/>
      <c r="E1158" s="27" t="s">
        <v>272</v>
      </c>
      <c r="F1158" s="19" t="n">
        <f aca="false">IF(C1158="",VLOOKUP(E1158,'PORTE E UCO'!$A$5:$D$46,4,0),VLOOKUP(E1158,'PORTE E UCO'!$A$5:$D$46,4,0)*C1158)</f>
        <v>801.009488</v>
      </c>
      <c r="G1158" s="30"/>
      <c r="H1158" s="21" t="n">
        <f aca="false">G1158*$R$2</f>
        <v>0</v>
      </c>
      <c r="I1158" s="27" t="n">
        <v>2</v>
      </c>
      <c r="J1158" s="22" t="n">
        <f aca="false">IF(I1158&gt;=1,F1158*$J$2,"")</f>
        <v>240.3028464</v>
      </c>
      <c r="K1158" s="22" t="n">
        <f aca="false">IF(I1158&gt;=2,F1158*$K$2,"")</f>
        <v>160.2018976</v>
      </c>
      <c r="L1158" s="22" t="str">
        <f aca="false">IF(I1158&gt;=3,F1158*$L$2,"")</f>
        <v/>
      </c>
      <c r="M1158" s="22" t="str">
        <f aca="false">IF(I1158&gt;=4,F1158*$M$2,"")</f>
        <v/>
      </c>
      <c r="N1158" s="27" t="n">
        <v>3</v>
      </c>
      <c r="O1158" s="27" t="n">
        <v>0</v>
      </c>
      <c r="P1158" s="31" t="n">
        <v>0</v>
      </c>
      <c r="Q1158" s="32"/>
      <c r="R1158" s="38"/>
      <c r="S1158" s="25" t="n">
        <f aca="false">SUM(F1158,H1158,J1158,K1158,L1158,M1158)</f>
        <v>1201.514232</v>
      </c>
      <c r="T1158" s="25" t="n">
        <f aca="false">SUM(F1158,H1158,J1158,K1158,L1158,M1158,Q1158)</f>
        <v>1201.514232</v>
      </c>
      <c r="AMH1158" s="13"/>
      <c r="AMI1158" s="0"/>
      <c r="AMJ1158" s="0"/>
    </row>
    <row r="1159" s="39" customFormat="true" ht="13.8" hidden="false" customHeight="false" outlineLevel="0" collapsed="false">
      <c r="A1159" s="16" t="n">
        <v>30727090</v>
      </c>
      <c r="B1159" s="17" t="s">
        <v>1200</v>
      </c>
      <c r="C1159" s="18"/>
      <c r="D1159" s="18"/>
      <c r="E1159" s="16" t="s">
        <v>223</v>
      </c>
      <c r="F1159" s="19" t="n">
        <f aca="false">IF(C1159="",VLOOKUP(E1159,'PORTE E UCO'!$A$5:$D$46,4,0),VLOOKUP(E1159,'PORTE E UCO'!$A$5:$D$46,4,0)*C1159)</f>
        <v>436.20385</v>
      </c>
      <c r="G1159" s="20"/>
      <c r="H1159" s="21" t="n">
        <f aca="false">G1159*$R$2</f>
        <v>0</v>
      </c>
      <c r="I1159" s="16" t="n">
        <v>1</v>
      </c>
      <c r="J1159" s="22" t="n">
        <f aca="false">IF(I1159&gt;=1,F1159*$J$2,"")</f>
        <v>130.861155</v>
      </c>
      <c r="K1159" s="22" t="str">
        <f aca="false">IF(I1159&gt;=2,F1159*$K$2,"")</f>
        <v/>
      </c>
      <c r="L1159" s="22" t="str">
        <f aca="false">IF(I1159&gt;=3,F1159*$L$2,"")</f>
        <v/>
      </c>
      <c r="M1159" s="22" t="str">
        <f aca="false">IF(I1159&gt;=4,F1159*$M$2,"")</f>
        <v/>
      </c>
      <c r="N1159" s="16" t="n">
        <v>2</v>
      </c>
      <c r="O1159" s="16" t="n">
        <v>0</v>
      </c>
      <c r="P1159" s="23" t="n">
        <v>0</v>
      </c>
      <c r="Q1159" s="22"/>
      <c r="R1159" s="38"/>
      <c r="S1159" s="25" t="n">
        <f aca="false">SUM(F1159,H1159,J1159,K1159,L1159,M1159)</f>
        <v>567.065005</v>
      </c>
      <c r="T1159" s="25" t="n">
        <f aca="false">SUM(F1159,H1159,J1159,K1159,L1159,M1159,Q1159)</f>
        <v>567.065005</v>
      </c>
      <c r="AMH1159" s="13"/>
      <c r="AMI1159" s="0"/>
      <c r="AMJ1159" s="0"/>
    </row>
    <row r="1160" s="39" customFormat="true" ht="13.8" hidden="false" customHeight="false" outlineLevel="0" collapsed="false">
      <c r="A1160" s="27" t="n">
        <v>30727103</v>
      </c>
      <c r="B1160" s="28" t="s">
        <v>1201</v>
      </c>
      <c r="C1160" s="29"/>
      <c r="D1160" s="29"/>
      <c r="E1160" s="27" t="s">
        <v>15</v>
      </c>
      <c r="F1160" s="19" t="n">
        <f aca="false">IF(C1160="",VLOOKUP(E1160,'PORTE E UCO'!$A$5:$D$46,4,0),VLOOKUP(E1160,'PORTE E UCO'!$A$5:$D$46,4,0)*C1160)</f>
        <v>93.13473</v>
      </c>
      <c r="G1160" s="30"/>
      <c r="H1160" s="21" t="n">
        <f aca="false">G1160*$R$2</f>
        <v>0</v>
      </c>
      <c r="I1160" s="27" t="n">
        <v>0</v>
      </c>
      <c r="J1160" s="22" t="str">
        <f aca="false">IF(I1160&gt;=1,F1160*$J$2,"")</f>
        <v/>
      </c>
      <c r="K1160" s="22" t="str">
        <f aca="false">IF(I1160&gt;=2,F1160*$K$2,"")</f>
        <v/>
      </c>
      <c r="L1160" s="22" t="str">
        <f aca="false">IF(I1160&gt;=3,F1160*$L$2,"")</f>
        <v/>
      </c>
      <c r="M1160" s="22" t="str">
        <f aca="false">IF(I1160&gt;=4,F1160*$M$2,"")</f>
        <v/>
      </c>
      <c r="N1160" s="27" t="n">
        <v>0</v>
      </c>
      <c r="O1160" s="27" t="n">
        <v>0</v>
      </c>
      <c r="P1160" s="31" t="n">
        <v>0</v>
      </c>
      <c r="Q1160" s="32"/>
      <c r="R1160" s="38"/>
      <c r="S1160" s="25" t="n">
        <f aca="false">SUM(F1160,H1160,J1160,K1160,L1160,M1160)</f>
        <v>93.13473</v>
      </c>
      <c r="T1160" s="25" t="n">
        <f aca="false">SUM(F1160,H1160,J1160,K1160,L1160,M1160,Q1160)</f>
        <v>93.13473</v>
      </c>
      <c r="AMH1160" s="13"/>
      <c r="AMI1160" s="0"/>
      <c r="AMJ1160" s="0"/>
    </row>
    <row r="1161" s="39" customFormat="true" ht="13.8" hidden="false" customHeight="false" outlineLevel="0" collapsed="false">
      <c r="A1161" s="16" t="n">
        <v>30727120</v>
      </c>
      <c r="B1161" s="17" t="s">
        <v>1202</v>
      </c>
      <c r="C1161" s="18"/>
      <c r="D1161" s="18"/>
      <c r="E1161" s="16" t="s">
        <v>17</v>
      </c>
      <c r="F1161" s="19" t="n">
        <f aca="false">IF(C1161="",VLOOKUP(E1161,'PORTE E UCO'!$A$5:$D$46,4,0),VLOOKUP(E1161,'PORTE E UCO'!$A$5:$D$46,4,0)*C1161)</f>
        <v>150.60084</v>
      </c>
      <c r="G1161" s="20"/>
      <c r="H1161" s="21" t="n">
        <f aca="false">G1161*$R$2</f>
        <v>0</v>
      </c>
      <c r="I1161" s="16" t="n">
        <v>1</v>
      </c>
      <c r="J1161" s="22" t="n">
        <f aca="false">IF(I1161&gt;=1,F1161*$J$2,"")</f>
        <v>45.180252</v>
      </c>
      <c r="K1161" s="22" t="str">
        <f aca="false">IF(I1161&gt;=2,F1161*$K$2,"")</f>
        <v/>
      </c>
      <c r="L1161" s="22" t="str">
        <f aca="false">IF(I1161&gt;=3,F1161*$L$2,"")</f>
        <v/>
      </c>
      <c r="M1161" s="22" t="str">
        <f aca="false">IF(I1161&gt;=4,F1161*$M$2,"")</f>
        <v/>
      </c>
      <c r="N1161" s="16" t="n">
        <v>3</v>
      </c>
      <c r="O1161" s="16" t="n">
        <v>0</v>
      </c>
      <c r="P1161" s="23" t="n">
        <v>0</v>
      </c>
      <c r="Q1161" s="22"/>
      <c r="R1161" s="38"/>
      <c r="S1161" s="25" t="n">
        <f aca="false">SUM(F1161,H1161,J1161,K1161,L1161,M1161)</f>
        <v>195.781092</v>
      </c>
      <c r="T1161" s="25" t="n">
        <f aca="false">SUM(F1161,H1161,J1161,K1161,L1161,M1161,Q1161)</f>
        <v>195.781092</v>
      </c>
      <c r="AMH1161" s="13"/>
      <c r="AMI1161" s="0"/>
      <c r="AMJ1161" s="0"/>
    </row>
    <row r="1162" s="39" customFormat="true" ht="14.95" hidden="false" customHeight="false" outlineLevel="0" collapsed="false">
      <c r="A1162" s="27" t="n">
        <v>30727111</v>
      </c>
      <c r="B1162" s="28" t="s">
        <v>1203</v>
      </c>
      <c r="C1162" s="29"/>
      <c r="D1162" s="29"/>
      <c r="E1162" s="27" t="s">
        <v>195</v>
      </c>
      <c r="F1162" s="19" t="n">
        <f aca="false">IF(C1162="",VLOOKUP(E1162,'PORTE E UCO'!$A$5:$D$46,4,0),VLOOKUP(E1162,'PORTE E UCO'!$A$5:$D$46,4,0)*C1162)</f>
        <v>742.008916</v>
      </c>
      <c r="G1162" s="30"/>
      <c r="H1162" s="21" t="n">
        <f aca="false">G1162*$R$2</f>
        <v>0</v>
      </c>
      <c r="I1162" s="27" t="n">
        <v>1</v>
      </c>
      <c r="J1162" s="22" t="n">
        <f aca="false">IF(I1162&gt;=1,F1162*$J$2,"")</f>
        <v>222.6026748</v>
      </c>
      <c r="K1162" s="22" t="str">
        <f aca="false">IF(I1162&gt;=2,F1162*$K$2,"")</f>
        <v/>
      </c>
      <c r="L1162" s="22" t="str">
        <f aca="false">IF(I1162&gt;=3,F1162*$L$2,"")</f>
        <v/>
      </c>
      <c r="M1162" s="22" t="str">
        <f aca="false">IF(I1162&gt;=4,F1162*$M$2,"")</f>
        <v/>
      </c>
      <c r="N1162" s="27" t="n">
        <v>3</v>
      </c>
      <c r="O1162" s="27" t="n">
        <v>0</v>
      </c>
      <c r="P1162" s="31" t="n">
        <v>0</v>
      </c>
      <c r="Q1162" s="32"/>
      <c r="R1162" s="38"/>
      <c r="S1162" s="25" t="n">
        <f aca="false">SUM(F1162,H1162,J1162,K1162,L1162,M1162)</f>
        <v>964.6115908</v>
      </c>
      <c r="T1162" s="25" t="n">
        <f aca="false">SUM(F1162,H1162,J1162,K1162,L1162,M1162,Q1162)</f>
        <v>964.6115908</v>
      </c>
      <c r="AMH1162" s="13"/>
      <c r="AMI1162" s="0"/>
      <c r="AMJ1162" s="0"/>
    </row>
    <row r="1163" s="39" customFormat="true" ht="14.95" hidden="false" customHeight="false" outlineLevel="0" collapsed="false">
      <c r="A1163" s="16" t="n">
        <v>30727138</v>
      </c>
      <c r="B1163" s="17" t="s">
        <v>1204</v>
      </c>
      <c r="C1163" s="18"/>
      <c r="D1163" s="18"/>
      <c r="E1163" s="16" t="s">
        <v>229</v>
      </c>
      <c r="F1163" s="19" t="n">
        <f aca="false">IF(C1163="",VLOOKUP(E1163,'PORTE E UCO'!$A$5:$D$46,4,0),VLOOKUP(E1163,'PORTE E UCO'!$A$5:$D$46,4,0)*C1163)</f>
        <v>946.935808</v>
      </c>
      <c r="G1163" s="20"/>
      <c r="H1163" s="21" t="n">
        <f aca="false">G1163*$R$2</f>
        <v>0</v>
      </c>
      <c r="I1163" s="16" t="n">
        <v>2</v>
      </c>
      <c r="J1163" s="22" t="n">
        <f aca="false">IF(I1163&gt;=1,F1163*$J$2,"")</f>
        <v>284.0807424</v>
      </c>
      <c r="K1163" s="22" t="n">
        <f aca="false">IF(I1163&gt;=2,F1163*$K$2,"")</f>
        <v>189.3871616</v>
      </c>
      <c r="L1163" s="22" t="str">
        <f aca="false">IF(I1163&gt;=3,F1163*$L$2,"")</f>
        <v/>
      </c>
      <c r="M1163" s="22" t="str">
        <f aca="false">IF(I1163&gt;=4,F1163*$M$2,"")</f>
        <v/>
      </c>
      <c r="N1163" s="16" t="n">
        <v>4</v>
      </c>
      <c r="O1163" s="16" t="n">
        <v>0</v>
      </c>
      <c r="P1163" s="23" t="n">
        <v>0</v>
      </c>
      <c r="Q1163" s="22"/>
      <c r="R1163" s="38"/>
      <c r="S1163" s="25" t="n">
        <f aca="false">SUM(F1163,H1163,J1163,K1163,L1163,M1163)</f>
        <v>1420.403712</v>
      </c>
      <c r="T1163" s="25" t="n">
        <f aca="false">SUM(F1163,H1163,J1163,K1163,L1163,M1163,Q1163)</f>
        <v>1420.403712</v>
      </c>
      <c r="AMH1163" s="13"/>
      <c r="AMI1163" s="0"/>
      <c r="AMJ1163" s="0"/>
    </row>
    <row r="1164" s="39" customFormat="true" ht="14.95" hidden="false" customHeight="false" outlineLevel="0" collapsed="false">
      <c r="A1164" s="27" t="n">
        <v>30727146</v>
      </c>
      <c r="B1164" s="28" t="s">
        <v>1205</v>
      </c>
      <c r="C1164" s="29"/>
      <c r="D1164" s="29"/>
      <c r="E1164" s="27" t="s">
        <v>17</v>
      </c>
      <c r="F1164" s="19" t="n">
        <f aca="false">IF(C1164="",VLOOKUP(E1164,'PORTE E UCO'!$A$5:$D$46,4,0),VLOOKUP(E1164,'PORTE E UCO'!$A$5:$D$46,4,0)*C1164)</f>
        <v>150.60084</v>
      </c>
      <c r="G1164" s="30"/>
      <c r="H1164" s="21" t="n">
        <f aca="false">G1164*$R$2</f>
        <v>0</v>
      </c>
      <c r="I1164" s="27" t="n">
        <v>1</v>
      </c>
      <c r="J1164" s="22" t="n">
        <f aca="false">IF(I1164&gt;=1,F1164*$J$2,"")</f>
        <v>45.180252</v>
      </c>
      <c r="K1164" s="22" t="str">
        <f aca="false">IF(I1164&gt;=2,F1164*$K$2,"")</f>
        <v/>
      </c>
      <c r="L1164" s="22" t="str">
        <f aca="false">IF(I1164&gt;=3,F1164*$L$2,"")</f>
        <v/>
      </c>
      <c r="M1164" s="22" t="str">
        <f aca="false">IF(I1164&gt;=4,F1164*$M$2,"")</f>
        <v/>
      </c>
      <c r="N1164" s="27" t="n">
        <v>3</v>
      </c>
      <c r="O1164" s="27" t="n">
        <v>0</v>
      </c>
      <c r="P1164" s="31" t="n">
        <v>0</v>
      </c>
      <c r="Q1164" s="32"/>
      <c r="R1164" s="38"/>
      <c r="S1164" s="25" t="n">
        <f aca="false">SUM(F1164,H1164,J1164,K1164,L1164,M1164)</f>
        <v>195.781092</v>
      </c>
      <c r="T1164" s="25" t="n">
        <f aca="false">SUM(F1164,H1164,J1164,K1164,L1164,M1164,Q1164)</f>
        <v>195.781092</v>
      </c>
      <c r="AMH1164" s="13"/>
      <c r="AMI1164" s="0"/>
      <c r="AMJ1164" s="0"/>
    </row>
    <row r="1165" s="39" customFormat="true" ht="13.8" hidden="false" customHeight="false" outlineLevel="0" collapsed="false">
      <c r="A1165" s="16" t="n">
        <v>30727154</v>
      </c>
      <c r="B1165" s="17" t="s">
        <v>1206</v>
      </c>
      <c r="C1165" s="18"/>
      <c r="D1165" s="18"/>
      <c r="E1165" s="16" t="s">
        <v>223</v>
      </c>
      <c r="F1165" s="19" t="n">
        <f aca="false">IF(C1165="",VLOOKUP(E1165,'PORTE E UCO'!$A$5:$D$46,4,0),VLOOKUP(E1165,'PORTE E UCO'!$A$5:$D$46,4,0)*C1165)</f>
        <v>436.20385</v>
      </c>
      <c r="G1165" s="20"/>
      <c r="H1165" s="21" t="n">
        <f aca="false">G1165*$R$2</f>
        <v>0</v>
      </c>
      <c r="I1165" s="16" t="n">
        <v>1</v>
      </c>
      <c r="J1165" s="22" t="n">
        <f aca="false">IF(I1165&gt;=1,F1165*$J$2,"")</f>
        <v>130.861155</v>
      </c>
      <c r="K1165" s="22" t="str">
        <f aca="false">IF(I1165&gt;=2,F1165*$K$2,"")</f>
        <v/>
      </c>
      <c r="L1165" s="22" t="str">
        <f aca="false">IF(I1165&gt;=3,F1165*$L$2,"")</f>
        <v/>
      </c>
      <c r="M1165" s="22" t="str">
        <f aca="false">IF(I1165&gt;=4,F1165*$M$2,"")</f>
        <v/>
      </c>
      <c r="N1165" s="16" t="n">
        <v>2</v>
      </c>
      <c r="O1165" s="16" t="n">
        <v>0</v>
      </c>
      <c r="P1165" s="23" t="n">
        <v>0</v>
      </c>
      <c r="Q1165" s="22"/>
      <c r="R1165" s="38"/>
      <c r="S1165" s="25" t="n">
        <f aca="false">SUM(F1165,H1165,J1165,K1165,L1165,M1165)</f>
        <v>567.065005</v>
      </c>
      <c r="T1165" s="25" t="n">
        <f aca="false">SUM(F1165,H1165,J1165,K1165,L1165,M1165,Q1165)</f>
        <v>567.065005</v>
      </c>
      <c r="AMH1165" s="13"/>
      <c r="AMI1165" s="0"/>
      <c r="AMJ1165" s="0"/>
    </row>
    <row r="1166" s="39" customFormat="true" ht="13.8" hidden="false" customHeight="false" outlineLevel="0" collapsed="false">
      <c r="A1166" s="27" t="n">
        <v>30727162</v>
      </c>
      <c r="B1166" s="28" t="s">
        <v>1207</v>
      </c>
      <c r="C1166" s="29"/>
      <c r="D1166" s="29"/>
      <c r="E1166" s="27" t="s">
        <v>229</v>
      </c>
      <c r="F1166" s="19" t="n">
        <f aca="false">IF(C1166="",VLOOKUP(E1166,'PORTE E UCO'!$A$5:$D$46,4,0),VLOOKUP(E1166,'PORTE E UCO'!$A$5:$D$46,4,0)*C1166)</f>
        <v>946.935808</v>
      </c>
      <c r="G1166" s="30"/>
      <c r="H1166" s="21" t="n">
        <f aca="false">G1166*$R$2</f>
        <v>0</v>
      </c>
      <c r="I1166" s="27" t="n">
        <v>2</v>
      </c>
      <c r="J1166" s="22" t="n">
        <f aca="false">IF(I1166&gt;=1,F1166*$J$2,"")</f>
        <v>284.0807424</v>
      </c>
      <c r="K1166" s="22" t="n">
        <f aca="false">IF(I1166&gt;=2,F1166*$K$2,"")</f>
        <v>189.3871616</v>
      </c>
      <c r="L1166" s="22" t="str">
        <f aca="false">IF(I1166&gt;=3,F1166*$L$2,"")</f>
        <v/>
      </c>
      <c r="M1166" s="22" t="str">
        <f aca="false">IF(I1166&gt;=4,F1166*$M$2,"")</f>
        <v/>
      </c>
      <c r="N1166" s="27" t="n">
        <v>3</v>
      </c>
      <c r="O1166" s="27" t="n">
        <v>0</v>
      </c>
      <c r="P1166" s="31" t="n">
        <v>0</v>
      </c>
      <c r="Q1166" s="32"/>
      <c r="R1166" s="38"/>
      <c r="S1166" s="25" t="n">
        <f aca="false">SUM(F1166,H1166,J1166,K1166,L1166,M1166)</f>
        <v>1420.403712</v>
      </c>
      <c r="T1166" s="25" t="n">
        <f aca="false">SUM(F1166,H1166,J1166,K1166,L1166,M1166,Q1166)</f>
        <v>1420.403712</v>
      </c>
      <c r="AMH1166" s="13"/>
      <c r="AMI1166" s="0"/>
      <c r="AMJ1166" s="0"/>
    </row>
    <row r="1167" s="39" customFormat="true" ht="13.8" hidden="false" customHeight="false" outlineLevel="0" collapsed="false">
      <c r="A1167" s="16" t="n">
        <v>30727170</v>
      </c>
      <c r="B1167" s="17" t="s">
        <v>1208</v>
      </c>
      <c r="C1167" s="18"/>
      <c r="D1167" s="18"/>
      <c r="E1167" s="16" t="s">
        <v>176</v>
      </c>
      <c r="F1167" s="19" t="n">
        <f aca="false">IF(C1167="",VLOOKUP(E1167,'PORTE E UCO'!$A$5:$D$46,4,0),VLOOKUP(E1167,'PORTE E UCO'!$A$5:$D$46,4,0)*C1167)</f>
        <v>891.034646</v>
      </c>
      <c r="G1167" s="20"/>
      <c r="H1167" s="21" t="n">
        <f aca="false">G1167*$R$2</f>
        <v>0</v>
      </c>
      <c r="I1167" s="16" t="n">
        <v>2</v>
      </c>
      <c r="J1167" s="22" t="n">
        <f aca="false">IF(I1167&gt;=1,F1167*$J$2,"")</f>
        <v>267.3103938</v>
      </c>
      <c r="K1167" s="22" t="n">
        <f aca="false">IF(I1167&gt;=2,F1167*$K$2,"")</f>
        <v>178.2069292</v>
      </c>
      <c r="L1167" s="22" t="str">
        <f aca="false">IF(I1167&gt;=3,F1167*$L$2,"")</f>
        <v/>
      </c>
      <c r="M1167" s="22" t="str">
        <f aca="false">IF(I1167&gt;=4,F1167*$M$2,"")</f>
        <v/>
      </c>
      <c r="N1167" s="16" t="n">
        <v>4</v>
      </c>
      <c r="O1167" s="16" t="n">
        <v>0</v>
      </c>
      <c r="P1167" s="23" t="n">
        <v>0</v>
      </c>
      <c r="Q1167" s="22"/>
      <c r="R1167" s="38"/>
      <c r="S1167" s="25" t="n">
        <f aca="false">SUM(F1167,H1167,J1167,K1167,L1167,M1167)</f>
        <v>1336.551969</v>
      </c>
      <c r="T1167" s="25" t="n">
        <f aca="false">SUM(F1167,H1167,J1167,K1167,L1167,M1167,Q1167)</f>
        <v>1336.551969</v>
      </c>
      <c r="AMH1167" s="13"/>
      <c r="AMI1167" s="0"/>
      <c r="AMJ1167" s="0"/>
    </row>
    <row r="1168" s="39" customFormat="true" ht="13.8" hidden="false" customHeight="false" outlineLevel="0" collapsed="false">
      <c r="A1168" s="27" t="n">
        <v>30727189</v>
      </c>
      <c r="B1168" s="28" t="s">
        <v>1209</v>
      </c>
      <c r="C1168" s="29"/>
      <c r="D1168" s="29"/>
      <c r="E1168" s="27" t="s">
        <v>223</v>
      </c>
      <c r="F1168" s="19" t="n">
        <f aca="false">IF(C1168="",VLOOKUP(E1168,'PORTE E UCO'!$A$5:$D$46,4,0),VLOOKUP(E1168,'PORTE E UCO'!$A$5:$D$46,4,0)*C1168)</f>
        <v>436.20385</v>
      </c>
      <c r="G1168" s="30"/>
      <c r="H1168" s="21" t="n">
        <f aca="false">G1168*$R$2</f>
        <v>0</v>
      </c>
      <c r="I1168" s="27" t="n">
        <v>2</v>
      </c>
      <c r="J1168" s="22" t="n">
        <f aca="false">IF(I1168&gt;=1,F1168*$J$2,"")</f>
        <v>130.861155</v>
      </c>
      <c r="K1168" s="22" t="n">
        <f aca="false">IF(I1168&gt;=2,F1168*$K$2,"")</f>
        <v>87.24077</v>
      </c>
      <c r="L1168" s="22" t="str">
        <f aca="false">IF(I1168&gt;=3,F1168*$L$2,"")</f>
        <v/>
      </c>
      <c r="M1168" s="22" t="str">
        <f aca="false">IF(I1168&gt;=4,F1168*$M$2,"")</f>
        <v/>
      </c>
      <c r="N1168" s="27" t="n">
        <v>4</v>
      </c>
      <c r="O1168" s="27" t="n">
        <v>0</v>
      </c>
      <c r="P1168" s="31" t="n">
        <v>0</v>
      </c>
      <c r="Q1168" s="32"/>
      <c r="R1168" s="38"/>
      <c r="S1168" s="25" t="n">
        <f aca="false">SUM(F1168,H1168,J1168,K1168,L1168,M1168)</f>
        <v>654.305775</v>
      </c>
      <c r="T1168" s="25" t="n">
        <f aca="false">SUM(F1168,H1168,J1168,K1168,L1168,M1168,Q1168)</f>
        <v>654.305775</v>
      </c>
      <c r="AMH1168" s="13"/>
      <c r="AMI1168" s="0"/>
      <c r="AMJ1168" s="0"/>
    </row>
    <row r="1169" s="39" customFormat="true" ht="13.8" hidden="false" customHeight="false" outlineLevel="0" collapsed="false">
      <c r="A1169" s="16" t="n">
        <v>30728010</v>
      </c>
      <c r="B1169" s="17" t="s">
        <v>1210</v>
      </c>
      <c r="C1169" s="18"/>
      <c r="D1169" s="18"/>
      <c r="E1169" s="16" t="s">
        <v>195</v>
      </c>
      <c r="F1169" s="19" t="n">
        <f aca="false">IF(C1169="",VLOOKUP(E1169,'PORTE E UCO'!$A$5:$D$46,4,0),VLOOKUP(E1169,'PORTE E UCO'!$A$5:$D$46,4,0)*C1169)</f>
        <v>742.008916</v>
      </c>
      <c r="G1169" s="20"/>
      <c r="H1169" s="21" t="n">
        <f aca="false">G1169*$R$2</f>
        <v>0</v>
      </c>
      <c r="I1169" s="16" t="n">
        <v>1</v>
      </c>
      <c r="J1169" s="22" t="n">
        <f aca="false">IF(I1169&gt;=1,F1169*$J$2,"")</f>
        <v>222.6026748</v>
      </c>
      <c r="K1169" s="22" t="str">
        <f aca="false">IF(I1169&gt;=2,F1169*$K$2,"")</f>
        <v/>
      </c>
      <c r="L1169" s="22" t="str">
        <f aca="false">IF(I1169&gt;=3,F1169*$L$2,"")</f>
        <v/>
      </c>
      <c r="M1169" s="22" t="str">
        <f aca="false">IF(I1169&gt;=4,F1169*$M$2,"")</f>
        <v/>
      </c>
      <c r="N1169" s="16" t="n">
        <v>3</v>
      </c>
      <c r="O1169" s="16" t="n">
        <v>0</v>
      </c>
      <c r="P1169" s="23" t="n">
        <v>0</v>
      </c>
      <c r="Q1169" s="22"/>
      <c r="R1169" s="38"/>
      <c r="S1169" s="25" t="n">
        <f aca="false">SUM(F1169,H1169,J1169,K1169,L1169,M1169)</f>
        <v>964.6115908</v>
      </c>
      <c r="T1169" s="25" t="n">
        <f aca="false">SUM(F1169,H1169,J1169,K1169,L1169,M1169,Q1169)</f>
        <v>964.6115908</v>
      </c>
      <c r="AMH1169" s="13"/>
      <c r="AMI1169" s="0"/>
      <c r="AMJ1169" s="0"/>
    </row>
    <row r="1170" s="39" customFormat="true" ht="13.8" hidden="false" customHeight="false" outlineLevel="0" collapsed="false">
      <c r="A1170" s="27" t="n">
        <v>30728029</v>
      </c>
      <c r="B1170" s="28" t="s">
        <v>1211</v>
      </c>
      <c r="C1170" s="29"/>
      <c r="D1170" s="29"/>
      <c r="E1170" s="27" t="s">
        <v>223</v>
      </c>
      <c r="F1170" s="19" t="n">
        <f aca="false">IF(C1170="",VLOOKUP(E1170,'PORTE E UCO'!$A$5:$D$46,4,0),VLOOKUP(E1170,'PORTE E UCO'!$A$5:$D$46,4,0)*C1170)</f>
        <v>436.20385</v>
      </c>
      <c r="G1170" s="30"/>
      <c r="H1170" s="21" t="n">
        <f aca="false">G1170*$R$2</f>
        <v>0</v>
      </c>
      <c r="I1170" s="27" t="n">
        <v>1</v>
      </c>
      <c r="J1170" s="22" t="n">
        <f aca="false">IF(I1170&gt;=1,F1170*$J$2,"")</f>
        <v>130.861155</v>
      </c>
      <c r="K1170" s="22" t="str">
        <f aca="false">IF(I1170&gt;=2,F1170*$K$2,"")</f>
        <v/>
      </c>
      <c r="L1170" s="22" t="str">
        <f aca="false">IF(I1170&gt;=3,F1170*$L$2,"")</f>
        <v/>
      </c>
      <c r="M1170" s="22" t="str">
        <f aca="false">IF(I1170&gt;=4,F1170*$M$2,"")</f>
        <v/>
      </c>
      <c r="N1170" s="27" t="n">
        <v>2</v>
      </c>
      <c r="O1170" s="27" t="n">
        <v>0</v>
      </c>
      <c r="P1170" s="31" t="n">
        <v>0</v>
      </c>
      <c r="Q1170" s="32"/>
      <c r="R1170" s="38"/>
      <c r="S1170" s="25" t="n">
        <f aca="false">SUM(F1170,H1170,J1170,K1170,L1170,M1170)</f>
        <v>567.065005</v>
      </c>
      <c r="T1170" s="25" t="n">
        <f aca="false">SUM(F1170,H1170,J1170,K1170,L1170,M1170,Q1170)</f>
        <v>567.065005</v>
      </c>
      <c r="AMH1170" s="13"/>
      <c r="AMI1170" s="0"/>
      <c r="AMJ1170" s="0"/>
    </row>
    <row r="1171" s="39" customFormat="true" ht="13.8" hidden="false" customHeight="false" outlineLevel="0" collapsed="false">
      <c r="A1171" s="16" t="n">
        <v>30728037</v>
      </c>
      <c r="B1171" s="17" t="s">
        <v>1212</v>
      </c>
      <c r="C1171" s="18"/>
      <c r="D1171" s="18"/>
      <c r="E1171" s="16" t="s">
        <v>176</v>
      </c>
      <c r="F1171" s="19" t="n">
        <f aca="false">IF(C1171="",VLOOKUP(E1171,'PORTE E UCO'!$A$5:$D$46,4,0),VLOOKUP(E1171,'PORTE E UCO'!$A$5:$D$46,4,0)*C1171)</f>
        <v>891.034646</v>
      </c>
      <c r="G1171" s="20"/>
      <c r="H1171" s="21" t="n">
        <f aca="false">G1171*$R$2</f>
        <v>0</v>
      </c>
      <c r="I1171" s="16" t="n">
        <v>2</v>
      </c>
      <c r="J1171" s="22" t="n">
        <f aca="false">IF(I1171&gt;=1,F1171*$J$2,"")</f>
        <v>267.3103938</v>
      </c>
      <c r="K1171" s="22" t="n">
        <f aca="false">IF(I1171&gt;=2,F1171*$K$2,"")</f>
        <v>178.2069292</v>
      </c>
      <c r="L1171" s="22" t="str">
        <f aca="false">IF(I1171&gt;=3,F1171*$L$2,"")</f>
        <v/>
      </c>
      <c r="M1171" s="22" t="str">
        <f aca="false">IF(I1171&gt;=4,F1171*$M$2,"")</f>
        <v/>
      </c>
      <c r="N1171" s="16" t="n">
        <v>4</v>
      </c>
      <c r="O1171" s="16" t="n">
        <v>0</v>
      </c>
      <c r="P1171" s="23" t="n">
        <v>0</v>
      </c>
      <c r="Q1171" s="22"/>
      <c r="R1171" s="38"/>
      <c r="S1171" s="25" t="n">
        <f aca="false">SUM(F1171,H1171,J1171,K1171,L1171,M1171)</f>
        <v>1336.551969</v>
      </c>
      <c r="T1171" s="25" t="n">
        <f aca="false">SUM(F1171,H1171,J1171,K1171,L1171,M1171,Q1171)</f>
        <v>1336.551969</v>
      </c>
      <c r="AMH1171" s="13"/>
      <c r="AMI1171" s="0"/>
      <c r="AMJ1171" s="0"/>
    </row>
    <row r="1172" s="39" customFormat="true" ht="13.8" hidden="false" customHeight="false" outlineLevel="0" collapsed="false">
      <c r="A1172" s="27" t="n">
        <v>30728045</v>
      </c>
      <c r="B1172" s="28" t="s">
        <v>1213</v>
      </c>
      <c r="C1172" s="29"/>
      <c r="D1172" s="29"/>
      <c r="E1172" s="27" t="s">
        <v>176</v>
      </c>
      <c r="F1172" s="19" t="n">
        <f aca="false">IF(C1172="",VLOOKUP(E1172,'PORTE E UCO'!$A$5:$D$46,4,0),VLOOKUP(E1172,'PORTE E UCO'!$A$5:$D$46,4,0)*C1172)</f>
        <v>891.034646</v>
      </c>
      <c r="G1172" s="30"/>
      <c r="H1172" s="21" t="n">
        <f aca="false">G1172*$R$2</f>
        <v>0</v>
      </c>
      <c r="I1172" s="27" t="n">
        <v>1</v>
      </c>
      <c r="J1172" s="22" t="n">
        <f aca="false">IF(I1172&gt;=1,F1172*$J$2,"")</f>
        <v>267.3103938</v>
      </c>
      <c r="K1172" s="22" t="str">
        <f aca="false">IF(I1172&gt;=2,F1172*$K$2,"")</f>
        <v/>
      </c>
      <c r="L1172" s="22" t="str">
        <f aca="false">IF(I1172&gt;=3,F1172*$L$2,"")</f>
        <v/>
      </c>
      <c r="M1172" s="22" t="str">
        <f aca="false">IF(I1172&gt;=4,F1172*$M$2,"")</f>
        <v/>
      </c>
      <c r="N1172" s="27" t="n">
        <v>3</v>
      </c>
      <c r="O1172" s="27" t="n">
        <v>0</v>
      </c>
      <c r="P1172" s="31" t="n">
        <v>0</v>
      </c>
      <c r="Q1172" s="32"/>
      <c r="R1172" s="38"/>
      <c r="S1172" s="25" t="n">
        <f aca="false">SUM(F1172,H1172,J1172,K1172,L1172,M1172)</f>
        <v>1158.3450398</v>
      </c>
      <c r="T1172" s="25" t="n">
        <f aca="false">SUM(F1172,H1172,J1172,K1172,L1172,M1172,Q1172)</f>
        <v>1158.3450398</v>
      </c>
      <c r="AMH1172" s="13"/>
      <c r="AMI1172" s="0"/>
      <c r="AMJ1172" s="0"/>
    </row>
    <row r="1173" s="39" customFormat="true" ht="13.8" hidden="false" customHeight="false" outlineLevel="0" collapsed="false">
      <c r="A1173" s="16" t="n">
        <v>30728053</v>
      </c>
      <c r="B1173" s="17" t="s">
        <v>1214</v>
      </c>
      <c r="C1173" s="18"/>
      <c r="D1173" s="18"/>
      <c r="E1173" s="16" t="s">
        <v>225</v>
      </c>
      <c r="F1173" s="19" t="n">
        <f aca="false">IF(C1173="",VLOOKUP(E1173,'PORTE E UCO'!$A$5:$D$46,4,0),VLOOKUP(E1173,'PORTE E UCO'!$A$5:$D$46,4,0)*C1173)</f>
        <v>1035.416342</v>
      </c>
      <c r="G1173" s="20"/>
      <c r="H1173" s="21" t="n">
        <f aca="false">G1173*$R$2</f>
        <v>0</v>
      </c>
      <c r="I1173" s="16" t="n">
        <v>2</v>
      </c>
      <c r="J1173" s="22" t="n">
        <f aca="false">IF(I1173&gt;=1,F1173*$J$2,"")</f>
        <v>310.6249026</v>
      </c>
      <c r="K1173" s="22" t="n">
        <f aca="false">IF(I1173&gt;=2,F1173*$K$2,"")</f>
        <v>207.0832684</v>
      </c>
      <c r="L1173" s="22" t="str">
        <f aca="false">IF(I1173&gt;=3,F1173*$L$2,"")</f>
        <v/>
      </c>
      <c r="M1173" s="22" t="str">
        <f aca="false">IF(I1173&gt;=4,F1173*$M$2,"")</f>
        <v/>
      </c>
      <c r="N1173" s="16" t="n">
        <v>5</v>
      </c>
      <c r="O1173" s="16" t="n">
        <v>0</v>
      </c>
      <c r="P1173" s="23" t="n">
        <v>0</v>
      </c>
      <c r="Q1173" s="22"/>
      <c r="R1173" s="38"/>
      <c r="S1173" s="25" t="n">
        <f aca="false">SUM(F1173,H1173,J1173,K1173,L1173,M1173)</f>
        <v>1553.124513</v>
      </c>
      <c r="T1173" s="25" t="n">
        <f aca="false">SUM(F1173,H1173,J1173,K1173,L1173,M1173,Q1173)</f>
        <v>1553.124513</v>
      </c>
      <c r="AMH1173" s="13"/>
      <c r="AMI1173" s="0"/>
      <c r="AMJ1173" s="0"/>
    </row>
    <row r="1174" s="39" customFormat="true" ht="13.8" hidden="false" customHeight="false" outlineLevel="0" collapsed="false">
      <c r="A1174" s="27" t="n">
        <v>30728061</v>
      </c>
      <c r="B1174" s="28" t="s">
        <v>1215</v>
      </c>
      <c r="C1174" s="29"/>
      <c r="D1174" s="29"/>
      <c r="E1174" s="27" t="s">
        <v>272</v>
      </c>
      <c r="F1174" s="19" t="n">
        <f aca="false">IF(C1174="",VLOOKUP(E1174,'PORTE E UCO'!$A$5:$D$46,4,0),VLOOKUP(E1174,'PORTE E UCO'!$A$5:$D$46,4,0)*C1174)</f>
        <v>801.009488</v>
      </c>
      <c r="G1174" s="30"/>
      <c r="H1174" s="21" t="n">
        <f aca="false">G1174*$R$2</f>
        <v>0</v>
      </c>
      <c r="I1174" s="27" t="n">
        <v>1</v>
      </c>
      <c r="J1174" s="22" t="n">
        <f aca="false">IF(I1174&gt;=1,F1174*$J$2,"")</f>
        <v>240.3028464</v>
      </c>
      <c r="K1174" s="22" t="str">
        <f aca="false">IF(I1174&gt;=2,F1174*$K$2,"")</f>
        <v/>
      </c>
      <c r="L1174" s="22" t="str">
        <f aca="false">IF(I1174&gt;=3,F1174*$L$2,"")</f>
        <v/>
      </c>
      <c r="M1174" s="22" t="str">
        <f aca="false">IF(I1174&gt;=4,F1174*$M$2,"")</f>
        <v/>
      </c>
      <c r="N1174" s="27" t="n">
        <v>3</v>
      </c>
      <c r="O1174" s="27" t="n">
        <v>0</v>
      </c>
      <c r="P1174" s="31" t="n">
        <v>0</v>
      </c>
      <c r="Q1174" s="32"/>
      <c r="R1174" s="38"/>
      <c r="S1174" s="25" t="n">
        <f aca="false">SUM(F1174,H1174,J1174,K1174,L1174,M1174)</f>
        <v>1041.3123344</v>
      </c>
      <c r="T1174" s="25" t="n">
        <f aca="false">SUM(F1174,H1174,J1174,K1174,L1174,M1174,Q1174)</f>
        <v>1041.3123344</v>
      </c>
      <c r="AMH1174" s="13"/>
      <c r="AMI1174" s="0"/>
      <c r="AMJ1174" s="0"/>
    </row>
    <row r="1175" s="39" customFormat="true" ht="13.8" hidden="false" customHeight="false" outlineLevel="0" collapsed="false">
      <c r="A1175" s="16" t="n">
        <v>30728070</v>
      </c>
      <c r="B1175" s="17" t="s">
        <v>1216</v>
      </c>
      <c r="C1175" s="18"/>
      <c r="D1175" s="18"/>
      <c r="E1175" s="16" t="s">
        <v>62</v>
      </c>
      <c r="F1175" s="19" t="n">
        <f aca="false">IF(C1175="",VLOOKUP(E1175,'PORTE E UCO'!$A$5:$D$46,4,0),VLOOKUP(E1175,'PORTE E UCO'!$A$5:$D$46,4,0)*C1175)</f>
        <v>524.694546</v>
      </c>
      <c r="G1175" s="20"/>
      <c r="H1175" s="21" t="n">
        <f aca="false">G1175*$R$2</f>
        <v>0</v>
      </c>
      <c r="I1175" s="16" t="n">
        <v>1</v>
      </c>
      <c r="J1175" s="22" t="n">
        <f aca="false">IF(I1175&gt;=1,F1175*$J$2,"")</f>
        <v>157.4083638</v>
      </c>
      <c r="K1175" s="22" t="str">
        <f aca="false">IF(I1175&gt;=2,F1175*$K$2,"")</f>
        <v/>
      </c>
      <c r="L1175" s="22" t="str">
        <f aca="false">IF(I1175&gt;=3,F1175*$L$2,"")</f>
        <v/>
      </c>
      <c r="M1175" s="22" t="str">
        <f aca="false">IF(I1175&gt;=4,F1175*$M$2,"")</f>
        <v/>
      </c>
      <c r="N1175" s="16" t="n">
        <v>2</v>
      </c>
      <c r="O1175" s="16" t="n">
        <v>0</v>
      </c>
      <c r="P1175" s="23" t="n">
        <v>0</v>
      </c>
      <c r="Q1175" s="22"/>
      <c r="R1175" s="38"/>
      <c r="S1175" s="25" t="n">
        <f aca="false">SUM(F1175,H1175,J1175,K1175,L1175,M1175)</f>
        <v>682.1029098</v>
      </c>
      <c r="T1175" s="25" t="n">
        <f aca="false">SUM(F1175,H1175,J1175,K1175,L1175,M1175,Q1175)</f>
        <v>682.1029098</v>
      </c>
      <c r="AMH1175" s="13"/>
      <c r="AMI1175" s="0"/>
      <c r="AMJ1175" s="0"/>
    </row>
    <row r="1176" s="39" customFormat="true" ht="13.8" hidden="false" customHeight="false" outlineLevel="0" collapsed="false">
      <c r="A1176" s="27" t="n">
        <v>30728088</v>
      </c>
      <c r="B1176" s="28" t="s">
        <v>1217</v>
      </c>
      <c r="C1176" s="29"/>
      <c r="D1176" s="29"/>
      <c r="E1176" s="27" t="s">
        <v>22</v>
      </c>
      <c r="F1176" s="19" t="n">
        <f aca="false">IF(C1176="",VLOOKUP(E1176,'PORTE E UCO'!$A$5:$D$46,4,0),VLOOKUP(E1176,'PORTE E UCO'!$A$5:$D$46,4,0)*C1176)</f>
        <v>220.434104</v>
      </c>
      <c r="G1176" s="30"/>
      <c r="H1176" s="21" t="n">
        <f aca="false">G1176*$R$2</f>
        <v>0</v>
      </c>
      <c r="I1176" s="27" t="n">
        <v>1</v>
      </c>
      <c r="J1176" s="22" t="n">
        <f aca="false">IF(I1176&gt;=1,F1176*$J$2,"")</f>
        <v>66.1302312</v>
      </c>
      <c r="K1176" s="22" t="str">
        <f aca="false">IF(I1176&gt;=2,F1176*$K$2,"")</f>
        <v/>
      </c>
      <c r="L1176" s="22" t="str">
        <f aca="false">IF(I1176&gt;=3,F1176*$L$2,"")</f>
        <v/>
      </c>
      <c r="M1176" s="22" t="str">
        <f aca="false">IF(I1176&gt;=4,F1176*$M$2,"")</f>
        <v/>
      </c>
      <c r="N1176" s="27" t="n">
        <v>1</v>
      </c>
      <c r="O1176" s="27" t="n">
        <v>0</v>
      </c>
      <c r="P1176" s="31" t="n">
        <v>0</v>
      </c>
      <c r="Q1176" s="32"/>
      <c r="R1176" s="38"/>
      <c r="S1176" s="25" t="n">
        <f aca="false">SUM(F1176,H1176,J1176,K1176,L1176,M1176)</f>
        <v>286.5643352</v>
      </c>
      <c r="T1176" s="25" t="n">
        <f aca="false">SUM(F1176,H1176,J1176,K1176,L1176,M1176,Q1176)</f>
        <v>286.5643352</v>
      </c>
      <c r="AMH1176" s="13"/>
      <c r="AMI1176" s="0"/>
      <c r="AMJ1176" s="0"/>
    </row>
    <row r="1177" s="39" customFormat="true" ht="13.8" hidden="false" customHeight="false" outlineLevel="0" collapsed="false">
      <c r="A1177" s="16" t="n">
        <v>30728096</v>
      </c>
      <c r="B1177" s="17" t="s">
        <v>1218</v>
      </c>
      <c r="C1177" s="18"/>
      <c r="D1177" s="18"/>
      <c r="E1177" s="16" t="s">
        <v>20</v>
      </c>
      <c r="F1177" s="19" t="n">
        <f aca="false">IF(C1177="",VLOOKUP(E1177,'PORTE E UCO'!$A$5:$D$46,4,0),VLOOKUP(E1177,'PORTE E UCO'!$A$5:$D$46,4,0)*C1177)</f>
        <v>70.656386</v>
      </c>
      <c r="G1177" s="20"/>
      <c r="H1177" s="21" t="n">
        <f aca="false">G1177*$R$2</f>
        <v>0</v>
      </c>
      <c r="I1177" s="16" t="n">
        <v>0</v>
      </c>
      <c r="J1177" s="22" t="str">
        <f aca="false">IF(I1177&gt;=1,F1177*$J$2,"")</f>
        <v/>
      </c>
      <c r="K1177" s="22" t="str">
        <f aca="false">IF(I1177&gt;=2,F1177*$K$2,"")</f>
        <v/>
      </c>
      <c r="L1177" s="22" t="str">
        <f aca="false">IF(I1177&gt;=3,F1177*$L$2,"")</f>
        <v/>
      </c>
      <c r="M1177" s="22" t="str">
        <f aca="false">IF(I1177&gt;=4,F1177*$M$2,"")</f>
        <v/>
      </c>
      <c r="N1177" s="16" t="n">
        <v>0</v>
      </c>
      <c r="O1177" s="16" t="n">
        <v>0</v>
      </c>
      <c r="P1177" s="23" t="n">
        <v>0</v>
      </c>
      <c r="Q1177" s="22"/>
      <c r="R1177" s="38"/>
      <c r="S1177" s="25" t="n">
        <f aca="false">SUM(F1177,H1177,J1177,K1177,L1177,M1177)</f>
        <v>70.656386</v>
      </c>
      <c r="T1177" s="25" t="n">
        <f aca="false">SUM(F1177,H1177,J1177,K1177,L1177,M1177,Q1177)</f>
        <v>70.656386</v>
      </c>
      <c r="AMH1177" s="13"/>
      <c r="AMI1177" s="0"/>
      <c r="AMJ1177" s="0"/>
    </row>
    <row r="1178" s="39" customFormat="true" ht="14.95" hidden="false" customHeight="false" outlineLevel="0" collapsed="false">
      <c r="A1178" s="27" t="n">
        <v>30728100</v>
      </c>
      <c r="B1178" s="28" t="s">
        <v>982</v>
      </c>
      <c r="C1178" s="29"/>
      <c r="D1178" s="29"/>
      <c r="E1178" s="27" t="s">
        <v>206</v>
      </c>
      <c r="F1178" s="19" t="n">
        <f aca="false">IF(C1178="",VLOOKUP(E1178,'PORTE E UCO'!$A$5:$D$46,4,0),VLOOKUP(E1178,'PORTE E UCO'!$A$5:$D$46,4,0)*C1178)</f>
        <v>839.818166</v>
      </c>
      <c r="G1178" s="30"/>
      <c r="H1178" s="21" t="n">
        <f aca="false">G1178*$R$2</f>
        <v>0</v>
      </c>
      <c r="I1178" s="27" t="n">
        <v>2</v>
      </c>
      <c r="J1178" s="22" t="n">
        <f aca="false">IF(I1178&gt;=1,F1178*$J$2,"")</f>
        <v>251.9454498</v>
      </c>
      <c r="K1178" s="22" t="n">
        <f aca="false">IF(I1178&gt;=2,F1178*$K$2,"")</f>
        <v>167.9636332</v>
      </c>
      <c r="L1178" s="22" t="str">
        <f aca="false">IF(I1178&gt;=3,F1178*$L$2,"")</f>
        <v/>
      </c>
      <c r="M1178" s="22" t="str">
        <f aca="false">IF(I1178&gt;=4,F1178*$M$2,"")</f>
        <v/>
      </c>
      <c r="N1178" s="27" t="n">
        <v>4</v>
      </c>
      <c r="O1178" s="27" t="n">
        <v>0</v>
      </c>
      <c r="P1178" s="31" t="n">
        <v>0</v>
      </c>
      <c r="Q1178" s="32"/>
      <c r="R1178" s="38"/>
      <c r="S1178" s="25" t="n">
        <f aca="false">SUM(F1178,H1178,J1178,K1178,L1178,M1178)</f>
        <v>1259.727249</v>
      </c>
      <c r="T1178" s="25" t="n">
        <f aca="false">SUM(F1178,H1178,J1178,K1178,L1178,M1178,Q1178)</f>
        <v>1259.727249</v>
      </c>
      <c r="AMH1178" s="13"/>
      <c r="AMI1178" s="0"/>
      <c r="AMJ1178" s="0"/>
    </row>
    <row r="1179" s="39" customFormat="true" ht="13.8" hidden="false" customHeight="false" outlineLevel="0" collapsed="false">
      <c r="A1179" s="16" t="n">
        <v>30728118</v>
      </c>
      <c r="B1179" s="17" t="s">
        <v>1219</v>
      </c>
      <c r="C1179" s="18"/>
      <c r="D1179" s="18"/>
      <c r="E1179" s="16" t="s">
        <v>17</v>
      </c>
      <c r="F1179" s="19" t="n">
        <f aca="false">IF(C1179="",VLOOKUP(E1179,'PORTE E UCO'!$A$5:$D$46,4,0),VLOOKUP(E1179,'PORTE E UCO'!$A$5:$D$46,4,0)*C1179)</f>
        <v>150.60084</v>
      </c>
      <c r="G1179" s="20"/>
      <c r="H1179" s="21" t="n">
        <f aca="false">G1179*$R$2</f>
        <v>0</v>
      </c>
      <c r="I1179" s="16" t="n">
        <v>1</v>
      </c>
      <c r="J1179" s="22" t="n">
        <f aca="false">IF(I1179&gt;=1,F1179*$J$2,"")</f>
        <v>45.180252</v>
      </c>
      <c r="K1179" s="22" t="str">
        <f aca="false">IF(I1179&gt;=2,F1179*$K$2,"")</f>
        <v/>
      </c>
      <c r="L1179" s="22" t="str">
        <f aca="false">IF(I1179&gt;=3,F1179*$L$2,"")</f>
        <v/>
      </c>
      <c r="M1179" s="22" t="str">
        <f aca="false">IF(I1179&gt;=4,F1179*$M$2,"")</f>
        <v/>
      </c>
      <c r="N1179" s="16" t="n">
        <v>1</v>
      </c>
      <c r="O1179" s="16" t="n">
        <v>0</v>
      </c>
      <c r="P1179" s="23" t="n">
        <v>0</v>
      </c>
      <c r="Q1179" s="22"/>
      <c r="R1179" s="38"/>
      <c r="S1179" s="25" t="n">
        <f aca="false">SUM(F1179,H1179,J1179,K1179,L1179,M1179)</f>
        <v>195.781092</v>
      </c>
      <c r="T1179" s="25" t="n">
        <f aca="false">SUM(F1179,H1179,J1179,K1179,L1179,M1179,Q1179)</f>
        <v>195.781092</v>
      </c>
      <c r="AMH1179" s="13"/>
      <c r="AMI1179" s="0"/>
      <c r="AMJ1179" s="0"/>
    </row>
    <row r="1180" s="39" customFormat="true" ht="13.8" hidden="false" customHeight="false" outlineLevel="0" collapsed="false">
      <c r="A1180" s="27" t="n">
        <v>30728126</v>
      </c>
      <c r="B1180" s="28" t="s">
        <v>1220</v>
      </c>
      <c r="C1180" s="29"/>
      <c r="D1180" s="29"/>
      <c r="E1180" s="27" t="s">
        <v>176</v>
      </c>
      <c r="F1180" s="19" t="n">
        <f aca="false">IF(C1180="",VLOOKUP(E1180,'PORTE E UCO'!$A$5:$D$46,4,0),VLOOKUP(E1180,'PORTE E UCO'!$A$5:$D$46,4,0)*C1180)</f>
        <v>891.034646</v>
      </c>
      <c r="G1180" s="30"/>
      <c r="H1180" s="21" t="n">
        <f aca="false">G1180*$R$2</f>
        <v>0</v>
      </c>
      <c r="I1180" s="27" t="n">
        <v>2</v>
      </c>
      <c r="J1180" s="22" t="n">
        <f aca="false">IF(I1180&gt;=1,F1180*$J$2,"")</f>
        <v>267.3103938</v>
      </c>
      <c r="K1180" s="22" t="n">
        <f aca="false">IF(I1180&gt;=2,F1180*$K$2,"")</f>
        <v>178.2069292</v>
      </c>
      <c r="L1180" s="22" t="str">
        <f aca="false">IF(I1180&gt;=3,F1180*$L$2,"")</f>
        <v/>
      </c>
      <c r="M1180" s="22" t="str">
        <f aca="false">IF(I1180&gt;=4,F1180*$M$2,"")</f>
        <v/>
      </c>
      <c r="N1180" s="27" t="n">
        <v>3</v>
      </c>
      <c r="O1180" s="27" t="n">
        <v>0</v>
      </c>
      <c r="P1180" s="31" t="n">
        <v>0</v>
      </c>
      <c r="Q1180" s="32"/>
      <c r="R1180" s="38"/>
      <c r="S1180" s="25" t="n">
        <f aca="false">SUM(F1180,H1180,J1180,K1180,L1180,M1180)</f>
        <v>1336.551969</v>
      </c>
      <c r="T1180" s="25" t="n">
        <f aca="false">SUM(F1180,H1180,J1180,K1180,L1180,M1180,Q1180)</f>
        <v>1336.551969</v>
      </c>
      <c r="AMH1180" s="13"/>
      <c r="AMI1180" s="0"/>
      <c r="AMJ1180" s="0"/>
    </row>
    <row r="1181" s="39" customFormat="true" ht="14.95" hidden="false" customHeight="false" outlineLevel="0" collapsed="false">
      <c r="A1181" s="16" t="n">
        <v>30728142</v>
      </c>
      <c r="B1181" s="17" t="s">
        <v>1221</v>
      </c>
      <c r="C1181" s="18"/>
      <c r="D1181" s="18"/>
      <c r="E1181" s="16" t="s">
        <v>176</v>
      </c>
      <c r="F1181" s="19" t="n">
        <f aca="false">IF(C1181="",VLOOKUP(E1181,'PORTE E UCO'!$A$5:$D$46,4,0),VLOOKUP(E1181,'PORTE E UCO'!$A$5:$D$46,4,0)*C1181)</f>
        <v>891.034646</v>
      </c>
      <c r="G1181" s="20"/>
      <c r="H1181" s="21" t="n">
        <f aca="false">G1181*$R$2</f>
        <v>0</v>
      </c>
      <c r="I1181" s="16" t="n">
        <v>1</v>
      </c>
      <c r="J1181" s="22" t="n">
        <f aca="false">IF(I1181&gt;=1,F1181*$J$2,"")</f>
        <v>267.3103938</v>
      </c>
      <c r="K1181" s="22" t="str">
        <f aca="false">IF(I1181&gt;=2,F1181*$K$2,"")</f>
        <v/>
      </c>
      <c r="L1181" s="22" t="str">
        <f aca="false">IF(I1181&gt;=3,F1181*$L$2,"")</f>
        <v/>
      </c>
      <c r="M1181" s="22" t="str">
        <f aca="false">IF(I1181&gt;=4,F1181*$M$2,"")</f>
        <v/>
      </c>
      <c r="N1181" s="16" t="n">
        <v>3</v>
      </c>
      <c r="O1181" s="16" t="n">
        <v>0</v>
      </c>
      <c r="P1181" s="23" t="n">
        <v>0</v>
      </c>
      <c r="Q1181" s="22"/>
      <c r="R1181" s="38"/>
      <c r="S1181" s="25" t="n">
        <f aca="false">SUM(F1181,H1181,J1181,K1181,L1181,M1181)</f>
        <v>1158.3450398</v>
      </c>
      <c r="T1181" s="25" t="n">
        <f aca="false">SUM(F1181,H1181,J1181,K1181,L1181,M1181,Q1181)</f>
        <v>1158.3450398</v>
      </c>
      <c r="AMH1181" s="13"/>
      <c r="AMI1181" s="0"/>
      <c r="AMJ1181" s="0"/>
    </row>
    <row r="1182" s="39" customFormat="true" ht="14.95" hidden="false" customHeight="false" outlineLevel="0" collapsed="false">
      <c r="A1182" s="27" t="n">
        <v>30728134</v>
      </c>
      <c r="B1182" s="28" t="s">
        <v>1222</v>
      </c>
      <c r="C1182" s="29"/>
      <c r="D1182" s="29"/>
      <c r="E1182" s="27" t="s">
        <v>17</v>
      </c>
      <c r="F1182" s="19" t="n">
        <f aca="false">IF(C1182="",VLOOKUP(E1182,'PORTE E UCO'!$A$5:$D$46,4,0),VLOOKUP(E1182,'PORTE E UCO'!$A$5:$D$46,4,0)*C1182)</f>
        <v>150.60084</v>
      </c>
      <c r="G1182" s="30"/>
      <c r="H1182" s="21" t="n">
        <f aca="false">G1182*$R$2</f>
        <v>0</v>
      </c>
      <c r="I1182" s="27" t="n">
        <v>1</v>
      </c>
      <c r="J1182" s="22" t="n">
        <f aca="false">IF(I1182&gt;=1,F1182*$J$2,"")</f>
        <v>45.180252</v>
      </c>
      <c r="K1182" s="22" t="str">
        <f aca="false">IF(I1182&gt;=2,F1182*$K$2,"")</f>
        <v/>
      </c>
      <c r="L1182" s="22" t="str">
        <f aca="false">IF(I1182&gt;=3,F1182*$L$2,"")</f>
        <v/>
      </c>
      <c r="M1182" s="22" t="str">
        <f aca="false">IF(I1182&gt;=4,F1182*$M$2,"")</f>
        <v/>
      </c>
      <c r="N1182" s="27" t="n">
        <v>1</v>
      </c>
      <c r="O1182" s="27" t="n">
        <v>0</v>
      </c>
      <c r="P1182" s="31" t="n">
        <v>0</v>
      </c>
      <c r="Q1182" s="32"/>
      <c r="R1182" s="38"/>
      <c r="S1182" s="25" t="n">
        <f aca="false">SUM(F1182,H1182,J1182,K1182,L1182,M1182)</f>
        <v>195.781092</v>
      </c>
      <c r="T1182" s="25" t="n">
        <f aca="false">SUM(F1182,H1182,J1182,K1182,L1182,M1182,Q1182)</f>
        <v>195.781092</v>
      </c>
      <c r="AMH1182" s="13"/>
      <c r="AMI1182" s="0"/>
      <c r="AMJ1182" s="0"/>
    </row>
    <row r="1183" s="39" customFormat="true" ht="14.95" hidden="false" customHeight="false" outlineLevel="0" collapsed="false">
      <c r="A1183" s="16" t="n">
        <v>30728150</v>
      </c>
      <c r="B1183" s="17" t="s">
        <v>1223</v>
      </c>
      <c r="C1183" s="18"/>
      <c r="D1183" s="18"/>
      <c r="E1183" s="16" t="s">
        <v>195</v>
      </c>
      <c r="F1183" s="19" t="n">
        <f aca="false">IF(C1183="",VLOOKUP(E1183,'PORTE E UCO'!$A$5:$D$46,4,0),VLOOKUP(E1183,'PORTE E UCO'!$A$5:$D$46,4,0)*C1183)</f>
        <v>742.008916</v>
      </c>
      <c r="G1183" s="20"/>
      <c r="H1183" s="21" t="n">
        <f aca="false">G1183*$R$2</f>
        <v>0</v>
      </c>
      <c r="I1183" s="16" t="n">
        <v>1</v>
      </c>
      <c r="J1183" s="22" t="n">
        <f aca="false">IF(I1183&gt;=1,F1183*$J$2,"")</f>
        <v>222.6026748</v>
      </c>
      <c r="K1183" s="22" t="str">
        <f aca="false">IF(I1183&gt;=2,F1183*$K$2,"")</f>
        <v/>
      </c>
      <c r="L1183" s="22" t="str">
        <f aca="false">IF(I1183&gt;=3,F1183*$L$2,"")</f>
        <v/>
      </c>
      <c r="M1183" s="22" t="str">
        <f aca="false">IF(I1183&gt;=4,F1183*$M$2,"")</f>
        <v/>
      </c>
      <c r="N1183" s="16" t="n">
        <v>3</v>
      </c>
      <c r="O1183" s="16" t="n">
        <v>0</v>
      </c>
      <c r="P1183" s="23" t="n">
        <v>0</v>
      </c>
      <c r="Q1183" s="22"/>
      <c r="R1183" s="38"/>
      <c r="S1183" s="25" t="n">
        <f aca="false">SUM(F1183,H1183,J1183,K1183,L1183,M1183)</f>
        <v>964.6115908</v>
      </c>
      <c r="T1183" s="25" t="n">
        <f aca="false">SUM(F1183,H1183,J1183,K1183,L1183,M1183,Q1183)</f>
        <v>964.6115908</v>
      </c>
      <c r="AMH1183" s="13"/>
      <c r="AMI1183" s="0"/>
      <c r="AMJ1183" s="0"/>
    </row>
    <row r="1184" s="39" customFormat="true" ht="13.8" hidden="false" customHeight="false" outlineLevel="0" collapsed="false">
      <c r="A1184" s="27" t="n">
        <v>30728169</v>
      </c>
      <c r="B1184" s="28" t="s">
        <v>1224</v>
      </c>
      <c r="C1184" s="29"/>
      <c r="D1184" s="29"/>
      <c r="E1184" s="27" t="s">
        <v>460</v>
      </c>
      <c r="F1184" s="19" t="n">
        <f aca="false">IF(C1184="",VLOOKUP(E1184,'PORTE E UCO'!$A$5:$D$46,4,0),VLOOKUP(E1184,'PORTE E UCO'!$A$5:$D$46,4,0)*C1184)</f>
        <v>627.14783</v>
      </c>
      <c r="G1184" s="30"/>
      <c r="H1184" s="21" t="n">
        <f aca="false">G1184*$R$2</f>
        <v>0</v>
      </c>
      <c r="I1184" s="27" t="n">
        <v>1</v>
      </c>
      <c r="J1184" s="22" t="n">
        <f aca="false">IF(I1184&gt;=1,F1184*$J$2,"")</f>
        <v>188.144349</v>
      </c>
      <c r="K1184" s="22" t="str">
        <f aca="false">IF(I1184&gt;=2,F1184*$K$2,"")</f>
        <v/>
      </c>
      <c r="L1184" s="22" t="str">
        <f aca="false">IF(I1184&gt;=3,F1184*$L$2,"")</f>
        <v/>
      </c>
      <c r="M1184" s="22" t="str">
        <f aca="false">IF(I1184&gt;=4,F1184*$M$2,"")</f>
        <v/>
      </c>
      <c r="N1184" s="27" t="n">
        <v>3</v>
      </c>
      <c r="O1184" s="27" t="n">
        <v>0</v>
      </c>
      <c r="P1184" s="31" t="n">
        <v>0</v>
      </c>
      <c r="Q1184" s="32"/>
      <c r="R1184" s="38"/>
      <c r="S1184" s="25" t="n">
        <f aca="false">SUM(F1184,H1184,J1184,K1184,L1184,M1184)</f>
        <v>815.292179</v>
      </c>
      <c r="T1184" s="25" t="n">
        <f aca="false">SUM(F1184,H1184,J1184,K1184,L1184,M1184,Q1184)</f>
        <v>815.292179</v>
      </c>
      <c r="AMH1184" s="13"/>
      <c r="AMI1184" s="0"/>
      <c r="AMJ1184" s="0"/>
    </row>
    <row r="1185" s="39" customFormat="true" ht="13.8" hidden="false" customHeight="false" outlineLevel="0" collapsed="false">
      <c r="A1185" s="16" t="n">
        <v>30728177</v>
      </c>
      <c r="B1185" s="17" t="s">
        <v>1225</v>
      </c>
      <c r="C1185" s="18"/>
      <c r="D1185" s="18"/>
      <c r="E1185" s="16" t="s">
        <v>206</v>
      </c>
      <c r="F1185" s="19" t="n">
        <f aca="false">IF(C1185="",VLOOKUP(E1185,'PORTE E UCO'!$A$5:$D$46,4,0),VLOOKUP(E1185,'PORTE E UCO'!$A$5:$D$46,4,0)*C1185)</f>
        <v>839.818166</v>
      </c>
      <c r="G1185" s="20"/>
      <c r="H1185" s="21" t="n">
        <f aca="false">G1185*$R$2</f>
        <v>0</v>
      </c>
      <c r="I1185" s="16" t="n">
        <v>2</v>
      </c>
      <c r="J1185" s="22" t="n">
        <f aca="false">IF(I1185&gt;=1,F1185*$J$2,"")</f>
        <v>251.9454498</v>
      </c>
      <c r="K1185" s="22" t="n">
        <f aca="false">IF(I1185&gt;=2,F1185*$K$2,"")</f>
        <v>167.9636332</v>
      </c>
      <c r="L1185" s="22" t="str">
        <f aca="false">IF(I1185&gt;=3,F1185*$L$2,"")</f>
        <v/>
      </c>
      <c r="M1185" s="22" t="str">
        <f aca="false">IF(I1185&gt;=4,F1185*$M$2,"")</f>
        <v/>
      </c>
      <c r="N1185" s="16" t="n">
        <v>3</v>
      </c>
      <c r="O1185" s="16" t="n">
        <v>0</v>
      </c>
      <c r="P1185" s="23" t="n">
        <v>0</v>
      </c>
      <c r="Q1185" s="22"/>
      <c r="R1185" s="38"/>
      <c r="S1185" s="25" t="n">
        <f aca="false">SUM(F1185,H1185,J1185,K1185,L1185,M1185)</f>
        <v>1259.727249</v>
      </c>
      <c r="T1185" s="25" t="n">
        <f aca="false">SUM(F1185,H1185,J1185,K1185,L1185,M1185,Q1185)</f>
        <v>1259.727249</v>
      </c>
      <c r="AMH1185" s="13"/>
      <c r="AMI1185" s="0"/>
      <c r="AMJ1185" s="0"/>
    </row>
    <row r="1186" s="39" customFormat="true" ht="13.8" hidden="false" customHeight="false" outlineLevel="0" collapsed="false">
      <c r="A1186" s="27" t="n">
        <v>30729017</v>
      </c>
      <c r="B1186" s="28" t="s">
        <v>1226</v>
      </c>
      <c r="C1186" s="29"/>
      <c r="D1186" s="29"/>
      <c r="E1186" s="27" t="s">
        <v>195</v>
      </c>
      <c r="F1186" s="19" t="n">
        <f aca="false">IF(C1186="",VLOOKUP(E1186,'PORTE E UCO'!$A$5:$D$46,4,0),VLOOKUP(E1186,'PORTE E UCO'!$A$5:$D$46,4,0)*C1186)</f>
        <v>742.008916</v>
      </c>
      <c r="G1186" s="30"/>
      <c r="H1186" s="21" t="n">
        <f aca="false">G1186*$R$2</f>
        <v>0</v>
      </c>
      <c r="I1186" s="27" t="n">
        <v>1</v>
      </c>
      <c r="J1186" s="22" t="n">
        <f aca="false">IF(I1186&gt;=1,F1186*$J$2,"")</f>
        <v>222.6026748</v>
      </c>
      <c r="K1186" s="22" t="str">
        <f aca="false">IF(I1186&gt;=2,F1186*$K$2,"")</f>
        <v/>
      </c>
      <c r="L1186" s="22" t="str">
        <f aca="false">IF(I1186&gt;=3,F1186*$L$2,"")</f>
        <v/>
      </c>
      <c r="M1186" s="22" t="str">
        <f aca="false">IF(I1186&gt;=4,F1186*$M$2,"")</f>
        <v/>
      </c>
      <c r="N1186" s="27" t="n">
        <v>3</v>
      </c>
      <c r="O1186" s="27" t="n">
        <v>0</v>
      </c>
      <c r="P1186" s="31" t="n">
        <v>0</v>
      </c>
      <c r="Q1186" s="32"/>
      <c r="R1186" s="38"/>
      <c r="S1186" s="25" t="n">
        <f aca="false">SUM(F1186,H1186,J1186,K1186,L1186,M1186)</f>
        <v>964.6115908</v>
      </c>
      <c r="T1186" s="25" t="n">
        <f aca="false">SUM(F1186,H1186,J1186,K1186,L1186,M1186,Q1186)</f>
        <v>964.6115908</v>
      </c>
      <c r="AMH1186" s="13"/>
      <c r="AMI1186" s="0"/>
      <c r="AMJ1186" s="0"/>
    </row>
    <row r="1187" s="39" customFormat="true" ht="14.95" hidden="false" customHeight="false" outlineLevel="0" collapsed="false">
      <c r="A1187" s="16" t="n">
        <v>30729025</v>
      </c>
      <c r="B1187" s="17" t="s">
        <v>1227</v>
      </c>
      <c r="C1187" s="18"/>
      <c r="D1187" s="18"/>
      <c r="E1187" s="16" t="s">
        <v>26</v>
      </c>
      <c r="F1187" s="19" t="n">
        <f aca="false">IF(C1187="",VLOOKUP(E1187,'PORTE E UCO'!$A$5:$D$46,4,0),VLOOKUP(E1187,'PORTE E UCO'!$A$5:$D$46,4,0)*C1187)</f>
        <v>324.442174</v>
      </c>
      <c r="G1187" s="20"/>
      <c r="H1187" s="21" t="n">
        <f aca="false">G1187*$R$2</f>
        <v>0</v>
      </c>
      <c r="I1187" s="16" t="n">
        <v>1</v>
      </c>
      <c r="J1187" s="22" t="n">
        <f aca="false">IF(I1187&gt;=1,F1187*$J$2,"")</f>
        <v>97.3326522</v>
      </c>
      <c r="K1187" s="22" t="str">
        <f aca="false">IF(I1187&gt;=2,F1187*$K$2,"")</f>
        <v/>
      </c>
      <c r="L1187" s="22" t="str">
        <f aca="false">IF(I1187&gt;=3,F1187*$L$2,"")</f>
        <v/>
      </c>
      <c r="M1187" s="22" t="str">
        <f aca="false">IF(I1187&gt;=4,F1187*$M$2,"")</f>
        <v/>
      </c>
      <c r="N1187" s="16" t="n">
        <v>1</v>
      </c>
      <c r="O1187" s="16" t="n">
        <v>0</v>
      </c>
      <c r="P1187" s="23" t="n">
        <v>0</v>
      </c>
      <c r="Q1187" s="22"/>
      <c r="R1187" s="38"/>
      <c r="S1187" s="25" t="n">
        <f aca="false">SUM(F1187,H1187,J1187,K1187,L1187,M1187)</f>
        <v>421.7748262</v>
      </c>
      <c r="T1187" s="25" t="n">
        <f aca="false">SUM(F1187,H1187,J1187,K1187,L1187,M1187,Q1187)</f>
        <v>421.7748262</v>
      </c>
      <c r="AMH1187" s="13"/>
      <c r="AMI1187" s="0"/>
      <c r="AMJ1187" s="0"/>
    </row>
    <row r="1188" s="39" customFormat="true" ht="14.95" hidden="false" customHeight="false" outlineLevel="0" collapsed="false">
      <c r="A1188" s="27" t="n">
        <v>30729033</v>
      </c>
      <c r="B1188" s="28" t="s">
        <v>1228</v>
      </c>
      <c r="C1188" s="29"/>
      <c r="D1188" s="29"/>
      <c r="E1188" s="27" t="s">
        <v>22</v>
      </c>
      <c r="F1188" s="19" t="n">
        <f aca="false">IF(C1188="",VLOOKUP(E1188,'PORTE E UCO'!$A$5:$D$46,4,0),VLOOKUP(E1188,'PORTE E UCO'!$A$5:$D$46,4,0)*C1188)</f>
        <v>220.434104</v>
      </c>
      <c r="G1188" s="30"/>
      <c r="H1188" s="21" t="n">
        <f aca="false">G1188*$R$2</f>
        <v>0</v>
      </c>
      <c r="I1188" s="27" t="n">
        <v>1</v>
      </c>
      <c r="J1188" s="22" t="n">
        <f aca="false">IF(I1188&gt;=1,F1188*$J$2,"")</f>
        <v>66.1302312</v>
      </c>
      <c r="K1188" s="22" t="str">
        <f aca="false">IF(I1188&gt;=2,F1188*$K$2,"")</f>
        <v/>
      </c>
      <c r="L1188" s="22" t="str">
        <f aca="false">IF(I1188&gt;=3,F1188*$L$2,"")</f>
        <v/>
      </c>
      <c r="M1188" s="22" t="str">
        <f aca="false">IF(I1188&gt;=4,F1188*$M$2,"")</f>
        <v/>
      </c>
      <c r="N1188" s="27" t="n">
        <v>2</v>
      </c>
      <c r="O1188" s="27" t="n">
        <v>0</v>
      </c>
      <c r="P1188" s="31" t="n">
        <v>0</v>
      </c>
      <c r="Q1188" s="32"/>
      <c r="R1188" s="38"/>
      <c r="S1188" s="25" t="n">
        <f aca="false">SUM(F1188,H1188,J1188,K1188,L1188,M1188)</f>
        <v>286.5643352</v>
      </c>
      <c r="T1188" s="25" t="n">
        <f aca="false">SUM(F1188,H1188,J1188,K1188,L1188,M1188,Q1188)</f>
        <v>286.5643352</v>
      </c>
      <c r="AMH1188" s="13"/>
      <c r="AMI1188" s="0"/>
      <c r="AMJ1188" s="0"/>
    </row>
    <row r="1189" s="39" customFormat="true" ht="13.8" hidden="false" customHeight="false" outlineLevel="0" collapsed="false">
      <c r="A1189" s="16" t="n">
        <v>30729041</v>
      </c>
      <c r="B1189" s="17" t="s">
        <v>1229</v>
      </c>
      <c r="C1189" s="18"/>
      <c r="D1189" s="18"/>
      <c r="E1189" s="16" t="s">
        <v>272</v>
      </c>
      <c r="F1189" s="19" t="n">
        <f aca="false">IF(C1189="",VLOOKUP(E1189,'PORTE E UCO'!$A$5:$D$46,4,0),VLOOKUP(E1189,'PORTE E UCO'!$A$5:$D$46,4,0)*C1189)</f>
        <v>801.009488</v>
      </c>
      <c r="G1189" s="20"/>
      <c r="H1189" s="21" t="n">
        <f aca="false">G1189*$R$2</f>
        <v>0</v>
      </c>
      <c r="I1189" s="16" t="n">
        <v>1</v>
      </c>
      <c r="J1189" s="22" t="n">
        <f aca="false">IF(I1189&gt;=1,F1189*$J$2,"")</f>
        <v>240.3028464</v>
      </c>
      <c r="K1189" s="22" t="str">
        <f aca="false">IF(I1189&gt;=2,F1189*$K$2,"")</f>
        <v/>
      </c>
      <c r="L1189" s="22" t="str">
        <f aca="false">IF(I1189&gt;=3,F1189*$L$2,"")</f>
        <v/>
      </c>
      <c r="M1189" s="22" t="str">
        <f aca="false">IF(I1189&gt;=4,F1189*$M$2,"")</f>
        <v/>
      </c>
      <c r="N1189" s="16" t="n">
        <v>3</v>
      </c>
      <c r="O1189" s="16" t="n">
        <v>0</v>
      </c>
      <c r="P1189" s="23" t="n">
        <v>0</v>
      </c>
      <c r="Q1189" s="22"/>
      <c r="R1189" s="38"/>
      <c r="S1189" s="25" t="n">
        <f aca="false">SUM(F1189,H1189,J1189,K1189,L1189,M1189)</f>
        <v>1041.3123344</v>
      </c>
      <c r="T1189" s="25" t="n">
        <f aca="false">SUM(F1189,H1189,J1189,K1189,L1189,M1189,Q1189)</f>
        <v>1041.3123344</v>
      </c>
      <c r="AMH1189" s="13"/>
      <c r="AMI1189" s="0"/>
      <c r="AMJ1189" s="0"/>
    </row>
    <row r="1190" s="39" customFormat="true" ht="13.8" hidden="false" customHeight="false" outlineLevel="0" collapsed="false">
      <c r="A1190" s="27" t="n">
        <v>30729050</v>
      </c>
      <c r="B1190" s="28" t="s">
        <v>1230</v>
      </c>
      <c r="C1190" s="29"/>
      <c r="D1190" s="29"/>
      <c r="E1190" s="27" t="s">
        <v>223</v>
      </c>
      <c r="F1190" s="19" t="n">
        <f aca="false">IF(C1190="",VLOOKUP(E1190,'PORTE E UCO'!$A$5:$D$46,4,0),VLOOKUP(E1190,'PORTE E UCO'!$A$5:$D$46,4,0)*C1190)</f>
        <v>436.20385</v>
      </c>
      <c r="G1190" s="30"/>
      <c r="H1190" s="21" t="n">
        <f aca="false">G1190*$R$2</f>
        <v>0</v>
      </c>
      <c r="I1190" s="27" t="n">
        <v>1</v>
      </c>
      <c r="J1190" s="22" t="n">
        <f aca="false">IF(I1190&gt;=1,F1190*$J$2,"")</f>
        <v>130.861155</v>
      </c>
      <c r="K1190" s="22" t="str">
        <f aca="false">IF(I1190&gt;=2,F1190*$K$2,"")</f>
        <v/>
      </c>
      <c r="L1190" s="22" t="str">
        <f aca="false">IF(I1190&gt;=3,F1190*$L$2,"")</f>
        <v/>
      </c>
      <c r="M1190" s="22" t="str">
        <f aca="false">IF(I1190&gt;=4,F1190*$M$2,"")</f>
        <v/>
      </c>
      <c r="N1190" s="27" t="n">
        <v>2</v>
      </c>
      <c r="O1190" s="27" t="n">
        <v>0</v>
      </c>
      <c r="P1190" s="31" t="n">
        <v>0</v>
      </c>
      <c r="Q1190" s="32"/>
      <c r="R1190" s="38"/>
      <c r="S1190" s="25" t="n">
        <f aca="false">SUM(F1190,H1190,J1190,K1190,L1190,M1190)</f>
        <v>567.065005</v>
      </c>
      <c r="T1190" s="25" t="n">
        <f aca="false">SUM(F1190,H1190,J1190,K1190,L1190,M1190,Q1190)</f>
        <v>567.065005</v>
      </c>
      <c r="AMH1190" s="13"/>
      <c r="AMI1190" s="0"/>
      <c r="AMJ1190" s="0"/>
    </row>
    <row r="1191" s="39" customFormat="true" ht="13.8" hidden="false" customHeight="false" outlineLevel="0" collapsed="false">
      <c r="A1191" s="16" t="n">
        <v>30729068</v>
      </c>
      <c r="B1191" s="17" t="s">
        <v>1231</v>
      </c>
      <c r="C1191" s="18"/>
      <c r="D1191" s="18"/>
      <c r="E1191" s="16" t="s">
        <v>37</v>
      </c>
      <c r="F1191" s="19" t="n">
        <f aca="false">IF(C1191="",VLOOKUP(E1191,'PORTE E UCO'!$A$5:$D$46,4,0),VLOOKUP(E1191,'PORTE E UCO'!$A$5:$D$46,4,0)*C1191)</f>
        <v>192.437794</v>
      </c>
      <c r="G1191" s="20"/>
      <c r="H1191" s="21" t="n">
        <f aca="false">G1191*$R$2</f>
        <v>0</v>
      </c>
      <c r="I1191" s="16" t="n">
        <v>1</v>
      </c>
      <c r="J1191" s="22" t="n">
        <f aca="false">IF(I1191&gt;=1,F1191*$J$2,"")</f>
        <v>57.7313382</v>
      </c>
      <c r="K1191" s="22" t="str">
        <f aca="false">IF(I1191&gt;=2,F1191*$K$2,"")</f>
        <v/>
      </c>
      <c r="L1191" s="22" t="str">
        <f aca="false">IF(I1191&gt;=3,F1191*$L$2,"")</f>
        <v/>
      </c>
      <c r="M1191" s="22" t="str">
        <f aca="false">IF(I1191&gt;=4,F1191*$M$2,"")</f>
        <v/>
      </c>
      <c r="N1191" s="16" t="n">
        <v>1</v>
      </c>
      <c r="O1191" s="16" t="n">
        <v>0</v>
      </c>
      <c r="P1191" s="23" t="n">
        <v>0</v>
      </c>
      <c r="Q1191" s="22"/>
      <c r="R1191" s="38"/>
      <c r="S1191" s="25" t="n">
        <f aca="false">SUM(F1191,H1191,J1191,K1191,L1191,M1191)</f>
        <v>250.1691322</v>
      </c>
      <c r="T1191" s="25" t="n">
        <f aca="false">SUM(F1191,H1191,J1191,K1191,L1191,M1191,Q1191)</f>
        <v>250.1691322</v>
      </c>
      <c r="AMH1191" s="13"/>
      <c r="AMI1191" s="0"/>
      <c r="AMJ1191" s="0"/>
    </row>
    <row r="1192" s="39" customFormat="true" ht="14.95" hidden="false" customHeight="false" outlineLevel="0" collapsed="false">
      <c r="A1192" s="27" t="n">
        <v>30729084</v>
      </c>
      <c r="B1192" s="28" t="s">
        <v>1232</v>
      </c>
      <c r="C1192" s="29"/>
      <c r="D1192" s="29"/>
      <c r="E1192" s="27" t="s">
        <v>223</v>
      </c>
      <c r="F1192" s="19" t="n">
        <f aca="false">IF(C1192="",VLOOKUP(E1192,'PORTE E UCO'!$A$5:$D$46,4,0),VLOOKUP(E1192,'PORTE E UCO'!$A$5:$D$46,4,0)*C1192)</f>
        <v>436.20385</v>
      </c>
      <c r="G1192" s="30"/>
      <c r="H1192" s="21" t="n">
        <f aca="false">G1192*$R$2</f>
        <v>0</v>
      </c>
      <c r="I1192" s="27" t="n">
        <v>1</v>
      </c>
      <c r="J1192" s="22" t="n">
        <f aca="false">IF(I1192&gt;=1,F1192*$J$2,"")</f>
        <v>130.861155</v>
      </c>
      <c r="K1192" s="22" t="str">
        <f aca="false">IF(I1192&gt;=2,F1192*$K$2,"")</f>
        <v/>
      </c>
      <c r="L1192" s="22" t="str">
        <f aca="false">IF(I1192&gt;=3,F1192*$L$2,"")</f>
        <v/>
      </c>
      <c r="M1192" s="22" t="str">
        <f aca="false">IF(I1192&gt;=4,F1192*$M$2,"")</f>
        <v/>
      </c>
      <c r="N1192" s="27" t="n">
        <v>4</v>
      </c>
      <c r="O1192" s="27" t="n">
        <v>0</v>
      </c>
      <c r="P1192" s="31" t="n">
        <v>0</v>
      </c>
      <c r="Q1192" s="32"/>
      <c r="R1192" s="38"/>
      <c r="S1192" s="25" t="n">
        <f aca="false">SUM(F1192,H1192,J1192,K1192,L1192,M1192)</f>
        <v>567.065005</v>
      </c>
      <c r="T1192" s="25" t="n">
        <f aca="false">SUM(F1192,H1192,J1192,K1192,L1192,M1192,Q1192)</f>
        <v>567.065005</v>
      </c>
      <c r="AMH1192" s="13"/>
      <c r="AMI1192" s="0"/>
      <c r="AMJ1192" s="0"/>
    </row>
    <row r="1193" s="39" customFormat="true" ht="13.8" hidden="false" customHeight="false" outlineLevel="0" collapsed="false">
      <c r="A1193" s="16" t="n">
        <v>30729092</v>
      </c>
      <c r="B1193" s="17" t="s">
        <v>1233</v>
      </c>
      <c r="C1193" s="18"/>
      <c r="D1193" s="18"/>
      <c r="E1193" s="16" t="s">
        <v>223</v>
      </c>
      <c r="F1193" s="19" t="n">
        <f aca="false">IF(C1193="",VLOOKUP(E1193,'PORTE E UCO'!$A$5:$D$46,4,0),VLOOKUP(E1193,'PORTE E UCO'!$A$5:$D$46,4,0)*C1193)</f>
        <v>436.20385</v>
      </c>
      <c r="G1193" s="20"/>
      <c r="H1193" s="21" t="n">
        <f aca="false">G1193*$R$2</f>
        <v>0</v>
      </c>
      <c r="I1193" s="16" t="n">
        <v>2</v>
      </c>
      <c r="J1193" s="22" t="n">
        <f aca="false">IF(I1193&gt;=1,F1193*$J$2,"")</f>
        <v>130.861155</v>
      </c>
      <c r="K1193" s="22" t="n">
        <f aca="false">IF(I1193&gt;=2,F1193*$K$2,"")</f>
        <v>87.24077</v>
      </c>
      <c r="L1193" s="22" t="str">
        <f aca="false">IF(I1193&gt;=3,F1193*$L$2,"")</f>
        <v/>
      </c>
      <c r="M1193" s="22" t="str">
        <f aca="false">IF(I1193&gt;=4,F1193*$M$2,"")</f>
        <v/>
      </c>
      <c r="N1193" s="16" t="n">
        <v>3</v>
      </c>
      <c r="O1193" s="16" t="n">
        <v>0</v>
      </c>
      <c r="P1193" s="23" t="n">
        <v>0</v>
      </c>
      <c r="Q1193" s="22"/>
      <c r="R1193" s="38"/>
      <c r="S1193" s="25" t="n">
        <f aca="false">SUM(F1193,H1193,J1193,K1193,L1193,M1193)</f>
        <v>654.305775</v>
      </c>
      <c r="T1193" s="25" t="n">
        <f aca="false">SUM(F1193,H1193,J1193,K1193,L1193,M1193,Q1193)</f>
        <v>654.305775</v>
      </c>
      <c r="AMH1193" s="13"/>
      <c r="AMI1193" s="0"/>
      <c r="AMJ1193" s="0"/>
    </row>
    <row r="1194" s="39" customFormat="true" ht="13.8" hidden="false" customHeight="false" outlineLevel="0" collapsed="false">
      <c r="A1194" s="27" t="n">
        <v>30729106</v>
      </c>
      <c r="B1194" s="28" t="s">
        <v>1234</v>
      </c>
      <c r="C1194" s="29"/>
      <c r="D1194" s="29"/>
      <c r="E1194" s="27" t="s">
        <v>22</v>
      </c>
      <c r="F1194" s="19" t="n">
        <f aca="false">IF(C1194="",VLOOKUP(E1194,'PORTE E UCO'!$A$5:$D$46,4,0),VLOOKUP(E1194,'PORTE E UCO'!$A$5:$D$46,4,0)*C1194)</f>
        <v>220.434104</v>
      </c>
      <c r="G1194" s="30"/>
      <c r="H1194" s="21" t="n">
        <f aca="false">G1194*$R$2</f>
        <v>0</v>
      </c>
      <c r="I1194" s="27" t="n">
        <v>1</v>
      </c>
      <c r="J1194" s="22" t="n">
        <f aca="false">IF(I1194&gt;=1,F1194*$J$2,"")</f>
        <v>66.1302312</v>
      </c>
      <c r="K1194" s="22" t="str">
        <f aca="false">IF(I1194&gt;=2,F1194*$K$2,"")</f>
        <v/>
      </c>
      <c r="L1194" s="22" t="str">
        <f aca="false">IF(I1194&gt;=3,F1194*$L$2,"")</f>
        <v/>
      </c>
      <c r="M1194" s="22" t="str">
        <f aca="false">IF(I1194&gt;=4,F1194*$M$2,"")</f>
        <v/>
      </c>
      <c r="N1194" s="27" t="n">
        <v>2</v>
      </c>
      <c r="O1194" s="27" t="n">
        <v>0</v>
      </c>
      <c r="P1194" s="31" t="n">
        <v>0</v>
      </c>
      <c r="Q1194" s="32"/>
      <c r="R1194" s="38"/>
      <c r="S1194" s="25" t="n">
        <f aca="false">SUM(F1194,H1194,J1194,K1194,L1194,M1194)</f>
        <v>286.5643352</v>
      </c>
      <c r="T1194" s="25" t="n">
        <f aca="false">SUM(F1194,H1194,J1194,K1194,L1194,M1194,Q1194)</f>
        <v>286.5643352</v>
      </c>
      <c r="AMH1194" s="13"/>
      <c r="AMI1194" s="0"/>
      <c r="AMJ1194" s="0"/>
    </row>
    <row r="1195" s="39" customFormat="true" ht="13.8" hidden="false" customHeight="false" outlineLevel="0" collapsed="false">
      <c r="A1195" s="16" t="n">
        <v>30729114</v>
      </c>
      <c r="B1195" s="17" t="s">
        <v>1235</v>
      </c>
      <c r="C1195" s="18"/>
      <c r="D1195" s="18"/>
      <c r="E1195" s="16" t="s">
        <v>15</v>
      </c>
      <c r="F1195" s="19" t="n">
        <f aca="false">IF(C1195="",VLOOKUP(E1195,'PORTE E UCO'!$A$5:$D$46,4,0),VLOOKUP(E1195,'PORTE E UCO'!$A$5:$D$46,4,0)*C1195)</f>
        <v>93.13473</v>
      </c>
      <c r="G1195" s="20"/>
      <c r="H1195" s="21" t="n">
        <f aca="false">G1195*$R$2</f>
        <v>0</v>
      </c>
      <c r="I1195" s="16" t="n">
        <v>0</v>
      </c>
      <c r="J1195" s="22" t="str">
        <f aca="false">IF(I1195&gt;=1,F1195*$J$2,"")</f>
        <v/>
      </c>
      <c r="K1195" s="22" t="str">
        <f aca="false">IF(I1195&gt;=2,F1195*$K$2,"")</f>
        <v/>
      </c>
      <c r="L1195" s="22" t="str">
        <f aca="false">IF(I1195&gt;=3,F1195*$L$2,"")</f>
        <v/>
      </c>
      <c r="M1195" s="22" t="str">
        <f aca="false">IF(I1195&gt;=4,F1195*$M$2,"")</f>
        <v/>
      </c>
      <c r="N1195" s="16" t="n">
        <v>1</v>
      </c>
      <c r="O1195" s="16" t="n">
        <v>0</v>
      </c>
      <c r="P1195" s="23" t="n">
        <v>0</v>
      </c>
      <c r="Q1195" s="22"/>
      <c r="R1195" s="38"/>
      <c r="S1195" s="25" t="n">
        <f aca="false">SUM(F1195,H1195,J1195,K1195,L1195,M1195)</f>
        <v>93.13473</v>
      </c>
      <c r="T1195" s="25" t="n">
        <f aca="false">SUM(F1195,H1195,J1195,K1195,L1195,M1195,Q1195)</f>
        <v>93.13473</v>
      </c>
      <c r="AMH1195" s="13"/>
      <c r="AMI1195" s="0"/>
      <c r="AMJ1195" s="0"/>
    </row>
    <row r="1196" s="39" customFormat="true" ht="13.8" hidden="false" customHeight="false" outlineLevel="0" collapsed="false">
      <c r="A1196" s="27" t="n">
        <v>30729122</v>
      </c>
      <c r="B1196" s="28" t="s">
        <v>1236</v>
      </c>
      <c r="C1196" s="29"/>
      <c r="D1196" s="29"/>
      <c r="E1196" s="27" t="s">
        <v>26</v>
      </c>
      <c r="F1196" s="19" t="n">
        <f aca="false">IF(C1196="",VLOOKUP(E1196,'PORTE E UCO'!$A$5:$D$46,4,0),VLOOKUP(E1196,'PORTE E UCO'!$A$5:$D$46,4,0)*C1196)</f>
        <v>324.442174</v>
      </c>
      <c r="G1196" s="30"/>
      <c r="H1196" s="21" t="n">
        <f aca="false">G1196*$R$2</f>
        <v>0</v>
      </c>
      <c r="I1196" s="27" t="n">
        <v>1</v>
      </c>
      <c r="J1196" s="22" t="n">
        <f aca="false">IF(I1196&gt;=1,F1196*$J$2,"")</f>
        <v>97.3326522</v>
      </c>
      <c r="K1196" s="22" t="str">
        <f aca="false">IF(I1196&gt;=2,F1196*$K$2,"")</f>
        <v/>
      </c>
      <c r="L1196" s="22" t="str">
        <f aca="false">IF(I1196&gt;=3,F1196*$L$2,"")</f>
        <v/>
      </c>
      <c r="M1196" s="22" t="str">
        <f aca="false">IF(I1196&gt;=4,F1196*$M$2,"")</f>
        <v/>
      </c>
      <c r="N1196" s="27" t="n">
        <v>1</v>
      </c>
      <c r="O1196" s="27" t="n">
        <v>0</v>
      </c>
      <c r="P1196" s="31" t="n">
        <v>0</v>
      </c>
      <c r="Q1196" s="32"/>
      <c r="R1196" s="38"/>
      <c r="S1196" s="25" t="n">
        <f aca="false">SUM(F1196,H1196,J1196,K1196,L1196,M1196)</f>
        <v>421.7748262</v>
      </c>
      <c r="T1196" s="25" t="n">
        <f aca="false">SUM(F1196,H1196,J1196,K1196,L1196,M1196,Q1196)</f>
        <v>421.7748262</v>
      </c>
      <c r="AMH1196" s="13"/>
      <c r="AMI1196" s="0"/>
      <c r="AMJ1196" s="0"/>
    </row>
    <row r="1197" s="39" customFormat="true" ht="13.8" hidden="false" customHeight="false" outlineLevel="0" collapsed="false">
      <c r="A1197" s="16" t="n">
        <v>30729130</v>
      </c>
      <c r="B1197" s="17" t="s">
        <v>1237</v>
      </c>
      <c r="C1197" s="18"/>
      <c r="D1197" s="18"/>
      <c r="E1197" s="16" t="s">
        <v>20</v>
      </c>
      <c r="F1197" s="19" t="n">
        <f aca="false">IF(C1197="",VLOOKUP(E1197,'PORTE E UCO'!$A$5:$D$46,4,0),VLOOKUP(E1197,'PORTE E UCO'!$A$5:$D$46,4,0)*C1197)</f>
        <v>70.656386</v>
      </c>
      <c r="G1197" s="20"/>
      <c r="H1197" s="21" t="n">
        <f aca="false">G1197*$R$2</f>
        <v>0</v>
      </c>
      <c r="I1197" s="16" t="n">
        <v>0</v>
      </c>
      <c r="J1197" s="22" t="str">
        <f aca="false">IF(I1197&gt;=1,F1197*$J$2,"")</f>
        <v/>
      </c>
      <c r="K1197" s="22" t="str">
        <f aca="false">IF(I1197&gt;=2,F1197*$K$2,"")</f>
        <v/>
      </c>
      <c r="L1197" s="22" t="str">
        <f aca="false">IF(I1197&gt;=3,F1197*$L$2,"")</f>
        <v/>
      </c>
      <c r="M1197" s="22" t="str">
        <f aca="false">IF(I1197&gt;=4,F1197*$M$2,"")</f>
        <v/>
      </c>
      <c r="N1197" s="16" t="n">
        <v>0</v>
      </c>
      <c r="O1197" s="16" t="n">
        <v>0</v>
      </c>
      <c r="P1197" s="23" t="n">
        <v>0</v>
      </c>
      <c r="Q1197" s="22"/>
      <c r="R1197" s="38"/>
      <c r="S1197" s="25" t="n">
        <f aca="false">SUM(F1197,H1197,J1197,K1197,L1197,M1197)</f>
        <v>70.656386</v>
      </c>
      <c r="T1197" s="25" t="n">
        <f aca="false">SUM(F1197,H1197,J1197,K1197,L1197,M1197,Q1197)</f>
        <v>70.656386</v>
      </c>
      <c r="AMH1197" s="13"/>
      <c r="AMI1197" s="0"/>
      <c r="AMJ1197" s="0"/>
    </row>
    <row r="1198" s="39" customFormat="true" ht="13.8" hidden="false" customHeight="false" outlineLevel="0" collapsed="false">
      <c r="A1198" s="27" t="n">
        <v>30729149</v>
      </c>
      <c r="B1198" s="28" t="s">
        <v>1238</v>
      </c>
      <c r="C1198" s="29"/>
      <c r="D1198" s="29"/>
      <c r="E1198" s="27" t="s">
        <v>64</v>
      </c>
      <c r="F1198" s="19" t="n">
        <f aca="false">IF(C1198="",VLOOKUP(E1198,'PORTE E UCO'!$A$5:$D$46,4,0),VLOOKUP(E1198,'PORTE E UCO'!$A$5:$D$46,4,0)*C1198)</f>
        <v>110.217052</v>
      </c>
      <c r="G1198" s="30"/>
      <c r="H1198" s="21" t="n">
        <f aca="false">G1198*$R$2</f>
        <v>0</v>
      </c>
      <c r="I1198" s="27" t="n">
        <v>1</v>
      </c>
      <c r="J1198" s="22" t="n">
        <f aca="false">IF(I1198&gt;=1,F1198*$J$2,"")</f>
        <v>33.0651156</v>
      </c>
      <c r="K1198" s="22" t="str">
        <f aca="false">IF(I1198&gt;=2,F1198*$K$2,"")</f>
        <v/>
      </c>
      <c r="L1198" s="22" t="str">
        <f aca="false">IF(I1198&gt;=3,F1198*$L$2,"")</f>
        <v/>
      </c>
      <c r="M1198" s="22" t="str">
        <f aca="false">IF(I1198&gt;=4,F1198*$M$2,"")</f>
        <v/>
      </c>
      <c r="N1198" s="27" t="n">
        <v>1</v>
      </c>
      <c r="O1198" s="27" t="n">
        <v>0</v>
      </c>
      <c r="P1198" s="31" t="n">
        <v>0</v>
      </c>
      <c r="Q1198" s="32"/>
      <c r="R1198" s="38"/>
      <c r="S1198" s="25" t="n">
        <f aca="false">SUM(F1198,H1198,J1198,K1198,L1198,M1198)</f>
        <v>143.2821676</v>
      </c>
      <c r="T1198" s="25" t="n">
        <f aca="false">SUM(F1198,H1198,J1198,K1198,L1198,M1198,Q1198)</f>
        <v>143.2821676</v>
      </c>
      <c r="AMH1198" s="13"/>
      <c r="AMI1198" s="0"/>
      <c r="AMJ1198" s="0"/>
    </row>
    <row r="1199" s="39" customFormat="true" ht="13.8" hidden="false" customHeight="false" outlineLevel="0" collapsed="false">
      <c r="A1199" s="16" t="n">
        <v>30729157</v>
      </c>
      <c r="B1199" s="17" t="s">
        <v>1239</v>
      </c>
      <c r="C1199" s="18"/>
      <c r="D1199" s="18"/>
      <c r="E1199" s="16" t="s">
        <v>223</v>
      </c>
      <c r="F1199" s="19" t="n">
        <f aca="false">IF(C1199="",VLOOKUP(E1199,'PORTE E UCO'!$A$5:$D$46,4,0),VLOOKUP(E1199,'PORTE E UCO'!$A$5:$D$46,4,0)*C1199)</f>
        <v>436.20385</v>
      </c>
      <c r="G1199" s="20"/>
      <c r="H1199" s="21" t="n">
        <f aca="false">G1199*$R$2</f>
        <v>0</v>
      </c>
      <c r="I1199" s="16" t="n">
        <v>2</v>
      </c>
      <c r="J1199" s="22" t="n">
        <f aca="false">IF(I1199&gt;=1,F1199*$J$2,"")</f>
        <v>130.861155</v>
      </c>
      <c r="K1199" s="22" t="n">
        <f aca="false">IF(I1199&gt;=2,F1199*$K$2,"")</f>
        <v>87.24077</v>
      </c>
      <c r="L1199" s="22" t="str">
        <f aca="false">IF(I1199&gt;=3,F1199*$L$2,"")</f>
        <v/>
      </c>
      <c r="M1199" s="22" t="str">
        <f aca="false">IF(I1199&gt;=4,F1199*$M$2,"")</f>
        <v/>
      </c>
      <c r="N1199" s="16" t="n">
        <v>2</v>
      </c>
      <c r="O1199" s="16" t="n">
        <v>0</v>
      </c>
      <c r="P1199" s="23" t="n">
        <v>0</v>
      </c>
      <c r="Q1199" s="22"/>
      <c r="R1199" s="38"/>
      <c r="S1199" s="25" t="n">
        <f aca="false">SUM(F1199,H1199,J1199,K1199,L1199,M1199)</f>
        <v>654.305775</v>
      </c>
      <c r="T1199" s="25" t="n">
        <f aca="false">SUM(F1199,H1199,J1199,K1199,L1199,M1199,Q1199)</f>
        <v>654.305775</v>
      </c>
      <c r="AMH1199" s="13"/>
      <c r="AMI1199" s="0"/>
      <c r="AMJ1199" s="0"/>
    </row>
    <row r="1200" s="39" customFormat="true" ht="13.8" hidden="false" customHeight="false" outlineLevel="0" collapsed="false">
      <c r="A1200" s="27" t="n">
        <v>30729165</v>
      </c>
      <c r="B1200" s="28" t="s">
        <v>1240</v>
      </c>
      <c r="C1200" s="29"/>
      <c r="D1200" s="29"/>
      <c r="E1200" s="27" t="s">
        <v>15</v>
      </c>
      <c r="F1200" s="19" t="n">
        <f aca="false">IF(C1200="",VLOOKUP(E1200,'PORTE E UCO'!$A$5:$D$46,4,0),VLOOKUP(E1200,'PORTE E UCO'!$A$5:$D$46,4,0)*C1200)</f>
        <v>93.13473</v>
      </c>
      <c r="G1200" s="30"/>
      <c r="H1200" s="21" t="n">
        <f aca="false">G1200*$R$2</f>
        <v>0</v>
      </c>
      <c r="I1200" s="27" t="n">
        <v>1</v>
      </c>
      <c r="J1200" s="22" t="n">
        <f aca="false">IF(I1200&gt;=1,F1200*$J$2,"")</f>
        <v>27.940419</v>
      </c>
      <c r="K1200" s="22" t="str">
        <f aca="false">IF(I1200&gt;=2,F1200*$K$2,"")</f>
        <v/>
      </c>
      <c r="L1200" s="22" t="str">
        <f aca="false">IF(I1200&gt;=3,F1200*$L$2,"")</f>
        <v/>
      </c>
      <c r="M1200" s="22" t="str">
        <f aca="false">IF(I1200&gt;=4,F1200*$M$2,"")</f>
        <v/>
      </c>
      <c r="N1200" s="27" t="n">
        <v>1</v>
      </c>
      <c r="O1200" s="27" t="n">
        <v>0</v>
      </c>
      <c r="P1200" s="31" t="n">
        <v>0</v>
      </c>
      <c r="Q1200" s="32"/>
      <c r="R1200" s="38"/>
      <c r="S1200" s="25" t="n">
        <f aca="false">SUM(F1200,H1200,J1200,K1200,L1200,M1200)</f>
        <v>121.075149</v>
      </c>
      <c r="T1200" s="25" t="n">
        <f aca="false">SUM(F1200,H1200,J1200,K1200,L1200,M1200,Q1200)</f>
        <v>121.075149</v>
      </c>
      <c r="AMH1200" s="13"/>
      <c r="AMI1200" s="0"/>
      <c r="AMJ1200" s="0"/>
    </row>
    <row r="1201" s="39" customFormat="true" ht="13.8" hidden="false" customHeight="false" outlineLevel="0" collapsed="false">
      <c r="A1201" s="16" t="n">
        <v>30729173</v>
      </c>
      <c r="B1201" s="17" t="s">
        <v>1241</v>
      </c>
      <c r="C1201" s="18"/>
      <c r="D1201" s="18"/>
      <c r="E1201" s="16" t="s">
        <v>59</v>
      </c>
      <c r="F1201" s="19" t="n">
        <f aca="false">IF(C1201="",VLOOKUP(E1201,'PORTE E UCO'!$A$5:$D$46,4,0),VLOOKUP(E1201,'PORTE E UCO'!$A$5:$D$46,4,0)*C1201)</f>
        <v>349.26794</v>
      </c>
      <c r="G1201" s="20"/>
      <c r="H1201" s="21" t="n">
        <f aca="false">G1201*$R$2</f>
        <v>0</v>
      </c>
      <c r="I1201" s="16" t="n">
        <v>1</v>
      </c>
      <c r="J1201" s="22" t="n">
        <f aca="false">IF(I1201&gt;=1,F1201*$J$2,"")</f>
        <v>104.780382</v>
      </c>
      <c r="K1201" s="22" t="str">
        <f aca="false">IF(I1201&gt;=2,F1201*$K$2,"")</f>
        <v/>
      </c>
      <c r="L1201" s="22" t="str">
        <f aca="false">IF(I1201&gt;=3,F1201*$L$2,"")</f>
        <v/>
      </c>
      <c r="M1201" s="22" t="str">
        <f aca="false">IF(I1201&gt;=4,F1201*$M$2,"")</f>
        <v/>
      </c>
      <c r="N1201" s="16" t="n">
        <v>2</v>
      </c>
      <c r="O1201" s="16" t="n">
        <v>0</v>
      </c>
      <c r="P1201" s="23" t="n">
        <v>0</v>
      </c>
      <c r="Q1201" s="22"/>
      <c r="R1201" s="38"/>
      <c r="S1201" s="25" t="n">
        <f aca="false">SUM(F1201,H1201,J1201,K1201,L1201,M1201)</f>
        <v>454.048322</v>
      </c>
      <c r="T1201" s="25" t="n">
        <f aca="false">SUM(F1201,H1201,J1201,K1201,L1201,M1201,Q1201)</f>
        <v>454.048322</v>
      </c>
      <c r="AMH1201" s="13"/>
      <c r="AMI1201" s="0"/>
      <c r="AMJ1201" s="0"/>
    </row>
    <row r="1202" s="39" customFormat="true" ht="13.8" hidden="false" customHeight="false" outlineLevel="0" collapsed="false">
      <c r="A1202" s="27" t="n">
        <v>30729181</v>
      </c>
      <c r="B1202" s="28" t="s">
        <v>1242</v>
      </c>
      <c r="C1202" s="29"/>
      <c r="D1202" s="29"/>
      <c r="E1202" s="27" t="s">
        <v>167</v>
      </c>
      <c r="F1202" s="19" t="n">
        <f aca="false">IF(C1202="",VLOOKUP(E1202,'PORTE E UCO'!$A$5:$D$46,4,0),VLOOKUP(E1202,'PORTE E UCO'!$A$5:$D$46,4,0)*C1202)</f>
        <v>566.612796</v>
      </c>
      <c r="G1202" s="30"/>
      <c r="H1202" s="21" t="n">
        <f aca="false">G1202*$R$2</f>
        <v>0</v>
      </c>
      <c r="I1202" s="27" t="n">
        <v>1</v>
      </c>
      <c r="J1202" s="22" t="n">
        <f aca="false">IF(I1202&gt;=1,F1202*$J$2,"")</f>
        <v>169.9838388</v>
      </c>
      <c r="K1202" s="22" t="str">
        <f aca="false">IF(I1202&gt;=2,F1202*$K$2,"")</f>
        <v/>
      </c>
      <c r="L1202" s="22" t="str">
        <f aca="false">IF(I1202&gt;=3,F1202*$L$2,"")</f>
        <v/>
      </c>
      <c r="M1202" s="22" t="str">
        <f aca="false">IF(I1202&gt;=4,F1202*$M$2,"")</f>
        <v/>
      </c>
      <c r="N1202" s="27" t="n">
        <v>2</v>
      </c>
      <c r="O1202" s="27" t="n">
        <v>0</v>
      </c>
      <c r="P1202" s="31" t="n">
        <v>0</v>
      </c>
      <c r="Q1202" s="32"/>
      <c r="R1202" s="38"/>
      <c r="S1202" s="25" t="n">
        <f aca="false">SUM(F1202,H1202,J1202,K1202,L1202,M1202)</f>
        <v>736.5966348</v>
      </c>
      <c r="T1202" s="25" t="n">
        <f aca="false">SUM(F1202,H1202,J1202,K1202,L1202,M1202,Q1202)</f>
        <v>736.5966348</v>
      </c>
      <c r="AMH1202" s="13"/>
      <c r="AMI1202" s="0"/>
      <c r="AMJ1202" s="0"/>
    </row>
    <row r="1203" s="39" customFormat="true" ht="13.8" hidden="false" customHeight="false" outlineLevel="0" collapsed="false">
      <c r="A1203" s="16" t="n">
        <v>30729190</v>
      </c>
      <c r="B1203" s="17" t="s">
        <v>1243</v>
      </c>
      <c r="C1203" s="18"/>
      <c r="D1203" s="18"/>
      <c r="E1203" s="16" t="s">
        <v>62</v>
      </c>
      <c r="F1203" s="19" t="n">
        <f aca="false">IF(C1203="",VLOOKUP(E1203,'PORTE E UCO'!$A$5:$D$46,4,0),VLOOKUP(E1203,'PORTE E UCO'!$A$5:$D$46,4,0)*C1203)</f>
        <v>524.694546</v>
      </c>
      <c r="G1203" s="20"/>
      <c r="H1203" s="21" t="n">
        <f aca="false">G1203*$R$2</f>
        <v>0</v>
      </c>
      <c r="I1203" s="16" t="n">
        <v>1</v>
      </c>
      <c r="J1203" s="22" t="n">
        <f aca="false">IF(I1203&gt;=1,F1203*$J$2,"")</f>
        <v>157.4083638</v>
      </c>
      <c r="K1203" s="22" t="str">
        <f aca="false">IF(I1203&gt;=2,F1203*$K$2,"")</f>
        <v/>
      </c>
      <c r="L1203" s="22" t="str">
        <f aca="false">IF(I1203&gt;=3,F1203*$L$2,"")</f>
        <v/>
      </c>
      <c r="M1203" s="22" t="str">
        <f aca="false">IF(I1203&gt;=4,F1203*$M$2,"")</f>
        <v/>
      </c>
      <c r="N1203" s="16" t="n">
        <v>2</v>
      </c>
      <c r="O1203" s="16" t="n">
        <v>0</v>
      </c>
      <c r="P1203" s="23" t="n">
        <v>0</v>
      </c>
      <c r="Q1203" s="22"/>
      <c r="R1203" s="38"/>
      <c r="S1203" s="25" t="n">
        <f aca="false">SUM(F1203,H1203,J1203,K1203,L1203,M1203)</f>
        <v>682.1029098</v>
      </c>
      <c r="T1203" s="25" t="n">
        <f aca="false">SUM(F1203,H1203,J1203,K1203,L1203,M1203,Q1203)</f>
        <v>682.1029098</v>
      </c>
      <c r="AMH1203" s="13"/>
      <c r="AMI1203" s="0"/>
      <c r="AMJ1203" s="0"/>
    </row>
    <row r="1204" s="39" customFormat="true" ht="14.95" hidden="false" customHeight="false" outlineLevel="0" collapsed="false">
      <c r="A1204" s="27" t="n">
        <v>30729203</v>
      </c>
      <c r="B1204" s="28" t="s">
        <v>1244</v>
      </c>
      <c r="C1204" s="29"/>
      <c r="D1204" s="29"/>
      <c r="E1204" s="27" t="s">
        <v>350</v>
      </c>
      <c r="F1204" s="19" t="n">
        <f aca="false">IF(C1204="",VLOOKUP(E1204,'PORTE E UCO'!$A$5:$D$46,4,0),VLOOKUP(E1204,'PORTE E UCO'!$A$5:$D$46,4,0)*C1204)</f>
        <v>479.687048</v>
      </c>
      <c r="G1204" s="30"/>
      <c r="H1204" s="21" t="n">
        <f aca="false">G1204*$R$2</f>
        <v>0</v>
      </c>
      <c r="I1204" s="27" t="n">
        <v>1</v>
      </c>
      <c r="J1204" s="22" t="n">
        <f aca="false">IF(I1204&gt;=1,F1204*$J$2,"")</f>
        <v>143.9061144</v>
      </c>
      <c r="K1204" s="22" t="str">
        <f aca="false">IF(I1204&gt;=2,F1204*$K$2,"")</f>
        <v/>
      </c>
      <c r="L1204" s="22" t="str">
        <f aca="false">IF(I1204&gt;=3,F1204*$L$2,"")</f>
        <v/>
      </c>
      <c r="M1204" s="22" t="str">
        <f aca="false">IF(I1204&gt;=4,F1204*$M$2,"")</f>
        <v/>
      </c>
      <c r="N1204" s="27" t="n">
        <v>2</v>
      </c>
      <c r="O1204" s="27" t="n">
        <v>0</v>
      </c>
      <c r="P1204" s="31" t="n">
        <v>0</v>
      </c>
      <c r="Q1204" s="32"/>
      <c r="R1204" s="38"/>
      <c r="S1204" s="25" t="n">
        <f aca="false">SUM(F1204,H1204,J1204,K1204,L1204,M1204)</f>
        <v>623.5931624</v>
      </c>
      <c r="T1204" s="25" t="n">
        <f aca="false">SUM(F1204,H1204,J1204,K1204,L1204,M1204,Q1204)</f>
        <v>623.5931624</v>
      </c>
      <c r="AMH1204" s="13"/>
      <c r="AMI1204" s="0"/>
      <c r="AMJ1204" s="0"/>
    </row>
    <row r="1205" s="39" customFormat="true" ht="13.8" hidden="false" customHeight="false" outlineLevel="0" collapsed="false">
      <c r="A1205" s="16" t="n">
        <v>30729211</v>
      </c>
      <c r="B1205" s="17" t="s">
        <v>1245</v>
      </c>
      <c r="C1205" s="18"/>
      <c r="D1205" s="18"/>
      <c r="E1205" s="16" t="s">
        <v>257</v>
      </c>
      <c r="F1205" s="19" t="n">
        <f aca="false">IF(C1205="",VLOOKUP(E1205,'PORTE E UCO'!$A$5:$D$46,4,0),VLOOKUP(E1205,'PORTE E UCO'!$A$5:$D$46,4,0)*C1205)</f>
        <v>400.494582</v>
      </c>
      <c r="G1205" s="20"/>
      <c r="H1205" s="21" t="n">
        <f aca="false">G1205*$R$2</f>
        <v>0</v>
      </c>
      <c r="I1205" s="16" t="n">
        <v>1</v>
      </c>
      <c r="J1205" s="22" t="n">
        <f aca="false">IF(I1205&gt;=1,F1205*$J$2,"")</f>
        <v>120.1483746</v>
      </c>
      <c r="K1205" s="22" t="str">
        <f aca="false">IF(I1205&gt;=2,F1205*$K$2,"")</f>
        <v/>
      </c>
      <c r="L1205" s="22" t="str">
        <f aca="false">IF(I1205&gt;=3,F1205*$L$2,"")</f>
        <v/>
      </c>
      <c r="M1205" s="22" t="str">
        <f aca="false">IF(I1205&gt;=4,F1205*$M$2,"")</f>
        <v/>
      </c>
      <c r="N1205" s="16" t="n">
        <v>3</v>
      </c>
      <c r="O1205" s="16" t="n">
        <v>0</v>
      </c>
      <c r="P1205" s="23" t="n">
        <v>0</v>
      </c>
      <c r="Q1205" s="22"/>
      <c r="R1205" s="38"/>
      <c r="S1205" s="25" t="n">
        <f aca="false">SUM(F1205,H1205,J1205,K1205,L1205,M1205)</f>
        <v>520.6429566</v>
      </c>
      <c r="T1205" s="25" t="n">
        <f aca="false">SUM(F1205,H1205,J1205,K1205,L1205,M1205,Q1205)</f>
        <v>520.6429566</v>
      </c>
      <c r="AMH1205" s="13"/>
      <c r="AMI1205" s="0"/>
      <c r="AMJ1205" s="0"/>
    </row>
    <row r="1206" s="39" customFormat="true" ht="13.8" hidden="false" customHeight="false" outlineLevel="0" collapsed="false">
      <c r="A1206" s="27" t="n">
        <v>30729220</v>
      </c>
      <c r="B1206" s="28" t="s">
        <v>1246</v>
      </c>
      <c r="C1206" s="29"/>
      <c r="D1206" s="29"/>
      <c r="E1206" s="27" t="s">
        <v>272</v>
      </c>
      <c r="F1206" s="19" t="n">
        <f aca="false">IF(C1206="",VLOOKUP(E1206,'PORTE E UCO'!$A$5:$D$46,4,0),VLOOKUP(E1206,'PORTE E UCO'!$A$5:$D$46,4,0)*C1206)</f>
        <v>801.009488</v>
      </c>
      <c r="G1206" s="30"/>
      <c r="H1206" s="21" t="n">
        <f aca="false">G1206*$R$2</f>
        <v>0</v>
      </c>
      <c r="I1206" s="27" t="n">
        <v>1</v>
      </c>
      <c r="J1206" s="22" t="n">
        <f aca="false">IF(I1206&gt;=1,F1206*$J$2,"")</f>
        <v>240.3028464</v>
      </c>
      <c r="K1206" s="22" t="str">
        <f aca="false">IF(I1206&gt;=2,F1206*$K$2,"")</f>
        <v/>
      </c>
      <c r="L1206" s="22" t="str">
        <f aca="false">IF(I1206&gt;=3,F1206*$L$2,"")</f>
        <v/>
      </c>
      <c r="M1206" s="22" t="str">
        <f aca="false">IF(I1206&gt;=4,F1206*$M$2,"")</f>
        <v/>
      </c>
      <c r="N1206" s="27" t="n">
        <v>4</v>
      </c>
      <c r="O1206" s="27" t="n">
        <v>0</v>
      </c>
      <c r="P1206" s="31" t="n">
        <v>0</v>
      </c>
      <c r="Q1206" s="32"/>
      <c r="R1206" s="38"/>
      <c r="S1206" s="25" t="n">
        <f aca="false">SUM(F1206,H1206,J1206,K1206,L1206,M1206)</f>
        <v>1041.3123344</v>
      </c>
      <c r="T1206" s="25" t="n">
        <f aca="false">SUM(F1206,H1206,J1206,K1206,L1206,M1206,Q1206)</f>
        <v>1041.3123344</v>
      </c>
      <c r="AMH1206" s="13"/>
      <c r="AMI1206" s="0"/>
      <c r="AMJ1206" s="0"/>
    </row>
    <row r="1207" s="39" customFormat="true" ht="13.8" hidden="false" customHeight="false" outlineLevel="0" collapsed="false">
      <c r="A1207" s="16" t="n">
        <v>30729238</v>
      </c>
      <c r="B1207" s="17" t="s">
        <v>1247</v>
      </c>
      <c r="C1207" s="18"/>
      <c r="D1207" s="18"/>
      <c r="E1207" s="16" t="s">
        <v>206</v>
      </c>
      <c r="F1207" s="19" t="n">
        <f aca="false">IF(C1207="",VLOOKUP(E1207,'PORTE E UCO'!$A$5:$D$46,4,0),VLOOKUP(E1207,'PORTE E UCO'!$A$5:$D$46,4,0)*C1207)</f>
        <v>839.818166</v>
      </c>
      <c r="G1207" s="20"/>
      <c r="H1207" s="21" t="n">
        <f aca="false">G1207*$R$2</f>
        <v>0</v>
      </c>
      <c r="I1207" s="16" t="n">
        <v>1</v>
      </c>
      <c r="J1207" s="22" t="n">
        <f aca="false">IF(I1207&gt;=1,F1207*$J$2,"")</f>
        <v>251.9454498</v>
      </c>
      <c r="K1207" s="22" t="str">
        <f aca="false">IF(I1207&gt;=2,F1207*$K$2,"")</f>
        <v/>
      </c>
      <c r="L1207" s="22" t="str">
        <f aca="false">IF(I1207&gt;=3,F1207*$L$2,"")</f>
        <v/>
      </c>
      <c r="M1207" s="22" t="str">
        <f aca="false">IF(I1207&gt;=4,F1207*$M$2,"")</f>
        <v/>
      </c>
      <c r="N1207" s="16" t="n">
        <v>4</v>
      </c>
      <c r="O1207" s="16" t="n">
        <v>0</v>
      </c>
      <c r="P1207" s="23" t="n">
        <v>0</v>
      </c>
      <c r="Q1207" s="22"/>
      <c r="R1207" s="38"/>
      <c r="S1207" s="25" t="n">
        <f aca="false">SUM(F1207,H1207,J1207,K1207,L1207,M1207)</f>
        <v>1091.7636158</v>
      </c>
      <c r="T1207" s="25" t="n">
        <f aca="false">SUM(F1207,H1207,J1207,K1207,L1207,M1207,Q1207)</f>
        <v>1091.7636158</v>
      </c>
      <c r="AMH1207" s="13"/>
      <c r="AMI1207" s="0"/>
      <c r="AMJ1207" s="0"/>
    </row>
    <row r="1208" s="39" customFormat="true" ht="13.8" hidden="false" customHeight="false" outlineLevel="0" collapsed="false">
      <c r="A1208" s="27" t="n">
        <v>30729246</v>
      </c>
      <c r="B1208" s="28" t="s">
        <v>1248</v>
      </c>
      <c r="C1208" s="29"/>
      <c r="D1208" s="29"/>
      <c r="E1208" s="27" t="s">
        <v>257</v>
      </c>
      <c r="F1208" s="19" t="n">
        <f aca="false">IF(C1208="",VLOOKUP(E1208,'PORTE E UCO'!$A$5:$D$46,4,0),VLOOKUP(E1208,'PORTE E UCO'!$A$5:$D$46,4,0)*C1208)</f>
        <v>400.494582</v>
      </c>
      <c r="G1208" s="30"/>
      <c r="H1208" s="21" t="n">
        <f aca="false">G1208*$R$2</f>
        <v>0</v>
      </c>
      <c r="I1208" s="27" t="n">
        <v>1</v>
      </c>
      <c r="J1208" s="22" t="n">
        <f aca="false">IF(I1208&gt;=1,F1208*$J$2,"")</f>
        <v>120.1483746</v>
      </c>
      <c r="K1208" s="22" t="str">
        <f aca="false">IF(I1208&gt;=2,F1208*$K$2,"")</f>
        <v/>
      </c>
      <c r="L1208" s="22" t="str">
        <f aca="false">IF(I1208&gt;=3,F1208*$L$2,"")</f>
        <v/>
      </c>
      <c r="M1208" s="22" t="str">
        <f aca="false">IF(I1208&gt;=4,F1208*$M$2,"")</f>
        <v/>
      </c>
      <c r="N1208" s="27" t="n">
        <v>2</v>
      </c>
      <c r="O1208" s="27" t="n">
        <v>0</v>
      </c>
      <c r="P1208" s="31" t="n">
        <v>0</v>
      </c>
      <c r="Q1208" s="32"/>
      <c r="R1208" s="38"/>
      <c r="S1208" s="25" t="n">
        <f aca="false">SUM(F1208,H1208,J1208,K1208,L1208,M1208)</f>
        <v>520.6429566</v>
      </c>
      <c r="T1208" s="25" t="n">
        <f aca="false">SUM(F1208,H1208,J1208,K1208,L1208,M1208,Q1208)</f>
        <v>520.6429566</v>
      </c>
      <c r="AMH1208" s="13"/>
      <c r="AMI1208" s="0"/>
      <c r="AMJ1208" s="0"/>
    </row>
    <row r="1209" s="39" customFormat="true" ht="13.8" hidden="false" customHeight="false" outlineLevel="0" collapsed="false">
      <c r="A1209" s="16" t="n">
        <v>30729254</v>
      </c>
      <c r="B1209" s="17" t="s">
        <v>1249</v>
      </c>
      <c r="C1209" s="18"/>
      <c r="D1209" s="18"/>
      <c r="E1209" s="16" t="s">
        <v>24</v>
      </c>
      <c r="F1209" s="19" t="n">
        <f aca="false">IF(C1209="",VLOOKUP(E1209,'PORTE E UCO'!$A$5:$D$46,4,0),VLOOKUP(E1209,'PORTE E UCO'!$A$5:$D$46,4,0)*C1209)</f>
        <v>377.223602</v>
      </c>
      <c r="G1209" s="20"/>
      <c r="H1209" s="21" t="n">
        <f aca="false">G1209*$R$2</f>
        <v>0</v>
      </c>
      <c r="I1209" s="16" t="n">
        <v>1</v>
      </c>
      <c r="J1209" s="22" t="n">
        <f aca="false">IF(I1209&gt;=1,F1209*$J$2,"")</f>
        <v>113.1670806</v>
      </c>
      <c r="K1209" s="22" t="str">
        <f aca="false">IF(I1209&gt;=2,F1209*$K$2,"")</f>
        <v/>
      </c>
      <c r="L1209" s="22" t="str">
        <f aca="false">IF(I1209&gt;=3,F1209*$L$2,"")</f>
        <v/>
      </c>
      <c r="M1209" s="22" t="str">
        <f aca="false">IF(I1209&gt;=4,F1209*$M$2,"")</f>
        <v/>
      </c>
      <c r="N1209" s="16" t="n">
        <v>2</v>
      </c>
      <c r="O1209" s="16" t="n">
        <v>0</v>
      </c>
      <c r="P1209" s="23" t="n">
        <v>0</v>
      </c>
      <c r="Q1209" s="22"/>
      <c r="R1209" s="38"/>
      <c r="S1209" s="25" t="n">
        <f aca="false">SUM(F1209,H1209,J1209,K1209,L1209,M1209)</f>
        <v>490.3906826</v>
      </c>
      <c r="T1209" s="25" t="n">
        <f aca="false">SUM(F1209,H1209,J1209,K1209,L1209,M1209,Q1209)</f>
        <v>490.3906826</v>
      </c>
      <c r="AMH1209" s="13"/>
      <c r="AMI1209" s="0"/>
      <c r="AMJ1209" s="0"/>
    </row>
    <row r="1210" s="39" customFormat="true" ht="13.8" hidden="false" customHeight="false" outlineLevel="0" collapsed="false">
      <c r="A1210" s="27" t="n">
        <v>30729270</v>
      </c>
      <c r="B1210" s="28" t="s">
        <v>1250</v>
      </c>
      <c r="C1210" s="29"/>
      <c r="D1210" s="29"/>
      <c r="E1210" s="27" t="s">
        <v>223</v>
      </c>
      <c r="F1210" s="19" t="n">
        <f aca="false">IF(C1210="",VLOOKUP(E1210,'PORTE E UCO'!$A$5:$D$46,4,0),VLOOKUP(E1210,'PORTE E UCO'!$A$5:$D$46,4,0)*C1210)</f>
        <v>436.20385</v>
      </c>
      <c r="G1210" s="30"/>
      <c r="H1210" s="21" t="n">
        <f aca="false">G1210*$R$2</f>
        <v>0</v>
      </c>
      <c r="I1210" s="27" t="n">
        <v>1</v>
      </c>
      <c r="J1210" s="22" t="n">
        <f aca="false">IF(I1210&gt;=1,F1210*$J$2,"")</f>
        <v>130.861155</v>
      </c>
      <c r="K1210" s="22" t="str">
        <f aca="false">IF(I1210&gt;=2,F1210*$K$2,"")</f>
        <v/>
      </c>
      <c r="L1210" s="22" t="str">
        <f aca="false">IF(I1210&gt;=3,F1210*$L$2,"")</f>
        <v/>
      </c>
      <c r="M1210" s="22" t="str">
        <f aca="false">IF(I1210&gt;=4,F1210*$M$2,"")</f>
        <v/>
      </c>
      <c r="N1210" s="27" t="n">
        <v>2</v>
      </c>
      <c r="O1210" s="27" t="n">
        <v>0</v>
      </c>
      <c r="P1210" s="31" t="n">
        <v>0</v>
      </c>
      <c r="Q1210" s="32"/>
      <c r="R1210" s="38"/>
      <c r="S1210" s="25" t="n">
        <f aca="false">SUM(F1210,H1210,J1210,K1210,L1210,M1210)</f>
        <v>567.065005</v>
      </c>
      <c r="T1210" s="25" t="n">
        <f aca="false">SUM(F1210,H1210,J1210,K1210,L1210,M1210,Q1210)</f>
        <v>567.065005</v>
      </c>
      <c r="AMH1210" s="13"/>
      <c r="AMI1210" s="0"/>
      <c r="AMJ1210" s="0"/>
    </row>
    <row r="1211" s="39" customFormat="true" ht="13.8" hidden="false" customHeight="false" outlineLevel="0" collapsed="false">
      <c r="A1211" s="16" t="n">
        <v>30729262</v>
      </c>
      <c r="B1211" s="17" t="s">
        <v>1251</v>
      </c>
      <c r="C1211" s="18"/>
      <c r="D1211" s="18"/>
      <c r="E1211" s="16" t="s">
        <v>64</v>
      </c>
      <c r="F1211" s="19" t="n">
        <f aca="false">IF(C1211="",VLOOKUP(E1211,'PORTE E UCO'!$A$5:$D$46,4,0),VLOOKUP(E1211,'PORTE E UCO'!$A$5:$D$46,4,0)*C1211)</f>
        <v>110.217052</v>
      </c>
      <c r="G1211" s="20"/>
      <c r="H1211" s="21" t="n">
        <f aca="false">G1211*$R$2</f>
        <v>0</v>
      </c>
      <c r="I1211" s="16" t="n">
        <v>1</v>
      </c>
      <c r="J1211" s="22" t="n">
        <f aca="false">IF(I1211&gt;=1,F1211*$J$2,"")</f>
        <v>33.0651156</v>
      </c>
      <c r="K1211" s="22" t="str">
        <f aca="false">IF(I1211&gt;=2,F1211*$K$2,"")</f>
        <v/>
      </c>
      <c r="L1211" s="22" t="str">
        <f aca="false">IF(I1211&gt;=3,F1211*$L$2,"")</f>
        <v/>
      </c>
      <c r="M1211" s="22" t="str">
        <f aca="false">IF(I1211&gt;=4,F1211*$M$2,"")</f>
        <v/>
      </c>
      <c r="N1211" s="16" t="n">
        <v>1</v>
      </c>
      <c r="O1211" s="16" t="n">
        <v>0</v>
      </c>
      <c r="P1211" s="23" t="n">
        <v>0</v>
      </c>
      <c r="Q1211" s="22"/>
      <c r="R1211" s="38"/>
      <c r="S1211" s="25" t="n">
        <f aca="false">SUM(F1211,H1211,J1211,K1211,L1211,M1211)</f>
        <v>143.2821676</v>
      </c>
      <c r="T1211" s="25" t="n">
        <f aca="false">SUM(F1211,H1211,J1211,K1211,L1211,M1211,Q1211)</f>
        <v>143.2821676</v>
      </c>
      <c r="AMH1211" s="13"/>
      <c r="AMI1211" s="0"/>
      <c r="AMJ1211" s="0"/>
    </row>
    <row r="1212" s="39" customFormat="true" ht="13.8" hidden="false" customHeight="false" outlineLevel="0" collapsed="false">
      <c r="A1212" s="27" t="n">
        <v>30729289</v>
      </c>
      <c r="B1212" s="28" t="s">
        <v>1252</v>
      </c>
      <c r="C1212" s="29"/>
      <c r="D1212" s="29"/>
      <c r="E1212" s="27" t="s">
        <v>229</v>
      </c>
      <c r="F1212" s="19" t="n">
        <f aca="false">IF(C1212="",VLOOKUP(E1212,'PORTE E UCO'!$A$5:$D$46,4,0),VLOOKUP(E1212,'PORTE E UCO'!$A$5:$D$46,4,0)*C1212)</f>
        <v>946.935808</v>
      </c>
      <c r="G1212" s="30"/>
      <c r="H1212" s="21" t="n">
        <f aca="false">G1212*$R$2</f>
        <v>0</v>
      </c>
      <c r="I1212" s="27" t="n">
        <v>2</v>
      </c>
      <c r="J1212" s="22" t="n">
        <f aca="false">IF(I1212&gt;=1,F1212*$J$2,"")</f>
        <v>284.0807424</v>
      </c>
      <c r="K1212" s="22" t="n">
        <f aca="false">IF(I1212&gt;=2,F1212*$K$2,"")</f>
        <v>189.3871616</v>
      </c>
      <c r="L1212" s="22" t="str">
        <f aca="false">IF(I1212&gt;=3,F1212*$L$2,"")</f>
        <v/>
      </c>
      <c r="M1212" s="22" t="str">
        <f aca="false">IF(I1212&gt;=4,F1212*$M$2,"")</f>
        <v/>
      </c>
      <c r="N1212" s="27" t="n">
        <v>3</v>
      </c>
      <c r="O1212" s="27" t="n">
        <v>0</v>
      </c>
      <c r="P1212" s="31" t="n">
        <v>0</v>
      </c>
      <c r="Q1212" s="32"/>
      <c r="R1212" s="38"/>
      <c r="S1212" s="25" t="n">
        <f aca="false">SUM(F1212,H1212,J1212,K1212,L1212,M1212)</f>
        <v>1420.403712</v>
      </c>
      <c r="T1212" s="25" t="n">
        <f aca="false">SUM(F1212,H1212,J1212,K1212,L1212,M1212,Q1212)</f>
        <v>1420.403712</v>
      </c>
      <c r="AMH1212" s="13"/>
      <c r="AMI1212" s="0"/>
      <c r="AMJ1212" s="0"/>
    </row>
    <row r="1213" s="39" customFormat="true" ht="13.8" hidden="false" customHeight="false" outlineLevel="0" collapsed="false">
      <c r="A1213" s="16" t="n">
        <v>30729297</v>
      </c>
      <c r="B1213" s="17" t="s">
        <v>1253</v>
      </c>
      <c r="C1213" s="18"/>
      <c r="D1213" s="18"/>
      <c r="E1213" s="16" t="s">
        <v>223</v>
      </c>
      <c r="F1213" s="19" t="n">
        <f aca="false">IF(C1213="",VLOOKUP(E1213,'PORTE E UCO'!$A$5:$D$46,4,0),VLOOKUP(E1213,'PORTE E UCO'!$A$5:$D$46,4,0)*C1213)</f>
        <v>436.20385</v>
      </c>
      <c r="G1213" s="20"/>
      <c r="H1213" s="21" t="n">
        <f aca="false">G1213*$R$2</f>
        <v>0</v>
      </c>
      <c r="I1213" s="16" t="n">
        <v>1</v>
      </c>
      <c r="J1213" s="22" t="n">
        <f aca="false">IF(I1213&gt;=1,F1213*$J$2,"")</f>
        <v>130.861155</v>
      </c>
      <c r="K1213" s="22" t="str">
        <f aca="false">IF(I1213&gt;=2,F1213*$K$2,"")</f>
        <v/>
      </c>
      <c r="L1213" s="22" t="str">
        <f aca="false">IF(I1213&gt;=3,F1213*$L$2,"")</f>
        <v/>
      </c>
      <c r="M1213" s="22" t="str">
        <f aca="false">IF(I1213&gt;=4,F1213*$M$2,"")</f>
        <v/>
      </c>
      <c r="N1213" s="16" t="n">
        <v>3</v>
      </c>
      <c r="O1213" s="16" t="n">
        <v>0</v>
      </c>
      <c r="P1213" s="23" t="n">
        <v>0</v>
      </c>
      <c r="Q1213" s="22"/>
      <c r="R1213" s="38"/>
      <c r="S1213" s="25" t="n">
        <f aca="false">SUM(F1213,H1213,J1213,K1213,L1213,M1213)</f>
        <v>567.065005</v>
      </c>
      <c r="T1213" s="25" t="n">
        <f aca="false">SUM(F1213,H1213,J1213,K1213,L1213,M1213,Q1213)</f>
        <v>567.065005</v>
      </c>
      <c r="AMH1213" s="13"/>
      <c r="AMI1213" s="0"/>
      <c r="AMJ1213" s="0"/>
    </row>
    <row r="1214" s="39" customFormat="true" ht="13.8" hidden="false" customHeight="false" outlineLevel="0" collapsed="false">
      <c r="A1214" s="27" t="n">
        <v>30729300</v>
      </c>
      <c r="B1214" s="28" t="s">
        <v>1254</v>
      </c>
      <c r="C1214" s="29"/>
      <c r="D1214" s="29"/>
      <c r="E1214" s="27" t="s">
        <v>225</v>
      </c>
      <c r="F1214" s="19" t="n">
        <f aca="false">IF(C1214="",VLOOKUP(E1214,'PORTE E UCO'!$A$5:$D$46,4,0),VLOOKUP(E1214,'PORTE E UCO'!$A$5:$D$46,4,0)*C1214)</f>
        <v>1035.416342</v>
      </c>
      <c r="G1214" s="30"/>
      <c r="H1214" s="21" t="n">
        <f aca="false">G1214*$R$2</f>
        <v>0</v>
      </c>
      <c r="I1214" s="27" t="n">
        <v>1</v>
      </c>
      <c r="J1214" s="22" t="n">
        <f aca="false">IF(I1214&gt;=1,F1214*$J$2,"")</f>
        <v>310.6249026</v>
      </c>
      <c r="K1214" s="22" t="str">
        <f aca="false">IF(I1214&gt;=2,F1214*$K$2,"")</f>
        <v/>
      </c>
      <c r="L1214" s="22" t="str">
        <f aca="false">IF(I1214&gt;=3,F1214*$L$2,"")</f>
        <v/>
      </c>
      <c r="M1214" s="22" t="str">
        <f aca="false">IF(I1214&gt;=4,F1214*$M$2,"")</f>
        <v/>
      </c>
      <c r="N1214" s="27" t="n">
        <v>3</v>
      </c>
      <c r="O1214" s="27" t="n">
        <v>0</v>
      </c>
      <c r="P1214" s="31" t="n">
        <v>0</v>
      </c>
      <c r="Q1214" s="32"/>
      <c r="R1214" s="38"/>
      <c r="S1214" s="25" t="n">
        <f aca="false">SUM(F1214,H1214,J1214,K1214,L1214,M1214)</f>
        <v>1346.0412446</v>
      </c>
      <c r="T1214" s="25" t="n">
        <f aca="false">SUM(F1214,H1214,J1214,K1214,L1214,M1214,Q1214)</f>
        <v>1346.0412446</v>
      </c>
      <c r="AMH1214" s="13"/>
      <c r="AMI1214" s="0"/>
      <c r="AMJ1214" s="0"/>
    </row>
    <row r="1215" s="39" customFormat="true" ht="13.8" hidden="false" customHeight="false" outlineLevel="0" collapsed="false">
      <c r="A1215" s="16" t="n">
        <v>30729319</v>
      </c>
      <c r="B1215" s="17" t="s">
        <v>1255</v>
      </c>
      <c r="C1215" s="18"/>
      <c r="D1215" s="18"/>
      <c r="E1215" s="16" t="s">
        <v>229</v>
      </c>
      <c r="F1215" s="19" t="n">
        <f aca="false">IF(C1215="",VLOOKUP(E1215,'PORTE E UCO'!$A$5:$D$46,4,0),VLOOKUP(E1215,'PORTE E UCO'!$A$5:$D$46,4,0)*C1215)</f>
        <v>946.935808</v>
      </c>
      <c r="G1215" s="20"/>
      <c r="H1215" s="21" t="n">
        <f aca="false">G1215*$R$2</f>
        <v>0</v>
      </c>
      <c r="I1215" s="16" t="n">
        <v>2</v>
      </c>
      <c r="J1215" s="22" t="n">
        <f aca="false">IF(I1215&gt;=1,F1215*$J$2,"")</f>
        <v>284.0807424</v>
      </c>
      <c r="K1215" s="22" t="n">
        <f aca="false">IF(I1215&gt;=2,F1215*$K$2,"")</f>
        <v>189.3871616</v>
      </c>
      <c r="L1215" s="22" t="str">
        <f aca="false">IF(I1215&gt;=3,F1215*$L$2,"")</f>
        <v/>
      </c>
      <c r="M1215" s="22" t="str">
        <f aca="false">IF(I1215&gt;=4,F1215*$M$2,"")</f>
        <v/>
      </c>
      <c r="N1215" s="16" t="n">
        <v>3</v>
      </c>
      <c r="O1215" s="16" t="n">
        <v>0</v>
      </c>
      <c r="P1215" s="23" t="n">
        <v>0</v>
      </c>
      <c r="Q1215" s="22"/>
      <c r="R1215" s="38"/>
      <c r="S1215" s="25" t="n">
        <f aca="false">SUM(F1215,H1215,J1215,K1215,L1215,M1215)</f>
        <v>1420.403712</v>
      </c>
      <c r="T1215" s="25" t="n">
        <f aca="false">SUM(F1215,H1215,J1215,K1215,L1215,M1215,Q1215)</f>
        <v>1420.403712</v>
      </c>
      <c r="AMH1215" s="13"/>
      <c r="AMI1215" s="0"/>
      <c r="AMJ1215" s="0"/>
    </row>
    <row r="1216" s="39" customFormat="true" ht="13.8" hidden="false" customHeight="false" outlineLevel="0" collapsed="false">
      <c r="A1216" s="27" t="n">
        <v>30729327</v>
      </c>
      <c r="B1216" s="28" t="s">
        <v>1256</v>
      </c>
      <c r="C1216" s="29"/>
      <c r="D1216" s="29"/>
      <c r="E1216" s="27" t="s">
        <v>225</v>
      </c>
      <c r="F1216" s="19" t="n">
        <f aca="false">IF(C1216="",VLOOKUP(E1216,'PORTE E UCO'!$A$5:$D$46,4,0),VLOOKUP(E1216,'PORTE E UCO'!$A$5:$D$46,4,0)*C1216)</f>
        <v>1035.416342</v>
      </c>
      <c r="G1216" s="30"/>
      <c r="H1216" s="21" t="n">
        <f aca="false">G1216*$R$2</f>
        <v>0</v>
      </c>
      <c r="I1216" s="27" t="n">
        <v>1</v>
      </c>
      <c r="J1216" s="22" t="n">
        <f aca="false">IF(I1216&gt;=1,F1216*$J$2,"")</f>
        <v>310.6249026</v>
      </c>
      <c r="K1216" s="22" t="str">
        <f aca="false">IF(I1216&gt;=2,F1216*$K$2,"")</f>
        <v/>
      </c>
      <c r="L1216" s="22" t="str">
        <f aca="false">IF(I1216&gt;=3,F1216*$L$2,"")</f>
        <v/>
      </c>
      <c r="M1216" s="22" t="str">
        <f aca="false">IF(I1216&gt;=4,F1216*$M$2,"")</f>
        <v/>
      </c>
      <c r="N1216" s="27" t="n">
        <v>3</v>
      </c>
      <c r="O1216" s="27" t="n">
        <v>0</v>
      </c>
      <c r="P1216" s="31" t="n">
        <v>0</v>
      </c>
      <c r="Q1216" s="32"/>
      <c r="R1216" s="38"/>
      <c r="S1216" s="25" t="n">
        <f aca="false">SUM(F1216,H1216,J1216,K1216,L1216,M1216)</f>
        <v>1346.0412446</v>
      </c>
      <c r="T1216" s="25" t="n">
        <f aca="false">SUM(F1216,H1216,J1216,K1216,L1216,M1216,Q1216)</f>
        <v>1346.0412446</v>
      </c>
      <c r="AMH1216" s="13"/>
      <c r="AMI1216" s="0"/>
      <c r="AMJ1216" s="0"/>
    </row>
    <row r="1217" s="39" customFormat="true" ht="13.8" hidden="false" customHeight="false" outlineLevel="0" collapsed="false">
      <c r="A1217" s="16" t="n">
        <v>30729335</v>
      </c>
      <c r="B1217" s="17" t="s">
        <v>1257</v>
      </c>
      <c r="C1217" s="18"/>
      <c r="D1217" s="18"/>
      <c r="E1217" s="16" t="s">
        <v>22</v>
      </c>
      <c r="F1217" s="19" t="n">
        <f aca="false">IF(C1217="",VLOOKUP(E1217,'PORTE E UCO'!$A$5:$D$46,4,0),VLOOKUP(E1217,'PORTE E UCO'!$A$5:$D$46,4,0)*C1217)</f>
        <v>220.434104</v>
      </c>
      <c r="G1217" s="20"/>
      <c r="H1217" s="21" t="n">
        <f aca="false">G1217*$R$2</f>
        <v>0</v>
      </c>
      <c r="I1217" s="16" t="n">
        <v>1</v>
      </c>
      <c r="J1217" s="22" t="n">
        <f aca="false">IF(I1217&gt;=1,F1217*$J$2,"")</f>
        <v>66.1302312</v>
      </c>
      <c r="K1217" s="22" t="str">
        <f aca="false">IF(I1217&gt;=2,F1217*$K$2,"")</f>
        <v/>
      </c>
      <c r="L1217" s="22" t="str">
        <f aca="false">IF(I1217&gt;=3,F1217*$L$2,"")</f>
        <v/>
      </c>
      <c r="M1217" s="22" t="str">
        <f aca="false">IF(I1217&gt;=4,F1217*$M$2,"")</f>
        <v/>
      </c>
      <c r="N1217" s="16" t="n">
        <v>2</v>
      </c>
      <c r="O1217" s="16" t="n">
        <v>0</v>
      </c>
      <c r="P1217" s="23" t="n">
        <v>0</v>
      </c>
      <c r="Q1217" s="22"/>
      <c r="R1217" s="38"/>
      <c r="S1217" s="25" t="n">
        <f aca="false">SUM(F1217,H1217,J1217,K1217,L1217,M1217)</f>
        <v>286.5643352</v>
      </c>
      <c r="T1217" s="25" t="n">
        <f aca="false">SUM(F1217,H1217,J1217,K1217,L1217,M1217,Q1217)</f>
        <v>286.5643352</v>
      </c>
      <c r="AMH1217" s="13"/>
      <c r="AMI1217" s="0"/>
      <c r="AMJ1217" s="0"/>
    </row>
    <row r="1218" s="39" customFormat="true" ht="13.8" hidden="false" customHeight="false" outlineLevel="0" collapsed="false">
      <c r="A1218" s="27" t="n">
        <v>30729343</v>
      </c>
      <c r="B1218" s="28" t="s">
        <v>1258</v>
      </c>
      <c r="C1218" s="29"/>
      <c r="D1218" s="29"/>
      <c r="E1218" s="27" t="s">
        <v>225</v>
      </c>
      <c r="F1218" s="19" t="n">
        <f aca="false">IF(C1218="",VLOOKUP(E1218,'PORTE E UCO'!$A$5:$D$46,4,0),VLOOKUP(E1218,'PORTE E UCO'!$A$5:$D$46,4,0)*C1218)</f>
        <v>1035.416342</v>
      </c>
      <c r="G1218" s="30"/>
      <c r="H1218" s="21" t="n">
        <f aca="false">G1218*$R$2</f>
        <v>0</v>
      </c>
      <c r="I1218" s="27" t="n">
        <v>1</v>
      </c>
      <c r="J1218" s="22" t="n">
        <f aca="false">IF(I1218&gt;=1,F1218*$J$2,"")</f>
        <v>310.6249026</v>
      </c>
      <c r="K1218" s="22" t="str">
        <f aca="false">IF(I1218&gt;=2,F1218*$K$2,"")</f>
        <v/>
      </c>
      <c r="L1218" s="22" t="str">
        <f aca="false">IF(I1218&gt;=3,F1218*$L$2,"")</f>
        <v/>
      </c>
      <c r="M1218" s="22" t="str">
        <f aca="false">IF(I1218&gt;=4,F1218*$M$2,"")</f>
        <v/>
      </c>
      <c r="N1218" s="27" t="n">
        <v>3</v>
      </c>
      <c r="O1218" s="27" t="n">
        <v>0</v>
      </c>
      <c r="P1218" s="31" t="n">
        <v>0</v>
      </c>
      <c r="Q1218" s="32"/>
      <c r="R1218" s="38"/>
      <c r="S1218" s="25" t="n">
        <f aca="false">SUM(F1218,H1218,J1218,K1218,L1218,M1218)</f>
        <v>1346.0412446</v>
      </c>
      <c r="T1218" s="25" t="n">
        <f aca="false">SUM(F1218,H1218,J1218,K1218,L1218,M1218,Q1218)</f>
        <v>1346.0412446</v>
      </c>
      <c r="AMH1218" s="13"/>
      <c r="AMI1218" s="0"/>
      <c r="AMJ1218" s="0"/>
    </row>
    <row r="1219" s="39" customFormat="true" ht="13.8" hidden="false" customHeight="false" outlineLevel="0" collapsed="false">
      <c r="A1219" s="16" t="n">
        <v>30730015</v>
      </c>
      <c r="B1219" s="17" t="s">
        <v>1259</v>
      </c>
      <c r="C1219" s="18"/>
      <c r="D1219" s="18"/>
      <c r="E1219" s="16" t="s">
        <v>64</v>
      </c>
      <c r="F1219" s="19" t="n">
        <f aca="false">IF(C1219="",VLOOKUP(E1219,'PORTE E UCO'!$A$5:$D$46,4,0),VLOOKUP(E1219,'PORTE E UCO'!$A$5:$D$46,4,0)*C1219)</f>
        <v>110.217052</v>
      </c>
      <c r="G1219" s="20"/>
      <c r="H1219" s="21" t="n">
        <f aca="false">G1219*$R$2</f>
        <v>0</v>
      </c>
      <c r="I1219" s="16" t="n">
        <v>1</v>
      </c>
      <c r="J1219" s="22" t="n">
        <f aca="false">IF(I1219&gt;=1,F1219*$J$2,"")</f>
        <v>33.0651156</v>
      </c>
      <c r="K1219" s="22" t="str">
        <f aca="false">IF(I1219&gt;=2,F1219*$K$2,"")</f>
        <v/>
      </c>
      <c r="L1219" s="22" t="str">
        <f aca="false">IF(I1219&gt;=3,F1219*$L$2,"")</f>
        <v/>
      </c>
      <c r="M1219" s="22" t="str">
        <f aca="false">IF(I1219&gt;=4,F1219*$M$2,"")</f>
        <v/>
      </c>
      <c r="N1219" s="16" t="n">
        <v>2</v>
      </c>
      <c r="O1219" s="16" t="n">
        <v>0</v>
      </c>
      <c r="P1219" s="23" t="n">
        <v>0</v>
      </c>
      <c r="Q1219" s="22"/>
      <c r="R1219" s="38"/>
      <c r="S1219" s="25" t="n">
        <f aca="false">SUM(F1219,H1219,J1219,K1219,L1219,M1219)</f>
        <v>143.2821676</v>
      </c>
      <c r="T1219" s="25" t="n">
        <f aca="false">SUM(F1219,H1219,J1219,K1219,L1219,M1219,Q1219)</f>
        <v>143.2821676</v>
      </c>
      <c r="AMH1219" s="13"/>
      <c r="AMI1219" s="0"/>
      <c r="AMJ1219" s="0"/>
    </row>
    <row r="1220" s="39" customFormat="true" ht="13.8" hidden="false" customHeight="false" outlineLevel="0" collapsed="false">
      <c r="A1220" s="27" t="n">
        <v>30730023</v>
      </c>
      <c r="B1220" s="28" t="s">
        <v>1260</v>
      </c>
      <c r="C1220" s="29"/>
      <c r="D1220" s="29"/>
      <c r="E1220" s="27" t="s">
        <v>15</v>
      </c>
      <c r="F1220" s="19" t="n">
        <f aca="false">IF(C1220="",VLOOKUP(E1220,'PORTE E UCO'!$A$5:$D$46,4,0),VLOOKUP(E1220,'PORTE E UCO'!$A$5:$D$46,4,0)*C1220)</f>
        <v>93.13473</v>
      </c>
      <c r="G1220" s="30"/>
      <c r="H1220" s="21" t="n">
        <f aca="false">G1220*$R$2</f>
        <v>0</v>
      </c>
      <c r="I1220" s="27" t="n">
        <v>1</v>
      </c>
      <c r="J1220" s="22" t="n">
        <f aca="false">IF(I1220&gt;=1,F1220*$J$2,"")</f>
        <v>27.940419</v>
      </c>
      <c r="K1220" s="22" t="str">
        <f aca="false">IF(I1220&gt;=2,F1220*$K$2,"")</f>
        <v/>
      </c>
      <c r="L1220" s="22" t="str">
        <f aca="false">IF(I1220&gt;=3,F1220*$L$2,"")</f>
        <v/>
      </c>
      <c r="M1220" s="22" t="str">
        <f aca="false">IF(I1220&gt;=4,F1220*$M$2,"")</f>
        <v/>
      </c>
      <c r="N1220" s="27" t="n">
        <v>1</v>
      </c>
      <c r="O1220" s="27" t="n">
        <v>0</v>
      </c>
      <c r="P1220" s="31" t="n">
        <v>0</v>
      </c>
      <c r="Q1220" s="32"/>
      <c r="R1220" s="38"/>
      <c r="S1220" s="25" t="n">
        <f aca="false">SUM(F1220,H1220,J1220,K1220,L1220,M1220)</f>
        <v>121.075149</v>
      </c>
      <c r="T1220" s="25" t="n">
        <f aca="false">SUM(F1220,H1220,J1220,K1220,L1220,M1220,Q1220)</f>
        <v>121.075149</v>
      </c>
      <c r="AMH1220" s="13"/>
      <c r="AMI1220" s="0"/>
      <c r="AMJ1220" s="0"/>
    </row>
    <row r="1221" s="39" customFormat="true" ht="13.8" hidden="false" customHeight="false" outlineLevel="0" collapsed="false">
      <c r="A1221" s="16" t="n">
        <v>30730031</v>
      </c>
      <c r="B1221" s="17" t="s">
        <v>1261</v>
      </c>
      <c r="C1221" s="18"/>
      <c r="D1221" s="18"/>
      <c r="E1221" s="16" t="s">
        <v>37</v>
      </c>
      <c r="F1221" s="19" t="n">
        <f aca="false">IF(C1221="",VLOOKUP(E1221,'PORTE E UCO'!$A$5:$D$46,4,0),VLOOKUP(E1221,'PORTE E UCO'!$A$5:$D$46,4,0)*C1221)</f>
        <v>192.437794</v>
      </c>
      <c r="G1221" s="20"/>
      <c r="H1221" s="21" t="n">
        <f aca="false">G1221*$R$2</f>
        <v>0</v>
      </c>
      <c r="I1221" s="16" t="n">
        <v>1</v>
      </c>
      <c r="J1221" s="22" t="n">
        <f aca="false">IF(I1221&gt;=1,F1221*$J$2,"")</f>
        <v>57.7313382</v>
      </c>
      <c r="K1221" s="22" t="str">
        <f aca="false">IF(I1221&gt;=2,F1221*$K$2,"")</f>
        <v/>
      </c>
      <c r="L1221" s="22" t="str">
        <f aca="false">IF(I1221&gt;=3,F1221*$L$2,"")</f>
        <v/>
      </c>
      <c r="M1221" s="22" t="str">
        <f aca="false">IF(I1221&gt;=4,F1221*$M$2,"")</f>
        <v/>
      </c>
      <c r="N1221" s="16" t="n">
        <v>2</v>
      </c>
      <c r="O1221" s="16" t="n">
        <v>0</v>
      </c>
      <c r="P1221" s="23" t="n">
        <v>0</v>
      </c>
      <c r="Q1221" s="22"/>
      <c r="R1221" s="38"/>
      <c r="S1221" s="25" t="n">
        <f aca="false">SUM(F1221,H1221,J1221,K1221,L1221,M1221)</f>
        <v>250.1691322</v>
      </c>
      <c r="T1221" s="25" t="n">
        <f aca="false">SUM(F1221,H1221,J1221,K1221,L1221,M1221,Q1221)</f>
        <v>250.1691322</v>
      </c>
      <c r="AMH1221" s="13"/>
      <c r="AMI1221" s="0"/>
      <c r="AMJ1221" s="0"/>
    </row>
    <row r="1222" s="39" customFormat="true" ht="13.8" hidden="false" customHeight="false" outlineLevel="0" collapsed="false">
      <c r="A1222" s="27" t="n">
        <v>30730040</v>
      </c>
      <c r="B1222" s="28" t="s">
        <v>1262</v>
      </c>
      <c r="C1222" s="29"/>
      <c r="D1222" s="29"/>
      <c r="E1222" s="27" t="s">
        <v>22</v>
      </c>
      <c r="F1222" s="19" t="n">
        <f aca="false">IF(C1222="",VLOOKUP(E1222,'PORTE E UCO'!$A$5:$D$46,4,0),VLOOKUP(E1222,'PORTE E UCO'!$A$5:$D$46,4,0)*C1222)</f>
        <v>220.434104</v>
      </c>
      <c r="G1222" s="30"/>
      <c r="H1222" s="21" t="n">
        <f aca="false">G1222*$R$2</f>
        <v>0</v>
      </c>
      <c r="I1222" s="27" t="n">
        <v>1</v>
      </c>
      <c r="J1222" s="22" t="n">
        <f aca="false">IF(I1222&gt;=1,F1222*$J$2,"")</f>
        <v>66.1302312</v>
      </c>
      <c r="K1222" s="22" t="str">
        <f aca="false">IF(I1222&gt;=2,F1222*$K$2,"")</f>
        <v/>
      </c>
      <c r="L1222" s="22" t="str">
        <f aca="false">IF(I1222&gt;=3,F1222*$L$2,"")</f>
        <v/>
      </c>
      <c r="M1222" s="22" t="str">
        <f aca="false">IF(I1222&gt;=4,F1222*$M$2,"")</f>
        <v/>
      </c>
      <c r="N1222" s="27" t="n">
        <v>1</v>
      </c>
      <c r="O1222" s="27" t="n">
        <v>0</v>
      </c>
      <c r="P1222" s="31" t="n">
        <v>0</v>
      </c>
      <c r="Q1222" s="32"/>
      <c r="R1222" s="38"/>
      <c r="S1222" s="25" t="n">
        <f aca="false">SUM(F1222,H1222,J1222,K1222,L1222,M1222)</f>
        <v>286.5643352</v>
      </c>
      <c r="T1222" s="25" t="n">
        <f aca="false">SUM(F1222,H1222,J1222,K1222,L1222,M1222,Q1222)</f>
        <v>286.5643352</v>
      </c>
      <c r="AMH1222" s="13"/>
      <c r="AMI1222" s="0"/>
      <c r="AMJ1222" s="0"/>
    </row>
    <row r="1223" s="39" customFormat="true" ht="13.8" hidden="false" customHeight="false" outlineLevel="0" collapsed="false">
      <c r="A1223" s="16" t="n">
        <v>30730058</v>
      </c>
      <c r="B1223" s="17" t="s">
        <v>1263</v>
      </c>
      <c r="C1223" s="18"/>
      <c r="D1223" s="18"/>
      <c r="E1223" s="16" t="s">
        <v>22</v>
      </c>
      <c r="F1223" s="19" t="n">
        <f aca="false">IF(C1223="",VLOOKUP(E1223,'PORTE E UCO'!$A$5:$D$46,4,0),VLOOKUP(E1223,'PORTE E UCO'!$A$5:$D$46,4,0)*C1223)</f>
        <v>220.434104</v>
      </c>
      <c r="G1223" s="20"/>
      <c r="H1223" s="21" t="n">
        <f aca="false">G1223*$R$2</f>
        <v>0</v>
      </c>
      <c r="I1223" s="16" t="n">
        <v>1</v>
      </c>
      <c r="J1223" s="22" t="n">
        <f aca="false">IF(I1223&gt;=1,F1223*$J$2,"")</f>
        <v>66.1302312</v>
      </c>
      <c r="K1223" s="22" t="str">
        <f aca="false">IF(I1223&gt;=2,F1223*$K$2,"")</f>
        <v/>
      </c>
      <c r="L1223" s="22" t="str">
        <f aca="false">IF(I1223&gt;=3,F1223*$L$2,"")</f>
        <v/>
      </c>
      <c r="M1223" s="22" t="str">
        <f aca="false">IF(I1223&gt;=4,F1223*$M$2,"")</f>
        <v/>
      </c>
      <c r="N1223" s="16" t="n">
        <v>1</v>
      </c>
      <c r="O1223" s="16" t="n">
        <v>0</v>
      </c>
      <c r="P1223" s="23" t="n">
        <v>0</v>
      </c>
      <c r="Q1223" s="22"/>
      <c r="R1223" s="38"/>
      <c r="S1223" s="25" t="n">
        <f aca="false">SUM(F1223,H1223,J1223,K1223,L1223,M1223)</f>
        <v>286.5643352</v>
      </c>
      <c r="T1223" s="25" t="n">
        <f aca="false">SUM(F1223,H1223,J1223,K1223,L1223,M1223,Q1223)</f>
        <v>286.5643352</v>
      </c>
      <c r="AMH1223" s="13"/>
      <c r="AMI1223" s="0"/>
      <c r="AMJ1223" s="0"/>
    </row>
    <row r="1224" s="39" customFormat="true" ht="13.8" hidden="false" customHeight="false" outlineLevel="0" collapsed="false">
      <c r="A1224" s="27" t="n">
        <v>30730066</v>
      </c>
      <c r="B1224" s="28" t="s">
        <v>1264</v>
      </c>
      <c r="C1224" s="29"/>
      <c r="D1224" s="29"/>
      <c r="E1224" s="27" t="s">
        <v>24</v>
      </c>
      <c r="F1224" s="19" t="n">
        <f aca="false">IF(C1224="",VLOOKUP(E1224,'PORTE E UCO'!$A$5:$D$46,4,0),VLOOKUP(E1224,'PORTE E UCO'!$A$5:$D$46,4,0)*C1224)</f>
        <v>377.223602</v>
      </c>
      <c r="G1224" s="30"/>
      <c r="H1224" s="21" t="n">
        <f aca="false">G1224*$R$2</f>
        <v>0</v>
      </c>
      <c r="I1224" s="27" t="n">
        <v>1</v>
      </c>
      <c r="J1224" s="22" t="n">
        <f aca="false">IF(I1224&gt;=1,F1224*$J$2,"")</f>
        <v>113.1670806</v>
      </c>
      <c r="K1224" s="22" t="str">
        <f aca="false">IF(I1224&gt;=2,F1224*$K$2,"")</f>
        <v/>
      </c>
      <c r="L1224" s="22" t="str">
        <f aca="false">IF(I1224&gt;=3,F1224*$L$2,"")</f>
        <v/>
      </c>
      <c r="M1224" s="22" t="str">
        <f aca="false">IF(I1224&gt;=4,F1224*$M$2,"")</f>
        <v/>
      </c>
      <c r="N1224" s="27" t="n">
        <v>2</v>
      </c>
      <c r="O1224" s="27" t="n">
        <v>0</v>
      </c>
      <c r="P1224" s="31" t="n">
        <v>0</v>
      </c>
      <c r="Q1224" s="32"/>
      <c r="R1224" s="38"/>
      <c r="S1224" s="25" t="n">
        <f aca="false">SUM(F1224,H1224,J1224,K1224,L1224,M1224)</f>
        <v>490.3906826</v>
      </c>
      <c r="T1224" s="25" t="n">
        <f aca="false">SUM(F1224,H1224,J1224,K1224,L1224,M1224,Q1224)</f>
        <v>490.3906826</v>
      </c>
      <c r="AMH1224" s="13"/>
      <c r="AMI1224" s="0"/>
      <c r="AMJ1224" s="0"/>
    </row>
    <row r="1225" s="39" customFormat="true" ht="13.8" hidden="false" customHeight="false" outlineLevel="0" collapsed="false">
      <c r="A1225" s="16" t="n">
        <v>30730074</v>
      </c>
      <c r="B1225" s="17" t="s">
        <v>1265</v>
      </c>
      <c r="C1225" s="18"/>
      <c r="D1225" s="18"/>
      <c r="E1225" s="16" t="s">
        <v>26</v>
      </c>
      <c r="F1225" s="19" t="n">
        <f aca="false">IF(C1225="",VLOOKUP(E1225,'PORTE E UCO'!$A$5:$D$46,4,0),VLOOKUP(E1225,'PORTE E UCO'!$A$5:$D$46,4,0)*C1225)</f>
        <v>324.442174</v>
      </c>
      <c r="G1225" s="20"/>
      <c r="H1225" s="21" t="n">
        <f aca="false">G1225*$R$2</f>
        <v>0</v>
      </c>
      <c r="I1225" s="16" t="n">
        <v>1</v>
      </c>
      <c r="J1225" s="22" t="n">
        <f aca="false">IF(I1225&gt;=1,F1225*$J$2,"")</f>
        <v>97.3326522</v>
      </c>
      <c r="K1225" s="22" t="str">
        <f aca="false">IF(I1225&gt;=2,F1225*$K$2,"")</f>
        <v/>
      </c>
      <c r="L1225" s="22" t="str">
        <f aca="false">IF(I1225&gt;=3,F1225*$L$2,"")</f>
        <v/>
      </c>
      <c r="M1225" s="22" t="str">
        <f aca="false">IF(I1225&gt;=4,F1225*$M$2,"")</f>
        <v/>
      </c>
      <c r="N1225" s="16" t="n">
        <v>2</v>
      </c>
      <c r="O1225" s="16" t="n">
        <v>0</v>
      </c>
      <c r="P1225" s="23" t="n">
        <v>0</v>
      </c>
      <c r="Q1225" s="22"/>
      <c r="R1225" s="38"/>
      <c r="S1225" s="25" t="n">
        <f aca="false">SUM(F1225,H1225,J1225,K1225,L1225,M1225)</f>
        <v>421.7748262</v>
      </c>
      <c r="T1225" s="25" t="n">
        <f aca="false">SUM(F1225,H1225,J1225,K1225,L1225,M1225,Q1225)</f>
        <v>421.7748262</v>
      </c>
      <c r="AMH1225" s="13"/>
      <c r="AMI1225" s="0"/>
      <c r="AMJ1225" s="0"/>
    </row>
    <row r="1226" s="39" customFormat="true" ht="13.8" hidden="false" customHeight="false" outlineLevel="0" collapsed="false">
      <c r="A1226" s="27" t="n">
        <v>30730082</v>
      </c>
      <c r="B1226" s="28" t="s">
        <v>1266</v>
      </c>
      <c r="C1226" s="29"/>
      <c r="D1226" s="29"/>
      <c r="E1226" s="27" t="s">
        <v>37</v>
      </c>
      <c r="F1226" s="19" t="n">
        <f aca="false">IF(C1226="",VLOOKUP(E1226,'PORTE E UCO'!$A$5:$D$46,4,0),VLOOKUP(E1226,'PORTE E UCO'!$A$5:$D$46,4,0)*C1226)</f>
        <v>192.437794</v>
      </c>
      <c r="G1226" s="30"/>
      <c r="H1226" s="21" t="n">
        <f aca="false">G1226*$R$2</f>
        <v>0</v>
      </c>
      <c r="I1226" s="27" t="n">
        <v>2</v>
      </c>
      <c r="J1226" s="22" t="n">
        <f aca="false">IF(I1226&gt;=1,F1226*$J$2,"")</f>
        <v>57.7313382</v>
      </c>
      <c r="K1226" s="22" t="n">
        <f aca="false">IF(I1226&gt;=2,F1226*$K$2,"")</f>
        <v>38.4875588</v>
      </c>
      <c r="L1226" s="22" t="str">
        <f aca="false">IF(I1226&gt;=3,F1226*$L$2,"")</f>
        <v/>
      </c>
      <c r="M1226" s="22" t="str">
        <f aca="false">IF(I1226&gt;=4,F1226*$M$2,"")</f>
        <v/>
      </c>
      <c r="N1226" s="27" t="n">
        <v>3</v>
      </c>
      <c r="O1226" s="27" t="n">
        <v>0</v>
      </c>
      <c r="P1226" s="31" t="n">
        <v>0</v>
      </c>
      <c r="Q1226" s="32"/>
      <c r="R1226" s="38"/>
      <c r="S1226" s="25" t="n">
        <f aca="false">SUM(F1226,H1226,J1226,K1226,L1226,M1226)</f>
        <v>288.656691</v>
      </c>
      <c r="T1226" s="25" t="n">
        <f aca="false">SUM(F1226,H1226,J1226,K1226,L1226,M1226,Q1226)</f>
        <v>288.656691</v>
      </c>
      <c r="AMH1226" s="13"/>
      <c r="AMI1226" s="0"/>
      <c r="AMJ1226" s="0"/>
    </row>
    <row r="1227" s="39" customFormat="true" ht="13.8" hidden="false" customHeight="false" outlineLevel="0" collapsed="false">
      <c r="A1227" s="16" t="n">
        <v>30730090</v>
      </c>
      <c r="B1227" s="17" t="s">
        <v>1267</v>
      </c>
      <c r="C1227" s="18"/>
      <c r="D1227" s="18"/>
      <c r="E1227" s="16" t="s">
        <v>26</v>
      </c>
      <c r="F1227" s="19" t="n">
        <f aca="false">IF(C1227="",VLOOKUP(E1227,'PORTE E UCO'!$A$5:$D$46,4,0),VLOOKUP(E1227,'PORTE E UCO'!$A$5:$D$46,4,0)*C1227)</f>
        <v>324.442174</v>
      </c>
      <c r="G1227" s="20"/>
      <c r="H1227" s="21" t="n">
        <f aca="false">G1227*$R$2</f>
        <v>0</v>
      </c>
      <c r="I1227" s="16" t="n">
        <v>1</v>
      </c>
      <c r="J1227" s="22" t="n">
        <f aca="false">IF(I1227&gt;=1,F1227*$J$2,"")</f>
        <v>97.3326522</v>
      </c>
      <c r="K1227" s="22" t="str">
        <f aca="false">IF(I1227&gt;=2,F1227*$K$2,"")</f>
        <v/>
      </c>
      <c r="L1227" s="22" t="str">
        <f aca="false">IF(I1227&gt;=3,F1227*$L$2,"")</f>
        <v/>
      </c>
      <c r="M1227" s="22" t="str">
        <f aca="false">IF(I1227&gt;=4,F1227*$M$2,"")</f>
        <v/>
      </c>
      <c r="N1227" s="16" t="n">
        <v>3</v>
      </c>
      <c r="O1227" s="16" t="n">
        <v>0</v>
      </c>
      <c r="P1227" s="23" t="n">
        <v>0</v>
      </c>
      <c r="Q1227" s="22"/>
      <c r="R1227" s="38"/>
      <c r="S1227" s="25" t="n">
        <f aca="false">SUM(F1227,H1227,J1227,K1227,L1227,M1227)</f>
        <v>421.7748262</v>
      </c>
      <c r="T1227" s="25" t="n">
        <f aca="false">SUM(F1227,H1227,J1227,K1227,L1227,M1227,Q1227)</f>
        <v>421.7748262</v>
      </c>
      <c r="AMH1227" s="13"/>
      <c r="AMI1227" s="0"/>
      <c r="AMJ1227" s="0"/>
    </row>
    <row r="1228" s="39" customFormat="true" ht="13.8" hidden="false" customHeight="false" outlineLevel="0" collapsed="false">
      <c r="A1228" s="27" t="n">
        <v>30730104</v>
      </c>
      <c r="B1228" s="28" t="s">
        <v>1268</v>
      </c>
      <c r="C1228" s="29"/>
      <c r="D1228" s="29"/>
      <c r="E1228" s="27" t="s">
        <v>26</v>
      </c>
      <c r="F1228" s="19" t="n">
        <f aca="false">IF(C1228="",VLOOKUP(E1228,'PORTE E UCO'!$A$5:$D$46,4,0),VLOOKUP(E1228,'PORTE E UCO'!$A$5:$D$46,4,0)*C1228)</f>
        <v>324.442174</v>
      </c>
      <c r="G1228" s="30"/>
      <c r="H1228" s="21" t="n">
        <f aca="false">G1228*$R$2</f>
        <v>0</v>
      </c>
      <c r="I1228" s="27" t="n">
        <v>1</v>
      </c>
      <c r="J1228" s="22" t="n">
        <f aca="false">IF(I1228&gt;=1,F1228*$J$2,"")</f>
        <v>97.3326522</v>
      </c>
      <c r="K1228" s="22" t="str">
        <f aca="false">IF(I1228&gt;=2,F1228*$K$2,"")</f>
        <v/>
      </c>
      <c r="L1228" s="22" t="str">
        <f aca="false">IF(I1228&gt;=3,F1228*$L$2,"")</f>
        <v/>
      </c>
      <c r="M1228" s="22" t="str">
        <f aca="false">IF(I1228&gt;=4,F1228*$M$2,"")</f>
        <v/>
      </c>
      <c r="N1228" s="27" t="n">
        <v>2</v>
      </c>
      <c r="O1228" s="27" t="n">
        <v>0</v>
      </c>
      <c r="P1228" s="31" t="n">
        <v>0</v>
      </c>
      <c r="Q1228" s="32"/>
      <c r="R1228" s="38"/>
      <c r="S1228" s="25" t="n">
        <f aca="false">SUM(F1228,H1228,J1228,K1228,L1228,M1228)</f>
        <v>421.7748262</v>
      </c>
      <c r="T1228" s="25" t="n">
        <f aca="false">SUM(F1228,H1228,J1228,K1228,L1228,M1228,Q1228)</f>
        <v>421.7748262</v>
      </c>
      <c r="AMH1228" s="13"/>
      <c r="AMI1228" s="0"/>
      <c r="AMJ1228" s="0"/>
    </row>
    <row r="1229" s="39" customFormat="true" ht="13.8" hidden="false" customHeight="false" outlineLevel="0" collapsed="false">
      <c r="A1229" s="16" t="n">
        <v>30730112</v>
      </c>
      <c r="B1229" s="17" t="s">
        <v>1269</v>
      </c>
      <c r="C1229" s="18"/>
      <c r="D1229" s="18"/>
      <c r="E1229" s="16" t="s">
        <v>22</v>
      </c>
      <c r="F1229" s="19" t="n">
        <f aca="false">IF(C1229="",VLOOKUP(E1229,'PORTE E UCO'!$A$5:$D$46,4,0),VLOOKUP(E1229,'PORTE E UCO'!$A$5:$D$46,4,0)*C1229)</f>
        <v>220.434104</v>
      </c>
      <c r="G1229" s="20"/>
      <c r="H1229" s="21" t="n">
        <f aca="false">G1229*$R$2</f>
        <v>0</v>
      </c>
      <c r="I1229" s="16" t="n">
        <v>1</v>
      </c>
      <c r="J1229" s="22" t="n">
        <f aca="false">IF(I1229&gt;=1,F1229*$J$2,"")</f>
        <v>66.1302312</v>
      </c>
      <c r="K1229" s="22" t="str">
        <f aca="false">IF(I1229&gt;=2,F1229*$K$2,"")</f>
        <v/>
      </c>
      <c r="L1229" s="22" t="str">
        <f aca="false">IF(I1229&gt;=3,F1229*$L$2,"")</f>
        <v/>
      </c>
      <c r="M1229" s="22" t="str">
        <f aca="false">IF(I1229&gt;=4,F1229*$M$2,"")</f>
        <v/>
      </c>
      <c r="N1229" s="16" t="n">
        <v>1</v>
      </c>
      <c r="O1229" s="16" t="n">
        <v>0</v>
      </c>
      <c r="P1229" s="23" t="n">
        <v>0</v>
      </c>
      <c r="Q1229" s="22"/>
      <c r="R1229" s="38"/>
      <c r="S1229" s="25" t="n">
        <f aca="false">SUM(F1229,H1229,J1229,K1229,L1229,M1229)</f>
        <v>286.5643352</v>
      </c>
      <c r="T1229" s="25" t="n">
        <f aca="false">SUM(F1229,H1229,J1229,K1229,L1229,M1229,Q1229)</f>
        <v>286.5643352</v>
      </c>
      <c r="AMH1229" s="13"/>
      <c r="AMI1229" s="0"/>
      <c r="AMJ1229" s="0"/>
    </row>
    <row r="1230" s="39" customFormat="true" ht="14.95" hidden="false" customHeight="false" outlineLevel="0" collapsed="false">
      <c r="A1230" s="27" t="n">
        <v>30730120</v>
      </c>
      <c r="B1230" s="28" t="s">
        <v>1270</v>
      </c>
      <c r="C1230" s="29"/>
      <c r="D1230" s="29"/>
      <c r="E1230" s="27" t="s">
        <v>272</v>
      </c>
      <c r="F1230" s="19" t="n">
        <f aca="false">IF(C1230="",VLOOKUP(E1230,'PORTE E UCO'!$A$5:$D$46,4,0),VLOOKUP(E1230,'PORTE E UCO'!$A$5:$D$46,4,0)*C1230)</f>
        <v>801.009488</v>
      </c>
      <c r="G1230" s="30" t="n">
        <v>60</v>
      </c>
      <c r="H1230" s="21" t="n">
        <f aca="false">G1230*$R$2</f>
        <v>1180.41792</v>
      </c>
      <c r="I1230" s="27" t="n">
        <v>0</v>
      </c>
      <c r="J1230" s="22" t="str">
        <f aca="false">IF(I1230&gt;=1,F1230*$J$2,"")</f>
        <v/>
      </c>
      <c r="K1230" s="22" t="str">
        <f aca="false">IF(I1230&gt;=2,F1230*$K$2,"")</f>
        <v/>
      </c>
      <c r="L1230" s="22" t="str">
        <f aca="false">IF(I1230&gt;=3,F1230*$L$2,"")</f>
        <v/>
      </c>
      <c r="M1230" s="22" t="str">
        <f aca="false">IF(I1230&gt;=4,F1230*$M$2,"")</f>
        <v/>
      </c>
      <c r="N1230" s="27" t="n">
        <v>0</v>
      </c>
      <c r="O1230" s="27" t="n">
        <v>0</v>
      </c>
      <c r="P1230" s="31" t="n">
        <v>0</v>
      </c>
      <c r="Q1230" s="32"/>
      <c r="R1230" s="38"/>
      <c r="S1230" s="25" t="n">
        <f aca="false">SUM(F1230,H1230,J1230,K1230,L1230,M1230)</f>
        <v>1981.427408</v>
      </c>
      <c r="T1230" s="25" t="n">
        <f aca="false">SUM(F1230,H1230,J1230,K1230,L1230,M1230,Q1230)</f>
        <v>1981.427408</v>
      </c>
      <c r="AMH1230" s="13"/>
      <c r="AMI1230" s="0"/>
      <c r="AMJ1230" s="0"/>
    </row>
    <row r="1231" s="39" customFormat="true" ht="14.95" hidden="false" customHeight="false" outlineLevel="0" collapsed="false">
      <c r="A1231" s="16" t="n">
        <v>30730139</v>
      </c>
      <c r="B1231" s="17" t="s">
        <v>1271</v>
      </c>
      <c r="C1231" s="18"/>
      <c r="D1231" s="18"/>
      <c r="E1231" s="16" t="s">
        <v>26</v>
      </c>
      <c r="F1231" s="19" t="n">
        <f aca="false">IF(C1231="",VLOOKUP(E1231,'PORTE E UCO'!$A$5:$D$46,4,0),VLOOKUP(E1231,'PORTE E UCO'!$A$5:$D$46,4,0)*C1231)</f>
        <v>324.442174</v>
      </c>
      <c r="G1231" s="20" t="n">
        <v>60</v>
      </c>
      <c r="H1231" s="21" t="n">
        <f aca="false">G1231*$R$2</f>
        <v>1180.41792</v>
      </c>
      <c r="I1231" s="16" t="n">
        <v>0</v>
      </c>
      <c r="J1231" s="22" t="str">
        <f aca="false">IF(I1231&gt;=1,F1231*$J$2,"")</f>
        <v/>
      </c>
      <c r="K1231" s="22" t="str">
        <f aca="false">IF(I1231&gt;=2,F1231*$K$2,"")</f>
        <v/>
      </c>
      <c r="L1231" s="22" t="str">
        <f aca="false">IF(I1231&gt;=3,F1231*$L$2,"")</f>
        <v/>
      </c>
      <c r="M1231" s="22" t="str">
        <f aca="false">IF(I1231&gt;=4,F1231*$M$2,"")</f>
        <v/>
      </c>
      <c r="N1231" s="16" t="n">
        <v>0</v>
      </c>
      <c r="O1231" s="16" t="n">
        <v>0</v>
      </c>
      <c r="P1231" s="23" t="n">
        <v>0</v>
      </c>
      <c r="Q1231" s="22"/>
      <c r="R1231" s="38"/>
      <c r="S1231" s="25" t="n">
        <f aca="false">SUM(F1231,H1231,J1231,K1231,L1231,M1231)</f>
        <v>1504.860094</v>
      </c>
      <c r="T1231" s="25" t="n">
        <f aca="false">SUM(F1231,H1231,J1231,K1231,L1231,M1231,Q1231)</f>
        <v>1504.860094</v>
      </c>
      <c r="AMH1231" s="13"/>
      <c r="AMI1231" s="0"/>
      <c r="AMJ1231" s="0"/>
    </row>
    <row r="1232" s="39" customFormat="true" ht="13.8" hidden="false" customHeight="false" outlineLevel="0" collapsed="false">
      <c r="A1232" s="27" t="n">
        <v>30730155</v>
      </c>
      <c r="B1232" s="28" t="s">
        <v>1272</v>
      </c>
      <c r="C1232" s="29"/>
      <c r="D1232" s="29"/>
      <c r="E1232" s="27" t="s">
        <v>26</v>
      </c>
      <c r="F1232" s="19" t="n">
        <f aca="false">IF(C1232="",VLOOKUP(E1232,'PORTE E UCO'!$A$5:$D$46,4,0),VLOOKUP(E1232,'PORTE E UCO'!$A$5:$D$46,4,0)*C1232)</f>
        <v>324.442174</v>
      </c>
      <c r="G1232" s="30"/>
      <c r="H1232" s="21" t="n">
        <f aca="false">G1232*$R$2</f>
        <v>0</v>
      </c>
      <c r="I1232" s="27" t="n">
        <v>1</v>
      </c>
      <c r="J1232" s="22" t="n">
        <f aca="false">IF(I1232&gt;=1,F1232*$J$2,"")</f>
        <v>97.3326522</v>
      </c>
      <c r="K1232" s="22" t="str">
        <f aca="false">IF(I1232&gt;=2,F1232*$K$2,"")</f>
        <v/>
      </c>
      <c r="L1232" s="22" t="str">
        <f aca="false">IF(I1232&gt;=3,F1232*$L$2,"")</f>
        <v/>
      </c>
      <c r="M1232" s="22" t="str">
        <f aca="false">IF(I1232&gt;=4,F1232*$M$2,"")</f>
        <v/>
      </c>
      <c r="N1232" s="27" t="n">
        <v>3</v>
      </c>
      <c r="O1232" s="27" t="n">
        <v>0</v>
      </c>
      <c r="P1232" s="31" t="n">
        <v>0</v>
      </c>
      <c r="Q1232" s="32"/>
      <c r="R1232" s="38"/>
      <c r="S1232" s="25" t="n">
        <f aca="false">SUM(F1232,H1232,J1232,K1232,L1232,M1232)</f>
        <v>421.7748262</v>
      </c>
      <c r="T1232" s="25" t="n">
        <f aca="false">SUM(F1232,H1232,J1232,K1232,L1232,M1232,Q1232)</f>
        <v>421.7748262</v>
      </c>
      <c r="AMH1232" s="13"/>
      <c r="AMI1232" s="0"/>
      <c r="AMJ1232" s="0"/>
    </row>
    <row r="1233" s="39" customFormat="true" ht="13.8" hidden="false" customHeight="false" outlineLevel="0" collapsed="false">
      <c r="A1233" s="16" t="n">
        <v>30731011</v>
      </c>
      <c r="B1233" s="17" t="s">
        <v>1273</v>
      </c>
      <c r="C1233" s="18"/>
      <c r="D1233" s="18"/>
      <c r="E1233" s="16" t="s">
        <v>22</v>
      </c>
      <c r="F1233" s="19" t="n">
        <f aca="false">IF(C1233="",VLOOKUP(E1233,'PORTE E UCO'!$A$5:$D$46,4,0),VLOOKUP(E1233,'PORTE E UCO'!$A$5:$D$46,4,0)*C1233)</f>
        <v>220.434104</v>
      </c>
      <c r="G1233" s="20"/>
      <c r="H1233" s="21" t="n">
        <f aca="false">G1233*$R$2</f>
        <v>0</v>
      </c>
      <c r="I1233" s="16" t="n">
        <v>1</v>
      </c>
      <c r="J1233" s="22" t="n">
        <f aca="false">IF(I1233&gt;=1,F1233*$J$2,"")</f>
        <v>66.1302312</v>
      </c>
      <c r="K1233" s="22" t="str">
        <f aca="false">IF(I1233&gt;=2,F1233*$K$2,"")</f>
        <v/>
      </c>
      <c r="L1233" s="22" t="str">
        <f aca="false">IF(I1233&gt;=3,F1233*$L$2,"")</f>
        <v/>
      </c>
      <c r="M1233" s="22" t="str">
        <f aca="false">IF(I1233&gt;=4,F1233*$M$2,"")</f>
        <v/>
      </c>
      <c r="N1233" s="16" t="n">
        <v>1</v>
      </c>
      <c r="O1233" s="16" t="n">
        <v>0</v>
      </c>
      <c r="P1233" s="23" t="n">
        <v>0</v>
      </c>
      <c r="Q1233" s="22"/>
      <c r="R1233" s="38"/>
      <c r="S1233" s="25" t="n">
        <f aca="false">SUM(F1233,H1233,J1233,K1233,L1233,M1233)</f>
        <v>286.5643352</v>
      </c>
      <c r="T1233" s="25" t="n">
        <f aca="false">SUM(F1233,H1233,J1233,K1233,L1233,M1233,Q1233)</f>
        <v>286.5643352</v>
      </c>
      <c r="AMH1233" s="13"/>
      <c r="AMI1233" s="0"/>
      <c r="AMJ1233" s="0"/>
    </row>
    <row r="1234" s="39" customFormat="true" ht="13.8" hidden="false" customHeight="false" outlineLevel="0" collapsed="false">
      <c r="A1234" s="27" t="n">
        <v>30731020</v>
      </c>
      <c r="B1234" s="28" t="s">
        <v>1274</v>
      </c>
      <c r="C1234" s="29"/>
      <c r="D1234" s="29"/>
      <c r="E1234" s="27" t="s">
        <v>37</v>
      </c>
      <c r="F1234" s="19" t="n">
        <f aca="false">IF(C1234="",VLOOKUP(E1234,'PORTE E UCO'!$A$5:$D$46,4,0),VLOOKUP(E1234,'PORTE E UCO'!$A$5:$D$46,4,0)*C1234)</f>
        <v>192.437794</v>
      </c>
      <c r="G1234" s="30"/>
      <c r="H1234" s="21" t="n">
        <f aca="false">G1234*$R$2</f>
        <v>0</v>
      </c>
      <c r="I1234" s="27" t="n">
        <v>1</v>
      </c>
      <c r="J1234" s="22" t="n">
        <f aca="false">IF(I1234&gt;=1,F1234*$J$2,"")</f>
        <v>57.7313382</v>
      </c>
      <c r="K1234" s="22" t="str">
        <f aca="false">IF(I1234&gt;=2,F1234*$K$2,"")</f>
        <v/>
      </c>
      <c r="L1234" s="22" t="str">
        <f aca="false">IF(I1234&gt;=3,F1234*$L$2,"")</f>
        <v/>
      </c>
      <c r="M1234" s="22" t="str">
        <f aca="false">IF(I1234&gt;=4,F1234*$M$2,"")</f>
        <v/>
      </c>
      <c r="N1234" s="27" t="n">
        <v>1</v>
      </c>
      <c r="O1234" s="27" t="n">
        <v>0</v>
      </c>
      <c r="P1234" s="31" t="n">
        <v>0</v>
      </c>
      <c r="Q1234" s="32"/>
      <c r="R1234" s="38"/>
      <c r="S1234" s="25" t="n">
        <f aca="false">SUM(F1234,H1234,J1234,K1234,L1234,M1234)</f>
        <v>250.1691322</v>
      </c>
      <c r="T1234" s="25" t="n">
        <f aca="false">SUM(F1234,H1234,J1234,K1234,L1234,M1234,Q1234)</f>
        <v>250.1691322</v>
      </c>
      <c r="AMH1234" s="13"/>
      <c r="AMI1234" s="0"/>
      <c r="AMJ1234" s="0"/>
    </row>
    <row r="1235" s="39" customFormat="true" ht="13.8" hidden="false" customHeight="false" outlineLevel="0" collapsed="false">
      <c r="A1235" s="16" t="n">
        <v>30731038</v>
      </c>
      <c r="B1235" s="17" t="s">
        <v>1275</v>
      </c>
      <c r="C1235" s="18"/>
      <c r="D1235" s="18"/>
      <c r="E1235" s="16" t="s">
        <v>22</v>
      </c>
      <c r="F1235" s="19" t="n">
        <f aca="false">IF(C1235="",VLOOKUP(E1235,'PORTE E UCO'!$A$5:$D$46,4,0),VLOOKUP(E1235,'PORTE E UCO'!$A$5:$D$46,4,0)*C1235)</f>
        <v>220.434104</v>
      </c>
      <c r="G1235" s="20"/>
      <c r="H1235" s="21" t="n">
        <f aca="false">G1235*$R$2</f>
        <v>0</v>
      </c>
      <c r="I1235" s="16" t="n">
        <v>1</v>
      </c>
      <c r="J1235" s="22" t="n">
        <f aca="false">IF(I1235&gt;=1,F1235*$J$2,"")</f>
        <v>66.1302312</v>
      </c>
      <c r="K1235" s="22" t="str">
        <f aca="false">IF(I1235&gt;=2,F1235*$K$2,"")</f>
        <v/>
      </c>
      <c r="L1235" s="22" t="str">
        <f aca="false">IF(I1235&gt;=3,F1235*$L$2,"")</f>
        <v/>
      </c>
      <c r="M1235" s="22" t="str">
        <f aca="false">IF(I1235&gt;=4,F1235*$M$2,"")</f>
        <v/>
      </c>
      <c r="N1235" s="16" t="n">
        <v>1</v>
      </c>
      <c r="O1235" s="16" t="n">
        <v>0</v>
      </c>
      <c r="P1235" s="23" t="n">
        <v>0</v>
      </c>
      <c r="Q1235" s="22"/>
      <c r="R1235" s="38"/>
      <c r="S1235" s="25" t="n">
        <f aca="false">SUM(F1235,H1235,J1235,K1235,L1235,M1235)</f>
        <v>286.5643352</v>
      </c>
      <c r="T1235" s="25" t="n">
        <f aca="false">SUM(F1235,H1235,J1235,K1235,L1235,M1235,Q1235)</f>
        <v>286.5643352</v>
      </c>
      <c r="AMH1235" s="13"/>
      <c r="AMI1235" s="0"/>
      <c r="AMJ1235" s="0"/>
    </row>
    <row r="1236" s="39" customFormat="true" ht="13.8" hidden="false" customHeight="false" outlineLevel="0" collapsed="false">
      <c r="A1236" s="27" t="n">
        <v>30731046</v>
      </c>
      <c r="B1236" s="28" t="s">
        <v>1276</v>
      </c>
      <c r="C1236" s="29"/>
      <c r="D1236" s="29"/>
      <c r="E1236" s="27" t="s">
        <v>37</v>
      </c>
      <c r="F1236" s="19" t="n">
        <f aca="false">IF(C1236="",VLOOKUP(E1236,'PORTE E UCO'!$A$5:$D$46,4,0),VLOOKUP(E1236,'PORTE E UCO'!$A$5:$D$46,4,0)*C1236)</f>
        <v>192.437794</v>
      </c>
      <c r="G1236" s="30"/>
      <c r="H1236" s="21" t="n">
        <f aca="false">G1236*$R$2</f>
        <v>0</v>
      </c>
      <c r="I1236" s="27" t="n">
        <v>1</v>
      </c>
      <c r="J1236" s="22" t="n">
        <f aca="false">IF(I1236&gt;=1,F1236*$J$2,"")</f>
        <v>57.7313382</v>
      </c>
      <c r="K1236" s="22" t="str">
        <f aca="false">IF(I1236&gt;=2,F1236*$K$2,"")</f>
        <v/>
      </c>
      <c r="L1236" s="22" t="str">
        <f aca="false">IF(I1236&gt;=3,F1236*$L$2,"")</f>
        <v/>
      </c>
      <c r="M1236" s="22" t="str">
        <f aca="false">IF(I1236&gt;=4,F1236*$M$2,"")</f>
        <v/>
      </c>
      <c r="N1236" s="27" t="n">
        <v>1</v>
      </c>
      <c r="O1236" s="27" t="n">
        <v>0</v>
      </c>
      <c r="P1236" s="31" t="n">
        <v>0</v>
      </c>
      <c r="Q1236" s="32"/>
      <c r="R1236" s="38"/>
      <c r="S1236" s="25" t="n">
        <f aca="false">SUM(F1236,H1236,J1236,K1236,L1236,M1236)</f>
        <v>250.1691322</v>
      </c>
      <c r="T1236" s="25" t="n">
        <f aca="false">SUM(F1236,H1236,J1236,K1236,L1236,M1236,Q1236)</f>
        <v>250.1691322</v>
      </c>
      <c r="AMH1236" s="13"/>
      <c r="AMI1236" s="0"/>
      <c r="AMJ1236" s="0"/>
    </row>
    <row r="1237" s="39" customFormat="true" ht="13.8" hidden="false" customHeight="false" outlineLevel="0" collapsed="false">
      <c r="A1237" s="16" t="n">
        <v>30731054</v>
      </c>
      <c r="B1237" s="17" t="s">
        <v>1277</v>
      </c>
      <c r="C1237" s="18"/>
      <c r="D1237" s="18"/>
      <c r="E1237" s="16" t="s">
        <v>22</v>
      </c>
      <c r="F1237" s="19" t="n">
        <f aca="false">IF(C1237="",VLOOKUP(E1237,'PORTE E UCO'!$A$5:$D$46,4,0),VLOOKUP(E1237,'PORTE E UCO'!$A$5:$D$46,4,0)*C1237)</f>
        <v>220.434104</v>
      </c>
      <c r="G1237" s="20"/>
      <c r="H1237" s="21" t="n">
        <f aca="false">G1237*$R$2</f>
        <v>0</v>
      </c>
      <c r="I1237" s="16" t="n">
        <v>1</v>
      </c>
      <c r="J1237" s="22" t="n">
        <f aca="false">IF(I1237&gt;=1,F1237*$J$2,"")</f>
        <v>66.1302312</v>
      </c>
      <c r="K1237" s="22" t="str">
        <f aca="false">IF(I1237&gt;=2,F1237*$K$2,"")</f>
        <v/>
      </c>
      <c r="L1237" s="22" t="str">
        <f aca="false">IF(I1237&gt;=3,F1237*$L$2,"")</f>
        <v/>
      </c>
      <c r="M1237" s="22" t="str">
        <f aca="false">IF(I1237&gt;=4,F1237*$M$2,"")</f>
        <v/>
      </c>
      <c r="N1237" s="16" t="n">
        <v>2</v>
      </c>
      <c r="O1237" s="16" t="n">
        <v>0</v>
      </c>
      <c r="P1237" s="23" t="n">
        <v>0</v>
      </c>
      <c r="Q1237" s="22"/>
      <c r="R1237" s="38"/>
      <c r="S1237" s="25" t="n">
        <f aca="false">SUM(F1237,H1237,J1237,K1237,L1237,M1237)</f>
        <v>286.5643352</v>
      </c>
      <c r="T1237" s="25" t="n">
        <f aca="false">SUM(F1237,H1237,J1237,K1237,L1237,M1237,Q1237)</f>
        <v>286.5643352</v>
      </c>
      <c r="AMH1237" s="13"/>
      <c r="AMI1237" s="0"/>
      <c r="AMJ1237" s="0"/>
    </row>
    <row r="1238" s="39" customFormat="true" ht="13.8" hidden="false" customHeight="false" outlineLevel="0" collapsed="false">
      <c r="A1238" s="27" t="n">
        <v>30731062</v>
      </c>
      <c r="B1238" s="28" t="s">
        <v>1278</v>
      </c>
      <c r="C1238" s="29"/>
      <c r="D1238" s="29"/>
      <c r="E1238" s="27" t="s">
        <v>24</v>
      </c>
      <c r="F1238" s="19" t="n">
        <f aca="false">IF(C1238="",VLOOKUP(E1238,'PORTE E UCO'!$A$5:$D$46,4,0),VLOOKUP(E1238,'PORTE E UCO'!$A$5:$D$46,4,0)*C1238)</f>
        <v>377.223602</v>
      </c>
      <c r="G1238" s="30"/>
      <c r="H1238" s="21" t="n">
        <f aca="false">G1238*$R$2</f>
        <v>0</v>
      </c>
      <c r="I1238" s="27" t="n">
        <v>1</v>
      </c>
      <c r="J1238" s="22" t="n">
        <f aca="false">IF(I1238&gt;=1,F1238*$J$2,"")</f>
        <v>113.1670806</v>
      </c>
      <c r="K1238" s="22" t="str">
        <f aca="false">IF(I1238&gt;=2,F1238*$K$2,"")</f>
        <v/>
      </c>
      <c r="L1238" s="22" t="str">
        <f aca="false">IF(I1238&gt;=3,F1238*$L$2,"")</f>
        <v/>
      </c>
      <c r="M1238" s="22" t="str">
        <f aca="false">IF(I1238&gt;=4,F1238*$M$2,"")</f>
        <v/>
      </c>
      <c r="N1238" s="27" t="n">
        <v>2</v>
      </c>
      <c r="O1238" s="27" t="n">
        <v>0</v>
      </c>
      <c r="P1238" s="31" t="n">
        <v>0</v>
      </c>
      <c r="Q1238" s="32"/>
      <c r="R1238" s="38"/>
      <c r="S1238" s="25" t="n">
        <f aca="false">SUM(F1238,H1238,J1238,K1238,L1238,M1238)</f>
        <v>490.3906826</v>
      </c>
      <c r="T1238" s="25" t="n">
        <f aca="false">SUM(F1238,H1238,J1238,K1238,L1238,M1238,Q1238)</f>
        <v>490.3906826</v>
      </c>
      <c r="AMH1238" s="13"/>
      <c r="AMI1238" s="0"/>
      <c r="AMJ1238" s="0"/>
    </row>
    <row r="1239" s="39" customFormat="true" ht="13.8" hidden="false" customHeight="false" outlineLevel="0" collapsed="false">
      <c r="A1239" s="16" t="n">
        <v>30731070</v>
      </c>
      <c r="B1239" s="17" t="s">
        <v>1279</v>
      </c>
      <c r="C1239" s="18"/>
      <c r="D1239" s="18"/>
      <c r="E1239" s="16" t="s">
        <v>223</v>
      </c>
      <c r="F1239" s="19" t="n">
        <f aca="false">IF(C1239="",VLOOKUP(E1239,'PORTE E UCO'!$A$5:$D$46,4,0),VLOOKUP(E1239,'PORTE E UCO'!$A$5:$D$46,4,0)*C1239)</f>
        <v>436.20385</v>
      </c>
      <c r="G1239" s="20"/>
      <c r="H1239" s="21" t="n">
        <f aca="false">G1239*$R$2</f>
        <v>0</v>
      </c>
      <c r="I1239" s="16" t="n">
        <v>1</v>
      </c>
      <c r="J1239" s="22" t="n">
        <f aca="false">IF(I1239&gt;=1,F1239*$J$2,"")</f>
        <v>130.861155</v>
      </c>
      <c r="K1239" s="22" t="str">
        <f aca="false">IF(I1239&gt;=2,F1239*$K$2,"")</f>
        <v/>
      </c>
      <c r="L1239" s="22" t="str">
        <f aca="false">IF(I1239&gt;=3,F1239*$L$2,"")</f>
        <v/>
      </c>
      <c r="M1239" s="22" t="str">
        <f aca="false">IF(I1239&gt;=4,F1239*$M$2,"")</f>
        <v/>
      </c>
      <c r="N1239" s="16" t="n">
        <v>3</v>
      </c>
      <c r="O1239" s="16" t="n">
        <v>0</v>
      </c>
      <c r="P1239" s="23" t="n">
        <v>0</v>
      </c>
      <c r="Q1239" s="22"/>
      <c r="R1239" s="38"/>
      <c r="S1239" s="25" t="n">
        <f aca="false">SUM(F1239,H1239,J1239,K1239,L1239,M1239)</f>
        <v>567.065005</v>
      </c>
      <c r="T1239" s="25" t="n">
        <f aca="false">SUM(F1239,H1239,J1239,K1239,L1239,M1239,Q1239)</f>
        <v>567.065005</v>
      </c>
      <c r="AMH1239" s="13"/>
      <c r="AMI1239" s="0"/>
      <c r="AMJ1239" s="0"/>
    </row>
    <row r="1240" s="39" customFormat="true" ht="13.8" hidden="false" customHeight="false" outlineLevel="0" collapsed="false">
      <c r="A1240" s="27" t="n">
        <v>30731089</v>
      </c>
      <c r="B1240" s="28" t="s">
        <v>1280</v>
      </c>
      <c r="C1240" s="29"/>
      <c r="D1240" s="29"/>
      <c r="E1240" s="27" t="s">
        <v>24</v>
      </c>
      <c r="F1240" s="19" t="n">
        <f aca="false">IF(C1240="",VLOOKUP(E1240,'PORTE E UCO'!$A$5:$D$46,4,0),VLOOKUP(E1240,'PORTE E UCO'!$A$5:$D$46,4,0)*C1240)</f>
        <v>377.223602</v>
      </c>
      <c r="G1240" s="30"/>
      <c r="H1240" s="21" t="n">
        <f aca="false">G1240*$R$2</f>
        <v>0</v>
      </c>
      <c r="I1240" s="27" t="n">
        <v>1</v>
      </c>
      <c r="J1240" s="22" t="n">
        <f aca="false">IF(I1240&gt;=1,F1240*$J$2,"")</f>
        <v>113.1670806</v>
      </c>
      <c r="K1240" s="22" t="str">
        <f aca="false">IF(I1240&gt;=2,F1240*$K$2,"")</f>
        <v/>
      </c>
      <c r="L1240" s="22" t="str">
        <f aca="false">IF(I1240&gt;=3,F1240*$L$2,"")</f>
        <v/>
      </c>
      <c r="M1240" s="22" t="str">
        <f aca="false">IF(I1240&gt;=4,F1240*$M$2,"")</f>
        <v/>
      </c>
      <c r="N1240" s="27" t="n">
        <v>1</v>
      </c>
      <c r="O1240" s="27" t="n">
        <v>0</v>
      </c>
      <c r="P1240" s="31" t="n">
        <v>0</v>
      </c>
      <c r="Q1240" s="32"/>
      <c r="R1240" s="38"/>
      <c r="S1240" s="25" t="n">
        <f aca="false">SUM(F1240,H1240,J1240,K1240,L1240,M1240)</f>
        <v>490.3906826</v>
      </c>
      <c r="T1240" s="25" t="n">
        <f aca="false">SUM(F1240,H1240,J1240,K1240,L1240,M1240,Q1240)</f>
        <v>490.3906826</v>
      </c>
      <c r="AMH1240" s="13"/>
      <c r="AMI1240" s="0"/>
      <c r="AMJ1240" s="0"/>
    </row>
    <row r="1241" s="39" customFormat="true" ht="13.8" hidden="false" customHeight="false" outlineLevel="0" collapsed="false">
      <c r="A1241" s="16" t="n">
        <v>30731097</v>
      </c>
      <c r="B1241" s="17" t="s">
        <v>1281</v>
      </c>
      <c r="C1241" s="18"/>
      <c r="D1241" s="18"/>
      <c r="E1241" s="16" t="s">
        <v>223</v>
      </c>
      <c r="F1241" s="19" t="n">
        <f aca="false">IF(C1241="",VLOOKUP(E1241,'PORTE E UCO'!$A$5:$D$46,4,0),VLOOKUP(E1241,'PORTE E UCO'!$A$5:$D$46,4,0)*C1241)</f>
        <v>436.20385</v>
      </c>
      <c r="G1241" s="20"/>
      <c r="H1241" s="21" t="n">
        <f aca="false">G1241*$R$2</f>
        <v>0</v>
      </c>
      <c r="I1241" s="16" t="n">
        <v>1</v>
      </c>
      <c r="J1241" s="22" t="n">
        <f aca="false">IF(I1241&gt;=1,F1241*$J$2,"")</f>
        <v>130.861155</v>
      </c>
      <c r="K1241" s="22" t="str">
        <f aca="false">IF(I1241&gt;=2,F1241*$K$2,"")</f>
        <v/>
      </c>
      <c r="L1241" s="22" t="str">
        <f aca="false">IF(I1241&gt;=3,F1241*$L$2,"")</f>
        <v/>
      </c>
      <c r="M1241" s="22" t="str">
        <f aca="false">IF(I1241&gt;=4,F1241*$M$2,"")</f>
        <v/>
      </c>
      <c r="N1241" s="16" t="n">
        <v>3</v>
      </c>
      <c r="O1241" s="16" t="n">
        <v>0</v>
      </c>
      <c r="P1241" s="23" t="n">
        <v>0</v>
      </c>
      <c r="Q1241" s="22"/>
      <c r="R1241" s="38"/>
      <c r="S1241" s="25" t="n">
        <f aca="false">SUM(F1241,H1241,J1241,K1241,L1241,M1241)</f>
        <v>567.065005</v>
      </c>
      <c r="T1241" s="25" t="n">
        <f aca="false">SUM(F1241,H1241,J1241,K1241,L1241,M1241,Q1241)</f>
        <v>567.065005</v>
      </c>
      <c r="AMH1241" s="13"/>
      <c r="AMI1241" s="0"/>
      <c r="AMJ1241" s="0"/>
    </row>
    <row r="1242" s="39" customFormat="true" ht="13.8" hidden="false" customHeight="false" outlineLevel="0" collapsed="false">
      <c r="A1242" s="27" t="n">
        <v>30731100</v>
      </c>
      <c r="B1242" s="28" t="s">
        <v>1282</v>
      </c>
      <c r="C1242" s="29"/>
      <c r="D1242" s="29"/>
      <c r="E1242" s="27" t="s">
        <v>26</v>
      </c>
      <c r="F1242" s="19" t="n">
        <f aca="false">IF(C1242="",VLOOKUP(E1242,'PORTE E UCO'!$A$5:$D$46,4,0),VLOOKUP(E1242,'PORTE E UCO'!$A$5:$D$46,4,0)*C1242)</f>
        <v>324.442174</v>
      </c>
      <c r="G1242" s="30"/>
      <c r="H1242" s="21" t="n">
        <f aca="false">G1242*$R$2</f>
        <v>0</v>
      </c>
      <c r="I1242" s="27" t="n">
        <v>1</v>
      </c>
      <c r="J1242" s="22" t="n">
        <f aca="false">IF(I1242&gt;=1,F1242*$J$2,"")</f>
        <v>97.3326522</v>
      </c>
      <c r="K1242" s="22" t="str">
        <f aca="false">IF(I1242&gt;=2,F1242*$K$2,"")</f>
        <v/>
      </c>
      <c r="L1242" s="22" t="str">
        <f aca="false">IF(I1242&gt;=3,F1242*$L$2,"")</f>
        <v/>
      </c>
      <c r="M1242" s="22" t="str">
        <f aca="false">IF(I1242&gt;=4,F1242*$M$2,"")</f>
        <v/>
      </c>
      <c r="N1242" s="27" t="n">
        <v>2</v>
      </c>
      <c r="O1242" s="27" t="n">
        <v>0</v>
      </c>
      <c r="P1242" s="31" t="n">
        <v>0</v>
      </c>
      <c r="Q1242" s="32"/>
      <c r="R1242" s="38"/>
      <c r="S1242" s="25" t="n">
        <f aca="false">SUM(F1242,H1242,J1242,K1242,L1242,M1242)</f>
        <v>421.7748262</v>
      </c>
      <c r="T1242" s="25" t="n">
        <f aca="false">SUM(F1242,H1242,J1242,K1242,L1242,M1242,Q1242)</f>
        <v>421.7748262</v>
      </c>
      <c r="AMH1242" s="13"/>
      <c r="AMI1242" s="0"/>
      <c r="AMJ1242" s="0"/>
    </row>
    <row r="1243" s="39" customFormat="true" ht="13.8" hidden="false" customHeight="false" outlineLevel="0" collapsed="false">
      <c r="A1243" s="16" t="n">
        <v>30731119</v>
      </c>
      <c r="B1243" s="17" t="s">
        <v>1283</v>
      </c>
      <c r="C1243" s="18"/>
      <c r="D1243" s="18"/>
      <c r="E1243" s="16" t="s">
        <v>223</v>
      </c>
      <c r="F1243" s="19" t="n">
        <f aca="false">IF(C1243="",VLOOKUP(E1243,'PORTE E UCO'!$A$5:$D$46,4,0),VLOOKUP(E1243,'PORTE E UCO'!$A$5:$D$46,4,0)*C1243)</f>
        <v>436.20385</v>
      </c>
      <c r="G1243" s="20"/>
      <c r="H1243" s="21" t="n">
        <f aca="false">G1243*$R$2</f>
        <v>0</v>
      </c>
      <c r="I1243" s="16" t="n">
        <v>1</v>
      </c>
      <c r="J1243" s="22" t="n">
        <f aca="false">IF(I1243&gt;=1,F1243*$J$2,"")</f>
        <v>130.861155</v>
      </c>
      <c r="K1243" s="22" t="str">
        <f aca="false">IF(I1243&gt;=2,F1243*$K$2,"")</f>
        <v/>
      </c>
      <c r="L1243" s="22" t="str">
        <f aca="false">IF(I1243&gt;=3,F1243*$L$2,"")</f>
        <v/>
      </c>
      <c r="M1243" s="22" t="str">
        <f aca="false">IF(I1243&gt;=4,F1243*$M$2,"")</f>
        <v/>
      </c>
      <c r="N1243" s="16" t="n">
        <v>3</v>
      </c>
      <c r="O1243" s="16" t="n">
        <v>0</v>
      </c>
      <c r="P1243" s="23" t="n">
        <v>0</v>
      </c>
      <c r="Q1243" s="22"/>
      <c r="R1243" s="38"/>
      <c r="S1243" s="25" t="n">
        <f aca="false">SUM(F1243,H1243,J1243,K1243,L1243,M1243)</f>
        <v>567.065005</v>
      </c>
      <c r="T1243" s="25" t="n">
        <f aca="false">SUM(F1243,H1243,J1243,K1243,L1243,M1243,Q1243)</f>
        <v>567.065005</v>
      </c>
      <c r="AMH1243" s="13"/>
      <c r="AMI1243" s="0"/>
      <c r="AMJ1243" s="0"/>
    </row>
    <row r="1244" s="39" customFormat="true" ht="13.8" hidden="false" customHeight="false" outlineLevel="0" collapsed="false">
      <c r="A1244" s="27" t="n">
        <v>30731127</v>
      </c>
      <c r="B1244" s="28" t="s">
        <v>1284</v>
      </c>
      <c r="C1244" s="29"/>
      <c r="D1244" s="29"/>
      <c r="E1244" s="27" t="s">
        <v>26</v>
      </c>
      <c r="F1244" s="19" t="n">
        <f aca="false">IF(C1244="",VLOOKUP(E1244,'PORTE E UCO'!$A$5:$D$46,4,0),VLOOKUP(E1244,'PORTE E UCO'!$A$5:$D$46,4,0)*C1244)</f>
        <v>324.442174</v>
      </c>
      <c r="G1244" s="30"/>
      <c r="H1244" s="21" t="n">
        <f aca="false">G1244*$R$2</f>
        <v>0</v>
      </c>
      <c r="I1244" s="27" t="n">
        <v>2</v>
      </c>
      <c r="J1244" s="22" t="n">
        <f aca="false">IF(I1244&gt;=1,F1244*$J$2,"")</f>
        <v>97.3326522</v>
      </c>
      <c r="K1244" s="22" t="n">
        <f aca="false">IF(I1244&gt;=2,F1244*$K$2,"")</f>
        <v>64.8884348</v>
      </c>
      <c r="L1244" s="22" t="str">
        <f aca="false">IF(I1244&gt;=3,F1244*$L$2,"")</f>
        <v/>
      </c>
      <c r="M1244" s="22" t="str">
        <f aca="false">IF(I1244&gt;=4,F1244*$M$2,"")</f>
        <v/>
      </c>
      <c r="N1244" s="27" t="n">
        <v>4</v>
      </c>
      <c r="O1244" s="27" t="n">
        <v>0</v>
      </c>
      <c r="P1244" s="31" t="n">
        <v>0</v>
      </c>
      <c r="Q1244" s="32"/>
      <c r="R1244" s="38"/>
      <c r="S1244" s="25" t="n">
        <f aca="false">SUM(F1244,H1244,J1244,K1244,L1244,M1244)</f>
        <v>486.663261</v>
      </c>
      <c r="T1244" s="25" t="n">
        <f aca="false">SUM(F1244,H1244,J1244,K1244,L1244,M1244,Q1244)</f>
        <v>486.663261</v>
      </c>
      <c r="AMH1244" s="13"/>
      <c r="AMI1244" s="0"/>
      <c r="AMJ1244" s="0"/>
    </row>
    <row r="1245" s="39" customFormat="true" ht="13.8" hidden="false" customHeight="false" outlineLevel="0" collapsed="false">
      <c r="A1245" s="16" t="n">
        <v>30731135</v>
      </c>
      <c r="B1245" s="17" t="s">
        <v>1285</v>
      </c>
      <c r="C1245" s="18"/>
      <c r="D1245" s="18"/>
      <c r="E1245" s="16" t="s">
        <v>26</v>
      </c>
      <c r="F1245" s="19" t="n">
        <f aca="false">IF(C1245="",VLOOKUP(E1245,'PORTE E UCO'!$A$5:$D$46,4,0),VLOOKUP(E1245,'PORTE E UCO'!$A$5:$D$46,4,0)*C1245)</f>
        <v>324.442174</v>
      </c>
      <c r="G1245" s="20"/>
      <c r="H1245" s="21" t="n">
        <f aca="false">G1245*$R$2</f>
        <v>0</v>
      </c>
      <c r="I1245" s="16" t="n">
        <v>1</v>
      </c>
      <c r="J1245" s="22" t="n">
        <f aca="false">IF(I1245&gt;=1,F1245*$J$2,"")</f>
        <v>97.3326522</v>
      </c>
      <c r="K1245" s="22" t="str">
        <f aca="false">IF(I1245&gt;=2,F1245*$K$2,"")</f>
        <v/>
      </c>
      <c r="L1245" s="22" t="str">
        <f aca="false">IF(I1245&gt;=3,F1245*$L$2,"")</f>
        <v/>
      </c>
      <c r="M1245" s="22" t="str">
        <f aca="false">IF(I1245&gt;=4,F1245*$M$2,"")</f>
        <v/>
      </c>
      <c r="N1245" s="16" t="n">
        <v>3</v>
      </c>
      <c r="O1245" s="16" t="n">
        <v>0</v>
      </c>
      <c r="P1245" s="23" t="n">
        <v>0</v>
      </c>
      <c r="Q1245" s="22"/>
      <c r="R1245" s="38"/>
      <c r="S1245" s="25" t="n">
        <f aca="false">SUM(F1245,H1245,J1245,K1245,L1245,M1245)</f>
        <v>421.7748262</v>
      </c>
      <c r="T1245" s="25" t="n">
        <f aca="false">SUM(F1245,H1245,J1245,K1245,L1245,M1245,Q1245)</f>
        <v>421.7748262</v>
      </c>
      <c r="AMH1245" s="13"/>
      <c r="AMI1245" s="0"/>
      <c r="AMJ1245" s="0"/>
    </row>
    <row r="1246" s="39" customFormat="true" ht="13.8" hidden="false" customHeight="false" outlineLevel="0" collapsed="false">
      <c r="A1246" s="27" t="n">
        <v>30731143</v>
      </c>
      <c r="B1246" s="28" t="s">
        <v>1286</v>
      </c>
      <c r="C1246" s="29"/>
      <c r="D1246" s="29"/>
      <c r="E1246" s="27" t="s">
        <v>223</v>
      </c>
      <c r="F1246" s="19" t="n">
        <f aca="false">IF(C1246="",VLOOKUP(E1246,'PORTE E UCO'!$A$5:$D$46,4,0),VLOOKUP(E1246,'PORTE E UCO'!$A$5:$D$46,4,0)*C1246)</f>
        <v>436.20385</v>
      </c>
      <c r="G1246" s="30"/>
      <c r="H1246" s="21" t="n">
        <f aca="false">G1246*$R$2</f>
        <v>0</v>
      </c>
      <c r="I1246" s="27" t="n">
        <v>1</v>
      </c>
      <c r="J1246" s="22" t="n">
        <f aca="false">IF(I1246&gt;=1,F1246*$J$2,"")</f>
        <v>130.861155</v>
      </c>
      <c r="K1246" s="22" t="str">
        <f aca="false">IF(I1246&gt;=2,F1246*$K$2,"")</f>
        <v/>
      </c>
      <c r="L1246" s="22" t="str">
        <f aca="false">IF(I1246&gt;=3,F1246*$L$2,"")</f>
        <v/>
      </c>
      <c r="M1246" s="22" t="str">
        <f aca="false">IF(I1246&gt;=4,F1246*$M$2,"")</f>
        <v/>
      </c>
      <c r="N1246" s="27" t="n">
        <v>3</v>
      </c>
      <c r="O1246" s="27" t="n">
        <v>0</v>
      </c>
      <c r="P1246" s="31" t="n">
        <v>0</v>
      </c>
      <c r="Q1246" s="32"/>
      <c r="R1246" s="38"/>
      <c r="S1246" s="25" t="n">
        <f aca="false">SUM(F1246,H1246,J1246,K1246,L1246,M1246)</f>
        <v>567.065005</v>
      </c>
      <c r="T1246" s="25" t="n">
        <f aca="false">SUM(F1246,H1246,J1246,K1246,L1246,M1246,Q1246)</f>
        <v>567.065005</v>
      </c>
      <c r="AMH1246" s="13"/>
      <c r="AMI1246" s="0"/>
      <c r="AMJ1246" s="0"/>
    </row>
    <row r="1247" s="39" customFormat="true" ht="13.8" hidden="false" customHeight="false" outlineLevel="0" collapsed="false">
      <c r="A1247" s="16" t="n">
        <v>30731151</v>
      </c>
      <c r="B1247" s="17" t="s">
        <v>1287</v>
      </c>
      <c r="C1247" s="18"/>
      <c r="D1247" s="18"/>
      <c r="E1247" s="16" t="s">
        <v>26</v>
      </c>
      <c r="F1247" s="19" t="n">
        <f aca="false">IF(C1247="",VLOOKUP(E1247,'PORTE E UCO'!$A$5:$D$46,4,0),VLOOKUP(E1247,'PORTE E UCO'!$A$5:$D$46,4,0)*C1247)</f>
        <v>324.442174</v>
      </c>
      <c r="G1247" s="20"/>
      <c r="H1247" s="21" t="n">
        <f aca="false">G1247*$R$2</f>
        <v>0</v>
      </c>
      <c r="I1247" s="16" t="n">
        <v>1</v>
      </c>
      <c r="J1247" s="22" t="n">
        <f aca="false">IF(I1247&gt;=1,F1247*$J$2,"")</f>
        <v>97.3326522</v>
      </c>
      <c r="K1247" s="22" t="str">
        <f aca="false">IF(I1247&gt;=2,F1247*$K$2,"")</f>
        <v/>
      </c>
      <c r="L1247" s="22" t="str">
        <f aca="false">IF(I1247&gt;=3,F1247*$L$2,"")</f>
        <v/>
      </c>
      <c r="M1247" s="22" t="str">
        <f aca="false">IF(I1247&gt;=4,F1247*$M$2,"")</f>
        <v/>
      </c>
      <c r="N1247" s="16" t="n">
        <v>2</v>
      </c>
      <c r="O1247" s="16" t="n">
        <v>0</v>
      </c>
      <c r="P1247" s="23" t="n">
        <v>0</v>
      </c>
      <c r="Q1247" s="22"/>
      <c r="R1247" s="38"/>
      <c r="S1247" s="25" t="n">
        <f aca="false">SUM(F1247,H1247,J1247,K1247,L1247,M1247)</f>
        <v>421.7748262</v>
      </c>
      <c r="T1247" s="25" t="n">
        <f aca="false">SUM(F1247,H1247,J1247,K1247,L1247,M1247,Q1247)</f>
        <v>421.7748262</v>
      </c>
      <c r="AMH1247" s="13"/>
      <c r="AMI1247" s="0"/>
      <c r="AMJ1247" s="0"/>
    </row>
    <row r="1248" s="39" customFormat="true" ht="13.8" hidden="false" customHeight="false" outlineLevel="0" collapsed="false">
      <c r="A1248" s="27" t="n">
        <v>30731160</v>
      </c>
      <c r="B1248" s="28" t="s">
        <v>1288</v>
      </c>
      <c r="C1248" s="29"/>
      <c r="D1248" s="29"/>
      <c r="E1248" s="27" t="s">
        <v>22</v>
      </c>
      <c r="F1248" s="19" t="n">
        <f aca="false">IF(C1248="",VLOOKUP(E1248,'PORTE E UCO'!$A$5:$D$46,4,0),VLOOKUP(E1248,'PORTE E UCO'!$A$5:$D$46,4,0)*C1248)</f>
        <v>220.434104</v>
      </c>
      <c r="G1248" s="30"/>
      <c r="H1248" s="21" t="n">
        <f aca="false">G1248*$R$2</f>
        <v>0</v>
      </c>
      <c r="I1248" s="27" t="n">
        <v>1</v>
      </c>
      <c r="J1248" s="22" t="n">
        <f aca="false">IF(I1248&gt;=1,F1248*$J$2,"")</f>
        <v>66.1302312</v>
      </c>
      <c r="K1248" s="22" t="str">
        <f aca="false">IF(I1248&gt;=2,F1248*$K$2,"")</f>
        <v/>
      </c>
      <c r="L1248" s="22" t="str">
        <f aca="false">IF(I1248&gt;=3,F1248*$L$2,"")</f>
        <v/>
      </c>
      <c r="M1248" s="22" t="str">
        <f aca="false">IF(I1248&gt;=4,F1248*$M$2,"")</f>
        <v/>
      </c>
      <c r="N1248" s="27" t="n">
        <v>2</v>
      </c>
      <c r="O1248" s="27" t="n">
        <v>0</v>
      </c>
      <c r="P1248" s="31" t="n">
        <v>0</v>
      </c>
      <c r="Q1248" s="32"/>
      <c r="R1248" s="38"/>
      <c r="S1248" s="25" t="n">
        <f aca="false">SUM(F1248,H1248,J1248,K1248,L1248,M1248)</f>
        <v>286.5643352</v>
      </c>
      <c r="T1248" s="25" t="n">
        <f aca="false">SUM(F1248,H1248,J1248,K1248,L1248,M1248,Q1248)</f>
        <v>286.5643352</v>
      </c>
      <c r="AMH1248" s="13"/>
      <c r="AMI1248" s="0"/>
      <c r="AMJ1248" s="0"/>
    </row>
    <row r="1249" s="39" customFormat="true" ht="13.8" hidden="false" customHeight="false" outlineLevel="0" collapsed="false">
      <c r="A1249" s="16" t="n">
        <v>30731178</v>
      </c>
      <c r="B1249" s="17" t="s">
        <v>1289</v>
      </c>
      <c r="C1249" s="18"/>
      <c r="D1249" s="18"/>
      <c r="E1249" s="16" t="s">
        <v>26</v>
      </c>
      <c r="F1249" s="19" t="n">
        <f aca="false">IF(C1249="",VLOOKUP(E1249,'PORTE E UCO'!$A$5:$D$46,4,0),VLOOKUP(E1249,'PORTE E UCO'!$A$5:$D$46,4,0)*C1249)</f>
        <v>324.442174</v>
      </c>
      <c r="G1249" s="20"/>
      <c r="H1249" s="21" t="n">
        <f aca="false">G1249*$R$2</f>
        <v>0</v>
      </c>
      <c r="I1249" s="16" t="n">
        <v>1</v>
      </c>
      <c r="J1249" s="22" t="n">
        <f aca="false">IF(I1249&gt;=1,F1249*$J$2,"")</f>
        <v>97.3326522</v>
      </c>
      <c r="K1249" s="22" t="str">
        <f aca="false">IF(I1249&gt;=2,F1249*$K$2,"")</f>
        <v/>
      </c>
      <c r="L1249" s="22" t="str">
        <f aca="false">IF(I1249&gt;=3,F1249*$L$2,"")</f>
        <v/>
      </c>
      <c r="M1249" s="22" t="str">
        <f aca="false">IF(I1249&gt;=4,F1249*$M$2,"")</f>
        <v/>
      </c>
      <c r="N1249" s="16" t="n">
        <v>2</v>
      </c>
      <c r="O1249" s="16" t="n">
        <v>0</v>
      </c>
      <c r="P1249" s="23" t="n">
        <v>0</v>
      </c>
      <c r="Q1249" s="22"/>
      <c r="R1249" s="38"/>
      <c r="S1249" s="25" t="n">
        <f aca="false">SUM(F1249,H1249,J1249,K1249,L1249,M1249)</f>
        <v>421.7748262</v>
      </c>
      <c r="T1249" s="25" t="n">
        <f aca="false">SUM(F1249,H1249,J1249,K1249,L1249,M1249,Q1249)</f>
        <v>421.7748262</v>
      </c>
      <c r="AMH1249" s="13"/>
      <c r="AMI1249" s="0"/>
      <c r="AMJ1249" s="0"/>
    </row>
    <row r="1250" s="39" customFormat="true" ht="13.8" hidden="false" customHeight="false" outlineLevel="0" collapsed="false">
      <c r="A1250" s="27" t="n">
        <v>30731186</v>
      </c>
      <c r="B1250" s="28" t="s">
        <v>1290</v>
      </c>
      <c r="C1250" s="29"/>
      <c r="D1250" s="29"/>
      <c r="E1250" s="27" t="s">
        <v>64</v>
      </c>
      <c r="F1250" s="19" t="n">
        <f aca="false">IF(C1250="",VLOOKUP(E1250,'PORTE E UCO'!$A$5:$D$46,4,0),VLOOKUP(E1250,'PORTE E UCO'!$A$5:$D$46,4,0)*C1250)</f>
        <v>110.217052</v>
      </c>
      <c r="G1250" s="30"/>
      <c r="H1250" s="21" t="n">
        <f aca="false">G1250*$R$2</f>
        <v>0</v>
      </c>
      <c r="I1250" s="27" t="n">
        <v>1</v>
      </c>
      <c r="J1250" s="22" t="n">
        <f aca="false">IF(I1250&gt;=1,F1250*$J$2,"")</f>
        <v>33.0651156</v>
      </c>
      <c r="K1250" s="22" t="str">
        <f aca="false">IF(I1250&gt;=2,F1250*$K$2,"")</f>
        <v/>
      </c>
      <c r="L1250" s="22" t="str">
        <f aca="false">IF(I1250&gt;=3,F1250*$L$2,"")</f>
        <v/>
      </c>
      <c r="M1250" s="22" t="str">
        <f aca="false">IF(I1250&gt;=4,F1250*$M$2,"")</f>
        <v/>
      </c>
      <c r="N1250" s="27" t="n">
        <v>1</v>
      </c>
      <c r="O1250" s="27" t="n">
        <v>0</v>
      </c>
      <c r="P1250" s="31" t="n">
        <v>0</v>
      </c>
      <c r="Q1250" s="32"/>
      <c r="R1250" s="38"/>
      <c r="S1250" s="25" t="n">
        <f aca="false">SUM(F1250,H1250,J1250,K1250,L1250,M1250)</f>
        <v>143.2821676</v>
      </c>
      <c r="T1250" s="25" t="n">
        <f aca="false">SUM(F1250,H1250,J1250,K1250,L1250,M1250,Q1250)</f>
        <v>143.2821676</v>
      </c>
      <c r="AMH1250" s="13"/>
      <c r="AMI1250" s="0"/>
      <c r="AMJ1250" s="0"/>
    </row>
    <row r="1251" s="39" customFormat="true" ht="13.8" hidden="false" customHeight="false" outlineLevel="0" collapsed="false">
      <c r="A1251" s="16" t="n">
        <v>30731194</v>
      </c>
      <c r="B1251" s="17" t="s">
        <v>1291</v>
      </c>
      <c r="C1251" s="18"/>
      <c r="D1251" s="18"/>
      <c r="E1251" s="16" t="s">
        <v>37</v>
      </c>
      <c r="F1251" s="19" t="n">
        <f aca="false">IF(C1251="",VLOOKUP(E1251,'PORTE E UCO'!$A$5:$D$46,4,0),VLOOKUP(E1251,'PORTE E UCO'!$A$5:$D$46,4,0)*C1251)</f>
        <v>192.437794</v>
      </c>
      <c r="G1251" s="20"/>
      <c r="H1251" s="21" t="n">
        <f aca="false">G1251*$R$2</f>
        <v>0</v>
      </c>
      <c r="I1251" s="16" t="n">
        <v>1</v>
      </c>
      <c r="J1251" s="22" t="n">
        <f aca="false">IF(I1251&gt;=1,F1251*$J$2,"")</f>
        <v>57.7313382</v>
      </c>
      <c r="K1251" s="22" t="str">
        <f aca="false">IF(I1251&gt;=2,F1251*$K$2,"")</f>
        <v/>
      </c>
      <c r="L1251" s="22" t="str">
        <f aca="false">IF(I1251&gt;=3,F1251*$L$2,"")</f>
        <v/>
      </c>
      <c r="M1251" s="22" t="str">
        <f aca="false">IF(I1251&gt;=4,F1251*$M$2,"")</f>
        <v/>
      </c>
      <c r="N1251" s="16" t="n">
        <v>1</v>
      </c>
      <c r="O1251" s="16" t="n">
        <v>0</v>
      </c>
      <c r="P1251" s="23" t="n">
        <v>0</v>
      </c>
      <c r="Q1251" s="22"/>
      <c r="R1251" s="38"/>
      <c r="S1251" s="25" t="n">
        <f aca="false">SUM(F1251,H1251,J1251,K1251,L1251,M1251)</f>
        <v>250.1691322</v>
      </c>
      <c r="T1251" s="25" t="n">
        <f aca="false">SUM(F1251,H1251,J1251,K1251,L1251,M1251,Q1251)</f>
        <v>250.1691322</v>
      </c>
      <c r="AMH1251" s="13"/>
      <c r="AMI1251" s="0"/>
      <c r="AMJ1251" s="0"/>
    </row>
    <row r="1252" s="39" customFormat="true" ht="13.8" hidden="false" customHeight="false" outlineLevel="0" collapsed="false">
      <c r="A1252" s="27" t="n">
        <v>30731208</v>
      </c>
      <c r="B1252" s="28" t="s">
        <v>1292</v>
      </c>
      <c r="C1252" s="29"/>
      <c r="D1252" s="29"/>
      <c r="E1252" s="27" t="s">
        <v>24</v>
      </c>
      <c r="F1252" s="19" t="n">
        <f aca="false">IF(C1252="",VLOOKUP(E1252,'PORTE E UCO'!$A$5:$D$46,4,0),VLOOKUP(E1252,'PORTE E UCO'!$A$5:$D$46,4,0)*C1252)</f>
        <v>377.223602</v>
      </c>
      <c r="G1252" s="30"/>
      <c r="H1252" s="21" t="n">
        <f aca="false">G1252*$R$2</f>
        <v>0</v>
      </c>
      <c r="I1252" s="27" t="n">
        <v>1</v>
      </c>
      <c r="J1252" s="22" t="n">
        <f aca="false">IF(I1252&gt;=1,F1252*$J$2,"")</f>
        <v>113.1670806</v>
      </c>
      <c r="K1252" s="22" t="str">
        <f aca="false">IF(I1252&gt;=2,F1252*$K$2,"")</f>
        <v/>
      </c>
      <c r="L1252" s="22" t="str">
        <f aca="false">IF(I1252&gt;=3,F1252*$L$2,"")</f>
        <v/>
      </c>
      <c r="M1252" s="22" t="str">
        <f aca="false">IF(I1252&gt;=4,F1252*$M$2,"")</f>
        <v/>
      </c>
      <c r="N1252" s="27" t="n">
        <v>1</v>
      </c>
      <c r="O1252" s="27" t="n">
        <v>0</v>
      </c>
      <c r="P1252" s="31" t="n">
        <v>0</v>
      </c>
      <c r="Q1252" s="32"/>
      <c r="R1252" s="38"/>
      <c r="S1252" s="25" t="n">
        <f aca="false">SUM(F1252,H1252,J1252,K1252,L1252,M1252)</f>
        <v>490.3906826</v>
      </c>
      <c r="T1252" s="25" t="n">
        <f aca="false">SUM(F1252,H1252,J1252,K1252,L1252,M1252,Q1252)</f>
        <v>490.3906826</v>
      </c>
      <c r="AMH1252" s="13"/>
      <c r="AMI1252" s="0"/>
      <c r="AMJ1252" s="0"/>
    </row>
    <row r="1253" s="39" customFormat="true" ht="13.8" hidden="false" customHeight="false" outlineLevel="0" collapsed="false">
      <c r="A1253" s="16" t="n">
        <v>30731216</v>
      </c>
      <c r="B1253" s="17" t="s">
        <v>1293</v>
      </c>
      <c r="C1253" s="18"/>
      <c r="D1253" s="18"/>
      <c r="E1253" s="16" t="s">
        <v>223</v>
      </c>
      <c r="F1253" s="19" t="n">
        <f aca="false">IF(C1253="",VLOOKUP(E1253,'PORTE E UCO'!$A$5:$D$46,4,0),VLOOKUP(E1253,'PORTE E UCO'!$A$5:$D$46,4,0)*C1253)</f>
        <v>436.20385</v>
      </c>
      <c r="G1253" s="20"/>
      <c r="H1253" s="21" t="n">
        <f aca="false">G1253*$R$2</f>
        <v>0</v>
      </c>
      <c r="I1253" s="16" t="n">
        <v>1</v>
      </c>
      <c r="J1253" s="22" t="n">
        <f aca="false">IF(I1253&gt;=1,F1253*$J$2,"")</f>
        <v>130.861155</v>
      </c>
      <c r="K1253" s="22" t="str">
        <f aca="false">IF(I1253&gt;=2,F1253*$K$2,"")</f>
        <v/>
      </c>
      <c r="L1253" s="22" t="str">
        <f aca="false">IF(I1253&gt;=3,F1253*$L$2,"")</f>
        <v/>
      </c>
      <c r="M1253" s="22" t="str">
        <f aca="false">IF(I1253&gt;=4,F1253*$M$2,"")</f>
        <v/>
      </c>
      <c r="N1253" s="16" t="n">
        <v>4</v>
      </c>
      <c r="O1253" s="16" t="n">
        <v>0</v>
      </c>
      <c r="P1253" s="23" t="n">
        <v>0</v>
      </c>
      <c r="Q1253" s="22"/>
      <c r="R1253" s="38"/>
      <c r="S1253" s="25" t="n">
        <f aca="false">SUM(F1253,H1253,J1253,K1253,L1253,M1253)</f>
        <v>567.065005</v>
      </c>
      <c r="T1253" s="25" t="n">
        <f aca="false">SUM(F1253,H1253,J1253,K1253,L1253,M1253,Q1253)</f>
        <v>567.065005</v>
      </c>
      <c r="AMH1253" s="13"/>
      <c r="AMI1253" s="0"/>
      <c r="AMJ1253" s="0"/>
    </row>
    <row r="1254" s="39" customFormat="true" ht="13.8" hidden="false" customHeight="false" outlineLevel="0" collapsed="false">
      <c r="A1254" s="27" t="n">
        <v>30731224</v>
      </c>
      <c r="B1254" s="28" t="s">
        <v>1294</v>
      </c>
      <c r="C1254" s="29"/>
      <c r="D1254" s="29"/>
      <c r="E1254" s="27" t="s">
        <v>26</v>
      </c>
      <c r="F1254" s="19" t="n">
        <f aca="false">IF(C1254="",VLOOKUP(E1254,'PORTE E UCO'!$A$5:$D$46,4,0),VLOOKUP(E1254,'PORTE E UCO'!$A$5:$D$46,4,0)*C1254)</f>
        <v>324.442174</v>
      </c>
      <c r="G1254" s="30"/>
      <c r="H1254" s="21" t="n">
        <f aca="false">G1254*$R$2</f>
        <v>0</v>
      </c>
      <c r="I1254" s="27" t="n">
        <v>2</v>
      </c>
      <c r="J1254" s="22" t="n">
        <f aca="false">IF(I1254&gt;=1,F1254*$J$2,"")</f>
        <v>97.3326522</v>
      </c>
      <c r="K1254" s="22" t="n">
        <f aca="false">IF(I1254&gt;=2,F1254*$K$2,"")</f>
        <v>64.8884348</v>
      </c>
      <c r="L1254" s="22" t="str">
        <f aca="false">IF(I1254&gt;=3,F1254*$L$2,"")</f>
        <v/>
      </c>
      <c r="M1254" s="22" t="str">
        <f aca="false">IF(I1254&gt;=4,F1254*$M$2,"")</f>
        <v/>
      </c>
      <c r="N1254" s="27" t="n">
        <v>4</v>
      </c>
      <c r="O1254" s="27" t="n">
        <v>0</v>
      </c>
      <c r="P1254" s="31" t="n">
        <v>0</v>
      </c>
      <c r="Q1254" s="32"/>
      <c r="R1254" s="38"/>
      <c r="S1254" s="25" t="n">
        <f aca="false">SUM(F1254,H1254,J1254,K1254,L1254,M1254)</f>
        <v>486.663261</v>
      </c>
      <c r="T1254" s="25" t="n">
        <f aca="false">SUM(F1254,H1254,J1254,K1254,L1254,M1254,Q1254)</f>
        <v>486.663261</v>
      </c>
      <c r="AMH1254" s="13"/>
      <c r="AMI1254" s="0"/>
      <c r="AMJ1254" s="0"/>
    </row>
    <row r="1255" s="39" customFormat="true" ht="13.8" hidden="false" customHeight="false" outlineLevel="0" collapsed="false">
      <c r="A1255" s="16" t="n">
        <v>30731232</v>
      </c>
      <c r="B1255" s="17" t="s">
        <v>1295</v>
      </c>
      <c r="C1255" s="18"/>
      <c r="D1255" s="18"/>
      <c r="E1255" s="16" t="s">
        <v>22</v>
      </c>
      <c r="F1255" s="19" t="n">
        <f aca="false">IF(C1255="",VLOOKUP(E1255,'PORTE E UCO'!$A$5:$D$46,4,0),VLOOKUP(E1255,'PORTE E UCO'!$A$5:$D$46,4,0)*C1255)</f>
        <v>220.434104</v>
      </c>
      <c r="G1255" s="20"/>
      <c r="H1255" s="21" t="n">
        <f aca="false">G1255*$R$2</f>
        <v>0</v>
      </c>
      <c r="I1255" s="16" t="n">
        <v>1</v>
      </c>
      <c r="J1255" s="22" t="n">
        <f aca="false">IF(I1255&gt;=1,F1255*$J$2,"")</f>
        <v>66.1302312</v>
      </c>
      <c r="K1255" s="22" t="str">
        <f aca="false">IF(I1255&gt;=2,F1255*$K$2,"")</f>
        <v/>
      </c>
      <c r="L1255" s="22" t="str">
        <f aca="false">IF(I1255&gt;=3,F1255*$L$2,"")</f>
        <v/>
      </c>
      <c r="M1255" s="22" t="str">
        <f aca="false">IF(I1255&gt;=4,F1255*$M$2,"")</f>
        <v/>
      </c>
      <c r="N1255" s="16" t="n">
        <v>1</v>
      </c>
      <c r="O1255" s="16" t="n">
        <v>0</v>
      </c>
      <c r="P1255" s="23" t="n">
        <v>0</v>
      </c>
      <c r="Q1255" s="22"/>
      <c r="R1255" s="38"/>
      <c r="S1255" s="25" t="n">
        <f aca="false">SUM(F1255,H1255,J1255,K1255,L1255,M1255)</f>
        <v>286.5643352</v>
      </c>
      <c r="T1255" s="25" t="n">
        <f aca="false">SUM(F1255,H1255,J1255,K1255,L1255,M1255,Q1255)</f>
        <v>286.5643352</v>
      </c>
      <c r="AMH1255" s="13"/>
      <c r="AMI1255" s="0"/>
      <c r="AMJ1255" s="0"/>
    </row>
    <row r="1256" s="39" customFormat="true" ht="14.95" hidden="false" customHeight="false" outlineLevel="0" collapsed="false">
      <c r="A1256" s="27" t="n">
        <v>30732018</v>
      </c>
      <c r="B1256" s="28" t="s">
        <v>1296</v>
      </c>
      <c r="C1256" s="29"/>
      <c r="D1256" s="29"/>
      <c r="E1256" s="27" t="s">
        <v>341</v>
      </c>
      <c r="F1256" s="19" t="n">
        <f aca="false">IF(C1256="",VLOOKUP(E1256,'PORTE E UCO'!$A$5:$D$46,4,0),VLOOKUP(E1256,'PORTE E UCO'!$A$5:$D$46,4,0)*C1256)</f>
        <v>1558.54594</v>
      </c>
      <c r="G1256" s="30"/>
      <c r="H1256" s="21" t="n">
        <f aca="false">G1256*$R$2</f>
        <v>0</v>
      </c>
      <c r="I1256" s="27" t="n">
        <v>3</v>
      </c>
      <c r="J1256" s="22" t="n">
        <f aca="false">IF(I1256&gt;=1,F1256*$J$2,"")</f>
        <v>467.563782</v>
      </c>
      <c r="K1256" s="22" t="n">
        <f aca="false">IF(I1256&gt;=2,F1256*$K$2,"")</f>
        <v>311.709188</v>
      </c>
      <c r="L1256" s="22" t="n">
        <f aca="false">IF(I1256&gt;=3,F1256*$L$2,"")</f>
        <v>311.709188</v>
      </c>
      <c r="M1256" s="22" t="str">
        <f aca="false">IF(I1256&gt;=4,F1256*$M$2,"")</f>
        <v/>
      </c>
      <c r="N1256" s="27" t="n">
        <v>5</v>
      </c>
      <c r="O1256" s="27" t="n">
        <v>0</v>
      </c>
      <c r="P1256" s="31" t="n">
        <v>0</v>
      </c>
      <c r="Q1256" s="32"/>
      <c r="R1256" s="38"/>
      <c r="S1256" s="25" t="n">
        <f aca="false">SUM(F1256,H1256,J1256,K1256,L1256,M1256)</f>
        <v>2649.528098</v>
      </c>
      <c r="T1256" s="25" t="n">
        <f aca="false">SUM(F1256,H1256,J1256,K1256,L1256,M1256,Q1256)</f>
        <v>2649.528098</v>
      </c>
      <c r="AMH1256" s="13"/>
      <c r="AMI1256" s="0"/>
      <c r="AMJ1256" s="0"/>
    </row>
    <row r="1257" s="39" customFormat="true" ht="13.8" hidden="false" customHeight="false" outlineLevel="0" collapsed="false">
      <c r="A1257" s="16" t="n">
        <v>30732026</v>
      </c>
      <c r="B1257" s="17" t="s">
        <v>1297</v>
      </c>
      <c r="C1257" s="18"/>
      <c r="D1257" s="18"/>
      <c r="E1257" s="16" t="s">
        <v>206</v>
      </c>
      <c r="F1257" s="19" t="n">
        <f aca="false">IF(C1257="",VLOOKUP(E1257,'PORTE E UCO'!$A$5:$D$46,4,0),VLOOKUP(E1257,'PORTE E UCO'!$A$5:$D$46,4,0)*C1257)</f>
        <v>839.818166</v>
      </c>
      <c r="G1257" s="20"/>
      <c r="H1257" s="21" t="n">
        <f aca="false">G1257*$R$2</f>
        <v>0</v>
      </c>
      <c r="I1257" s="16" t="n">
        <v>2</v>
      </c>
      <c r="J1257" s="22" t="n">
        <f aca="false">IF(I1257&gt;=1,F1257*$J$2,"")</f>
        <v>251.9454498</v>
      </c>
      <c r="K1257" s="22" t="n">
        <f aca="false">IF(I1257&gt;=2,F1257*$K$2,"")</f>
        <v>167.9636332</v>
      </c>
      <c r="L1257" s="22" t="str">
        <f aca="false">IF(I1257&gt;=3,F1257*$L$2,"")</f>
        <v/>
      </c>
      <c r="M1257" s="22" t="str">
        <f aca="false">IF(I1257&gt;=4,F1257*$M$2,"")</f>
        <v/>
      </c>
      <c r="N1257" s="16" t="n">
        <v>2</v>
      </c>
      <c r="O1257" s="16" t="n">
        <v>0</v>
      </c>
      <c r="P1257" s="23" t="n">
        <v>0</v>
      </c>
      <c r="Q1257" s="22"/>
      <c r="R1257" s="38"/>
      <c r="S1257" s="25" t="n">
        <f aca="false">SUM(F1257,H1257,J1257,K1257,L1257,M1257)</f>
        <v>1259.727249</v>
      </c>
      <c r="T1257" s="25" t="n">
        <f aca="false">SUM(F1257,H1257,J1257,K1257,L1257,M1257,Q1257)</f>
        <v>1259.727249</v>
      </c>
      <c r="AMH1257" s="13"/>
      <c r="AMI1257" s="0"/>
      <c r="AMJ1257" s="0"/>
    </row>
    <row r="1258" s="39" customFormat="true" ht="13.8" hidden="false" customHeight="false" outlineLevel="0" collapsed="false">
      <c r="A1258" s="27" t="n">
        <v>30732034</v>
      </c>
      <c r="B1258" s="28" t="s">
        <v>1298</v>
      </c>
      <c r="C1258" s="29"/>
      <c r="D1258" s="29"/>
      <c r="E1258" s="27" t="s">
        <v>229</v>
      </c>
      <c r="F1258" s="19" t="n">
        <f aca="false">IF(C1258="",VLOOKUP(E1258,'PORTE E UCO'!$A$5:$D$46,4,0),VLOOKUP(E1258,'PORTE E UCO'!$A$5:$D$46,4,0)*C1258)</f>
        <v>946.935808</v>
      </c>
      <c r="G1258" s="30"/>
      <c r="H1258" s="21" t="n">
        <f aca="false">G1258*$R$2</f>
        <v>0</v>
      </c>
      <c r="I1258" s="27" t="n">
        <v>2</v>
      </c>
      <c r="J1258" s="22" t="n">
        <f aca="false">IF(I1258&gt;=1,F1258*$J$2,"")</f>
        <v>284.0807424</v>
      </c>
      <c r="K1258" s="22" t="n">
        <f aca="false">IF(I1258&gt;=2,F1258*$K$2,"")</f>
        <v>189.3871616</v>
      </c>
      <c r="L1258" s="22" t="str">
        <f aca="false">IF(I1258&gt;=3,F1258*$L$2,"")</f>
        <v/>
      </c>
      <c r="M1258" s="22" t="str">
        <f aca="false">IF(I1258&gt;=4,F1258*$M$2,"")</f>
        <v/>
      </c>
      <c r="N1258" s="27" t="n">
        <v>5</v>
      </c>
      <c r="O1258" s="27" t="n">
        <v>0</v>
      </c>
      <c r="P1258" s="31" t="n">
        <v>0</v>
      </c>
      <c r="Q1258" s="32"/>
      <c r="R1258" s="38"/>
      <c r="S1258" s="25" t="n">
        <f aca="false">SUM(F1258,H1258,J1258,K1258,L1258,M1258)</f>
        <v>1420.403712</v>
      </c>
      <c r="T1258" s="25" t="n">
        <f aca="false">SUM(F1258,H1258,J1258,K1258,L1258,M1258,Q1258)</f>
        <v>1420.403712</v>
      </c>
      <c r="AMH1258" s="13"/>
      <c r="AMI1258" s="0"/>
      <c r="AMJ1258" s="0"/>
    </row>
    <row r="1259" s="39" customFormat="true" ht="14.95" hidden="false" customHeight="false" outlineLevel="0" collapsed="false">
      <c r="A1259" s="16" t="n">
        <v>30732050</v>
      </c>
      <c r="B1259" s="17" t="s">
        <v>1299</v>
      </c>
      <c r="C1259" s="18"/>
      <c r="D1259" s="18"/>
      <c r="E1259" s="16" t="s">
        <v>272</v>
      </c>
      <c r="F1259" s="19" t="n">
        <f aca="false">IF(C1259="",VLOOKUP(E1259,'PORTE E UCO'!$A$5:$D$46,4,0),VLOOKUP(E1259,'PORTE E UCO'!$A$5:$D$46,4,0)*C1259)</f>
        <v>801.009488</v>
      </c>
      <c r="G1259" s="20" t="n">
        <v>60</v>
      </c>
      <c r="H1259" s="21" t="n">
        <f aca="false">G1259*$R$2</f>
        <v>1180.41792</v>
      </c>
      <c r="I1259" s="16" t="n">
        <v>0</v>
      </c>
      <c r="J1259" s="22" t="str">
        <f aca="false">IF(I1259&gt;=1,F1259*$J$2,"")</f>
        <v/>
      </c>
      <c r="K1259" s="22" t="str">
        <f aca="false">IF(I1259&gt;=2,F1259*$K$2,"")</f>
        <v/>
      </c>
      <c r="L1259" s="22" t="str">
        <f aca="false">IF(I1259&gt;=3,F1259*$L$2,"")</f>
        <v/>
      </c>
      <c r="M1259" s="22" t="str">
        <f aca="false">IF(I1259&gt;=4,F1259*$M$2,"")</f>
        <v/>
      </c>
      <c r="N1259" s="16" t="n">
        <v>0</v>
      </c>
      <c r="O1259" s="16" t="n">
        <v>0</v>
      </c>
      <c r="P1259" s="23" t="n">
        <v>0</v>
      </c>
      <c r="Q1259" s="22"/>
      <c r="R1259" s="38"/>
      <c r="S1259" s="25" t="n">
        <f aca="false">SUM(F1259,H1259,J1259,K1259,L1259,M1259)</f>
        <v>1981.427408</v>
      </c>
      <c r="T1259" s="25" t="n">
        <f aca="false">SUM(F1259,H1259,J1259,K1259,L1259,M1259,Q1259)</f>
        <v>1981.427408</v>
      </c>
      <c r="AMH1259" s="13"/>
      <c r="AMI1259" s="0"/>
      <c r="AMJ1259" s="0"/>
    </row>
    <row r="1260" s="39" customFormat="true" ht="14.95" hidden="false" customHeight="false" outlineLevel="0" collapsed="false">
      <c r="A1260" s="27" t="n">
        <v>30732069</v>
      </c>
      <c r="B1260" s="28" t="s">
        <v>1300</v>
      </c>
      <c r="C1260" s="29"/>
      <c r="D1260" s="29"/>
      <c r="E1260" s="27" t="s">
        <v>26</v>
      </c>
      <c r="F1260" s="19" t="n">
        <f aca="false">IF(C1260="",VLOOKUP(E1260,'PORTE E UCO'!$A$5:$D$46,4,0),VLOOKUP(E1260,'PORTE E UCO'!$A$5:$D$46,4,0)*C1260)</f>
        <v>324.442174</v>
      </c>
      <c r="G1260" s="30" t="n">
        <v>60</v>
      </c>
      <c r="H1260" s="21" t="n">
        <f aca="false">G1260*$R$2</f>
        <v>1180.41792</v>
      </c>
      <c r="I1260" s="27" t="n">
        <v>0</v>
      </c>
      <c r="J1260" s="22" t="str">
        <f aca="false">IF(I1260&gt;=1,F1260*$J$2,"")</f>
        <v/>
      </c>
      <c r="K1260" s="22" t="str">
        <f aca="false">IF(I1260&gt;=2,F1260*$K$2,"")</f>
        <v/>
      </c>
      <c r="L1260" s="22" t="str">
        <f aca="false">IF(I1260&gt;=3,F1260*$L$2,"")</f>
        <v/>
      </c>
      <c r="M1260" s="22" t="str">
        <f aca="false">IF(I1260&gt;=4,F1260*$M$2,"")</f>
        <v/>
      </c>
      <c r="N1260" s="27" t="n">
        <v>0</v>
      </c>
      <c r="O1260" s="27" t="n">
        <v>0</v>
      </c>
      <c r="P1260" s="31" t="n">
        <v>0</v>
      </c>
      <c r="Q1260" s="32"/>
      <c r="R1260" s="38"/>
      <c r="S1260" s="25" t="n">
        <f aca="false">SUM(F1260,H1260,J1260,K1260,L1260,M1260)</f>
        <v>1504.860094</v>
      </c>
      <c r="T1260" s="25" t="n">
        <f aca="false">SUM(F1260,H1260,J1260,K1260,L1260,M1260,Q1260)</f>
        <v>1504.860094</v>
      </c>
      <c r="AMH1260" s="13"/>
      <c r="AMI1260" s="0"/>
      <c r="AMJ1260" s="0"/>
    </row>
    <row r="1261" s="39" customFormat="true" ht="13.8" hidden="false" customHeight="false" outlineLevel="0" collapsed="false">
      <c r="A1261" s="16" t="n">
        <v>30732085</v>
      </c>
      <c r="B1261" s="17" t="s">
        <v>1301</v>
      </c>
      <c r="C1261" s="18"/>
      <c r="D1261" s="18"/>
      <c r="E1261" s="16" t="s">
        <v>229</v>
      </c>
      <c r="F1261" s="19" t="n">
        <f aca="false">IF(C1261="",VLOOKUP(E1261,'PORTE E UCO'!$A$5:$D$46,4,0),VLOOKUP(E1261,'PORTE E UCO'!$A$5:$D$46,4,0)*C1261)</f>
        <v>946.935808</v>
      </c>
      <c r="G1261" s="20"/>
      <c r="H1261" s="21" t="n">
        <f aca="false">G1261*$R$2</f>
        <v>0</v>
      </c>
      <c r="I1261" s="16" t="n">
        <v>2</v>
      </c>
      <c r="J1261" s="22" t="n">
        <f aca="false">IF(I1261&gt;=1,F1261*$J$2,"")</f>
        <v>284.0807424</v>
      </c>
      <c r="K1261" s="22" t="n">
        <f aca="false">IF(I1261&gt;=2,F1261*$K$2,"")</f>
        <v>189.3871616</v>
      </c>
      <c r="L1261" s="22" t="str">
        <f aca="false">IF(I1261&gt;=3,F1261*$L$2,"")</f>
        <v/>
      </c>
      <c r="M1261" s="22" t="str">
        <f aca="false">IF(I1261&gt;=4,F1261*$M$2,"")</f>
        <v/>
      </c>
      <c r="N1261" s="16" t="n">
        <v>5</v>
      </c>
      <c r="O1261" s="16" t="n">
        <v>0</v>
      </c>
      <c r="P1261" s="23" t="n">
        <v>0</v>
      </c>
      <c r="Q1261" s="22"/>
      <c r="R1261" s="38"/>
      <c r="S1261" s="25" t="n">
        <f aca="false">SUM(F1261,H1261,J1261,K1261,L1261,M1261)</f>
        <v>1420.403712</v>
      </c>
      <c r="T1261" s="25" t="n">
        <f aca="false">SUM(F1261,H1261,J1261,K1261,L1261,M1261,Q1261)</f>
        <v>1420.403712</v>
      </c>
      <c r="AMH1261" s="13"/>
      <c r="AMI1261" s="0"/>
      <c r="AMJ1261" s="0"/>
    </row>
    <row r="1262" s="39" customFormat="true" ht="13.8" hidden="false" customHeight="false" outlineLevel="0" collapsed="false">
      <c r="A1262" s="27" t="n">
        <v>30732093</v>
      </c>
      <c r="B1262" s="28" t="s">
        <v>1302</v>
      </c>
      <c r="C1262" s="29"/>
      <c r="D1262" s="29"/>
      <c r="E1262" s="27" t="s">
        <v>176</v>
      </c>
      <c r="F1262" s="19" t="n">
        <f aca="false">IF(C1262="",VLOOKUP(E1262,'PORTE E UCO'!$A$5:$D$46,4,0),VLOOKUP(E1262,'PORTE E UCO'!$A$5:$D$46,4,0)*C1262)</f>
        <v>891.034646</v>
      </c>
      <c r="G1262" s="30"/>
      <c r="H1262" s="21" t="n">
        <f aca="false">G1262*$R$2</f>
        <v>0</v>
      </c>
      <c r="I1262" s="27" t="n">
        <v>2</v>
      </c>
      <c r="J1262" s="22" t="n">
        <f aca="false">IF(I1262&gt;=1,F1262*$J$2,"")</f>
        <v>267.3103938</v>
      </c>
      <c r="K1262" s="22" t="n">
        <f aca="false">IF(I1262&gt;=2,F1262*$K$2,"")</f>
        <v>178.2069292</v>
      </c>
      <c r="L1262" s="22" t="str">
        <f aca="false">IF(I1262&gt;=3,F1262*$L$2,"")</f>
        <v/>
      </c>
      <c r="M1262" s="22" t="str">
        <f aca="false">IF(I1262&gt;=4,F1262*$M$2,"")</f>
        <v/>
      </c>
      <c r="N1262" s="27" t="n">
        <v>4</v>
      </c>
      <c r="O1262" s="27" t="n">
        <v>0</v>
      </c>
      <c r="P1262" s="31" t="n">
        <v>0</v>
      </c>
      <c r="Q1262" s="32"/>
      <c r="R1262" s="38"/>
      <c r="S1262" s="25" t="n">
        <f aca="false">SUM(F1262,H1262,J1262,K1262,L1262,M1262)</f>
        <v>1336.551969</v>
      </c>
      <c r="T1262" s="25" t="n">
        <f aca="false">SUM(F1262,H1262,J1262,K1262,L1262,M1262,Q1262)</f>
        <v>1336.551969</v>
      </c>
      <c r="AMH1262" s="13"/>
      <c r="AMI1262" s="0"/>
      <c r="AMJ1262" s="0"/>
    </row>
    <row r="1263" s="39" customFormat="true" ht="13.8" hidden="false" customHeight="false" outlineLevel="0" collapsed="false">
      <c r="A1263" s="16" t="n">
        <v>30732107</v>
      </c>
      <c r="B1263" s="17" t="s">
        <v>1303</v>
      </c>
      <c r="C1263" s="18"/>
      <c r="D1263" s="18"/>
      <c r="E1263" s="16" t="s">
        <v>176</v>
      </c>
      <c r="F1263" s="19" t="n">
        <f aca="false">IF(C1263="",VLOOKUP(E1263,'PORTE E UCO'!$A$5:$D$46,4,0),VLOOKUP(E1263,'PORTE E UCO'!$A$5:$D$46,4,0)*C1263)</f>
        <v>891.034646</v>
      </c>
      <c r="G1263" s="20"/>
      <c r="H1263" s="21" t="n">
        <f aca="false">G1263*$R$2</f>
        <v>0</v>
      </c>
      <c r="I1263" s="16" t="n">
        <v>2</v>
      </c>
      <c r="J1263" s="22" t="n">
        <f aca="false">IF(I1263&gt;=1,F1263*$J$2,"")</f>
        <v>267.3103938</v>
      </c>
      <c r="K1263" s="22" t="n">
        <f aca="false">IF(I1263&gt;=2,F1263*$K$2,"")</f>
        <v>178.2069292</v>
      </c>
      <c r="L1263" s="22" t="str">
        <f aca="false">IF(I1263&gt;=3,F1263*$L$2,"")</f>
        <v/>
      </c>
      <c r="M1263" s="22" t="str">
        <f aca="false">IF(I1263&gt;=4,F1263*$M$2,"")</f>
        <v/>
      </c>
      <c r="N1263" s="16" t="n">
        <v>4</v>
      </c>
      <c r="O1263" s="16" t="n">
        <v>0</v>
      </c>
      <c r="P1263" s="23" t="n">
        <v>0</v>
      </c>
      <c r="Q1263" s="22"/>
      <c r="R1263" s="38"/>
      <c r="S1263" s="25" t="n">
        <f aca="false">SUM(F1263,H1263,J1263,K1263,L1263,M1263)</f>
        <v>1336.551969</v>
      </c>
      <c r="T1263" s="25" t="n">
        <f aca="false">SUM(F1263,H1263,J1263,K1263,L1263,M1263,Q1263)</f>
        <v>1336.551969</v>
      </c>
      <c r="AMH1263" s="13"/>
      <c r="AMI1263" s="0"/>
      <c r="AMJ1263" s="0"/>
    </row>
    <row r="1264" s="39" customFormat="true" ht="13.8" hidden="false" customHeight="false" outlineLevel="0" collapsed="false">
      <c r="A1264" s="27" t="n">
        <v>30732115</v>
      </c>
      <c r="B1264" s="28" t="s">
        <v>1304</v>
      </c>
      <c r="C1264" s="29"/>
      <c r="D1264" s="29"/>
      <c r="E1264" s="27" t="s">
        <v>221</v>
      </c>
      <c r="F1264" s="19" t="n">
        <f aca="false">IF(C1264="",VLOOKUP(E1264,'PORTE E UCO'!$A$5:$D$46,4,0),VLOOKUP(E1264,'PORTE E UCO'!$A$5:$D$46,4,0)*C1264)</f>
        <v>1140.948712</v>
      </c>
      <c r="G1264" s="30"/>
      <c r="H1264" s="21" t="n">
        <f aca="false">G1264*$R$2</f>
        <v>0</v>
      </c>
      <c r="I1264" s="27" t="n">
        <v>2</v>
      </c>
      <c r="J1264" s="22" t="n">
        <f aca="false">IF(I1264&gt;=1,F1264*$J$2,"")</f>
        <v>342.2846136</v>
      </c>
      <c r="K1264" s="22" t="n">
        <f aca="false">IF(I1264&gt;=2,F1264*$K$2,"")</f>
        <v>228.1897424</v>
      </c>
      <c r="L1264" s="22" t="str">
        <f aca="false">IF(I1264&gt;=3,F1264*$L$2,"")</f>
        <v/>
      </c>
      <c r="M1264" s="22" t="str">
        <f aca="false">IF(I1264&gt;=4,F1264*$M$2,"")</f>
        <v/>
      </c>
      <c r="N1264" s="27" t="n">
        <v>4</v>
      </c>
      <c r="O1264" s="27" t="n">
        <v>0</v>
      </c>
      <c r="P1264" s="31" t="n">
        <v>0</v>
      </c>
      <c r="Q1264" s="32"/>
      <c r="R1264" s="38"/>
      <c r="S1264" s="25" t="n">
        <f aca="false">SUM(F1264,H1264,J1264,K1264,L1264,M1264)</f>
        <v>1711.423068</v>
      </c>
      <c r="T1264" s="25" t="n">
        <f aca="false">SUM(F1264,H1264,J1264,K1264,L1264,M1264,Q1264)</f>
        <v>1711.423068</v>
      </c>
      <c r="AMH1264" s="13"/>
      <c r="AMI1264" s="0"/>
      <c r="AMJ1264" s="0"/>
    </row>
    <row r="1265" s="39" customFormat="true" ht="13.8" hidden="false" customHeight="false" outlineLevel="0" collapsed="false">
      <c r="A1265" s="16" t="n">
        <v>30732123</v>
      </c>
      <c r="B1265" s="17" t="s">
        <v>1305</v>
      </c>
      <c r="C1265" s="18"/>
      <c r="D1265" s="18"/>
      <c r="E1265" s="16" t="s">
        <v>272</v>
      </c>
      <c r="F1265" s="19" t="n">
        <f aca="false">IF(C1265="",VLOOKUP(E1265,'PORTE E UCO'!$A$5:$D$46,4,0),VLOOKUP(E1265,'PORTE E UCO'!$A$5:$D$46,4,0)*C1265)</f>
        <v>801.009488</v>
      </c>
      <c r="G1265" s="20"/>
      <c r="H1265" s="21" t="n">
        <f aca="false">G1265*$R$2</f>
        <v>0</v>
      </c>
      <c r="I1265" s="16" t="n">
        <v>1</v>
      </c>
      <c r="J1265" s="22" t="n">
        <f aca="false">IF(I1265&gt;=1,F1265*$J$2,"")</f>
        <v>240.3028464</v>
      </c>
      <c r="K1265" s="22" t="str">
        <f aca="false">IF(I1265&gt;=2,F1265*$K$2,"")</f>
        <v/>
      </c>
      <c r="L1265" s="22" t="str">
        <f aca="false">IF(I1265&gt;=3,F1265*$L$2,"")</f>
        <v/>
      </c>
      <c r="M1265" s="22" t="str">
        <f aca="false">IF(I1265&gt;=4,F1265*$M$2,"")</f>
        <v/>
      </c>
      <c r="N1265" s="16" t="n">
        <v>3</v>
      </c>
      <c r="O1265" s="16" t="n">
        <v>0</v>
      </c>
      <c r="P1265" s="23" t="n">
        <v>0</v>
      </c>
      <c r="Q1265" s="22"/>
      <c r="R1265" s="38"/>
      <c r="S1265" s="25" t="n">
        <f aca="false">SUM(F1265,H1265,J1265,K1265,L1265,M1265)</f>
        <v>1041.3123344</v>
      </c>
      <c r="T1265" s="25" t="n">
        <f aca="false">SUM(F1265,H1265,J1265,K1265,L1265,M1265,Q1265)</f>
        <v>1041.3123344</v>
      </c>
      <c r="AMH1265" s="13"/>
      <c r="AMI1265" s="0"/>
      <c r="AMJ1265" s="0"/>
    </row>
    <row r="1266" s="39" customFormat="true" ht="13.8" hidden="false" customHeight="false" outlineLevel="0" collapsed="false">
      <c r="A1266" s="27" t="n">
        <v>30732131</v>
      </c>
      <c r="B1266" s="28" t="s">
        <v>1306</v>
      </c>
      <c r="C1266" s="29"/>
      <c r="D1266" s="29"/>
      <c r="E1266" s="27" t="s">
        <v>272</v>
      </c>
      <c r="F1266" s="19" t="n">
        <f aca="false">IF(C1266="",VLOOKUP(E1266,'PORTE E UCO'!$A$5:$D$46,4,0),VLOOKUP(E1266,'PORTE E UCO'!$A$5:$D$46,4,0)*C1266)</f>
        <v>801.009488</v>
      </c>
      <c r="G1266" s="30"/>
      <c r="H1266" s="21" t="n">
        <f aca="false">G1266*$R$2</f>
        <v>0</v>
      </c>
      <c r="I1266" s="27" t="n">
        <v>1</v>
      </c>
      <c r="J1266" s="22" t="n">
        <f aca="false">IF(I1266&gt;=1,F1266*$J$2,"")</f>
        <v>240.3028464</v>
      </c>
      <c r="K1266" s="22" t="str">
        <f aca="false">IF(I1266&gt;=2,F1266*$K$2,"")</f>
        <v/>
      </c>
      <c r="L1266" s="22" t="str">
        <f aca="false">IF(I1266&gt;=3,F1266*$L$2,"")</f>
        <v/>
      </c>
      <c r="M1266" s="22" t="str">
        <f aca="false">IF(I1266&gt;=4,F1266*$M$2,"")</f>
        <v/>
      </c>
      <c r="N1266" s="27" t="n">
        <v>3</v>
      </c>
      <c r="O1266" s="27" t="n">
        <v>0</v>
      </c>
      <c r="P1266" s="31" t="n">
        <v>0</v>
      </c>
      <c r="Q1266" s="32"/>
      <c r="R1266" s="38"/>
      <c r="S1266" s="25" t="n">
        <f aca="false">SUM(F1266,H1266,J1266,K1266,L1266,M1266)</f>
        <v>1041.3123344</v>
      </c>
      <c r="T1266" s="25" t="n">
        <f aca="false">SUM(F1266,H1266,J1266,K1266,L1266,M1266,Q1266)</f>
        <v>1041.3123344</v>
      </c>
      <c r="AMH1266" s="13"/>
      <c r="AMI1266" s="0"/>
      <c r="AMJ1266" s="0"/>
    </row>
    <row r="1267" s="39" customFormat="true" ht="13.8" hidden="false" customHeight="false" outlineLevel="0" collapsed="false">
      <c r="A1267" s="16" t="n">
        <v>30733030</v>
      </c>
      <c r="B1267" s="17" t="s">
        <v>1307</v>
      </c>
      <c r="C1267" s="18"/>
      <c r="D1267" s="18"/>
      <c r="E1267" s="16" t="s">
        <v>176</v>
      </c>
      <c r="F1267" s="19" t="n">
        <f aca="false">IF(C1267="",VLOOKUP(E1267,'PORTE E UCO'!$A$5:$D$46,4,0),VLOOKUP(E1267,'PORTE E UCO'!$A$5:$D$46,4,0)*C1267)</f>
        <v>891.034646</v>
      </c>
      <c r="G1267" s="20" t="n">
        <v>33.8</v>
      </c>
      <c r="H1267" s="21" t="n">
        <f aca="false">G1267*$R$2</f>
        <v>664.9687616</v>
      </c>
      <c r="I1267" s="16" t="n">
        <v>1</v>
      </c>
      <c r="J1267" s="22" t="n">
        <f aca="false">IF(I1267&gt;=1,F1267*$J$2,"")</f>
        <v>267.3103938</v>
      </c>
      <c r="K1267" s="22" t="str">
        <f aca="false">IF(I1267&gt;=2,F1267*$K$2,"")</f>
        <v/>
      </c>
      <c r="L1267" s="22" t="str">
        <f aca="false">IF(I1267&gt;=3,F1267*$L$2,"")</f>
        <v/>
      </c>
      <c r="M1267" s="22" t="str">
        <f aca="false">IF(I1267&gt;=4,F1267*$M$2,"")</f>
        <v/>
      </c>
      <c r="N1267" s="16" t="n">
        <v>4</v>
      </c>
      <c r="O1267" s="16" t="n">
        <v>0</v>
      </c>
      <c r="P1267" s="23" t="n">
        <v>0</v>
      </c>
      <c r="Q1267" s="22"/>
      <c r="R1267" s="38"/>
      <c r="S1267" s="25" t="n">
        <f aca="false">SUM(F1267,H1267,J1267,K1267,L1267,M1267)</f>
        <v>1823.3138014</v>
      </c>
      <c r="T1267" s="25" t="n">
        <f aca="false">SUM(F1267,H1267,J1267,K1267,L1267,M1267,Q1267)</f>
        <v>1823.3138014</v>
      </c>
      <c r="AMH1267" s="13"/>
      <c r="AMI1267" s="0"/>
      <c r="AMJ1267" s="0"/>
    </row>
    <row r="1268" s="39" customFormat="true" ht="14.95" hidden="false" customHeight="false" outlineLevel="0" collapsed="false">
      <c r="A1268" s="27" t="n">
        <v>30733081</v>
      </c>
      <c r="B1268" s="28" t="s">
        <v>1308</v>
      </c>
      <c r="C1268" s="29"/>
      <c r="D1268" s="29"/>
      <c r="E1268" s="27" t="s">
        <v>221</v>
      </c>
      <c r="F1268" s="19" t="n">
        <f aca="false">IF(C1268="",VLOOKUP(E1268,'PORTE E UCO'!$A$5:$D$46,4,0),VLOOKUP(E1268,'PORTE E UCO'!$A$5:$D$46,4,0)*C1268)</f>
        <v>1140.948712</v>
      </c>
      <c r="G1268" s="30" t="n">
        <v>33.8</v>
      </c>
      <c r="H1268" s="21" t="n">
        <f aca="false">G1268*$R$2</f>
        <v>664.9687616</v>
      </c>
      <c r="I1268" s="27" t="n">
        <v>1</v>
      </c>
      <c r="J1268" s="22" t="n">
        <f aca="false">IF(I1268&gt;=1,F1268*$J$2,"")</f>
        <v>342.2846136</v>
      </c>
      <c r="K1268" s="22" t="str">
        <f aca="false">IF(I1268&gt;=2,F1268*$K$2,"")</f>
        <v/>
      </c>
      <c r="L1268" s="22" t="str">
        <f aca="false">IF(I1268&gt;=3,F1268*$L$2,"")</f>
        <v/>
      </c>
      <c r="M1268" s="22" t="str">
        <f aca="false">IF(I1268&gt;=4,F1268*$M$2,"")</f>
        <v/>
      </c>
      <c r="N1268" s="27" t="n">
        <v>5</v>
      </c>
      <c r="O1268" s="27" t="n">
        <v>0</v>
      </c>
      <c r="P1268" s="31" t="n">
        <v>0</v>
      </c>
      <c r="Q1268" s="32"/>
      <c r="R1268" s="38"/>
      <c r="S1268" s="25" t="n">
        <f aca="false">SUM(F1268,H1268,J1268,K1268,L1268,M1268)</f>
        <v>2148.2020872</v>
      </c>
      <c r="T1268" s="25" t="n">
        <f aca="false">SUM(F1268,H1268,J1268,K1268,L1268,M1268,Q1268)</f>
        <v>2148.2020872</v>
      </c>
      <c r="AMH1268" s="13"/>
      <c r="AMI1268" s="0"/>
      <c r="AMJ1268" s="0"/>
    </row>
    <row r="1269" s="39" customFormat="true" ht="21.65" hidden="false" customHeight="false" outlineLevel="0" collapsed="false">
      <c r="A1269" s="16" t="n">
        <v>30733103</v>
      </c>
      <c r="B1269" s="17" t="s">
        <v>1309</v>
      </c>
      <c r="C1269" s="18"/>
      <c r="D1269" s="18"/>
      <c r="E1269" s="16" t="s">
        <v>359</v>
      </c>
      <c r="F1269" s="19" t="n">
        <f aca="false">IF(C1269="",VLOOKUP(E1269,'PORTE E UCO'!$A$5:$D$46,4,0),VLOOKUP(E1269,'PORTE E UCO'!$A$5:$D$46,4,0)*C1269)</f>
        <v>1473.154654</v>
      </c>
      <c r="G1269" s="20" t="n">
        <v>38.5</v>
      </c>
      <c r="H1269" s="21" t="n">
        <f aca="false">G1269*$R$2</f>
        <v>757.434832</v>
      </c>
      <c r="I1269" s="16" t="n">
        <v>1</v>
      </c>
      <c r="J1269" s="22" t="n">
        <f aca="false">IF(I1269&gt;=1,F1269*$J$2,"")</f>
        <v>441.9463962</v>
      </c>
      <c r="K1269" s="22" t="str">
        <f aca="false">IF(I1269&gt;=2,F1269*$K$2,"")</f>
        <v/>
      </c>
      <c r="L1269" s="22" t="str">
        <f aca="false">IF(I1269&gt;=3,F1269*$L$2,"")</f>
        <v/>
      </c>
      <c r="M1269" s="22" t="str">
        <f aca="false">IF(I1269&gt;=4,F1269*$M$2,"")</f>
        <v/>
      </c>
      <c r="N1269" s="16" t="n">
        <v>6</v>
      </c>
      <c r="O1269" s="16" t="n">
        <v>0</v>
      </c>
      <c r="P1269" s="23" t="n">
        <v>0</v>
      </c>
      <c r="Q1269" s="22"/>
      <c r="R1269" s="38"/>
      <c r="S1269" s="25" t="n">
        <f aca="false">SUM(F1269,H1269,J1269,K1269,L1269,M1269)</f>
        <v>2672.5358822</v>
      </c>
      <c r="T1269" s="25" t="n">
        <f aca="false">SUM(F1269,H1269,J1269,K1269,L1269,M1269,Q1269)</f>
        <v>2672.5358822</v>
      </c>
      <c r="AMH1269" s="13"/>
      <c r="AMI1269" s="0"/>
      <c r="AMJ1269" s="0"/>
    </row>
    <row r="1270" s="39" customFormat="true" ht="13.8" hidden="false" customHeight="false" outlineLevel="0" collapsed="false">
      <c r="A1270" s="27" t="n">
        <v>30733057</v>
      </c>
      <c r="B1270" s="28" t="s">
        <v>1310</v>
      </c>
      <c r="C1270" s="29"/>
      <c r="D1270" s="29"/>
      <c r="E1270" s="27" t="s">
        <v>176</v>
      </c>
      <c r="F1270" s="19" t="n">
        <f aca="false">IF(C1270="",VLOOKUP(E1270,'PORTE E UCO'!$A$5:$D$46,4,0),VLOOKUP(E1270,'PORTE E UCO'!$A$5:$D$46,4,0)*C1270)</f>
        <v>891.034646</v>
      </c>
      <c r="G1270" s="30" t="n">
        <v>33.8</v>
      </c>
      <c r="H1270" s="21" t="n">
        <f aca="false">G1270*$R$2</f>
        <v>664.9687616</v>
      </c>
      <c r="I1270" s="27" t="n">
        <v>1</v>
      </c>
      <c r="J1270" s="22" t="n">
        <f aca="false">IF(I1270&gt;=1,F1270*$J$2,"")</f>
        <v>267.3103938</v>
      </c>
      <c r="K1270" s="22" t="str">
        <f aca="false">IF(I1270&gt;=2,F1270*$K$2,"")</f>
        <v/>
      </c>
      <c r="L1270" s="22" t="str">
        <f aca="false">IF(I1270&gt;=3,F1270*$L$2,"")</f>
        <v/>
      </c>
      <c r="M1270" s="22" t="str">
        <f aca="false">IF(I1270&gt;=4,F1270*$M$2,"")</f>
        <v/>
      </c>
      <c r="N1270" s="27" t="n">
        <v>4</v>
      </c>
      <c r="O1270" s="27" t="n">
        <v>0</v>
      </c>
      <c r="P1270" s="31" t="n">
        <v>0</v>
      </c>
      <c r="Q1270" s="32"/>
      <c r="R1270" s="38"/>
      <c r="S1270" s="25" t="n">
        <f aca="false">SUM(F1270,H1270,J1270,K1270,L1270,M1270)</f>
        <v>1823.3138014</v>
      </c>
      <c r="T1270" s="25" t="n">
        <f aca="false">SUM(F1270,H1270,J1270,K1270,L1270,M1270,Q1270)</f>
        <v>1823.3138014</v>
      </c>
      <c r="AMH1270" s="13"/>
      <c r="AMI1270" s="0"/>
      <c r="AMJ1270" s="0"/>
    </row>
    <row r="1271" s="39" customFormat="true" ht="13.8" hidden="false" customHeight="false" outlineLevel="0" collapsed="false">
      <c r="A1271" s="16" t="n">
        <v>30733049</v>
      </c>
      <c r="B1271" s="17" t="s">
        <v>1311</v>
      </c>
      <c r="C1271" s="18"/>
      <c r="D1271" s="18"/>
      <c r="E1271" s="16" t="s">
        <v>359</v>
      </c>
      <c r="F1271" s="19" t="n">
        <f aca="false">IF(C1271="",VLOOKUP(E1271,'PORTE E UCO'!$A$5:$D$46,4,0),VLOOKUP(E1271,'PORTE E UCO'!$A$5:$D$46,4,0)*C1271)</f>
        <v>1473.154654</v>
      </c>
      <c r="G1271" s="20" t="n">
        <v>38.5</v>
      </c>
      <c r="H1271" s="21" t="n">
        <f aca="false">G1271*$R$2</f>
        <v>757.434832</v>
      </c>
      <c r="I1271" s="16" t="n">
        <v>1</v>
      </c>
      <c r="J1271" s="22" t="n">
        <f aca="false">IF(I1271&gt;=1,F1271*$J$2,"")</f>
        <v>441.9463962</v>
      </c>
      <c r="K1271" s="22" t="str">
        <f aca="false">IF(I1271&gt;=2,F1271*$K$2,"")</f>
        <v/>
      </c>
      <c r="L1271" s="22" t="str">
        <f aca="false">IF(I1271&gt;=3,F1271*$L$2,"")</f>
        <v/>
      </c>
      <c r="M1271" s="22" t="str">
        <f aca="false">IF(I1271&gt;=4,F1271*$M$2,"")</f>
        <v/>
      </c>
      <c r="N1271" s="16" t="n">
        <v>6</v>
      </c>
      <c r="O1271" s="16" t="n">
        <v>0</v>
      </c>
      <c r="P1271" s="23" t="n">
        <v>0</v>
      </c>
      <c r="Q1271" s="22"/>
      <c r="R1271" s="38"/>
      <c r="S1271" s="25" t="n">
        <f aca="false">SUM(F1271,H1271,J1271,K1271,L1271,M1271)</f>
        <v>2672.5358822</v>
      </c>
      <c r="T1271" s="25" t="n">
        <f aca="false">SUM(F1271,H1271,J1271,K1271,L1271,M1271,Q1271)</f>
        <v>2672.5358822</v>
      </c>
      <c r="AMH1271" s="13"/>
      <c r="AMI1271" s="0"/>
      <c r="AMJ1271" s="0"/>
    </row>
    <row r="1272" s="39" customFormat="true" ht="14.95" hidden="false" customHeight="false" outlineLevel="0" collapsed="false">
      <c r="A1272" s="27" t="n">
        <v>30733073</v>
      </c>
      <c r="B1272" s="28" t="s">
        <v>1312</v>
      </c>
      <c r="C1272" s="29"/>
      <c r="D1272" s="29"/>
      <c r="E1272" s="27" t="s">
        <v>359</v>
      </c>
      <c r="F1272" s="19" t="n">
        <f aca="false">IF(C1272="",VLOOKUP(E1272,'PORTE E UCO'!$A$5:$D$46,4,0),VLOOKUP(E1272,'PORTE E UCO'!$A$5:$D$46,4,0)*C1272)</f>
        <v>1473.154654</v>
      </c>
      <c r="G1272" s="30" t="n">
        <v>38.5</v>
      </c>
      <c r="H1272" s="21" t="n">
        <f aca="false">G1272*$R$2</f>
        <v>757.434832</v>
      </c>
      <c r="I1272" s="27" t="n">
        <v>1</v>
      </c>
      <c r="J1272" s="22" t="n">
        <f aca="false">IF(I1272&gt;=1,F1272*$J$2,"")</f>
        <v>441.9463962</v>
      </c>
      <c r="K1272" s="22" t="str">
        <f aca="false">IF(I1272&gt;=2,F1272*$K$2,"")</f>
        <v/>
      </c>
      <c r="L1272" s="22" t="str">
        <f aca="false">IF(I1272&gt;=3,F1272*$L$2,"")</f>
        <v/>
      </c>
      <c r="M1272" s="22" t="str">
        <f aca="false">IF(I1272&gt;=4,F1272*$M$2,"")</f>
        <v/>
      </c>
      <c r="N1272" s="27" t="n">
        <v>6</v>
      </c>
      <c r="O1272" s="27" t="n">
        <v>0</v>
      </c>
      <c r="P1272" s="31" t="n">
        <v>0</v>
      </c>
      <c r="Q1272" s="32"/>
      <c r="R1272" s="38"/>
      <c r="S1272" s="25" t="n">
        <f aca="false">SUM(F1272,H1272,J1272,K1272,L1272,M1272)</f>
        <v>2672.5358822</v>
      </c>
      <c r="T1272" s="25" t="n">
        <f aca="false">SUM(F1272,H1272,J1272,K1272,L1272,M1272,Q1272)</f>
        <v>2672.5358822</v>
      </c>
      <c r="AMH1272" s="13"/>
      <c r="AMI1272" s="0"/>
      <c r="AMJ1272" s="0"/>
    </row>
    <row r="1273" s="39" customFormat="true" ht="13.8" hidden="false" customHeight="false" outlineLevel="0" collapsed="false">
      <c r="A1273" s="16" t="n">
        <v>30733065</v>
      </c>
      <c r="B1273" s="17" t="s">
        <v>1313</v>
      </c>
      <c r="C1273" s="18"/>
      <c r="D1273" s="18"/>
      <c r="E1273" s="16" t="s">
        <v>359</v>
      </c>
      <c r="F1273" s="19" t="n">
        <f aca="false">IF(C1273="",VLOOKUP(E1273,'PORTE E UCO'!$A$5:$D$46,4,0),VLOOKUP(E1273,'PORTE E UCO'!$A$5:$D$46,4,0)*C1273)</f>
        <v>1473.154654</v>
      </c>
      <c r="G1273" s="20" t="n">
        <v>38.5</v>
      </c>
      <c r="H1273" s="21" t="n">
        <f aca="false">G1273*$R$2</f>
        <v>757.434832</v>
      </c>
      <c r="I1273" s="16" t="n">
        <v>1</v>
      </c>
      <c r="J1273" s="22" t="n">
        <f aca="false">IF(I1273&gt;=1,F1273*$J$2,"")</f>
        <v>441.9463962</v>
      </c>
      <c r="K1273" s="22" t="str">
        <f aca="false">IF(I1273&gt;=2,F1273*$K$2,"")</f>
        <v/>
      </c>
      <c r="L1273" s="22" t="str">
        <f aca="false">IF(I1273&gt;=3,F1273*$L$2,"")</f>
        <v/>
      </c>
      <c r="M1273" s="22" t="str">
        <f aca="false">IF(I1273&gt;=4,F1273*$M$2,"")</f>
        <v/>
      </c>
      <c r="N1273" s="16" t="n">
        <v>6</v>
      </c>
      <c r="O1273" s="16" t="n">
        <v>0</v>
      </c>
      <c r="P1273" s="23" t="n">
        <v>0</v>
      </c>
      <c r="Q1273" s="22"/>
      <c r="R1273" s="38"/>
      <c r="S1273" s="25" t="n">
        <f aca="false">SUM(F1273,H1273,J1273,K1273,L1273,M1273)</f>
        <v>2672.5358822</v>
      </c>
      <c r="T1273" s="25" t="n">
        <f aca="false">SUM(F1273,H1273,J1273,K1273,L1273,M1273,Q1273)</f>
        <v>2672.5358822</v>
      </c>
      <c r="AMH1273" s="13"/>
      <c r="AMI1273" s="0"/>
      <c r="AMJ1273" s="0"/>
    </row>
    <row r="1274" s="39" customFormat="true" ht="13.8" hidden="false" customHeight="false" outlineLevel="0" collapsed="false">
      <c r="A1274" s="27" t="n">
        <v>30733022</v>
      </c>
      <c r="B1274" s="28" t="s">
        <v>1314</v>
      </c>
      <c r="C1274" s="29"/>
      <c r="D1274" s="29"/>
      <c r="E1274" s="27" t="s">
        <v>176</v>
      </c>
      <c r="F1274" s="19" t="n">
        <f aca="false">IF(C1274="",VLOOKUP(E1274,'PORTE E UCO'!$A$5:$D$46,4,0),VLOOKUP(E1274,'PORTE E UCO'!$A$5:$D$46,4,0)*C1274)</f>
        <v>891.034646</v>
      </c>
      <c r="G1274" s="30" t="n">
        <v>33.8</v>
      </c>
      <c r="H1274" s="21" t="n">
        <f aca="false">G1274*$R$2</f>
        <v>664.9687616</v>
      </c>
      <c r="I1274" s="27" t="n">
        <v>1</v>
      </c>
      <c r="J1274" s="22" t="n">
        <f aca="false">IF(I1274&gt;=1,F1274*$J$2,"")</f>
        <v>267.3103938</v>
      </c>
      <c r="K1274" s="22" t="str">
        <f aca="false">IF(I1274&gt;=2,F1274*$K$2,"")</f>
        <v/>
      </c>
      <c r="L1274" s="22" t="str">
        <f aca="false">IF(I1274&gt;=3,F1274*$L$2,"")</f>
        <v/>
      </c>
      <c r="M1274" s="22" t="str">
        <f aca="false">IF(I1274&gt;=4,F1274*$M$2,"")</f>
        <v/>
      </c>
      <c r="N1274" s="27" t="n">
        <v>4</v>
      </c>
      <c r="O1274" s="27" t="n">
        <v>0</v>
      </c>
      <c r="P1274" s="31" t="n">
        <v>0</v>
      </c>
      <c r="Q1274" s="32"/>
      <c r="R1274" s="38"/>
      <c r="S1274" s="25" t="n">
        <f aca="false">SUM(F1274,H1274,J1274,K1274,L1274,M1274)</f>
        <v>1823.3138014</v>
      </c>
      <c r="T1274" s="25" t="n">
        <f aca="false">SUM(F1274,H1274,J1274,K1274,L1274,M1274,Q1274)</f>
        <v>1823.3138014</v>
      </c>
      <c r="AMH1274" s="13"/>
      <c r="AMI1274" s="0"/>
      <c r="AMJ1274" s="0"/>
    </row>
    <row r="1275" s="39" customFormat="true" ht="13.8" hidden="false" customHeight="false" outlineLevel="0" collapsed="false">
      <c r="A1275" s="16" t="n">
        <v>30733014</v>
      </c>
      <c r="B1275" s="17" t="s">
        <v>1315</v>
      </c>
      <c r="C1275" s="18"/>
      <c r="D1275" s="18"/>
      <c r="E1275" s="16" t="s">
        <v>221</v>
      </c>
      <c r="F1275" s="19" t="n">
        <f aca="false">IF(C1275="",VLOOKUP(E1275,'PORTE E UCO'!$A$5:$D$46,4,0),VLOOKUP(E1275,'PORTE E UCO'!$A$5:$D$46,4,0)*C1275)</f>
        <v>1140.948712</v>
      </c>
      <c r="G1275" s="20" t="n">
        <v>33.8</v>
      </c>
      <c r="H1275" s="21" t="n">
        <f aca="false">G1275*$R$2</f>
        <v>664.9687616</v>
      </c>
      <c r="I1275" s="16" t="n">
        <v>1</v>
      </c>
      <c r="J1275" s="22" t="n">
        <f aca="false">IF(I1275&gt;=1,F1275*$J$2,"")</f>
        <v>342.2846136</v>
      </c>
      <c r="K1275" s="22" t="str">
        <f aca="false">IF(I1275&gt;=2,F1275*$K$2,"")</f>
        <v/>
      </c>
      <c r="L1275" s="22" t="str">
        <f aca="false">IF(I1275&gt;=3,F1275*$L$2,"")</f>
        <v/>
      </c>
      <c r="M1275" s="22" t="str">
        <f aca="false">IF(I1275&gt;=4,F1275*$M$2,"")</f>
        <v/>
      </c>
      <c r="N1275" s="16" t="n">
        <v>5</v>
      </c>
      <c r="O1275" s="16" t="n">
        <v>0</v>
      </c>
      <c r="P1275" s="23" t="n">
        <v>0</v>
      </c>
      <c r="Q1275" s="22"/>
      <c r="R1275" s="38"/>
      <c r="S1275" s="25" t="n">
        <f aca="false">SUM(F1275,H1275,J1275,K1275,L1275,M1275)</f>
        <v>2148.2020872</v>
      </c>
      <c r="T1275" s="25" t="n">
        <f aca="false">SUM(F1275,H1275,J1275,K1275,L1275,M1275,Q1275)</f>
        <v>2148.2020872</v>
      </c>
      <c r="AMH1275" s="13"/>
      <c r="AMI1275" s="0"/>
      <c r="AMJ1275" s="0"/>
    </row>
    <row r="1276" s="39" customFormat="true" ht="13.8" hidden="false" customHeight="false" outlineLevel="0" collapsed="false">
      <c r="A1276" s="27" t="n">
        <v>30733090</v>
      </c>
      <c r="B1276" s="28" t="s">
        <v>1316</v>
      </c>
      <c r="C1276" s="29"/>
      <c r="D1276" s="29"/>
      <c r="E1276" s="27" t="s">
        <v>308</v>
      </c>
      <c r="F1276" s="19" t="n">
        <f aca="false">IF(C1276="",VLOOKUP(E1276,'PORTE E UCO'!$A$5:$D$46,4,0),VLOOKUP(E1276,'PORTE E UCO'!$A$5:$D$46,4,0)*C1276)</f>
        <v>1327.248658</v>
      </c>
      <c r="G1276" s="30" t="n">
        <v>38.5</v>
      </c>
      <c r="H1276" s="21" t="n">
        <f aca="false">G1276*$R$2</f>
        <v>757.434832</v>
      </c>
      <c r="I1276" s="27" t="n">
        <v>1</v>
      </c>
      <c r="J1276" s="22" t="n">
        <f aca="false">IF(I1276&gt;=1,F1276*$J$2,"")</f>
        <v>398.1745974</v>
      </c>
      <c r="K1276" s="22" t="str">
        <f aca="false">IF(I1276&gt;=2,F1276*$K$2,"")</f>
        <v/>
      </c>
      <c r="L1276" s="22" t="str">
        <f aca="false">IF(I1276&gt;=3,F1276*$L$2,"")</f>
        <v/>
      </c>
      <c r="M1276" s="22" t="str">
        <f aca="false">IF(I1276&gt;=4,F1276*$M$2,"")</f>
        <v/>
      </c>
      <c r="N1276" s="27" t="n">
        <v>6</v>
      </c>
      <c r="O1276" s="27" t="n">
        <v>0</v>
      </c>
      <c r="P1276" s="31" t="n">
        <v>0</v>
      </c>
      <c r="Q1276" s="32"/>
      <c r="R1276" s="38"/>
      <c r="S1276" s="25" t="n">
        <f aca="false">SUM(F1276,H1276,J1276,K1276,L1276,M1276)</f>
        <v>2482.8580874</v>
      </c>
      <c r="T1276" s="25" t="n">
        <f aca="false">SUM(F1276,H1276,J1276,K1276,L1276,M1276,Q1276)</f>
        <v>2482.8580874</v>
      </c>
      <c r="AMH1276" s="13"/>
      <c r="AMI1276" s="0"/>
      <c r="AMJ1276" s="0"/>
    </row>
    <row r="1277" s="39" customFormat="true" ht="13.8" hidden="false" customHeight="false" outlineLevel="0" collapsed="false">
      <c r="A1277" s="16" t="n">
        <v>30734037</v>
      </c>
      <c r="B1277" s="17" t="s">
        <v>1307</v>
      </c>
      <c r="C1277" s="18"/>
      <c r="D1277" s="18"/>
      <c r="E1277" s="16" t="s">
        <v>176</v>
      </c>
      <c r="F1277" s="19" t="n">
        <f aca="false">IF(C1277="",VLOOKUP(E1277,'PORTE E UCO'!$A$5:$D$46,4,0),VLOOKUP(E1277,'PORTE E UCO'!$A$5:$D$46,4,0)*C1277)</f>
        <v>891.034646</v>
      </c>
      <c r="G1277" s="20" t="n">
        <v>33.8</v>
      </c>
      <c r="H1277" s="21" t="n">
        <f aca="false">G1277*$R$2</f>
        <v>664.9687616</v>
      </c>
      <c r="I1277" s="16" t="n">
        <v>1</v>
      </c>
      <c r="J1277" s="22" t="n">
        <f aca="false">IF(I1277&gt;=1,F1277*$J$2,"")</f>
        <v>267.3103938</v>
      </c>
      <c r="K1277" s="22" t="str">
        <f aca="false">IF(I1277&gt;=2,F1277*$K$2,"")</f>
        <v/>
      </c>
      <c r="L1277" s="22" t="str">
        <f aca="false">IF(I1277&gt;=3,F1277*$L$2,"")</f>
        <v/>
      </c>
      <c r="M1277" s="22" t="str">
        <f aca="false">IF(I1277&gt;=4,F1277*$M$2,"")</f>
        <v/>
      </c>
      <c r="N1277" s="16" t="n">
        <v>4</v>
      </c>
      <c r="O1277" s="16" t="n">
        <v>0</v>
      </c>
      <c r="P1277" s="23" t="n">
        <v>0</v>
      </c>
      <c r="Q1277" s="22"/>
      <c r="R1277" s="38"/>
      <c r="S1277" s="25" t="n">
        <f aca="false">SUM(F1277,H1277,J1277,K1277,L1277,M1277)</f>
        <v>1823.3138014</v>
      </c>
      <c r="T1277" s="25" t="n">
        <f aca="false">SUM(F1277,H1277,J1277,K1277,L1277,M1277,Q1277)</f>
        <v>1823.3138014</v>
      </c>
      <c r="AMH1277" s="13"/>
      <c r="AMI1277" s="0"/>
      <c r="AMJ1277" s="0"/>
    </row>
    <row r="1278" s="39" customFormat="true" ht="13.8" hidden="false" customHeight="false" outlineLevel="0" collapsed="false">
      <c r="A1278" s="27" t="n">
        <v>30734061</v>
      </c>
      <c r="B1278" s="28" t="s">
        <v>1317</v>
      </c>
      <c r="C1278" s="29"/>
      <c r="D1278" s="29"/>
      <c r="E1278" s="27" t="s">
        <v>221</v>
      </c>
      <c r="F1278" s="19" t="n">
        <f aca="false">IF(C1278="",VLOOKUP(E1278,'PORTE E UCO'!$A$5:$D$46,4,0),VLOOKUP(E1278,'PORTE E UCO'!$A$5:$D$46,4,0)*C1278)</f>
        <v>1140.948712</v>
      </c>
      <c r="G1278" s="30" t="n">
        <v>33.8</v>
      </c>
      <c r="H1278" s="21" t="n">
        <f aca="false">G1278*$R$2</f>
        <v>664.9687616</v>
      </c>
      <c r="I1278" s="27" t="n">
        <v>1</v>
      </c>
      <c r="J1278" s="22" t="n">
        <f aca="false">IF(I1278&gt;=1,F1278*$J$2,"")</f>
        <v>342.2846136</v>
      </c>
      <c r="K1278" s="22" t="str">
        <f aca="false">IF(I1278&gt;=2,F1278*$K$2,"")</f>
        <v/>
      </c>
      <c r="L1278" s="22" t="str">
        <f aca="false">IF(I1278&gt;=3,F1278*$L$2,"")</f>
        <v/>
      </c>
      <c r="M1278" s="22" t="str">
        <f aca="false">IF(I1278&gt;=4,F1278*$M$2,"")</f>
        <v/>
      </c>
      <c r="N1278" s="27" t="n">
        <v>5</v>
      </c>
      <c r="O1278" s="27" t="n">
        <v>0</v>
      </c>
      <c r="P1278" s="31" t="n">
        <v>0</v>
      </c>
      <c r="Q1278" s="32"/>
      <c r="R1278" s="38"/>
      <c r="S1278" s="25" t="n">
        <f aca="false">SUM(F1278,H1278,J1278,K1278,L1278,M1278)</f>
        <v>2148.2020872</v>
      </c>
      <c r="T1278" s="25" t="n">
        <f aca="false">SUM(F1278,H1278,J1278,K1278,L1278,M1278,Q1278)</f>
        <v>2148.2020872</v>
      </c>
      <c r="AMH1278" s="13"/>
      <c r="AMI1278" s="0"/>
      <c r="AMJ1278" s="0"/>
    </row>
    <row r="1279" s="39" customFormat="true" ht="13.8" hidden="false" customHeight="false" outlineLevel="0" collapsed="false">
      <c r="A1279" s="16" t="n">
        <v>30734045</v>
      </c>
      <c r="B1279" s="17" t="s">
        <v>1318</v>
      </c>
      <c r="C1279" s="18"/>
      <c r="D1279" s="18"/>
      <c r="E1279" s="16" t="s">
        <v>359</v>
      </c>
      <c r="F1279" s="19" t="n">
        <f aca="false">IF(C1279="",VLOOKUP(E1279,'PORTE E UCO'!$A$5:$D$46,4,0),VLOOKUP(E1279,'PORTE E UCO'!$A$5:$D$46,4,0)*C1279)</f>
        <v>1473.154654</v>
      </c>
      <c r="G1279" s="20" t="n">
        <v>38.5</v>
      </c>
      <c r="H1279" s="21" t="n">
        <f aca="false">G1279*$R$2</f>
        <v>757.434832</v>
      </c>
      <c r="I1279" s="16" t="n">
        <v>1</v>
      </c>
      <c r="J1279" s="22" t="n">
        <f aca="false">IF(I1279&gt;=1,F1279*$J$2,"")</f>
        <v>441.9463962</v>
      </c>
      <c r="K1279" s="22" t="str">
        <f aca="false">IF(I1279&gt;=2,F1279*$K$2,"")</f>
        <v/>
      </c>
      <c r="L1279" s="22" t="str">
        <f aca="false">IF(I1279&gt;=3,F1279*$L$2,"")</f>
        <v/>
      </c>
      <c r="M1279" s="22" t="str">
        <f aca="false">IF(I1279&gt;=4,F1279*$M$2,"")</f>
        <v/>
      </c>
      <c r="N1279" s="16" t="n">
        <v>6</v>
      </c>
      <c r="O1279" s="16" t="n">
        <v>0</v>
      </c>
      <c r="P1279" s="23" t="n">
        <v>0</v>
      </c>
      <c r="Q1279" s="22"/>
      <c r="R1279" s="38"/>
      <c r="S1279" s="25" t="n">
        <f aca="false">SUM(F1279,H1279,J1279,K1279,L1279,M1279)</f>
        <v>2672.5358822</v>
      </c>
      <c r="T1279" s="25" t="n">
        <f aca="false">SUM(F1279,H1279,J1279,K1279,L1279,M1279,Q1279)</f>
        <v>2672.5358822</v>
      </c>
      <c r="AMH1279" s="13"/>
      <c r="AMI1279" s="0"/>
      <c r="AMJ1279" s="0"/>
    </row>
    <row r="1280" s="39" customFormat="true" ht="13.8" hidden="false" customHeight="false" outlineLevel="0" collapsed="false">
      <c r="A1280" s="27" t="n">
        <v>30734053</v>
      </c>
      <c r="B1280" s="28" t="s">
        <v>1319</v>
      </c>
      <c r="C1280" s="29"/>
      <c r="D1280" s="29"/>
      <c r="E1280" s="27" t="s">
        <v>359</v>
      </c>
      <c r="F1280" s="19" t="n">
        <f aca="false">IF(C1280="",VLOOKUP(E1280,'PORTE E UCO'!$A$5:$D$46,4,0),VLOOKUP(E1280,'PORTE E UCO'!$A$5:$D$46,4,0)*C1280)</f>
        <v>1473.154654</v>
      </c>
      <c r="G1280" s="30" t="n">
        <v>38.5</v>
      </c>
      <c r="H1280" s="21" t="n">
        <f aca="false">G1280*$R$2</f>
        <v>757.434832</v>
      </c>
      <c r="I1280" s="27" t="n">
        <v>1</v>
      </c>
      <c r="J1280" s="22" t="n">
        <f aca="false">IF(I1280&gt;=1,F1280*$J$2,"")</f>
        <v>441.9463962</v>
      </c>
      <c r="K1280" s="22" t="str">
        <f aca="false">IF(I1280&gt;=2,F1280*$K$2,"")</f>
        <v/>
      </c>
      <c r="L1280" s="22" t="str">
        <f aca="false">IF(I1280&gt;=3,F1280*$L$2,"")</f>
        <v/>
      </c>
      <c r="M1280" s="22" t="str">
        <f aca="false">IF(I1280&gt;=4,F1280*$M$2,"")</f>
        <v/>
      </c>
      <c r="N1280" s="27" t="n">
        <v>6</v>
      </c>
      <c r="O1280" s="27" t="n">
        <v>0</v>
      </c>
      <c r="P1280" s="31" t="n">
        <v>0</v>
      </c>
      <c r="Q1280" s="32"/>
      <c r="R1280" s="38"/>
      <c r="S1280" s="25" t="n">
        <f aca="false">SUM(F1280,H1280,J1280,K1280,L1280,M1280)</f>
        <v>2672.5358822</v>
      </c>
      <c r="T1280" s="25" t="n">
        <f aca="false">SUM(F1280,H1280,J1280,K1280,L1280,M1280,Q1280)</f>
        <v>2672.5358822</v>
      </c>
      <c r="AMH1280" s="13"/>
      <c r="AMI1280" s="0"/>
      <c r="AMJ1280" s="0"/>
    </row>
    <row r="1281" s="39" customFormat="true" ht="13.8" hidden="false" customHeight="false" outlineLevel="0" collapsed="false">
      <c r="A1281" s="16" t="n">
        <v>30734029</v>
      </c>
      <c r="B1281" s="17" t="s">
        <v>1314</v>
      </c>
      <c r="C1281" s="18"/>
      <c r="D1281" s="18"/>
      <c r="E1281" s="16" t="s">
        <v>176</v>
      </c>
      <c r="F1281" s="19" t="n">
        <f aca="false">IF(C1281="",VLOOKUP(E1281,'PORTE E UCO'!$A$5:$D$46,4,0),VLOOKUP(E1281,'PORTE E UCO'!$A$5:$D$46,4,0)*C1281)</f>
        <v>891.034646</v>
      </c>
      <c r="G1281" s="20" t="n">
        <v>33.8</v>
      </c>
      <c r="H1281" s="21" t="n">
        <f aca="false">G1281*$R$2</f>
        <v>664.9687616</v>
      </c>
      <c r="I1281" s="16" t="n">
        <v>1</v>
      </c>
      <c r="J1281" s="22" t="n">
        <f aca="false">IF(I1281&gt;=1,F1281*$J$2,"")</f>
        <v>267.3103938</v>
      </c>
      <c r="K1281" s="22" t="str">
        <f aca="false">IF(I1281&gt;=2,F1281*$K$2,"")</f>
        <v/>
      </c>
      <c r="L1281" s="22" t="str">
        <f aca="false">IF(I1281&gt;=3,F1281*$L$2,"")</f>
        <v/>
      </c>
      <c r="M1281" s="22" t="str">
        <f aca="false">IF(I1281&gt;=4,F1281*$M$2,"")</f>
        <v/>
      </c>
      <c r="N1281" s="16" t="n">
        <v>4</v>
      </c>
      <c r="O1281" s="16" t="n">
        <v>0</v>
      </c>
      <c r="P1281" s="23" t="n">
        <v>0</v>
      </c>
      <c r="Q1281" s="22"/>
      <c r="R1281" s="38"/>
      <c r="S1281" s="25" t="n">
        <f aca="false">SUM(F1281,H1281,J1281,K1281,L1281,M1281)</f>
        <v>1823.3138014</v>
      </c>
      <c r="T1281" s="25" t="n">
        <f aca="false">SUM(F1281,H1281,J1281,K1281,L1281,M1281,Q1281)</f>
        <v>1823.3138014</v>
      </c>
      <c r="AMH1281" s="13"/>
      <c r="AMI1281" s="0"/>
      <c r="AMJ1281" s="0"/>
    </row>
    <row r="1282" s="39" customFormat="true" ht="13.8" hidden="false" customHeight="false" outlineLevel="0" collapsed="false">
      <c r="A1282" s="27" t="n">
        <v>30734010</v>
      </c>
      <c r="B1282" s="28" t="s">
        <v>1315</v>
      </c>
      <c r="C1282" s="29"/>
      <c r="D1282" s="29"/>
      <c r="E1282" s="27" t="s">
        <v>221</v>
      </c>
      <c r="F1282" s="19" t="n">
        <f aca="false">IF(C1282="",VLOOKUP(E1282,'PORTE E UCO'!$A$5:$D$46,4,0),VLOOKUP(E1282,'PORTE E UCO'!$A$5:$D$46,4,0)*C1282)</f>
        <v>1140.948712</v>
      </c>
      <c r="G1282" s="30" t="n">
        <v>33.8</v>
      </c>
      <c r="H1282" s="21" t="n">
        <f aca="false">G1282*$R$2</f>
        <v>664.9687616</v>
      </c>
      <c r="I1282" s="27" t="n">
        <v>1</v>
      </c>
      <c r="J1282" s="22" t="n">
        <f aca="false">IF(I1282&gt;=1,F1282*$J$2,"")</f>
        <v>342.2846136</v>
      </c>
      <c r="K1282" s="22" t="str">
        <f aca="false">IF(I1282&gt;=2,F1282*$K$2,"")</f>
        <v/>
      </c>
      <c r="L1282" s="22" t="str">
        <f aca="false">IF(I1282&gt;=3,F1282*$L$2,"")</f>
        <v/>
      </c>
      <c r="M1282" s="22" t="str">
        <f aca="false">IF(I1282&gt;=4,F1282*$M$2,"")</f>
        <v/>
      </c>
      <c r="N1282" s="27" t="n">
        <v>5</v>
      </c>
      <c r="O1282" s="27" t="n">
        <v>0</v>
      </c>
      <c r="P1282" s="31" t="n">
        <v>0</v>
      </c>
      <c r="Q1282" s="32"/>
      <c r="R1282" s="38"/>
      <c r="S1282" s="25" t="n">
        <f aca="false">SUM(F1282,H1282,J1282,K1282,L1282,M1282)</f>
        <v>2148.2020872</v>
      </c>
      <c r="T1282" s="25" t="n">
        <f aca="false">SUM(F1282,H1282,J1282,K1282,L1282,M1282,Q1282)</f>
        <v>2148.2020872</v>
      </c>
      <c r="AMH1282" s="13"/>
      <c r="AMI1282" s="0"/>
      <c r="AMJ1282" s="0"/>
    </row>
    <row r="1283" s="39" customFormat="true" ht="13.8" hidden="false" customHeight="false" outlineLevel="0" collapsed="false">
      <c r="A1283" s="16" t="n">
        <v>30735033</v>
      </c>
      <c r="B1283" s="17" t="s">
        <v>1320</v>
      </c>
      <c r="C1283" s="18"/>
      <c r="D1283" s="18"/>
      <c r="E1283" s="16" t="s">
        <v>221</v>
      </c>
      <c r="F1283" s="19" t="n">
        <f aca="false">IF(C1283="",VLOOKUP(E1283,'PORTE E UCO'!$A$5:$D$46,4,0),VLOOKUP(E1283,'PORTE E UCO'!$A$5:$D$46,4,0)*C1283)</f>
        <v>1140.948712</v>
      </c>
      <c r="G1283" s="20" t="n">
        <v>33.8</v>
      </c>
      <c r="H1283" s="21" t="n">
        <f aca="false">G1283*$R$2</f>
        <v>664.9687616</v>
      </c>
      <c r="I1283" s="16" t="n">
        <v>1</v>
      </c>
      <c r="J1283" s="22" t="n">
        <f aca="false">IF(I1283&gt;=1,F1283*$J$2,"")</f>
        <v>342.2846136</v>
      </c>
      <c r="K1283" s="22" t="str">
        <f aca="false">IF(I1283&gt;=2,F1283*$K$2,"")</f>
        <v/>
      </c>
      <c r="L1283" s="22" t="str">
        <f aca="false">IF(I1283&gt;=3,F1283*$L$2,"")</f>
        <v/>
      </c>
      <c r="M1283" s="22" t="str">
        <f aca="false">IF(I1283&gt;=4,F1283*$M$2,"")</f>
        <v/>
      </c>
      <c r="N1283" s="16" t="n">
        <v>5</v>
      </c>
      <c r="O1283" s="16" t="n">
        <v>0</v>
      </c>
      <c r="P1283" s="23" t="n">
        <v>0</v>
      </c>
      <c r="Q1283" s="22"/>
      <c r="R1283" s="38"/>
      <c r="S1283" s="25" t="n">
        <f aca="false">SUM(F1283,H1283,J1283,K1283,L1283,M1283)</f>
        <v>2148.2020872</v>
      </c>
      <c r="T1283" s="25" t="n">
        <f aca="false">SUM(F1283,H1283,J1283,K1283,L1283,M1283,Q1283)</f>
        <v>2148.2020872</v>
      </c>
      <c r="AMH1283" s="13"/>
      <c r="AMI1283" s="0"/>
      <c r="AMJ1283" s="0"/>
    </row>
    <row r="1284" s="39" customFormat="true" ht="13.8" hidden="false" customHeight="false" outlineLevel="0" collapsed="false">
      <c r="A1284" s="27" t="n">
        <v>30735076</v>
      </c>
      <c r="B1284" s="28" t="s">
        <v>1321</v>
      </c>
      <c r="C1284" s="29"/>
      <c r="D1284" s="29"/>
      <c r="E1284" s="27" t="s">
        <v>359</v>
      </c>
      <c r="F1284" s="19" t="n">
        <f aca="false">IF(C1284="",VLOOKUP(E1284,'PORTE E UCO'!$A$5:$D$46,4,0),VLOOKUP(E1284,'PORTE E UCO'!$A$5:$D$46,4,0)*C1284)</f>
        <v>1473.154654</v>
      </c>
      <c r="G1284" s="30" t="n">
        <v>38.5</v>
      </c>
      <c r="H1284" s="21" t="n">
        <f aca="false">G1284*$R$2</f>
        <v>757.434832</v>
      </c>
      <c r="I1284" s="27" t="n">
        <v>1</v>
      </c>
      <c r="J1284" s="22" t="n">
        <f aca="false">IF(I1284&gt;=1,F1284*$J$2,"")</f>
        <v>441.9463962</v>
      </c>
      <c r="K1284" s="22" t="str">
        <f aca="false">IF(I1284&gt;=2,F1284*$K$2,"")</f>
        <v/>
      </c>
      <c r="L1284" s="22" t="str">
        <f aca="false">IF(I1284&gt;=3,F1284*$L$2,"")</f>
        <v/>
      </c>
      <c r="M1284" s="22" t="str">
        <f aca="false">IF(I1284&gt;=4,F1284*$M$2,"")</f>
        <v/>
      </c>
      <c r="N1284" s="27" t="n">
        <v>6</v>
      </c>
      <c r="O1284" s="27" t="n">
        <v>0</v>
      </c>
      <c r="P1284" s="31" t="n">
        <v>0</v>
      </c>
      <c r="Q1284" s="32"/>
      <c r="R1284" s="38"/>
      <c r="S1284" s="25" t="n">
        <f aca="false">SUM(F1284,H1284,J1284,K1284,L1284,M1284)</f>
        <v>2672.5358822</v>
      </c>
      <c r="T1284" s="25" t="n">
        <f aca="false">SUM(F1284,H1284,J1284,K1284,L1284,M1284,Q1284)</f>
        <v>2672.5358822</v>
      </c>
      <c r="AMH1284" s="13"/>
      <c r="AMI1284" s="0"/>
      <c r="AMJ1284" s="0"/>
    </row>
    <row r="1285" s="39" customFormat="true" ht="13.8" hidden="false" customHeight="false" outlineLevel="0" collapsed="false">
      <c r="A1285" s="16" t="n">
        <v>30735041</v>
      </c>
      <c r="B1285" s="17" t="s">
        <v>1322</v>
      </c>
      <c r="C1285" s="18"/>
      <c r="D1285" s="18"/>
      <c r="E1285" s="16" t="s">
        <v>359</v>
      </c>
      <c r="F1285" s="19" t="n">
        <f aca="false">IF(C1285="",VLOOKUP(E1285,'PORTE E UCO'!$A$5:$D$46,4,0),VLOOKUP(E1285,'PORTE E UCO'!$A$5:$D$46,4,0)*C1285)</f>
        <v>1473.154654</v>
      </c>
      <c r="G1285" s="20" t="n">
        <v>38.5</v>
      </c>
      <c r="H1285" s="21" t="n">
        <f aca="false">G1285*$R$2</f>
        <v>757.434832</v>
      </c>
      <c r="I1285" s="16" t="n">
        <v>1</v>
      </c>
      <c r="J1285" s="22" t="n">
        <f aca="false">IF(I1285&gt;=1,F1285*$J$2,"")</f>
        <v>441.9463962</v>
      </c>
      <c r="K1285" s="22" t="str">
        <f aca="false">IF(I1285&gt;=2,F1285*$K$2,"")</f>
        <v/>
      </c>
      <c r="L1285" s="22" t="str">
        <f aca="false">IF(I1285&gt;=3,F1285*$L$2,"")</f>
        <v/>
      </c>
      <c r="M1285" s="22" t="str">
        <f aca="false">IF(I1285&gt;=4,F1285*$M$2,"")</f>
        <v/>
      </c>
      <c r="N1285" s="16" t="n">
        <v>6</v>
      </c>
      <c r="O1285" s="16" t="n">
        <v>0</v>
      </c>
      <c r="P1285" s="23" t="n">
        <v>0</v>
      </c>
      <c r="Q1285" s="22"/>
      <c r="R1285" s="38"/>
      <c r="S1285" s="25" t="n">
        <f aca="false">SUM(F1285,H1285,J1285,K1285,L1285,M1285)</f>
        <v>2672.5358822</v>
      </c>
      <c r="T1285" s="25" t="n">
        <f aca="false">SUM(F1285,H1285,J1285,K1285,L1285,M1285,Q1285)</f>
        <v>2672.5358822</v>
      </c>
      <c r="AMH1285" s="13"/>
      <c r="AMI1285" s="0"/>
      <c r="AMJ1285" s="0"/>
    </row>
    <row r="1286" s="39" customFormat="true" ht="13.8" hidden="false" customHeight="false" outlineLevel="0" collapsed="false">
      <c r="A1286" s="27" t="n">
        <v>30735050</v>
      </c>
      <c r="B1286" s="28" t="s">
        <v>1323</v>
      </c>
      <c r="C1286" s="29"/>
      <c r="D1286" s="29"/>
      <c r="E1286" s="27" t="s">
        <v>359</v>
      </c>
      <c r="F1286" s="19" t="n">
        <f aca="false">IF(C1286="",VLOOKUP(E1286,'PORTE E UCO'!$A$5:$D$46,4,0),VLOOKUP(E1286,'PORTE E UCO'!$A$5:$D$46,4,0)*C1286)</f>
        <v>1473.154654</v>
      </c>
      <c r="G1286" s="30" t="n">
        <v>38.5</v>
      </c>
      <c r="H1286" s="21" t="n">
        <f aca="false">G1286*$R$2</f>
        <v>757.434832</v>
      </c>
      <c r="I1286" s="27" t="n">
        <v>1</v>
      </c>
      <c r="J1286" s="22" t="n">
        <f aca="false">IF(I1286&gt;=1,F1286*$J$2,"")</f>
        <v>441.9463962</v>
      </c>
      <c r="K1286" s="22" t="str">
        <f aca="false">IF(I1286&gt;=2,F1286*$K$2,"")</f>
        <v/>
      </c>
      <c r="L1286" s="22" t="str">
        <f aca="false">IF(I1286&gt;=3,F1286*$L$2,"")</f>
        <v/>
      </c>
      <c r="M1286" s="22" t="str">
        <f aca="false">IF(I1286&gt;=4,F1286*$M$2,"")</f>
        <v/>
      </c>
      <c r="N1286" s="27" t="n">
        <v>6</v>
      </c>
      <c r="O1286" s="27" t="n">
        <v>0</v>
      </c>
      <c r="P1286" s="31" t="n">
        <v>0</v>
      </c>
      <c r="Q1286" s="32"/>
      <c r="R1286" s="38"/>
      <c r="S1286" s="25" t="n">
        <f aca="false">SUM(F1286,H1286,J1286,K1286,L1286,M1286)</f>
        <v>2672.5358822</v>
      </c>
      <c r="T1286" s="25" t="n">
        <f aca="false">SUM(F1286,H1286,J1286,K1286,L1286,M1286,Q1286)</f>
        <v>2672.5358822</v>
      </c>
      <c r="AMH1286" s="13"/>
      <c r="AMI1286" s="0"/>
      <c r="AMJ1286" s="0"/>
    </row>
    <row r="1287" s="39" customFormat="true" ht="13.8" hidden="false" customHeight="false" outlineLevel="0" collapsed="false">
      <c r="A1287" s="16" t="n">
        <v>30735084</v>
      </c>
      <c r="B1287" s="17" t="s">
        <v>1324</v>
      </c>
      <c r="C1287" s="18"/>
      <c r="D1287" s="18"/>
      <c r="E1287" s="16" t="s">
        <v>221</v>
      </c>
      <c r="F1287" s="19" t="n">
        <f aca="false">IF(C1287="",VLOOKUP(E1287,'PORTE E UCO'!$A$5:$D$46,4,0),VLOOKUP(E1287,'PORTE E UCO'!$A$5:$D$46,4,0)*C1287)</f>
        <v>1140.948712</v>
      </c>
      <c r="G1287" s="20" t="n">
        <v>33.8</v>
      </c>
      <c r="H1287" s="21" t="n">
        <f aca="false">G1287*$R$2</f>
        <v>664.9687616</v>
      </c>
      <c r="I1287" s="16" t="n">
        <v>1</v>
      </c>
      <c r="J1287" s="22" t="n">
        <f aca="false">IF(I1287&gt;=1,F1287*$J$2,"")</f>
        <v>342.2846136</v>
      </c>
      <c r="K1287" s="22" t="str">
        <f aca="false">IF(I1287&gt;=2,F1287*$K$2,"")</f>
        <v/>
      </c>
      <c r="L1287" s="22" t="str">
        <f aca="false">IF(I1287&gt;=3,F1287*$L$2,"")</f>
        <v/>
      </c>
      <c r="M1287" s="22" t="str">
        <f aca="false">IF(I1287&gt;=4,F1287*$M$2,"")</f>
        <v/>
      </c>
      <c r="N1287" s="16" t="n">
        <v>5</v>
      </c>
      <c r="O1287" s="16" t="n">
        <v>0</v>
      </c>
      <c r="P1287" s="23" t="n">
        <v>0</v>
      </c>
      <c r="Q1287" s="22"/>
      <c r="R1287" s="38"/>
      <c r="S1287" s="25" t="n">
        <f aca="false">SUM(F1287,H1287,J1287,K1287,L1287,M1287)</f>
        <v>2148.2020872</v>
      </c>
      <c r="T1287" s="25" t="n">
        <f aca="false">SUM(F1287,H1287,J1287,K1287,L1287,M1287,Q1287)</f>
        <v>2148.2020872</v>
      </c>
      <c r="AMH1287" s="13"/>
      <c r="AMI1287" s="0"/>
      <c r="AMJ1287" s="0"/>
    </row>
    <row r="1288" s="39" customFormat="true" ht="13.8" hidden="false" customHeight="false" outlineLevel="0" collapsed="false">
      <c r="A1288" s="27" t="n">
        <v>30735068</v>
      </c>
      <c r="B1288" s="28" t="s">
        <v>1325</v>
      </c>
      <c r="C1288" s="29"/>
      <c r="D1288" s="29"/>
      <c r="E1288" s="27" t="s">
        <v>359</v>
      </c>
      <c r="F1288" s="19" t="n">
        <f aca="false">IF(C1288="",VLOOKUP(E1288,'PORTE E UCO'!$A$5:$D$46,4,0),VLOOKUP(E1288,'PORTE E UCO'!$A$5:$D$46,4,0)*C1288)</f>
        <v>1473.154654</v>
      </c>
      <c r="G1288" s="30" t="n">
        <v>38.5</v>
      </c>
      <c r="H1288" s="21" t="n">
        <f aca="false">G1288*$R$2</f>
        <v>757.434832</v>
      </c>
      <c r="I1288" s="27" t="n">
        <v>1</v>
      </c>
      <c r="J1288" s="22" t="n">
        <f aca="false">IF(I1288&gt;=1,F1288*$J$2,"")</f>
        <v>441.9463962</v>
      </c>
      <c r="K1288" s="22" t="str">
        <f aca="false">IF(I1288&gt;=2,F1288*$K$2,"")</f>
        <v/>
      </c>
      <c r="L1288" s="22" t="str">
        <f aca="false">IF(I1288&gt;=3,F1288*$L$2,"")</f>
        <v/>
      </c>
      <c r="M1288" s="22" t="str">
        <f aca="false">IF(I1288&gt;=4,F1288*$M$2,"")</f>
        <v/>
      </c>
      <c r="N1288" s="27" t="n">
        <v>6</v>
      </c>
      <c r="O1288" s="27" t="n">
        <v>0</v>
      </c>
      <c r="P1288" s="31" t="n">
        <v>0</v>
      </c>
      <c r="Q1288" s="32"/>
      <c r="R1288" s="38"/>
      <c r="S1288" s="25" t="n">
        <f aca="false">SUM(F1288,H1288,J1288,K1288,L1288,M1288)</f>
        <v>2672.5358822</v>
      </c>
      <c r="T1288" s="25" t="n">
        <f aca="false">SUM(F1288,H1288,J1288,K1288,L1288,M1288,Q1288)</f>
        <v>2672.5358822</v>
      </c>
      <c r="AMH1288" s="13"/>
      <c r="AMI1288" s="0"/>
      <c r="AMJ1288" s="0"/>
    </row>
    <row r="1289" s="39" customFormat="true" ht="13.8" hidden="false" customHeight="false" outlineLevel="0" collapsed="false">
      <c r="A1289" s="16" t="n">
        <v>30735025</v>
      </c>
      <c r="B1289" s="17" t="s">
        <v>1314</v>
      </c>
      <c r="C1289" s="18"/>
      <c r="D1289" s="18"/>
      <c r="E1289" s="16" t="s">
        <v>176</v>
      </c>
      <c r="F1289" s="19" t="n">
        <f aca="false">IF(C1289="",VLOOKUP(E1289,'PORTE E UCO'!$A$5:$D$46,4,0),VLOOKUP(E1289,'PORTE E UCO'!$A$5:$D$46,4,0)*C1289)</f>
        <v>891.034646</v>
      </c>
      <c r="G1289" s="20" t="n">
        <v>33.8</v>
      </c>
      <c r="H1289" s="21" t="n">
        <f aca="false">G1289*$R$2</f>
        <v>664.9687616</v>
      </c>
      <c r="I1289" s="16" t="n">
        <v>1</v>
      </c>
      <c r="J1289" s="22" t="n">
        <f aca="false">IF(I1289&gt;=1,F1289*$J$2,"")</f>
        <v>267.3103938</v>
      </c>
      <c r="K1289" s="22" t="str">
        <f aca="false">IF(I1289&gt;=2,F1289*$K$2,"")</f>
        <v/>
      </c>
      <c r="L1289" s="22" t="str">
        <f aca="false">IF(I1289&gt;=3,F1289*$L$2,"")</f>
        <v/>
      </c>
      <c r="M1289" s="22" t="str">
        <f aca="false">IF(I1289&gt;=4,F1289*$M$2,"")</f>
        <v/>
      </c>
      <c r="N1289" s="16" t="n">
        <v>4</v>
      </c>
      <c r="O1289" s="16" t="n">
        <v>0</v>
      </c>
      <c r="P1289" s="23" t="n">
        <v>0</v>
      </c>
      <c r="Q1289" s="22"/>
      <c r="R1289" s="38"/>
      <c r="S1289" s="25" t="n">
        <f aca="false">SUM(F1289,H1289,J1289,K1289,L1289,M1289)</f>
        <v>1823.3138014</v>
      </c>
      <c r="T1289" s="25" t="n">
        <f aca="false">SUM(F1289,H1289,J1289,K1289,L1289,M1289,Q1289)</f>
        <v>1823.3138014</v>
      </c>
      <c r="AMH1289" s="13"/>
      <c r="AMI1289" s="0"/>
      <c r="AMJ1289" s="0"/>
    </row>
    <row r="1290" s="39" customFormat="true" ht="13.8" hidden="false" customHeight="false" outlineLevel="0" collapsed="false">
      <c r="A1290" s="27" t="n">
        <v>30735017</v>
      </c>
      <c r="B1290" s="28" t="s">
        <v>1315</v>
      </c>
      <c r="C1290" s="29"/>
      <c r="D1290" s="29"/>
      <c r="E1290" s="27" t="s">
        <v>221</v>
      </c>
      <c r="F1290" s="19" t="n">
        <f aca="false">IF(C1290="",VLOOKUP(E1290,'PORTE E UCO'!$A$5:$D$46,4,0),VLOOKUP(E1290,'PORTE E UCO'!$A$5:$D$46,4,0)*C1290)</f>
        <v>1140.948712</v>
      </c>
      <c r="G1290" s="30" t="n">
        <v>33.8</v>
      </c>
      <c r="H1290" s="21" t="n">
        <f aca="false">G1290*$R$2</f>
        <v>664.9687616</v>
      </c>
      <c r="I1290" s="27" t="n">
        <v>1</v>
      </c>
      <c r="J1290" s="22" t="n">
        <f aca="false">IF(I1290&gt;=1,F1290*$J$2,"")</f>
        <v>342.2846136</v>
      </c>
      <c r="K1290" s="22" t="str">
        <f aca="false">IF(I1290&gt;=2,F1290*$K$2,"")</f>
        <v/>
      </c>
      <c r="L1290" s="22" t="str">
        <f aca="false">IF(I1290&gt;=3,F1290*$L$2,"")</f>
        <v/>
      </c>
      <c r="M1290" s="22" t="str">
        <f aca="false">IF(I1290&gt;=4,F1290*$M$2,"")</f>
        <v/>
      </c>
      <c r="N1290" s="27" t="n">
        <v>5</v>
      </c>
      <c r="O1290" s="27" t="n">
        <v>0</v>
      </c>
      <c r="P1290" s="31" t="n">
        <v>0</v>
      </c>
      <c r="Q1290" s="32"/>
      <c r="R1290" s="38"/>
      <c r="S1290" s="25" t="n">
        <f aca="false">SUM(F1290,H1290,J1290,K1290,L1290,M1290)</f>
        <v>2148.2020872</v>
      </c>
      <c r="T1290" s="25" t="n">
        <f aca="false">SUM(F1290,H1290,J1290,K1290,L1290,M1290,Q1290)</f>
        <v>2148.2020872</v>
      </c>
      <c r="AMH1290" s="13"/>
      <c r="AMI1290" s="0"/>
      <c r="AMJ1290" s="0"/>
    </row>
    <row r="1291" s="39" customFormat="true" ht="13.8" hidden="false" customHeight="false" outlineLevel="0" collapsed="false">
      <c r="A1291" s="16" t="n">
        <v>30735092</v>
      </c>
      <c r="B1291" s="17" t="s">
        <v>1326</v>
      </c>
      <c r="C1291" s="18"/>
      <c r="D1291" s="18"/>
      <c r="E1291" s="16" t="s">
        <v>221</v>
      </c>
      <c r="F1291" s="19" t="n">
        <f aca="false">IF(C1291="",VLOOKUP(E1291,'PORTE E UCO'!$A$5:$D$46,4,0),VLOOKUP(E1291,'PORTE E UCO'!$A$5:$D$46,4,0)*C1291)</f>
        <v>1140.948712</v>
      </c>
      <c r="G1291" s="20" t="n">
        <v>33.8</v>
      </c>
      <c r="H1291" s="21" t="n">
        <f aca="false">G1291*$R$2</f>
        <v>664.9687616</v>
      </c>
      <c r="I1291" s="16" t="n">
        <v>1</v>
      </c>
      <c r="J1291" s="22" t="n">
        <f aca="false">IF(I1291&gt;=1,F1291*$J$2,"")</f>
        <v>342.2846136</v>
      </c>
      <c r="K1291" s="22" t="str">
        <f aca="false">IF(I1291&gt;=2,F1291*$K$2,"")</f>
        <v/>
      </c>
      <c r="L1291" s="22" t="str">
        <f aca="false">IF(I1291&gt;=3,F1291*$L$2,"")</f>
        <v/>
      </c>
      <c r="M1291" s="22" t="str">
        <f aca="false">IF(I1291&gt;=4,F1291*$M$2,"")</f>
        <v/>
      </c>
      <c r="N1291" s="16" t="n">
        <v>5</v>
      </c>
      <c r="O1291" s="16" t="n">
        <v>0</v>
      </c>
      <c r="P1291" s="23" t="n">
        <v>0</v>
      </c>
      <c r="Q1291" s="22"/>
      <c r="R1291" s="38"/>
      <c r="S1291" s="25" t="n">
        <f aca="false">SUM(F1291,H1291,J1291,K1291,L1291,M1291)</f>
        <v>2148.2020872</v>
      </c>
      <c r="T1291" s="25" t="n">
        <f aca="false">SUM(F1291,H1291,J1291,K1291,L1291,M1291,Q1291)</f>
        <v>2148.2020872</v>
      </c>
      <c r="AMH1291" s="13"/>
      <c r="AMI1291" s="0"/>
      <c r="AMJ1291" s="0"/>
    </row>
    <row r="1292" s="39" customFormat="true" ht="13.8" hidden="false" customHeight="false" outlineLevel="0" collapsed="false">
      <c r="A1292" s="27" t="n">
        <v>30736030</v>
      </c>
      <c r="B1292" s="28" t="s">
        <v>1307</v>
      </c>
      <c r="C1292" s="29"/>
      <c r="D1292" s="29"/>
      <c r="E1292" s="27" t="s">
        <v>176</v>
      </c>
      <c r="F1292" s="19" t="n">
        <f aca="false">IF(C1292="",VLOOKUP(E1292,'PORTE E UCO'!$A$5:$D$46,4,0),VLOOKUP(E1292,'PORTE E UCO'!$A$5:$D$46,4,0)*C1292)</f>
        <v>891.034646</v>
      </c>
      <c r="G1292" s="30" t="n">
        <v>33.8</v>
      </c>
      <c r="H1292" s="21" t="n">
        <f aca="false">G1292*$R$2</f>
        <v>664.9687616</v>
      </c>
      <c r="I1292" s="27" t="n">
        <v>1</v>
      </c>
      <c r="J1292" s="22" t="n">
        <f aca="false">IF(I1292&gt;=1,F1292*$J$2,"")</f>
        <v>267.3103938</v>
      </c>
      <c r="K1292" s="22" t="str">
        <f aca="false">IF(I1292&gt;=2,F1292*$K$2,"")</f>
        <v/>
      </c>
      <c r="L1292" s="22" t="str">
        <f aca="false">IF(I1292&gt;=3,F1292*$L$2,"")</f>
        <v/>
      </c>
      <c r="M1292" s="22" t="str">
        <f aca="false">IF(I1292&gt;=4,F1292*$M$2,"")</f>
        <v/>
      </c>
      <c r="N1292" s="27" t="n">
        <v>4</v>
      </c>
      <c r="O1292" s="27" t="n">
        <v>0</v>
      </c>
      <c r="P1292" s="31" t="n">
        <v>0</v>
      </c>
      <c r="Q1292" s="32"/>
      <c r="R1292" s="38"/>
      <c r="S1292" s="25" t="n">
        <f aca="false">SUM(F1292,H1292,J1292,K1292,L1292,M1292)</f>
        <v>1823.3138014</v>
      </c>
      <c r="T1292" s="25" t="n">
        <f aca="false">SUM(F1292,H1292,J1292,K1292,L1292,M1292,Q1292)</f>
        <v>1823.3138014</v>
      </c>
      <c r="AMH1292" s="13"/>
      <c r="AMI1292" s="0"/>
      <c r="AMJ1292" s="0"/>
    </row>
    <row r="1293" s="39" customFormat="true" ht="13.8" hidden="false" customHeight="false" outlineLevel="0" collapsed="false">
      <c r="A1293" s="16" t="n">
        <v>30736064</v>
      </c>
      <c r="B1293" s="17" t="s">
        <v>1327</v>
      </c>
      <c r="C1293" s="18"/>
      <c r="D1293" s="18"/>
      <c r="E1293" s="16" t="s">
        <v>225</v>
      </c>
      <c r="F1293" s="19" t="n">
        <f aca="false">IF(C1293="",VLOOKUP(E1293,'PORTE E UCO'!$A$5:$D$46,4,0),VLOOKUP(E1293,'PORTE E UCO'!$A$5:$D$46,4,0)*C1293)</f>
        <v>1035.416342</v>
      </c>
      <c r="G1293" s="20" t="n">
        <v>33.8</v>
      </c>
      <c r="H1293" s="21" t="n">
        <f aca="false">G1293*$R$2</f>
        <v>664.9687616</v>
      </c>
      <c r="I1293" s="16" t="n">
        <v>1</v>
      </c>
      <c r="J1293" s="22" t="n">
        <f aca="false">IF(I1293&gt;=1,F1293*$J$2,"")</f>
        <v>310.6249026</v>
      </c>
      <c r="K1293" s="22" t="str">
        <f aca="false">IF(I1293&gt;=2,F1293*$K$2,"")</f>
        <v/>
      </c>
      <c r="L1293" s="22" t="str">
        <f aca="false">IF(I1293&gt;=3,F1293*$L$2,"")</f>
        <v/>
      </c>
      <c r="M1293" s="22" t="str">
        <f aca="false">IF(I1293&gt;=4,F1293*$M$2,"")</f>
        <v/>
      </c>
      <c r="N1293" s="16" t="n">
        <v>5</v>
      </c>
      <c r="O1293" s="16" t="n">
        <v>0</v>
      </c>
      <c r="P1293" s="23" t="n">
        <v>0</v>
      </c>
      <c r="Q1293" s="22"/>
      <c r="R1293" s="38"/>
      <c r="S1293" s="25" t="n">
        <f aca="false">SUM(F1293,H1293,J1293,K1293,L1293,M1293)</f>
        <v>2011.0100062</v>
      </c>
      <c r="T1293" s="25" t="n">
        <f aca="false">SUM(F1293,H1293,J1293,K1293,L1293,M1293,Q1293)</f>
        <v>2011.0100062</v>
      </c>
      <c r="AMH1293" s="13"/>
      <c r="AMI1293" s="0"/>
      <c r="AMJ1293" s="0"/>
    </row>
    <row r="1294" s="39" customFormat="true" ht="13.8" hidden="false" customHeight="false" outlineLevel="0" collapsed="false">
      <c r="A1294" s="27" t="n">
        <v>30736048</v>
      </c>
      <c r="B1294" s="28" t="s">
        <v>1328</v>
      </c>
      <c r="C1294" s="29"/>
      <c r="D1294" s="29"/>
      <c r="E1294" s="27" t="s">
        <v>221</v>
      </c>
      <c r="F1294" s="19" t="n">
        <f aca="false">IF(C1294="",VLOOKUP(E1294,'PORTE E UCO'!$A$5:$D$46,4,0),VLOOKUP(E1294,'PORTE E UCO'!$A$5:$D$46,4,0)*C1294)</f>
        <v>1140.948712</v>
      </c>
      <c r="G1294" s="30" t="n">
        <v>33.8</v>
      </c>
      <c r="H1294" s="21" t="n">
        <f aca="false">G1294*$R$2</f>
        <v>664.9687616</v>
      </c>
      <c r="I1294" s="27" t="n">
        <v>1</v>
      </c>
      <c r="J1294" s="22" t="n">
        <f aca="false">IF(I1294&gt;=1,F1294*$J$2,"")</f>
        <v>342.2846136</v>
      </c>
      <c r="K1294" s="22" t="str">
        <f aca="false">IF(I1294&gt;=2,F1294*$K$2,"")</f>
        <v/>
      </c>
      <c r="L1294" s="22" t="str">
        <f aca="false">IF(I1294&gt;=3,F1294*$L$2,"")</f>
        <v/>
      </c>
      <c r="M1294" s="22" t="str">
        <f aca="false">IF(I1294&gt;=4,F1294*$M$2,"")</f>
        <v/>
      </c>
      <c r="N1294" s="27" t="n">
        <v>5</v>
      </c>
      <c r="O1294" s="27" t="n">
        <v>0</v>
      </c>
      <c r="P1294" s="31" t="n">
        <v>0</v>
      </c>
      <c r="Q1294" s="32"/>
      <c r="R1294" s="38"/>
      <c r="S1294" s="25" t="n">
        <f aca="false">SUM(F1294,H1294,J1294,K1294,L1294,M1294)</f>
        <v>2148.2020872</v>
      </c>
      <c r="T1294" s="25" t="n">
        <f aca="false">SUM(F1294,H1294,J1294,K1294,L1294,M1294,Q1294)</f>
        <v>2148.2020872</v>
      </c>
      <c r="AMH1294" s="13"/>
      <c r="AMI1294" s="0"/>
      <c r="AMJ1294" s="0"/>
    </row>
    <row r="1295" s="39" customFormat="true" ht="13.8" hidden="false" customHeight="false" outlineLevel="0" collapsed="false">
      <c r="A1295" s="16" t="n">
        <v>30736056</v>
      </c>
      <c r="B1295" s="17" t="s">
        <v>1329</v>
      </c>
      <c r="C1295" s="18"/>
      <c r="D1295" s="18"/>
      <c r="E1295" s="16" t="s">
        <v>221</v>
      </c>
      <c r="F1295" s="19" t="n">
        <f aca="false">IF(C1295="",VLOOKUP(E1295,'PORTE E UCO'!$A$5:$D$46,4,0),VLOOKUP(E1295,'PORTE E UCO'!$A$5:$D$46,4,0)*C1295)</f>
        <v>1140.948712</v>
      </c>
      <c r="G1295" s="20" t="n">
        <v>33.8</v>
      </c>
      <c r="H1295" s="21" t="n">
        <f aca="false">G1295*$R$2</f>
        <v>664.9687616</v>
      </c>
      <c r="I1295" s="16" t="n">
        <v>1</v>
      </c>
      <c r="J1295" s="22" t="n">
        <f aca="false">IF(I1295&gt;=1,F1295*$J$2,"")</f>
        <v>342.2846136</v>
      </c>
      <c r="K1295" s="22" t="str">
        <f aca="false">IF(I1295&gt;=2,F1295*$K$2,"")</f>
        <v/>
      </c>
      <c r="L1295" s="22" t="str">
        <f aca="false">IF(I1295&gt;=3,F1295*$L$2,"")</f>
        <v/>
      </c>
      <c r="M1295" s="22" t="str">
        <f aca="false">IF(I1295&gt;=4,F1295*$M$2,"")</f>
        <v/>
      </c>
      <c r="N1295" s="16" t="n">
        <v>5</v>
      </c>
      <c r="O1295" s="16" t="n">
        <v>0</v>
      </c>
      <c r="P1295" s="23" t="n">
        <v>0</v>
      </c>
      <c r="Q1295" s="22"/>
      <c r="R1295" s="38"/>
      <c r="S1295" s="25" t="n">
        <f aca="false">SUM(F1295,H1295,J1295,K1295,L1295,M1295)</f>
        <v>2148.2020872</v>
      </c>
      <c r="T1295" s="25" t="n">
        <f aca="false">SUM(F1295,H1295,J1295,K1295,L1295,M1295,Q1295)</f>
        <v>2148.2020872</v>
      </c>
      <c r="AMH1295" s="13"/>
      <c r="AMI1295" s="0"/>
      <c r="AMJ1295" s="0"/>
    </row>
    <row r="1296" s="39" customFormat="true" ht="13.8" hidden="false" customHeight="false" outlineLevel="0" collapsed="false">
      <c r="A1296" s="27" t="n">
        <v>30736013</v>
      </c>
      <c r="B1296" s="28" t="s">
        <v>1330</v>
      </c>
      <c r="C1296" s="29"/>
      <c r="D1296" s="29"/>
      <c r="E1296" s="27" t="s">
        <v>221</v>
      </c>
      <c r="F1296" s="19" t="n">
        <f aca="false">IF(C1296="",VLOOKUP(E1296,'PORTE E UCO'!$A$5:$D$46,4,0),VLOOKUP(E1296,'PORTE E UCO'!$A$5:$D$46,4,0)*C1296)</f>
        <v>1140.948712</v>
      </c>
      <c r="G1296" s="30" t="n">
        <v>33.8</v>
      </c>
      <c r="H1296" s="21" t="n">
        <f aca="false">G1296*$R$2</f>
        <v>664.9687616</v>
      </c>
      <c r="I1296" s="27" t="n">
        <v>1</v>
      </c>
      <c r="J1296" s="22" t="n">
        <f aca="false">IF(I1296&gt;=1,F1296*$J$2,"")</f>
        <v>342.2846136</v>
      </c>
      <c r="K1296" s="22" t="str">
        <f aca="false">IF(I1296&gt;=2,F1296*$K$2,"")</f>
        <v/>
      </c>
      <c r="L1296" s="22" t="str">
        <f aca="false">IF(I1296&gt;=3,F1296*$L$2,"")</f>
        <v/>
      </c>
      <c r="M1296" s="22" t="str">
        <f aca="false">IF(I1296&gt;=4,F1296*$M$2,"")</f>
        <v/>
      </c>
      <c r="N1296" s="27" t="n">
        <v>5</v>
      </c>
      <c r="O1296" s="27" t="n">
        <v>0</v>
      </c>
      <c r="P1296" s="31" t="n">
        <v>0</v>
      </c>
      <c r="Q1296" s="32"/>
      <c r="R1296" s="38"/>
      <c r="S1296" s="25" t="n">
        <f aca="false">SUM(F1296,H1296,J1296,K1296,L1296,M1296)</f>
        <v>2148.2020872</v>
      </c>
      <c r="T1296" s="25" t="n">
        <f aca="false">SUM(F1296,H1296,J1296,K1296,L1296,M1296,Q1296)</f>
        <v>2148.2020872</v>
      </c>
      <c r="AMH1296" s="13"/>
      <c r="AMI1296" s="0"/>
      <c r="AMJ1296" s="0"/>
    </row>
    <row r="1297" s="39" customFormat="true" ht="13.8" hidden="false" customHeight="false" outlineLevel="0" collapsed="false">
      <c r="A1297" s="16" t="n">
        <v>30736021</v>
      </c>
      <c r="B1297" s="17" t="s">
        <v>1314</v>
      </c>
      <c r="C1297" s="18"/>
      <c r="D1297" s="18"/>
      <c r="E1297" s="16" t="s">
        <v>176</v>
      </c>
      <c r="F1297" s="19" t="n">
        <f aca="false">IF(C1297="",VLOOKUP(E1297,'PORTE E UCO'!$A$5:$D$46,4,0),VLOOKUP(E1297,'PORTE E UCO'!$A$5:$D$46,4,0)*C1297)</f>
        <v>891.034646</v>
      </c>
      <c r="G1297" s="20" t="n">
        <v>33.8</v>
      </c>
      <c r="H1297" s="21" t="n">
        <f aca="false">G1297*$R$2</f>
        <v>664.9687616</v>
      </c>
      <c r="I1297" s="16" t="n">
        <v>1</v>
      </c>
      <c r="J1297" s="22" t="n">
        <f aca="false">IF(I1297&gt;=1,F1297*$J$2,"")</f>
        <v>267.3103938</v>
      </c>
      <c r="K1297" s="22" t="str">
        <f aca="false">IF(I1297&gt;=2,F1297*$K$2,"")</f>
        <v/>
      </c>
      <c r="L1297" s="22" t="str">
        <f aca="false">IF(I1297&gt;=3,F1297*$L$2,"")</f>
        <v/>
      </c>
      <c r="M1297" s="22" t="str">
        <f aca="false">IF(I1297&gt;=4,F1297*$M$2,"")</f>
        <v/>
      </c>
      <c r="N1297" s="16" t="n">
        <v>4</v>
      </c>
      <c r="O1297" s="16" t="n">
        <v>0</v>
      </c>
      <c r="P1297" s="23" t="n">
        <v>0</v>
      </c>
      <c r="Q1297" s="22"/>
      <c r="R1297" s="38"/>
      <c r="S1297" s="25" t="n">
        <f aca="false">SUM(F1297,H1297,J1297,K1297,L1297,M1297)</f>
        <v>1823.3138014</v>
      </c>
      <c r="T1297" s="25" t="n">
        <f aca="false">SUM(F1297,H1297,J1297,K1297,L1297,M1297,Q1297)</f>
        <v>1823.3138014</v>
      </c>
      <c r="AMH1297" s="13"/>
      <c r="AMI1297" s="0"/>
      <c r="AMJ1297" s="0"/>
    </row>
    <row r="1298" s="39" customFormat="true" ht="13.8" hidden="false" customHeight="false" outlineLevel="0" collapsed="false">
      <c r="A1298" s="27" t="n">
        <v>30737036</v>
      </c>
      <c r="B1298" s="28" t="s">
        <v>1307</v>
      </c>
      <c r="C1298" s="29"/>
      <c r="D1298" s="29"/>
      <c r="E1298" s="27" t="s">
        <v>176</v>
      </c>
      <c r="F1298" s="19" t="n">
        <f aca="false">IF(C1298="",VLOOKUP(E1298,'PORTE E UCO'!$A$5:$D$46,4,0),VLOOKUP(E1298,'PORTE E UCO'!$A$5:$D$46,4,0)*C1298)</f>
        <v>891.034646</v>
      </c>
      <c r="G1298" s="30" t="n">
        <v>33.8</v>
      </c>
      <c r="H1298" s="21" t="n">
        <f aca="false">G1298*$R$2</f>
        <v>664.9687616</v>
      </c>
      <c r="I1298" s="27" t="n">
        <v>1</v>
      </c>
      <c r="J1298" s="22" t="n">
        <f aca="false">IF(I1298&gt;=1,F1298*$J$2,"")</f>
        <v>267.3103938</v>
      </c>
      <c r="K1298" s="22" t="str">
        <f aca="false">IF(I1298&gt;=2,F1298*$K$2,"")</f>
        <v/>
      </c>
      <c r="L1298" s="22" t="str">
        <f aca="false">IF(I1298&gt;=3,F1298*$L$2,"")</f>
        <v/>
      </c>
      <c r="M1298" s="22" t="str">
        <f aca="false">IF(I1298&gt;=4,F1298*$M$2,"")</f>
        <v/>
      </c>
      <c r="N1298" s="27" t="n">
        <v>4</v>
      </c>
      <c r="O1298" s="27" t="n">
        <v>0</v>
      </c>
      <c r="P1298" s="31" t="n">
        <v>0</v>
      </c>
      <c r="Q1298" s="32"/>
      <c r="R1298" s="38"/>
      <c r="S1298" s="25" t="n">
        <f aca="false">SUM(F1298,H1298,J1298,K1298,L1298,M1298)</f>
        <v>1823.3138014</v>
      </c>
      <c r="T1298" s="25" t="n">
        <f aca="false">SUM(F1298,H1298,J1298,K1298,L1298,M1298,Q1298)</f>
        <v>1823.3138014</v>
      </c>
      <c r="AMH1298" s="13"/>
      <c r="AMI1298" s="0"/>
      <c r="AMJ1298" s="0"/>
    </row>
    <row r="1299" s="39" customFormat="true" ht="13.8" hidden="false" customHeight="false" outlineLevel="0" collapsed="false">
      <c r="A1299" s="16" t="n">
        <v>30737060</v>
      </c>
      <c r="B1299" s="17" t="s">
        <v>1317</v>
      </c>
      <c r="C1299" s="18"/>
      <c r="D1299" s="18"/>
      <c r="E1299" s="16" t="s">
        <v>221</v>
      </c>
      <c r="F1299" s="19" t="n">
        <f aca="false">IF(C1299="",VLOOKUP(E1299,'PORTE E UCO'!$A$5:$D$46,4,0),VLOOKUP(E1299,'PORTE E UCO'!$A$5:$D$46,4,0)*C1299)</f>
        <v>1140.948712</v>
      </c>
      <c r="G1299" s="20" t="n">
        <v>33.8</v>
      </c>
      <c r="H1299" s="21" t="n">
        <f aca="false">G1299*$R$2</f>
        <v>664.9687616</v>
      </c>
      <c r="I1299" s="16" t="n">
        <v>1</v>
      </c>
      <c r="J1299" s="22" t="n">
        <f aca="false">IF(I1299&gt;=1,F1299*$J$2,"")</f>
        <v>342.2846136</v>
      </c>
      <c r="K1299" s="22" t="str">
        <f aca="false">IF(I1299&gt;=2,F1299*$K$2,"")</f>
        <v/>
      </c>
      <c r="L1299" s="22" t="str">
        <f aca="false">IF(I1299&gt;=3,F1299*$L$2,"")</f>
        <v/>
      </c>
      <c r="M1299" s="22" t="str">
        <f aca="false">IF(I1299&gt;=4,F1299*$M$2,"")</f>
        <v/>
      </c>
      <c r="N1299" s="16" t="n">
        <v>5</v>
      </c>
      <c r="O1299" s="16" t="n">
        <v>0</v>
      </c>
      <c r="P1299" s="23" t="n">
        <v>0</v>
      </c>
      <c r="Q1299" s="22"/>
      <c r="R1299" s="38"/>
      <c r="S1299" s="25" t="n">
        <f aca="false">SUM(F1299,H1299,J1299,K1299,L1299,M1299)</f>
        <v>2148.2020872</v>
      </c>
      <c r="T1299" s="25" t="n">
        <f aca="false">SUM(F1299,H1299,J1299,K1299,L1299,M1299,Q1299)</f>
        <v>2148.2020872</v>
      </c>
      <c r="AMH1299" s="13"/>
      <c r="AMI1299" s="0"/>
      <c r="AMJ1299" s="0"/>
    </row>
    <row r="1300" s="39" customFormat="true" ht="13.8" hidden="false" customHeight="false" outlineLevel="0" collapsed="false">
      <c r="A1300" s="27" t="n">
        <v>30737044</v>
      </c>
      <c r="B1300" s="28" t="s">
        <v>1331</v>
      </c>
      <c r="C1300" s="29"/>
      <c r="D1300" s="29"/>
      <c r="E1300" s="27" t="s">
        <v>359</v>
      </c>
      <c r="F1300" s="19" t="n">
        <f aca="false">IF(C1300="",VLOOKUP(E1300,'PORTE E UCO'!$A$5:$D$46,4,0),VLOOKUP(E1300,'PORTE E UCO'!$A$5:$D$46,4,0)*C1300)</f>
        <v>1473.154654</v>
      </c>
      <c r="G1300" s="30" t="n">
        <v>38.5</v>
      </c>
      <c r="H1300" s="21" t="n">
        <f aca="false">G1300*$R$2</f>
        <v>757.434832</v>
      </c>
      <c r="I1300" s="27" t="n">
        <v>1</v>
      </c>
      <c r="J1300" s="22" t="n">
        <f aca="false">IF(I1300&gt;=1,F1300*$J$2,"")</f>
        <v>441.9463962</v>
      </c>
      <c r="K1300" s="22" t="str">
        <f aca="false">IF(I1300&gt;=2,F1300*$K$2,"")</f>
        <v/>
      </c>
      <c r="L1300" s="22" t="str">
        <f aca="false">IF(I1300&gt;=3,F1300*$L$2,"")</f>
        <v/>
      </c>
      <c r="M1300" s="22" t="str">
        <f aca="false">IF(I1300&gt;=4,F1300*$M$2,"")</f>
        <v/>
      </c>
      <c r="N1300" s="27" t="n">
        <v>6</v>
      </c>
      <c r="O1300" s="27" t="n">
        <v>0</v>
      </c>
      <c r="P1300" s="31" t="n">
        <v>0</v>
      </c>
      <c r="Q1300" s="32"/>
      <c r="R1300" s="38"/>
      <c r="S1300" s="25" t="n">
        <f aca="false">SUM(F1300,H1300,J1300,K1300,L1300,M1300)</f>
        <v>2672.5358822</v>
      </c>
      <c r="T1300" s="25" t="n">
        <f aca="false">SUM(F1300,H1300,J1300,K1300,L1300,M1300,Q1300)</f>
        <v>2672.5358822</v>
      </c>
      <c r="AMH1300" s="13"/>
      <c r="AMI1300" s="0"/>
      <c r="AMJ1300" s="0"/>
    </row>
    <row r="1301" s="39" customFormat="true" ht="14.95" hidden="false" customHeight="false" outlineLevel="0" collapsed="false">
      <c r="A1301" s="16" t="n">
        <v>30737052</v>
      </c>
      <c r="B1301" s="17" t="s">
        <v>1332</v>
      </c>
      <c r="C1301" s="18"/>
      <c r="D1301" s="18"/>
      <c r="E1301" s="16" t="s">
        <v>221</v>
      </c>
      <c r="F1301" s="19" t="n">
        <f aca="false">IF(C1301="",VLOOKUP(E1301,'PORTE E UCO'!$A$5:$D$46,4,0),VLOOKUP(E1301,'PORTE E UCO'!$A$5:$D$46,4,0)*C1301)</f>
        <v>1140.948712</v>
      </c>
      <c r="G1301" s="20" t="n">
        <v>33.8</v>
      </c>
      <c r="H1301" s="21" t="n">
        <f aca="false">G1301*$R$2</f>
        <v>664.9687616</v>
      </c>
      <c r="I1301" s="16" t="n">
        <v>1</v>
      </c>
      <c r="J1301" s="22" t="n">
        <f aca="false">IF(I1301&gt;=1,F1301*$J$2,"")</f>
        <v>342.2846136</v>
      </c>
      <c r="K1301" s="22" t="str">
        <f aca="false">IF(I1301&gt;=2,F1301*$K$2,"")</f>
        <v/>
      </c>
      <c r="L1301" s="22" t="str">
        <f aca="false">IF(I1301&gt;=3,F1301*$L$2,"")</f>
        <v/>
      </c>
      <c r="M1301" s="22" t="str">
        <f aca="false">IF(I1301&gt;=4,F1301*$M$2,"")</f>
        <v/>
      </c>
      <c r="N1301" s="16" t="n">
        <v>5</v>
      </c>
      <c r="O1301" s="16" t="n">
        <v>0</v>
      </c>
      <c r="P1301" s="23" t="n">
        <v>0</v>
      </c>
      <c r="Q1301" s="22"/>
      <c r="R1301" s="38"/>
      <c r="S1301" s="25" t="n">
        <f aca="false">SUM(F1301,H1301,J1301,K1301,L1301,M1301)</f>
        <v>2148.2020872</v>
      </c>
      <c r="T1301" s="25" t="n">
        <f aca="false">SUM(F1301,H1301,J1301,K1301,L1301,M1301,Q1301)</f>
        <v>2148.2020872</v>
      </c>
      <c r="AMH1301" s="13"/>
      <c r="AMI1301" s="0"/>
      <c r="AMJ1301" s="0"/>
    </row>
    <row r="1302" s="39" customFormat="true" ht="13.8" hidden="false" customHeight="false" outlineLevel="0" collapsed="false">
      <c r="A1302" s="27" t="n">
        <v>30737028</v>
      </c>
      <c r="B1302" s="28" t="s">
        <v>1314</v>
      </c>
      <c r="C1302" s="29"/>
      <c r="D1302" s="29"/>
      <c r="E1302" s="27" t="s">
        <v>176</v>
      </c>
      <c r="F1302" s="19" t="n">
        <f aca="false">IF(C1302="",VLOOKUP(E1302,'PORTE E UCO'!$A$5:$D$46,4,0),VLOOKUP(E1302,'PORTE E UCO'!$A$5:$D$46,4,0)*C1302)</f>
        <v>891.034646</v>
      </c>
      <c r="G1302" s="30" t="n">
        <v>33.8</v>
      </c>
      <c r="H1302" s="21" t="n">
        <f aca="false">G1302*$R$2</f>
        <v>664.9687616</v>
      </c>
      <c r="I1302" s="27" t="n">
        <v>1</v>
      </c>
      <c r="J1302" s="22" t="n">
        <f aca="false">IF(I1302&gt;=1,F1302*$J$2,"")</f>
        <v>267.3103938</v>
      </c>
      <c r="K1302" s="22" t="str">
        <f aca="false">IF(I1302&gt;=2,F1302*$K$2,"")</f>
        <v/>
      </c>
      <c r="L1302" s="22" t="str">
        <f aca="false">IF(I1302&gt;=3,F1302*$L$2,"")</f>
        <v/>
      </c>
      <c r="M1302" s="22" t="str">
        <f aca="false">IF(I1302&gt;=4,F1302*$M$2,"")</f>
        <v/>
      </c>
      <c r="N1302" s="27" t="n">
        <v>4</v>
      </c>
      <c r="O1302" s="27" t="n">
        <v>0</v>
      </c>
      <c r="P1302" s="31" t="n">
        <v>0</v>
      </c>
      <c r="Q1302" s="32"/>
      <c r="R1302" s="38"/>
      <c r="S1302" s="25" t="n">
        <f aca="false">SUM(F1302,H1302,J1302,K1302,L1302,M1302)</f>
        <v>1823.3138014</v>
      </c>
      <c r="T1302" s="25" t="n">
        <f aca="false">SUM(F1302,H1302,J1302,K1302,L1302,M1302,Q1302)</f>
        <v>1823.3138014</v>
      </c>
      <c r="AMH1302" s="13"/>
      <c r="AMI1302" s="0"/>
      <c r="AMJ1302" s="0"/>
    </row>
    <row r="1303" s="39" customFormat="true" ht="13.8" hidden="false" customHeight="false" outlineLevel="0" collapsed="false">
      <c r="A1303" s="16" t="n">
        <v>30737010</v>
      </c>
      <c r="B1303" s="17" t="s">
        <v>1315</v>
      </c>
      <c r="C1303" s="18"/>
      <c r="D1303" s="18"/>
      <c r="E1303" s="16" t="s">
        <v>221</v>
      </c>
      <c r="F1303" s="19" t="n">
        <f aca="false">IF(C1303="",VLOOKUP(E1303,'PORTE E UCO'!$A$5:$D$46,4,0),VLOOKUP(E1303,'PORTE E UCO'!$A$5:$D$46,4,0)*C1303)</f>
        <v>1140.948712</v>
      </c>
      <c r="G1303" s="20" t="n">
        <v>33.8</v>
      </c>
      <c r="H1303" s="21" t="n">
        <f aca="false">G1303*$R$2</f>
        <v>664.9687616</v>
      </c>
      <c r="I1303" s="16" t="n">
        <v>1</v>
      </c>
      <c r="J1303" s="22" t="n">
        <f aca="false">IF(I1303&gt;=1,F1303*$J$2,"")</f>
        <v>342.2846136</v>
      </c>
      <c r="K1303" s="22" t="str">
        <f aca="false">IF(I1303&gt;=2,F1303*$K$2,"")</f>
        <v/>
      </c>
      <c r="L1303" s="22" t="str">
        <f aca="false">IF(I1303&gt;=3,F1303*$L$2,"")</f>
        <v/>
      </c>
      <c r="M1303" s="22" t="str">
        <f aca="false">IF(I1303&gt;=4,F1303*$M$2,"")</f>
        <v/>
      </c>
      <c r="N1303" s="16" t="n">
        <v>5</v>
      </c>
      <c r="O1303" s="16" t="n">
        <v>0</v>
      </c>
      <c r="P1303" s="23" t="n">
        <v>0</v>
      </c>
      <c r="Q1303" s="22"/>
      <c r="R1303" s="38"/>
      <c r="S1303" s="25" t="n">
        <f aca="false">SUM(F1303,H1303,J1303,K1303,L1303,M1303)</f>
        <v>2148.2020872</v>
      </c>
      <c r="T1303" s="25" t="n">
        <f aca="false">SUM(F1303,H1303,J1303,K1303,L1303,M1303,Q1303)</f>
        <v>2148.2020872</v>
      </c>
      <c r="AMH1303" s="13"/>
      <c r="AMI1303" s="0"/>
      <c r="AMJ1303" s="0"/>
    </row>
    <row r="1304" s="39" customFormat="true" ht="13.8" hidden="false" customHeight="false" outlineLevel="0" collapsed="false">
      <c r="A1304" s="27" t="n">
        <v>30737079</v>
      </c>
      <c r="B1304" s="28" t="s">
        <v>1333</v>
      </c>
      <c r="C1304" s="29"/>
      <c r="D1304" s="29"/>
      <c r="E1304" s="27" t="s">
        <v>221</v>
      </c>
      <c r="F1304" s="19" t="n">
        <f aca="false">IF(C1304="",VLOOKUP(E1304,'PORTE E UCO'!$A$5:$D$46,4,0),VLOOKUP(E1304,'PORTE E UCO'!$A$5:$D$46,4,0)*C1304)</f>
        <v>1140.948712</v>
      </c>
      <c r="G1304" s="30" t="n">
        <v>33.8</v>
      </c>
      <c r="H1304" s="21" t="n">
        <f aca="false">G1304*$R$2</f>
        <v>664.9687616</v>
      </c>
      <c r="I1304" s="27" t="n">
        <v>1</v>
      </c>
      <c r="J1304" s="22" t="n">
        <f aca="false">IF(I1304&gt;=1,F1304*$J$2,"")</f>
        <v>342.2846136</v>
      </c>
      <c r="K1304" s="22" t="str">
        <f aca="false">IF(I1304&gt;=2,F1304*$K$2,"")</f>
        <v/>
      </c>
      <c r="L1304" s="22" t="str">
        <f aca="false">IF(I1304&gt;=3,F1304*$L$2,"")</f>
        <v/>
      </c>
      <c r="M1304" s="22" t="str">
        <f aca="false">IF(I1304&gt;=4,F1304*$M$2,"")</f>
        <v/>
      </c>
      <c r="N1304" s="27" t="n">
        <v>5</v>
      </c>
      <c r="O1304" s="27" t="n">
        <v>0</v>
      </c>
      <c r="P1304" s="31" t="n">
        <v>0</v>
      </c>
      <c r="Q1304" s="32"/>
      <c r="R1304" s="38"/>
      <c r="S1304" s="25" t="n">
        <f aca="false">SUM(F1304,H1304,J1304,K1304,L1304,M1304)</f>
        <v>2148.2020872</v>
      </c>
      <c r="T1304" s="25" t="n">
        <f aca="false">SUM(F1304,H1304,J1304,K1304,L1304,M1304,Q1304)</f>
        <v>2148.2020872</v>
      </c>
      <c r="AMH1304" s="13"/>
      <c r="AMI1304" s="0"/>
      <c r="AMJ1304" s="0"/>
    </row>
    <row r="1305" s="39" customFormat="true" ht="13.8" hidden="false" customHeight="false" outlineLevel="0" collapsed="false">
      <c r="A1305" s="16" t="n">
        <v>30738059</v>
      </c>
      <c r="B1305" s="17" t="s">
        <v>1334</v>
      </c>
      <c r="C1305" s="18"/>
      <c r="D1305" s="18"/>
      <c r="E1305" s="16" t="s">
        <v>174</v>
      </c>
      <c r="F1305" s="19" t="n">
        <f aca="false">IF(C1305="",VLOOKUP(E1305,'PORTE E UCO'!$A$5:$D$46,4,0),VLOOKUP(E1305,'PORTE E UCO'!$A$5:$D$46,4,0)*C1305)</f>
        <v>1709.126456</v>
      </c>
      <c r="G1305" s="20" t="n">
        <v>38.5</v>
      </c>
      <c r="H1305" s="21" t="n">
        <f aca="false">G1305*$R$2</f>
        <v>757.434832</v>
      </c>
      <c r="I1305" s="16" t="n">
        <v>1</v>
      </c>
      <c r="J1305" s="22" t="n">
        <f aca="false">IF(I1305&gt;=1,F1305*$J$2,"")</f>
        <v>512.7379368</v>
      </c>
      <c r="K1305" s="22" t="str">
        <f aca="false">IF(I1305&gt;=2,F1305*$K$2,"")</f>
        <v/>
      </c>
      <c r="L1305" s="22" t="str">
        <f aca="false">IF(I1305&gt;=3,F1305*$L$2,"")</f>
        <v/>
      </c>
      <c r="M1305" s="22" t="str">
        <f aca="false">IF(I1305&gt;=4,F1305*$M$2,"")</f>
        <v/>
      </c>
      <c r="N1305" s="16" t="n">
        <v>6</v>
      </c>
      <c r="O1305" s="16" t="n">
        <v>0</v>
      </c>
      <c r="P1305" s="23" t="n">
        <v>0</v>
      </c>
      <c r="Q1305" s="22"/>
      <c r="R1305" s="38"/>
      <c r="S1305" s="25" t="n">
        <f aca="false">SUM(F1305,H1305,J1305,K1305,L1305,M1305)</f>
        <v>2979.2992248</v>
      </c>
      <c r="T1305" s="25" t="n">
        <f aca="false">SUM(F1305,H1305,J1305,K1305,L1305,M1305,Q1305)</f>
        <v>2979.2992248</v>
      </c>
      <c r="AMH1305" s="13"/>
      <c r="AMI1305" s="0"/>
      <c r="AMJ1305" s="0"/>
    </row>
    <row r="1306" s="39" customFormat="true" ht="14.95" hidden="false" customHeight="false" outlineLevel="0" collapsed="false">
      <c r="A1306" s="27" t="n">
        <v>30738032</v>
      </c>
      <c r="B1306" s="28" t="s">
        <v>1335</v>
      </c>
      <c r="C1306" s="29"/>
      <c r="D1306" s="29"/>
      <c r="E1306" s="27" t="s">
        <v>359</v>
      </c>
      <c r="F1306" s="19" t="n">
        <f aca="false">IF(C1306="",VLOOKUP(E1306,'PORTE E UCO'!$A$5:$D$46,4,0),VLOOKUP(E1306,'PORTE E UCO'!$A$5:$D$46,4,0)*C1306)</f>
        <v>1473.154654</v>
      </c>
      <c r="G1306" s="30" t="n">
        <v>38.5</v>
      </c>
      <c r="H1306" s="21" t="n">
        <f aca="false">G1306*$R$2</f>
        <v>757.434832</v>
      </c>
      <c r="I1306" s="27" t="n">
        <v>1</v>
      </c>
      <c r="J1306" s="22" t="n">
        <f aca="false">IF(I1306&gt;=1,F1306*$J$2,"")</f>
        <v>441.9463962</v>
      </c>
      <c r="K1306" s="22" t="str">
        <f aca="false">IF(I1306&gt;=2,F1306*$K$2,"")</f>
        <v/>
      </c>
      <c r="L1306" s="22" t="str">
        <f aca="false">IF(I1306&gt;=3,F1306*$L$2,"")</f>
        <v/>
      </c>
      <c r="M1306" s="22" t="str">
        <f aca="false">IF(I1306&gt;=4,F1306*$M$2,"")</f>
        <v/>
      </c>
      <c r="N1306" s="27" t="n">
        <v>6</v>
      </c>
      <c r="O1306" s="27" t="n">
        <v>0</v>
      </c>
      <c r="P1306" s="31" t="n">
        <v>0</v>
      </c>
      <c r="Q1306" s="32"/>
      <c r="R1306" s="38"/>
      <c r="S1306" s="25" t="n">
        <f aca="false">SUM(F1306,H1306,J1306,K1306,L1306,M1306)</f>
        <v>2672.5358822</v>
      </c>
      <c r="T1306" s="25" t="n">
        <f aca="false">SUM(F1306,H1306,J1306,K1306,L1306,M1306,Q1306)</f>
        <v>2672.5358822</v>
      </c>
      <c r="AMH1306" s="13"/>
      <c r="AMI1306" s="0"/>
      <c r="AMJ1306" s="0"/>
    </row>
    <row r="1307" s="39" customFormat="true" ht="13.8" hidden="false" customHeight="false" outlineLevel="0" collapsed="false">
      <c r="A1307" s="16" t="n">
        <v>30738024</v>
      </c>
      <c r="B1307" s="17" t="s">
        <v>1336</v>
      </c>
      <c r="C1307" s="18"/>
      <c r="D1307" s="18"/>
      <c r="E1307" s="16" t="s">
        <v>221</v>
      </c>
      <c r="F1307" s="19" t="n">
        <f aca="false">IF(C1307="",VLOOKUP(E1307,'PORTE E UCO'!$A$5:$D$46,4,0),VLOOKUP(E1307,'PORTE E UCO'!$A$5:$D$46,4,0)*C1307)</f>
        <v>1140.948712</v>
      </c>
      <c r="G1307" s="20" t="n">
        <v>33.8</v>
      </c>
      <c r="H1307" s="21" t="n">
        <f aca="false">G1307*$R$2</f>
        <v>664.9687616</v>
      </c>
      <c r="I1307" s="16" t="n">
        <v>1</v>
      </c>
      <c r="J1307" s="22" t="n">
        <f aca="false">IF(I1307&gt;=1,F1307*$J$2,"")</f>
        <v>342.2846136</v>
      </c>
      <c r="K1307" s="22" t="str">
        <f aca="false">IF(I1307&gt;=2,F1307*$K$2,"")</f>
        <v/>
      </c>
      <c r="L1307" s="22" t="str">
        <f aca="false">IF(I1307&gt;=3,F1307*$L$2,"")</f>
        <v/>
      </c>
      <c r="M1307" s="22" t="str">
        <f aca="false">IF(I1307&gt;=4,F1307*$M$2,"")</f>
        <v/>
      </c>
      <c r="N1307" s="16" t="n">
        <v>5</v>
      </c>
      <c r="O1307" s="16" t="n">
        <v>0</v>
      </c>
      <c r="P1307" s="23" t="n">
        <v>0</v>
      </c>
      <c r="Q1307" s="22"/>
      <c r="R1307" s="38"/>
      <c r="S1307" s="25" t="n">
        <f aca="false">SUM(F1307,H1307,J1307,K1307,L1307,M1307)</f>
        <v>2148.2020872</v>
      </c>
      <c r="T1307" s="25" t="n">
        <f aca="false">SUM(F1307,H1307,J1307,K1307,L1307,M1307,Q1307)</f>
        <v>2148.2020872</v>
      </c>
      <c r="AMH1307" s="13"/>
      <c r="AMI1307" s="0"/>
      <c r="AMJ1307" s="0"/>
    </row>
    <row r="1308" s="39" customFormat="true" ht="13.8" hidden="false" customHeight="false" outlineLevel="0" collapsed="false">
      <c r="A1308" s="27" t="n">
        <v>30738016</v>
      </c>
      <c r="B1308" s="28" t="s">
        <v>1315</v>
      </c>
      <c r="C1308" s="29"/>
      <c r="D1308" s="29"/>
      <c r="E1308" s="27" t="s">
        <v>359</v>
      </c>
      <c r="F1308" s="19" t="n">
        <f aca="false">IF(C1308="",VLOOKUP(E1308,'PORTE E UCO'!$A$5:$D$46,4,0),VLOOKUP(E1308,'PORTE E UCO'!$A$5:$D$46,4,0)*C1308)</f>
        <v>1473.154654</v>
      </c>
      <c r="G1308" s="30" t="n">
        <v>38.5</v>
      </c>
      <c r="H1308" s="21" t="n">
        <f aca="false">G1308*$R$2</f>
        <v>757.434832</v>
      </c>
      <c r="I1308" s="27" t="n">
        <v>1</v>
      </c>
      <c r="J1308" s="22" t="n">
        <f aca="false">IF(I1308&gt;=1,F1308*$J$2,"")</f>
        <v>441.9463962</v>
      </c>
      <c r="K1308" s="22" t="str">
        <f aca="false">IF(I1308&gt;=2,F1308*$K$2,"")</f>
        <v/>
      </c>
      <c r="L1308" s="22" t="str">
        <f aca="false">IF(I1308&gt;=3,F1308*$L$2,"")</f>
        <v/>
      </c>
      <c r="M1308" s="22" t="str">
        <f aca="false">IF(I1308&gt;=4,F1308*$M$2,"")</f>
        <v/>
      </c>
      <c r="N1308" s="27" t="n">
        <v>6</v>
      </c>
      <c r="O1308" s="27" t="n">
        <v>0</v>
      </c>
      <c r="P1308" s="31" t="n">
        <v>0</v>
      </c>
      <c r="Q1308" s="32"/>
      <c r="R1308" s="38"/>
      <c r="S1308" s="25" t="n">
        <f aca="false">SUM(F1308,H1308,J1308,K1308,L1308,M1308)</f>
        <v>2672.5358822</v>
      </c>
      <c r="T1308" s="25" t="n">
        <f aca="false">SUM(F1308,H1308,J1308,K1308,L1308,M1308,Q1308)</f>
        <v>2672.5358822</v>
      </c>
      <c r="AMH1308" s="13"/>
      <c r="AMI1308" s="0"/>
      <c r="AMJ1308" s="0"/>
    </row>
    <row r="1309" s="39" customFormat="true" ht="13.8" hidden="false" customHeight="false" outlineLevel="0" collapsed="false">
      <c r="A1309" s="16" t="n">
        <v>30738040</v>
      </c>
      <c r="B1309" s="17" t="s">
        <v>1337</v>
      </c>
      <c r="C1309" s="18"/>
      <c r="D1309" s="18"/>
      <c r="E1309" s="16" t="s">
        <v>361</v>
      </c>
      <c r="F1309" s="19" t="n">
        <f aca="false">IF(C1309="",VLOOKUP(E1309,'PORTE E UCO'!$A$5:$D$46,4,0),VLOOKUP(E1309,'PORTE E UCO'!$A$5:$D$46,4,0)*C1309)</f>
        <v>2089.449468</v>
      </c>
      <c r="G1309" s="20" t="n">
        <v>42.9</v>
      </c>
      <c r="H1309" s="21" t="n">
        <f aca="false">G1309*$R$2</f>
        <v>843.9988128</v>
      </c>
      <c r="I1309" s="16" t="n">
        <v>1</v>
      </c>
      <c r="J1309" s="22" t="n">
        <f aca="false">IF(I1309&gt;=1,F1309*$J$2,"")</f>
        <v>626.8348404</v>
      </c>
      <c r="K1309" s="22" t="str">
        <f aca="false">IF(I1309&gt;=2,F1309*$K$2,"")</f>
        <v/>
      </c>
      <c r="L1309" s="22" t="str">
        <f aca="false">IF(I1309&gt;=3,F1309*$L$2,"")</f>
        <v/>
      </c>
      <c r="M1309" s="22" t="str">
        <f aca="false">IF(I1309&gt;=4,F1309*$M$2,"")</f>
        <v/>
      </c>
      <c r="N1309" s="16" t="n">
        <v>7</v>
      </c>
      <c r="O1309" s="16" t="n">
        <v>0</v>
      </c>
      <c r="P1309" s="23" t="n">
        <v>0</v>
      </c>
      <c r="Q1309" s="22"/>
      <c r="R1309" s="38"/>
      <c r="S1309" s="25" t="n">
        <f aca="false">SUM(F1309,H1309,J1309,K1309,L1309,M1309)</f>
        <v>3560.2831212</v>
      </c>
      <c r="T1309" s="25" t="n">
        <f aca="false">SUM(F1309,H1309,J1309,K1309,L1309,M1309,Q1309)</f>
        <v>3560.2831212</v>
      </c>
      <c r="AMH1309" s="13"/>
      <c r="AMI1309" s="0"/>
      <c r="AMJ1309" s="0"/>
    </row>
    <row r="1310" s="39" customFormat="true" ht="14.95" hidden="false" customHeight="false" outlineLevel="0" collapsed="false">
      <c r="A1310" s="27" t="n">
        <v>30801010</v>
      </c>
      <c r="B1310" s="28" t="s">
        <v>1338</v>
      </c>
      <c r="C1310" s="29"/>
      <c r="D1310" s="29"/>
      <c r="E1310" s="27" t="s">
        <v>272</v>
      </c>
      <c r="F1310" s="19" t="n">
        <f aca="false">IF(C1310="",VLOOKUP(E1310,'PORTE E UCO'!$A$5:$D$46,4,0),VLOOKUP(E1310,'PORTE E UCO'!$A$5:$D$46,4,0)*C1310)</f>
        <v>801.009488</v>
      </c>
      <c r="G1310" s="30"/>
      <c r="H1310" s="21" t="n">
        <f aca="false">G1310*$R$2</f>
        <v>0</v>
      </c>
      <c r="I1310" s="27" t="n">
        <v>1</v>
      </c>
      <c r="J1310" s="22" t="n">
        <f aca="false">IF(I1310&gt;=1,F1310*$J$2,"")</f>
        <v>240.3028464</v>
      </c>
      <c r="K1310" s="22" t="str">
        <f aca="false">IF(I1310&gt;=2,F1310*$K$2,"")</f>
        <v/>
      </c>
      <c r="L1310" s="22" t="str">
        <f aca="false">IF(I1310&gt;=3,F1310*$L$2,"")</f>
        <v/>
      </c>
      <c r="M1310" s="22" t="str">
        <f aca="false">IF(I1310&gt;=4,F1310*$M$2,"")</f>
        <v/>
      </c>
      <c r="N1310" s="27" t="n">
        <v>4</v>
      </c>
      <c r="O1310" s="27" t="n">
        <v>0</v>
      </c>
      <c r="P1310" s="31" t="n">
        <v>0</v>
      </c>
      <c r="Q1310" s="32"/>
      <c r="R1310" s="38"/>
      <c r="S1310" s="25" t="n">
        <f aca="false">SUM(F1310,H1310,J1310,K1310,L1310,M1310)</f>
        <v>1041.3123344</v>
      </c>
      <c r="T1310" s="25" t="n">
        <f aca="false">SUM(F1310,H1310,J1310,K1310,L1310,M1310,Q1310)</f>
        <v>1041.3123344</v>
      </c>
      <c r="AMH1310" s="13"/>
      <c r="AMI1310" s="0"/>
      <c r="AMJ1310" s="0"/>
    </row>
    <row r="1311" s="39" customFormat="true" ht="13.8" hidden="false" customHeight="false" outlineLevel="0" collapsed="false">
      <c r="A1311" s="16" t="n">
        <v>30801028</v>
      </c>
      <c r="B1311" s="17" t="s">
        <v>1339</v>
      </c>
      <c r="C1311" s="18"/>
      <c r="D1311" s="18"/>
      <c r="E1311" s="16" t="s">
        <v>174</v>
      </c>
      <c r="F1311" s="19" t="n">
        <f aca="false">IF(C1311="",VLOOKUP(E1311,'PORTE E UCO'!$A$5:$D$46,4,0),VLOOKUP(E1311,'PORTE E UCO'!$A$5:$D$46,4,0)*C1311)</f>
        <v>1709.126456</v>
      </c>
      <c r="G1311" s="20"/>
      <c r="H1311" s="21" t="n">
        <f aca="false">G1311*$R$2</f>
        <v>0</v>
      </c>
      <c r="I1311" s="16" t="n">
        <v>2</v>
      </c>
      <c r="J1311" s="22" t="n">
        <f aca="false">IF(I1311&gt;=1,F1311*$J$2,"")</f>
        <v>512.7379368</v>
      </c>
      <c r="K1311" s="22" t="n">
        <f aca="false">IF(I1311&gt;=2,F1311*$K$2,"")</f>
        <v>341.8252912</v>
      </c>
      <c r="L1311" s="22" t="str">
        <f aca="false">IF(I1311&gt;=3,F1311*$L$2,"")</f>
        <v/>
      </c>
      <c r="M1311" s="22" t="str">
        <f aca="false">IF(I1311&gt;=4,F1311*$M$2,"")</f>
        <v/>
      </c>
      <c r="N1311" s="16" t="n">
        <v>5</v>
      </c>
      <c r="O1311" s="16" t="n">
        <v>0</v>
      </c>
      <c r="P1311" s="23" t="n">
        <v>0</v>
      </c>
      <c r="Q1311" s="22"/>
      <c r="R1311" s="38"/>
      <c r="S1311" s="25" t="n">
        <f aca="false">SUM(F1311,H1311,J1311,K1311,L1311,M1311)</f>
        <v>2563.689684</v>
      </c>
      <c r="T1311" s="25" t="n">
        <f aca="false">SUM(F1311,H1311,J1311,K1311,L1311,M1311,Q1311)</f>
        <v>2563.689684</v>
      </c>
      <c r="AMH1311" s="13"/>
      <c r="AMI1311" s="0"/>
      <c r="AMJ1311" s="0"/>
    </row>
    <row r="1312" s="39" customFormat="true" ht="13.8" hidden="false" customHeight="false" outlineLevel="0" collapsed="false">
      <c r="A1312" s="27" t="n">
        <v>30801036</v>
      </c>
      <c r="B1312" s="28" t="s">
        <v>1340</v>
      </c>
      <c r="C1312" s="29"/>
      <c r="D1312" s="29"/>
      <c r="E1312" s="27" t="s">
        <v>229</v>
      </c>
      <c r="F1312" s="19" t="n">
        <f aca="false">IF(C1312="",VLOOKUP(E1312,'PORTE E UCO'!$A$5:$D$46,4,0),VLOOKUP(E1312,'PORTE E UCO'!$A$5:$D$46,4,0)*C1312)</f>
        <v>946.935808</v>
      </c>
      <c r="G1312" s="30"/>
      <c r="H1312" s="21" t="n">
        <f aca="false">G1312*$R$2</f>
        <v>0</v>
      </c>
      <c r="I1312" s="27" t="n">
        <v>2</v>
      </c>
      <c r="J1312" s="22" t="n">
        <f aca="false">IF(I1312&gt;=1,F1312*$J$2,"")</f>
        <v>284.0807424</v>
      </c>
      <c r="K1312" s="22" t="n">
        <f aca="false">IF(I1312&gt;=2,F1312*$K$2,"")</f>
        <v>189.3871616</v>
      </c>
      <c r="L1312" s="22" t="str">
        <f aca="false">IF(I1312&gt;=3,F1312*$L$2,"")</f>
        <v/>
      </c>
      <c r="M1312" s="22" t="str">
        <f aca="false">IF(I1312&gt;=4,F1312*$M$2,"")</f>
        <v/>
      </c>
      <c r="N1312" s="27" t="n">
        <v>2</v>
      </c>
      <c r="O1312" s="27" t="n">
        <v>0</v>
      </c>
      <c r="P1312" s="31" t="n">
        <v>0</v>
      </c>
      <c r="Q1312" s="32"/>
      <c r="R1312" s="38"/>
      <c r="S1312" s="25" t="n">
        <f aca="false">SUM(F1312,H1312,J1312,K1312,L1312,M1312)</f>
        <v>1420.403712</v>
      </c>
      <c r="T1312" s="25" t="n">
        <f aca="false">SUM(F1312,H1312,J1312,K1312,L1312,M1312,Q1312)</f>
        <v>1420.403712</v>
      </c>
      <c r="AMH1312" s="13"/>
      <c r="AMI1312" s="0"/>
      <c r="AMJ1312" s="0"/>
    </row>
    <row r="1313" s="39" customFormat="true" ht="13.8" hidden="false" customHeight="false" outlineLevel="0" collapsed="false">
      <c r="A1313" s="16" t="n">
        <v>30801133</v>
      </c>
      <c r="B1313" s="17" t="s">
        <v>1341</v>
      </c>
      <c r="C1313" s="18"/>
      <c r="D1313" s="18"/>
      <c r="E1313" s="16" t="s">
        <v>26</v>
      </c>
      <c r="F1313" s="19" t="n">
        <f aca="false">IF(C1313="",VLOOKUP(E1313,'PORTE E UCO'!$A$5:$D$46,4,0),VLOOKUP(E1313,'PORTE E UCO'!$A$5:$D$46,4,0)*C1313)</f>
        <v>324.442174</v>
      </c>
      <c r="G1313" s="20"/>
      <c r="H1313" s="21" t="n">
        <f aca="false">G1313*$R$2</f>
        <v>0</v>
      </c>
      <c r="I1313" s="16" t="n">
        <v>1</v>
      </c>
      <c r="J1313" s="22" t="n">
        <f aca="false">IF(I1313&gt;=1,F1313*$J$2,"")</f>
        <v>97.3326522</v>
      </c>
      <c r="K1313" s="22" t="str">
        <f aca="false">IF(I1313&gt;=2,F1313*$K$2,"")</f>
        <v/>
      </c>
      <c r="L1313" s="22" t="str">
        <f aca="false">IF(I1313&gt;=3,F1313*$L$2,"")</f>
        <v/>
      </c>
      <c r="M1313" s="22" t="str">
        <f aca="false">IF(I1313&gt;=4,F1313*$M$2,"")</f>
        <v/>
      </c>
      <c r="N1313" s="16" t="n">
        <v>5</v>
      </c>
      <c r="O1313" s="16" t="n">
        <v>0</v>
      </c>
      <c r="P1313" s="23" t="n">
        <v>0</v>
      </c>
      <c r="Q1313" s="22"/>
      <c r="R1313" s="38"/>
      <c r="S1313" s="25" t="n">
        <f aca="false">SUM(F1313,H1313,J1313,K1313,L1313,M1313)</f>
        <v>421.7748262</v>
      </c>
      <c r="T1313" s="25" t="n">
        <f aca="false">SUM(F1313,H1313,J1313,K1313,L1313,M1313,Q1313)</f>
        <v>421.7748262</v>
      </c>
      <c r="AMH1313" s="13"/>
      <c r="AMI1313" s="0"/>
      <c r="AMJ1313" s="0"/>
    </row>
    <row r="1314" s="39" customFormat="true" ht="13.8" hidden="false" customHeight="false" outlineLevel="0" collapsed="false">
      <c r="A1314" s="27" t="n">
        <v>30801044</v>
      </c>
      <c r="B1314" s="28" t="s">
        <v>1342</v>
      </c>
      <c r="C1314" s="29"/>
      <c r="D1314" s="29"/>
      <c r="E1314" s="27" t="s">
        <v>37</v>
      </c>
      <c r="F1314" s="19" t="n">
        <f aca="false">IF(C1314="",VLOOKUP(E1314,'PORTE E UCO'!$A$5:$D$46,4,0),VLOOKUP(E1314,'PORTE E UCO'!$A$5:$D$46,4,0)*C1314)</f>
        <v>192.437794</v>
      </c>
      <c r="G1314" s="30"/>
      <c r="H1314" s="21" t="n">
        <f aca="false">G1314*$R$2</f>
        <v>0</v>
      </c>
      <c r="I1314" s="27" t="n">
        <v>0</v>
      </c>
      <c r="J1314" s="22" t="str">
        <f aca="false">IF(I1314&gt;=1,F1314*$J$2,"")</f>
        <v/>
      </c>
      <c r="K1314" s="22" t="str">
        <f aca="false">IF(I1314&gt;=2,F1314*$K$2,"")</f>
        <v/>
      </c>
      <c r="L1314" s="22" t="str">
        <f aca="false">IF(I1314&gt;=3,F1314*$L$2,"")</f>
        <v/>
      </c>
      <c r="M1314" s="22" t="str">
        <f aca="false">IF(I1314&gt;=4,F1314*$M$2,"")</f>
        <v/>
      </c>
      <c r="N1314" s="27" t="n">
        <v>1</v>
      </c>
      <c r="O1314" s="27" t="n">
        <v>0</v>
      </c>
      <c r="P1314" s="31" t="n">
        <v>0</v>
      </c>
      <c r="Q1314" s="32"/>
      <c r="R1314" s="38"/>
      <c r="S1314" s="25" t="n">
        <f aca="false">SUM(F1314,H1314,J1314,K1314,L1314,M1314)</f>
        <v>192.437794</v>
      </c>
      <c r="T1314" s="25" t="n">
        <f aca="false">SUM(F1314,H1314,J1314,K1314,L1314,M1314,Q1314)</f>
        <v>192.437794</v>
      </c>
      <c r="AMH1314" s="13"/>
      <c r="AMI1314" s="0"/>
      <c r="AMJ1314" s="0"/>
    </row>
    <row r="1315" s="39" customFormat="true" ht="13.8" hidden="false" customHeight="false" outlineLevel="0" collapsed="false">
      <c r="A1315" s="16" t="n">
        <v>30801052</v>
      </c>
      <c r="B1315" s="17" t="s">
        <v>1343</v>
      </c>
      <c r="C1315" s="18"/>
      <c r="D1315" s="18"/>
      <c r="E1315" s="16" t="s">
        <v>361</v>
      </c>
      <c r="F1315" s="19" t="n">
        <f aca="false">IF(C1315="",VLOOKUP(E1315,'PORTE E UCO'!$A$5:$D$46,4,0),VLOOKUP(E1315,'PORTE E UCO'!$A$5:$D$46,4,0)*C1315)</f>
        <v>2089.449468</v>
      </c>
      <c r="G1315" s="20"/>
      <c r="H1315" s="21" t="n">
        <f aca="false">G1315*$R$2</f>
        <v>0</v>
      </c>
      <c r="I1315" s="16" t="n">
        <v>2</v>
      </c>
      <c r="J1315" s="22" t="n">
        <f aca="false">IF(I1315&gt;=1,F1315*$J$2,"")</f>
        <v>626.8348404</v>
      </c>
      <c r="K1315" s="22" t="n">
        <f aca="false">IF(I1315&gt;=2,F1315*$K$2,"")</f>
        <v>417.8898936</v>
      </c>
      <c r="L1315" s="22" t="str">
        <f aca="false">IF(I1315&gt;=3,F1315*$L$2,"")</f>
        <v/>
      </c>
      <c r="M1315" s="22" t="str">
        <f aca="false">IF(I1315&gt;=4,F1315*$M$2,"")</f>
        <v/>
      </c>
      <c r="N1315" s="16" t="n">
        <v>6</v>
      </c>
      <c r="O1315" s="16" t="n">
        <v>0</v>
      </c>
      <c r="P1315" s="23" t="n">
        <v>0</v>
      </c>
      <c r="Q1315" s="22"/>
      <c r="R1315" s="38"/>
      <c r="S1315" s="25" t="n">
        <f aca="false">SUM(F1315,H1315,J1315,K1315,L1315,M1315)</f>
        <v>3134.174202</v>
      </c>
      <c r="T1315" s="25" t="n">
        <f aca="false">SUM(F1315,H1315,J1315,K1315,L1315,M1315,Q1315)</f>
        <v>3134.174202</v>
      </c>
      <c r="AMH1315" s="13"/>
      <c r="AMI1315" s="0"/>
      <c r="AMJ1315" s="0"/>
    </row>
    <row r="1316" s="39" customFormat="true" ht="13.8" hidden="false" customHeight="false" outlineLevel="0" collapsed="false">
      <c r="A1316" s="27" t="n">
        <v>30801060</v>
      </c>
      <c r="B1316" s="28" t="s">
        <v>1344</v>
      </c>
      <c r="C1316" s="29"/>
      <c r="D1316" s="29"/>
      <c r="E1316" s="27" t="s">
        <v>254</v>
      </c>
      <c r="F1316" s="19" t="n">
        <f aca="false">IF(C1316="",VLOOKUP(E1316,'PORTE E UCO'!$A$5:$D$46,4,0),VLOOKUP(E1316,'PORTE E UCO'!$A$5:$D$46,4,0)*C1316)</f>
        <v>1875.234508</v>
      </c>
      <c r="G1316" s="30"/>
      <c r="H1316" s="21" t="n">
        <f aca="false">G1316*$R$2</f>
        <v>0</v>
      </c>
      <c r="I1316" s="27" t="n">
        <v>2</v>
      </c>
      <c r="J1316" s="22" t="n">
        <f aca="false">IF(I1316&gt;=1,F1316*$J$2,"")</f>
        <v>562.5703524</v>
      </c>
      <c r="K1316" s="22" t="n">
        <f aca="false">IF(I1316&gt;=2,F1316*$K$2,"")</f>
        <v>375.0469016</v>
      </c>
      <c r="L1316" s="22" t="str">
        <f aca="false">IF(I1316&gt;=3,F1316*$L$2,"")</f>
        <v/>
      </c>
      <c r="M1316" s="22" t="str">
        <f aca="false">IF(I1316&gt;=4,F1316*$M$2,"")</f>
        <v/>
      </c>
      <c r="N1316" s="27" t="n">
        <v>6</v>
      </c>
      <c r="O1316" s="27" t="n">
        <v>0</v>
      </c>
      <c r="P1316" s="31" t="n">
        <v>0</v>
      </c>
      <c r="Q1316" s="32"/>
      <c r="R1316" s="38"/>
      <c r="S1316" s="25" t="n">
        <f aca="false">SUM(F1316,H1316,J1316,K1316,L1316,M1316)</f>
        <v>2812.851762</v>
      </c>
      <c r="T1316" s="25" t="n">
        <f aca="false">SUM(F1316,H1316,J1316,K1316,L1316,M1316,Q1316)</f>
        <v>2812.851762</v>
      </c>
      <c r="AMH1316" s="13"/>
      <c r="AMI1316" s="0"/>
      <c r="AMJ1316" s="0"/>
    </row>
    <row r="1317" s="39" customFormat="true" ht="13.8" hidden="false" customHeight="false" outlineLevel="0" collapsed="false">
      <c r="A1317" s="16" t="n">
        <v>30801168</v>
      </c>
      <c r="B1317" s="17" t="s">
        <v>1345</v>
      </c>
      <c r="C1317" s="18"/>
      <c r="D1317" s="18"/>
      <c r="E1317" s="16" t="s">
        <v>805</v>
      </c>
      <c r="F1317" s="19" t="n">
        <f aca="false">IF(C1317="",VLOOKUP(E1317,'PORTE E UCO'!$A$5:$D$46,4,0),VLOOKUP(E1317,'PORTE E UCO'!$A$5:$D$46,4,0)*C1317)</f>
        <v>2559.797638</v>
      </c>
      <c r="G1317" s="20" t="n">
        <v>42.9</v>
      </c>
      <c r="H1317" s="21" t="n">
        <f aca="false">G1317*$R$2</f>
        <v>843.9988128</v>
      </c>
      <c r="I1317" s="16" t="n">
        <v>2</v>
      </c>
      <c r="J1317" s="22" t="n">
        <f aca="false">IF(I1317&gt;=1,F1317*$J$2,"")</f>
        <v>767.9392914</v>
      </c>
      <c r="K1317" s="22" t="n">
        <f aca="false">IF(I1317&gt;=2,F1317*$K$2,"")</f>
        <v>511.9595276</v>
      </c>
      <c r="L1317" s="22" t="str">
        <f aca="false">IF(I1317&gt;=3,F1317*$L$2,"")</f>
        <v/>
      </c>
      <c r="M1317" s="22" t="str">
        <f aca="false">IF(I1317&gt;=4,F1317*$M$2,"")</f>
        <v/>
      </c>
      <c r="N1317" s="16" t="n">
        <v>6</v>
      </c>
      <c r="O1317" s="16" t="n">
        <v>0</v>
      </c>
      <c r="P1317" s="23" t="n">
        <v>0</v>
      </c>
      <c r="Q1317" s="22"/>
      <c r="R1317" s="38"/>
      <c r="S1317" s="25" t="n">
        <f aca="false">SUM(F1317,H1317,J1317,K1317,L1317,M1317)</f>
        <v>4683.6952698</v>
      </c>
      <c r="T1317" s="25" t="n">
        <f aca="false">SUM(F1317,H1317,J1317,K1317,L1317,M1317,Q1317)</f>
        <v>4683.6952698</v>
      </c>
      <c r="AMH1317" s="13"/>
      <c r="AMI1317" s="0"/>
      <c r="AMJ1317" s="0"/>
    </row>
    <row r="1318" s="39" customFormat="true" ht="13.8" hidden="false" customHeight="false" outlineLevel="0" collapsed="false">
      <c r="A1318" s="27" t="n">
        <v>30801079</v>
      </c>
      <c r="B1318" s="28" t="s">
        <v>1346</v>
      </c>
      <c r="C1318" s="29"/>
      <c r="D1318" s="29"/>
      <c r="E1318" s="27" t="s">
        <v>254</v>
      </c>
      <c r="F1318" s="19" t="n">
        <f aca="false">IF(C1318="",VLOOKUP(E1318,'PORTE E UCO'!$A$5:$D$46,4,0),VLOOKUP(E1318,'PORTE E UCO'!$A$5:$D$46,4,0)*C1318)</f>
        <v>1875.234508</v>
      </c>
      <c r="G1318" s="30"/>
      <c r="H1318" s="21" t="n">
        <f aca="false">G1318*$R$2</f>
        <v>0</v>
      </c>
      <c r="I1318" s="27" t="n">
        <v>2</v>
      </c>
      <c r="J1318" s="22" t="n">
        <f aca="false">IF(I1318&gt;=1,F1318*$J$2,"")</f>
        <v>562.5703524</v>
      </c>
      <c r="K1318" s="22" t="n">
        <f aca="false">IF(I1318&gt;=2,F1318*$K$2,"")</f>
        <v>375.0469016</v>
      </c>
      <c r="L1318" s="22" t="str">
        <f aca="false">IF(I1318&gt;=3,F1318*$L$2,"")</f>
        <v/>
      </c>
      <c r="M1318" s="22" t="str">
        <f aca="false">IF(I1318&gt;=4,F1318*$M$2,"")</f>
        <v/>
      </c>
      <c r="N1318" s="27" t="n">
        <v>5</v>
      </c>
      <c r="O1318" s="27" t="n">
        <v>0</v>
      </c>
      <c r="P1318" s="31" t="n">
        <v>0</v>
      </c>
      <c r="Q1318" s="32"/>
      <c r="R1318" s="38"/>
      <c r="S1318" s="25" t="n">
        <f aca="false">SUM(F1318,H1318,J1318,K1318,L1318,M1318)</f>
        <v>2812.851762</v>
      </c>
      <c r="T1318" s="25" t="n">
        <f aca="false">SUM(F1318,H1318,J1318,K1318,L1318,M1318,Q1318)</f>
        <v>2812.851762</v>
      </c>
      <c r="AMH1318" s="13"/>
      <c r="AMI1318" s="0"/>
      <c r="AMJ1318" s="0"/>
    </row>
    <row r="1319" s="39" customFormat="true" ht="13.8" hidden="false" customHeight="false" outlineLevel="0" collapsed="false">
      <c r="A1319" s="16" t="n">
        <v>30801087</v>
      </c>
      <c r="B1319" s="17" t="s">
        <v>1347</v>
      </c>
      <c r="C1319" s="18"/>
      <c r="D1319" s="18"/>
      <c r="E1319" s="16" t="s">
        <v>24</v>
      </c>
      <c r="F1319" s="19" t="n">
        <f aca="false">IF(C1319="",VLOOKUP(E1319,'PORTE E UCO'!$A$5:$D$46,4,0),VLOOKUP(E1319,'PORTE E UCO'!$A$5:$D$46,4,0)*C1319)</f>
        <v>377.223602</v>
      </c>
      <c r="G1319" s="20"/>
      <c r="H1319" s="21" t="n">
        <f aca="false">G1319*$R$2</f>
        <v>0</v>
      </c>
      <c r="I1319" s="16" t="n">
        <v>1</v>
      </c>
      <c r="J1319" s="22" t="n">
        <f aca="false">IF(I1319&gt;=1,F1319*$J$2,"")</f>
        <v>113.1670806</v>
      </c>
      <c r="K1319" s="22" t="str">
        <f aca="false">IF(I1319&gt;=2,F1319*$K$2,"")</f>
        <v/>
      </c>
      <c r="L1319" s="22" t="str">
        <f aca="false">IF(I1319&gt;=3,F1319*$L$2,"")</f>
        <v/>
      </c>
      <c r="M1319" s="22" t="str">
        <f aca="false">IF(I1319&gt;=4,F1319*$M$2,"")</f>
        <v/>
      </c>
      <c r="N1319" s="16" t="n">
        <v>3</v>
      </c>
      <c r="O1319" s="16" t="n">
        <v>0</v>
      </c>
      <c r="P1319" s="23" t="n">
        <v>0</v>
      </c>
      <c r="Q1319" s="22"/>
      <c r="R1319" s="38"/>
      <c r="S1319" s="25" t="n">
        <f aca="false">SUM(F1319,H1319,J1319,K1319,L1319,M1319)</f>
        <v>490.3906826</v>
      </c>
      <c r="T1319" s="25" t="n">
        <f aca="false">SUM(F1319,H1319,J1319,K1319,L1319,M1319,Q1319)</f>
        <v>490.3906826</v>
      </c>
      <c r="AMH1319" s="13"/>
      <c r="AMI1319" s="0"/>
      <c r="AMJ1319" s="0"/>
    </row>
    <row r="1320" s="39" customFormat="true" ht="13.8" hidden="false" customHeight="false" outlineLevel="0" collapsed="false">
      <c r="A1320" s="27" t="n">
        <v>30801176</v>
      </c>
      <c r="B1320" s="28" t="s">
        <v>1348</v>
      </c>
      <c r="C1320" s="29"/>
      <c r="D1320" s="29"/>
      <c r="E1320" s="27" t="s">
        <v>350</v>
      </c>
      <c r="F1320" s="19" t="n">
        <f aca="false">IF(C1320="",VLOOKUP(E1320,'PORTE E UCO'!$A$5:$D$46,4,0),VLOOKUP(E1320,'PORTE E UCO'!$A$5:$D$46,4,0)*C1320)</f>
        <v>479.687048</v>
      </c>
      <c r="G1320" s="30" t="n">
        <v>33.8</v>
      </c>
      <c r="H1320" s="21" t="n">
        <f aca="false">G1320*$R$2</f>
        <v>664.9687616</v>
      </c>
      <c r="I1320" s="27" t="n">
        <v>1</v>
      </c>
      <c r="J1320" s="22" t="n">
        <f aca="false">IF(I1320&gt;=1,F1320*$J$2,"")</f>
        <v>143.9061144</v>
      </c>
      <c r="K1320" s="22" t="str">
        <f aca="false">IF(I1320&gt;=2,F1320*$K$2,"")</f>
        <v/>
      </c>
      <c r="L1320" s="22" t="str">
        <f aca="false">IF(I1320&gt;=3,F1320*$L$2,"")</f>
        <v/>
      </c>
      <c r="M1320" s="22" t="str">
        <f aca="false">IF(I1320&gt;=4,F1320*$M$2,"")</f>
        <v/>
      </c>
      <c r="N1320" s="27" t="n">
        <v>3</v>
      </c>
      <c r="O1320" s="27" t="n">
        <v>0</v>
      </c>
      <c r="P1320" s="31" t="n">
        <v>0</v>
      </c>
      <c r="Q1320" s="32"/>
      <c r="R1320" s="38"/>
      <c r="S1320" s="25" t="n">
        <f aca="false">SUM(F1320,H1320,J1320,K1320,L1320,M1320)</f>
        <v>1288.561924</v>
      </c>
      <c r="T1320" s="25" t="n">
        <f aca="false">SUM(F1320,H1320,J1320,K1320,L1320,M1320,Q1320)</f>
        <v>1288.561924</v>
      </c>
      <c r="AMH1320" s="13"/>
      <c r="AMI1320" s="0"/>
      <c r="AMJ1320" s="0"/>
    </row>
    <row r="1321" s="39" customFormat="true" ht="13.8" hidden="false" customHeight="false" outlineLevel="0" collapsed="false">
      <c r="A1321" s="16" t="n">
        <v>30801095</v>
      </c>
      <c r="B1321" s="17" t="s">
        <v>1349</v>
      </c>
      <c r="C1321" s="18"/>
      <c r="D1321" s="18"/>
      <c r="E1321" s="16" t="s">
        <v>171</v>
      </c>
      <c r="F1321" s="19" t="n">
        <f aca="false">IF(C1321="",VLOOKUP(E1321,'PORTE E UCO'!$A$5:$D$46,4,0),VLOOKUP(E1321,'PORTE E UCO'!$A$5:$D$46,4,0)*C1321)</f>
        <v>287.188282</v>
      </c>
      <c r="G1321" s="20"/>
      <c r="H1321" s="21" t="n">
        <f aca="false">G1321*$R$2</f>
        <v>0</v>
      </c>
      <c r="I1321" s="16" t="n">
        <v>1</v>
      </c>
      <c r="J1321" s="22" t="n">
        <f aca="false">IF(I1321&gt;=1,F1321*$J$2,"")</f>
        <v>86.1564846</v>
      </c>
      <c r="K1321" s="22" t="str">
        <f aca="false">IF(I1321&gt;=2,F1321*$K$2,"")</f>
        <v/>
      </c>
      <c r="L1321" s="22" t="str">
        <f aca="false">IF(I1321&gt;=3,F1321*$L$2,"")</f>
        <v/>
      </c>
      <c r="M1321" s="22" t="str">
        <f aca="false">IF(I1321&gt;=4,F1321*$M$2,"")</f>
        <v/>
      </c>
      <c r="N1321" s="16" t="n">
        <v>2</v>
      </c>
      <c r="O1321" s="16" t="n">
        <v>0</v>
      </c>
      <c r="P1321" s="23" t="n">
        <v>0</v>
      </c>
      <c r="Q1321" s="22"/>
      <c r="R1321" s="38"/>
      <c r="S1321" s="25" t="n">
        <f aca="false">SUM(F1321,H1321,J1321,K1321,L1321,M1321)</f>
        <v>373.3447666</v>
      </c>
      <c r="T1321" s="25" t="n">
        <f aca="false">SUM(F1321,H1321,J1321,K1321,L1321,M1321,Q1321)</f>
        <v>373.3447666</v>
      </c>
      <c r="AMH1321" s="13"/>
      <c r="AMI1321" s="0"/>
      <c r="AMJ1321" s="0"/>
    </row>
    <row r="1322" s="39" customFormat="true" ht="14.95" hidden="false" customHeight="false" outlineLevel="0" collapsed="false">
      <c r="A1322" s="27" t="n">
        <v>30801109</v>
      </c>
      <c r="B1322" s="28" t="s">
        <v>1350</v>
      </c>
      <c r="C1322" s="29"/>
      <c r="D1322" s="29"/>
      <c r="E1322" s="27" t="s">
        <v>176</v>
      </c>
      <c r="F1322" s="19" t="n">
        <f aca="false">IF(C1322="",VLOOKUP(E1322,'PORTE E UCO'!$A$5:$D$46,4,0),VLOOKUP(E1322,'PORTE E UCO'!$A$5:$D$46,4,0)*C1322)</f>
        <v>891.034646</v>
      </c>
      <c r="G1322" s="30"/>
      <c r="H1322" s="21" t="n">
        <f aca="false">G1322*$R$2</f>
        <v>0</v>
      </c>
      <c r="I1322" s="27" t="n">
        <v>1</v>
      </c>
      <c r="J1322" s="22" t="n">
        <f aca="false">IF(I1322&gt;=1,F1322*$J$2,"")</f>
        <v>267.3103938</v>
      </c>
      <c r="K1322" s="22" t="str">
        <f aca="false">IF(I1322&gt;=2,F1322*$K$2,"")</f>
        <v/>
      </c>
      <c r="L1322" s="22" t="str">
        <f aca="false">IF(I1322&gt;=3,F1322*$L$2,"")</f>
        <v/>
      </c>
      <c r="M1322" s="22" t="str">
        <f aca="false">IF(I1322&gt;=4,F1322*$M$2,"")</f>
        <v/>
      </c>
      <c r="N1322" s="27" t="n">
        <v>3</v>
      </c>
      <c r="O1322" s="27" t="n">
        <v>0</v>
      </c>
      <c r="P1322" s="31" t="n">
        <v>0</v>
      </c>
      <c r="Q1322" s="32"/>
      <c r="R1322" s="38"/>
      <c r="S1322" s="25" t="n">
        <f aca="false">SUM(F1322,H1322,J1322,K1322,L1322,M1322)</f>
        <v>1158.3450398</v>
      </c>
      <c r="T1322" s="25" t="n">
        <f aca="false">SUM(F1322,H1322,J1322,K1322,L1322,M1322,Q1322)</f>
        <v>1158.3450398</v>
      </c>
      <c r="AMH1322" s="13"/>
      <c r="AMI1322" s="0"/>
      <c r="AMJ1322" s="0"/>
    </row>
    <row r="1323" s="39" customFormat="true" ht="13.8" hidden="false" customHeight="false" outlineLevel="0" collapsed="false">
      <c r="A1323" s="16" t="n">
        <v>30801117</v>
      </c>
      <c r="B1323" s="17" t="s">
        <v>1351</v>
      </c>
      <c r="C1323" s="18"/>
      <c r="D1323" s="18"/>
      <c r="E1323" s="16" t="s">
        <v>341</v>
      </c>
      <c r="F1323" s="19" t="n">
        <f aca="false">IF(C1323="",VLOOKUP(E1323,'PORTE E UCO'!$A$5:$D$46,4,0),VLOOKUP(E1323,'PORTE E UCO'!$A$5:$D$46,4,0)*C1323)</f>
        <v>1558.54594</v>
      </c>
      <c r="G1323" s="20"/>
      <c r="H1323" s="21" t="n">
        <f aca="false">G1323*$R$2</f>
        <v>0</v>
      </c>
      <c r="I1323" s="16" t="n">
        <v>2</v>
      </c>
      <c r="J1323" s="22" t="n">
        <f aca="false">IF(I1323&gt;=1,F1323*$J$2,"")</f>
        <v>467.563782</v>
      </c>
      <c r="K1323" s="22" t="n">
        <f aca="false">IF(I1323&gt;=2,F1323*$K$2,"")</f>
        <v>311.709188</v>
      </c>
      <c r="L1323" s="22" t="str">
        <f aca="false">IF(I1323&gt;=3,F1323*$L$2,"")</f>
        <v/>
      </c>
      <c r="M1323" s="22" t="str">
        <f aca="false">IF(I1323&gt;=4,F1323*$M$2,"")</f>
        <v/>
      </c>
      <c r="N1323" s="16" t="n">
        <v>5</v>
      </c>
      <c r="O1323" s="16" t="n">
        <v>0</v>
      </c>
      <c r="P1323" s="23" t="n">
        <v>0</v>
      </c>
      <c r="Q1323" s="22"/>
      <c r="R1323" s="38"/>
      <c r="S1323" s="25" t="n">
        <f aca="false">SUM(F1323,H1323,J1323,K1323,L1323,M1323)</f>
        <v>2337.81891</v>
      </c>
      <c r="T1323" s="25" t="n">
        <f aca="false">SUM(F1323,H1323,J1323,K1323,L1323,M1323,Q1323)</f>
        <v>2337.81891</v>
      </c>
      <c r="AMH1323" s="13"/>
      <c r="AMI1323" s="0"/>
      <c r="AMJ1323" s="0"/>
    </row>
    <row r="1324" s="39" customFormat="true" ht="13.8" hidden="false" customHeight="false" outlineLevel="0" collapsed="false">
      <c r="A1324" s="27" t="n">
        <v>30801141</v>
      </c>
      <c r="B1324" s="28" t="s">
        <v>1352</v>
      </c>
      <c r="C1324" s="29"/>
      <c r="D1324" s="29"/>
      <c r="E1324" s="27" t="s">
        <v>31</v>
      </c>
      <c r="F1324" s="19" t="n">
        <f aca="false">IF(C1324="",VLOOKUP(E1324,'PORTE E UCO'!$A$5:$D$46,4,0),VLOOKUP(E1324,'PORTE E UCO'!$A$5:$D$46,4,0)*C1324)</f>
        <v>262.342192</v>
      </c>
      <c r="G1324" s="30"/>
      <c r="H1324" s="21" t="n">
        <f aca="false">G1324*$R$2</f>
        <v>0</v>
      </c>
      <c r="I1324" s="27" t="n">
        <v>1</v>
      </c>
      <c r="J1324" s="22" t="n">
        <f aca="false">IF(I1324&gt;=1,F1324*$J$2,"")</f>
        <v>78.7026576</v>
      </c>
      <c r="K1324" s="22" t="str">
        <f aca="false">IF(I1324&gt;=2,F1324*$K$2,"")</f>
        <v/>
      </c>
      <c r="L1324" s="22" t="str">
        <f aca="false">IF(I1324&gt;=3,F1324*$L$2,"")</f>
        <v/>
      </c>
      <c r="M1324" s="22" t="str">
        <f aca="false">IF(I1324&gt;=4,F1324*$M$2,"")</f>
        <v/>
      </c>
      <c r="N1324" s="27" t="n">
        <v>3</v>
      </c>
      <c r="O1324" s="27" t="n">
        <v>0</v>
      </c>
      <c r="P1324" s="31" t="n">
        <v>0</v>
      </c>
      <c r="Q1324" s="32"/>
      <c r="R1324" s="38"/>
      <c r="S1324" s="25" t="n">
        <f aca="false">SUM(F1324,H1324,J1324,K1324,L1324,M1324)</f>
        <v>341.0448496</v>
      </c>
      <c r="T1324" s="25" t="n">
        <f aca="false">SUM(F1324,H1324,J1324,K1324,L1324,M1324,Q1324)</f>
        <v>341.0448496</v>
      </c>
      <c r="AMH1324" s="13"/>
      <c r="AMI1324" s="0"/>
      <c r="AMJ1324" s="0"/>
    </row>
    <row r="1325" s="39" customFormat="true" ht="13.8" hidden="false" customHeight="false" outlineLevel="0" collapsed="false">
      <c r="A1325" s="16" t="n">
        <v>30801150</v>
      </c>
      <c r="B1325" s="17" t="s">
        <v>1353</v>
      </c>
      <c r="C1325" s="18"/>
      <c r="D1325" s="18"/>
      <c r="E1325" s="16" t="s">
        <v>22</v>
      </c>
      <c r="F1325" s="19" t="n">
        <f aca="false">IF(C1325="",VLOOKUP(E1325,'PORTE E UCO'!$A$5:$D$46,4,0),VLOOKUP(E1325,'PORTE E UCO'!$A$5:$D$46,4,0)*C1325)</f>
        <v>220.434104</v>
      </c>
      <c r="G1325" s="20"/>
      <c r="H1325" s="21" t="n">
        <f aca="false">G1325*$R$2</f>
        <v>0</v>
      </c>
      <c r="I1325" s="16" t="n">
        <v>1</v>
      </c>
      <c r="J1325" s="22" t="n">
        <f aca="false">IF(I1325&gt;=1,F1325*$J$2,"")</f>
        <v>66.1302312</v>
      </c>
      <c r="K1325" s="22" t="str">
        <f aca="false">IF(I1325&gt;=2,F1325*$K$2,"")</f>
        <v/>
      </c>
      <c r="L1325" s="22" t="str">
        <f aca="false">IF(I1325&gt;=3,F1325*$L$2,"")</f>
        <v/>
      </c>
      <c r="M1325" s="22" t="str">
        <f aca="false">IF(I1325&gt;=4,F1325*$M$2,"")</f>
        <v/>
      </c>
      <c r="N1325" s="16" t="n">
        <v>4</v>
      </c>
      <c r="O1325" s="16" t="n">
        <v>0</v>
      </c>
      <c r="P1325" s="23" t="n">
        <v>0</v>
      </c>
      <c r="Q1325" s="22"/>
      <c r="R1325" s="38"/>
      <c r="S1325" s="25" t="n">
        <f aca="false">SUM(F1325,H1325,J1325,K1325,L1325,M1325)</f>
        <v>286.5643352</v>
      </c>
      <c r="T1325" s="25" t="n">
        <f aca="false">SUM(F1325,H1325,J1325,K1325,L1325,M1325,Q1325)</f>
        <v>286.5643352</v>
      </c>
      <c r="AMH1325" s="13"/>
      <c r="AMI1325" s="0"/>
      <c r="AMJ1325" s="0"/>
    </row>
    <row r="1326" s="39" customFormat="true" ht="13.8" hidden="false" customHeight="false" outlineLevel="0" collapsed="false">
      <c r="A1326" s="27" t="n">
        <v>30802016</v>
      </c>
      <c r="B1326" s="28" t="s">
        <v>1354</v>
      </c>
      <c r="C1326" s="29"/>
      <c r="D1326" s="29"/>
      <c r="E1326" s="27" t="s">
        <v>174</v>
      </c>
      <c r="F1326" s="19" t="n">
        <f aca="false">IF(C1326="",VLOOKUP(E1326,'PORTE E UCO'!$A$5:$D$46,4,0),VLOOKUP(E1326,'PORTE E UCO'!$A$5:$D$46,4,0)*C1326)</f>
        <v>1709.126456</v>
      </c>
      <c r="G1326" s="30"/>
      <c r="H1326" s="21" t="n">
        <f aca="false">G1326*$R$2</f>
        <v>0</v>
      </c>
      <c r="I1326" s="27" t="n">
        <v>2</v>
      </c>
      <c r="J1326" s="22" t="n">
        <f aca="false">IF(I1326&gt;=1,F1326*$J$2,"")</f>
        <v>512.7379368</v>
      </c>
      <c r="K1326" s="22" t="n">
        <f aca="false">IF(I1326&gt;=2,F1326*$K$2,"")</f>
        <v>341.8252912</v>
      </c>
      <c r="L1326" s="22" t="str">
        <f aca="false">IF(I1326&gt;=3,F1326*$L$2,"")</f>
        <v/>
      </c>
      <c r="M1326" s="22" t="str">
        <f aca="false">IF(I1326&gt;=4,F1326*$M$2,"")</f>
        <v/>
      </c>
      <c r="N1326" s="27" t="n">
        <v>6</v>
      </c>
      <c r="O1326" s="27" t="n">
        <v>0</v>
      </c>
      <c r="P1326" s="31" t="n">
        <v>0</v>
      </c>
      <c r="Q1326" s="32"/>
      <c r="R1326" s="38"/>
      <c r="S1326" s="25" t="n">
        <f aca="false">SUM(F1326,H1326,J1326,K1326,L1326,M1326)</f>
        <v>2563.689684</v>
      </c>
      <c r="T1326" s="25" t="n">
        <f aca="false">SUM(F1326,H1326,J1326,K1326,L1326,M1326,Q1326)</f>
        <v>2563.689684</v>
      </c>
      <c r="AMH1326" s="13"/>
      <c r="AMI1326" s="0"/>
      <c r="AMJ1326" s="0"/>
    </row>
    <row r="1327" s="39" customFormat="true" ht="13.8" hidden="false" customHeight="false" outlineLevel="0" collapsed="false">
      <c r="A1327" s="16" t="n">
        <v>30802040</v>
      </c>
      <c r="B1327" s="17" t="s">
        <v>1355</v>
      </c>
      <c r="C1327" s="18"/>
      <c r="D1327" s="18"/>
      <c r="E1327" s="16" t="s">
        <v>805</v>
      </c>
      <c r="F1327" s="19" t="n">
        <f aca="false">IF(C1327="",VLOOKUP(E1327,'PORTE E UCO'!$A$5:$D$46,4,0),VLOOKUP(E1327,'PORTE E UCO'!$A$5:$D$46,4,0)*C1327)</f>
        <v>2559.797638</v>
      </c>
      <c r="G1327" s="20" t="n">
        <v>42.9</v>
      </c>
      <c r="H1327" s="21" t="n">
        <f aca="false">G1327*$R$2</f>
        <v>843.9988128</v>
      </c>
      <c r="I1327" s="16" t="n">
        <v>2</v>
      </c>
      <c r="J1327" s="22" t="n">
        <f aca="false">IF(I1327&gt;=1,F1327*$J$2,"")</f>
        <v>767.9392914</v>
      </c>
      <c r="K1327" s="22" t="n">
        <f aca="false">IF(I1327&gt;=2,F1327*$K$2,"")</f>
        <v>511.9595276</v>
      </c>
      <c r="L1327" s="22" t="str">
        <f aca="false">IF(I1327&gt;=3,F1327*$L$2,"")</f>
        <v/>
      </c>
      <c r="M1327" s="22" t="str">
        <f aca="false">IF(I1327&gt;=4,F1327*$M$2,"")</f>
        <v/>
      </c>
      <c r="N1327" s="16" t="n">
        <v>6</v>
      </c>
      <c r="O1327" s="16" t="n">
        <v>0</v>
      </c>
      <c r="P1327" s="23" t="n">
        <v>0</v>
      </c>
      <c r="Q1327" s="22"/>
      <c r="R1327" s="38"/>
      <c r="S1327" s="25" t="n">
        <f aca="false">SUM(F1327,H1327,J1327,K1327,L1327,M1327)</f>
        <v>4683.6952698</v>
      </c>
      <c r="T1327" s="25" t="n">
        <f aca="false">SUM(F1327,H1327,J1327,K1327,L1327,M1327,Q1327)</f>
        <v>4683.6952698</v>
      </c>
      <c r="AMH1327" s="13"/>
      <c r="AMI1327" s="0"/>
      <c r="AMJ1327" s="0"/>
    </row>
    <row r="1328" s="39" customFormat="true" ht="13.8" hidden="false" customHeight="false" outlineLevel="0" collapsed="false">
      <c r="A1328" s="27" t="n">
        <v>30802024</v>
      </c>
      <c r="B1328" s="28" t="s">
        <v>1356</v>
      </c>
      <c r="C1328" s="29"/>
      <c r="D1328" s="29"/>
      <c r="E1328" s="27" t="s">
        <v>341</v>
      </c>
      <c r="F1328" s="19" t="n">
        <f aca="false">IF(C1328="",VLOOKUP(E1328,'PORTE E UCO'!$A$5:$D$46,4,0),VLOOKUP(E1328,'PORTE E UCO'!$A$5:$D$46,4,0)*C1328)</f>
        <v>1558.54594</v>
      </c>
      <c r="G1328" s="30"/>
      <c r="H1328" s="21" t="n">
        <f aca="false">G1328*$R$2</f>
        <v>0</v>
      </c>
      <c r="I1328" s="27" t="n">
        <v>2</v>
      </c>
      <c r="J1328" s="22" t="n">
        <f aca="false">IF(I1328&gt;=1,F1328*$J$2,"")</f>
        <v>467.563782</v>
      </c>
      <c r="K1328" s="22" t="n">
        <f aca="false">IF(I1328&gt;=2,F1328*$K$2,"")</f>
        <v>311.709188</v>
      </c>
      <c r="L1328" s="22" t="str">
        <f aca="false">IF(I1328&gt;=3,F1328*$L$2,"")</f>
        <v/>
      </c>
      <c r="M1328" s="22" t="str">
        <f aca="false">IF(I1328&gt;=4,F1328*$M$2,"")</f>
        <v/>
      </c>
      <c r="N1328" s="27" t="n">
        <v>4</v>
      </c>
      <c r="O1328" s="27" t="n">
        <v>0</v>
      </c>
      <c r="P1328" s="31" t="n">
        <v>0</v>
      </c>
      <c r="Q1328" s="32"/>
      <c r="R1328" s="38"/>
      <c r="S1328" s="25" t="n">
        <f aca="false">SUM(F1328,H1328,J1328,K1328,L1328,M1328)</f>
        <v>2337.81891</v>
      </c>
      <c r="T1328" s="25" t="n">
        <f aca="false">SUM(F1328,H1328,J1328,K1328,L1328,M1328,Q1328)</f>
        <v>2337.81891</v>
      </c>
      <c r="AMH1328" s="13"/>
      <c r="AMI1328" s="0"/>
      <c r="AMJ1328" s="0"/>
    </row>
    <row r="1329" s="39" customFormat="true" ht="13.8" hidden="false" customHeight="false" outlineLevel="0" collapsed="false">
      <c r="A1329" s="16" t="n">
        <v>30802059</v>
      </c>
      <c r="B1329" s="17" t="s">
        <v>1357</v>
      </c>
      <c r="C1329" s="18"/>
      <c r="D1329" s="18"/>
      <c r="E1329" s="16" t="s">
        <v>361</v>
      </c>
      <c r="F1329" s="19" t="n">
        <f aca="false">IF(C1329="",VLOOKUP(E1329,'PORTE E UCO'!$A$5:$D$46,4,0),VLOOKUP(E1329,'PORTE E UCO'!$A$5:$D$46,4,0)*C1329)</f>
        <v>2089.449468</v>
      </c>
      <c r="G1329" s="20" t="n">
        <v>42.9</v>
      </c>
      <c r="H1329" s="21" t="n">
        <f aca="false">G1329*$R$2</f>
        <v>843.9988128</v>
      </c>
      <c r="I1329" s="16" t="n">
        <v>2</v>
      </c>
      <c r="J1329" s="22" t="n">
        <f aca="false">IF(I1329&gt;=1,F1329*$J$2,"")</f>
        <v>626.8348404</v>
      </c>
      <c r="K1329" s="22" t="n">
        <f aca="false">IF(I1329&gt;=2,F1329*$K$2,"")</f>
        <v>417.8898936</v>
      </c>
      <c r="L1329" s="22" t="str">
        <f aca="false">IF(I1329&gt;=3,F1329*$L$2,"")</f>
        <v/>
      </c>
      <c r="M1329" s="22" t="str">
        <f aca="false">IF(I1329&gt;=4,F1329*$M$2,"")</f>
        <v/>
      </c>
      <c r="N1329" s="16" t="n">
        <v>4</v>
      </c>
      <c r="O1329" s="16" t="n">
        <v>0</v>
      </c>
      <c r="P1329" s="23" t="n">
        <v>0</v>
      </c>
      <c r="Q1329" s="22"/>
      <c r="R1329" s="38"/>
      <c r="S1329" s="25" t="n">
        <f aca="false">SUM(F1329,H1329,J1329,K1329,L1329,M1329)</f>
        <v>3978.1730148</v>
      </c>
      <c r="T1329" s="25" t="n">
        <f aca="false">SUM(F1329,H1329,J1329,K1329,L1329,M1329,Q1329)</f>
        <v>3978.1730148</v>
      </c>
      <c r="AMH1329" s="13"/>
      <c r="AMI1329" s="0"/>
      <c r="AMJ1329" s="0"/>
    </row>
    <row r="1330" s="39" customFormat="true" ht="13.8" hidden="false" customHeight="false" outlineLevel="0" collapsed="false">
      <c r="A1330" s="27" t="n">
        <v>30802032</v>
      </c>
      <c r="B1330" s="28" t="s">
        <v>1358</v>
      </c>
      <c r="C1330" s="29"/>
      <c r="D1330" s="29"/>
      <c r="E1330" s="27" t="s">
        <v>341</v>
      </c>
      <c r="F1330" s="19" t="n">
        <f aca="false">IF(C1330="",VLOOKUP(E1330,'PORTE E UCO'!$A$5:$D$46,4,0),VLOOKUP(E1330,'PORTE E UCO'!$A$5:$D$46,4,0)*C1330)</f>
        <v>1558.54594</v>
      </c>
      <c r="G1330" s="30"/>
      <c r="H1330" s="21" t="n">
        <f aca="false">G1330*$R$2</f>
        <v>0</v>
      </c>
      <c r="I1330" s="27" t="n">
        <v>2</v>
      </c>
      <c r="J1330" s="22" t="n">
        <f aca="false">IF(I1330&gt;=1,F1330*$J$2,"")</f>
        <v>467.563782</v>
      </c>
      <c r="K1330" s="22" t="n">
        <f aca="false">IF(I1330&gt;=2,F1330*$K$2,"")</f>
        <v>311.709188</v>
      </c>
      <c r="L1330" s="22" t="str">
        <f aca="false">IF(I1330&gt;=3,F1330*$L$2,"")</f>
        <v/>
      </c>
      <c r="M1330" s="22" t="str">
        <f aca="false">IF(I1330&gt;=4,F1330*$M$2,"")</f>
        <v/>
      </c>
      <c r="N1330" s="27" t="n">
        <v>5</v>
      </c>
      <c r="O1330" s="27" t="n">
        <v>0</v>
      </c>
      <c r="P1330" s="31" t="n">
        <v>0</v>
      </c>
      <c r="Q1330" s="32"/>
      <c r="R1330" s="38"/>
      <c r="S1330" s="25" t="n">
        <f aca="false">SUM(F1330,H1330,J1330,K1330,L1330,M1330)</f>
        <v>2337.81891</v>
      </c>
      <c r="T1330" s="25" t="n">
        <f aca="false">SUM(F1330,H1330,J1330,K1330,L1330,M1330,Q1330)</f>
        <v>2337.81891</v>
      </c>
      <c r="AMH1330" s="13"/>
      <c r="AMI1330" s="0"/>
      <c r="AMJ1330" s="0"/>
    </row>
    <row r="1331" s="39" customFormat="true" ht="13.8" hidden="false" customHeight="false" outlineLevel="0" collapsed="false">
      <c r="A1331" s="16" t="n">
        <v>30803012</v>
      </c>
      <c r="B1331" s="17" t="s">
        <v>1359</v>
      </c>
      <c r="C1331" s="18"/>
      <c r="D1331" s="18"/>
      <c r="E1331" s="16" t="s">
        <v>341</v>
      </c>
      <c r="F1331" s="19" t="n">
        <f aca="false">IF(C1331="",VLOOKUP(E1331,'PORTE E UCO'!$A$5:$D$46,4,0),VLOOKUP(E1331,'PORTE E UCO'!$A$5:$D$46,4,0)*C1331)</f>
        <v>1558.54594</v>
      </c>
      <c r="G1331" s="20"/>
      <c r="H1331" s="21" t="n">
        <f aca="false">G1331*$R$2</f>
        <v>0</v>
      </c>
      <c r="I1331" s="16" t="n">
        <v>2</v>
      </c>
      <c r="J1331" s="22" t="n">
        <f aca="false">IF(I1331&gt;=1,F1331*$J$2,"")</f>
        <v>467.563782</v>
      </c>
      <c r="K1331" s="22" t="n">
        <f aca="false">IF(I1331&gt;=2,F1331*$K$2,"")</f>
        <v>311.709188</v>
      </c>
      <c r="L1331" s="22" t="str">
        <f aca="false">IF(I1331&gt;=3,F1331*$L$2,"")</f>
        <v/>
      </c>
      <c r="M1331" s="22" t="str">
        <f aca="false">IF(I1331&gt;=4,F1331*$M$2,"")</f>
        <v/>
      </c>
      <c r="N1331" s="16" t="n">
        <v>4</v>
      </c>
      <c r="O1331" s="16" t="n">
        <v>0</v>
      </c>
      <c r="P1331" s="23" t="n">
        <v>0</v>
      </c>
      <c r="Q1331" s="22"/>
      <c r="R1331" s="38"/>
      <c r="S1331" s="25" t="n">
        <f aca="false">SUM(F1331,H1331,J1331,K1331,L1331,M1331)</f>
        <v>2337.81891</v>
      </c>
      <c r="T1331" s="25" t="n">
        <f aca="false">SUM(F1331,H1331,J1331,K1331,L1331,M1331,Q1331)</f>
        <v>2337.81891</v>
      </c>
      <c r="AMH1331" s="13"/>
      <c r="AMI1331" s="0"/>
      <c r="AMJ1331" s="0"/>
    </row>
    <row r="1332" s="39" customFormat="true" ht="13.8" hidden="false" customHeight="false" outlineLevel="0" collapsed="false">
      <c r="A1332" s="27" t="n">
        <v>30803179</v>
      </c>
      <c r="B1332" s="28" t="s">
        <v>1360</v>
      </c>
      <c r="C1332" s="29"/>
      <c r="D1332" s="29"/>
      <c r="E1332" s="27" t="s">
        <v>361</v>
      </c>
      <c r="F1332" s="19" t="n">
        <f aca="false">IF(C1332="",VLOOKUP(E1332,'PORTE E UCO'!$A$5:$D$46,4,0),VLOOKUP(E1332,'PORTE E UCO'!$A$5:$D$46,4,0)*C1332)</f>
        <v>2089.449468</v>
      </c>
      <c r="G1332" s="30" t="n">
        <v>42.9</v>
      </c>
      <c r="H1332" s="21" t="n">
        <f aca="false">G1332*$R$2</f>
        <v>843.9988128</v>
      </c>
      <c r="I1332" s="27" t="n">
        <v>2</v>
      </c>
      <c r="J1332" s="22" t="n">
        <f aca="false">IF(I1332&gt;=1,F1332*$J$2,"")</f>
        <v>626.8348404</v>
      </c>
      <c r="K1332" s="22" t="n">
        <f aca="false">IF(I1332&gt;=2,F1332*$K$2,"")</f>
        <v>417.8898936</v>
      </c>
      <c r="L1332" s="22" t="str">
        <f aca="false">IF(I1332&gt;=3,F1332*$L$2,"")</f>
        <v/>
      </c>
      <c r="M1332" s="22" t="str">
        <f aca="false">IF(I1332&gt;=4,F1332*$M$2,"")</f>
        <v/>
      </c>
      <c r="N1332" s="27" t="n">
        <v>5</v>
      </c>
      <c r="O1332" s="27" t="n">
        <v>0</v>
      </c>
      <c r="P1332" s="31" t="n">
        <v>0</v>
      </c>
      <c r="Q1332" s="32"/>
      <c r="R1332" s="38"/>
      <c r="S1332" s="25" t="n">
        <f aca="false">SUM(F1332,H1332,J1332,K1332,L1332,M1332)</f>
        <v>3978.1730148</v>
      </c>
      <c r="T1332" s="25" t="n">
        <f aca="false">SUM(F1332,H1332,J1332,K1332,L1332,M1332,Q1332)</f>
        <v>3978.1730148</v>
      </c>
      <c r="AMH1332" s="13"/>
      <c r="AMI1332" s="0"/>
      <c r="AMJ1332" s="0"/>
    </row>
    <row r="1333" s="39" customFormat="true" ht="14.95" hidden="false" customHeight="false" outlineLevel="0" collapsed="false">
      <c r="A1333" s="16" t="n">
        <v>30803187</v>
      </c>
      <c r="B1333" s="17" t="s">
        <v>1361</v>
      </c>
      <c r="C1333" s="18"/>
      <c r="D1333" s="18"/>
      <c r="E1333" s="16" t="s">
        <v>805</v>
      </c>
      <c r="F1333" s="19" t="n">
        <f aca="false">IF(C1333="",VLOOKUP(E1333,'PORTE E UCO'!$A$5:$D$46,4,0),VLOOKUP(E1333,'PORTE E UCO'!$A$5:$D$46,4,0)*C1333)</f>
        <v>2559.797638</v>
      </c>
      <c r="G1333" s="20" t="n">
        <v>42.9</v>
      </c>
      <c r="H1333" s="21" t="n">
        <f aca="false">G1333*$R$2</f>
        <v>843.9988128</v>
      </c>
      <c r="I1333" s="16" t="n">
        <v>2</v>
      </c>
      <c r="J1333" s="22" t="n">
        <f aca="false">IF(I1333&gt;=1,F1333*$J$2,"")</f>
        <v>767.9392914</v>
      </c>
      <c r="K1333" s="22" t="n">
        <f aca="false">IF(I1333&gt;=2,F1333*$K$2,"")</f>
        <v>511.9595276</v>
      </c>
      <c r="L1333" s="22" t="str">
        <f aca="false">IF(I1333&gt;=3,F1333*$L$2,"")</f>
        <v/>
      </c>
      <c r="M1333" s="22" t="str">
        <f aca="false">IF(I1333&gt;=4,F1333*$M$2,"")</f>
        <v/>
      </c>
      <c r="N1333" s="16" t="n">
        <v>7</v>
      </c>
      <c r="O1333" s="16" t="n">
        <v>0</v>
      </c>
      <c r="P1333" s="23" t="n">
        <v>0</v>
      </c>
      <c r="Q1333" s="22"/>
      <c r="R1333" s="38"/>
      <c r="S1333" s="25" t="n">
        <f aca="false">SUM(F1333,H1333,J1333,K1333,L1333,M1333)</f>
        <v>4683.6952698</v>
      </c>
      <c r="T1333" s="25" t="n">
        <f aca="false">SUM(F1333,H1333,J1333,K1333,L1333,M1333,Q1333)</f>
        <v>4683.6952698</v>
      </c>
      <c r="AMH1333" s="13"/>
      <c r="AMI1333" s="0"/>
      <c r="AMJ1333" s="0"/>
    </row>
    <row r="1334" s="39" customFormat="true" ht="13.8" hidden="false" customHeight="false" outlineLevel="0" collapsed="false">
      <c r="A1334" s="27" t="n">
        <v>30803020</v>
      </c>
      <c r="B1334" s="28" t="s">
        <v>1362</v>
      </c>
      <c r="C1334" s="29"/>
      <c r="D1334" s="29"/>
      <c r="E1334" s="27" t="s">
        <v>254</v>
      </c>
      <c r="F1334" s="19" t="n">
        <f aca="false">IF(C1334="",VLOOKUP(E1334,'PORTE E UCO'!$A$5:$D$46,4,0),VLOOKUP(E1334,'PORTE E UCO'!$A$5:$D$46,4,0)*C1334)</f>
        <v>1875.234508</v>
      </c>
      <c r="G1334" s="30"/>
      <c r="H1334" s="21" t="n">
        <f aca="false">G1334*$R$2</f>
        <v>0</v>
      </c>
      <c r="I1334" s="27" t="n">
        <v>2</v>
      </c>
      <c r="J1334" s="22" t="n">
        <f aca="false">IF(I1334&gt;=1,F1334*$J$2,"")</f>
        <v>562.5703524</v>
      </c>
      <c r="K1334" s="22" t="n">
        <f aca="false">IF(I1334&gt;=2,F1334*$K$2,"")</f>
        <v>375.0469016</v>
      </c>
      <c r="L1334" s="22" t="str">
        <f aca="false">IF(I1334&gt;=3,F1334*$L$2,"")</f>
        <v/>
      </c>
      <c r="M1334" s="22" t="str">
        <f aca="false">IF(I1334&gt;=4,F1334*$M$2,"")</f>
        <v/>
      </c>
      <c r="N1334" s="27" t="n">
        <v>7</v>
      </c>
      <c r="O1334" s="27" t="n">
        <v>0</v>
      </c>
      <c r="P1334" s="31" t="n">
        <v>0</v>
      </c>
      <c r="Q1334" s="32"/>
      <c r="R1334" s="38"/>
      <c r="S1334" s="25" t="n">
        <f aca="false">SUM(F1334,H1334,J1334,K1334,L1334,M1334)</f>
        <v>2812.851762</v>
      </c>
      <c r="T1334" s="25" t="n">
        <f aca="false">SUM(F1334,H1334,J1334,K1334,L1334,M1334,Q1334)</f>
        <v>2812.851762</v>
      </c>
      <c r="AMH1334" s="13"/>
      <c r="AMI1334" s="0"/>
      <c r="AMJ1334" s="0"/>
    </row>
    <row r="1335" s="39" customFormat="true" ht="13.8" hidden="false" customHeight="false" outlineLevel="0" collapsed="false">
      <c r="A1335" s="16" t="n">
        <v>30803039</v>
      </c>
      <c r="B1335" s="17" t="s">
        <v>1363</v>
      </c>
      <c r="C1335" s="18"/>
      <c r="D1335" s="18"/>
      <c r="E1335" s="16" t="s">
        <v>174</v>
      </c>
      <c r="F1335" s="19" t="n">
        <f aca="false">IF(C1335="",VLOOKUP(E1335,'PORTE E UCO'!$A$5:$D$46,4,0),VLOOKUP(E1335,'PORTE E UCO'!$A$5:$D$46,4,0)*C1335)</f>
        <v>1709.126456</v>
      </c>
      <c r="G1335" s="20"/>
      <c r="H1335" s="21" t="n">
        <f aca="false">G1335*$R$2</f>
        <v>0</v>
      </c>
      <c r="I1335" s="16" t="n">
        <v>2</v>
      </c>
      <c r="J1335" s="22" t="n">
        <f aca="false">IF(I1335&gt;=1,F1335*$J$2,"")</f>
        <v>512.7379368</v>
      </c>
      <c r="K1335" s="22" t="n">
        <f aca="false">IF(I1335&gt;=2,F1335*$K$2,"")</f>
        <v>341.8252912</v>
      </c>
      <c r="L1335" s="22" t="str">
        <f aca="false">IF(I1335&gt;=3,F1335*$L$2,"")</f>
        <v/>
      </c>
      <c r="M1335" s="22" t="str">
        <f aca="false">IF(I1335&gt;=4,F1335*$M$2,"")</f>
        <v/>
      </c>
      <c r="N1335" s="16" t="n">
        <v>6</v>
      </c>
      <c r="O1335" s="16" t="n">
        <v>0</v>
      </c>
      <c r="P1335" s="23" t="n">
        <v>0</v>
      </c>
      <c r="Q1335" s="22"/>
      <c r="R1335" s="38"/>
      <c r="S1335" s="25" t="n">
        <f aca="false">SUM(F1335,H1335,J1335,K1335,L1335,M1335)</f>
        <v>2563.689684</v>
      </c>
      <c r="T1335" s="25" t="n">
        <f aca="false">SUM(F1335,H1335,J1335,K1335,L1335,M1335,Q1335)</f>
        <v>2563.689684</v>
      </c>
      <c r="AMH1335" s="13"/>
      <c r="AMI1335" s="0"/>
      <c r="AMJ1335" s="0"/>
    </row>
    <row r="1336" s="39" customFormat="true" ht="13.8" hidden="false" customHeight="false" outlineLevel="0" collapsed="false">
      <c r="A1336" s="27" t="n">
        <v>30803047</v>
      </c>
      <c r="B1336" s="28" t="s">
        <v>1364</v>
      </c>
      <c r="C1336" s="29"/>
      <c r="D1336" s="29"/>
      <c r="E1336" s="27" t="s">
        <v>174</v>
      </c>
      <c r="F1336" s="19" t="n">
        <f aca="false">IF(C1336="",VLOOKUP(E1336,'PORTE E UCO'!$A$5:$D$46,4,0),VLOOKUP(E1336,'PORTE E UCO'!$A$5:$D$46,4,0)*C1336)</f>
        <v>1709.126456</v>
      </c>
      <c r="G1336" s="30"/>
      <c r="H1336" s="21" t="n">
        <f aca="false">G1336*$R$2</f>
        <v>0</v>
      </c>
      <c r="I1336" s="27" t="n">
        <v>2</v>
      </c>
      <c r="J1336" s="22" t="n">
        <f aca="false">IF(I1336&gt;=1,F1336*$J$2,"")</f>
        <v>512.7379368</v>
      </c>
      <c r="K1336" s="22" t="n">
        <f aca="false">IF(I1336&gt;=2,F1336*$K$2,"")</f>
        <v>341.8252912</v>
      </c>
      <c r="L1336" s="22" t="str">
        <f aca="false">IF(I1336&gt;=3,F1336*$L$2,"")</f>
        <v/>
      </c>
      <c r="M1336" s="22" t="str">
        <f aca="false">IF(I1336&gt;=4,F1336*$M$2,"")</f>
        <v/>
      </c>
      <c r="N1336" s="27" t="n">
        <v>6</v>
      </c>
      <c r="O1336" s="27" t="n">
        <v>0</v>
      </c>
      <c r="P1336" s="31" t="n">
        <v>0</v>
      </c>
      <c r="Q1336" s="32"/>
      <c r="R1336" s="38"/>
      <c r="S1336" s="25" t="n">
        <f aca="false">SUM(F1336,H1336,J1336,K1336,L1336,M1336)</f>
        <v>2563.689684</v>
      </c>
      <c r="T1336" s="25" t="n">
        <f aca="false">SUM(F1336,H1336,J1336,K1336,L1336,M1336,Q1336)</f>
        <v>2563.689684</v>
      </c>
      <c r="AMH1336" s="13"/>
      <c r="AMI1336" s="0"/>
      <c r="AMJ1336" s="0"/>
    </row>
    <row r="1337" s="39" customFormat="true" ht="13.8" hidden="false" customHeight="false" outlineLevel="0" collapsed="false">
      <c r="A1337" s="16" t="n">
        <v>30803195</v>
      </c>
      <c r="B1337" s="17" t="s">
        <v>1365</v>
      </c>
      <c r="C1337" s="18"/>
      <c r="D1337" s="18"/>
      <c r="E1337" s="16" t="s">
        <v>361</v>
      </c>
      <c r="F1337" s="19" t="n">
        <f aca="false">IF(C1337="",VLOOKUP(E1337,'PORTE E UCO'!$A$5:$D$46,4,0),VLOOKUP(E1337,'PORTE E UCO'!$A$5:$D$46,4,0)*C1337)</f>
        <v>2089.449468</v>
      </c>
      <c r="G1337" s="20" t="n">
        <v>42.9</v>
      </c>
      <c r="H1337" s="21" t="n">
        <f aca="false">G1337*$R$2</f>
        <v>843.9988128</v>
      </c>
      <c r="I1337" s="16" t="n">
        <v>2</v>
      </c>
      <c r="J1337" s="22" t="n">
        <f aca="false">IF(I1337&gt;=1,F1337*$J$2,"")</f>
        <v>626.8348404</v>
      </c>
      <c r="K1337" s="22" t="n">
        <f aca="false">IF(I1337&gt;=2,F1337*$K$2,"")</f>
        <v>417.8898936</v>
      </c>
      <c r="L1337" s="22" t="str">
        <f aca="false">IF(I1337&gt;=3,F1337*$L$2,"")</f>
        <v/>
      </c>
      <c r="M1337" s="22" t="str">
        <f aca="false">IF(I1337&gt;=4,F1337*$M$2,"")</f>
        <v/>
      </c>
      <c r="N1337" s="16" t="n">
        <v>6</v>
      </c>
      <c r="O1337" s="16" t="n">
        <v>0</v>
      </c>
      <c r="P1337" s="23" t="n">
        <v>0</v>
      </c>
      <c r="Q1337" s="22"/>
      <c r="R1337" s="38"/>
      <c r="S1337" s="25" t="n">
        <f aca="false">SUM(F1337,H1337,J1337,K1337,L1337,M1337)</f>
        <v>3978.1730148</v>
      </c>
      <c r="T1337" s="25" t="n">
        <f aca="false">SUM(F1337,H1337,J1337,K1337,L1337,M1337,Q1337)</f>
        <v>3978.1730148</v>
      </c>
      <c r="AMH1337" s="13"/>
      <c r="AMI1337" s="0"/>
      <c r="AMJ1337" s="0"/>
    </row>
    <row r="1338" s="39" customFormat="true" ht="13.8" hidden="false" customHeight="false" outlineLevel="0" collapsed="false">
      <c r="A1338" s="27" t="n">
        <v>30803055</v>
      </c>
      <c r="B1338" s="28" t="s">
        <v>1366</v>
      </c>
      <c r="C1338" s="29"/>
      <c r="D1338" s="29"/>
      <c r="E1338" s="27" t="s">
        <v>206</v>
      </c>
      <c r="F1338" s="19" t="n">
        <f aca="false">IF(C1338="",VLOOKUP(E1338,'PORTE E UCO'!$A$5:$D$46,4,0),VLOOKUP(E1338,'PORTE E UCO'!$A$5:$D$46,4,0)*C1338)</f>
        <v>839.818166</v>
      </c>
      <c r="G1338" s="30"/>
      <c r="H1338" s="21" t="n">
        <f aca="false">G1338*$R$2</f>
        <v>0</v>
      </c>
      <c r="I1338" s="27" t="n">
        <v>1</v>
      </c>
      <c r="J1338" s="22" t="n">
        <f aca="false">IF(I1338&gt;=1,F1338*$J$2,"")</f>
        <v>251.9454498</v>
      </c>
      <c r="K1338" s="22" t="str">
        <f aca="false">IF(I1338&gt;=2,F1338*$K$2,"")</f>
        <v/>
      </c>
      <c r="L1338" s="22" t="str">
        <f aca="false">IF(I1338&gt;=3,F1338*$L$2,"")</f>
        <v/>
      </c>
      <c r="M1338" s="22" t="str">
        <f aca="false">IF(I1338&gt;=4,F1338*$M$2,"")</f>
        <v/>
      </c>
      <c r="N1338" s="27" t="n">
        <v>3</v>
      </c>
      <c r="O1338" s="27" t="n">
        <v>0</v>
      </c>
      <c r="P1338" s="31" t="n">
        <v>0</v>
      </c>
      <c r="Q1338" s="32"/>
      <c r="R1338" s="38"/>
      <c r="S1338" s="25" t="n">
        <f aca="false">SUM(F1338,H1338,J1338,K1338,L1338,M1338)</f>
        <v>1091.7636158</v>
      </c>
      <c r="T1338" s="25" t="n">
        <f aca="false">SUM(F1338,H1338,J1338,K1338,L1338,M1338,Q1338)</f>
        <v>1091.7636158</v>
      </c>
      <c r="AMH1338" s="13"/>
      <c r="AMI1338" s="0"/>
      <c r="AMJ1338" s="0"/>
    </row>
    <row r="1339" s="39" customFormat="true" ht="13.8" hidden="false" customHeight="false" outlineLevel="0" collapsed="false">
      <c r="A1339" s="16" t="n">
        <v>30803209</v>
      </c>
      <c r="B1339" s="17" t="s">
        <v>1367</v>
      </c>
      <c r="C1339" s="18"/>
      <c r="D1339" s="18"/>
      <c r="E1339" s="16" t="s">
        <v>225</v>
      </c>
      <c r="F1339" s="19" t="n">
        <f aca="false">IF(C1339="",VLOOKUP(E1339,'PORTE E UCO'!$A$5:$D$46,4,0),VLOOKUP(E1339,'PORTE E UCO'!$A$5:$D$46,4,0)*C1339)</f>
        <v>1035.416342</v>
      </c>
      <c r="G1339" s="20" t="n">
        <v>33.8</v>
      </c>
      <c r="H1339" s="21" t="n">
        <f aca="false">G1339*$R$2</f>
        <v>664.9687616</v>
      </c>
      <c r="I1339" s="16" t="n">
        <v>1</v>
      </c>
      <c r="J1339" s="22" t="n">
        <f aca="false">IF(I1339&gt;=1,F1339*$J$2,"")</f>
        <v>310.6249026</v>
      </c>
      <c r="K1339" s="22" t="str">
        <f aca="false">IF(I1339&gt;=2,F1339*$K$2,"")</f>
        <v/>
      </c>
      <c r="L1339" s="22" t="str">
        <f aca="false">IF(I1339&gt;=3,F1339*$L$2,"")</f>
        <v/>
      </c>
      <c r="M1339" s="22" t="str">
        <f aca="false">IF(I1339&gt;=4,F1339*$M$2,"")</f>
        <v/>
      </c>
      <c r="N1339" s="16" t="n">
        <v>4</v>
      </c>
      <c r="O1339" s="16" t="n">
        <v>0</v>
      </c>
      <c r="P1339" s="23" t="n">
        <v>0</v>
      </c>
      <c r="Q1339" s="22"/>
      <c r="R1339" s="38"/>
      <c r="S1339" s="25" t="n">
        <f aca="false">SUM(F1339,H1339,J1339,K1339,L1339,M1339)</f>
        <v>2011.0100062</v>
      </c>
      <c r="T1339" s="25" t="n">
        <f aca="false">SUM(F1339,H1339,J1339,K1339,L1339,M1339,Q1339)</f>
        <v>2011.0100062</v>
      </c>
      <c r="AMH1339" s="13"/>
      <c r="AMI1339" s="0"/>
      <c r="AMJ1339" s="0"/>
    </row>
    <row r="1340" s="39" customFormat="true" ht="13.8" hidden="false" customHeight="false" outlineLevel="0" collapsed="false">
      <c r="A1340" s="27" t="n">
        <v>30803063</v>
      </c>
      <c r="B1340" s="28" t="s">
        <v>1368</v>
      </c>
      <c r="C1340" s="29"/>
      <c r="D1340" s="29"/>
      <c r="E1340" s="27" t="s">
        <v>807</v>
      </c>
      <c r="F1340" s="19" t="n">
        <f aca="false">IF(C1340="",VLOOKUP(E1340,'PORTE E UCO'!$A$5:$D$46,4,0),VLOOKUP(E1340,'PORTE E UCO'!$A$5:$D$46,4,0)*C1340)</f>
        <v>2817.485634</v>
      </c>
      <c r="G1340" s="30"/>
      <c r="H1340" s="21" t="n">
        <f aca="false">G1340*$R$2</f>
        <v>0</v>
      </c>
      <c r="I1340" s="27" t="n">
        <v>2</v>
      </c>
      <c r="J1340" s="22" t="n">
        <f aca="false">IF(I1340&gt;=1,F1340*$J$2,"")</f>
        <v>845.2456902</v>
      </c>
      <c r="K1340" s="22" t="n">
        <f aca="false">IF(I1340&gt;=2,F1340*$K$2,"")</f>
        <v>563.4971268</v>
      </c>
      <c r="L1340" s="22" t="str">
        <f aca="false">IF(I1340&gt;=3,F1340*$L$2,"")</f>
        <v/>
      </c>
      <c r="M1340" s="22" t="str">
        <f aca="false">IF(I1340&gt;=4,F1340*$M$2,"")</f>
        <v/>
      </c>
      <c r="N1340" s="27" t="n">
        <v>6</v>
      </c>
      <c r="O1340" s="27" t="n">
        <v>0</v>
      </c>
      <c r="P1340" s="31" t="n">
        <v>0</v>
      </c>
      <c r="Q1340" s="32"/>
      <c r="R1340" s="38"/>
      <c r="S1340" s="25" t="n">
        <f aca="false">SUM(F1340,H1340,J1340,K1340,L1340,M1340)</f>
        <v>4226.228451</v>
      </c>
      <c r="T1340" s="25" t="n">
        <f aca="false">SUM(F1340,H1340,J1340,K1340,L1340,M1340,Q1340)</f>
        <v>4226.228451</v>
      </c>
      <c r="AMH1340" s="13"/>
      <c r="AMI1340" s="0"/>
      <c r="AMJ1340" s="0"/>
    </row>
    <row r="1341" s="39" customFormat="true" ht="13.8" hidden="false" customHeight="false" outlineLevel="0" collapsed="false">
      <c r="A1341" s="16" t="n">
        <v>30803071</v>
      </c>
      <c r="B1341" s="17" t="s">
        <v>1369</v>
      </c>
      <c r="C1341" s="18"/>
      <c r="D1341" s="18"/>
      <c r="E1341" s="16" t="s">
        <v>174</v>
      </c>
      <c r="F1341" s="19" t="n">
        <f aca="false">IF(C1341="",VLOOKUP(E1341,'PORTE E UCO'!$A$5:$D$46,4,0),VLOOKUP(E1341,'PORTE E UCO'!$A$5:$D$46,4,0)*C1341)</f>
        <v>1709.126456</v>
      </c>
      <c r="G1341" s="20"/>
      <c r="H1341" s="21" t="n">
        <f aca="false">G1341*$R$2</f>
        <v>0</v>
      </c>
      <c r="I1341" s="16" t="n">
        <v>2</v>
      </c>
      <c r="J1341" s="22" t="n">
        <f aca="false">IF(I1341&gt;=1,F1341*$J$2,"")</f>
        <v>512.7379368</v>
      </c>
      <c r="K1341" s="22" t="n">
        <f aca="false">IF(I1341&gt;=2,F1341*$K$2,"")</f>
        <v>341.8252912</v>
      </c>
      <c r="L1341" s="22" t="str">
        <f aca="false">IF(I1341&gt;=3,F1341*$L$2,"")</f>
        <v/>
      </c>
      <c r="M1341" s="22" t="str">
        <f aca="false">IF(I1341&gt;=4,F1341*$M$2,"")</f>
        <v/>
      </c>
      <c r="N1341" s="16" t="n">
        <v>6</v>
      </c>
      <c r="O1341" s="16" t="n">
        <v>0</v>
      </c>
      <c r="P1341" s="23" t="n">
        <v>0</v>
      </c>
      <c r="Q1341" s="22"/>
      <c r="R1341" s="38"/>
      <c r="S1341" s="25" t="n">
        <f aca="false">SUM(F1341,H1341,J1341,K1341,L1341,M1341)</f>
        <v>2563.689684</v>
      </c>
      <c r="T1341" s="25" t="n">
        <f aca="false">SUM(F1341,H1341,J1341,K1341,L1341,M1341,Q1341)</f>
        <v>2563.689684</v>
      </c>
      <c r="AMH1341" s="13"/>
      <c r="AMI1341" s="0"/>
      <c r="AMJ1341" s="0"/>
    </row>
    <row r="1342" s="39" customFormat="true" ht="13.8" hidden="false" customHeight="false" outlineLevel="0" collapsed="false">
      <c r="A1342" s="27" t="n">
        <v>30803080</v>
      </c>
      <c r="B1342" s="28" t="s">
        <v>1370</v>
      </c>
      <c r="C1342" s="29"/>
      <c r="D1342" s="29"/>
      <c r="E1342" s="27" t="s">
        <v>174</v>
      </c>
      <c r="F1342" s="19" t="n">
        <f aca="false">IF(C1342="",VLOOKUP(E1342,'PORTE E UCO'!$A$5:$D$46,4,0),VLOOKUP(E1342,'PORTE E UCO'!$A$5:$D$46,4,0)*C1342)</f>
        <v>1709.126456</v>
      </c>
      <c r="G1342" s="30"/>
      <c r="H1342" s="21" t="n">
        <f aca="false">G1342*$R$2</f>
        <v>0</v>
      </c>
      <c r="I1342" s="27" t="n">
        <v>2</v>
      </c>
      <c r="J1342" s="22" t="n">
        <f aca="false">IF(I1342&gt;=1,F1342*$J$2,"")</f>
        <v>512.7379368</v>
      </c>
      <c r="K1342" s="22" t="n">
        <f aca="false">IF(I1342&gt;=2,F1342*$K$2,"")</f>
        <v>341.8252912</v>
      </c>
      <c r="L1342" s="22" t="str">
        <f aca="false">IF(I1342&gt;=3,F1342*$L$2,"")</f>
        <v/>
      </c>
      <c r="M1342" s="22" t="str">
        <f aca="false">IF(I1342&gt;=4,F1342*$M$2,"")</f>
        <v/>
      </c>
      <c r="N1342" s="27" t="n">
        <v>4</v>
      </c>
      <c r="O1342" s="27" t="n">
        <v>0</v>
      </c>
      <c r="P1342" s="31" t="n">
        <v>0</v>
      </c>
      <c r="Q1342" s="32"/>
      <c r="R1342" s="38"/>
      <c r="S1342" s="25" t="n">
        <f aca="false">SUM(F1342,H1342,J1342,K1342,L1342,M1342)</f>
        <v>2563.689684</v>
      </c>
      <c r="T1342" s="25" t="n">
        <f aca="false">SUM(F1342,H1342,J1342,K1342,L1342,M1342,Q1342)</f>
        <v>2563.689684</v>
      </c>
      <c r="AMH1342" s="13"/>
      <c r="AMI1342" s="0"/>
      <c r="AMJ1342" s="0"/>
    </row>
    <row r="1343" s="39" customFormat="true" ht="13.8" hidden="false" customHeight="false" outlineLevel="0" collapsed="false">
      <c r="A1343" s="16" t="n">
        <v>30803217</v>
      </c>
      <c r="B1343" s="17" t="s">
        <v>1371</v>
      </c>
      <c r="C1343" s="18"/>
      <c r="D1343" s="18"/>
      <c r="E1343" s="16" t="s">
        <v>805</v>
      </c>
      <c r="F1343" s="19" t="n">
        <f aca="false">IF(C1343="",VLOOKUP(E1343,'PORTE E UCO'!$A$5:$D$46,4,0),VLOOKUP(E1343,'PORTE E UCO'!$A$5:$D$46,4,0)*C1343)</f>
        <v>2559.797638</v>
      </c>
      <c r="G1343" s="20" t="n">
        <v>42.9</v>
      </c>
      <c r="H1343" s="21" t="n">
        <f aca="false">G1343*$R$2</f>
        <v>843.9988128</v>
      </c>
      <c r="I1343" s="16" t="n">
        <v>2</v>
      </c>
      <c r="J1343" s="22" t="n">
        <f aca="false">IF(I1343&gt;=1,F1343*$J$2,"")</f>
        <v>767.9392914</v>
      </c>
      <c r="K1343" s="22" t="n">
        <f aca="false">IF(I1343&gt;=2,F1343*$K$2,"")</f>
        <v>511.9595276</v>
      </c>
      <c r="L1343" s="22" t="str">
        <f aca="false">IF(I1343&gt;=3,F1343*$L$2,"")</f>
        <v/>
      </c>
      <c r="M1343" s="22" t="str">
        <f aca="false">IF(I1343&gt;=4,F1343*$M$2,"")</f>
        <v/>
      </c>
      <c r="N1343" s="16" t="n">
        <v>6</v>
      </c>
      <c r="O1343" s="16" t="n">
        <v>0</v>
      </c>
      <c r="P1343" s="23" t="n">
        <v>0</v>
      </c>
      <c r="Q1343" s="22"/>
      <c r="R1343" s="38"/>
      <c r="S1343" s="25" t="n">
        <f aca="false">SUM(F1343,H1343,J1343,K1343,L1343,M1343)</f>
        <v>4683.6952698</v>
      </c>
      <c r="T1343" s="25" t="n">
        <f aca="false">SUM(F1343,H1343,J1343,K1343,L1343,M1343,Q1343)</f>
        <v>4683.6952698</v>
      </c>
      <c r="AMH1343" s="13"/>
      <c r="AMI1343" s="0"/>
      <c r="AMJ1343" s="0"/>
    </row>
    <row r="1344" s="39" customFormat="true" ht="13.8" hidden="false" customHeight="false" outlineLevel="0" collapsed="false">
      <c r="A1344" s="27" t="n">
        <v>30803098</v>
      </c>
      <c r="B1344" s="28" t="s">
        <v>1372</v>
      </c>
      <c r="C1344" s="29"/>
      <c r="D1344" s="29"/>
      <c r="E1344" s="27" t="s">
        <v>359</v>
      </c>
      <c r="F1344" s="19" t="n">
        <f aca="false">IF(C1344="",VLOOKUP(E1344,'PORTE E UCO'!$A$5:$D$46,4,0),VLOOKUP(E1344,'PORTE E UCO'!$A$5:$D$46,4,0)*C1344)</f>
        <v>1473.154654</v>
      </c>
      <c r="G1344" s="30"/>
      <c r="H1344" s="21" t="n">
        <f aca="false">G1344*$R$2</f>
        <v>0</v>
      </c>
      <c r="I1344" s="27" t="n">
        <v>2</v>
      </c>
      <c r="J1344" s="22" t="n">
        <f aca="false">IF(I1344&gt;=1,F1344*$J$2,"")</f>
        <v>441.9463962</v>
      </c>
      <c r="K1344" s="22" t="n">
        <f aca="false">IF(I1344&gt;=2,F1344*$K$2,"")</f>
        <v>294.6309308</v>
      </c>
      <c r="L1344" s="22" t="str">
        <f aca="false">IF(I1344&gt;=3,F1344*$L$2,"")</f>
        <v/>
      </c>
      <c r="M1344" s="22" t="str">
        <f aca="false">IF(I1344&gt;=4,F1344*$M$2,"")</f>
        <v/>
      </c>
      <c r="N1344" s="27" t="n">
        <v>5</v>
      </c>
      <c r="O1344" s="27" t="n">
        <v>0</v>
      </c>
      <c r="P1344" s="31" t="n">
        <v>0</v>
      </c>
      <c r="Q1344" s="32"/>
      <c r="R1344" s="38"/>
      <c r="S1344" s="25" t="n">
        <f aca="false">SUM(F1344,H1344,J1344,K1344,L1344,M1344)</f>
        <v>2209.731981</v>
      </c>
      <c r="T1344" s="25" t="n">
        <f aca="false">SUM(F1344,H1344,J1344,K1344,L1344,M1344,Q1344)</f>
        <v>2209.731981</v>
      </c>
      <c r="AMH1344" s="13"/>
      <c r="AMI1344" s="0"/>
      <c r="AMJ1344" s="0"/>
    </row>
    <row r="1345" s="39" customFormat="true" ht="13.8" hidden="false" customHeight="false" outlineLevel="0" collapsed="false">
      <c r="A1345" s="16" t="n">
        <v>30803225</v>
      </c>
      <c r="B1345" s="17" t="s">
        <v>1373</v>
      </c>
      <c r="C1345" s="18"/>
      <c r="D1345" s="18"/>
      <c r="E1345" s="16" t="s">
        <v>174</v>
      </c>
      <c r="F1345" s="19" t="n">
        <f aca="false">IF(C1345="",VLOOKUP(E1345,'PORTE E UCO'!$A$5:$D$46,4,0),VLOOKUP(E1345,'PORTE E UCO'!$A$5:$D$46,4,0)*C1345)</f>
        <v>1709.126456</v>
      </c>
      <c r="G1345" s="20" t="n">
        <v>38.5</v>
      </c>
      <c r="H1345" s="21" t="n">
        <f aca="false">G1345*$R$2</f>
        <v>757.434832</v>
      </c>
      <c r="I1345" s="16" t="n">
        <v>2</v>
      </c>
      <c r="J1345" s="22" t="n">
        <f aca="false">IF(I1345&gt;=1,F1345*$J$2,"")</f>
        <v>512.7379368</v>
      </c>
      <c r="K1345" s="22" t="n">
        <f aca="false">IF(I1345&gt;=2,F1345*$K$2,"")</f>
        <v>341.8252912</v>
      </c>
      <c r="L1345" s="22" t="str">
        <f aca="false">IF(I1345&gt;=3,F1345*$L$2,"")</f>
        <v/>
      </c>
      <c r="M1345" s="22" t="str">
        <f aca="false">IF(I1345&gt;=4,F1345*$M$2,"")</f>
        <v/>
      </c>
      <c r="N1345" s="16" t="n">
        <v>6</v>
      </c>
      <c r="O1345" s="16" t="n">
        <v>0</v>
      </c>
      <c r="P1345" s="23" t="n">
        <v>0</v>
      </c>
      <c r="Q1345" s="22"/>
      <c r="R1345" s="38"/>
      <c r="S1345" s="25" t="n">
        <f aca="false">SUM(F1345,H1345,J1345,K1345,L1345,M1345)</f>
        <v>3321.124516</v>
      </c>
      <c r="T1345" s="25" t="n">
        <f aca="false">SUM(F1345,H1345,J1345,K1345,L1345,M1345,Q1345)</f>
        <v>3321.124516</v>
      </c>
      <c r="AMH1345" s="13"/>
      <c r="AMI1345" s="0"/>
      <c r="AMJ1345" s="0"/>
    </row>
    <row r="1346" s="39" customFormat="true" ht="13.8" hidden="false" customHeight="false" outlineLevel="0" collapsed="false">
      <c r="A1346" s="27" t="n">
        <v>30803101</v>
      </c>
      <c r="B1346" s="28" t="s">
        <v>1374</v>
      </c>
      <c r="C1346" s="29"/>
      <c r="D1346" s="29"/>
      <c r="E1346" s="27" t="s">
        <v>174</v>
      </c>
      <c r="F1346" s="19" t="n">
        <f aca="false">IF(C1346="",VLOOKUP(E1346,'PORTE E UCO'!$A$5:$D$46,4,0),VLOOKUP(E1346,'PORTE E UCO'!$A$5:$D$46,4,0)*C1346)</f>
        <v>1709.126456</v>
      </c>
      <c r="G1346" s="30"/>
      <c r="H1346" s="21" t="n">
        <f aca="false">G1346*$R$2</f>
        <v>0</v>
      </c>
      <c r="I1346" s="27" t="n">
        <v>2</v>
      </c>
      <c r="J1346" s="22" t="n">
        <f aca="false">IF(I1346&gt;=1,F1346*$J$2,"")</f>
        <v>512.7379368</v>
      </c>
      <c r="K1346" s="22" t="n">
        <f aca="false">IF(I1346&gt;=2,F1346*$K$2,"")</f>
        <v>341.8252912</v>
      </c>
      <c r="L1346" s="22" t="str">
        <f aca="false">IF(I1346&gt;=3,F1346*$L$2,"")</f>
        <v/>
      </c>
      <c r="M1346" s="22" t="str">
        <f aca="false">IF(I1346&gt;=4,F1346*$M$2,"")</f>
        <v/>
      </c>
      <c r="N1346" s="27" t="n">
        <v>5</v>
      </c>
      <c r="O1346" s="27" t="n">
        <v>0</v>
      </c>
      <c r="P1346" s="31" t="n">
        <v>0</v>
      </c>
      <c r="Q1346" s="32"/>
      <c r="R1346" s="38"/>
      <c r="S1346" s="25" t="n">
        <f aca="false">SUM(F1346,H1346,J1346,K1346,L1346,M1346)</f>
        <v>2563.689684</v>
      </c>
      <c r="T1346" s="25" t="n">
        <f aca="false">SUM(F1346,H1346,J1346,K1346,L1346,M1346,Q1346)</f>
        <v>2563.689684</v>
      </c>
      <c r="AMH1346" s="13"/>
      <c r="AMI1346" s="0"/>
      <c r="AMJ1346" s="0"/>
    </row>
    <row r="1347" s="39" customFormat="true" ht="13.8" hidden="false" customHeight="false" outlineLevel="0" collapsed="false">
      <c r="A1347" s="16" t="n">
        <v>30803110</v>
      </c>
      <c r="B1347" s="17" t="s">
        <v>1375</v>
      </c>
      <c r="C1347" s="18"/>
      <c r="D1347" s="18"/>
      <c r="E1347" s="16" t="s">
        <v>254</v>
      </c>
      <c r="F1347" s="19" t="n">
        <f aca="false">IF(C1347="",VLOOKUP(E1347,'PORTE E UCO'!$A$5:$D$46,4,0),VLOOKUP(E1347,'PORTE E UCO'!$A$5:$D$46,4,0)*C1347)</f>
        <v>1875.234508</v>
      </c>
      <c r="G1347" s="20"/>
      <c r="H1347" s="21" t="n">
        <f aca="false">G1347*$R$2</f>
        <v>0</v>
      </c>
      <c r="I1347" s="16" t="n">
        <v>2</v>
      </c>
      <c r="J1347" s="22" t="n">
        <f aca="false">IF(I1347&gt;=1,F1347*$J$2,"")</f>
        <v>562.5703524</v>
      </c>
      <c r="K1347" s="22" t="n">
        <f aca="false">IF(I1347&gt;=2,F1347*$K$2,"")</f>
        <v>375.0469016</v>
      </c>
      <c r="L1347" s="22" t="str">
        <f aca="false">IF(I1347&gt;=3,F1347*$L$2,"")</f>
        <v/>
      </c>
      <c r="M1347" s="22" t="str">
        <f aca="false">IF(I1347&gt;=4,F1347*$M$2,"")</f>
        <v/>
      </c>
      <c r="N1347" s="16" t="n">
        <v>6</v>
      </c>
      <c r="O1347" s="16" t="n">
        <v>0</v>
      </c>
      <c r="P1347" s="23" t="n">
        <v>0</v>
      </c>
      <c r="Q1347" s="22"/>
      <c r="R1347" s="38"/>
      <c r="S1347" s="25" t="n">
        <f aca="false">SUM(F1347,H1347,J1347,K1347,L1347,M1347)</f>
        <v>2812.851762</v>
      </c>
      <c r="T1347" s="25" t="n">
        <f aca="false">SUM(F1347,H1347,J1347,K1347,L1347,M1347,Q1347)</f>
        <v>2812.851762</v>
      </c>
      <c r="AMH1347" s="13"/>
      <c r="AMI1347" s="0"/>
      <c r="AMJ1347" s="0"/>
    </row>
    <row r="1348" s="39" customFormat="true" ht="13.8" hidden="false" customHeight="false" outlineLevel="0" collapsed="false">
      <c r="A1348" s="27" t="n">
        <v>30803128</v>
      </c>
      <c r="B1348" s="28" t="s">
        <v>1376</v>
      </c>
      <c r="C1348" s="29"/>
      <c r="D1348" s="29"/>
      <c r="E1348" s="27" t="s">
        <v>176</v>
      </c>
      <c r="F1348" s="19" t="n">
        <f aca="false">IF(C1348="",VLOOKUP(E1348,'PORTE E UCO'!$A$5:$D$46,4,0),VLOOKUP(E1348,'PORTE E UCO'!$A$5:$D$46,4,0)*C1348)</f>
        <v>891.034646</v>
      </c>
      <c r="G1348" s="30"/>
      <c r="H1348" s="21" t="n">
        <f aca="false">G1348*$R$2</f>
        <v>0</v>
      </c>
      <c r="I1348" s="27" t="n">
        <v>1</v>
      </c>
      <c r="J1348" s="22" t="n">
        <f aca="false">IF(I1348&gt;=1,F1348*$J$2,"")</f>
        <v>267.3103938</v>
      </c>
      <c r="K1348" s="22" t="str">
        <f aca="false">IF(I1348&gt;=2,F1348*$K$2,"")</f>
        <v/>
      </c>
      <c r="L1348" s="22" t="str">
        <f aca="false">IF(I1348&gt;=3,F1348*$L$2,"")</f>
        <v/>
      </c>
      <c r="M1348" s="22" t="str">
        <f aca="false">IF(I1348&gt;=4,F1348*$M$2,"")</f>
        <v/>
      </c>
      <c r="N1348" s="27" t="n">
        <v>4</v>
      </c>
      <c r="O1348" s="27" t="n">
        <v>0</v>
      </c>
      <c r="P1348" s="31" t="n">
        <v>0</v>
      </c>
      <c r="Q1348" s="32"/>
      <c r="R1348" s="38"/>
      <c r="S1348" s="25" t="n">
        <f aca="false">SUM(F1348,H1348,J1348,K1348,L1348,M1348)</f>
        <v>1158.3450398</v>
      </c>
      <c r="T1348" s="25" t="n">
        <f aca="false">SUM(F1348,H1348,J1348,K1348,L1348,M1348,Q1348)</f>
        <v>1158.3450398</v>
      </c>
      <c r="AMH1348" s="13"/>
      <c r="AMI1348" s="0"/>
      <c r="AMJ1348" s="0"/>
    </row>
    <row r="1349" s="39" customFormat="true" ht="14.95" hidden="false" customHeight="false" outlineLevel="0" collapsed="false">
      <c r="A1349" s="16" t="n">
        <v>30803136</v>
      </c>
      <c r="B1349" s="17" t="s">
        <v>1377</v>
      </c>
      <c r="C1349" s="18"/>
      <c r="D1349" s="18"/>
      <c r="E1349" s="16" t="s">
        <v>359</v>
      </c>
      <c r="F1349" s="19" t="n">
        <f aca="false">IF(C1349="",VLOOKUP(E1349,'PORTE E UCO'!$A$5:$D$46,4,0),VLOOKUP(E1349,'PORTE E UCO'!$A$5:$D$46,4,0)*C1349)</f>
        <v>1473.154654</v>
      </c>
      <c r="G1349" s="20"/>
      <c r="H1349" s="21" t="n">
        <f aca="false">G1349*$R$2</f>
        <v>0</v>
      </c>
      <c r="I1349" s="16" t="n">
        <v>1</v>
      </c>
      <c r="J1349" s="22" t="n">
        <f aca="false">IF(I1349&gt;=1,F1349*$J$2,"")</f>
        <v>441.9463962</v>
      </c>
      <c r="K1349" s="22" t="str">
        <f aca="false">IF(I1349&gt;=2,F1349*$K$2,"")</f>
        <v/>
      </c>
      <c r="L1349" s="22" t="str">
        <f aca="false">IF(I1349&gt;=3,F1349*$L$2,"")</f>
        <v/>
      </c>
      <c r="M1349" s="22" t="str">
        <f aca="false">IF(I1349&gt;=4,F1349*$M$2,"")</f>
        <v/>
      </c>
      <c r="N1349" s="16" t="n">
        <v>3</v>
      </c>
      <c r="O1349" s="16" t="n">
        <v>0</v>
      </c>
      <c r="P1349" s="23" t="n">
        <v>0</v>
      </c>
      <c r="Q1349" s="22"/>
      <c r="R1349" s="38"/>
      <c r="S1349" s="25" t="n">
        <f aca="false">SUM(F1349,H1349,J1349,K1349,L1349,M1349)</f>
        <v>1915.1010502</v>
      </c>
      <c r="T1349" s="25" t="n">
        <f aca="false">SUM(F1349,H1349,J1349,K1349,L1349,M1349,Q1349)</f>
        <v>1915.1010502</v>
      </c>
      <c r="AMH1349" s="13"/>
      <c r="AMI1349" s="0"/>
      <c r="AMJ1349" s="0"/>
    </row>
    <row r="1350" s="39" customFormat="true" ht="13.8" hidden="false" customHeight="false" outlineLevel="0" collapsed="false">
      <c r="A1350" s="27" t="n">
        <v>30803144</v>
      </c>
      <c r="B1350" s="28" t="s">
        <v>1378</v>
      </c>
      <c r="C1350" s="29"/>
      <c r="D1350" s="29"/>
      <c r="E1350" s="27" t="s">
        <v>206</v>
      </c>
      <c r="F1350" s="19" t="n">
        <f aca="false">IF(C1350="",VLOOKUP(E1350,'PORTE E UCO'!$A$5:$D$46,4,0),VLOOKUP(E1350,'PORTE E UCO'!$A$5:$D$46,4,0)*C1350)</f>
        <v>839.818166</v>
      </c>
      <c r="G1350" s="30"/>
      <c r="H1350" s="21" t="n">
        <f aca="false">G1350*$R$2</f>
        <v>0</v>
      </c>
      <c r="I1350" s="27" t="n">
        <v>2</v>
      </c>
      <c r="J1350" s="22" t="n">
        <f aca="false">IF(I1350&gt;=1,F1350*$J$2,"")</f>
        <v>251.9454498</v>
      </c>
      <c r="K1350" s="22" t="n">
        <f aca="false">IF(I1350&gt;=2,F1350*$K$2,"")</f>
        <v>167.9636332</v>
      </c>
      <c r="L1350" s="22" t="str">
        <f aca="false">IF(I1350&gt;=3,F1350*$L$2,"")</f>
        <v/>
      </c>
      <c r="M1350" s="22" t="str">
        <f aca="false">IF(I1350&gt;=4,F1350*$M$2,"")</f>
        <v/>
      </c>
      <c r="N1350" s="27" t="n">
        <v>4</v>
      </c>
      <c r="O1350" s="27" t="n">
        <v>0</v>
      </c>
      <c r="P1350" s="31" t="n">
        <v>0</v>
      </c>
      <c r="Q1350" s="32"/>
      <c r="R1350" s="38"/>
      <c r="S1350" s="25" t="n">
        <f aca="false">SUM(F1350,H1350,J1350,K1350,L1350,M1350)</f>
        <v>1259.727249</v>
      </c>
      <c r="T1350" s="25" t="n">
        <f aca="false">SUM(F1350,H1350,J1350,K1350,L1350,M1350,Q1350)</f>
        <v>1259.727249</v>
      </c>
      <c r="AMH1350" s="13"/>
      <c r="AMI1350" s="0"/>
      <c r="AMJ1350" s="0"/>
    </row>
    <row r="1351" s="39" customFormat="true" ht="13.8" hidden="false" customHeight="false" outlineLevel="0" collapsed="false">
      <c r="A1351" s="16" t="n">
        <v>30803152</v>
      </c>
      <c r="B1351" s="17" t="s">
        <v>1379</v>
      </c>
      <c r="C1351" s="18"/>
      <c r="D1351" s="18"/>
      <c r="E1351" s="16" t="s">
        <v>225</v>
      </c>
      <c r="F1351" s="19" t="n">
        <f aca="false">IF(C1351="",VLOOKUP(E1351,'PORTE E UCO'!$A$5:$D$46,4,0),VLOOKUP(E1351,'PORTE E UCO'!$A$5:$D$46,4,0)*C1351)</f>
        <v>1035.416342</v>
      </c>
      <c r="G1351" s="20"/>
      <c r="H1351" s="21" t="n">
        <f aca="false">G1351*$R$2</f>
        <v>0</v>
      </c>
      <c r="I1351" s="16" t="n">
        <v>2</v>
      </c>
      <c r="J1351" s="22" t="n">
        <f aca="false">IF(I1351&gt;=1,F1351*$J$2,"")</f>
        <v>310.6249026</v>
      </c>
      <c r="K1351" s="22" t="n">
        <f aca="false">IF(I1351&gt;=2,F1351*$K$2,"")</f>
        <v>207.0832684</v>
      </c>
      <c r="L1351" s="22" t="str">
        <f aca="false">IF(I1351&gt;=3,F1351*$L$2,"")</f>
        <v/>
      </c>
      <c r="M1351" s="22" t="str">
        <f aca="false">IF(I1351&gt;=4,F1351*$M$2,"")</f>
        <v/>
      </c>
      <c r="N1351" s="16" t="n">
        <v>5</v>
      </c>
      <c r="O1351" s="16" t="n">
        <v>0</v>
      </c>
      <c r="P1351" s="23" t="n">
        <v>0</v>
      </c>
      <c r="Q1351" s="22"/>
      <c r="R1351" s="38"/>
      <c r="S1351" s="25" t="n">
        <f aca="false">SUM(F1351,H1351,J1351,K1351,L1351,M1351)</f>
        <v>1553.124513</v>
      </c>
      <c r="T1351" s="25" t="n">
        <f aca="false">SUM(F1351,H1351,J1351,K1351,L1351,M1351,Q1351)</f>
        <v>1553.124513</v>
      </c>
      <c r="AMH1351" s="13"/>
      <c r="AMI1351" s="0"/>
      <c r="AMJ1351" s="0"/>
    </row>
    <row r="1352" s="39" customFormat="true" ht="13.8" hidden="false" customHeight="false" outlineLevel="0" collapsed="false">
      <c r="A1352" s="27" t="n">
        <v>30803233</v>
      </c>
      <c r="B1352" s="28" t="s">
        <v>1380</v>
      </c>
      <c r="C1352" s="29"/>
      <c r="D1352" s="29"/>
      <c r="E1352" s="27" t="s">
        <v>341</v>
      </c>
      <c r="F1352" s="19" t="n">
        <f aca="false">IF(C1352="",VLOOKUP(E1352,'PORTE E UCO'!$A$5:$D$46,4,0),VLOOKUP(E1352,'PORTE E UCO'!$A$5:$D$46,4,0)*C1352)</f>
        <v>1558.54594</v>
      </c>
      <c r="G1352" s="30" t="n">
        <v>38.5</v>
      </c>
      <c r="H1352" s="21" t="n">
        <f aca="false">G1352*$R$2</f>
        <v>757.434832</v>
      </c>
      <c r="I1352" s="27" t="n">
        <v>2</v>
      </c>
      <c r="J1352" s="22" t="n">
        <f aca="false">IF(I1352&gt;=1,F1352*$J$2,"")</f>
        <v>467.563782</v>
      </c>
      <c r="K1352" s="22" t="n">
        <f aca="false">IF(I1352&gt;=2,F1352*$K$2,"")</f>
        <v>311.709188</v>
      </c>
      <c r="L1352" s="22" t="str">
        <f aca="false">IF(I1352&gt;=3,F1352*$L$2,"")</f>
        <v/>
      </c>
      <c r="M1352" s="22" t="str">
        <f aca="false">IF(I1352&gt;=4,F1352*$M$2,"")</f>
        <v/>
      </c>
      <c r="N1352" s="27" t="n">
        <v>6</v>
      </c>
      <c r="O1352" s="27" t="n">
        <v>0</v>
      </c>
      <c r="P1352" s="31" t="n">
        <v>0</v>
      </c>
      <c r="Q1352" s="32"/>
      <c r="R1352" s="38"/>
      <c r="S1352" s="25" t="n">
        <f aca="false">SUM(F1352,H1352,J1352,K1352,L1352,M1352)</f>
        <v>3095.253742</v>
      </c>
      <c r="T1352" s="25" t="n">
        <f aca="false">SUM(F1352,H1352,J1352,K1352,L1352,M1352,Q1352)</f>
        <v>3095.253742</v>
      </c>
      <c r="AMH1352" s="13"/>
      <c r="AMI1352" s="0"/>
      <c r="AMJ1352" s="0"/>
    </row>
    <row r="1353" s="39" customFormat="true" ht="13.8" hidden="false" customHeight="false" outlineLevel="0" collapsed="false">
      <c r="A1353" s="16" t="n">
        <v>30803160</v>
      </c>
      <c r="B1353" s="17" t="s">
        <v>1381</v>
      </c>
      <c r="C1353" s="18"/>
      <c r="D1353" s="18"/>
      <c r="E1353" s="16" t="s">
        <v>178</v>
      </c>
      <c r="F1353" s="19" t="n">
        <f aca="false">IF(C1353="",VLOOKUP(E1353,'PORTE E UCO'!$A$5:$D$46,4,0),VLOOKUP(E1353,'PORTE E UCO'!$A$5:$D$46,4,0)*C1353)</f>
        <v>3809.42894</v>
      </c>
      <c r="G1353" s="20"/>
      <c r="H1353" s="21" t="n">
        <f aca="false">G1353*$R$2</f>
        <v>0</v>
      </c>
      <c r="I1353" s="16" t="n">
        <v>2</v>
      </c>
      <c r="J1353" s="22" t="n">
        <f aca="false">IF(I1353&gt;=1,F1353*$J$2,"")</f>
        <v>1142.828682</v>
      </c>
      <c r="K1353" s="22" t="n">
        <f aca="false">IF(I1353&gt;=2,F1353*$K$2,"")</f>
        <v>761.885788</v>
      </c>
      <c r="L1353" s="22" t="str">
        <f aca="false">IF(I1353&gt;=3,F1353*$L$2,"")</f>
        <v/>
      </c>
      <c r="M1353" s="22" t="str">
        <f aca="false">IF(I1353&gt;=4,F1353*$M$2,"")</f>
        <v/>
      </c>
      <c r="N1353" s="16" t="n">
        <v>6</v>
      </c>
      <c r="O1353" s="16" t="n">
        <v>0</v>
      </c>
      <c r="P1353" s="23" t="n">
        <v>0</v>
      </c>
      <c r="Q1353" s="22"/>
      <c r="R1353" s="38"/>
      <c r="S1353" s="25" t="n">
        <f aca="false">SUM(F1353,H1353,J1353,K1353,L1353,M1353)</f>
        <v>5714.14341</v>
      </c>
      <c r="T1353" s="25" t="n">
        <f aca="false">SUM(F1353,H1353,J1353,K1353,L1353,M1353,Q1353)</f>
        <v>5714.14341</v>
      </c>
      <c r="AMH1353" s="13"/>
      <c r="AMI1353" s="0"/>
      <c r="AMJ1353" s="0"/>
    </row>
    <row r="1354" s="39" customFormat="true" ht="13.8" hidden="false" customHeight="false" outlineLevel="0" collapsed="false">
      <c r="A1354" s="27" t="n">
        <v>30804019</v>
      </c>
      <c r="B1354" s="28" t="s">
        <v>1382</v>
      </c>
      <c r="C1354" s="29"/>
      <c r="D1354" s="29"/>
      <c r="E1354" s="27" t="s">
        <v>22</v>
      </c>
      <c r="F1354" s="19" t="n">
        <f aca="false">IF(C1354="",VLOOKUP(E1354,'PORTE E UCO'!$A$5:$D$46,4,0),VLOOKUP(E1354,'PORTE E UCO'!$A$5:$D$46,4,0)*C1354)</f>
        <v>220.434104</v>
      </c>
      <c r="G1354" s="30"/>
      <c r="H1354" s="21" t="n">
        <f aca="false">G1354*$R$2</f>
        <v>0</v>
      </c>
      <c r="I1354" s="27" t="n">
        <v>0</v>
      </c>
      <c r="J1354" s="22" t="str">
        <f aca="false">IF(I1354&gt;=1,F1354*$J$2,"")</f>
        <v/>
      </c>
      <c r="K1354" s="22" t="str">
        <f aca="false">IF(I1354&gt;=2,F1354*$K$2,"")</f>
        <v/>
      </c>
      <c r="L1354" s="22" t="str">
        <f aca="false">IF(I1354&gt;=3,F1354*$L$2,"")</f>
        <v/>
      </c>
      <c r="M1354" s="22" t="str">
        <f aca="false">IF(I1354&gt;=4,F1354*$M$2,"")</f>
        <v/>
      </c>
      <c r="N1354" s="27" t="n">
        <v>1</v>
      </c>
      <c r="O1354" s="27" t="n">
        <v>0</v>
      </c>
      <c r="P1354" s="31" t="n">
        <v>0</v>
      </c>
      <c r="Q1354" s="32"/>
      <c r="R1354" s="38"/>
      <c r="S1354" s="25" t="n">
        <f aca="false">SUM(F1354,H1354,J1354,K1354,L1354,M1354)</f>
        <v>220.434104</v>
      </c>
      <c r="T1354" s="25" t="n">
        <f aca="false">SUM(F1354,H1354,J1354,K1354,L1354,M1354,Q1354)</f>
        <v>220.434104</v>
      </c>
      <c r="AMH1354" s="13"/>
      <c r="AMI1354" s="0"/>
      <c r="AMJ1354" s="0"/>
    </row>
    <row r="1355" s="39" customFormat="true" ht="13.8" hidden="false" customHeight="false" outlineLevel="0" collapsed="false">
      <c r="A1355" s="16" t="n">
        <v>30804027</v>
      </c>
      <c r="B1355" s="17" t="s">
        <v>1383</v>
      </c>
      <c r="C1355" s="18"/>
      <c r="D1355" s="18"/>
      <c r="E1355" s="16" t="s">
        <v>308</v>
      </c>
      <c r="F1355" s="19" t="n">
        <f aca="false">IF(C1355="",VLOOKUP(E1355,'PORTE E UCO'!$A$5:$D$46,4,0),VLOOKUP(E1355,'PORTE E UCO'!$A$5:$D$46,4,0)*C1355)</f>
        <v>1327.248658</v>
      </c>
      <c r="G1355" s="20"/>
      <c r="H1355" s="21" t="n">
        <f aca="false">G1355*$R$2</f>
        <v>0</v>
      </c>
      <c r="I1355" s="16" t="n">
        <v>2</v>
      </c>
      <c r="J1355" s="22" t="n">
        <f aca="false">IF(I1355&gt;=1,F1355*$J$2,"")</f>
        <v>398.1745974</v>
      </c>
      <c r="K1355" s="22" t="n">
        <f aca="false">IF(I1355&gt;=2,F1355*$K$2,"")</f>
        <v>265.4497316</v>
      </c>
      <c r="L1355" s="22" t="str">
        <f aca="false">IF(I1355&gt;=3,F1355*$L$2,"")</f>
        <v/>
      </c>
      <c r="M1355" s="22" t="str">
        <f aca="false">IF(I1355&gt;=4,F1355*$M$2,"")</f>
        <v/>
      </c>
      <c r="N1355" s="16" t="n">
        <v>5</v>
      </c>
      <c r="O1355" s="16" t="n">
        <v>0</v>
      </c>
      <c r="P1355" s="23" t="n">
        <v>0</v>
      </c>
      <c r="Q1355" s="22"/>
      <c r="R1355" s="38"/>
      <c r="S1355" s="25" t="n">
        <f aca="false">SUM(F1355,H1355,J1355,K1355,L1355,M1355)</f>
        <v>1990.872987</v>
      </c>
      <c r="T1355" s="25" t="n">
        <f aca="false">SUM(F1355,H1355,J1355,K1355,L1355,M1355,Q1355)</f>
        <v>1990.872987</v>
      </c>
      <c r="AMH1355" s="13"/>
      <c r="AMI1355" s="0"/>
      <c r="AMJ1355" s="0"/>
    </row>
    <row r="1356" s="39" customFormat="true" ht="13.8" hidden="false" customHeight="false" outlineLevel="0" collapsed="false">
      <c r="A1356" s="27" t="n">
        <v>30804159</v>
      </c>
      <c r="B1356" s="28" t="s">
        <v>1384</v>
      </c>
      <c r="C1356" s="29"/>
      <c r="D1356" s="29"/>
      <c r="E1356" s="27" t="s">
        <v>174</v>
      </c>
      <c r="F1356" s="19" t="n">
        <f aca="false">IF(C1356="",VLOOKUP(E1356,'PORTE E UCO'!$A$5:$D$46,4,0),VLOOKUP(E1356,'PORTE E UCO'!$A$5:$D$46,4,0)*C1356)</f>
        <v>1709.126456</v>
      </c>
      <c r="G1356" s="30" t="n">
        <v>38.5</v>
      </c>
      <c r="H1356" s="21" t="n">
        <f aca="false">G1356*$R$2</f>
        <v>757.434832</v>
      </c>
      <c r="I1356" s="27" t="n">
        <v>2</v>
      </c>
      <c r="J1356" s="22" t="n">
        <f aca="false">IF(I1356&gt;=1,F1356*$J$2,"")</f>
        <v>512.7379368</v>
      </c>
      <c r="K1356" s="22" t="n">
        <f aca="false">IF(I1356&gt;=2,F1356*$K$2,"")</f>
        <v>341.8252912</v>
      </c>
      <c r="L1356" s="22" t="str">
        <f aca="false">IF(I1356&gt;=3,F1356*$L$2,"")</f>
        <v/>
      </c>
      <c r="M1356" s="22" t="str">
        <f aca="false">IF(I1356&gt;=4,F1356*$M$2,"")</f>
        <v/>
      </c>
      <c r="N1356" s="27" t="n">
        <v>6</v>
      </c>
      <c r="O1356" s="27" t="n">
        <v>0</v>
      </c>
      <c r="P1356" s="31" t="n">
        <v>0</v>
      </c>
      <c r="Q1356" s="32"/>
      <c r="R1356" s="38"/>
      <c r="S1356" s="25" t="n">
        <f aca="false">SUM(F1356,H1356,J1356,K1356,L1356,M1356)</f>
        <v>3321.124516</v>
      </c>
      <c r="T1356" s="25" t="n">
        <f aca="false">SUM(F1356,H1356,J1356,K1356,L1356,M1356,Q1356)</f>
        <v>3321.124516</v>
      </c>
      <c r="AMH1356" s="13"/>
      <c r="AMI1356" s="0"/>
      <c r="AMJ1356" s="0"/>
    </row>
    <row r="1357" s="39" customFormat="true" ht="13.8" hidden="false" customHeight="false" outlineLevel="0" collapsed="false">
      <c r="A1357" s="16" t="n">
        <v>30804035</v>
      </c>
      <c r="B1357" s="17" t="s">
        <v>1385</v>
      </c>
      <c r="C1357" s="18"/>
      <c r="D1357" s="18"/>
      <c r="E1357" s="16" t="s">
        <v>225</v>
      </c>
      <c r="F1357" s="19" t="n">
        <f aca="false">IF(C1357="",VLOOKUP(E1357,'PORTE E UCO'!$A$5:$D$46,4,0),VLOOKUP(E1357,'PORTE E UCO'!$A$5:$D$46,4,0)*C1357)</f>
        <v>1035.416342</v>
      </c>
      <c r="G1357" s="20"/>
      <c r="H1357" s="21" t="n">
        <f aca="false">G1357*$R$2</f>
        <v>0</v>
      </c>
      <c r="I1357" s="16" t="n">
        <v>2</v>
      </c>
      <c r="J1357" s="22" t="n">
        <f aca="false">IF(I1357&gt;=1,F1357*$J$2,"")</f>
        <v>310.6249026</v>
      </c>
      <c r="K1357" s="22" t="n">
        <f aca="false">IF(I1357&gt;=2,F1357*$K$2,"")</f>
        <v>207.0832684</v>
      </c>
      <c r="L1357" s="22" t="str">
        <f aca="false">IF(I1357&gt;=3,F1357*$L$2,"")</f>
        <v/>
      </c>
      <c r="M1357" s="22" t="str">
        <f aca="false">IF(I1357&gt;=4,F1357*$M$2,"")</f>
        <v/>
      </c>
      <c r="N1357" s="16" t="n">
        <v>4</v>
      </c>
      <c r="O1357" s="16" t="n">
        <v>0</v>
      </c>
      <c r="P1357" s="23" t="n">
        <v>0</v>
      </c>
      <c r="Q1357" s="22"/>
      <c r="R1357" s="38"/>
      <c r="S1357" s="25" t="n">
        <f aca="false">SUM(F1357,H1357,J1357,K1357,L1357,M1357)</f>
        <v>1553.124513</v>
      </c>
      <c r="T1357" s="25" t="n">
        <f aca="false">SUM(F1357,H1357,J1357,K1357,L1357,M1357,Q1357)</f>
        <v>1553.124513</v>
      </c>
      <c r="AMH1357" s="13"/>
      <c r="AMI1357" s="0"/>
      <c r="AMJ1357" s="0"/>
    </row>
    <row r="1358" s="39" customFormat="true" ht="13.8" hidden="false" customHeight="false" outlineLevel="0" collapsed="false">
      <c r="A1358" s="27" t="n">
        <v>30804167</v>
      </c>
      <c r="B1358" s="28" t="s">
        <v>1386</v>
      </c>
      <c r="C1358" s="29"/>
      <c r="D1358" s="29"/>
      <c r="E1358" s="27" t="s">
        <v>308</v>
      </c>
      <c r="F1358" s="19" t="n">
        <f aca="false">IF(C1358="",VLOOKUP(E1358,'PORTE E UCO'!$A$5:$D$46,4,0),VLOOKUP(E1358,'PORTE E UCO'!$A$5:$D$46,4,0)*C1358)</f>
        <v>1327.248658</v>
      </c>
      <c r="G1358" s="30" t="n">
        <v>38.5</v>
      </c>
      <c r="H1358" s="21" t="n">
        <f aca="false">G1358*$R$2</f>
        <v>757.434832</v>
      </c>
      <c r="I1358" s="27" t="n">
        <v>2</v>
      </c>
      <c r="J1358" s="22" t="n">
        <f aca="false">IF(I1358&gt;=1,F1358*$J$2,"")</f>
        <v>398.1745974</v>
      </c>
      <c r="K1358" s="22" t="n">
        <f aca="false">IF(I1358&gt;=2,F1358*$K$2,"")</f>
        <v>265.4497316</v>
      </c>
      <c r="L1358" s="22" t="str">
        <f aca="false">IF(I1358&gt;=3,F1358*$L$2,"")</f>
        <v/>
      </c>
      <c r="M1358" s="22" t="str">
        <f aca="false">IF(I1358&gt;=4,F1358*$M$2,"")</f>
        <v/>
      </c>
      <c r="N1358" s="27" t="n">
        <v>5</v>
      </c>
      <c r="O1358" s="27" t="n">
        <v>0</v>
      </c>
      <c r="P1358" s="31" t="n">
        <v>0</v>
      </c>
      <c r="Q1358" s="32"/>
      <c r="R1358" s="38"/>
      <c r="S1358" s="25" t="n">
        <f aca="false">SUM(F1358,H1358,J1358,K1358,L1358,M1358)</f>
        <v>2748.307819</v>
      </c>
      <c r="T1358" s="25" t="n">
        <f aca="false">SUM(F1358,H1358,J1358,K1358,L1358,M1358,Q1358)</f>
        <v>2748.307819</v>
      </c>
      <c r="AMH1358" s="13"/>
      <c r="AMI1358" s="0"/>
      <c r="AMJ1358" s="0"/>
    </row>
    <row r="1359" s="39" customFormat="true" ht="13.8" hidden="false" customHeight="false" outlineLevel="0" collapsed="false">
      <c r="A1359" s="16" t="n">
        <v>30804043</v>
      </c>
      <c r="B1359" s="17" t="s">
        <v>1387</v>
      </c>
      <c r="C1359" s="18"/>
      <c r="D1359" s="18"/>
      <c r="E1359" s="16" t="s">
        <v>460</v>
      </c>
      <c r="F1359" s="19" t="n">
        <f aca="false">IF(C1359="",VLOOKUP(E1359,'PORTE E UCO'!$A$5:$D$46,4,0),VLOOKUP(E1359,'PORTE E UCO'!$A$5:$D$46,4,0)*C1359)</f>
        <v>627.14783</v>
      </c>
      <c r="G1359" s="20"/>
      <c r="H1359" s="21" t="n">
        <f aca="false">G1359*$R$2</f>
        <v>0</v>
      </c>
      <c r="I1359" s="16" t="n">
        <v>1</v>
      </c>
      <c r="J1359" s="22" t="n">
        <f aca="false">IF(I1359&gt;=1,F1359*$J$2,"")</f>
        <v>188.144349</v>
      </c>
      <c r="K1359" s="22" t="str">
        <f aca="false">IF(I1359&gt;=2,F1359*$K$2,"")</f>
        <v/>
      </c>
      <c r="L1359" s="22" t="str">
        <f aca="false">IF(I1359&gt;=3,F1359*$L$2,"")</f>
        <v/>
      </c>
      <c r="M1359" s="22" t="str">
        <f aca="false">IF(I1359&gt;=4,F1359*$M$2,"")</f>
        <v/>
      </c>
      <c r="N1359" s="16" t="n">
        <v>4</v>
      </c>
      <c r="O1359" s="16" t="n">
        <v>0</v>
      </c>
      <c r="P1359" s="23" t="n">
        <v>0</v>
      </c>
      <c r="Q1359" s="22"/>
      <c r="R1359" s="38"/>
      <c r="S1359" s="25" t="n">
        <f aca="false">SUM(F1359,H1359,J1359,K1359,L1359,M1359)</f>
        <v>815.292179</v>
      </c>
      <c r="T1359" s="25" t="n">
        <f aca="false">SUM(F1359,H1359,J1359,K1359,L1359,M1359,Q1359)</f>
        <v>815.292179</v>
      </c>
      <c r="AMH1359" s="13"/>
      <c r="AMI1359" s="0"/>
      <c r="AMJ1359" s="0"/>
    </row>
    <row r="1360" s="39" customFormat="true" ht="13.8" hidden="false" customHeight="false" outlineLevel="0" collapsed="false">
      <c r="A1360" s="27" t="n">
        <v>30804175</v>
      </c>
      <c r="B1360" s="28" t="s">
        <v>1388</v>
      </c>
      <c r="C1360" s="29"/>
      <c r="D1360" s="29"/>
      <c r="E1360" s="27" t="s">
        <v>272</v>
      </c>
      <c r="F1360" s="19" t="n">
        <f aca="false">IF(C1360="",VLOOKUP(E1360,'PORTE E UCO'!$A$5:$D$46,4,0),VLOOKUP(E1360,'PORTE E UCO'!$A$5:$D$46,4,0)*C1360)</f>
        <v>801.009488</v>
      </c>
      <c r="G1360" s="30" t="n">
        <v>33.8</v>
      </c>
      <c r="H1360" s="21" t="n">
        <f aca="false">G1360*$R$2</f>
        <v>664.9687616</v>
      </c>
      <c r="I1360" s="27" t="n">
        <v>1</v>
      </c>
      <c r="J1360" s="22" t="n">
        <f aca="false">IF(I1360&gt;=1,F1360*$J$2,"")</f>
        <v>240.3028464</v>
      </c>
      <c r="K1360" s="22" t="str">
        <f aca="false">IF(I1360&gt;=2,F1360*$K$2,"")</f>
        <v/>
      </c>
      <c r="L1360" s="22" t="str">
        <f aca="false">IF(I1360&gt;=3,F1360*$L$2,"")</f>
        <v/>
      </c>
      <c r="M1360" s="22" t="str">
        <f aca="false">IF(I1360&gt;=4,F1360*$M$2,"")</f>
        <v/>
      </c>
      <c r="N1360" s="27" t="n">
        <v>5</v>
      </c>
      <c r="O1360" s="27" t="n">
        <v>0</v>
      </c>
      <c r="P1360" s="31" t="n">
        <v>0</v>
      </c>
      <c r="Q1360" s="32"/>
      <c r="R1360" s="38"/>
      <c r="S1360" s="25" t="n">
        <f aca="false">SUM(F1360,H1360,J1360,K1360,L1360,M1360)</f>
        <v>1706.281096</v>
      </c>
      <c r="T1360" s="25" t="n">
        <f aca="false">SUM(F1360,H1360,J1360,K1360,L1360,M1360,Q1360)</f>
        <v>1706.281096</v>
      </c>
      <c r="AMH1360" s="13"/>
      <c r="AMI1360" s="0"/>
      <c r="AMJ1360" s="0"/>
    </row>
    <row r="1361" s="39" customFormat="true" ht="13.8" hidden="false" customHeight="false" outlineLevel="0" collapsed="false">
      <c r="A1361" s="16" t="n">
        <v>30804051</v>
      </c>
      <c r="B1361" s="17" t="s">
        <v>1389</v>
      </c>
      <c r="C1361" s="18"/>
      <c r="D1361" s="18"/>
      <c r="E1361" s="16" t="s">
        <v>176</v>
      </c>
      <c r="F1361" s="19" t="n">
        <f aca="false">IF(C1361="",VLOOKUP(E1361,'PORTE E UCO'!$A$5:$D$46,4,0),VLOOKUP(E1361,'PORTE E UCO'!$A$5:$D$46,4,0)*C1361)</f>
        <v>891.034646</v>
      </c>
      <c r="G1361" s="20"/>
      <c r="H1361" s="21" t="n">
        <f aca="false">G1361*$R$2</f>
        <v>0</v>
      </c>
      <c r="I1361" s="16" t="n">
        <v>1</v>
      </c>
      <c r="J1361" s="22" t="n">
        <f aca="false">IF(I1361&gt;=1,F1361*$J$2,"")</f>
        <v>267.3103938</v>
      </c>
      <c r="K1361" s="22" t="str">
        <f aca="false">IF(I1361&gt;=2,F1361*$K$2,"")</f>
        <v/>
      </c>
      <c r="L1361" s="22" t="str">
        <f aca="false">IF(I1361&gt;=3,F1361*$L$2,"")</f>
        <v/>
      </c>
      <c r="M1361" s="22" t="str">
        <f aca="false">IF(I1361&gt;=4,F1361*$M$2,"")</f>
        <v/>
      </c>
      <c r="N1361" s="16" t="n">
        <v>3</v>
      </c>
      <c r="O1361" s="16" t="n">
        <v>0</v>
      </c>
      <c r="P1361" s="23" t="n">
        <v>0</v>
      </c>
      <c r="Q1361" s="22"/>
      <c r="R1361" s="38"/>
      <c r="S1361" s="25" t="n">
        <f aca="false">SUM(F1361,H1361,J1361,K1361,L1361,M1361)</f>
        <v>1158.3450398</v>
      </c>
      <c r="T1361" s="25" t="n">
        <f aca="false">SUM(F1361,H1361,J1361,K1361,L1361,M1361,Q1361)</f>
        <v>1158.3450398</v>
      </c>
      <c r="AMH1361" s="13"/>
      <c r="AMI1361" s="0"/>
      <c r="AMJ1361" s="0"/>
    </row>
    <row r="1362" s="39" customFormat="true" ht="13.8" hidden="false" customHeight="false" outlineLevel="0" collapsed="false">
      <c r="A1362" s="27" t="n">
        <v>30804183</v>
      </c>
      <c r="B1362" s="28" t="s">
        <v>1390</v>
      </c>
      <c r="C1362" s="29"/>
      <c r="D1362" s="29"/>
      <c r="E1362" s="27" t="s">
        <v>221</v>
      </c>
      <c r="F1362" s="19" t="n">
        <f aca="false">IF(C1362="",VLOOKUP(E1362,'PORTE E UCO'!$A$5:$D$46,4,0),VLOOKUP(E1362,'PORTE E UCO'!$A$5:$D$46,4,0)*C1362)</f>
        <v>1140.948712</v>
      </c>
      <c r="G1362" s="30" t="n">
        <v>33.8</v>
      </c>
      <c r="H1362" s="21" t="n">
        <f aca="false">G1362*$R$2</f>
        <v>664.9687616</v>
      </c>
      <c r="I1362" s="27" t="n">
        <v>1</v>
      </c>
      <c r="J1362" s="22" t="n">
        <f aca="false">IF(I1362&gt;=1,F1362*$J$2,"")</f>
        <v>342.2846136</v>
      </c>
      <c r="K1362" s="22" t="str">
        <f aca="false">IF(I1362&gt;=2,F1362*$K$2,"")</f>
        <v/>
      </c>
      <c r="L1362" s="22" t="str">
        <f aca="false">IF(I1362&gt;=3,F1362*$L$2,"")</f>
        <v/>
      </c>
      <c r="M1362" s="22" t="str">
        <f aca="false">IF(I1362&gt;=4,F1362*$M$2,"")</f>
        <v/>
      </c>
      <c r="N1362" s="27" t="n">
        <v>5</v>
      </c>
      <c r="O1362" s="27" t="n">
        <v>0</v>
      </c>
      <c r="P1362" s="31" t="n">
        <v>0</v>
      </c>
      <c r="Q1362" s="32"/>
      <c r="R1362" s="38"/>
      <c r="S1362" s="25" t="n">
        <f aca="false">SUM(F1362,H1362,J1362,K1362,L1362,M1362)</f>
        <v>2148.2020872</v>
      </c>
      <c r="T1362" s="25" t="n">
        <f aca="false">SUM(F1362,H1362,J1362,K1362,L1362,M1362,Q1362)</f>
        <v>2148.2020872</v>
      </c>
      <c r="AMH1362" s="13"/>
      <c r="AMI1362" s="0"/>
      <c r="AMJ1362" s="0"/>
    </row>
    <row r="1363" s="39" customFormat="true" ht="13.8" hidden="false" customHeight="false" outlineLevel="0" collapsed="false">
      <c r="A1363" s="16" t="n">
        <v>30804060</v>
      </c>
      <c r="B1363" s="17" t="s">
        <v>1391</v>
      </c>
      <c r="C1363" s="18"/>
      <c r="D1363" s="18"/>
      <c r="E1363" s="16" t="s">
        <v>62</v>
      </c>
      <c r="F1363" s="19" t="n">
        <f aca="false">IF(C1363="",VLOOKUP(E1363,'PORTE E UCO'!$A$5:$D$46,4,0),VLOOKUP(E1363,'PORTE E UCO'!$A$5:$D$46,4,0)*C1363)</f>
        <v>524.694546</v>
      </c>
      <c r="G1363" s="20"/>
      <c r="H1363" s="21" t="n">
        <f aca="false">G1363*$R$2</f>
        <v>0</v>
      </c>
      <c r="I1363" s="16" t="n">
        <v>1</v>
      </c>
      <c r="J1363" s="22" t="n">
        <f aca="false">IF(I1363&gt;=1,F1363*$J$2,"")</f>
        <v>157.4083638</v>
      </c>
      <c r="K1363" s="22" t="str">
        <f aca="false">IF(I1363&gt;=2,F1363*$K$2,"")</f>
        <v/>
      </c>
      <c r="L1363" s="22" t="str">
        <f aca="false">IF(I1363&gt;=3,F1363*$L$2,"")</f>
        <v/>
      </c>
      <c r="M1363" s="22" t="str">
        <f aca="false">IF(I1363&gt;=4,F1363*$M$2,"")</f>
        <v/>
      </c>
      <c r="N1363" s="16" t="n">
        <v>3</v>
      </c>
      <c r="O1363" s="16" t="n">
        <v>0</v>
      </c>
      <c r="P1363" s="23" t="n">
        <v>0</v>
      </c>
      <c r="Q1363" s="22"/>
      <c r="R1363" s="38"/>
      <c r="S1363" s="25" t="n">
        <f aca="false">SUM(F1363,H1363,J1363,K1363,L1363,M1363)</f>
        <v>682.1029098</v>
      </c>
      <c r="T1363" s="25" t="n">
        <f aca="false">SUM(F1363,H1363,J1363,K1363,L1363,M1363,Q1363)</f>
        <v>682.1029098</v>
      </c>
      <c r="AMH1363" s="13"/>
      <c r="AMI1363" s="0"/>
      <c r="AMJ1363" s="0"/>
    </row>
    <row r="1364" s="39" customFormat="true" ht="13.8" hidden="false" customHeight="false" outlineLevel="0" collapsed="false">
      <c r="A1364" s="27" t="n">
        <v>30804086</v>
      </c>
      <c r="B1364" s="28" t="s">
        <v>1392</v>
      </c>
      <c r="C1364" s="29"/>
      <c r="D1364" s="29"/>
      <c r="E1364" s="27" t="s">
        <v>37</v>
      </c>
      <c r="F1364" s="19" t="n">
        <f aca="false">IF(C1364="",VLOOKUP(E1364,'PORTE E UCO'!$A$5:$D$46,4,0),VLOOKUP(E1364,'PORTE E UCO'!$A$5:$D$46,4,0)*C1364)</f>
        <v>192.437794</v>
      </c>
      <c r="G1364" s="30"/>
      <c r="H1364" s="21" t="n">
        <f aca="false">G1364*$R$2</f>
        <v>0</v>
      </c>
      <c r="I1364" s="27" t="n">
        <v>1</v>
      </c>
      <c r="J1364" s="22" t="n">
        <f aca="false">IF(I1364&gt;=1,F1364*$J$2,"")</f>
        <v>57.7313382</v>
      </c>
      <c r="K1364" s="22" t="str">
        <f aca="false">IF(I1364&gt;=2,F1364*$K$2,"")</f>
        <v/>
      </c>
      <c r="L1364" s="22" t="str">
        <f aca="false">IF(I1364&gt;=3,F1364*$L$2,"")</f>
        <v/>
      </c>
      <c r="M1364" s="22" t="str">
        <f aca="false">IF(I1364&gt;=4,F1364*$M$2,"")</f>
        <v/>
      </c>
      <c r="N1364" s="27" t="n">
        <v>1</v>
      </c>
      <c r="O1364" s="27" t="n">
        <v>0</v>
      </c>
      <c r="P1364" s="31" t="n">
        <v>0</v>
      </c>
      <c r="Q1364" s="32"/>
      <c r="R1364" s="38"/>
      <c r="S1364" s="25" t="n">
        <f aca="false">SUM(F1364,H1364,J1364,K1364,L1364,M1364)</f>
        <v>250.1691322</v>
      </c>
      <c r="T1364" s="25" t="n">
        <f aca="false">SUM(F1364,H1364,J1364,K1364,L1364,M1364,Q1364)</f>
        <v>250.1691322</v>
      </c>
      <c r="AMH1364" s="13"/>
      <c r="AMI1364" s="0"/>
      <c r="AMJ1364" s="0"/>
    </row>
    <row r="1365" s="39" customFormat="true" ht="14.95" hidden="false" customHeight="false" outlineLevel="0" collapsed="false">
      <c r="A1365" s="16" t="n">
        <v>30804094</v>
      </c>
      <c r="B1365" s="17" t="s">
        <v>1393</v>
      </c>
      <c r="C1365" s="18"/>
      <c r="D1365" s="18"/>
      <c r="E1365" s="16" t="s">
        <v>223</v>
      </c>
      <c r="F1365" s="19" t="n">
        <f aca="false">IF(C1365="",VLOOKUP(E1365,'PORTE E UCO'!$A$5:$D$46,4,0),VLOOKUP(E1365,'PORTE E UCO'!$A$5:$D$46,4,0)*C1365)</f>
        <v>436.20385</v>
      </c>
      <c r="G1365" s="20"/>
      <c r="H1365" s="21" t="n">
        <f aca="false">G1365*$R$2</f>
        <v>0</v>
      </c>
      <c r="I1365" s="16" t="n">
        <v>0</v>
      </c>
      <c r="J1365" s="22" t="str">
        <f aca="false">IF(I1365&gt;=1,F1365*$J$2,"")</f>
        <v/>
      </c>
      <c r="K1365" s="22" t="str">
        <f aca="false">IF(I1365&gt;=2,F1365*$K$2,"")</f>
        <v/>
      </c>
      <c r="L1365" s="22" t="str">
        <f aca="false">IF(I1365&gt;=3,F1365*$L$2,"")</f>
        <v/>
      </c>
      <c r="M1365" s="22" t="str">
        <f aca="false">IF(I1365&gt;=4,F1365*$M$2,"")</f>
        <v/>
      </c>
      <c r="N1365" s="16" t="n">
        <v>1</v>
      </c>
      <c r="O1365" s="16" t="n">
        <v>0</v>
      </c>
      <c r="P1365" s="23" t="n">
        <v>0</v>
      </c>
      <c r="Q1365" s="22"/>
      <c r="R1365" s="38"/>
      <c r="S1365" s="25" t="n">
        <f aca="false">SUM(F1365,H1365,J1365,K1365,L1365,M1365)</f>
        <v>436.20385</v>
      </c>
      <c r="T1365" s="25" t="n">
        <f aca="false">SUM(F1365,H1365,J1365,K1365,L1365,M1365,Q1365)</f>
        <v>436.20385</v>
      </c>
      <c r="AMH1365" s="13"/>
      <c r="AMI1365" s="0"/>
      <c r="AMJ1365" s="0"/>
    </row>
    <row r="1366" s="39" customFormat="true" ht="13.8" hidden="false" customHeight="false" outlineLevel="0" collapsed="false">
      <c r="A1366" s="27" t="n">
        <v>30804108</v>
      </c>
      <c r="B1366" s="28" t="s">
        <v>1394</v>
      </c>
      <c r="C1366" s="29"/>
      <c r="D1366" s="29"/>
      <c r="E1366" s="27" t="s">
        <v>308</v>
      </c>
      <c r="F1366" s="19" t="n">
        <f aca="false">IF(C1366="",VLOOKUP(E1366,'PORTE E UCO'!$A$5:$D$46,4,0),VLOOKUP(E1366,'PORTE E UCO'!$A$5:$D$46,4,0)*C1366)</f>
        <v>1327.248658</v>
      </c>
      <c r="G1366" s="30"/>
      <c r="H1366" s="21" t="n">
        <f aca="false">G1366*$R$2</f>
        <v>0</v>
      </c>
      <c r="I1366" s="27" t="n">
        <v>2</v>
      </c>
      <c r="J1366" s="22" t="n">
        <f aca="false">IF(I1366&gt;=1,F1366*$J$2,"")</f>
        <v>398.1745974</v>
      </c>
      <c r="K1366" s="22" t="n">
        <f aca="false">IF(I1366&gt;=2,F1366*$K$2,"")</f>
        <v>265.4497316</v>
      </c>
      <c r="L1366" s="22" t="str">
        <f aca="false">IF(I1366&gt;=3,F1366*$L$2,"")</f>
        <v/>
      </c>
      <c r="M1366" s="22" t="str">
        <f aca="false">IF(I1366&gt;=4,F1366*$M$2,"")</f>
        <v/>
      </c>
      <c r="N1366" s="27" t="n">
        <v>4</v>
      </c>
      <c r="O1366" s="27" t="n">
        <v>0</v>
      </c>
      <c r="P1366" s="31" t="n">
        <v>0</v>
      </c>
      <c r="Q1366" s="32"/>
      <c r="R1366" s="38"/>
      <c r="S1366" s="25" t="n">
        <f aca="false">SUM(F1366,H1366,J1366,K1366,L1366,M1366)</f>
        <v>1990.872987</v>
      </c>
      <c r="T1366" s="25" t="n">
        <f aca="false">SUM(F1366,H1366,J1366,K1366,L1366,M1366,Q1366)</f>
        <v>1990.872987</v>
      </c>
      <c r="AMH1366" s="13"/>
      <c r="AMI1366" s="0"/>
      <c r="AMJ1366" s="0"/>
    </row>
    <row r="1367" s="39" customFormat="true" ht="13.8" hidden="false" customHeight="false" outlineLevel="0" collapsed="false">
      <c r="A1367" s="16" t="n">
        <v>30804191</v>
      </c>
      <c r="B1367" s="17" t="s">
        <v>1395</v>
      </c>
      <c r="C1367" s="18"/>
      <c r="D1367" s="18"/>
      <c r="E1367" s="16" t="s">
        <v>254</v>
      </c>
      <c r="F1367" s="19" t="n">
        <f aca="false">IF(C1367="",VLOOKUP(E1367,'PORTE E UCO'!$A$5:$D$46,4,0),VLOOKUP(E1367,'PORTE E UCO'!$A$5:$D$46,4,0)*C1367)</f>
        <v>1875.234508</v>
      </c>
      <c r="G1367" s="20" t="n">
        <v>38.5</v>
      </c>
      <c r="H1367" s="21" t="n">
        <f aca="false">G1367*$R$2</f>
        <v>757.434832</v>
      </c>
      <c r="I1367" s="16" t="n">
        <v>1</v>
      </c>
      <c r="J1367" s="22" t="n">
        <f aca="false">IF(I1367&gt;=1,F1367*$J$2,"")</f>
        <v>562.5703524</v>
      </c>
      <c r="K1367" s="22" t="str">
        <f aca="false">IF(I1367&gt;=2,F1367*$K$2,"")</f>
        <v/>
      </c>
      <c r="L1367" s="22" t="str">
        <f aca="false">IF(I1367&gt;=3,F1367*$L$2,"")</f>
        <v/>
      </c>
      <c r="M1367" s="22" t="str">
        <f aca="false">IF(I1367&gt;=4,F1367*$M$2,"")</f>
        <v/>
      </c>
      <c r="N1367" s="16" t="n">
        <v>5</v>
      </c>
      <c r="O1367" s="16" t="n">
        <v>0</v>
      </c>
      <c r="P1367" s="23" t="n">
        <v>0</v>
      </c>
      <c r="Q1367" s="22"/>
      <c r="R1367" s="38"/>
      <c r="S1367" s="25" t="n">
        <f aca="false">SUM(F1367,H1367,J1367,K1367,L1367,M1367)</f>
        <v>3195.2396924</v>
      </c>
      <c r="T1367" s="25" t="n">
        <f aca="false">SUM(F1367,H1367,J1367,K1367,L1367,M1367,Q1367)</f>
        <v>3195.2396924</v>
      </c>
      <c r="AMH1367" s="13"/>
      <c r="AMI1367" s="0"/>
      <c r="AMJ1367" s="0"/>
    </row>
    <row r="1368" s="39" customFormat="true" ht="13.8" hidden="false" customHeight="false" outlineLevel="0" collapsed="false">
      <c r="A1368" s="27" t="n">
        <v>30804116</v>
      </c>
      <c r="B1368" s="28" t="s">
        <v>1396</v>
      </c>
      <c r="C1368" s="29"/>
      <c r="D1368" s="29"/>
      <c r="E1368" s="27" t="s">
        <v>15</v>
      </c>
      <c r="F1368" s="19" t="n">
        <f aca="false">IF(C1368="",VLOOKUP(E1368,'PORTE E UCO'!$A$5:$D$46,4,0),VLOOKUP(E1368,'PORTE E UCO'!$A$5:$D$46,4,0)*C1368)</f>
        <v>93.13473</v>
      </c>
      <c r="G1368" s="30"/>
      <c r="H1368" s="21" t="n">
        <f aca="false">G1368*$R$2</f>
        <v>0</v>
      </c>
      <c r="I1368" s="27" t="n">
        <v>0</v>
      </c>
      <c r="J1368" s="22" t="str">
        <f aca="false">IF(I1368&gt;=1,F1368*$J$2,"")</f>
        <v/>
      </c>
      <c r="K1368" s="22" t="str">
        <f aca="false">IF(I1368&gt;=2,F1368*$K$2,"")</f>
        <v/>
      </c>
      <c r="L1368" s="22" t="str">
        <f aca="false">IF(I1368&gt;=3,F1368*$L$2,"")</f>
        <v/>
      </c>
      <c r="M1368" s="22" t="str">
        <f aca="false">IF(I1368&gt;=4,F1368*$M$2,"")</f>
        <v/>
      </c>
      <c r="N1368" s="27" t="n">
        <v>1</v>
      </c>
      <c r="O1368" s="27" t="n">
        <v>0</v>
      </c>
      <c r="P1368" s="31" t="n">
        <v>0</v>
      </c>
      <c r="Q1368" s="32"/>
      <c r="R1368" s="38"/>
      <c r="S1368" s="25" t="n">
        <f aca="false">SUM(F1368,H1368,J1368,K1368,L1368,M1368)</f>
        <v>93.13473</v>
      </c>
      <c r="T1368" s="25" t="n">
        <f aca="false">SUM(F1368,H1368,J1368,K1368,L1368,M1368,Q1368)</f>
        <v>93.13473</v>
      </c>
      <c r="AMH1368" s="13"/>
      <c r="AMI1368" s="0"/>
      <c r="AMJ1368" s="0"/>
    </row>
    <row r="1369" s="39" customFormat="true" ht="13.8" hidden="false" customHeight="false" outlineLevel="0" collapsed="false">
      <c r="A1369" s="16" t="n">
        <v>30804124</v>
      </c>
      <c r="B1369" s="17" t="s">
        <v>1397</v>
      </c>
      <c r="C1369" s="18"/>
      <c r="D1369" s="18"/>
      <c r="E1369" s="16" t="s">
        <v>195</v>
      </c>
      <c r="F1369" s="19" t="n">
        <f aca="false">IF(C1369="",VLOOKUP(E1369,'PORTE E UCO'!$A$5:$D$46,4,0),VLOOKUP(E1369,'PORTE E UCO'!$A$5:$D$46,4,0)*C1369)</f>
        <v>742.008916</v>
      </c>
      <c r="G1369" s="20"/>
      <c r="H1369" s="21" t="n">
        <f aca="false">G1369*$R$2</f>
        <v>0</v>
      </c>
      <c r="I1369" s="16" t="n">
        <v>1</v>
      </c>
      <c r="J1369" s="22" t="n">
        <f aca="false">IF(I1369&gt;=1,F1369*$J$2,"")</f>
        <v>222.6026748</v>
      </c>
      <c r="K1369" s="22" t="str">
        <f aca="false">IF(I1369&gt;=2,F1369*$K$2,"")</f>
        <v/>
      </c>
      <c r="L1369" s="22" t="str">
        <f aca="false">IF(I1369&gt;=3,F1369*$L$2,"")</f>
        <v/>
      </c>
      <c r="M1369" s="22" t="str">
        <f aca="false">IF(I1369&gt;=4,F1369*$M$2,"")</f>
        <v/>
      </c>
      <c r="N1369" s="16" t="n">
        <v>5</v>
      </c>
      <c r="O1369" s="16" t="n">
        <v>0</v>
      </c>
      <c r="P1369" s="23" t="n">
        <v>0</v>
      </c>
      <c r="Q1369" s="22"/>
      <c r="R1369" s="38"/>
      <c r="S1369" s="25" t="n">
        <f aca="false">SUM(F1369,H1369,J1369,K1369,L1369,M1369)</f>
        <v>964.6115908</v>
      </c>
      <c r="T1369" s="25" t="n">
        <f aca="false">SUM(F1369,H1369,J1369,K1369,L1369,M1369,Q1369)</f>
        <v>964.6115908</v>
      </c>
      <c r="AMH1369" s="13"/>
      <c r="AMI1369" s="0"/>
      <c r="AMJ1369" s="0"/>
    </row>
    <row r="1370" s="39" customFormat="true" ht="13.8" hidden="false" customHeight="false" outlineLevel="0" collapsed="false">
      <c r="A1370" s="27" t="n">
        <v>30804205</v>
      </c>
      <c r="B1370" s="28" t="s">
        <v>1398</v>
      </c>
      <c r="C1370" s="29"/>
      <c r="D1370" s="29"/>
      <c r="E1370" s="27" t="s">
        <v>229</v>
      </c>
      <c r="F1370" s="19" t="n">
        <f aca="false">IF(C1370="",VLOOKUP(E1370,'PORTE E UCO'!$A$5:$D$46,4,0),VLOOKUP(E1370,'PORTE E UCO'!$A$5:$D$46,4,0)*C1370)</f>
        <v>946.935808</v>
      </c>
      <c r="G1370" s="30" t="n">
        <v>33.8</v>
      </c>
      <c r="H1370" s="21" t="n">
        <f aca="false">G1370*$R$2</f>
        <v>664.9687616</v>
      </c>
      <c r="I1370" s="27" t="n">
        <v>1</v>
      </c>
      <c r="J1370" s="22" t="n">
        <f aca="false">IF(I1370&gt;=1,F1370*$J$2,"")</f>
        <v>284.0807424</v>
      </c>
      <c r="K1370" s="22" t="str">
        <f aca="false">IF(I1370&gt;=2,F1370*$K$2,"")</f>
        <v/>
      </c>
      <c r="L1370" s="22" t="str">
        <f aca="false">IF(I1370&gt;=3,F1370*$L$2,"")</f>
        <v/>
      </c>
      <c r="M1370" s="22" t="str">
        <f aca="false">IF(I1370&gt;=4,F1370*$M$2,"")</f>
        <v/>
      </c>
      <c r="N1370" s="27" t="n">
        <v>5</v>
      </c>
      <c r="O1370" s="27" t="n">
        <v>0</v>
      </c>
      <c r="P1370" s="31" t="n">
        <v>0</v>
      </c>
      <c r="Q1370" s="32"/>
      <c r="R1370" s="38"/>
      <c r="S1370" s="25" t="n">
        <f aca="false">SUM(F1370,H1370,J1370,K1370,L1370,M1370)</f>
        <v>1895.985312</v>
      </c>
      <c r="T1370" s="25" t="n">
        <f aca="false">SUM(F1370,H1370,J1370,K1370,L1370,M1370,Q1370)</f>
        <v>1895.985312</v>
      </c>
      <c r="AMH1370" s="13"/>
      <c r="AMI1370" s="0"/>
      <c r="AMJ1370" s="0"/>
    </row>
    <row r="1371" s="39" customFormat="true" ht="13.8" hidden="false" customHeight="false" outlineLevel="0" collapsed="false">
      <c r="A1371" s="16" t="n">
        <v>30804132</v>
      </c>
      <c r="B1371" s="17" t="s">
        <v>1399</v>
      </c>
      <c r="C1371" s="18"/>
      <c r="D1371" s="18"/>
      <c r="E1371" s="16" t="s">
        <v>350</v>
      </c>
      <c r="F1371" s="19" t="n">
        <f aca="false">IF(C1371="",VLOOKUP(E1371,'PORTE E UCO'!$A$5:$D$46,4,0),VLOOKUP(E1371,'PORTE E UCO'!$A$5:$D$46,4,0)*C1371)</f>
        <v>479.687048</v>
      </c>
      <c r="G1371" s="20"/>
      <c r="H1371" s="21" t="n">
        <f aca="false">G1371*$R$2</f>
        <v>0</v>
      </c>
      <c r="I1371" s="16" t="n">
        <v>1</v>
      </c>
      <c r="J1371" s="22" t="n">
        <f aca="false">IF(I1371&gt;=1,F1371*$J$2,"")</f>
        <v>143.9061144</v>
      </c>
      <c r="K1371" s="22" t="str">
        <f aca="false">IF(I1371&gt;=2,F1371*$K$2,"")</f>
        <v/>
      </c>
      <c r="L1371" s="22" t="str">
        <f aca="false">IF(I1371&gt;=3,F1371*$L$2,"")</f>
        <v/>
      </c>
      <c r="M1371" s="22" t="str">
        <f aca="false">IF(I1371&gt;=4,F1371*$M$2,"")</f>
        <v/>
      </c>
      <c r="N1371" s="16" t="n">
        <v>3</v>
      </c>
      <c r="O1371" s="16" t="n">
        <v>0</v>
      </c>
      <c r="P1371" s="23" t="n">
        <v>0</v>
      </c>
      <c r="Q1371" s="22"/>
      <c r="R1371" s="38"/>
      <c r="S1371" s="25" t="n">
        <f aca="false">SUM(F1371,H1371,J1371,K1371,L1371,M1371)</f>
        <v>623.5931624</v>
      </c>
      <c r="T1371" s="25" t="n">
        <f aca="false">SUM(F1371,H1371,J1371,K1371,L1371,M1371,Q1371)</f>
        <v>623.5931624</v>
      </c>
      <c r="AMH1371" s="13"/>
      <c r="AMI1371" s="0"/>
      <c r="AMJ1371" s="0"/>
    </row>
    <row r="1372" s="39" customFormat="true" ht="13.8" hidden="false" customHeight="false" outlineLevel="0" collapsed="false">
      <c r="A1372" s="27" t="n">
        <v>30804140</v>
      </c>
      <c r="B1372" s="28" t="s">
        <v>1400</v>
      </c>
      <c r="C1372" s="29"/>
      <c r="D1372" s="29"/>
      <c r="E1372" s="27" t="s">
        <v>308</v>
      </c>
      <c r="F1372" s="19" t="n">
        <f aca="false">IF(C1372="",VLOOKUP(E1372,'PORTE E UCO'!$A$5:$D$46,4,0),VLOOKUP(E1372,'PORTE E UCO'!$A$5:$D$46,4,0)*C1372)</f>
        <v>1327.248658</v>
      </c>
      <c r="G1372" s="30"/>
      <c r="H1372" s="21" t="n">
        <f aca="false">G1372*$R$2</f>
        <v>0</v>
      </c>
      <c r="I1372" s="27" t="n">
        <v>2</v>
      </c>
      <c r="J1372" s="22" t="n">
        <f aca="false">IF(I1372&gt;=1,F1372*$J$2,"")</f>
        <v>398.1745974</v>
      </c>
      <c r="K1372" s="22" t="n">
        <f aca="false">IF(I1372&gt;=2,F1372*$K$2,"")</f>
        <v>265.4497316</v>
      </c>
      <c r="L1372" s="22" t="str">
        <f aca="false">IF(I1372&gt;=3,F1372*$L$2,"")</f>
        <v/>
      </c>
      <c r="M1372" s="22" t="str">
        <f aca="false">IF(I1372&gt;=4,F1372*$M$2,"")</f>
        <v/>
      </c>
      <c r="N1372" s="27" t="n">
        <v>5</v>
      </c>
      <c r="O1372" s="27" t="n">
        <v>0</v>
      </c>
      <c r="P1372" s="31" t="n">
        <v>0</v>
      </c>
      <c r="Q1372" s="32"/>
      <c r="R1372" s="38"/>
      <c r="S1372" s="25" t="n">
        <f aca="false">SUM(F1372,H1372,J1372,K1372,L1372,M1372)</f>
        <v>1990.872987</v>
      </c>
      <c r="T1372" s="25" t="n">
        <f aca="false">SUM(F1372,H1372,J1372,K1372,L1372,M1372,Q1372)</f>
        <v>1990.872987</v>
      </c>
      <c r="AMH1372" s="13"/>
      <c r="AMI1372" s="0"/>
      <c r="AMJ1372" s="0"/>
    </row>
    <row r="1373" s="39" customFormat="true" ht="13.8" hidden="false" customHeight="false" outlineLevel="0" collapsed="false">
      <c r="A1373" s="16" t="n">
        <v>30804213</v>
      </c>
      <c r="B1373" s="17" t="s">
        <v>1401</v>
      </c>
      <c r="C1373" s="18"/>
      <c r="D1373" s="18"/>
      <c r="E1373" s="16" t="s">
        <v>254</v>
      </c>
      <c r="F1373" s="19" t="n">
        <f aca="false">IF(C1373="",VLOOKUP(E1373,'PORTE E UCO'!$A$5:$D$46,4,0),VLOOKUP(E1373,'PORTE E UCO'!$A$5:$D$46,4,0)*C1373)</f>
        <v>1875.234508</v>
      </c>
      <c r="G1373" s="20" t="n">
        <v>38.5</v>
      </c>
      <c r="H1373" s="21" t="n">
        <f aca="false">G1373*$R$2</f>
        <v>757.434832</v>
      </c>
      <c r="I1373" s="16" t="n">
        <v>2</v>
      </c>
      <c r="J1373" s="22" t="n">
        <f aca="false">IF(I1373&gt;=1,F1373*$J$2,"")</f>
        <v>562.5703524</v>
      </c>
      <c r="K1373" s="22" t="n">
        <f aca="false">IF(I1373&gt;=2,F1373*$K$2,"")</f>
        <v>375.0469016</v>
      </c>
      <c r="L1373" s="22" t="str">
        <f aca="false">IF(I1373&gt;=3,F1373*$L$2,"")</f>
        <v/>
      </c>
      <c r="M1373" s="22" t="str">
        <f aca="false">IF(I1373&gt;=4,F1373*$M$2,"")</f>
        <v/>
      </c>
      <c r="N1373" s="16" t="n">
        <v>5</v>
      </c>
      <c r="O1373" s="16" t="n">
        <v>0</v>
      </c>
      <c r="P1373" s="23" t="n">
        <v>0</v>
      </c>
      <c r="Q1373" s="22"/>
      <c r="R1373" s="38"/>
      <c r="S1373" s="25" t="n">
        <f aca="false">SUM(F1373,H1373,J1373,K1373,L1373,M1373)</f>
        <v>3570.286594</v>
      </c>
      <c r="T1373" s="25" t="n">
        <f aca="false">SUM(F1373,H1373,J1373,K1373,L1373,M1373,Q1373)</f>
        <v>3570.286594</v>
      </c>
      <c r="AMH1373" s="13"/>
      <c r="AMI1373" s="0"/>
      <c r="AMJ1373" s="0"/>
    </row>
    <row r="1374" s="39" customFormat="true" ht="13.8" hidden="false" customHeight="false" outlineLevel="0" collapsed="false">
      <c r="A1374" s="27" t="n">
        <v>30805023</v>
      </c>
      <c r="B1374" s="28" t="s">
        <v>1402</v>
      </c>
      <c r="C1374" s="29"/>
      <c r="D1374" s="29"/>
      <c r="E1374" s="27" t="s">
        <v>24</v>
      </c>
      <c r="F1374" s="19" t="n">
        <f aca="false">IF(C1374="",VLOOKUP(E1374,'PORTE E UCO'!$A$5:$D$46,4,0),VLOOKUP(E1374,'PORTE E UCO'!$A$5:$D$46,4,0)*C1374)</f>
        <v>377.223602</v>
      </c>
      <c r="G1374" s="30"/>
      <c r="H1374" s="21" t="n">
        <f aca="false">G1374*$R$2</f>
        <v>0</v>
      </c>
      <c r="I1374" s="27" t="n">
        <v>1</v>
      </c>
      <c r="J1374" s="22" t="n">
        <f aca="false">IF(I1374&gt;=1,F1374*$J$2,"")</f>
        <v>113.1670806</v>
      </c>
      <c r="K1374" s="22" t="str">
        <f aca="false">IF(I1374&gt;=2,F1374*$K$2,"")</f>
        <v/>
      </c>
      <c r="L1374" s="22" t="str">
        <f aca="false">IF(I1374&gt;=3,F1374*$L$2,"")</f>
        <v/>
      </c>
      <c r="M1374" s="22" t="str">
        <f aca="false">IF(I1374&gt;=4,F1374*$M$2,"")</f>
        <v/>
      </c>
      <c r="N1374" s="27" t="n">
        <v>2</v>
      </c>
      <c r="O1374" s="27" t="n">
        <v>0</v>
      </c>
      <c r="P1374" s="31" t="n">
        <v>0</v>
      </c>
      <c r="Q1374" s="32"/>
      <c r="R1374" s="38"/>
      <c r="S1374" s="25" t="n">
        <f aca="false">SUM(F1374,H1374,J1374,K1374,L1374,M1374)</f>
        <v>490.3906826</v>
      </c>
      <c r="T1374" s="25" t="n">
        <f aca="false">SUM(F1374,H1374,J1374,K1374,L1374,M1374,Q1374)</f>
        <v>490.3906826</v>
      </c>
      <c r="AMH1374" s="13"/>
      <c r="AMI1374" s="0"/>
      <c r="AMJ1374" s="0"/>
    </row>
    <row r="1375" s="39" customFormat="true" ht="13.8" hidden="false" customHeight="false" outlineLevel="0" collapsed="false">
      <c r="A1375" s="16" t="n">
        <v>30805031</v>
      </c>
      <c r="B1375" s="17" t="s">
        <v>1403</v>
      </c>
      <c r="C1375" s="18"/>
      <c r="D1375" s="18"/>
      <c r="E1375" s="16" t="s">
        <v>223</v>
      </c>
      <c r="F1375" s="19" t="n">
        <f aca="false">IF(C1375="",VLOOKUP(E1375,'PORTE E UCO'!$A$5:$D$46,4,0),VLOOKUP(E1375,'PORTE E UCO'!$A$5:$D$46,4,0)*C1375)</f>
        <v>436.20385</v>
      </c>
      <c r="G1375" s="20"/>
      <c r="H1375" s="21" t="n">
        <f aca="false">G1375*$R$2</f>
        <v>0</v>
      </c>
      <c r="I1375" s="16" t="n">
        <v>1</v>
      </c>
      <c r="J1375" s="22" t="n">
        <f aca="false">IF(I1375&gt;=1,F1375*$J$2,"")</f>
        <v>130.861155</v>
      </c>
      <c r="K1375" s="22" t="str">
        <f aca="false">IF(I1375&gt;=2,F1375*$K$2,"")</f>
        <v/>
      </c>
      <c r="L1375" s="22" t="str">
        <f aca="false">IF(I1375&gt;=3,F1375*$L$2,"")</f>
        <v/>
      </c>
      <c r="M1375" s="22" t="str">
        <f aca="false">IF(I1375&gt;=4,F1375*$M$2,"")</f>
        <v/>
      </c>
      <c r="N1375" s="16" t="n">
        <v>3</v>
      </c>
      <c r="O1375" s="16" t="n">
        <v>0</v>
      </c>
      <c r="P1375" s="23" t="n">
        <v>0</v>
      </c>
      <c r="Q1375" s="22"/>
      <c r="R1375" s="38"/>
      <c r="S1375" s="25" t="n">
        <f aca="false">SUM(F1375,H1375,J1375,K1375,L1375,M1375)</f>
        <v>567.065005</v>
      </c>
      <c r="T1375" s="25" t="n">
        <f aca="false">SUM(F1375,H1375,J1375,K1375,L1375,M1375,Q1375)</f>
        <v>567.065005</v>
      </c>
      <c r="AMH1375" s="13"/>
      <c r="AMI1375" s="0"/>
      <c r="AMJ1375" s="0"/>
    </row>
    <row r="1376" s="39" customFormat="true" ht="13.8" hidden="false" customHeight="false" outlineLevel="0" collapsed="false">
      <c r="A1376" s="27" t="n">
        <v>30805180</v>
      </c>
      <c r="B1376" s="28" t="s">
        <v>1404</v>
      </c>
      <c r="C1376" s="29"/>
      <c r="D1376" s="29"/>
      <c r="E1376" s="27" t="s">
        <v>167</v>
      </c>
      <c r="F1376" s="19" t="n">
        <f aca="false">IF(C1376="",VLOOKUP(E1376,'PORTE E UCO'!$A$5:$D$46,4,0),VLOOKUP(E1376,'PORTE E UCO'!$A$5:$D$46,4,0)*C1376)</f>
        <v>566.612796</v>
      </c>
      <c r="G1376" s="30" t="n">
        <v>33.8</v>
      </c>
      <c r="H1376" s="21" t="n">
        <f aca="false">G1376*$R$2</f>
        <v>664.9687616</v>
      </c>
      <c r="I1376" s="27" t="n">
        <v>1</v>
      </c>
      <c r="J1376" s="22" t="n">
        <f aca="false">IF(I1376&gt;=1,F1376*$J$2,"")</f>
        <v>169.9838388</v>
      </c>
      <c r="K1376" s="22" t="str">
        <f aca="false">IF(I1376&gt;=2,F1376*$K$2,"")</f>
        <v/>
      </c>
      <c r="L1376" s="22" t="str">
        <f aca="false">IF(I1376&gt;=3,F1376*$L$2,"")</f>
        <v/>
      </c>
      <c r="M1376" s="22" t="str">
        <f aca="false">IF(I1376&gt;=4,F1376*$M$2,"")</f>
        <v/>
      </c>
      <c r="N1376" s="27" t="n">
        <v>4</v>
      </c>
      <c r="O1376" s="27" t="n">
        <v>0</v>
      </c>
      <c r="P1376" s="31" t="n">
        <v>0</v>
      </c>
      <c r="Q1376" s="32"/>
      <c r="R1376" s="38"/>
      <c r="S1376" s="25" t="n">
        <f aca="false">SUM(F1376,H1376,J1376,K1376,L1376,M1376)</f>
        <v>1401.5653964</v>
      </c>
      <c r="T1376" s="25" t="n">
        <f aca="false">SUM(F1376,H1376,J1376,K1376,L1376,M1376,Q1376)</f>
        <v>1401.5653964</v>
      </c>
      <c r="AMH1376" s="13"/>
      <c r="AMI1376" s="0"/>
      <c r="AMJ1376" s="0"/>
    </row>
    <row r="1377" s="39" customFormat="true" ht="13.8" hidden="false" customHeight="false" outlineLevel="0" collapsed="false">
      <c r="A1377" s="16" t="n">
        <v>30805040</v>
      </c>
      <c r="B1377" s="17" t="s">
        <v>1405</v>
      </c>
      <c r="C1377" s="18"/>
      <c r="D1377" s="18"/>
      <c r="E1377" s="16" t="s">
        <v>174</v>
      </c>
      <c r="F1377" s="19" t="n">
        <f aca="false">IF(C1377="",VLOOKUP(E1377,'PORTE E UCO'!$A$5:$D$46,4,0),VLOOKUP(E1377,'PORTE E UCO'!$A$5:$D$46,4,0)*C1377)</f>
        <v>1709.126456</v>
      </c>
      <c r="G1377" s="20"/>
      <c r="H1377" s="21" t="n">
        <f aca="false">G1377*$R$2</f>
        <v>0</v>
      </c>
      <c r="I1377" s="16" t="n">
        <v>2</v>
      </c>
      <c r="J1377" s="22" t="n">
        <f aca="false">IF(I1377&gt;=1,F1377*$J$2,"")</f>
        <v>512.7379368</v>
      </c>
      <c r="K1377" s="22" t="n">
        <f aca="false">IF(I1377&gt;=2,F1377*$K$2,"")</f>
        <v>341.8252912</v>
      </c>
      <c r="L1377" s="22" t="str">
        <f aca="false">IF(I1377&gt;=3,F1377*$L$2,"")</f>
        <v/>
      </c>
      <c r="M1377" s="22" t="str">
        <f aca="false">IF(I1377&gt;=4,F1377*$M$2,"")</f>
        <v/>
      </c>
      <c r="N1377" s="16" t="n">
        <v>6</v>
      </c>
      <c r="O1377" s="16" t="n">
        <v>0</v>
      </c>
      <c r="P1377" s="23" t="n">
        <v>0</v>
      </c>
      <c r="Q1377" s="22"/>
      <c r="R1377" s="38"/>
      <c r="S1377" s="25" t="n">
        <f aca="false">SUM(F1377,H1377,J1377,K1377,L1377,M1377)</f>
        <v>2563.689684</v>
      </c>
      <c r="T1377" s="25" t="n">
        <f aca="false">SUM(F1377,H1377,J1377,K1377,L1377,M1377,Q1377)</f>
        <v>2563.689684</v>
      </c>
      <c r="AMH1377" s="13"/>
      <c r="AMI1377" s="0"/>
      <c r="AMJ1377" s="0"/>
    </row>
    <row r="1378" s="39" customFormat="true" ht="14.95" hidden="false" customHeight="false" outlineLevel="0" collapsed="false">
      <c r="A1378" s="27" t="n">
        <v>30805198</v>
      </c>
      <c r="B1378" s="28" t="s">
        <v>1406</v>
      </c>
      <c r="C1378" s="29"/>
      <c r="D1378" s="29"/>
      <c r="E1378" s="27" t="s">
        <v>361</v>
      </c>
      <c r="F1378" s="19" t="n">
        <f aca="false">IF(C1378="",VLOOKUP(E1378,'PORTE E UCO'!$A$5:$D$46,4,0),VLOOKUP(E1378,'PORTE E UCO'!$A$5:$D$46,4,0)*C1378)</f>
        <v>2089.449468</v>
      </c>
      <c r="G1378" s="30" t="n">
        <v>42.9</v>
      </c>
      <c r="H1378" s="21" t="n">
        <f aca="false">G1378*$R$2</f>
        <v>843.9988128</v>
      </c>
      <c r="I1378" s="27" t="n">
        <v>1</v>
      </c>
      <c r="J1378" s="22" t="n">
        <f aca="false">IF(I1378&gt;=1,F1378*$J$2,"")</f>
        <v>626.8348404</v>
      </c>
      <c r="K1378" s="22" t="str">
        <f aca="false">IF(I1378&gt;=2,F1378*$K$2,"")</f>
        <v/>
      </c>
      <c r="L1378" s="22" t="str">
        <f aca="false">IF(I1378&gt;=3,F1378*$L$2,"")</f>
        <v/>
      </c>
      <c r="M1378" s="22" t="str">
        <f aca="false">IF(I1378&gt;=4,F1378*$M$2,"")</f>
        <v/>
      </c>
      <c r="N1378" s="27" t="n">
        <v>6</v>
      </c>
      <c r="O1378" s="27" t="n">
        <v>0</v>
      </c>
      <c r="P1378" s="31" t="n">
        <v>0</v>
      </c>
      <c r="Q1378" s="32"/>
      <c r="R1378" s="38"/>
      <c r="S1378" s="25" t="n">
        <f aca="false">SUM(F1378,H1378,J1378,K1378,L1378,M1378)</f>
        <v>3560.2831212</v>
      </c>
      <c r="T1378" s="25" t="n">
        <f aca="false">SUM(F1378,H1378,J1378,K1378,L1378,M1378,Q1378)</f>
        <v>3560.2831212</v>
      </c>
      <c r="AMH1378" s="13"/>
      <c r="AMI1378" s="0"/>
      <c r="AMJ1378" s="0"/>
    </row>
    <row r="1379" s="39" customFormat="true" ht="13.8" hidden="false" customHeight="false" outlineLevel="0" collapsed="false">
      <c r="A1379" s="16" t="n">
        <v>30805201</v>
      </c>
      <c r="B1379" s="17" t="s">
        <v>1407</v>
      </c>
      <c r="C1379" s="18"/>
      <c r="D1379" s="18"/>
      <c r="E1379" s="16" t="s">
        <v>174</v>
      </c>
      <c r="F1379" s="19" t="n">
        <f aca="false">IF(C1379="",VLOOKUP(E1379,'PORTE E UCO'!$A$5:$D$46,4,0),VLOOKUP(E1379,'PORTE E UCO'!$A$5:$D$46,4,0)*C1379)</f>
        <v>1709.126456</v>
      </c>
      <c r="G1379" s="20" t="n">
        <v>38.5</v>
      </c>
      <c r="H1379" s="21" t="n">
        <f aca="false">G1379*$R$2</f>
        <v>757.434832</v>
      </c>
      <c r="I1379" s="16" t="n">
        <v>1</v>
      </c>
      <c r="J1379" s="22" t="n">
        <f aca="false">IF(I1379&gt;=1,F1379*$J$2,"")</f>
        <v>512.7379368</v>
      </c>
      <c r="K1379" s="22" t="str">
        <f aca="false">IF(I1379&gt;=2,F1379*$K$2,"")</f>
        <v/>
      </c>
      <c r="L1379" s="22" t="str">
        <f aca="false">IF(I1379&gt;=3,F1379*$L$2,"")</f>
        <v/>
      </c>
      <c r="M1379" s="22" t="str">
        <f aca="false">IF(I1379&gt;=4,F1379*$M$2,"")</f>
        <v/>
      </c>
      <c r="N1379" s="16" t="n">
        <v>5</v>
      </c>
      <c r="O1379" s="16" t="n">
        <v>0</v>
      </c>
      <c r="P1379" s="23" t="n">
        <v>0</v>
      </c>
      <c r="Q1379" s="22"/>
      <c r="R1379" s="38"/>
      <c r="S1379" s="25" t="n">
        <f aca="false">SUM(F1379,H1379,J1379,K1379,L1379,M1379)</f>
        <v>2979.2992248</v>
      </c>
      <c r="T1379" s="25" t="n">
        <f aca="false">SUM(F1379,H1379,J1379,K1379,L1379,M1379,Q1379)</f>
        <v>2979.2992248</v>
      </c>
      <c r="AMH1379" s="13"/>
      <c r="AMI1379" s="0"/>
      <c r="AMJ1379" s="0"/>
    </row>
    <row r="1380" s="39" customFormat="true" ht="14.95" hidden="false" customHeight="false" outlineLevel="0" collapsed="false">
      <c r="A1380" s="27" t="n">
        <v>30805074</v>
      </c>
      <c r="B1380" s="28" t="s">
        <v>1408</v>
      </c>
      <c r="C1380" s="29"/>
      <c r="D1380" s="29"/>
      <c r="E1380" s="27" t="s">
        <v>308</v>
      </c>
      <c r="F1380" s="19" t="n">
        <f aca="false">IF(C1380="",VLOOKUP(E1380,'PORTE E UCO'!$A$5:$D$46,4,0),VLOOKUP(E1380,'PORTE E UCO'!$A$5:$D$46,4,0)*C1380)</f>
        <v>1327.248658</v>
      </c>
      <c r="G1380" s="30"/>
      <c r="H1380" s="21" t="n">
        <f aca="false">G1380*$R$2</f>
        <v>0</v>
      </c>
      <c r="I1380" s="27" t="n">
        <v>2</v>
      </c>
      <c r="J1380" s="22" t="n">
        <f aca="false">IF(I1380&gt;=1,F1380*$J$2,"")</f>
        <v>398.1745974</v>
      </c>
      <c r="K1380" s="22" t="n">
        <f aca="false">IF(I1380&gt;=2,F1380*$K$2,"")</f>
        <v>265.4497316</v>
      </c>
      <c r="L1380" s="22" t="str">
        <f aca="false">IF(I1380&gt;=3,F1380*$L$2,"")</f>
        <v/>
      </c>
      <c r="M1380" s="22" t="str">
        <f aca="false">IF(I1380&gt;=4,F1380*$M$2,"")</f>
        <v/>
      </c>
      <c r="N1380" s="27" t="n">
        <v>5</v>
      </c>
      <c r="O1380" s="27" t="n">
        <v>0</v>
      </c>
      <c r="P1380" s="31" t="n">
        <v>0</v>
      </c>
      <c r="Q1380" s="32"/>
      <c r="R1380" s="38"/>
      <c r="S1380" s="25" t="n">
        <f aca="false">SUM(F1380,H1380,J1380,K1380,L1380,M1380)</f>
        <v>1990.872987</v>
      </c>
      <c r="T1380" s="25" t="n">
        <f aca="false">SUM(F1380,H1380,J1380,K1380,L1380,M1380,Q1380)</f>
        <v>1990.872987</v>
      </c>
      <c r="AMH1380" s="13"/>
      <c r="AMI1380" s="0"/>
      <c r="AMJ1380" s="0"/>
    </row>
    <row r="1381" s="39" customFormat="true" ht="13.8" hidden="false" customHeight="false" outlineLevel="0" collapsed="false">
      <c r="A1381" s="16" t="n">
        <v>30805082</v>
      </c>
      <c r="B1381" s="17" t="s">
        <v>1409</v>
      </c>
      <c r="C1381" s="18"/>
      <c r="D1381" s="18"/>
      <c r="E1381" s="16" t="s">
        <v>308</v>
      </c>
      <c r="F1381" s="19" t="n">
        <f aca="false">IF(C1381="",VLOOKUP(E1381,'PORTE E UCO'!$A$5:$D$46,4,0),VLOOKUP(E1381,'PORTE E UCO'!$A$5:$D$46,4,0)*C1381)</f>
        <v>1327.248658</v>
      </c>
      <c r="G1381" s="20"/>
      <c r="H1381" s="21" t="n">
        <f aca="false">G1381*$R$2</f>
        <v>0</v>
      </c>
      <c r="I1381" s="16" t="n">
        <v>2</v>
      </c>
      <c r="J1381" s="22" t="n">
        <f aca="false">IF(I1381&gt;=1,F1381*$J$2,"")</f>
        <v>398.1745974</v>
      </c>
      <c r="K1381" s="22" t="n">
        <f aca="false">IF(I1381&gt;=2,F1381*$K$2,"")</f>
        <v>265.4497316</v>
      </c>
      <c r="L1381" s="22" t="str">
        <f aca="false">IF(I1381&gt;=3,F1381*$L$2,"")</f>
        <v/>
      </c>
      <c r="M1381" s="22" t="str">
        <f aca="false">IF(I1381&gt;=4,F1381*$M$2,"")</f>
        <v/>
      </c>
      <c r="N1381" s="16" t="n">
        <v>4</v>
      </c>
      <c r="O1381" s="16" t="n">
        <v>0</v>
      </c>
      <c r="P1381" s="23" t="n">
        <v>0</v>
      </c>
      <c r="Q1381" s="22"/>
      <c r="R1381" s="38"/>
      <c r="S1381" s="25" t="n">
        <f aca="false">SUM(F1381,H1381,J1381,K1381,L1381,M1381)</f>
        <v>1990.872987</v>
      </c>
      <c r="T1381" s="25" t="n">
        <f aca="false">SUM(F1381,H1381,J1381,K1381,L1381,M1381,Q1381)</f>
        <v>1990.872987</v>
      </c>
      <c r="AMH1381" s="13"/>
      <c r="AMI1381" s="0"/>
      <c r="AMJ1381" s="0"/>
    </row>
    <row r="1382" s="39" customFormat="true" ht="13.8" hidden="false" customHeight="false" outlineLevel="0" collapsed="false">
      <c r="A1382" s="27" t="n">
        <v>30805210</v>
      </c>
      <c r="B1382" s="28" t="s">
        <v>1410</v>
      </c>
      <c r="C1382" s="29"/>
      <c r="D1382" s="29"/>
      <c r="E1382" s="27" t="s">
        <v>745</v>
      </c>
      <c r="F1382" s="19" t="n">
        <f aca="false">IF(C1382="",VLOOKUP(E1382,'PORTE E UCO'!$A$5:$D$46,4,0),VLOOKUP(E1382,'PORTE E UCO'!$A$5:$D$46,4,0)*C1382)</f>
        <v>1943.523148</v>
      </c>
      <c r="G1382" s="30" t="n">
        <v>42.9</v>
      </c>
      <c r="H1382" s="21" t="n">
        <f aca="false">G1382*$R$2</f>
        <v>843.9988128</v>
      </c>
      <c r="I1382" s="27" t="n">
        <v>2</v>
      </c>
      <c r="J1382" s="22" t="n">
        <f aca="false">IF(I1382&gt;=1,F1382*$J$2,"")</f>
        <v>583.0569444</v>
      </c>
      <c r="K1382" s="22" t="n">
        <f aca="false">IF(I1382&gt;=2,F1382*$K$2,"")</f>
        <v>388.7046296</v>
      </c>
      <c r="L1382" s="22" t="str">
        <f aca="false">IF(I1382&gt;=3,F1382*$L$2,"")</f>
        <v/>
      </c>
      <c r="M1382" s="22" t="str">
        <f aca="false">IF(I1382&gt;=4,F1382*$M$2,"")</f>
        <v/>
      </c>
      <c r="N1382" s="27" t="n">
        <v>5</v>
      </c>
      <c r="O1382" s="27" t="n">
        <v>0</v>
      </c>
      <c r="P1382" s="31" t="n">
        <v>0</v>
      </c>
      <c r="Q1382" s="32"/>
      <c r="R1382" s="38"/>
      <c r="S1382" s="25" t="n">
        <f aca="false">SUM(F1382,H1382,J1382,K1382,L1382,M1382)</f>
        <v>3759.2835348</v>
      </c>
      <c r="T1382" s="25" t="n">
        <f aca="false">SUM(F1382,H1382,J1382,K1382,L1382,M1382,Q1382)</f>
        <v>3759.2835348</v>
      </c>
      <c r="AMH1382" s="13"/>
      <c r="AMI1382" s="0"/>
      <c r="AMJ1382" s="0"/>
    </row>
    <row r="1383" s="39" customFormat="true" ht="13.8" hidden="false" customHeight="false" outlineLevel="0" collapsed="false">
      <c r="A1383" s="16" t="n">
        <v>30805090</v>
      </c>
      <c r="B1383" s="17" t="s">
        <v>1411</v>
      </c>
      <c r="C1383" s="18"/>
      <c r="D1383" s="18"/>
      <c r="E1383" s="16" t="s">
        <v>320</v>
      </c>
      <c r="F1383" s="19" t="n">
        <f aca="false">IF(C1383="",VLOOKUP(E1383,'PORTE E UCO'!$A$5:$D$46,4,0),VLOOKUP(E1383,'PORTE E UCO'!$A$5:$D$46,4,0)*C1383)</f>
        <v>1224.795374</v>
      </c>
      <c r="G1383" s="20"/>
      <c r="H1383" s="21" t="n">
        <f aca="false">G1383*$R$2</f>
        <v>0</v>
      </c>
      <c r="I1383" s="16" t="n">
        <v>2</v>
      </c>
      <c r="J1383" s="22" t="n">
        <f aca="false">IF(I1383&gt;=1,F1383*$J$2,"")</f>
        <v>367.4386122</v>
      </c>
      <c r="K1383" s="22" t="n">
        <f aca="false">IF(I1383&gt;=2,F1383*$K$2,"")</f>
        <v>244.9590748</v>
      </c>
      <c r="L1383" s="22" t="str">
        <f aca="false">IF(I1383&gt;=3,F1383*$L$2,"")</f>
        <v/>
      </c>
      <c r="M1383" s="22" t="str">
        <f aca="false">IF(I1383&gt;=4,F1383*$M$2,"")</f>
        <v/>
      </c>
      <c r="N1383" s="16" t="n">
        <v>6</v>
      </c>
      <c r="O1383" s="16" t="n">
        <v>0</v>
      </c>
      <c r="P1383" s="23" t="n">
        <v>0</v>
      </c>
      <c r="Q1383" s="22"/>
      <c r="R1383" s="38"/>
      <c r="S1383" s="25" t="n">
        <f aca="false">SUM(F1383,H1383,J1383,K1383,L1383,M1383)</f>
        <v>1837.193061</v>
      </c>
      <c r="T1383" s="25" t="n">
        <f aca="false">SUM(F1383,H1383,J1383,K1383,L1383,M1383,Q1383)</f>
        <v>1837.193061</v>
      </c>
      <c r="AMH1383" s="13"/>
      <c r="AMI1383" s="0"/>
      <c r="AMJ1383" s="0"/>
    </row>
    <row r="1384" s="39" customFormat="true" ht="13.8" hidden="false" customHeight="false" outlineLevel="0" collapsed="false">
      <c r="A1384" s="27" t="n">
        <v>30805228</v>
      </c>
      <c r="B1384" s="28" t="s">
        <v>1412</v>
      </c>
      <c r="C1384" s="29"/>
      <c r="D1384" s="29"/>
      <c r="E1384" s="27" t="s">
        <v>174</v>
      </c>
      <c r="F1384" s="19" t="n">
        <f aca="false">IF(C1384="",VLOOKUP(E1384,'PORTE E UCO'!$A$5:$D$46,4,0),VLOOKUP(E1384,'PORTE E UCO'!$A$5:$D$46,4,0)*C1384)</f>
        <v>1709.126456</v>
      </c>
      <c r="G1384" s="30" t="n">
        <v>38.5</v>
      </c>
      <c r="H1384" s="21" t="n">
        <f aca="false">G1384*$R$2</f>
        <v>757.434832</v>
      </c>
      <c r="I1384" s="27" t="n">
        <v>2</v>
      </c>
      <c r="J1384" s="22" t="n">
        <f aca="false">IF(I1384&gt;=1,F1384*$J$2,"")</f>
        <v>512.7379368</v>
      </c>
      <c r="K1384" s="22" t="n">
        <f aca="false">IF(I1384&gt;=2,F1384*$K$2,"")</f>
        <v>341.8252912</v>
      </c>
      <c r="L1384" s="22" t="str">
        <f aca="false">IF(I1384&gt;=3,F1384*$L$2,"")</f>
        <v/>
      </c>
      <c r="M1384" s="22" t="str">
        <f aca="false">IF(I1384&gt;=4,F1384*$M$2,"")</f>
        <v/>
      </c>
      <c r="N1384" s="27" t="n">
        <v>6</v>
      </c>
      <c r="O1384" s="27" t="n">
        <v>0</v>
      </c>
      <c r="P1384" s="31" t="n">
        <v>0</v>
      </c>
      <c r="Q1384" s="32"/>
      <c r="R1384" s="38"/>
      <c r="S1384" s="25" t="n">
        <f aca="false">SUM(F1384,H1384,J1384,K1384,L1384,M1384)</f>
        <v>3321.124516</v>
      </c>
      <c r="T1384" s="25" t="n">
        <f aca="false">SUM(F1384,H1384,J1384,K1384,L1384,M1384,Q1384)</f>
        <v>3321.124516</v>
      </c>
      <c r="AMH1384" s="13"/>
      <c r="AMI1384" s="0"/>
      <c r="AMJ1384" s="0"/>
    </row>
    <row r="1385" s="39" customFormat="true" ht="13.8" hidden="false" customHeight="false" outlineLevel="0" collapsed="false">
      <c r="A1385" s="16" t="n">
        <v>30805104</v>
      </c>
      <c r="B1385" s="17" t="s">
        <v>1413</v>
      </c>
      <c r="C1385" s="18"/>
      <c r="D1385" s="18"/>
      <c r="E1385" s="16" t="s">
        <v>176</v>
      </c>
      <c r="F1385" s="19" t="n">
        <f aca="false">IF(C1385="",VLOOKUP(E1385,'PORTE E UCO'!$A$5:$D$46,4,0),VLOOKUP(E1385,'PORTE E UCO'!$A$5:$D$46,4,0)*C1385)</f>
        <v>891.034646</v>
      </c>
      <c r="G1385" s="20"/>
      <c r="H1385" s="21" t="n">
        <f aca="false">G1385*$R$2</f>
        <v>0</v>
      </c>
      <c r="I1385" s="16" t="n">
        <v>1</v>
      </c>
      <c r="J1385" s="22" t="n">
        <f aca="false">IF(I1385&gt;=1,F1385*$J$2,"")</f>
        <v>267.3103938</v>
      </c>
      <c r="K1385" s="22" t="str">
        <f aca="false">IF(I1385&gt;=2,F1385*$K$2,"")</f>
        <v/>
      </c>
      <c r="L1385" s="22" t="str">
        <f aca="false">IF(I1385&gt;=3,F1385*$L$2,"")</f>
        <v/>
      </c>
      <c r="M1385" s="22" t="str">
        <f aca="false">IF(I1385&gt;=4,F1385*$M$2,"")</f>
        <v/>
      </c>
      <c r="N1385" s="16" t="n">
        <v>4</v>
      </c>
      <c r="O1385" s="16" t="n">
        <v>0</v>
      </c>
      <c r="P1385" s="23" t="n">
        <v>0</v>
      </c>
      <c r="Q1385" s="22"/>
      <c r="R1385" s="38"/>
      <c r="S1385" s="25" t="n">
        <f aca="false">SUM(F1385,H1385,J1385,K1385,L1385,M1385)</f>
        <v>1158.3450398</v>
      </c>
      <c r="T1385" s="25" t="n">
        <f aca="false">SUM(F1385,H1385,J1385,K1385,L1385,M1385,Q1385)</f>
        <v>1158.3450398</v>
      </c>
      <c r="AMH1385" s="13"/>
      <c r="AMI1385" s="0"/>
      <c r="AMJ1385" s="0"/>
    </row>
    <row r="1386" s="39" customFormat="true" ht="13.8" hidden="false" customHeight="false" outlineLevel="0" collapsed="false">
      <c r="A1386" s="27" t="n">
        <v>30805236</v>
      </c>
      <c r="B1386" s="28" t="s">
        <v>1414</v>
      </c>
      <c r="C1386" s="29"/>
      <c r="D1386" s="29"/>
      <c r="E1386" s="27" t="s">
        <v>320</v>
      </c>
      <c r="F1386" s="19" t="n">
        <f aca="false">IF(C1386="",VLOOKUP(E1386,'PORTE E UCO'!$A$5:$D$46,4,0),VLOOKUP(E1386,'PORTE E UCO'!$A$5:$D$46,4,0)*C1386)</f>
        <v>1224.795374</v>
      </c>
      <c r="G1386" s="30" t="n">
        <v>38.5</v>
      </c>
      <c r="H1386" s="21" t="n">
        <f aca="false">G1386*$R$2</f>
        <v>757.434832</v>
      </c>
      <c r="I1386" s="27" t="n">
        <v>1</v>
      </c>
      <c r="J1386" s="22" t="n">
        <f aca="false">IF(I1386&gt;=1,F1386*$J$2,"")</f>
        <v>367.4386122</v>
      </c>
      <c r="K1386" s="22" t="str">
        <f aca="false">IF(I1386&gt;=2,F1386*$K$2,"")</f>
        <v/>
      </c>
      <c r="L1386" s="22" t="str">
        <f aca="false">IF(I1386&gt;=3,F1386*$L$2,"")</f>
        <v/>
      </c>
      <c r="M1386" s="22" t="str">
        <f aca="false">IF(I1386&gt;=4,F1386*$M$2,"")</f>
        <v/>
      </c>
      <c r="N1386" s="27" t="n">
        <v>5</v>
      </c>
      <c r="O1386" s="27" t="n">
        <v>0</v>
      </c>
      <c r="P1386" s="31" t="n">
        <v>0</v>
      </c>
      <c r="Q1386" s="32"/>
      <c r="R1386" s="38"/>
      <c r="S1386" s="25" t="n">
        <f aca="false">SUM(F1386,H1386,J1386,K1386,L1386,M1386)</f>
        <v>2349.6688182</v>
      </c>
      <c r="T1386" s="25" t="n">
        <f aca="false">SUM(F1386,H1386,J1386,K1386,L1386,M1386,Q1386)</f>
        <v>2349.6688182</v>
      </c>
      <c r="AMH1386" s="13"/>
      <c r="AMI1386" s="0"/>
      <c r="AMJ1386" s="0"/>
    </row>
    <row r="1387" s="39" customFormat="true" ht="13.8" hidden="false" customHeight="false" outlineLevel="0" collapsed="false">
      <c r="A1387" s="16" t="n">
        <v>30805112</v>
      </c>
      <c r="B1387" s="17" t="s">
        <v>1415</v>
      </c>
      <c r="C1387" s="18"/>
      <c r="D1387" s="18"/>
      <c r="E1387" s="16" t="s">
        <v>225</v>
      </c>
      <c r="F1387" s="19" t="n">
        <f aca="false">IF(C1387="",VLOOKUP(E1387,'PORTE E UCO'!$A$5:$D$46,4,0),VLOOKUP(E1387,'PORTE E UCO'!$A$5:$D$46,4,0)*C1387)</f>
        <v>1035.416342</v>
      </c>
      <c r="G1387" s="20"/>
      <c r="H1387" s="21" t="n">
        <f aca="false">G1387*$R$2</f>
        <v>0</v>
      </c>
      <c r="I1387" s="16" t="n">
        <v>1</v>
      </c>
      <c r="J1387" s="22" t="n">
        <f aca="false">IF(I1387&gt;=1,F1387*$J$2,"")</f>
        <v>310.6249026</v>
      </c>
      <c r="K1387" s="22" t="str">
        <f aca="false">IF(I1387&gt;=2,F1387*$K$2,"")</f>
        <v/>
      </c>
      <c r="L1387" s="22" t="str">
        <f aca="false">IF(I1387&gt;=3,F1387*$L$2,"")</f>
        <v/>
      </c>
      <c r="M1387" s="22" t="str">
        <f aca="false">IF(I1387&gt;=4,F1387*$M$2,"")</f>
        <v/>
      </c>
      <c r="N1387" s="16" t="n">
        <v>4</v>
      </c>
      <c r="O1387" s="16" t="n">
        <v>0</v>
      </c>
      <c r="P1387" s="23" t="n">
        <v>0</v>
      </c>
      <c r="Q1387" s="22"/>
      <c r="R1387" s="38"/>
      <c r="S1387" s="25" t="n">
        <f aca="false">SUM(F1387,H1387,J1387,K1387,L1387,M1387)</f>
        <v>1346.0412446</v>
      </c>
      <c r="T1387" s="25" t="n">
        <f aca="false">SUM(F1387,H1387,J1387,K1387,L1387,M1387,Q1387)</f>
        <v>1346.0412446</v>
      </c>
      <c r="AMH1387" s="13"/>
      <c r="AMI1387" s="0"/>
      <c r="AMJ1387" s="0"/>
    </row>
    <row r="1388" s="39" customFormat="true" ht="13.8" hidden="false" customHeight="false" outlineLevel="0" collapsed="false">
      <c r="A1388" s="27" t="n">
        <v>30805120</v>
      </c>
      <c r="B1388" s="28" t="s">
        <v>1416</v>
      </c>
      <c r="C1388" s="29"/>
      <c r="D1388" s="29"/>
      <c r="E1388" s="27" t="s">
        <v>225</v>
      </c>
      <c r="F1388" s="19" t="n">
        <f aca="false">IF(C1388="",VLOOKUP(E1388,'PORTE E UCO'!$A$5:$D$46,4,0),VLOOKUP(E1388,'PORTE E UCO'!$A$5:$D$46,4,0)*C1388)</f>
        <v>1035.416342</v>
      </c>
      <c r="G1388" s="30"/>
      <c r="H1388" s="21" t="n">
        <f aca="false">G1388*$R$2</f>
        <v>0</v>
      </c>
      <c r="I1388" s="27" t="n">
        <v>1</v>
      </c>
      <c r="J1388" s="22" t="n">
        <f aca="false">IF(I1388&gt;=1,F1388*$J$2,"")</f>
        <v>310.6249026</v>
      </c>
      <c r="K1388" s="22" t="str">
        <f aca="false">IF(I1388&gt;=2,F1388*$K$2,"")</f>
        <v/>
      </c>
      <c r="L1388" s="22" t="str">
        <f aca="false">IF(I1388&gt;=3,F1388*$L$2,"")</f>
        <v/>
      </c>
      <c r="M1388" s="22" t="str">
        <f aca="false">IF(I1388&gt;=4,F1388*$M$2,"")</f>
        <v/>
      </c>
      <c r="N1388" s="27" t="n">
        <v>5</v>
      </c>
      <c r="O1388" s="27" t="n">
        <v>0</v>
      </c>
      <c r="P1388" s="31" t="n">
        <v>0</v>
      </c>
      <c r="Q1388" s="32"/>
      <c r="R1388" s="38"/>
      <c r="S1388" s="25" t="n">
        <f aca="false">SUM(F1388,H1388,J1388,K1388,L1388,M1388)</f>
        <v>1346.0412446</v>
      </c>
      <c r="T1388" s="25" t="n">
        <f aca="false">SUM(F1388,H1388,J1388,K1388,L1388,M1388,Q1388)</f>
        <v>1346.0412446</v>
      </c>
      <c r="AMH1388" s="13"/>
      <c r="AMI1388" s="0"/>
      <c r="AMJ1388" s="0"/>
    </row>
    <row r="1389" s="39" customFormat="true" ht="13.8" hidden="false" customHeight="false" outlineLevel="0" collapsed="false">
      <c r="A1389" s="16" t="n">
        <v>30805244</v>
      </c>
      <c r="B1389" s="17" t="s">
        <v>1417</v>
      </c>
      <c r="C1389" s="18"/>
      <c r="D1389" s="18"/>
      <c r="E1389" s="16" t="s">
        <v>359</v>
      </c>
      <c r="F1389" s="19" t="n">
        <f aca="false">IF(C1389="",VLOOKUP(E1389,'PORTE E UCO'!$A$5:$D$46,4,0),VLOOKUP(E1389,'PORTE E UCO'!$A$5:$D$46,4,0)*C1389)</f>
        <v>1473.154654</v>
      </c>
      <c r="G1389" s="20" t="n">
        <v>38.5</v>
      </c>
      <c r="H1389" s="21" t="n">
        <f aca="false">G1389*$R$2</f>
        <v>757.434832</v>
      </c>
      <c r="I1389" s="16" t="n">
        <v>1</v>
      </c>
      <c r="J1389" s="22" t="n">
        <f aca="false">IF(I1389&gt;=1,F1389*$J$2,"")</f>
        <v>441.9463962</v>
      </c>
      <c r="K1389" s="22" t="str">
        <f aca="false">IF(I1389&gt;=2,F1389*$K$2,"")</f>
        <v/>
      </c>
      <c r="L1389" s="22" t="str">
        <f aca="false">IF(I1389&gt;=3,F1389*$L$2,"")</f>
        <v/>
      </c>
      <c r="M1389" s="22" t="str">
        <f aca="false">IF(I1389&gt;=4,F1389*$M$2,"")</f>
        <v/>
      </c>
      <c r="N1389" s="16" t="n">
        <v>5</v>
      </c>
      <c r="O1389" s="16" t="n">
        <v>0</v>
      </c>
      <c r="P1389" s="23" t="n">
        <v>0</v>
      </c>
      <c r="Q1389" s="22"/>
      <c r="R1389" s="38"/>
      <c r="S1389" s="25" t="n">
        <f aca="false">SUM(F1389,H1389,J1389,K1389,L1389,M1389)</f>
        <v>2672.5358822</v>
      </c>
      <c r="T1389" s="25" t="n">
        <f aca="false">SUM(F1389,H1389,J1389,K1389,L1389,M1389,Q1389)</f>
        <v>2672.5358822</v>
      </c>
      <c r="AMH1389" s="13"/>
      <c r="AMI1389" s="0"/>
      <c r="AMJ1389" s="0"/>
    </row>
    <row r="1390" s="39" customFormat="true" ht="13.8" hidden="false" customHeight="false" outlineLevel="0" collapsed="false">
      <c r="A1390" s="27" t="n">
        <v>30805139</v>
      </c>
      <c r="B1390" s="28" t="s">
        <v>1418</v>
      </c>
      <c r="C1390" s="29"/>
      <c r="D1390" s="29"/>
      <c r="E1390" s="27" t="s">
        <v>359</v>
      </c>
      <c r="F1390" s="19" t="n">
        <f aca="false">IF(C1390="",VLOOKUP(E1390,'PORTE E UCO'!$A$5:$D$46,4,0),VLOOKUP(E1390,'PORTE E UCO'!$A$5:$D$46,4,0)*C1390)</f>
        <v>1473.154654</v>
      </c>
      <c r="G1390" s="30"/>
      <c r="H1390" s="21" t="n">
        <f aca="false">G1390*$R$2</f>
        <v>0</v>
      </c>
      <c r="I1390" s="27" t="n">
        <v>1</v>
      </c>
      <c r="J1390" s="22" t="n">
        <f aca="false">IF(I1390&gt;=1,F1390*$J$2,"")</f>
        <v>441.9463962</v>
      </c>
      <c r="K1390" s="22" t="str">
        <f aca="false">IF(I1390&gt;=2,F1390*$K$2,"")</f>
        <v/>
      </c>
      <c r="L1390" s="22" t="str">
        <f aca="false">IF(I1390&gt;=3,F1390*$L$2,"")</f>
        <v/>
      </c>
      <c r="M1390" s="22" t="str">
        <f aca="false">IF(I1390&gt;=4,F1390*$M$2,"")</f>
        <v/>
      </c>
      <c r="N1390" s="27" t="n">
        <v>6</v>
      </c>
      <c r="O1390" s="27" t="n">
        <v>0</v>
      </c>
      <c r="P1390" s="31" t="n">
        <v>0</v>
      </c>
      <c r="Q1390" s="32"/>
      <c r="R1390" s="38"/>
      <c r="S1390" s="25" t="n">
        <f aca="false">SUM(F1390,H1390,J1390,K1390,L1390,M1390)</f>
        <v>1915.1010502</v>
      </c>
      <c r="T1390" s="25" t="n">
        <f aca="false">SUM(F1390,H1390,J1390,K1390,L1390,M1390,Q1390)</f>
        <v>1915.1010502</v>
      </c>
      <c r="AMH1390" s="13"/>
      <c r="AMI1390" s="0"/>
      <c r="AMJ1390" s="0"/>
    </row>
    <row r="1391" s="39" customFormat="true" ht="13.8" hidden="false" customHeight="false" outlineLevel="0" collapsed="false">
      <c r="A1391" s="16" t="n">
        <v>30805252</v>
      </c>
      <c r="B1391" s="17" t="s">
        <v>1419</v>
      </c>
      <c r="C1391" s="18"/>
      <c r="D1391" s="18"/>
      <c r="E1391" s="16" t="s">
        <v>254</v>
      </c>
      <c r="F1391" s="19" t="n">
        <f aca="false">IF(C1391="",VLOOKUP(E1391,'PORTE E UCO'!$A$5:$D$46,4,0),VLOOKUP(E1391,'PORTE E UCO'!$A$5:$D$46,4,0)*C1391)</f>
        <v>1875.234508</v>
      </c>
      <c r="G1391" s="20" t="n">
        <v>38.5</v>
      </c>
      <c r="H1391" s="21" t="n">
        <f aca="false">G1391*$R$2</f>
        <v>757.434832</v>
      </c>
      <c r="I1391" s="16" t="n">
        <v>1</v>
      </c>
      <c r="J1391" s="22" t="n">
        <f aca="false">IF(I1391&gt;=1,F1391*$J$2,"")</f>
        <v>562.5703524</v>
      </c>
      <c r="K1391" s="22" t="str">
        <f aca="false">IF(I1391&gt;=2,F1391*$K$2,"")</f>
        <v/>
      </c>
      <c r="L1391" s="22" t="str">
        <f aca="false">IF(I1391&gt;=3,F1391*$L$2,"")</f>
        <v/>
      </c>
      <c r="M1391" s="22" t="str">
        <f aca="false">IF(I1391&gt;=4,F1391*$M$2,"")</f>
        <v/>
      </c>
      <c r="N1391" s="16" t="n">
        <v>6</v>
      </c>
      <c r="O1391" s="16" t="n">
        <v>0</v>
      </c>
      <c r="P1391" s="23" t="n">
        <v>0</v>
      </c>
      <c r="Q1391" s="22"/>
      <c r="R1391" s="38"/>
      <c r="S1391" s="25" t="n">
        <f aca="false">SUM(F1391,H1391,J1391,K1391,L1391,M1391)</f>
        <v>3195.2396924</v>
      </c>
      <c r="T1391" s="25" t="n">
        <f aca="false">SUM(F1391,H1391,J1391,K1391,L1391,M1391,Q1391)</f>
        <v>3195.2396924</v>
      </c>
      <c r="AMH1391" s="13"/>
      <c r="AMI1391" s="0"/>
      <c r="AMJ1391" s="0"/>
    </row>
    <row r="1392" s="39" customFormat="true" ht="13.8" hidden="false" customHeight="false" outlineLevel="0" collapsed="false">
      <c r="A1392" s="27" t="n">
        <v>30805015</v>
      </c>
      <c r="B1392" s="28" t="s">
        <v>1420</v>
      </c>
      <c r="C1392" s="29"/>
      <c r="D1392" s="29"/>
      <c r="E1392" s="27" t="s">
        <v>206</v>
      </c>
      <c r="F1392" s="19" t="n">
        <f aca="false">IF(C1392="",VLOOKUP(E1392,'PORTE E UCO'!$A$5:$D$46,4,0),VLOOKUP(E1392,'PORTE E UCO'!$A$5:$D$46,4,0)*C1392)</f>
        <v>839.818166</v>
      </c>
      <c r="G1392" s="30"/>
      <c r="H1392" s="21" t="n">
        <f aca="false">G1392*$R$2</f>
        <v>0</v>
      </c>
      <c r="I1392" s="27" t="n">
        <v>1</v>
      </c>
      <c r="J1392" s="22" t="n">
        <f aca="false">IF(I1392&gt;=1,F1392*$J$2,"")</f>
        <v>251.9454498</v>
      </c>
      <c r="K1392" s="22" t="str">
        <f aca="false">IF(I1392&gt;=2,F1392*$K$2,"")</f>
        <v/>
      </c>
      <c r="L1392" s="22" t="str">
        <f aca="false">IF(I1392&gt;=3,F1392*$L$2,"")</f>
        <v/>
      </c>
      <c r="M1392" s="22" t="str">
        <f aca="false">IF(I1392&gt;=4,F1392*$M$2,"")</f>
        <v/>
      </c>
      <c r="N1392" s="27" t="n">
        <v>5</v>
      </c>
      <c r="O1392" s="27" t="n">
        <v>0</v>
      </c>
      <c r="P1392" s="31" t="n">
        <v>0</v>
      </c>
      <c r="Q1392" s="32"/>
      <c r="R1392" s="38"/>
      <c r="S1392" s="25" t="n">
        <f aca="false">SUM(F1392,H1392,J1392,K1392,L1392,M1392)</f>
        <v>1091.7636158</v>
      </c>
      <c r="T1392" s="25" t="n">
        <f aca="false">SUM(F1392,H1392,J1392,K1392,L1392,M1392,Q1392)</f>
        <v>1091.7636158</v>
      </c>
      <c r="AMH1392" s="13"/>
      <c r="AMI1392" s="0"/>
      <c r="AMJ1392" s="0"/>
    </row>
    <row r="1393" s="39" customFormat="true" ht="13.8" hidden="false" customHeight="false" outlineLevel="0" collapsed="false">
      <c r="A1393" s="16" t="n">
        <v>30805147</v>
      </c>
      <c r="B1393" s="17" t="s">
        <v>1421</v>
      </c>
      <c r="C1393" s="18"/>
      <c r="D1393" s="18"/>
      <c r="E1393" s="16" t="s">
        <v>174</v>
      </c>
      <c r="F1393" s="19" t="n">
        <f aca="false">IF(C1393="",VLOOKUP(E1393,'PORTE E UCO'!$A$5:$D$46,4,0),VLOOKUP(E1393,'PORTE E UCO'!$A$5:$D$46,4,0)*C1393)</f>
        <v>1709.126456</v>
      </c>
      <c r="G1393" s="20"/>
      <c r="H1393" s="21" t="n">
        <f aca="false">G1393*$R$2</f>
        <v>0</v>
      </c>
      <c r="I1393" s="16" t="n">
        <v>2</v>
      </c>
      <c r="J1393" s="22" t="n">
        <f aca="false">IF(I1393&gt;=1,F1393*$J$2,"")</f>
        <v>512.7379368</v>
      </c>
      <c r="K1393" s="22" t="n">
        <f aca="false">IF(I1393&gt;=2,F1393*$K$2,"")</f>
        <v>341.8252912</v>
      </c>
      <c r="L1393" s="22" t="str">
        <f aca="false">IF(I1393&gt;=3,F1393*$L$2,"")</f>
        <v/>
      </c>
      <c r="M1393" s="22" t="str">
        <f aca="false">IF(I1393&gt;=4,F1393*$M$2,"")</f>
        <v/>
      </c>
      <c r="N1393" s="16" t="n">
        <v>6</v>
      </c>
      <c r="O1393" s="16" t="n">
        <v>0</v>
      </c>
      <c r="P1393" s="23" t="n">
        <v>0</v>
      </c>
      <c r="Q1393" s="22"/>
      <c r="R1393" s="38"/>
      <c r="S1393" s="25" t="n">
        <f aca="false">SUM(F1393,H1393,J1393,K1393,L1393,M1393)</f>
        <v>2563.689684</v>
      </c>
      <c r="T1393" s="25" t="n">
        <f aca="false">SUM(F1393,H1393,J1393,K1393,L1393,M1393,Q1393)</f>
        <v>2563.689684</v>
      </c>
      <c r="AMH1393" s="13"/>
      <c r="AMI1393" s="0"/>
      <c r="AMJ1393" s="0"/>
    </row>
    <row r="1394" s="39" customFormat="true" ht="13.8" hidden="false" customHeight="false" outlineLevel="0" collapsed="false">
      <c r="A1394" s="27" t="n">
        <v>30805260</v>
      </c>
      <c r="B1394" s="28" t="s">
        <v>1422</v>
      </c>
      <c r="C1394" s="29"/>
      <c r="D1394" s="29"/>
      <c r="E1394" s="27" t="s">
        <v>805</v>
      </c>
      <c r="F1394" s="19" t="n">
        <f aca="false">IF(C1394="",VLOOKUP(E1394,'PORTE E UCO'!$A$5:$D$46,4,0),VLOOKUP(E1394,'PORTE E UCO'!$A$5:$D$46,4,0)*C1394)</f>
        <v>2559.797638</v>
      </c>
      <c r="G1394" s="30" t="n">
        <v>42.9</v>
      </c>
      <c r="H1394" s="21" t="n">
        <f aca="false">G1394*$R$2</f>
        <v>843.9988128</v>
      </c>
      <c r="I1394" s="27" t="n">
        <v>2</v>
      </c>
      <c r="J1394" s="22" t="n">
        <f aca="false">IF(I1394&gt;=1,F1394*$J$2,"")</f>
        <v>767.9392914</v>
      </c>
      <c r="K1394" s="22" t="n">
        <f aca="false">IF(I1394&gt;=2,F1394*$K$2,"")</f>
        <v>511.9595276</v>
      </c>
      <c r="L1394" s="22" t="str">
        <f aca="false">IF(I1394&gt;=3,F1394*$L$2,"")</f>
        <v/>
      </c>
      <c r="M1394" s="22" t="str">
        <f aca="false">IF(I1394&gt;=4,F1394*$M$2,"")</f>
        <v/>
      </c>
      <c r="N1394" s="27" t="n">
        <v>7</v>
      </c>
      <c r="O1394" s="27" t="n">
        <v>0</v>
      </c>
      <c r="P1394" s="31" t="n">
        <v>0</v>
      </c>
      <c r="Q1394" s="32"/>
      <c r="R1394" s="38"/>
      <c r="S1394" s="25" t="n">
        <f aca="false">SUM(F1394,H1394,J1394,K1394,L1394,M1394)</f>
        <v>4683.6952698</v>
      </c>
      <c r="T1394" s="25" t="n">
        <f aca="false">SUM(F1394,H1394,J1394,K1394,L1394,M1394,Q1394)</f>
        <v>4683.6952698</v>
      </c>
      <c r="AMH1394" s="13"/>
      <c r="AMI1394" s="0"/>
      <c r="AMJ1394" s="0"/>
    </row>
    <row r="1395" s="39" customFormat="true" ht="13.8" hidden="false" customHeight="false" outlineLevel="0" collapsed="false">
      <c r="A1395" s="16" t="n">
        <v>30805295</v>
      </c>
      <c r="B1395" s="17" t="s">
        <v>1423</v>
      </c>
      <c r="C1395" s="18"/>
      <c r="D1395" s="18"/>
      <c r="E1395" s="16" t="s">
        <v>225</v>
      </c>
      <c r="F1395" s="19" t="n">
        <f aca="false">IF(C1395="",VLOOKUP(E1395,'PORTE E UCO'!$A$5:$D$46,4,0),VLOOKUP(E1395,'PORTE E UCO'!$A$5:$D$46,4,0)*C1395)</f>
        <v>1035.416342</v>
      </c>
      <c r="G1395" s="20"/>
      <c r="H1395" s="21" t="n">
        <f aca="false">G1395*$R$2</f>
        <v>0</v>
      </c>
      <c r="I1395" s="16" t="n">
        <v>2</v>
      </c>
      <c r="J1395" s="22" t="n">
        <f aca="false">IF(I1395&gt;=1,F1395*$J$2,"")</f>
        <v>310.6249026</v>
      </c>
      <c r="K1395" s="22" t="n">
        <f aca="false">IF(I1395&gt;=2,F1395*$K$2,"")</f>
        <v>207.0832684</v>
      </c>
      <c r="L1395" s="22" t="str">
        <f aca="false">IF(I1395&gt;=3,F1395*$L$2,"")</f>
        <v/>
      </c>
      <c r="M1395" s="22" t="str">
        <f aca="false">IF(I1395&gt;=4,F1395*$M$2,"")</f>
        <v/>
      </c>
      <c r="N1395" s="16" t="n">
        <v>4</v>
      </c>
      <c r="O1395" s="16" t="n">
        <v>0</v>
      </c>
      <c r="P1395" s="23" t="n">
        <v>0</v>
      </c>
      <c r="Q1395" s="22"/>
      <c r="R1395" s="38"/>
      <c r="S1395" s="25" t="n">
        <f aca="false">SUM(F1395,H1395,J1395,K1395,L1395,M1395)</f>
        <v>1553.124513</v>
      </c>
      <c r="T1395" s="25" t="n">
        <f aca="false">SUM(F1395,H1395,J1395,K1395,L1395,M1395,Q1395)</f>
        <v>1553.124513</v>
      </c>
      <c r="AMH1395" s="13"/>
      <c r="AMI1395" s="0"/>
      <c r="AMJ1395" s="0"/>
    </row>
    <row r="1396" s="39" customFormat="true" ht="13.8" hidden="false" customHeight="false" outlineLevel="0" collapsed="false">
      <c r="A1396" s="27" t="n">
        <v>30805155</v>
      </c>
      <c r="B1396" s="28" t="s">
        <v>1424</v>
      </c>
      <c r="C1396" s="29"/>
      <c r="D1396" s="29"/>
      <c r="E1396" s="27" t="s">
        <v>341</v>
      </c>
      <c r="F1396" s="19" t="n">
        <f aca="false">IF(C1396="",VLOOKUP(E1396,'PORTE E UCO'!$A$5:$D$46,4,0),VLOOKUP(E1396,'PORTE E UCO'!$A$5:$D$46,4,0)*C1396)</f>
        <v>1558.54594</v>
      </c>
      <c r="G1396" s="30"/>
      <c r="H1396" s="21" t="n">
        <f aca="false">G1396*$R$2</f>
        <v>0</v>
      </c>
      <c r="I1396" s="27" t="n">
        <v>2</v>
      </c>
      <c r="J1396" s="22" t="n">
        <f aca="false">IF(I1396&gt;=1,F1396*$J$2,"")</f>
        <v>467.563782</v>
      </c>
      <c r="K1396" s="22" t="n">
        <f aca="false">IF(I1396&gt;=2,F1396*$K$2,"")</f>
        <v>311.709188</v>
      </c>
      <c r="L1396" s="22" t="str">
        <f aca="false">IF(I1396&gt;=3,F1396*$L$2,"")</f>
        <v/>
      </c>
      <c r="M1396" s="22" t="str">
        <f aca="false">IF(I1396&gt;=4,F1396*$M$2,"")</f>
        <v/>
      </c>
      <c r="N1396" s="27" t="n">
        <v>5</v>
      </c>
      <c r="O1396" s="27" t="n">
        <v>0</v>
      </c>
      <c r="P1396" s="31" t="n">
        <v>0</v>
      </c>
      <c r="Q1396" s="32"/>
      <c r="R1396" s="38"/>
      <c r="S1396" s="25" t="n">
        <f aca="false">SUM(F1396,H1396,J1396,K1396,L1396,M1396)</f>
        <v>2337.81891</v>
      </c>
      <c r="T1396" s="25" t="n">
        <f aca="false">SUM(F1396,H1396,J1396,K1396,L1396,M1396,Q1396)</f>
        <v>2337.81891</v>
      </c>
      <c r="AMH1396" s="13"/>
      <c r="AMI1396" s="0"/>
      <c r="AMJ1396" s="0"/>
    </row>
    <row r="1397" s="39" customFormat="true" ht="13.8" hidden="false" customHeight="false" outlineLevel="0" collapsed="false">
      <c r="A1397" s="16" t="n">
        <v>30805279</v>
      </c>
      <c r="B1397" s="17" t="s">
        <v>1425</v>
      </c>
      <c r="C1397" s="18"/>
      <c r="D1397" s="18"/>
      <c r="E1397" s="16" t="s">
        <v>361</v>
      </c>
      <c r="F1397" s="19" t="n">
        <f aca="false">IF(C1397="",VLOOKUP(E1397,'PORTE E UCO'!$A$5:$D$46,4,0),VLOOKUP(E1397,'PORTE E UCO'!$A$5:$D$46,4,0)*C1397)</f>
        <v>2089.449468</v>
      </c>
      <c r="G1397" s="20" t="n">
        <v>42.9</v>
      </c>
      <c r="H1397" s="21" t="n">
        <f aca="false">G1397*$R$2</f>
        <v>843.9988128</v>
      </c>
      <c r="I1397" s="16" t="n">
        <v>2</v>
      </c>
      <c r="J1397" s="22" t="n">
        <f aca="false">IF(I1397&gt;=1,F1397*$J$2,"")</f>
        <v>626.8348404</v>
      </c>
      <c r="K1397" s="22" t="n">
        <f aca="false">IF(I1397&gt;=2,F1397*$K$2,"")</f>
        <v>417.8898936</v>
      </c>
      <c r="L1397" s="22" t="str">
        <f aca="false">IF(I1397&gt;=3,F1397*$L$2,"")</f>
        <v/>
      </c>
      <c r="M1397" s="22" t="str">
        <f aca="false">IF(I1397&gt;=4,F1397*$M$2,"")</f>
        <v/>
      </c>
      <c r="N1397" s="16" t="n">
        <v>6</v>
      </c>
      <c r="O1397" s="16" t="n">
        <v>0</v>
      </c>
      <c r="P1397" s="23" t="n">
        <v>0</v>
      </c>
      <c r="Q1397" s="22"/>
      <c r="R1397" s="38"/>
      <c r="S1397" s="25" t="n">
        <f aca="false">SUM(F1397,H1397,J1397,K1397,L1397,M1397)</f>
        <v>3978.1730148</v>
      </c>
      <c r="T1397" s="25" t="n">
        <f aca="false">SUM(F1397,H1397,J1397,K1397,L1397,M1397,Q1397)</f>
        <v>3978.1730148</v>
      </c>
      <c r="AMH1397" s="13"/>
      <c r="AMI1397" s="0"/>
      <c r="AMJ1397" s="0"/>
    </row>
    <row r="1398" s="39" customFormat="true" ht="13.8" hidden="false" customHeight="false" outlineLevel="0" collapsed="false">
      <c r="A1398" s="27" t="n">
        <v>30805163</v>
      </c>
      <c r="B1398" s="28" t="s">
        <v>1426</v>
      </c>
      <c r="C1398" s="29"/>
      <c r="D1398" s="29"/>
      <c r="E1398" s="27" t="s">
        <v>254</v>
      </c>
      <c r="F1398" s="19" t="n">
        <f aca="false">IF(C1398="",VLOOKUP(E1398,'PORTE E UCO'!$A$5:$D$46,4,0),VLOOKUP(E1398,'PORTE E UCO'!$A$5:$D$46,4,0)*C1398)</f>
        <v>1875.234508</v>
      </c>
      <c r="G1398" s="30"/>
      <c r="H1398" s="21" t="n">
        <f aca="false">G1398*$R$2</f>
        <v>0</v>
      </c>
      <c r="I1398" s="27" t="n">
        <v>2</v>
      </c>
      <c r="J1398" s="22" t="n">
        <f aca="false">IF(I1398&gt;=1,F1398*$J$2,"")</f>
        <v>562.5703524</v>
      </c>
      <c r="K1398" s="22" t="n">
        <f aca="false">IF(I1398&gt;=2,F1398*$K$2,"")</f>
        <v>375.0469016</v>
      </c>
      <c r="L1398" s="22" t="str">
        <f aca="false">IF(I1398&gt;=3,F1398*$L$2,"")</f>
        <v/>
      </c>
      <c r="M1398" s="22" t="str">
        <f aca="false">IF(I1398&gt;=4,F1398*$M$2,"")</f>
        <v/>
      </c>
      <c r="N1398" s="27" t="n">
        <v>6</v>
      </c>
      <c r="O1398" s="27" t="n">
        <v>0</v>
      </c>
      <c r="P1398" s="31" t="n">
        <v>0</v>
      </c>
      <c r="Q1398" s="32"/>
      <c r="R1398" s="38"/>
      <c r="S1398" s="25" t="n">
        <f aca="false">SUM(F1398,H1398,J1398,K1398,L1398,M1398)</f>
        <v>2812.851762</v>
      </c>
      <c r="T1398" s="25" t="n">
        <f aca="false">SUM(F1398,H1398,J1398,K1398,L1398,M1398,Q1398)</f>
        <v>2812.851762</v>
      </c>
      <c r="AMH1398" s="13"/>
      <c r="AMI1398" s="0"/>
      <c r="AMJ1398" s="0"/>
    </row>
    <row r="1399" s="39" customFormat="true" ht="13.8" hidden="false" customHeight="false" outlineLevel="0" collapsed="false">
      <c r="A1399" s="16" t="n">
        <v>30805287</v>
      </c>
      <c r="B1399" s="17" t="s">
        <v>1427</v>
      </c>
      <c r="C1399" s="18"/>
      <c r="D1399" s="18"/>
      <c r="E1399" s="16" t="s">
        <v>807</v>
      </c>
      <c r="F1399" s="19" t="n">
        <f aca="false">IF(C1399="",VLOOKUP(E1399,'PORTE E UCO'!$A$5:$D$46,4,0),VLOOKUP(E1399,'PORTE E UCO'!$A$5:$D$46,4,0)*C1399)</f>
        <v>2817.485634</v>
      </c>
      <c r="G1399" s="20" t="n">
        <v>42.9</v>
      </c>
      <c r="H1399" s="21" t="n">
        <f aca="false">G1399*$R$2</f>
        <v>843.9988128</v>
      </c>
      <c r="I1399" s="16" t="n">
        <v>1</v>
      </c>
      <c r="J1399" s="22" t="n">
        <f aca="false">IF(I1399&gt;=1,F1399*$J$2,"")</f>
        <v>845.2456902</v>
      </c>
      <c r="K1399" s="22" t="str">
        <f aca="false">IF(I1399&gt;=2,F1399*$K$2,"")</f>
        <v/>
      </c>
      <c r="L1399" s="22" t="str">
        <f aca="false">IF(I1399&gt;=3,F1399*$L$2,"")</f>
        <v/>
      </c>
      <c r="M1399" s="22" t="str">
        <f aca="false">IF(I1399&gt;=4,F1399*$M$2,"")</f>
        <v/>
      </c>
      <c r="N1399" s="16" t="n">
        <v>6</v>
      </c>
      <c r="O1399" s="16" t="n">
        <v>0</v>
      </c>
      <c r="P1399" s="23" t="n">
        <v>0</v>
      </c>
      <c r="Q1399" s="22"/>
      <c r="R1399" s="38"/>
      <c r="S1399" s="25" t="n">
        <f aca="false">SUM(F1399,H1399,J1399,K1399,L1399,M1399)</f>
        <v>4506.730137</v>
      </c>
      <c r="T1399" s="25" t="n">
        <f aca="false">SUM(F1399,H1399,J1399,K1399,L1399,M1399,Q1399)</f>
        <v>4506.730137</v>
      </c>
      <c r="AMH1399" s="13"/>
      <c r="AMI1399" s="0"/>
      <c r="AMJ1399" s="0"/>
    </row>
    <row r="1400" s="39" customFormat="true" ht="13.8" hidden="false" customHeight="false" outlineLevel="0" collapsed="false">
      <c r="A1400" s="27" t="n">
        <v>30805171</v>
      </c>
      <c r="B1400" s="28" t="s">
        <v>1428</v>
      </c>
      <c r="C1400" s="29"/>
      <c r="D1400" s="29"/>
      <c r="E1400" s="27" t="s">
        <v>308</v>
      </c>
      <c r="F1400" s="19" t="n">
        <f aca="false">IF(C1400="",VLOOKUP(E1400,'PORTE E UCO'!$A$5:$D$46,4,0),VLOOKUP(E1400,'PORTE E UCO'!$A$5:$D$46,4,0)*C1400)</f>
        <v>1327.248658</v>
      </c>
      <c r="G1400" s="30"/>
      <c r="H1400" s="21" t="n">
        <f aca="false">G1400*$R$2</f>
        <v>0</v>
      </c>
      <c r="I1400" s="27" t="n">
        <v>2</v>
      </c>
      <c r="J1400" s="22" t="n">
        <f aca="false">IF(I1400&gt;=1,F1400*$J$2,"")</f>
        <v>398.1745974</v>
      </c>
      <c r="K1400" s="22" t="n">
        <f aca="false">IF(I1400&gt;=2,F1400*$K$2,"")</f>
        <v>265.4497316</v>
      </c>
      <c r="L1400" s="22" t="str">
        <f aca="false">IF(I1400&gt;=3,F1400*$L$2,"")</f>
        <v/>
      </c>
      <c r="M1400" s="22" t="str">
        <f aca="false">IF(I1400&gt;=4,F1400*$M$2,"")</f>
        <v/>
      </c>
      <c r="N1400" s="27" t="n">
        <v>4</v>
      </c>
      <c r="O1400" s="27" t="n">
        <v>0</v>
      </c>
      <c r="P1400" s="31" t="n">
        <v>0</v>
      </c>
      <c r="Q1400" s="32"/>
      <c r="R1400" s="38"/>
      <c r="S1400" s="25" t="n">
        <f aca="false">SUM(F1400,H1400,J1400,K1400,L1400,M1400)</f>
        <v>1990.872987</v>
      </c>
      <c r="T1400" s="25" t="n">
        <f aca="false">SUM(F1400,H1400,J1400,K1400,L1400,M1400,Q1400)</f>
        <v>1990.872987</v>
      </c>
      <c r="AMH1400" s="13"/>
      <c r="AMI1400" s="0"/>
      <c r="AMJ1400" s="0"/>
    </row>
    <row r="1401" s="39" customFormat="true" ht="13.8" hidden="false" customHeight="false" outlineLevel="0" collapsed="false">
      <c r="A1401" s="16" t="n">
        <v>30806011</v>
      </c>
      <c r="B1401" s="17" t="s">
        <v>1429</v>
      </c>
      <c r="C1401" s="18"/>
      <c r="D1401" s="18"/>
      <c r="E1401" s="16" t="s">
        <v>206</v>
      </c>
      <c r="F1401" s="19" t="n">
        <f aca="false">IF(C1401="",VLOOKUP(E1401,'PORTE E UCO'!$A$5:$D$46,4,0),VLOOKUP(E1401,'PORTE E UCO'!$A$5:$D$46,4,0)*C1401)</f>
        <v>839.818166</v>
      </c>
      <c r="G1401" s="20"/>
      <c r="H1401" s="21" t="n">
        <f aca="false">G1401*$R$2</f>
        <v>0</v>
      </c>
      <c r="I1401" s="16" t="n">
        <v>1</v>
      </c>
      <c r="J1401" s="22" t="n">
        <f aca="false">IF(I1401&gt;=1,F1401*$J$2,"")</f>
        <v>251.9454498</v>
      </c>
      <c r="K1401" s="22" t="str">
        <f aca="false">IF(I1401&gt;=2,F1401*$K$2,"")</f>
        <v/>
      </c>
      <c r="L1401" s="22" t="str">
        <f aca="false">IF(I1401&gt;=3,F1401*$L$2,"")</f>
        <v/>
      </c>
      <c r="M1401" s="22" t="str">
        <f aca="false">IF(I1401&gt;=4,F1401*$M$2,"")</f>
        <v/>
      </c>
      <c r="N1401" s="16" t="n">
        <v>4</v>
      </c>
      <c r="O1401" s="16" t="n">
        <v>0</v>
      </c>
      <c r="P1401" s="23" t="n">
        <v>0</v>
      </c>
      <c r="Q1401" s="22"/>
      <c r="R1401" s="38"/>
      <c r="S1401" s="25" t="n">
        <f aca="false">SUM(F1401,H1401,J1401,K1401,L1401,M1401)</f>
        <v>1091.7636158</v>
      </c>
      <c r="T1401" s="25" t="n">
        <f aca="false">SUM(F1401,H1401,J1401,K1401,L1401,M1401,Q1401)</f>
        <v>1091.7636158</v>
      </c>
      <c r="AMH1401" s="13"/>
      <c r="AMI1401" s="0"/>
      <c r="AMJ1401" s="0"/>
    </row>
    <row r="1402" s="39" customFormat="true" ht="13.8" hidden="false" customHeight="false" outlineLevel="0" collapsed="false">
      <c r="A1402" s="27" t="n">
        <v>30806020</v>
      </c>
      <c r="B1402" s="28" t="s">
        <v>1430</v>
      </c>
      <c r="C1402" s="29"/>
      <c r="D1402" s="29"/>
      <c r="E1402" s="27" t="s">
        <v>341</v>
      </c>
      <c r="F1402" s="19" t="n">
        <f aca="false">IF(C1402="",VLOOKUP(E1402,'PORTE E UCO'!$A$5:$D$46,4,0),VLOOKUP(E1402,'PORTE E UCO'!$A$5:$D$46,4,0)*C1402)</f>
        <v>1558.54594</v>
      </c>
      <c r="G1402" s="30"/>
      <c r="H1402" s="21" t="n">
        <f aca="false">G1402*$R$2</f>
        <v>0</v>
      </c>
      <c r="I1402" s="27" t="n">
        <v>2</v>
      </c>
      <c r="J1402" s="22" t="n">
        <f aca="false">IF(I1402&gt;=1,F1402*$J$2,"")</f>
        <v>467.563782</v>
      </c>
      <c r="K1402" s="22" t="n">
        <f aca="false">IF(I1402&gt;=2,F1402*$K$2,"")</f>
        <v>311.709188</v>
      </c>
      <c r="L1402" s="22" t="str">
        <f aca="false">IF(I1402&gt;=3,F1402*$L$2,"")</f>
        <v/>
      </c>
      <c r="M1402" s="22" t="str">
        <f aca="false">IF(I1402&gt;=4,F1402*$M$2,"")</f>
        <v/>
      </c>
      <c r="N1402" s="27" t="n">
        <v>5</v>
      </c>
      <c r="O1402" s="27" t="n">
        <v>0</v>
      </c>
      <c r="P1402" s="31" t="n">
        <v>0</v>
      </c>
      <c r="Q1402" s="32"/>
      <c r="R1402" s="38"/>
      <c r="S1402" s="25" t="n">
        <f aca="false">SUM(F1402,H1402,J1402,K1402,L1402,M1402)</f>
        <v>2337.81891</v>
      </c>
      <c r="T1402" s="25" t="n">
        <f aca="false">SUM(F1402,H1402,J1402,K1402,L1402,M1402,Q1402)</f>
        <v>2337.81891</v>
      </c>
      <c r="AMH1402" s="13"/>
      <c r="AMI1402" s="0"/>
      <c r="AMJ1402" s="0"/>
    </row>
    <row r="1403" s="39" customFormat="true" ht="13.8" hidden="false" customHeight="false" outlineLevel="0" collapsed="false">
      <c r="A1403" s="16" t="n">
        <v>30806038</v>
      </c>
      <c r="B1403" s="17" t="s">
        <v>1431</v>
      </c>
      <c r="C1403" s="18"/>
      <c r="D1403" s="18"/>
      <c r="E1403" s="16" t="s">
        <v>745</v>
      </c>
      <c r="F1403" s="19" t="n">
        <f aca="false">IF(C1403="",VLOOKUP(E1403,'PORTE E UCO'!$A$5:$D$46,4,0),VLOOKUP(E1403,'PORTE E UCO'!$A$5:$D$46,4,0)*C1403)</f>
        <v>1943.523148</v>
      </c>
      <c r="G1403" s="20"/>
      <c r="H1403" s="21" t="n">
        <f aca="false">G1403*$R$2</f>
        <v>0</v>
      </c>
      <c r="I1403" s="16" t="n">
        <v>2</v>
      </c>
      <c r="J1403" s="22" t="n">
        <f aca="false">IF(I1403&gt;=1,F1403*$J$2,"")</f>
        <v>583.0569444</v>
      </c>
      <c r="K1403" s="22" t="n">
        <f aca="false">IF(I1403&gt;=2,F1403*$K$2,"")</f>
        <v>388.7046296</v>
      </c>
      <c r="L1403" s="22" t="str">
        <f aca="false">IF(I1403&gt;=3,F1403*$L$2,"")</f>
        <v/>
      </c>
      <c r="M1403" s="22" t="str">
        <f aca="false">IF(I1403&gt;=4,F1403*$M$2,"")</f>
        <v/>
      </c>
      <c r="N1403" s="16" t="n">
        <v>6</v>
      </c>
      <c r="O1403" s="16" t="n">
        <v>0</v>
      </c>
      <c r="P1403" s="23" t="n">
        <v>0</v>
      </c>
      <c r="Q1403" s="22"/>
      <c r="R1403" s="38"/>
      <c r="S1403" s="25" t="n">
        <f aca="false">SUM(F1403,H1403,J1403,K1403,L1403,M1403)</f>
        <v>2915.284722</v>
      </c>
      <c r="T1403" s="25" t="n">
        <f aca="false">SUM(F1403,H1403,J1403,K1403,L1403,M1403,Q1403)</f>
        <v>2915.284722</v>
      </c>
      <c r="AMH1403" s="13"/>
      <c r="AMI1403" s="0"/>
      <c r="AMJ1403" s="0"/>
    </row>
    <row r="1404" s="39" customFormat="true" ht="13.8" hidden="false" customHeight="false" outlineLevel="0" collapsed="false">
      <c r="A1404" s="27" t="n">
        <v>30806054</v>
      </c>
      <c r="B1404" s="28" t="s">
        <v>1432</v>
      </c>
      <c r="C1404" s="29"/>
      <c r="D1404" s="29"/>
      <c r="E1404" s="27" t="s">
        <v>807</v>
      </c>
      <c r="F1404" s="19" t="n">
        <f aca="false">IF(C1404="",VLOOKUP(E1404,'PORTE E UCO'!$A$5:$D$46,4,0),VLOOKUP(E1404,'PORTE E UCO'!$A$5:$D$46,4,0)*C1404)</f>
        <v>2817.485634</v>
      </c>
      <c r="G1404" s="30" t="n">
        <v>42.9</v>
      </c>
      <c r="H1404" s="21" t="n">
        <f aca="false">G1404*$R$2</f>
        <v>843.9988128</v>
      </c>
      <c r="I1404" s="27" t="n">
        <v>1</v>
      </c>
      <c r="J1404" s="22" t="n">
        <f aca="false">IF(I1404&gt;=1,F1404*$J$2,"")</f>
        <v>845.2456902</v>
      </c>
      <c r="K1404" s="22" t="str">
        <f aca="false">IF(I1404&gt;=2,F1404*$K$2,"")</f>
        <v/>
      </c>
      <c r="L1404" s="22" t="str">
        <f aca="false">IF(I1404&gt;=3,F1404*$L$2,"")</f>
        <v/>
      </c>
      <c r="M1404" s="22" t="str">
        <f aca="false">IF(I1404&gt;=4,F1404*$M$2,"")</f>
        <v/>
      </c>
      <c r="N1404" s="27" t="n">
        <v>6</v>
      </c>
      <c r="O1404" s="27" t="n">
        <v>0</v>
      </c>
      <c r="P1404" s="31" t="n">
        <v>0</v>
      </c>
      <c r="Q1404" s="32"/>
      <c r="R1404" s="38"/>
      <c r="S1404" s="25" t="n">
        <f aca="false">SUM(F1404,H1404,J1404,K1404,L1404,M1404)</f>
        <v>4506.730137</v>
      </c>
      <c r="T1404" s="25" t="n">
        <f aca="false">SUM(F1404,H1404,J1404,K1404,L1404,M1404,Q1404)</f>
        <v>4506.730137</v>
      </c>
      <c r="AMH1404" s="13"/>
      <c r="AMI1404" s="0"/>
      <c r="AMJ1404" s="0"/>
    </row>
    <row r="1405" s="39" customFormat="true" ht="13.8" hidden="false" customHeight="false" outlineLevel="0" collapsed="false">
      <c r="A1405" s="16" t="n">
        <v>30806046</v>
      </c>
      <c r="B1405" s="17" t="s">
        <v>1433</v>
      </c>
      <c r="C1405" s="18"/>
      <c r="D1405" s="18"/>
      <c r="E1405" s="16" t="s">
        <v>308</v>
      </c>
      <c r="F1405" s="19" t="n">
        <f aca="false">IF(C1405="",VLOOKUP(E1405,'PORTE E UCO'!$A$5:$D$46,4,0),VLOOKUP(E1405,'PORTE E UCO'!$A$5:$D$46,4,0)*C1405)</f>
        <v>1327.248658</v>
      </c>
      <c r="G1405" s="20"/>
      <c r="H1405" s="21" t="n">
        <f aca="false">G1405*$R$2</f>
        <v>0</v>
      </c>
      <c r="I1405" s="16" t="n">
        <v>1</v>
      </c>
      <c r="J1405" s="22" t="n">
        <f aca="false">IF(I1405&gt;=1,F1405*$J$2,"")</f>
        <v>398.1745974</v>
      </c>
      <c r="K1405" s="22" t="str">
        <f aca="false">IF(I1405&gt;=2,F1405*$K$2,"")</f>
        <v/>
      </c>
      <c r="L1405" s="22" t="str">
        <f aca="false">IF(I1405&gt;=3,F1405*$L$2,"")</f>
        <v/>
      </c>
      <c r="M1405" s="22" t="str">
        <f aca="false">IF(I1405&gt;=4,F1405*$M$2,"")</f>
        <v/>
      </c>
      <c r="N1405" s="16" t="n">
        <v>5</v>
      </c>
      <c r="O1405" s="16" t="n">
        <v>0</v>
      </c>
      <c r="P1405" s="23" t="n">
        <v>0</v>
      </c>
      <c r="Q1405" s="22"/>
      <c r="R1405" s="38"/>
      <c r="S1405" s="25" t="n">
        <f aca="false">SUM(F1405,H1405,J1405,K1405,L1405,M1405)</f>
        <v>1725.4232554</v>
      </c>
      <c r="T1405" s="25" t="n">
        <f aca="false">SUM(F1405,H1405,J1405,K1405,L1405,M1405,Q1405)</f>
        <v>1725.4232554</v>
      </c>
      <c r="AMH1405" s="13"/>
      <c r="AMI1405" s="0"/>
      <c r="AMJ1405" s="0"/>
    </row>
    <row r="1406" s="39" customFormat="true" ht="13.8" hidden="false" customHeight="false" outlineLevel="0" collapsed="false">
      <c r="A1406" s="27" t="n">
        <v>30901014</v>
      </c>
      <c r="B1406" s="28" t="s">
        <v>1434</v>
      </c>
      <c r="C1406" s="29"/>
      <c r="D1406" s="29"/>
      <c r="E1406" s="27" t="s">
        <v>254</v>
      </c>
      <c r="F1406" s="19" t="n">
        <f aca="false">IF(C1406="",VLOOKUP(E1406,'PORTE E UCO'!$A$5:$D$46,4,0),VLOOKUP(E1406,'PORTE E UCO'!$A$5:$D$46,4,0)*C1406)</f>
        <v>1875.234508</v>
      </c>
      <c r="G1406" s="30"/>
      <c r="H1406" s="21" t="n">
        <f aca="false">G1406*$R$2</f>
        <v>0</v>
      </c>
      <c r="I1406" s="27" t="n">
        <v>2</v>
      </c>
      <c r="J1406" s="22" t="n">
        <f aca="false">IF(I1406&gt;=1,F1406*$J$2,"")</f>
        <v>562.5703524</v>
      </c>
      <c r="K1406" s="22" t="n">
        <f aca="false">IF(I1406&gt;=2,F1406*$K$2,"")</f>
        <v>375.0469016</v>
      </c>
      <c r="L1406" s="22" t="str">
        <f aca="false">IF(I1406&gt;=3,F1406*$L$2,"")</f>
        <v/>
      </c>
      <c r="M1406" s="22" t="str">
        <f aca="false">IF(I1406&gt;=4,F1406*$M$2,"")</f>
        <v/>
      </c>
      <c r="N1406" s="27" t="n">
        <v>6</v>
      </c>
      <c r="O1406" s="27" t="n">
        <v>0</v>
      </c>
      <c r="P1406" s="31" t="n">
        <v>0</v>
      </c>
      <c r="Q1406" s="32"/>
      <c r="R1406" s="38"/>
      <c r="S1406" s="25" t="n">
        <f aca="false">SUM(F1406,H1406,J1406,K1406,L1406,M1406)</f>
        <v>2812.851762</v>
      </c>
      <c r="T1406" s="25" t="n">
        <f aca="false">SUM(F1406,H1406,J1406,K1406,L1406,M1406,Q1406)</f>
        <v>2812.851762</v>
      </c>
      <c r="AMH1406" s="13"/>
      <c r="AMI1406" s="0"/>
      <c r="AMJ1406" s="0"/>
    </row>
    <row r="1407" s="39" customFormat="true" ht="13.8" hidden="false" customHeight="false" outlineLevel="0" collapsed="false">
      <c r="A1407" s="16" t="n">
        <v>30901022</v>
      </c>
      <c r="B1407" s="17" t="s">
        <v>1435</v>
      </c>
      <c r="C1407" s="18"/>
      <c r="D1407" s="18"/>
      <c r="E1407" s="16" t="s">
        <v>308</v>
      </c>
      <c r="F1407" s="19" t="n">
        <f aca="false">IF(C1407="",VLOOKUP(E1407,'PORTE E UCO'!$A$5:$D$46,4,0),VLOOKUP(E1407,'PORTE E UCO'!$A$5:$D$46,4,0)*C1407)</f>
        <v>1327.248658</v>
      </c>
      <c r="G1407" s="20"/>
      <c r="H1407" s="21" t="n">
        <f aca="false">G1407*$R$2</f>
        <v>0</v>
      </c>
      <c r="I1407" s="16" t="n">
        <v>1</v>
      </c>
      <c r="J1407" s="22" t="n">
        <f aca="false">IF(I1407&gt;=1,F1407*$J$2,"")</f>
        <v>398.1745974</v>
      </c>
      <c r="K1407" s="22" t="str">
        <f aca="false">IF(I1407&gt;=2,F1407*$K$2,"")</f>
        <v/>
      </c>
      <c r="L1407" s="22" t="str">
        <f aca="false">IF(I1407&gt;=3,F1407*$L$2,"")</f>
        <v/>
      </c>
      <c r="M1407" s="22" t="str">
        <f aca="false">IF(I1407&gt;=4,F1407*$M$2,"")</f>
        <v/>
      </c>
      <c r="N1407" s="16" t="n">
        <v>6</v>
      </c>
      <c r="O1407" s="16" t="n">
        <v>0</v>
      </c>
      <c r="P1407" s="23" t="n">
        <v>0</v>
      </c>
      <c r="Q1407" s="22"/>
      <c r="R1407" s="38"/>
      <c r="S1407" s="25" t="n">
        <f aca="false">SUM(F1407,H1407,J1407,K1407,L1407,M1407)</f>
        <v>1725.4232554</v>
      </c>
      <c r="T1407" s="25" t="n">
        <f aca="false">SUM(F1407,H1407,J1407,K1407,L1407,M1407,Q1407)</f>
        <v>1725.4232554</v>
      </c>
      <c r="AMH1407" s="13"/>
      <c r="AMI1407" s="0"/>
      <c r="AMJ1407" s="0"/>
    </row>
    <row r="1408" s="39" customFormat="true" ht="13.8" hidden="false" customHeight="false" outlineLevel="0" collapsed="false">
      <c r="A1408" s="27" t="n">
        <v>30901030</v>
      </c>
      <c r="B1408" s="28" t="s">
        <v>1436</v>
      </c>
      <c r="C1408" s="29"/>
      <c r="D1408" s="29"/>
      <c r="E1408" s="27" t="s">
        <v>359</v>
      </c>
      <c r="F1408" s="19" t="n">
        <f aca="false">IF(C1408="",VLOOKUP(E1408,'PORTE E UCO'!$A$5:$D$46,4,0),VLOOKUP(E1408,'PORTE E UCO'!$A$5:$D$46,4,0)*C1408)</f>
        <v>1473.154654</v>
      </c>
      <c r="G1408" s="30"/>
      <c r="H1408" s="21" t="n">
        <f aca="false">G1408*$R$2</f>
        <v>0</v>
      </c>
      <c r="I1408" s="27" t="n">
        <v>2</v>
      </c>
      <c r="J1408" s="22" t="n">
        <f aca="false">IF(I1408&gt;=1,F1408*$J$2,"")</f>
        <v>441.9463962</v>
      </c>
      <c r="K1408" s="22" t="n">
        <f aca="false">IF(I1408&gt;=2,F1408*$K$2,"")</f>
        <v>294.6309308</v>
      </c>
      <c r="L1408" s="22" t="str">
        <f aca="false">IF(I1408&gt;=3,F1408*$L$2,"")</f>
        <v/>
      </c>
      <c r="M1408" s="22" t="str">
        <f aca="false">IF(I1408&gt;=4,F1408*$M$2,"")</f>
        <v/>
      </c>
      <c r="N1408" s="27" t="n">
        <v>5</v>
      </c>
      <c r="O1408" s="27" t="n">
        <v>0</v>
      </c>
      <c r="P1408" s="31" t="n">
        <v>0</v>
      </c>
      <c r="Q1408" s="32"/>
      <c r="R1408" s="38"/>
      <c r="S1408" s="25" t="n">
        <f aca="false">SUM(F1408,H1408,J1408,K1408,L1408,M1408)</f>
        <v>2209.731981</v>
      </c>
      <c r="T1408" s="25" t="n">
        <f aca="false">SUM(F1408,H1408,J1408,K1408,L1408,M1408,Q1408)</f>
        <v>2209.731981</v>
      </c>
      <c r="AMH1408" s="13"/>
      <c r="AMI1408" s="0"/>
      <c r="AMJ1408" s="0"/>
    </row>
    <row r="1409" s="39" customFormat="true" ht="13.8" hidden="false" customHeight="false" outlineLevel="0" collapsed="false">
      <c r="A1409" s="16" t="n">
        <v>30901049</v>
      </c>
      <c r="B1409" s="17" t="s">
        <v>1437</v>
      </c>
      <c r="C1409" s="18"/>
      <c r="D1409" s="18"/>
      <c r="E1409" s="16" t="s">
        <v>359</v>
      </c>
      <c r="F1409" s="19" t="n">
        <f aca="false">IF(C1409="",VLOOKUP(E1409,'PORTE E UCO'!$A$5:$D$46,4,0),VLOOKUP(E1409,'PORTE E UCO'!$A$5:$D$46,4,0)*C1409)</f>
        <v>1473.154654</v>
      </c>
      <c r="G1409" s="20"/>
      <c r="H1409" s="21" t="n">
        <f aca="false">G1409*$R$2</f>
        <v>0</v>
      </c>
      <c r="I1409" s="16" t="n">
        <v>2</v>
      </c>
      <c r="J1409" s="22" t="n">
        <f aca="false">IF(I1409&gt;=1,F1409*$J$2,"")</f>
        <v>441.9463962</v>
      </c>
      <c r="K1409" s="22" t="n">
        <f aca="false">IF(I1409&gt;=2,F1409*$K$2,"")</f>
        <v>294.6309308</v>
      </c>
      <c r="L1409" s="22" t="str">
        <f aca="false">IF(I1409&gt;=3,F1409*$L$2,"")</f>
        <v/>
      </c>
      <c r="M1409" s="22" t="str">
        <f aca="false">IF(I1409&gt;=4,F1409*$M$2,"")</f>
        <v/>
      </c>
      <c r="N1409" s="16" t="n">
        <v>6</v>
      </c>
      <c r="O1409" s="16" t="n">
        <v>0</v>
      </c>
      <c r="P1409" s="23" t="n">
        <v>0</v>
      </c>
      <c r="Q1409" s="22"/>
      <c r="R1409" s="38"/>
      <c r="S1409" s="25" t="n">
        <f aca="false">SUM(F1409,H1409,J1409,K1409,L1409,M1409)</f>
        <v>2209.731981</v>
      </c>
      <c r="T1409" s="25" t="n">
        <f aca="false">SUM(F1409,H1409,J1409,K1409,L1409,M1409,Q1409)</f>
        <v>2209.731981</v>
      </c>
      <c r="AMH1409" s="13"/>
      <c r="AMI1409" s="0"/>
      <c r="AMJ1409" s="0"/>
    </row>
    <row r="1410" s="39" customFormat="true" ht="13.8" hidden="false" customHeight="false" outlineLevel="0" collapsed="false">
      <c r="A1410" s="27" t="n">
        <v>30901057</v>
      </c>
      <c r="B1410" s="28" t="s">
        <v>1438</v>
      </c>
      <c r="C1410" s="29"/>
      <c r="D1410" s="29"/>
      <c r="E1410" s="27" t="s">
        <v>174</v>
      </c>
      <c r="F1410" s="19" t="n">
        <f aca="false">IF(C1410="",VLOOKUP(E1410,'PORTE E UCO'!$A$5:$D$46,4,0),VLOOKUP(E1410,'PORTE E UCO'!$A$5:$D$46,4,0)*C1410)</f>
        <v>1709.126456</v>
      </c>
      <c r="G1410" s="30"/>
      <c r="H1410" s="21" t="n">
        <f aca="false">G1410*$R$2</f>
        <v>0</v>
      </c>
      <c r="I1410" s="27" t="n">
        <v>2</v>
      </c>
      <c r="J1410" s="22" t="n">
        <f aca="false">IF(I1410&gt;=1,F1410*$J$2,"")</f>
        <v>512.7379368</v>
      </c>
      <c r="K1410" s="22" t="n">
        <f aca="false">IF(I1410&gt;=2,F1410*$K$2,"")</f>
        <v>341.8252912</v>
      </c>
      <c r="L1410" s="22" t="str">
        <f aca="false">IF(I1410&gt;=3,F1410*$L$2,"")</f>
        <v/>
      </c>
      <c r="M1410" s="22" t="str">
        <f aca="false">IF(I1410&gt;=4,F1410*$M$2,"")</f>
        <v/>
      </c>
      <c r="N1410" s="27" t="n">
        <v>6</v>
      </c>
      <c r="O1410" s="27" t="n">
        <v>0</v>
      </c>
      <c r="P1410" s="31" t="n">
        <v>0</v>
      </c>
      <c r="Q1410" s="32"/>
      <c r="R1410" s="38"/>
      <c r="S1410" s="25" t="n">
        <f aca="false">SUM(F1410,H1410,J1410,K1410,L1410,M1410)</f>
        <v>2563.689684</v>
      </c>
      <c r="T1410" s="25" t="n">
        <f aca="false">SUM(F1410,H1410,J1410,K1410,L1410,M1410,Q1410)</f>
        <v>2563.689684</v>
      </c>
      <c r="AMH1410" s="13"/>
      <c r="AMI1410" s="0"/>
      <c r="AMJ1410" s="0"/>
    </row>
    <row r="1411" s="39" customFormat="true" ht="13.8" hidden="false" customHeight="false" outlineLevel="0" collapsed="false">
      <c r="A1411" s="16" t="n">
        <v>30901065</v>
      </c>
      <c r="B1411" s="17" t="s">
        <v>1439</v>
      </c>
      <c r="C1411" s="18"/>
      <c r="D1411" s="18"/>
      <c r="E1411" s="16" t="s">
        <v>254</v>
      </c>
      <c r="F1411" s="19" t="n">
        <f aca="false">IF(C1411="",VLOOKUP(E1411,'PORTE E UCO'!$A$5:$D$46,4,0),VLOOKUP(E1411,'PORTE E UCO'!$A$5:$D$46,4,0)*C1411)</f>
        <v>1875.234508</v>
      </c>
      <c r="G1411" s="20"/>
      <c r="H1411" s="21" t="n">
        <f aca="false">G1411*$R$2</f>
        <v>0</v>
      </c>
      <c r="I1411" s="16" t="n">
        <v>3</v>
      </c>
      <c r="J1411" s="22" t="n">
        <f aca="false">IF(I1411&gt;=1,F1411*$J$2,"")</f>
        <v>562.5703524</v>
      </c>
      <c r="K1411" s="22" t="n">
        <f aca="false">IF(I1411&gt;=2,F1411*$K$2,"")</f>
        <v>375.0469016</v>
      </c>
      <c r="L1411" s="22" t="n">
        <f aca="false">IF(I1411&gt;=3,F1411*$L$2,"")</f>
        <v>375.0469016</v>
      </c>
      <c r="M1411" s="22" t="str">
        <f aca="false">IF(I1411&gt;=4,F1411*$M$2,"")</f>
        <v/>
      </c>
      <c r="N1411" s="16" t="n">
        <v>7</v>
      </c>
      <c r="O1411" s="16" t="n">
        <v>0</v>
      </c>
      <c r="P1411" s="23" t="n">
        <v>0</v>
      </c>
      <c r="Q1411" s="22"/>
      <c r="R1411" s="38"/>
      <c r="S1411" s="25" t="n">
        <f aca="false">SUM(F1411,H1411,J1411,K1411,L1411,M1411)</f>
        <v>3187.8986636</v>
      </c>
      <c r="T1411" s="25" t="n">
        <f aca="false">SUM(F1411,H1411,J1411,K1411,L1411,M1411,Q1411)</f>
        <v>3187.8986636</v>
      </c>
      <c r="AMH1411" s="13"/>
      <c r="AMI1411" s="0"/>
      <c r="AMJ1411" s="0"/>
    </row>
    <row r="1412" s="39" customFormat="true" ht="13.8" hidden="false" customHeight="false" outlineLevel="0" collapsed="false">
      <c r="A1412" s="27" t="n">
        <v>30901073</v>
      </c>
      <c r="B1412" s="28" t="s">
        <v>1440</v>
      </c>
      <c r="C1412" s="29"/>
      <c r="D1412" s="29"/>
      <c r="E1412" s="27" t="s">
        <v>945</v>
      </c>
      <c r="F1412" s="19" t="n">
        <f aca="false">IF(C1412="",VLOOKUP(E1412,'PORTE E UCO'!$A$5:$D$46,4,0),VLOOKUP(E1412,'PORTE E UCO'!$A$5:$D$46,4,0)*C1412)</f>
        <v>3090.701166</v>
      </c>
      <c r="G1412" s="30"/>
      <c r="H1412" s="21" t="n">
        <f aca="false">G1412*$R$2</f>
        <v>0</v>
      </c>
      <c r="I1412" s="27" t="n">
        <v>3</v>
      </c>
      <c r="J1412" s="22" t="n">
        <f aca="false">IF(I1412&gt;=1,F1412*$J$2,"")</f>
        <v>927.2103498</v>
      </c>
      <c r="K1412" s="22" t="n">
        <f aca="false">IF(I1412&gt;=2,F1412*$K$2,"")</f>
        <v>618.1402332</v>
      </c>
      <c r="L1412" s="22" t="n">
        <f aca="false">IF(I1412&gt;=3,F1412*$L$2,"")</f>
        <v>618.1402332</v>
      </c>
      <c r="M1412" s="22" t="str">
        <f aca="false">IF(I1412&gt;=4,F1412*$M$2,"")</f>
        <v/>
      </c>
      <c r="N1412" s="27" t="n">
        <v>8</v>
      </c>
      <c r="O1412" s="27" t="n">
        <v>0</v>
      </c>
      <c r="P1412" s="31" t="n">
        <v>0</v>
      </c>
      <c r="Q1412" s="32"/>
      <c r="R1412" s="38"/>
      <c r="S1412" s="25" t="n">
        <f aca="false">SUM(F1412,H1412,J1412,K1412,L1412,M1412)</f>
        <v>5254.1919822</v>
      </c>
      <c r="T1412" s="25" t="n">
        <f aca="false">SUM(F1412,H1412,J1412,K1412,L1412,M1412,Q1412)</f>
        <v>5254.1919822</v>
      </c>
      <c r="AMH1412" s="13"/>
      <c r="AMI1412" s="0"/>
      <c r="AMJ1412" s="0"/>
    </row>
    <row r="1413" s="39" customFormat="true" ht="13.8" hidden="false" customHeight="false" outlineLevel="0" collapsed="false">
      <c r="A1413" s="16" t="n">
        <v>30901081</v>
      </c>
      <c r="B1413" s="17" t="s">
        <v>1441</v>
      </c>
      <c r="C1413" s="18"/>
      <c r="D1413" s="18"/>
      <c r="E1413" s="16" t="s">
        <v>1442</v>
      </c>
      <c r="F1413" s="19" t="n">
        <f aca="false">IF(C1413="",VLOOKUP(E1413,'PORTE E UCO'!$A$5:$D$46,4,0),VLOOKUP(E1413,'PORTE E UCO'!$A$5:$D$46,4,0)*C1413)</f>
        <v>3418.24275</v>
      </c>
      <c r="G1413" s="20"/>
      <c r="H1413" s="21" t="n">
        <f aca="false">G1413*$R$2</f>
        <v>0</v>
      </c>
      <c r="I1413" s="16" t="n">
        <v>3</v>
      </c>
      <c r="J1413" s="22" t="n">
        <f aca="false">IF(I1413&gt;=1,F1413*$J$2,"")</f>
        <v>1025.472825</v>
      </c>
      <c r="K1413" s="22" t="n">
        <f aca="false">IF(I1413&gt;=2,F1413*$K$2,"")</f>
        <v>683.64855</v>
      </c>
      <c r="L1413" s="22" t="n">
        <f aca="false">IF(I1413&gt;=3,F1413*$L$2,"")</f>
        <v>683.64855</v>
      </c>
      <c r="M1413" s="22" t="str">
        <f aca="false">IF(I1413&gt;=4,F1413*$M$2,"")</f>
        <v/>
      </c>
      <c r="N1413" s="16" t="n">
        <v>8</v>
      </c>
      <c r="O1413" s="16" t="n">
        <v>0</v>
      </c>
      <c r="P1413" s="23" t="n">
        <v>0</v>
      </c>
      <c r="Q1413" s="22"/>
      <c r="R1413" s="38"/>
      <c r="S1413" s="25" t="n">
        <f aca="false">SUM(F1413,H1413,J1413,K1413,L1413,M1413)</f>
        <v>5811.012675</v>
      </c>
      <c r="T1413" s="25" t="n">
        <f aca="false">SUM(F1413,H1413,J1413,K1413,L1413,M1413,Q1413)</f>
        <v>5811.012675</v>
      </c>
      <c r="AMH1413" s="13"/>
      <c r="AMI1413" s="0"/>
      <c r="AMJ1413" s="0"/>
    </row>
    <row r="1414" s="39" customFormat="true" ht="14.95" hidden="false" customHeight="false" outlineLevel="0" collapsed="false">
      <c r="A1414" s="27" t="n">
        <v>30901090</v>
      </c>
      <c r="B1414" s="28" t="s">
        <v>1443</v>
      </c>
      <c r="C1414" s="29"/>
      <c r="D1414" s="29"/>
      <c r="E1414" s="27" t="s">
        <v>178</v>
      </c>
      <c r="F1414" s="19" t="n">
        <f aca="false">IF(C1414="",VLOOKUP(E1414,'PORTE E UCO'!$A$5:$D$46,4,0),VLOOKUP(E1414,'PORTE E UCO'!$A$5:$D$46,4,0)*C1414)</f>
        <v>3809.42894</v>
      </c>
      <c r="G1414" s="30"/>
      <c r="H1414" s="21" t="n">
        <f aca="false">G1414*$R$2</f>
        <v>0</v>
      </c>
      <c r="I1414" s="27" t="n">
        <v>2</v>
      </c>
      <c r="J1414" s="22" t="n">
        <f aca="false">IF(I1414&gt;=1,F1414*$J$2,"")</f>
        <v>1142.828682</v>
      </c>
      <c r="K1414" s="22" t="n">
        <f aca="false">IF(I1414&gt;=2,F1414*$K$2,"")</f>
        <v>761.885788</v>
      </c>
      <c r="L1414" s="22" t="str">
        <f aca="false">IF(I1414&gt;=3,F1414*$L$2,"")</f>
        <v/>
      </c>
      <c r="M1414" s="22" t="str">
        <f aca="false">IF(I1414&gt;=4,F1414*$M$2,"")</f>
        <v/>
      </c>
      <c r="N1414" s="27" t="n">
        <v>6</v>
      </c>
      <c r="O1414" s="27" t="n">
        <v>0</v>
      </c>
      <c r="P1414" s="31" t="n">
        <v>0</v>
      </c>
      <c r="Q1414" s="32"/>
      <c r="R1414" s="38"/>
      <c r="S1414" s="25" t="n">
        <f aca="false">SUM(F1414,H1414,J1414,K1414,L1414,M1414)</f>
        <v>5714.14341</v>
      </c>
      <c r="T1414" s="25" t="n">
        <f aca="false">SUM(F1414,H1414,J1414,K1414,L1414,M1414,Q1414)</f>
        <v>5714.14341</v>
      </c>
      <c r="AMH1414" s="13"/>
      <c r="AMI1414" s="0"/>
      <c r="AMJ1414" s="0"/>
    </row>
    <row r="1415" s="39" customFormat="true" ht="13.8" hidden="false" customHeight="false" outlineLevel="0" collapsed="false">
      <c r="A1415" s="16" t="n">
        <v>30901103</v>
      </c>
      <c r="B1415" s="17" t="s">
        <v>1444</v>
      </c>
      <c r="C1415" s="18"/>
      <c r="D1415" s="18"/>
      <c r="E1415" s="16" t="s">
        <v>174</v>
      </c>
      <c r="F1415" s="19" t="n">
        <f aca="false">IF(C1415="",VLOOKUP(E1415,'PORTE E UCO'!$A$5:$D$46,4,0),VLOOKUP(E1415,'PORTE E UCO'!$A$5:$D$46,4,0)*C1415)</f>
        <v>1709.126456</v>
      </c>
      <c r="G1415" s="20"/>
      <c r="H1415" s="21" t="n">
        <f aca="false">G1415*$R$2</f>
        <v>0</v>
      </c>
      <c r="I1415" s="16" t="n">
        <v>2</v>
      </c>
      <c r="J1415" s="22" t="n">
        <f aca="false">IF(I1415&gt;=1,F1415*$J$2,"")</f>
        <v>512.7379368</v>
      </c>
      <c r="K1415" s="22" t="n">
        <f aca="false">IF(I1415&gt;=2,F1415*$K$2,"")</f>
        <v>341.8252912</v>
      </c>
      <c r="L1415" s="22" t="str">
        <f aca="false">IF(I1415&gt;=3,F1415*$L$2,"")</f>
        <v/>
      </c>
      <c r="M1415" s="22" t="str">
        <f aca="false">IF(I1415&gt;=4,F1415*$M$2,"")</f>
        <v/>
      </c>
      <c r="N1415" s="16" t="n">
        <v>6</v>
      </c>
      <c r="O1415" s="16" t="n">
        <v>0</v>
      </c>
      <c r="P1415" s="23" t="n">
        <v>0</v>
      </c>
      <c r="Q1415" s="22"/>
      <c r="R1415" s="38"/>
      <c r="S1415" s="25" t="n">
        <f aca="false">SUM(F1415,H1415,J1415,K1415,L1415,M1415)</f>
        <v>2563.689684</v>
      </c>
      <c r="T1415" s="25" t="n">
        <f aca="false">SUM(F1415,H1415,J1415,K1415,L1415,M1415,Q1415)</f>
        <v>2563.689684</v>
      </c>
      <c r="AMH1415" s="13"/>
      <c r="AMI1415" s="0"/>
      <c r="AMJ1415" s="0"/>
    </row>
    <row r="1416" s="39" customFormat="true" ht="13.8" hidden="false" customHeight="false" outlineLevel="0" collapsed="false">
      <c r="A1416" s="27" t="n">
        <v>30901111</v>
      </c>
      <c r="B1416" s="28" t="s">
        <v>1445</v>
      </c>
      <c r="C1416" s="29"/>
      <c r="D1416" s="29"/>
      <c r="E1416" s="27" t="s">
        <v>1446</v>
      </c>
      <c r="F1416" s="19" t="n">
        <f aca="false">IF(C1416="",VLOOKUP(E1416,'PORTE E UCO'!$A$5:$D$46,4,0),VLOOKUP(E1416,'PORTE E UCO'!$A$5:$D$46,4,0)*C1416)</f>
        <v>4144.744454</v>
      </c>
      <c r="G1416" s="30"/>
      <c r="H1416" s="21" t="n">
        <f aca="false">G1416*$R$2</f>
        <v>0</v>
      </c>
      <c r="I1416" s="27" t="n">
        <v>2</v>
      </c>
      <c r="J1416" s="22" t="n">
        <f aca="false">IF(I1416&gt;=1,F1416*$J$2,"")</f>
        <v>1243.4233362</v>
      </c>
      <c r="K1416" s="22" t="n">
        <f aca="false">IF(I1416&gt;=2,F1416*$K$2,"")</f>
        <v>828.9488908</v>
      </c>
      <c r="L1416" s="22" t="str">
        <f aca="false">IF(I1416&gt;=3,F1416*$L$2,"")</f>
        <v/>
      </c>
      <c r="M1416" s="22" t="str">
        <f aca="false">IF(I1416&gt;=4,F1416*$M$2,"")</f>
        <v/>
      </c>
      <c r="N1416" s="27" t="n">
        <v>6</v>
      </c>
      <c r="O1416" s="27" t="n">
        <v>0</v>
      </c>
      <c r="P1416" s="31" t="n">
        <v>0</v>
      </c>
      <c r="Q1416" s="32"/>
      <c r="R1416" s="38"/>
      <c r="S1416" s="25" t="n">
        <f aca="false">SUM(F1416,H1416,J1416,K1416,L1416,M1416)</f>
        <v>6217.116681</v>
      </c>
      <c r="T1416" s="25" t="n">
        <f aca="false">SUM(F1416,H1416,J1416,K1416,L1416,M1416,Q1416)</f>
        <v>6217.116681</v>
      </c>
      <c r="AMH1416" s="13"/>
      <c r="AMI1416" s="0"/>
      <c r="AMJ1416" s="0"/>
    </row>
    <row r="1417" s="39" customFormat="true" ht="13.8" hidden="false" customHeight="false" outlineLevel="0" collapsed="false">
      <c r="A1417" s="16" t="n">
        <v>30902010</v>
      </c>
      <c r="B1417" s="17" t="s">
        <v>1447</v>
      </c>
      <c r="C1417" s="18"/>
      <c r="D1417" s="18"/>
      <c r="E1417" s="16" t="s">
        <v>1442</v>
      </c>
      <c r="F1417" s="19" t="n">
        <f aca="false">IF(C1417="",VLOOKUP(E1417,'PORTE E UCO'!$A$5:$D$46,4,0),VLOOKUP(E1417,'PORTE E UCO'!$A$5:$D$46,4,0)*C1417)</f>
        <v>3418.24275</v>
      </c>
      <c r="G1417" s="20"/>
      <c r="H1417" s="21" t="n">
        <f aca="false">G1417*$R$2</f>
        <v>0</v>
      </c>
      <c r="I1417" s="16" t="n">
        <v>2</v>
      </c>
      <c r="J1417" s="22" t="n">
        <f aca="false">IF(I1417&gt;=1,F1417*$J$2,"")</f>
        <v>1025.472825</v>
      </c>
      <c r="K1417" s="22" t="n">
        <f aca="false">IF(I1417&gt;=2,F1417*$K$2,"")</f>
        <v>683.64855</v>
      </c>
      <c r="L1417" s="22" t="str">
        <f aca="false">IF(I1417&gt;=3,F1417*$L$2,"")</f>
        <v/>
      </c>
      <c r="M1417" s="22" t="str">
        <f aca="false">IF(I1417&gt;=4,F1417*$M$2,"")</f>
        <v/>
      </c>
      <c r="N1417" s="16" t="n">
        <v>6</v>
      </c>
      <c r="O1417" s="16" t="n">
        <v>0</v>
      </c>
      <c r="P1417" s="23" t="n">
        <v>0</v>
      </c>
      <c r="Q1417" s="22"/>
      <c r="R1417" s="38"/>
      <c r="S1417" s="25" t="n">
        <f aca="false">SUM(F1417,H1417,J1417,K1417,L1417,M1417)</f>
        <v>5127.364125</v>
      </c>
      <c r="T1417" s="25" t="n">
        <f aca="false">SUM(F1417,H1417,J1417,K1417,L1417,M1417,Q1417)</f>
        <v>5127.364125</v>
      </c>
      <c r="AMH1417" s="13"/>
      <c r="AMI1417" s="0"/>
      <c r="AMJ1417" s="0"/>
    </row>
    <row r="1418" s="39" customFormat="true" ht="13.8" hidden="false" customHeight="false" outlineLevel="0" collapsed="false">
      <c r="A1418" s="27" t="n">
        <v>30902029</v>
      </c>
      <c r="B1418" s="28" t="s">
        <v>1448</v>
      </c>
      <c r="C1418" s="29"/>
      <c r="D1418" s="29"/>
      <c r="E1418" s="27" t="s">
        <v>178</v>
      </c>
      <c r="F1418" s="19" t="n">
        <f aca="false">IF(C1418="",VLOOKUP(E1418,'PORTE E UCO'!$A$5:$D$46,4,0),VLOOKUP(E1418,'PORTE E UCO'!$A$5:$D$46,4,0)*C1418)</f>
        <v>3809.42894</v>
      </c>
      <c r="G1418" s="30"/>
      <c r="H1418" s="21" t="n">
        <f aca="false">G1418*$R$2</f>
        <v>0</v>
      </c>
      <c r="I1418" s="27" t="n">
        <v>3</v>
      </c>
      <c r="J1418" s="22" t="n">
        <f aca="false">IF(I1418&gt;=1,F1418*$J$2,"")</f>
        <v>1142.828682</v>
      </c>
      <c r="K1418" s="22" t="n">
        <f aca="false">IF(I1418&gt;=2,F1418*$K$2,"")</f>
        <v>761.885788</v>
      </c>
      <c r="L1418" s="22" t="n">
        <f aca="false">IF(I1418&gt;=3,F1418*$L$2,"")</f>
        <v>761.885788</v>
      </c>
      <c r="M1418" s="22" t="str">
        <f aca="false">IF(I1418&gt;=4,F1418*$M$2,"")</f>
        <v/>
      </c>
      <c r="N1418" s="27" t="n">
        <v>8</v>
      </c>
      <c r="O1418" s="27" t="n">
        <v>0</v>
      </c>
      <c r="P1418" s="31" t="n">
        <v>0</v>
      </c>
      <c r="Q1418" s="32"/>
      <c r="R1418" s="38"/>
      <c r="S1418" s="25" t="n">
        <f aca="false">SUM(F1418,H1418,J1418,K1418,L1418,M1418)</f>
        <v>6476.029198</v>
      </c>
      <c r="T1418" s="25" t="n">
        <f aca="false">SUM(F1418,H1418,J1418,K1418,L1418,M1418,Q1418)</f>
        <v>6476.029198</v>
      </c>
      <c r="AMH1418" s="13"/>
      <c r="AMI1418" s="0"/>
      <c r="AMJ1418" s="0"/>
    </row>
    <row r="1419" s="39" customFormat="true" ht="13.8" hidden="false" customHeight="false" outlineLevel="0" collapsed="false">
      <c r="A1419" s="16" t="n">
        <v>30902037</v>
      </c>
      <c r="B1419" s="17" t="s">
        <v>1449</v>
      </c>
      <c r="C1419" s="18"/>
      <c r="D1419" s="18"/>
      <c r="E1419" s="16" t="s">
        <v>807</v>
      </c>
      <c r="F1419" s="19" t="n">
        <f aca="false">IF(C1419="",VLOOKUP(E1419,'PORTE E UCO'!$A$5:$D$46,4,0),VLOOKUP(E1419,'PORTE E UCO'!$A$5:$D$46,4,0)*C1419)</f>
        <v>2817.485634</v>
      </c>
      <c r="G1419" s="20"/>
      <c r="H1419" s="21" t="n">
        <f aca="false">G1419*$R$2</f>
        <v>0</v>
      </c>
      <c r="I1419" s="16" t="n">
        <v>2</v>
      </c>
      <c r="J1419" s="22" t="n">
        <f aca="false">IF(I1419&gt;=1,F1419*$J$2,"")</f>
        <v>845.2456902</v>
      </c>
      <c r="K1419" s="22" t="n">
        <f aca="false">IF(I1419&gt;=2,F1419*$K$2,"")</f>
        <v>563.4971268</v>
      </c>
      <c r="L1419" s="22" t="str">
        <f aca="false">IF(I1419&gt;=3,F1419*$L$2,"")</f>
        <v/>
      </c>
      <c r="M1419" s="22" t="str">
        <f aca="false">IF(I1419&gt;=4,F1419*$M$2,"")</f>
        <v/>
      </c>
      <c r="N1419" s="16" t="n">
        <v>6</v>
      </c>
      <c r="O1419" s="16" t="n">
        <v>0</v>
      </c>
      <c r="P1419" s="23" t="n">
        <v>0</v>
      </c>
      <c r="Q1419" s="22"/>
      <c r="R1419" s="38"/>
      <c r="S1419" s="25" t="n">
        <f aca="false">SUM(F1419,H1419,J1419,K1419,L1419,M1419)</f>
        <v>4226.228451</v>
      </c>
      <c r="T1419" s="25" t="n">
        <f aca="false">SUM(F1419,H1419,J1419,K1419,L1419,M1419,Q1419)</f>
        <v>4226.228451</v>
      </c>
      <c r="AMH1419" s="13"/>
      <c r="AMI1419" s="0"/>
      <c r="AMJ1419" s="0"/>
    </row>
    <row r="1420" s="39" customFormat="true" ht="13.8" hidden="false" customHeight="false" outlineLevel="0" collapsed="false">
      <c r="A1420" s="27" t="n">
        <v>30902045</v>
      </c>
      <c r="B1420" s="28" t="s">
        <v>1450</v>
      </c>
      <c r="C1420" s="29"/>
      <c r="D1420" s="29"/>
      <c r="E1420" s="27" t="s">
        <v>1442</v>
      </c>
      <c r="F1420" s="19" t="n">
        <f aca="false">IF(C1420="",VLOOKUP(E1420,'PORTE E UCO'!$A$5:$D$46,4,0),VLOOKUP(E1420,'PORTE E UCO'!$A$5:$D$46,4,0)*C1420)</f>
        <v>3418.24275</v>
      </c>
      <c r="G1420" s="30"/>
      <c r="H1420" s="21" t="n">
        <f aca="false">G1420*$R$2</f>
        <v>0</v>
      </c>
      <c r="I1420" s="27" t="n">
        <v>2</v>
      </c>
      <c r="J1420" s="22" t="n">
        <f aca="false">IF(I1420&gt;=1,F1420*$J$2,"")</f>
        <v>1025.472825</v>
      </c>
      <c r="K1420" s="22" t="n">
        <f aca="false">IF(I1420&gt;=2,F1420*$K$2,"")</f>
        <v>683.64855</v>
      </c>
      <c r="L1420" s="22" t="str">
        <f aca="false">IF(I1420&gt;=3,F1420*$L$2,"")</f>
        <v/>
      </c>
      <c r="M1420" s="22" t="str">
        <f aca="false">IF(I1420&gt;=4,F1420*$M$2,"")</f>
        <v/>
      </c>
      <c r="N1420" s="27" t="n">
        <v>6</v>
      </c>
      <c r="O1420" s="27" t="n">
        <v>0</v>
      </c>
      <c r="P1420" s="31" t="n">
        <v>0</v>
      </c>
      <c r="Q1420" s="32"/>
      <c r="R1420" s="38"/>
      <c r="S1420" s="25" t="n">
        <f aca="false">SUM(F1420,H1420,J1420,K1420,L1420,M1420)</f>
        <v>5127.364125</v>
      </c>
      <c r="T1420" s="25" t="n">
        <f aca="false">SUM(F1420,H1420,J1420,K1420,L1420,M1420,Q1420)</f>
        <v>5127.364125</v>
      </c>
      <c r="AMH1420" s="13"/>
      <c r="AMI1420" s="0"/>
      <c r="AMJ1420" s="0"/>
    </row>
    <row r="1421" s="39" customFormat="true" ht="13.8" hidden="false" customHeight="false" outlineLevel="0" collapsed="false">
      <c r="A1421" s="16" t="n">
        <v>30902053</v>
      </c>
      <c r="B1421" s="17" t="s">
        <v>1451</v>
      </c>
      <c r="C1421" s="18"/>
      <c r="D1421" s="18"/>
      <c r="E1421" s="16" t="s">
        <v>945</v>
      </c>
      <c r="F1421" s="19" t="n">
        <f aca="false">IF(C1421="",VLOOKUP(E1421,'PORTE E UCO'!$A$5:$D$46,4,0),VLOOKUP(E1421,'PORTE E UCO'!$A$5:$D$46,4,0)*C1421)</f>
        <v>3090.701166</v>
      </c>
      <c r="G1421" s="20"/>
      <c r="H1421" s="21" t="n">
        <f aca="false">G1421*$R$2</f>
        <v>0</v>
      </c>
      <c r="I1421" s="16" t="n">
        <v>3</v>
      </c>
      <c r="J1421" s="22" t="n">
        <f aca="false">IF(I1421&gt;=1,F1421*$J$2,"")</f>
        <v>927.2103498</v>
      </c>
      <c r="K1421" s="22" t="n">
        <f aca="false">IF(I1421&gt;=2,F1421*$K$2,"")</f>
        <v>618.1402332</v>
      </c>
      <c r="L1421" s="22" t="n">
        <f aca="false">IF(I1421&gt;=3,F1421*$L$2,"")</f>
        <v>618.1402332</v>
      </c>
      <c r="M1421" s="22" t="str">
        <f aca="false">IF(I1421&gt;=4,F1421*$M$2,"")</f>
        <v/>
      </c>
      <c r="N1421" s="16" t="n">
        <v>7</v>
      </c>
      <c r="O1421" s="16" t="n">
        <v>0</v>
      </c>
      <c r="P1421" s="23" t="n">
        <v>0</v>
      </c>
      <c r="Q1421" s="22"/>
      <c r="R1421" s="38"/>
      <c r="S1421" s="25" t="n">
        <f aca="false">SUM(F1421,H1421,J1421,K1421,L1421,M1421)</f>
        <v>5254.1919822</v>
      </c>
      <c r="T1421" s="25" t="n">
        <f aca="false">SUM(F1421,H1421,J1421,K1421,L1421,M1421,Q1421)</f>
        <v>5254.1919822</v>
      </c>
      <c r="AMH1421" s="13"/>
      <c r="AMI1421" s="0"/>
      <c r="AMJ1421" s="0"/>
    </row>
    <row r="1422" s="39" customFormat="true" ht="13.8" hidden="false" customHeight="false" outlineLevel="0" collapsed="false">
      <c r="A1422" s="27" t="n">
        <v>30903017</v>
      </c>
      <c r="B1422" s="28" t="s">
        <v>1452</v>
      </c>
      <c r="C1422" s="29"/>
      <c r="D1422" s="29"/>
      <c r="E1422" s="27" t="s">
        <v>1442</v>
      </c>
      <c r="F1422" s="19" t="n">
        <f aca="false">IF(C1422="",VLOOKUP(E1422,'PORTE E UCO'!$A$5:$D$46,4,0),VLOOKUP(E1422,'PORTE E UCO'!$A$5:$D$46,4,0)*C1422)</f>
        <v>3418.24275</v>
      </c>
      <c r="G1422" s="30"/>
      <c r="H1422" s="21" t="n">
        <f aca="false">G1422*$R$2</f>
        <v>0</v>
      </c>
      <c r="I1422" s="27" t="n">
        <v>2</v>
      </c>
      <c r="J1422" s="22" t="n">
        <f aca="false">IF(I1422&gt;=1,F1422*$J$2,"")</f>
        <v>1025.472825</v>
      </c>
      <c r="K1422" s="22" t="n">
        <f aca="false">IF(I1422&gt;=2,F1422*$K$2,"")</f>
        <v>683.64855</v>
      </c>
      <c r="L1422" s="22" t="str">
        <f aca="false">IF(I1422&gt;=3,F1422*$L$2,"")</f>
        <v/>
      </c>
      <c r="M1422" s="22" t="str">
        <f aca="false">IF(I1422&gt;=4,F1422*$M$2,"")</f>
        <v/>
      </c>
      <c r="N1422" s="27" t="n">
        <v>6</v>
      </c>
      <c r="O1422" s="27" t="n">
        <v>0</v>
      </c>
      <c r="P1422" s="31" t="n">
        <v>0</v>
      </c>
      <c r="Q1422" s="32"/>
      <c r="R1422" s="38"/>
      <c r="S1422" s="25" t="n">
        <f aca="false">SUM(F1422,H1422,J1422,K1422,L1422,M1422)</f>
        <v>5127.364125</v>
      </c>
      <c r="T1422" s="25" t="n">
        <f aca="false">SUM(F1422,H1422,J1422,K1422,L1422,M1422,Q1422)</f>
        <v>5127.364125</v>
      </c>
      <c r="AMH1422" s="13"/>
      <c r="AMI1422" s="0"/>
      <c r="AMJ1422" s="0"/>
    </row>
    <row r="1423" s="39" customFormat="true" ht="13.8" hidden="false" customHeight="false" outlineLevel="0" collapsed="false">
      <c r="A1423" s="16" t="n">
        <v>30903025</v>
      </c>
      <c r="B1423" s="17" t="s">
        <v>1453</v>
      </c>
      <c r="C1423" s="18"/>
      <c r="D1423" s="18"/>
      <c r="E1423" s="16" t="s">
        <v>1442</v>
      </c>
      <c r="F1423" s="19" t="n">
        <f aca="false">IF(C1423="",VLOOKUP(E1423,'PORTE E UCO'!$A$5:$D$46,4,0),VLOOKUP(E1423,'PORTE E UCO'!$A$5:$D$46,4,0)*C1423)</f>
        <v>3418.24275</v>
      </c>
      <c r="G1423" s="20"/>
      <c r="H1423" s="21" t="n">
        <f aca="false">G1423*$R$2</f>
        <v>0</v>
      </c>
      <c r="I1423" s="16" t="n">
        <v>3</v>
      </c>
      <c r="J1423" s="22" t="n">
        <f aca="false">IF(I1423&gt;=1,F1423*$J$2,"")</f>
        <v>1025.472825</v>
      </c>
      <c r="K1423" s="22" t="n">
        <f aca="false">IF(I1423&gt;=2,F1423*$K$2,"")</f>
        <v>683.64855</v>
      </c>
      <c r="L1423" s="22" t="n">
        <f aca="false">IF(I1423&gt;=3,F1423*$L$2,"")</f>
        <v>683.64855</v>
      </c>
      <c r="M1423" s="22" t="str">
        <f aca="false">IF(I1423&gt;=4,F1423*$M$2,"")</f>
        <v/>
      </c>
      <c r="N1423" s="16" t="n">
        <v>7</v>
      </c>
      <c r="O1423" s="16" t="n">
        <v>0</v>
      </c>
      <c r="P1423" s="23" t="n">
        <v>0</v>
      </c>
      <c r="Q1423" s="22"/>
      <c r="R1423" s="38"/>
      <c r="S1423" s="25" t="n">
        <f aca="false">SUM(F1423,H1423,J1423,K1423,L1423,M1423)</f>
        <v>5811.012675</v>
      </c>
      <c r="T1423" s="25" t="n">
        <f aca="false">SUM(F1423,H1423,J1423,K1423,L1423,M1423,Q1423)</f>
        <v>5811.012675</v>
      </c>
      <c r="AMH1423" s="13"/>
      <c r="AMI1423" s="0"/>
      <c r="AMJ1423" s="0"/>
    </row>
    <row r="1424" s="39" customFormat="true" ht="13.8" hidden="false" customHeight="false" outlineLevel="0" collapsed="false">
      <c r="A1424" s="27" t="n">
        <v>30903033</v>
      </c>
      <c r="B1424" s="28" t="s">
        <v>1454</v>
      </c>
      <c r="C1424" s="29"/>
      <c r="D1424" s="29"/>
      <c r="E1424" s="27" t="s">
        <v>178</v>
      </c>
      <c r="F1424" s="19" t="n">
        <f aca="false">IF(C1424="",VLOOKUP(E1424,'PORTE E UCO'!$A$5:$D$46,4,0),VLOOKUP(E1424,'PORTE E UCO'!$A$5:$D$46,4,0)*C1424)</f>
        <v>3809.42894</v>
      </c>
      <c r="G1424" s="30"/>
      <c r="H1424" s="21" t="n">
        <f aca="false">G1424*$R$2</f>
        <v>0</v>
      </c>
      <c r="I1424" s="27" t="n">
        <v>3</v>
      </c>
      <c r="J1424" s="22" t="n">
        <f aca="false">IF(I1424&gt;=1,F1424*$J$2,"")</f>
        <v>1142.828682</v>
      </c>
      <c r="K1424" s="22" t="n">
        <f aca="false">IF(I1424&gt;=2,F1424*$K$2,"")</f>
        <v>761.885788</v>
      </c>
      <c r="L1424" s="22" t="n">
        <f aca="false">IF(I1424&gt;=3,F1424*$L$2,"")</f>
        <v>761.885788</v>
      </c>
      <c r="M1424" s="22" t="str">
        <f aca="false">IF(I1424&gt;=4,F1424*$M$2,"")</f>
        <v/>
      </c>
      <c r="N1424" s="27" t="n">
        <v>8</v>
      </c>
      <c r="O1424" s="27" t="n">
        <v>0</v>
      </c>
      <c r="P1424" s="31" t="n">
        <v>0</v>
      </c>
      <c r="Q1424" s="32"/>
      <c r="R1424" s="38"/>
      <c r="S1424" s="25" t="n">
        <f aca="false">SUM(F1424,H1424,J1424,K1424,L1424,M1424)</f>
        <v>6476.029198</v>
      </c>
      <c r="T1424" s="25" t="n">
        <f aca="false">SUM(F1424,H1424,J1424,K1424,L1424,M1424,Q1424)</f>
        <v>6476.029198</v>
      </c>
      <c r="AMH1424" s="13"/>
      <c r="AMI1424" s="0"/>
      <c r="AMJ1424" s="0"/>
    </row>
    <row r="1425" s="39" customFormat="true" ht="13.8" hidden="false" customHeight="false" outlineLevel="0" collapsed="false">
      <c r="A1425" s="16" t="n">
        <v>30903041</v>
      </c>
      <c r="B1425" s="17" t="s">
        <v>1455</v>
      </c>
      <c r="C1425" s="18"/>
      <c r="D1425" s="18"/>
      <c r="E1425" s="16" t="s">
        <v>1442</v>
      </c>
      <c r="F1425" s="19" t="n">
        <f aca="false">IF(C1425="",VLOOKUP(E1425,'PORTE E UCO'!$A$5:$D$46,4,0),VLOOKUP(E1425,'PORTE E UCO'!$A$5:$D$46,4,0)*C1425)</f>
        <v>3418.24275</v>
      </c>
      <c r="G1425" s="20"/>
      <c r="H1425" s="21" t="n">
        <f aca="false">G1425*$R$2</f>
        <v>0</v>
      </c>
      <c r="I1425" s="16" t="n">
        <v>3</v>
      </c>
      <c r="J1425" s="22" t="n">
        <f aca="false">IF(I1425&gt;=1,F1425*$J$2,"")</f>
        <v>1025.472825</v>
      </c>
      <c r="K1425" s="22" t="n">
        <f aca="false">IF(I1425&gt;=2,F1425*$K$2,"")</f>
        <v>683.64855</v>
      </c>
      <c r="L1425" s="22" t="n">
        <f aca="false">IF(I1425&gt;=3,F1425*$L$2,"")</f>
        <v>683.64855</v>
      </c>
      <c r="M1425" s="22" t="str">
        <f aca="false">IF(I1425&gt;=4,F1425*$M$2,"")</f>
        <v/>
      </c>
      <c r="N1425" s="16" t="n">
        <v>7</v>
      </c>
      <c r="O1425" s="16" t="n">
        <v>0</v>
      </c>
      <c r="P1425" s="23" t="n">
        <v>0</v>
      </c>
      <c r="Q1425" s="22"/>
      <c r="R1425" s="38"/>
      <c r="S1425" s="25" t="n">
        <f aca="false">SUM(F1425,H1425,J1425,K1425,L1425,M1425)</f>
        <v>5811.012675</v>
      </c>
      <c r="T1425" s="25" t="n">
        <f aca="false">SUM(F1425,H1425,J1425,K1425,L1425,M1425,Q1425)</f>
        <v>5811.012675</v>
      </c>
      <c r="AMH1425" s="13"/>
      <c r="AMI1425" s="0"/>
      <c r="AMJ1425" s="0"/>
    </row>
    <row r="1426" s="39" customFormat="true" ht="13.8" hidden="false" customHeight="false" outlineLevel="0" collapsed="false">
      <c r="A1426" s="27" t="n">
        <v>30904013</v>
      </c>
      <c r="B1426" s="28" t="s">
        <v>1456</v>
      </c>
      <c r="C1426" s="29"/>
      <c r="D1426" s="29"/>
      <c r="E1426" s="27" t="s">
        <v>64</v>
      </c>
      <c r="F1426" s="19" t="n">
        <f aca="false">IF(C1426="",VLOOKUP(E1426,'PORTE E UCO'!$A$5:$D$46,4,0),VLOOKUP(E1426,'PORTE E UCO'!$A$5:$D$46,4,0)*C1426)</f>
        <v>110.217052</v>
      </c>
      <c r="G1426" s="30"/>
      <c r="H1426" s="21" t="n">
        <f aca="false">G1426*$R$2</f>
        <v>0</v>
      </c>
      <c r="I1426" s="27" t="n">
        <v>0</v>
      </c>
      <c r="J1426" s="22" t="str">
        <f aca="false">IF(I1426&gt;=1,F1426*$J$2,"")</f>
        <v/>
      </c>
      <c r="K1426" s="22" t="str">
        <f aca="false">IF(I1426&gt;=2,F1426*$K$2,"")</f>
        <v/>
      </c>
      <c r="L1426" s="22" t="str">
        <f aca="false">IF(I1426&gt;=3,F1426*$L$2,"")</f>
        <v/>
      </c>
      <c r="M1426" s="22" t="str">
        <f aca="false">IF(I1426&gt;=4,F1426*$M$2,"")</f>
        <v/>
      </c>
      <c r="N1426" s="27" t="n">
        <v>0</v>
      </c>
      <c r="O1426" s="27" t="n">
        <v>0</v>
      </c>
      <c r="P1426" s="31" t="n">
        <v>0</v>
      </c>
      <c r="Q1426" s="32"/>
      <c r="R1426" s="38"/>
      <c r="S1426" s="25" t="n">
        <f aca="false">SUM(F1426,H1426,J1426,K1426,L1426,M1426)</f>
        <v>110.217052</v>
      </c>
      <c r="T1426" s="25" t="n">
        <f aca="false">SUM(F1426,H1426,J1426,K1426,L1426,M1426,Q1426)</f>
        <v>110.217052</v>
      </c>
      <c r="AMH1426" s="13"/>
      <c r="AMI1426" s="0"/>
      <c r="AMJ1426" s="0"/>
    </row>
    <row r="1427" s="39" customFormat="true" ht="13.8" hidden="false" customHeight="false" outlineLevel="0" collapsed="false">
      <c r="A1427" s="16" t="n">
        <v>30904021</v>
      </c>
      <c r="B1427" s="17" t="s">
        <v>1457</v>
      </c>
      <c r="C1427" s="18"/>
      <c r="D1427" s="18"/>
      <c r="E1427" s="16" t="s">
        <v>745</v>
      </c>
      <c r="F1427" s="19" t="n">
        <f aca="false">IF(C1427="",VLOOKUP(E1427,'PORTE E UCO'!$A$5:$D$46,4,0),VLOOKUP(E1427,'PORTE E UCO'!$A$5:$D$46,4,0)*C1427)</f>
        <v>1943.523148</v>
      </c>
      <c r="G1427" s="20"/>
      <c r="H1427" s="21" t="n">
        <f aca="false">G1427*$R$2</f>
        <v>0</v>
      </c>
      <c r="I1427" s="16" t="n">
        <v>2</v>
      </c>
      <c r="J1427" s="22" t="n">
        <f aca="false">IF(I1427&gt;=1,F1427*$J$2,"")</f>
        <v>583.0569444</v>
      </c>
      <c r="K1427" s="22" t="n">
        <f aca="false">IF(I1427&gt;=2,F1427*$K$2,"")</f>
        <v>388.7046296</v>
      </c>
      <c r="L1427" s="22" t="str">
        <f aca="false">IF(I1427&gt;=3,F1427*$L$2,"")</f>
        <v/>
      </c>
      <c r="M1427" s="22" t="str">
        <f aca="false">IF(I1427&gt;=4,F1427*$M$2,"")</f>
        <v/>
      </c>
      <c r="N1427" s="16" t="n">
        <v>5</v>
      </c>
      <c r="O1427" s="16" t="n">
        <v>0</v>
      </c>
      <c r="P1427" s="23" t="n">
        <v>0</v>
      </c>
      <c r="Q1427" s="22"/>
      <c r="R1427" s="38"/>
      <c r="S1427" s="25" t="n">
        <f aca="false">SUM(F1427,H1427,J1427,K1427,L1427,M1427)</f>
        <v>2915.284722</v>
      </c>
      <c r="T1427" s="25" t="n">
        <f aca="false">SUM(F1427,H1427,J1427,K1427,L1427,M1427,Q1427)</f>
        <v>2915.284722</v>
      </c>
      <c r="AMH1427" s="13"/>
      <c r="AMI1427" s="0"/>
      <c r="AMJ1427" s="0"/>
    </row>
    <row r="1428" s="39" customFormat="true" ht="13.8" hidden="false" customHeight="false" outlineLevel="0" collapsed="false">
      <c r="A1428" s="27" t="n">
        <v>30904064</v>
      </c>
      <c r="B1428" s="28" t="s">
        <v>1458</v>
      </c>
      <c r="C1428" s="29"/>
      <c r="D1428" s="29"/>
      <c r="E1428" s="27" t="s">
        <v>745</v>
      </c>
      <c r="F1428" s="19" t="n">
        <f aca="false">IF(C1428="",VLOOKUP(E1428,'PORTE E UCO'!$A$5:$D$46,4,0),VLOOKUP(E1428,'PORTE E UCO'!$A$5:$D$46,4,0)*C1428)</f>
        <v>1943.523148</v>
      </c>
      <c r="G1428" s="30"/>
      <c r="H1428" s="21" t="n">
        <f aca="false">G1428*$R$2</f>
        <v>0</v>
      </c>
      <c r="I1428" s="27" t="n">
        <v>1</v>
      </c>
      <c r="J1428" s="22" t="n">
        <f aca="false">IF(I1428&gt;=1,F1428*$J$2,"")</f>
        <v>583.0569444</v>
      </c>
      <c r="K1428" s="22" t="str">
        <f aca="false">IF(I1428&gt;=2,F1428*$K$2,"")</f>
        <v/>
      </c>
      <c r="L1428" s="22" t="str">
        <f aca="false">IF(I1428&gt;=3,F1428*$L$2,"")</f>
        <v/>
      </c>
      <c r="M1428" s="22" t="str">
        <f aca="false">IF(I1428&gt;=4,F1428*$M$2,"")</f>
        <v/>
      </c>
      <c r="N1428" s="27" t="n">
        <v>3</v>
      </c>
      <c r="O1428" s="27" t="n">
        <v>0</v>
      </c>
      <c r="P1428" s="31" t="n">
        <v>0</v>
      </c>
      <c r="Q1428" s="32"/>
      <c r="R1428" s="38"/>
      <c r="S1428" s="25" t="n">
        <f aca="false">SUM(F1428,H1428,J1428,K1428,L1428,M1428)</f>
        <v>2526.5800924</v>
      </c>
      <c r="T1428" s="25" t="n">
        <f aca="false">SUM(F1428,H1428,J1428,K1428,L1428,M1428,Q1428)</f>
        <v>2526.5800924</v>
      </c>
      <c r="AMH1428" s="13"/>
      <c r="AMI1428" s="0"/>
      <c r="AMJ1428" s="0"/>
    </row>
    <row r="1429" s="39" customFormat="true" ht="14.95" hidden="false" customHeight="false" outlineLevel="0" collapsed="false">
      <c r="A1429" s="16" t="n">
        <v>30904145</v>
      </c>
      <c r="B1429" s="17" t="s">
        <v>1459</v>
      </c>
      <c r="C1429" s="18"/>
      <c r="D1429" s="18"/>
      <c r="E1429" s="16" t="s">
        <v>308</v>
      </c>
      <c r="F1429" s="19" t="n">
        <f aca="false">IF(C1429="",VLOOKUP(E1429,'PORTE E UCO'!$A$5:$D$46,4,0),VLOOKUP(E1429,'PORTE E UCO'!$A$5:$D$46,4,0)*C1429)</f>
        <v>1327.248658</v>
      </c>
      <c r="G1429" s="20"/>
      <c r="H1429" s="21" t="n">
        <f aca="false">G1429*$R$2</f>
        <v>0</v>
      </c>
      <c r="I1429" s="16" t="n">
        <v>1</v>
      </c>
      <c r="J1429" s="22" t="n">
        <f aca="false">IF(I1429&gt;=1,F1429*$J$2,"")</f>
        <v>398.1745974</v>
      </c>
      <c r="K1429" s="22" t="str">
        <f aca="false">IF(I1429&gt;=2,F1429*$K$2,"")</f>
        <v/>
      </c>
      <c r="L1429" s="22" t="str">
        <f aca="false">IF(I1429&gt;=3,F1429*$L$2,"")</f>
        <v/>
      </c>
      <c r="M1429" s="22" t="str">
        <f aca="false">IF(I1429&gt;=4,F1429*$M$2,"")</f>
        <v/>
      </c>
      <c r="N1429" s="16" t="n">
        <v>3</v>
      </c>
      <c r="O1429" s="16" t="n">
        <v>0</v>
      </c>
      <c r="P1429" s="23" t="n">
        <v>0</v>
      </c>
      <c r="Q1429" s="22"/>
      <c r="R1429" s="38"/>
      <c r="S1429" s="25" t="n">
        <f aca="false">SUM(F1429,H1429,J1429,K1429,L1429,M1429)</f>
        <v>1725.4232554</v>
      </c>
      <c r="T1429" s="25" t="n">
        <f aca="false">SUM(F1429,H1429,J1429,K1429,L1429,M1429,Q1429)</f>
        <v>1725.4232554</v>
      </c>
      <c r="AMH1429" s="13"/>
      <c r="AMI1429" s="0"/>
      <c r="AMJ1429" s="0"/>
    </row>
    <row r="1430" s="39" customFormat="true" ht="14.95" hidden="false" customHeight="false" outlineLevel="0" collapsed="false">
      <c r="A1430" s="27" t="n">
        <v>30904137</v>
      </c>
      <c r="B1430" s="28" t="s">
        <v>1460</v>
      </c>
      <c r="C1430" s="29"/>
      <c r="D1430" s="29"/>
      <c r="E1430" s="27" t="s">
        <v>176</v>
      </c>
      <c r="F1430" s="19" t="n">
        <f aca="false">IF(C1430="",VLOOKUP(E1430,'PORTE E UCO'!$A$5:$D$46,4,0),VLOOKUP(E1430,'PORTE E UCO'!$A$5:$D$46,4,0)*C1430)</f>
        <v>891.034646</v>
      </c>
      <c r="G1430" s="30"/>
      <c r="H1430" s="21" t="n">
        <f aca="false">G1430*$R$2</f>
        <v>0</v>
      </c>
      <c r="I1430" s="27" t="n">
        <v>1</v>
      </c>
      <c r="J1430" s="22" t="n">
        <f aca="false">IF(I1430&gt;=1,F1430*$J$2,"")</f>
        <v>267.3103938</v>
      </c>
      <c r="K1430" s="22" t="str">
        <f aca="false">IF(I1430&gt;=2,F1430*$K$2,"")</f>
        <v/>
      </c>
      <c r="L1430" s="22" t="str">
        <f aca="false">IF(I1430&gt;=3,F1430*$L$2,"")</f>
        <v/>
      </c>
      <c r="M1430" s="22" t="str">
        <f aca="false">IF(I1430&gt;=4,F1430*$M$2,"")</f>
        <v/>
      </c>
      <c r="N1430" s="27" t="n">
        <v>3</v>
      </c>
      <c r="O1430" s="27" t="n">
        <v>0</v>
      </c>
      <c r="P1430" s="31" t="n">
        <v>0</v>
      </c>
      <c r="Q1430" s="32"/>
      <c r="R1430" s="38"/>
      <c r="S1430" s="25" t="n">
        <f aca="false">SUM(F1430,H1430,J1430,K1430,L1430,M1430)</f>
        <v>1158.3450398</v>
      </c>
      <c r="T1430" s="25" t="n">
        <f aca="false">SUM(F1430,H1430,J1430,K1430,L1430,M1430,Q1430)</f>
        <v>1158.3450398</v>
      </c>
      <c r="AMH1430" s="13"/>
      <c r="AMI1430" s="0"/>
      <c r="AMJ1430" s="0"/>
    </row>
    <row r="1431" s="39" customFormat="true" ht="13.8" hidden="false" customHeight="false" outlineLevel="0" collapsed="false">
      <c r="A1431" s="16" t="n">
        <v>30904099</v>
      </c>
      <c r="B1431" s="17" t="s">
        <v>1461</v>
      </c>
      <c r="C1431" s="18"/>
      <c r="D1431" s="18"/>
      <c r="E1431" s="16" t="s">
        <v>257</v>
      </c>
      <c r="F1431" s="19" t="n">
        <f aca="false">IF(C1431="",VLOOKUP(E1431,'PORTE E UCO'!$A$5:$D$46,4,0),VLOOKUP(E1431,'PORTE E UCO'!$A$5:$D$46,4,0)*C1431)</f>
        <v>400.494582</v>
      </c>
      <c r="G1431" s="20"/>
      <c r="H1431" s="21" t="n">
        <f aca="false">G1431*$R$2</f>
        <v>0</v>
      </c>
      <c r="I1431" s="16" t="n">
        <v>0</v>
      </c>
      <c r="J1431" s="22" t="str">
        <f aca="false">IF(I1431&gt;=1,F1431*$J$2,"")</f>
        <v/>
      </c>
      <c r="K1431" s="22" t="str">
        <f aca="false">IF(I1431&gt;=2,F1431*$K$2,"")</f>
        <v/>
      </c>
      <c r="L1431" s="22" t="str">
        <f aca="false">IF(I1431&gt;=3,F1431*$L$2,"")</f>
        <v/>
      </c>
      <c r="M1431" s="22" t="str">
        <f aca="false">IF(I1431&gt;=4,F1431*$M$2,"")</f>
        <v/>
      </c>
      <c r="N1431" s="16" t="n">
        <v>3</v>
      </c>
      <c r="O1431" s="16" t="n">
        <v>0</v>
      </c>
      <c r="P1431" s="23" t="n">
        <v>0</v>
      </c>
      <c r="Q1431" s="22"/>
      <c r="R1431" s="38"/>
      <c r="S1431" s="25" t="n">
        <f aca="false">SUM(F1431,H1431,J1431,K1431,L1431,M1431)</f>
        <v>400.494582</v>
      </c>
      <c r="T1431" s="25" t="n">
        <f aca="false">SUM(F1431,H1431,J1431,K1431,L1431,M1431,Q1431)</f>
        <v>400.494582</v>
      </c>
      <c r="AMH1431" s="13"/>
      <c r="AMI1431" s="0"/>
      <c r="AMJ1431" s="0"/>
    </row>
    <row r="1432" s="39" customFormat="true" ht="13.8" hidden="false" customHeight="false" outlineLevel="0" collapsed="false">
      <c r="A1432" s="27" t="n">
        <v>30904080</v>
      </c>
      <c r="B1432" s="28" t="s">
        <v>1462</v>
      </c>
      <c r="C1432" s="29"/>
      <c r="D1432" s="29"/>
      <c r="E1432" s="27" t="s">
        <v>223</v>
      </c>
      <c r="F1432" s="19" t="n">
        <f aca="false">IF(C1432="",VLOOKUP(E1432,'PORTE E UCO'!$A$5:$D$46,4,0),VLOOKUP(E1432,'PORTE E UCO'!$A$5:$D$46,4,0)*C1432)</f>
        <v>436.20385</v>
      </c>
      <c r="G1432" s="30"/>
      <c r="H1432" s="21" t="n">
        <f aca="false">G1432*$R$2</f>
        <v>0</v>
      </c>
      <c r="I1432" s="27" t="n">
        <v>1</v>
      </c>
      <c r="J1432" s="22" t="n">
        <f aca="false">IF(I1432&gt;=1,F1432*$J$2,"")</f>
        <v>130.861155</v>
      </c>
      <c r="K1432" s="22" t="str">
        <f aca="false">IF(I1432&gt;=2,F1432*$K$2,"")</f>
        <v/>
      </c>
      <c r="L1432" s="22" t="str">
        <f aca="false">IF(I1432&gt;=3,F1432*$L$2,"")</f>
        <v/>
      </c>
      <c r="M1432" s="22" t="str">
        <f aca="false">IF(I1432&gt;=4,F1432*$M$2,"")</f>
        <v/>
      </c>
      <c r="N1432" s="27" t="n">
        <v>3</v>
      </c>
      <c r="O1432" s="27" t="n">
        <v>0</v>
      </c>
      <c r="P1432" s="31" t="n">
        <v>0</v>
      </c>
      <c r="Q1432" s="32"/>
      <c r="R1432" s="38"/>
      <c r="S1432" s="25" t="n">
        <f aca="false">SUM(F1432,H1432,J1432,K1432,L1432,M1432)</f>
        <v>567.065005</v>
      </c>
      <c r="T1432" s="25" t="n">
        <f aca="false">SUM(F1432,H1432,J1432,K1432,L1432,M1432,Q1432)</f>
        <v>567.065005</v>
      </c>
      <c r="AMH1432" s="13"/>
      <c r="AMI1432" s="0"/>
      <c r="AMJ1432" s="0"/>
    </row>
    <row r="1433" s="39" customFormat="true" ht="13.8" hidden="false" customHeight="false" outlineLevel="0" collapsed="false">
      <c r="A1433" s="16" t="n">
        <v>30904102</v>
      </c>
      <c r="B1433" s="17" t="s">
        <v>1463</v>
      </c>
      <c r="C1433" s="18"/>
      <c r="D1433" s="18"/>
      <c r="E1433" s="16" t="s">
        <v>176</v>
      </c>
      <c r="F1433" s="19" t="n">
        <f aca="false">IF(C1433="",VLOOKUP(E1433,'PORTE E UCO'!$A$5:$D$46,4,0),VLOOKUP(E1433,'PORTE E UCO'!$A$5:$D$46,4,0)*C1433)</f>
        <v>891.034646</v>
      </c>
      <c r="G1433" s="20"/>
      <c r="H1433" s="21" t="n">
        <f aca="false">G1433*$R$2</f>
        <v>0</v>
      </c>
      <c r="I1433" s="16" t="n">
        <v>1</v>
      </c>
      <c r="J1433" s="22" t="n">
        <f aca="false">IF(I1433&gt;=1,F1433*$J$2,"")</f>
        <v>267.3103938</v>
      </c>
      <c r="K1433" s="22" t="str">
        <f aca="false">IF(I1433&gt;=2,F1433*$K$2,"")</f>
        <v/>
      </c>
      <c r="L1433" s="22" t="str">
        <f aca="false">IF(I1433&gt;=3,F1433*$L$2,"")</f>
        <v/>
      </c>
      <c r="M1433" s="22" t="str">
        <f aca="false">IF(I1433&gt;=4,F1433*$M$2,"")</f>
        <v/>
      </c>
      <c r="N1433" s="16" t="n">
        <v>3</v>
      </c>
      <c r="O1433" s="16" t="n">
        <v>0</v>
      </c>
      <c r="P1433" s="23" t="n">
        <v>0</v>
      </c>
      <c r="Q1433" s="22"/>
      <c r="R1433" s="38"/>
      <c r="S1433" s="25" t="n">
        <f aca="false">SUM(F1433,H1433,J1433,K1433,L1433,M1433)</f>
        <v>1158.3450398</v>
      </c>
      <c r="T1433" s="25" t="n">
        <f aca="false">SUM(F1433,H1433,J1433,K1433,L1433,M1433,Q1433)</f>
        <v>1158.3450398</v>
      </c>
      <c r="AMH1433" s="13"/>
      <c r="AMI1433" s="0"/>
      <c r="AMJ1433" s="0"/>
    </row>
    <row r="1434" s="39" customFormat="true" ht="21.65" hidden="false" customHeight="false" outlineLevel="0" collapsed="false">
      <c r="A1434" s="27" t="n">
        <v>30904153</v>
      </c>
      <c r="B1434" s="28" t="s">
        <v>1464</v>
      </c>
      <c r="C1434" s="29"/>
      <c r="D1434" s="29"/>
      <c r="E1434" s="27" t="s">
        <v>341</v>
      </c>
      <c r="F1434" s="19" t="n">
        <f aca="false">IF(C1434="",VLOOKUP(E1434,'PORTE E UCO'!$A$5:$D$46,4,0),VLOOKUP(E1434,'PORTE E UCO'!$A$5:$D$46,4,0)*C1434)</f>
        <v>1558.54594</v>
      </c>
      <c r="G1434" s="30"/>
      <c r="H1434" s="21" t="n">
        <f aca="false">G1434*$R$2</f>
        <v>0</v>
      </c>
      <c r="I1434" s="27" t="n">
        <v>2</v>
      </c>
      <c r="J1434" s="22" t="n">
        <f aca="false">IF(I1434&gt;=1,F1434*$J$2,"")</f>
        <v>467.563782</v>
      </c>
      <c r="K1434" s="22" t="n">
        <f aca="false">IF(I1434&gt;=2,F1434*$K$2,"")</f>
        <v>311.709188</v>
      </c>
      <c r="L1434" s="22" t="str">
        <f aca="false">IF(I1434&gt;=3,F1434*$L$2,"")</f>
        <v/>
      </c>
      <c r="M1434" s="22" t="str">
        <f aca="false">IF(I1434&gt;=4,F1434*$M$2,"")</f>
        <v/>
      </c>
      <c r="N1434" s="27" t="n">
        <v>5</v>
      </c>
      <c r="O1434" s="27" t="n">
        <v>0</v>
      </c>
      <c r="P1434" s="31" t="n">
        <v>0</v>
      </c>
      <c r="Q1434" s="32"/>
      <c r="R1434" s="38"/>
      <c r="S1434" s="25" t="n">
        <f aca="false">SUM(F1434,H1434,J1434,K1434,L1434,M1434)</f>
        <v>2337.81891</v>
      </c>
      <c r="T1434" s="25" t="n">
        <f aca="false">SUM(F1434,H1434,J1434,K1434,L1434,M1434,Q1434)</f>
        <v>2337.81891</v>
      </c>
      <c r="AMH1434" s="13"/>
      <c r="AMI1434" s="0"/>
      <c r="AMJ1434" s="0"/>
    </row>
    <row r="1435" s="39" customFormat="true" ht="13.8" hidden="false" customHeight="false" outlineLevel="0" collapsed="false">
      <c r="A1435" s="16" t="n">
        <v>30904110</v>
      </c>
      <c r="B1435" s="17" t="s">
        <v>1465</v>
      </c>
      <c r="C1435" s="18"/>
      <c r="D1435" s="18"/>
      <c r="E1435" s="16" t="s">
        <v>272</v>
      </c>
      <c r="F1435" s="19" t="n">
        <f aca="false">IF(C1435="",VLOOKUP(E1435,'PORTE E UCO'!$A$5:$D$46,4,0),VLOOKUP(E1435,'PORTE E UCO'!$A$5:$D$46,4,0)*C1435)</f>
        <v>801.009488</v>
      </c>
      <c r="G1435" s="20"/>
      <c r="H1435" s="21" t="n">
        <f aca="false">G1435*$R$2</f>
        <v>0</v>
      </c>
      <c r="I1435" s="16" t="n">
        <v>1</v>
      </c>
      <c r="J1435" s="22" t="n">
        <f aca="false">IF(I1435&gt;=1,F1435*$J$2,"")</f>
        <v>240.3028464</v>
      </c>
      <c r="K1435" s="22" t="str">
        <f aca="false">IF(I1435&gt;=2,F1435*$K$2,"")</f>
        <v/>
      </c>
      <c r="L1435" s="22" t="str">
        <f aca="false">IF(I1435&gt;=3,F1435*$L$2,"")</f>
        <v/>
      </c>
      <c r="M1435" s="22" t="str">
        <f aca="false">IF(I1435&gt;=4,F1435*$M$2,"")</f>
        <v/>
      </c>
      <c r="N1435" s="16" t="n">
        <v>3</v>
      </c>
      <c r="O1435" s="16" t="n">
        <v>0</v>
      </c>
      <c r="P1435" s="23" t="n">
        <v>0</v>
      </c>
      <c r="Q1435" s="22"/>
      <c r="R1435" s="38"/>
      <c r="S1435" s="25" t="n">
        <f aca="false">SUM(F1435,H1435,J1435,K1435,L1435,M1435)</f>
        <v>1041.3123344</v>
      </c>
      <c r="T1435" s="25" t="n">
        <f aca="false">SUM(F1435,H1435,J1435,K1435,L1435,M1435,Q1435)</f>
        <v>1041.3123344</v>
      </c>
      <c r="AMH1435" s="13"/>
      <c r="AMI1435" s="0"/>
      <c r="AMJ1435" s="0"/>
    </row>
    <row r="1436" s="39" customFormat="true" ht="13.8" hidden="false" customHeight="false" outlineLevel="0" collapsed="false">
      <c r="A1436" s="27" t="n">
        <v>30904129</v>
      </c>
      <c r="B1436" s="28" t="s">
        <v>1466</v>
      </c>
      <c r="C1436" s="29"/>
      <c r="D1436" s="29"/>
      <c r="E1436" s="27" t="s">
        <v>223</v>
      </c>
      <c r="F1436" s="19" t="n">
        <f aca="false">IF(C1436="",VLOOKUP(E1436,'PORTE E UCO'!$A$5:$D$46,4,0),VLOOKUP(E1436,'PORTE E UCO'!$A$5:$D$46,4,0)*C1436)</f>
        <v>436.20385</v>
      </c>
      <c r="G1436" s="30"/>
      <c r="H1436" s="21" t="n">
        <f aca="false">G1436*$R$2</f>
        <v>0</v>
      </c>
      <c r="I1436" s="27" t="n">
        <v>1</v>
      </c>
      <c r="J1436" s="22" t="n">
        <f aca="false">IF(I1436&gt;=1,F1436*$J$2,"")</f>
        <v>130.861155</v>
      </c>
      <c r="K1436" s="22" t="str">
        <f aca="false">IF(I1436&gt;=2,F1436*$K$2,"")</f>
        <v/>
      </c>
      <c r="L1436" s="22" t="str">
        <f aca="false">IF(I1436&gt;=3,F1436*$L$2,"")</f>
        <v/>
      </c>
      <c r="M1436" s="22" t="str">
        <f aca="false">IF(I1436&gt;=4,F1436*$M$2,"")</f>
        <v/>
      </c>
      <c r="N1436" s="27" t="n">
        <v>3</v>
      </c>
      <c r="O1436" s="27" t="n">
        <v>0</v>
      </c>
      <c r="P1436" s="31" t="n">
        <v>0</v>
      </c>
      <c r="Q1436" s="32"/>
      <c r="R1436" s="38"/>
      <c r="S1436" s="25" t="n">
        <f aca="false">SUM(F1436,H1436,J1436,K1436,L1436,M1436)</f>
        <v>567.065005</v>
      </c>
      <c r="T1436" s="25" t="n">
        <f aca="false">SUM(F1436,H1436,J1436,K1436,L1436,M1436,Q1436)</f>
        <v>567.065005</v>
      </c>
      <c r="AMH1436" s="13"/>
      <c r="AMI1436" s="0"/>
      <c r="AMJ1436" s="0"/>
    </row>
    <row r="1437" s="39" customFormat="true" ht="13.8" hidden="false" customHeight="false" outlineLevel="0" collapsed="false">
      <c r="A1437" s="16" t="n">
        <v>30905010</v>
      </c>
      <c r="B1437" s="17" t="s">
        <v>1467</v>
      </c>
      <c r="C1437" s="18"/>
      <c r="D1437" s="18"/>
      <c r="E1437" s="16" t="s">
        <v>59</v>
      </c>
      <c r="F1437" s="19" t="n">
        <f aca="false">IF(C1437="",VLOOKUP(E1437,'PORTE E UCO'!$A$5:$D$46,4,0),VLOOKUP(E1437,'PORTE E UCO'!$A$5:$D$46,4,0)*C1437)</f>
        <v>349.26794</v>
      </c>
      <c r="G1437" s="20"/>
      <c r="H1437" s="21" t="n">
        <f aca="false">G1437*$R$2</f>
        <v>0</v>
      </c>
      <c r="I1437" s="16" t="n">
        <v>1</v>
      </c>
      <c r="J1437" s="22" t="n">
        <f aca="false">IF(I1437&gt;=1,F1437*$J$2,"")</f>
        <v>104.780382</v>
      </c>
      <c r="K1437" s="22" t="str">
        <f aca="false">IF(I1437&gt;=2,F1437*$K$2,"")</f>
        <v/>
      </c>
      <c r="L1437" s="22" t="str">
        <f aca="false">IF(I1437&gt;=3,F1437*$L$2,"")</f>
        <v/>
      </c>
      <c r="M1437" s="22" t="str">
        <f aca="false">IF(I1437&gt;=4,F1437*$M$2,"")</f>
        <v/>
      </c>
      <c r="N1437" s="16" t="n">
        <v>4</v>
      </c>
      <c r="O1437" s="16" t="n">
        <v>0</v>
      </c>
      <c r="P1437" s="23" t="n">
        <v>0</v>
      </c>
      <c r="Q1437" s="22"/>
      <c r="R1437" s="38"/>
      <c r="S1437" s="25" t="n">
        <f aca="false">SUM(F1437,H1437,J1437,K1437,L1437,M1437)</f>
        <v>454.048322</v>
      </c>
      <c r="T1437" s="25" t="n">
        <f aca="false">SUM(F1437,H1437,J1437,K1437,L1437,M1437,Q1437)</f>
        <v>454.048322</v>
      </c>
      <c r="AMH1437" s="13"/>
      <c r="AMI1437" s="0"/>
      <c r="AMJ1437" s="0"/>
    </row>
    <row r="1438" s="39" customFormat="true" ht="13.8" hidden="false" customHeight="false" outlineLevel="0" collapsed="false">
      <c r="A1438" s="27" t="n">
        <v>30905028</v>
      </c>
      <c r="B1438" s="28" t="s">
        <v>1468</v>
      </c>
      <c r="C1438" s="29"/>
      <c r="D1438" s="29"/>
      <c r="E1438" s="27" t="s">
        <v>320</v>
      </c>
      <c r="F1438" s="19" t="n">
        <f aca="false">IF(C1438="",VLOOKUP(E1438,'PORTE E UCO'!$A$5:$D$46,4,0),VLOOKUP(E1438,'PORTE E UCO'!$A$5:$D$46,4,0)*C1438)</f>
        <v>1224.795374</v>
      </c>
      <c r="G1438" s="30"/>
      <c r="H1438" s="21" t="n">
        <f aca="false">G1438*$R$2</f>
        <v>0</v>
      </c>
      <c r="I1438" s="27" t="n">
        <v>2</v>
      </c>
      <c r="J1438" s="22" t="n">
        <f aca="false">IF(I1438&gt;=1,F1438*$J$2,"")</f>
        <v>367.4386122</v>
      </c>
      <c r="K1438" s="22" t="n">
        <f aca="false">IF(I1438&gt;=2,F1438*$K$2,"")</f>
        <v>244.9590748</v>
      </c>
      <c r="L1438" s="22" t="str">
        <f aca="false">IF(I1438&gt;=3,F1438*$L$2,"")</f>
        <v/>
      </c>
      <c r="M1438" s="22" t="str">
        <f aca="false">IF(I1438&gt;=4,F1438*$M$2,"")</f>
        <v/>
      </c>
      <c r="N1438" s="27" t="n">
        <v>5</v>
      </c>
      <c r="O1438" s="27" t="n">
        <v>0</v>
      </c>
      <c r="P1438" s="31" t="n">
        <v>0</v>
      </c>
      <c r="Q1438" s="32"/>
      <c r="R1438" s="38"/>
      <c r="S1438" s="25" t="n">
        <f aca="false">SUM(F1438,H1438,J1438,K1438,L1438,M1438)</f>
        <v>1837.193061</v>
      </c>
      <c r="T1438" s="25" t="n">
        <f aca="false">SUM(F1438,H1438,J1438,K1438,L1438,M1438,Q1438)</f>
        <v>1837.193061</v>
      </c>
      <c r="AMH1438" s="13"/>
      <c r="AMI1438" s="0"/>
      <c r="AMJ1438" s="0"/>
    </row>
    <row r="1439" s="39" customFormat="true" ht="13.8" hidden="false" customHeight="false" outlineLevel="0" collapsed="false">
      <c r="A1439" s="16" t="n">
        <v>30905052</v>
      </c>
      <c r="B1439" s="17" t="s">
        <v>1469</v>
      </c>
      <c r="C1439" s="18"/>
      <c r="D1439" s="18"/>
      <c r="E1439" s="16" t="s">
        <v>341</v>
      </c>
      <c r="F1439" s="19" t="n">
        <f aca="false">IF(C1439="",VLOOKUP(E1439,'PORTE E UCO'!$A$5:$D$46,4,0),VLOOKUP(E1439,'PORTE E UCO'!$A$5:$D$46,4,0)*C1439)</f>
        <v>1558.54594</v>
      </c>
      <c r="G1439" s="20"/>
      <c r="H1439" s="21" t="n">
        <f aca="false">G1439*$R$2</f>
        <v>0</v>
      </c>
      <c r="I1439" s="16" t="n">
        <v>2</v>
      </c>
      <c r="J1439" s="22" t="n">
        <f aca="false">IF(I1439&gt;=1,F1439*$J$2,"")</f>
        <v>467.563782</v>
      </c>
      <c r="K1439" s="22" t="n">
        <f aca="false">IF(I1439&gt;=2,F1439*$K$2,"")</f>
        <v>311.709188</v>
      </c>
      <c r="L1439" s="22" t="str">
        <f aca="false">IF(I1439&gt;=3,F1439*$L$2,"")</f>
        <v/>
      </c>
      <c r="M1439" s="22" t="str">
        <f aca="false">IF(I1439&gt;=4,F1439*$M$2,"")</f>
        <v/>
      </c>
      <c r="N1439" s="16" t="n">
        <v>6</v>
      </c>
      <c r="O1439" s="16" t="n">
        <v>0</v>
      </c>
      <c r="P1439" s="23" t="n">
        <v>0</v>
      </c>
      <c r="Q1439" s="22"/>
      <c r="R1439" s="38"/>
      <c r="S1439" s="25" t="n">
        <f aca="false">SUM(F1439,H1439,J1439,K1439,L1439,M1439)</f>
        <v>2337.81891</v>
      </c>
      <c r="T1439" s="25" t="n">
        <f aca="false">SUM(F1439,H1439,J1439,K1439,L1439,M1439,Q1439)</f>
        <v>2337.81891</v>
      </c>
      <c r="AMH1439" s="13"/>
      <c r="AMI1439" s="0"/>
      <c r="AMJ1439" s="0"/>
    </row>
    <row r="1440" s="39" customFormat="true" ht="13.8" hidden="false" customHeight="false" outlineLevel="0" collapsed="false">
      <c r="A1440" s="27" t="n">
        <v>30905036</v>
      </c>
      <c r="B1440" s="28" t="s">
        <v>1470</v>
      </c>
      <c r="C1440" s="29"/>
      <c r="D1440" s="29"/>
      <c r="E1440" s="27" t="s">
        <v>272</v>
      </c>
      <c r="F1440" s="19" t="n">
        <f aca="false">IF(C1440="",VLOOKUP(E1440,'PORTE E UCO'!$A$5:$D$46,4,0),VLOOKUP(E1440,'PORTE E UCO'!$A$5:$D$46,4,0)*C1440)</f>
        <v>801.009488</v>
      </c>
      <c r="G1440" s="30"/>
      <c r="H1440" s="21" t="n">
        <f aca="false">G1440*$R$2</f>
        <v>0</v>
      </c>
      <c r="I1440" s="27" t="n">
        <v>2</v>
      </c>
      <c r="J1440" s="22" t="n">
        <f aca="false">IF(I1440&gt;=1,F1440*$J$2,"")</f>
        <v>240.3028464</v>
      </c>
      <c r="K1440" s="22" t="n">
        <f aca="false">IF(I1440&gt;=2,F1440*$K$2,"")</f>
        <v>160.2018976</v>
      </c>
      <c r="L1440" s="22" t="str">
        <f aca="false">IF(I1440&gt;=3,F1440*$L$2,"")</f>
        <v/>
      </c>
      <c r="M1440" s="22" t="str">
        <f aca="false">IF(I1440&gt;=4,F1440*$M$2,"")</f>
        <v/>
      </c>
      <c r="N1440" s="27" t="n">
        <v>6</v>
      </c>
      <c r="O1440" s="27" t="n">
        <v>0</v>
      </c>
      <c r="P1440" s="31" t="n">
        <v>0</v>
      </c>
      <c r="Q1440" s="32"/>
      <c r="R1440" s="38"/>
      <c r="S1440" s="25" t="n">
        <f aca="false">SUM(F1440,H1440,J1440,K1440,L1440,M1440)</f>
        <v>1201.514232</v>
      </c>
      <c r="T1440" s="25" t="n">
        <f aca="false">SUM(F1440,H1440,J1440,K1440,L1440,M1440,Q1440)</f>
        <v>1201.514232</v>
      </c>
      <c r="AMH1440" s="13"/>
      <c r="AMI1440" s="0"/>
      <c r="AMJ1440" s="0"/>
    </row>
    <row r="1441" s="39" customFormat="true" ht="14.95" hidden="false" customHeight="false" outlineLevel="0" collapsed="false">
      <c r="A1441" s="16" t="n">
        <v>30905044</v>
      </c>
      <c r="B1441" s="17" t="s">
        <v>1471</v>
      </c>
      <c r="C1441" s="18"/>
      <c r="D1441" s="18"/>
      <c r="E1441" s="16" t="s">
        <v>272</v>
      </c>
      <c r="F1441" s="19" t="n">
        <f aca="false">IF(C1441="",VLOOKUP(E1441,'PORTE E UCO'!$A$5:$D$46,4,0),VLOOKUP(E1441,'PORTE E UCO'!$A$5:$D$46,4,0)*C1441)</f>
        <v>801.009488</v>
      </c>
      <c r="G1441" s="20"/>
      <c r="H1441" s="21" t="n">
        <f aca="false">G1441*$R$2</f>
        <v>0</v>
      </c>
      <c r="I1441" s="16" t="n">
        <v>2</v>
      </c>
      <c r="J1441" s="22" t="n">
        <f aca="false">IF(I1441&gt;=1,F1441*$J$2,"")</f>
        <v>240.3028464</v>
      </c>
      <c r="K1441" s="22" t="n">
        <f aca="false">IF(I1441&gt;=2,F1441*$K$2,"")</f>
        <v>160.2018976</v>
      </c>
      <c r="L1441" s="22" t="str">
        <f aca="false">IF(I1441&gt;=3,F1441*$L$2,"")</f>
        <v/>
      </c>
      <c r="M1441" s="22" t="str">
        <f aca="false">IF(I1441&gt;=4,F1441*$M$2,"")</f>
        <v/>
      </c>
      <c r="N1441" s="16" t="n">
        <v>7</v>
      </c>
      <c r="O1441" s="16" t="n">
        <v>0</v>
      </c>
      <c r="P1441" s="23" t="n">
        <v>0</v>
      </c>
      <c r="Q1441" s="22"/>
      <c r="R1441" s="38"/>
      <c r="S1441" s="25" t="n">
        <f aca="false">SUM(F1441,H1441,J1441,K1441,L1441,M1441)</f>
        <v>1201.514232</v>
      </c>
      <c r="T1441" s="25" t="n">
        <f aca="false">SUM(F1441,H1441,J1441,K1441,L1441,M1441,Q1441)</f>
        <v>1201.514232</v>
      </c>
      <c r="AMH1441" s="13"/>
      <c r="AMI1441" s="0"/>
      <c r="AMJ1441" s="0"/>
    </row>
    <row r="1442" s="39" customFormat="true" ht="13.8" hidden="false" customHeight="false" outlineLevel="0" collapsed="false">
      <c r="A1442" s="27" t="n">
        <v>30905060</v>
      </c>
      <c r="B1442" s="28" t="s">
        <v>1472</v>
      </c>
      <c r="C1442" s="29"/>
      <c r="D1442" s="29"/>
      <c r="E1442" s="27" t="s">
        <v>272</v>
      </c>
      <c r="F1442" s="19" t="n">
        <f aca="false">IF(C1442="",VLOOKUP(E1442,'PORTE E UCO'!$A$5:$D$46,4,0),VLOOKUP(E1442,'PORTE E UCO'!$A$5:$D$46,4,0)*C1442)</f>
        <v>801.009488</v>
      </c>
      <c r="G1442" s="30"/>
      <c r="H1442" s="21" t="n">
        <f aca="false">G1442*$R$2</f>
        <v>0</v>
      </c>
      <c r="I1442" s="27" t="n">
        <v>0</v>
      </c>
      <c r="J1442" s="22" t="str">
        <f aca="false">IF(I1442&gt;=1,F1442*$J$2,"")</f>
        <v/>
      </c>
      <c r="K1442" s="22" t="str">
        <f aca="false">IF(I1442&gt;=2,F1442*$K$2,"")</f>
        <v/>
      </c>
      <c r="L1442" s="22" t="str">
        <f aca="false">IF(I1442&gt;=3,F1442*$L$2,"")</f>
        <v/>
      </c>
      <c r="M1442" s="22" t="str">
        <f aca="false">IF(I1442&gt;=4,F1442*$M$2,"")</f>
        <v/>
      </c>
      <c r="N1442" s="27" t="n">
        <v>0</v>
      </c>
      <c r="O1442" s="27" t="n">
        <v>0</v>
      </c>
      <c r="P1442" s="31" t="n">
        <v>0</v>
      </c>
      <c r="Q1442" s="32"/>
      <c r="R1442" s="38"/>
      <c r="S1442" s="25" t="n">
        <f aca="false">SUM(F1442,H1442,J1442,K1442,L1442,M1442)</f>
        <v>801.009488</v>
      </c>
      <c r="T1442" s="25" t="n">
        <f aca="false">SUM(F1442,H1442,J1442,K1442,L1442,M1442,Q1442)</f>
        <v>801.009488</v>
      </c>
      <c r="AMH1442" s="13"/>
      <c r="AMI1442" s="0"/>
      <c r="AMJ1442" s="0"/>
    </row>
    <row r="1443" s="39" customFormat="true" ht="13.8" hidden="false" customHeight="false" outlineLevel="0" collapsed="false">
      <c r="A1443" s="16" t="n">
        <v>30906016</v>
      </c>
      <c r="B1443" s="17" t="s">
        <v>1473</v>
      </c>
      <c r="C1443" s="18"/>
      <c r="D1443" s="18"/>
      <c r="E1443" s="16" t="s">
        <v>174</v>
      </c>
      <c r="F1443" s="19" t="n">
        <f aca="false">IF(C1443="",VLOOKUP(E1443,'PORTE E UCO'!$A$5:$D$46,4,0),VLOOKUP(E1443,'PORTE E UCO'!$A$5:$D$46,4,0)*C1443)</f>
        <v>1709.126456</v>
      </c>
      <c r="G1443" s="20"/>
      <c r="H1443" s="21" t="n">
        <f aca="false">G1443*$R$2</f>
        <v>0</v>
      </c>
      <c r="I1443" s="16" t="n">
        <v>3</v>
      </c>
      <c r="J1443" s="22" t="n">
        <f aca="false">IF(I1443&gt;=1,F1443*$J$2,"")</f>
        <v>512.7379368</v>
      </c>
      <c r="K1443" s="22" t="n">
        <f aca="false">IF(I1443&gt;=2,F1443*$K$2,"")</f>
        <v>341.8252912</v>
      </c>
      <c r="L1443" s="22" t="n">
        <f aca="false">IF(I1443&gt;=3,F1443*$L$2,"")</f>
        <v>341.8252912</v>
      </c>
      <c r="M1443" s="22" t="str">
        <f aca="false">IF(I1443&gt;=4,F1443*$M$2,"")</f>
        <v/>
      </c>
      <c r="N1443" s="16" t="n">
        <v>7</v>
      </c>
      <c r="O1443" s="16" t="n">
        <v>0</v>
      </c>
      <c r="P1443" s="23" t="n">
        <v>0</v>
      </c>
      <c r="Q1443" s="22"/>
      <c r="R1443" s="38"/>
      <c r="S1443" s="25" t="n">
        <f aca="false">SUM(F1443,H1443,J1443,K1443,L1443,M1443)</f>
        <v>2905.5149752</v>
      </c>
      <c r="T1443" s="25" t="n">
        <f aca="false">SUM(F1443,H1443,J1443,K1443,L1443,M1443,Q1443)</f>
        <v>2905.5149752</v>
      </c>
      <c r="AMH1443" s="13"/>
      <c r="AMI1443" s="0"/>
      <c r="AMJ1443" s="0"/>
    </row>
    <row r="1444" s="39" customFormat="true" ht="13.8" hidden="false" customHeight="false" outlineLevel="0" collapsed="false">
      <c r="A1444" s="27" t="n">
        <v>30906024</v>
      </c>
      <c r="B1444" s="28" t="s">
        <v>1474</v>
      </c>
      <c r="C1444" s="29"/>
      <c r="D1444" s="29"/>
      <c r="E1444" s="27" t="s">
        <v>254</v>
      </c>
      <c r="F1444" s="19" t="n">
        <f aca="false">IF(C1444="",VLOOKUP(E1444,'PORTE E UCO'!$A$5:$D$46,4,0),VLOOKUP(E1444,'PORTE E UCO'!$A$5:$D$46,4,0)*C1444)</f>
        <v>1875.234508</v>
      </c>
      <c r="G1444" s="30"/>
      <c r="H1444" s="21" t="n">
        <f aca="false">G1444*$R$2</f>
        <v>0</v>
      </c>
      <c r="I1444" s="27" t="n">
        <v>4</v>
      </c>
      <c r="J1444" s="22" t="n">
        <f aca="false">IF(I1444&gt;=1,F1444*$J$2,"")</f>
        <v>562.5703524</v>
      </c>
      <c r="K1444" s="22" t="n">
        <f aca="false">IF(I1444&gt;=2,F1444*$K$2,"")</f>
        <v>375.0469016</v>
      </c>
      <c r="L1444" s="22" t="n">
        <f aca="false">IF(I1444&gt;=3,F1444*$L$2,"")</f>
        <v>375.0469016</v>
      </c>
      <c r="M1444" s="22" t="n">
        <f aca="false">IF(I1444&gt;=4,F1444*$M$2,"")</f>
        <v>375.0469016</v>
      </c>
      <c r="N1444" s="27" t="n">
        <v>7</v>
      </c>
      <c r="O1444" s="27" t="n">
        <v>0</v>
      </c>
      <c r="P1444" s="31" t="n">
        <v>0</v>
      </c>
      <c r="Q1444" s="32"/>
      <c r="R1444" s="38"/>
      <c r="S1444" s="25" t="n">
        <f aca="false">SUM(F1444,H1444,J1444,K1444,L1444,M1444)</f>
        <v>3562.9455652</v>
      </c>
      <c r="T1444" s="25" t="n">
        <f aca="false">SUM(F1444,H1444,J1444,K1444,L1444,M1444,Q1444)</f>
        <v>3562.9455652</v>
      </c>
      <c r="AMH1444" s="13"/>
      <c r="AMI1444" s="0"/>
      <c r="AMJ1444" s="0"/>
    </row>
    <row r="1445" s="39" customFormat="true" ht="13.8" hidden="false" customHeight="false" outlineLevel="0" collapsed="false">
      <c r="A1445" s="16" t="n">
        <v>30906032</v>
      </c>
      <c r="B1445" s="17" t="s">
        <v>1475</v>
      </c>
      <c r="C1445" s="18"/>
      <c r="D1445" s="18"/>
      <c r="E1445" s="16" t="s">
        <v>1442</v>
      </c>
      <c r="F1445" s="19" t="n">
        <f aca="false">IF(C1445="",VLOOKUP(E1445,'PORTE E UCO'!$A$5:$D$46,4,0),VLOOKUP(E1445,'PORTE E UCO'!$A$5:$D$46,4,0)*C1445)</f>
        <v>3418.24275</v>
      </c>
      <c r="G1445" s="20"/>
      <c r="H1445" s="21" t="n">
        <f aca="false">G1445*$R$2</f>
        <v>0</v>
      </c>
      <c r="I1445" s="16" t="n">
        <v>3</v>
      </c>
      <c r="J1445" s="22" t="n">
        <f aca="false">IF(I1445&gt;=1,F1445*$J$2,"")</f>
        <v>1025.472825</v>
      </c>
      <c r="K1445" s="22" t="n">
        <f aca="false">IF(I1445&gt;=2,F1445*$K$2,"")</f>
        <v>683.64855</v>
      </c>
      <c r="L1445" s="22" t="n">
        <f aca="false">IF(I1445&gt;=3,F1445*$L$2,"")</f>
        <v>683.64855</v>
      </c>
      <c r="M1445" s="22" t="str">
        <f aca="false">IF(I1445&gt;=4,F1445*$M$2,"")</f>
        <v/>
      </c>
      <c r="N1445" s="16" t="n">
        <v>7</v>
      </c>
      <c r="O1445" s="16" t="n">
        <v>0</v>
      </c>
      <c r="P1445" s="23" t="n">
        <v>0</v>
      </c>
      <c r="Q1445" s="22"/>
      <c r="R1445" s="38"/>
      <c r="S1445" s="25" t="n">
        <f aca="false">SUM(F1445,H1445,J1445,K1445,L1445,M1445)</f>
        <v>5811.012675</v>
      </c>
      <c r="T1445" s="25" t="n">
        <f aca="false">SUM(F1445,H1445,J1445,K1445,L1445,M1445,Q1445)</f>
        <v>5811.012675</v>
      </c>
      <c r="AMH1445" s="13"/>
      <c r="AMI1445" s="0"/>
      <c r="AMJ1445" s="0"/>
    </row>
    <row r="1446" s="39" customFormat="true" ht="13.8" hidden="false" customHeight="false" outlineLevel="0" collapsed="false">
      <c r="A1446" s="27" t="n">
        <v>30906040</v>
      </c>
      <c r="B1446" s="28" t="s">
        <v>1476</v>
      </c>
      <c r="C1446" s="29"/>
      <c r="D1446" s="29"/>
      <c r="E1446" s="27" t="s">
        <v>221</v>
      </c>
      <c r="F1446" s="19" t="n">
        <f aca="false">IF(C1446="",VLOOKUP(E1446,'PORTE E UCO'!$A$5:$D$46,4,0),VLOOKUP(E1446,'PORTE E UCO'!$A$5:$D$46,4,0)*C1446)</f>
        <v>1140.948712</v>
      </c>
      <c r="G1446" s="30"/>
      <c r="H1446" s="21" t="n">
        <f aca="false">G1446*$R$2</f>
        <v>0</v>
      </c>
      <c r="I1446" s="27" t="n">
        <v>3</v>
      </c>
      <c r="J1446" s="22" t="n">
        <f aca="false">IF(I1446&gt;=1,F1446*$J$2,"")</f>
        <v>342.2846136</v>
      </c>
      <c r="K1446" s="22" t="n">
        <f aca="false">IF(I1446&gt;=2,F1446*$K$2,"")</f>
        <v>228.1897424</v>
      </c>
      <c r="L1446" s="22" t="n">
        <f aca="false">IF(I1446&gt;=3,F1446*$L$2,"")</f>
        <v>228.1897424</v>
      </c>
      <c r="M1446" s="22" t="str">
        <f aca="false">IF(I1446&gt;=4,F1446*$M$2,"")</f>
        <v/>
      </c>
      <c r="N1446" s="27" t="n">
        <v>6</v>
      </c>
      <c r="O1446" s="27" t="n">
        <v>0</v>
      </c>
      <c r="P1446" s="31" t="n">
        <v>0</v>
      </c>
      <c r="Q1446" s="32"/>
      <c r="R1446" s="38"/>
      <c r="S1446" s="25" t="n">
        <f aca="false">SUM(F1446,H1446,J1446,K1446,L1446,M1446)</f>
        <v>1939.6128104</v>
      </c>
      <c r="T1446" s="25" t="n">
        <f aca="false">SUM(F1446,H1446,J1446,K1446,L1446,M1446,Q1446)</f>
        <v>1939.6128104</v>
      </c>
      <c r="AMH1446" s="13"/>
      <c r="AMI1446" s="0"/>
      <c r="AMJ1446" s="0"/>
    </row>
    <row r="1447" s="39" customFormat="true" ht="13.8" hidden="false" customHeight="false" outlineLevel="0" collapsed="false">
      <c r="A1447" s="16" t="n">
        <v>30906059</v>
      </c>
      <c r="B1447" s="17" t="s">
        <v>1477</v>
      </c>
      <c r="C1447" s="18"/>
      <c r="D1447" s="18"/>
      <c r="E1447" s="16" t="s">
        <v>341</v>
      </c>
      <c r="F1447" s="19" t="n">
        <f aca="false">IF(C1447="",VLOOKUP(E1447,'PORTE E UCO'!$A$5:$D$46,4,0),VLOOKUP(E1447,'PORTE E UCO'!$A$5:$D$46,4,0)*C1447)</f>
        <v>1558.54594</v>
      </c>
      <c r="G1447" s="20"/>
      <c r="H1447" s="21" t="n">
        <f aca="false">G1447*$R$2</f>
        <v>0</v>
      </c>
      <c r="I1447" s="16" t="n">
        <v>3</v>
      </c>
      <c r="J1447" s="22" t="n">
        <f aca="false">IF(I1447&gt;=1,F1447*$J$2,"")</f>
        <v>467.563782</v>
      </c>
      <c r="K1447" s="22" t="n">
        <f aca="false">IF(I1447&gt;=2,F1447*$K$2,"")</f>
        <v>311.709188</v>
      </c>
      <c r="L1447" s="22" t="n">
        <f aca="false">IF(I1447&gt;=3,F1447*$L$2,"")</f>
        <v>311.709188</v>
      </c>
      <c r="M1447" s="22" t="str">
        <f aca="false">IF(I1447&gt;=4,F1447*$M$2,"")</f>
        <v/>
      </c>
      <c r="N1447" s="16" t="n">
        <v>5</v>
      </c>
      <c r="O1447" s="16" t="n">
        <v>0</v>
      </c>
      <c r="P1447" s="23" t="n">
        <v>0</v>
      </c>
      <c r="Q1447" s="22"/>
      <c r="R1447" s="38"/>
      <c r="S1447" s="25" t="n">
        <f aca="false">SUM(F1447,H1447,J1447,K1447,L1447,M1447)</f>
        <v>2649.528098</v>
      </c>
      <c r="T1447" s="25" t="n">
        <f aca="false">SUM(F1447,H1447,J1447,K1447,L1447,M1447,Q1447)</f>
        <v>2649.528098</v>
      </c>
      <c r="AMH1447" s="13"/>
      <c r="AMI1447" s="0"/>
      <c r="AMJ1447" s="0"/>
    </row>
    <row r="1448" s="39" customFormat="true" ht="13.8" hidden="false" customHeight="false" outlineLevel="0" collapsed="false">
      <c r="A1448" s="27" t="n">
        <v>30906067</v>
      </c>
      <c r="B1448" s="28" t="s">
        <v>1478</v>
      </c>
      <c r="C1448" s="29"/>
      <c r="D1448" s="29"/>
      <c r="E1448" s="27" t="s">
        <v>341</v>
      </c>
      <c r="F1448" s="19" t="n">
        <f aca="false">IF(C1448="",VLOOKUP(E1448,'PORTE E UCO'!$A$5:$D$46,4,0),VLOOKUP(E1448,'PORTE E UCO'!$A$5:$D$46,4,0)*C1448)</f>
        <v>1558.54594</v>
      </c>
      <c r="G1448" s="30"/>
      <c r="H1448" s="21" t="n">
        <f aca="false">G1448*$R$2</f>
        <v>0</v>
      </c>
      <c r="I1448" s="27" t="n">
        <v>3</v>
      </c>
      <c r="J1448" s="22" t="n">
        <f aca="false">IF(I1448&gt;=1,F1448*$J$2,"")</f>
        <v>467.563782</v>
      </c>
      <c r="K1448" s="22" t="n">
        <f aca="false">IF(I1448&gt;=2,F1448*$K$2,"")</f>
        <v>311.709188</v>
      </c>
      <c r="L1448" s="22" t="n">
        <f aca="false">IF(I1448&gt;=3,F1448*$L$2,"")</f>
        <v>311.709188</v>
      </c>
      <c r="M1448" s="22" t="str">
        <f aca="false">IF(I1448&gt;=4,F1448*$M$2,"")</f>
        <v/>
      </c>
      <c r="N1448" s="27" t="n">
        <v>5</v>
      </c>
      <c r="O1448" s="27" t="n">
        <v>0</v>
      </c>
      <c r="P1448" s="31" t="n">
        <v>0</v>
      </c>
      <c r="Q1448" s="32"/>
      <c r="R1448" s="38"/>
      <c r="S1448" s="25" t="n">
        <f aca="false">SUM(F1448,H1448,J1448,K1448,L1448,M1448)</f>
        <v>2649.528098</v>
      </c>
      <c r="T1448" s="25" t="n">
        <f aca="false">SUM(F1448,H1448,J1448,K1448,L1448,M1448,Q1448)</f>
        <v>2649.528098</v>
      </c>
      <c r="AMH1448" s="13"/>
      <c r="AMI1448" s="0"/>
      <c r="AMJ1448" s="0"/>
    </row>
    <row r="1449" s="39" customFormat="true" ht="13.8" hidden="false" customHeight="false" outlineLevel="0" collapsed="false">
      <c r="A1449" s="16" t="n">
        <v>30906075</v>
      </c>
      <c r="B1449" s="17" t="s">
        <v>1479</v>
      </c>
      <c r="C1449" s="18"/>
      <c r="D1449" s="18"/>
      <c r="E1449" s="16" t="s">
        <v>341</v>
      </c>
      <c r="F1449" s="19" t="n">
        <f aca="false">IF(C1449="",VLOOKUP(E1449,'PORTE E UCO'!$A$5:$D$46,4,0),VLOOKUP(E1449,'PORTE E UCO'!$A$5:$D$46,4,0)*C1449)</f>
        <v>1558.54594</v>
      </c>
      <c r="G1449" s="20"/>
      <c r="H1449" s="21" t="n">
        <f aca="false">G1449*$R$2</f>
        <v>0</v>
      </c>
      <c r="I1449" s="16" t="n">
        <v>3</v>
      </c>
      <c r="J1449" s="22" t="n">
        <f aca="false">IF(I1449&gt;=1,F1449*$J$2,"")</f>
        <v>467.563782</v>
      </c>
      <c r="K1449" s="22" t="n">
        <f aca="false">IF(I1449&gt;=2,F1449*$K$2,"")</f>
        <v>311.709188</v>
      </c>
      <c r="L1449" s="22" t="n">
        <f aca="false">IF(I1449&gt;=3,F1449*$L$2,"")</f>
        <v>311.709188</v>
      </c>
      <c r="M1449" s="22" t="str">
        <f aca="false">IF(I1449&gt;=4,F1449*$M$2,"")</f>
        <v/>
      </c>
      <c r="N1449" s="16" t="n">
        <v>4</v>
      </c>
      <c r="O1449" s="16" t="n">
        <v>0</v>
      </c>
      <c r="P1449" s="23" t="n">
        <v>0</v>
      </c>
      <c r="Q1449" s="22"/>
      <c r="R1449" s="38"/>
      <c r="S1449" s="25" t="n">
        <f aca="false">SUM(F1449,H1449,J1449,K1449,L1449,M1449)</f>
        <v>2649.528098</v>
      </c>
      <c r="T1449" s="25" t="n">
        <f aca="false">SUM(F1449,H1449,J1449,K1449,L1449,M1449,Q1449)</f>
        <v>2649.528098</v>
      </c>
      <c r="AMH1449" s="13"/>
      <c r="AMI1449" s="0"/>
      <c r="AMJ1449" s="0"/>
    </row>
    <row r="1450" s="39" customFormat="true" ht="13.8" hidden="false" customHeight="false" outlineLevel="0" collapsed="false">
      <c r="A1450" s="27" t="n">
        <v>30906083</v>
      </c>
      <c r="B1450" s="28" t="s">
        <v>1480</v>
      </c>
      <c r="C1450" s="29"/>
      <c r="D1450" s="29"/>
      <c r="E1450" s="27" t="s">
        <v>178</v>
      </c>
      <c r="F1450" s="19" t="n">
        <f aca="false">IF(C1450="",VLOOKUP(E1450,'PORTE E UCO'!$A$5:$D$46,4,0),VLOOKUP(E1450,'PORTE E UCO'!$A$5:$D$46,4,0)*C1450)</f>
        <v>3809.42894</v>
      </c>
      <c r="G1450" s="30"/>
      <c r="H1450" s="21" t="n">
        <f aca="false">G1450*$R$2</f>
        <v>0</v>
      </c>
      <c r="I1450" s="27" t="n">
        <v>4</v>
      </c>
      <c r="J1450" s="22" t="n">
        <f aca="false">IF(I1450&gt;=1,F1450*$J$2,"")</f>
        <v>1142.828682</v>
      </c>
      <c r="K1450" s="22" t="n">
        <f aca="false">IF(I1450&gt;=2,F1450*$K$2,"")</f>
        <v>761.885788</v>
      </c>
      <c r="L1450" s="22" t="n">
        <f aca="false">IF(I1450&gt;=3,F1450*$L$2,"")</f>
        <v>761.885788</v>
      </c>
      <c r="M1450" s="22" t="n">
        <f aca="false">IF(I1450&gt;=4,F1450*$M$2,"")</f>
        <v>761.885788</v>
      </c>
      <c r="N1450" s="27" t="n">
        <v>7</v>
      </c>
      <c r="O1450" s="27" t="n">
        <v>0</v>
      </c>
      <c r="P1450" s="31" t="n">
        <v>0</v>
      </c>
      <c r="Q1450" s="32"/>
      <c r="R1450" s="38"/>
      <c r="S1450" s="25" t="n">
        <f aca="false">SUM(F1450,H1450,J1450,K1450,L1450,M1450)</f>
        <v>7237.914986</v>
      </c>
      <c r="T1450" s="25" t="n">
        <f aca="false">SUM(F1450,H1450,J1450,K1450,L1450,M1450,Q1450)</f>
        <v>7237.914986</v>
      </c>
      <c r="AMH1450" s="13"/>
      <c r="AMI1450" s="0"/>
      <c r="AMJ1450" s="0"/>
    </row>
    <row r="1451" s="39" customFormat="true" ht="13.8" hidden="false" customHeight="false" outlineLevel="0" collapsed="false">
      <c r="A1451" s="16" t="n">
        <v>30906113</v>
      </c>
      <c r="B1451" s="17" t="s">
        <v>1481</v>
      </c>
      <c r="C1451" s="18"/>
      <c r="D1451" s="18"/>
      <c r="E1451" s="16" t="s">
        <v>195</v>
      </c>
      <c r="F1451" s="19" t="n">
        <f aca="false">IF(C1451="",VLOOKUP(E1451,'PORTE E UCO'!$A$5:$D$46,4,0),VLOOKUP(E1451,'PORTE E UCO'!$A$5:$D$46,4,0)*C1451)</f>
        <v>742.008916</v>
      </c>
      <c r="G1451" s="20"/>
      <c r="H1451" s="21" t="n">
        <f aca="false">G1451*$R$2</f>
        <v>0</v>
      </c>
      <c r="I1451" s="16" t="n">
        <v>3</v>
      </c>
      <c r="J1451" s="22" t="n">
        <f aca="false">IF(I1451&gt;=1,F1451*$J$2,"")</f>
        <v>222.6026748</v>
      </c>
      <c r="K1451" s="22" t="n">
        <f aca="false">IF(I1451&gt;=2,F1451*$K$2,"")</f>
        <v>148.4017832</v>
      </c>
      <c r="L1451" s="22" t="n">
        <f aca="false">IF(I1451&gt;=3,F1451*$L$2,"")</f>
        <v>148.4017832</v>
      </c>
      <c r="M1451" s="22" t="str">
        <f aca="false">IF(I1451&gt;=4,F1451*$M$2,"")</f>
        <v/>
      </c>
      <c r="N1451" s="16" t="n">
        <v>4</v>
      </c>
      <c r="O1451" s="16" t="n">
        <v>0</v>
      </c>
      <c r="P1451" s="23" t="n">
        <v>0</v>
      </c>
      <c r="Q1451" s="22"/>
      <c r="R1451" s="38"/>
      <c r="S1451" s="25" t="n">
        <f aca="false">SUM(F1451,H1451,J1451,K1451,L1451,M1451)</f>
        <v>1261.4151572</v>
      </c>
      <c r="T1451" s="25" t="n">
        <f aca="false">SUM(F1451,H1451,J1451,K1451,L1451,M1451,Q1451)</f>
        <v>1261.4151572</v>
      </c>
      <c r="AMH1451" s="13"/>
      <c r="AMI1451" s="0"/>
      <c r="AMJ1451" s="0"/>
    </row>
    <row r="1452" s="39" customFormat="true" ht="13.8" hidden="false" customHeight="false" outlineLevel="0" collapsed="false">
      <c r="A1452" s="27" t="n">
        <v>30906121</v>
      </c>
      <c r="B1452" s="28" t="s">
        <v>1482</v>
      </c>
      <c r="C1452" s="29"/>
      <c r="D1452" s="29"/>
      <c r="E1452" s="27" t="s">
        <v>308</v>
      </c>
      <c r="F1452" s="19" t="n">
        <f aca="false">IF(C1452="",VLOOKUP(E1452,'PORTE E UCO'!$A$5:$D$46,4,0),VLOOKUP(E1452,'PORTE E UCO'!$A$5:$D$46,4,0)*C1452)</f>
        <v>1327.248658</v>
      </c>
      <c r="G1452" s="30"/>
      <c r="H1452" s="21" t="n">
        <f aca="false">G1452*$R$2</f>
        <v>0</v>
      </c>
      <c r="I1452" s="27" t="n">
        <v>3</v>
      </c>
      <c r="J1452" s="22" t="n">
        <f aca="false">IF(I1452&gt;=1,F1452*$J$2,"")</f>
        <v>398.1745974</v>
      </c>
      <c r="K1452" s="22" t="n">
        <f aca="false">IF(I1452&gt;=2,F1452*$K$2,"")</f>
        <v>265.4497316</v>
      </c>
      <c r="L1452" s="22" t="n">
        <f aca="false">IF(I1452&gt;=3,F1452*$L$2,"")</f>
        <v>265.4497316</v>
      </c>
      <c r="M1452" s="22" t="str">
        <f aca="false">IF(I1452&gt;=4,F1452*$M$2,"")</f>
        <v/>
      </c>
      <c r="N1452" s="27" t="n">
        <v>5</v>
      </c>
      <c r="O1452" s="27" t="n">
        <v>0</v>
      </c>
      <c r="P1452" s="31" t="n">
        <v>0</v>
      </c>
      <c r="Q1452" s="32"/>
      <c r="R1452" s="38"/>
      <c r="S1452" s="25" t="n">
        <f aca="false">SUM(F1452,H1452,J1452,K1452,L1452,M1452)</f>
        <v>2256.3227186</v>
      </c>
      <c r="T1452" s="25" t="n">
        <f aca="false">SUM(F1452,H1452,J1452,K1452,L1452,M1452,Q1452)</f>
        <v>2256.3227186</v>
      </c>
      <c r="AMH1452" s="13"/>
      <c r="AMI1452" s="0"/>
      <c r="AMJ1452" s="0"/>
    </row>
    <row r="1453" s="39" customFormat="true" ht="13.8" hidden="false" customHeight="false" outlineLevel="0" collapsed="false">
      <c r="A1453" s="16" t="n">
        <v>30906130</v>
      </c>
      <c r="B1453" s="17" t="s">
        <v>1483</v>
      </c>
      <c r="C1453" s="18"/>
      <c r="D1453" s="18"/>
      <c r="E1453" s="16" t="s">
        <v>221</v>
      </c>
      <c r="F1453" s="19" t="n">
        <f aca="false">IF(C1453="",VLOOKUP(E1453,'PORTE E UCO'!$A$5:$D$46,4,0),VLOOKUP(E1453,'PORTE E UCO'!$A$5:$D$46,4,0)*C1453)</f>
        <v>1140.948712</v>
      </c>
      <c r="G1453" s="20"/>
      <c r="H1453" s="21" t="n">
        <f aca="false">G1453*$R$2</f>
        <v>0</v>
      </c>
      <c r="I1453" s="16" t="n">
        <v>3</v>
      </c>
      <c r="J1453" s="22" t="n">
        <f aca="false">IF(I1453&gt;=1,F1453*$J$2,"")</f>
        <v>342.2846136</v>
      </c>
      <c r="K1453" s="22" t="n">
        <f aca="false">IF(I1453&gt;=2,F1453*$K$2,"")</f>
        <v>228.1897424</v>
      </c>
      <c r="L1453" s="22" t="n">
        <f aca="false">IF(I1453&gt;=3,F1453*$L$2,"")</f>
        <v>228.1897424</v>
      </c>
      <c r="M1453" s="22" t="str">
        <f aca="false">IF(I1453&gt;=4,F1453*$M$2,"")</f>
        <v/>
      </c>
      <c r="N1453" s="16" t="n">
        <v>5</v>
      </c>
      <c r="O1453" s="16" t="n">
        <v>0</v>
      </c>
      <c r="P1453" s="23" t="n">
        <v>0</v>
      </c>
      <c r="Q1453" s="22"/>
      <c r="R1453" s="38"/>
      <c r="S1453" s="25" t="n">
        <f aca="false">SUM(F1453,H1453,J1453,K1453,L1453,M1453)</f>
        <v>1939.6128104</v>
      </c>
      <c r="T1453" s="25" t="n">
        <f aca="false">SUM(F1453,H1453,J1453,K1453,L1453,M1453,Q1453)</f>
        <v>1939.6128104</v>
      </c>
      <c r="AMH1453" s="13"/>
      <c r="AMI1453" s="0"/>
      <c r="AMJ1453" s="0"/>
    </row>
    <row r="1454" s="39" customFormat="true" ht="13.8" hidden="false" customHeight="false" outlineLevel="0" collapsed="false">
      <c r="A1454" s="27" t="n">
        <v>30906148</v>
      </c>
      <c r="B1454" s="28" t="s">
        <v>1484</v>
      </c>
      <c r="C1454" s="29"/>
      <c r="D1454" s="29"/>
      <c r="E1454" s="27" t="s">
        <v>254</v>
      </c>
      <c r="F1454" s="19" t="n">
        <f aca="false">IF(C1454="",VLOOKUP(E1454,'PORTE E UCO'!$A$5:$D$46,4,0),VLOOKUP(E1454,'PORTE E UCO'!$A$5:$D$46,4,0)*C1454)</f>
        <v>1875.234508</v>
      </c>
      <c r="G1454" s="30"/>
      <c r="H1454" s="21" t="n">
        <f aca="false">G1454*$R$2</f>
        <v>0</v>
      </c>
      <c r="I1454" s="27" t="n">
        <v>3</v>
      </c>
      <c r="J1454" s="22" t="n">
        <f aca="false">IF(I1454&gt;=1,F1454*$J$2,"")</f>
        <v>562.5703524</v>
      </c>
      <c r="K1454" s="22" t="n">
        <f aca="false">IF(I1454&gt;=2,F1454*$K$2,"")</f>
        <v>375.0469016</v>
      </c>
      <c r="L1454" s="22" t="n">
        <f aca="false">IF(I1454&gt;=3,F1454*$L$2,"")</f>
        <v>375.0469016</v>
      </c>
      <c r="M1454" s="22" t="str">
        <f aca="false">IF(I1454&gt;=4,F1454*$M$2,"")</f>
        <v/>
      </c>
      <c r="N1454" s="27" t="n">
        <v>6</v>
      </c>
      <c r="O1454" s="27" t="n">
        <v>0</v>
      </c>
      <c r="P1454" s="31" t="n">
        <v>0</v>
      </c>
      <c r="Q1454" s="32"/>
      <c r="R1454" s="38"/>
      <c r="S1454" s="25" t="n">
        <f aca="false">SUM(F1454,H1454,J1454,K1454,L1454,M1454)</f>
        <v>3187.8986636</v>
      </c>
      <c r="T1454" s="25" t="n">
        <f aca="false">SUM(F1454,H1454,J1454,K1454,L1454,M1454,Q1454)</f>
        <v>3187.8986636</v>
      </c>
      <c r="AMH1454" s="13"/>
      <c r="AMI1454" s="0"/>
      <c r="AMJ1454" s="0"/>
    </row>
    <row r="1455" s="39" customFormat="true" ht="13.8" hidden="false" customHeight="false" outlineLevel="0" collapsed="false">
      <c r="A1455" s="16" t="n">
        <v>30906156</v>
      </c>
      <c r="B1455" s="17" t="s">
        <v>1485</v>
      </c>
      <c r="C1455" s="18"/>
      <c r="D1455" s="18"/>
      <c r="E1455" s="16" t="s">
        <v>174</v>
      </c>
      <c r="F1455" s="19" t="n">
        <f aca="false">IF(C1455="",VLOOKUP(E1455,'PORTE E UCO'!$A$5:$D$46,4,0),VLOOKUP(E1455,'PORTE E UCO'!$A$5:$D$46,4,0)*C1455)</f>
        <v>1709.126456</v>
      </c>
      <c r="G1455" s="20"/>
      <c r="H1455" s="21" t="n">
        <f aca="false">G1455*$R$2</f>
        <v>0</v>
      </c>
      <c r="I1455" s="16" t="n">
        <v>3</v>
      </c>
      <c r="J1455" s="22" t="n">
        <f aca="false">IF(I1455&gt;=1,F1455*$J$2,"")</f>
        <v>512.7379368</v>
      </c>
      <c r="K1455" s="22" t="n">
        <f aca="false">IF(I1455&gt;=2,F1455*$K$2,"")</f>
        <v>341.8252912</v>
      </c>
      <c r="L1455" s="22" t="n">
        <f aca="false">IF(I1455&gt;=3,F1455*$L$2,"")</f>
        <v>341.8252912</v>
      </c>
      <c r="M1455" s="22" t="str">
        <f aca="false">IF(I1455&gt;=4,F1455*$M$2,"")</f>
        <v/>
      </c>
      <c r="N1455" s="16" t="n">
        <v>6</v>
      </c>
      <c r="O1455" s="16" t="n">
        <v>0</v>
      </c>
      <c r="P1455" s="23" t="n">
        <v>0</v>
      </c>
      <c r="Q1455" s="22"/>
      <c r="R1455" s="38"/>
      <c r="S1455" s="25" t="n">
        <f aca="false">SUM(F1455,H1455,J1455,K1455,L1455,M1455)</f>
        <v>2905.5149752</v>
      </c>
      <c r="T1455" s="25" t="n">
        <f aca="false">SUM(F1455,H1455,J1455,K1455,L1455,M1455,Q1455)</f>
        <v>2905.5149752</v>
      </c>
      <c r="AMH1455" s="13"/>
      <c r="AMI1455" s="0"/>
      <c r="AMJ1455" s="0"/>
    </row>
    <row r="1456" s="39" customFormat="true" ht="13.8" hidden="false" customHeight="false" outlineLevel="0" collapsed="false">
      <c r="A1456" s="27" t="n">
        <v>30906385</v>
      </c>
      <c r="B1456" s="28" t="s">
        <v>1486</v>
      </c>
      <c r="C1456" s="29"/>
      <c r="D1456" s="29"/>
      <c r="E1456" s="27" t="s">
        <v>272</v>
      </c>
      <c r="F1456" s="19" t="n">
        <f aca="false">IF(C1456="",VLOOKUP(E1456,'PORTE E UCO'!$A$5:$D$46,4,0),VLOOKUP(E1456,'PORTE E UCO'!$A$5:$D$46,4,0)*C1456)</f>
        <v>801.009488</v>
      </c>
      <c r="G1456" s="30"/>
      <c r="H1456" s="21" t="n">
        <f aca="false">G1456*$R$2</f>
        <v>0</v>
      </c>
      <c r="I1456" s="27" t="n">
        <v>3</v>
      </c>
      <c r="J1456" s="22" t="n">
        <f aca="false">IF(I1456&gt;=1,F1456*$J$2,"")</f>
        <v>240.3028464</v>
      </c>
      <c r="K1456" s="22" t="n">
        <f aca="false">IF(I1456&gt;=2,F1456*$K$2,"")</f>
        <v>160.2018976</v>
      </c>
      <c r="L1456" s="22" t="n">
        <f aca="false">IF(I1456&gt;=3,F1456*$L$2,"")</f>
        <v>160.2018976</v>
      </c>
      <c r="M1456" s="22" t="str">
        <f aca="false">IF(I1456&gt;=4,F1456*$M$2,"")</f>
        <v/>
      </c>
      <c r="N1456" s="27" t="n">
        <v>5</v>
      </c>
      <c r="O1456" s="27" t="n">
        <v>0</v>
      </c>
      <c r="P1456" s="31" t="n">
        <v>0</v>
      </c>
      <c r="Q1456" s="32"/>
      <c r="R1456" s="38"/>
      <c r="S1456" s="25" t="n">
        <f aca="false">SUM(F1456,H1456,J1456,K1456,L1456,M1456)</f>
        <v>1361.7161296</v>
      </c>
      <c r="T1456" s="25" t="n">
        <f aca="false">SUM(F1456,H1456,J1456,K1456,L1456,M1456,Q1456)</f>
        <v>1361.7161296</v>
      </c>
      <c r="AMH1456" s="13"/>
      <c r="AMI1456" s="0"/>
      <c r="AMJ1456" s="0"/>
    </row>
    <row r="1457" s="39" customFormat="true" ht="13.8" hidden="false" customHeight="false" outlineLevel="0" collapsed="false">
      <c r="A1457" s="16" t="n">
        <v>30906164</v>
      </c>
      <c r="B1457" s="17" t="s">
        <v>1487</v>
      </c>
      <c r="C1457" s="18"/>
      <c r="D1457" s="18"/>
      <c r="E1457" s="16" t="s">
        <v>64</v>
      </c>
      <c r="F1457" s="19" t="n">
        <f aca="false">IF(C1457="",VLOOKUP(E1457,'PORTE E UCO'!$A$5:$D$46,4,0),VLOOKUP(E1457,'PORTE E UCO'!$A$5:$D$46,4,0)*C1457)</f>
        <v>110.217052</v>
      </c>
      <c r="G1457" s="20"/>
      <c r="H1457" s="21" t="n">
        <f aca="false">G1457*$R$2</f>
        <v>0</v>
      </c>
      <c r="I1457" s="16" t="n">
        <v>1</v>
      </c>
      <c r="J1457" s="22" t="n">
        <f aca="false">IF(I1457&gt;=1,F1457*$J$2,"")</f>
        <v>33.0651156</v>
      </c>
      <c r="K1457" s="22" t="str">
        <f aca="false">IF(I1457&gt;=2,F1457*$K$2,"")</f>
        <v/>
      </c>
      <c r="L1457" s="22" t="str">
        <f aca="false">IF(I1457&gt;=3,F1457*$L$2,"")</f>
        <v/>
      </c>
      <c r="M1457" s="22" t="str">
        <f aca="false">IF(I1457&gt;=4,F1457*$M$2,"")</f>
        <v/>
      </c>
      <c r="N1457" s="16" t="n">
        <v>1</v>
      </c>
      <c r="O1457" s="16" t="n">
        <v>0</v>
      </c>
      <c r="P1457" s="23" t="n">
        <v>0</v>
      </c>
      <c r="Q1457" s="22"/>
      <c r="R1457" s="38"/>
      <c r="S1457" s="25" t="n">
        <f aca="false">SUM(F1457,H1457,J1457,K1457,L1457,M1457)</f>
        <v>143.2821676</v>
      </c>
      <c r="T1457" s="25" t="n">
        <f aca="false">SUM(F1457,H1457,J1457,K1457,L1457,M1457,Q1457)</f>
        <v>143.2821676</v>
      </c>
      <c r="AMH1457" s="13"/>
      <c r="AMI1457" s="0"/>
      <c r="AMJ1457" s="0"/>
    </row>
    <row r="1458" s="39" customFormat="true" ht="13.8" hidden="false" customHeight="false" outlineLevel="0" collapsed="false">
      <c r="A1458" s="27" t="n">
        <v>30906172</v>
      </c>
      <c r="B1458" s="28" t="s">
        <v>1488</v>
      </c>
      <c r="C1458" s="29"/>
      <c r="D1458" s="29"/>
      <c r="E1458" s="27" t="s">
        <v>178</v>
      </c>
      <c r="F1458" s="19" t="n">
        <f aca="false">IF(C1458="",VLOOKUP(E1458,'PORTE E UCO'!$A$5:$D$46,4,0),VLOOKUP(E1458,'PORTE E UCO'!$A$5:$D$46,4,0)*C1458)</f>
        <v>3809.42894</v>
      </c>
      <c r="G1458" s="30"/>
      <c r="H1458" s="21" t="n">
        <f aca="false">G1458*$R$2</f>
        <v>0</v>
      </c>
      <c r="I1458" s="27" t="n">
        <v>2</v>
      </c>
      <c r="J1458" s="22" t="n">
        <f aca="false">IF(I1458&gt;=1,F1458*$J$2,"")</f>
        <v>1142.828682</v>
      </c>
      <c r="K1458" s="22" t="n">
        <f aca="false">IF(I1458&gt;=2,F1458*$K$2,"")</f>
        <v>761.885788</v>
      </c>
      <c r="L1458" s="22" t="str">
        <f aca="false">IF(I1458&gt;=3,F1458*$L$2,"")</f>
        <v/>
      </c>
      <c r="M1458" s="22" t="str">
        <f aca="false">IF(I1458&gt;=4,F1458*$M$2,"")</f>
        <v/>
      </c>
      <c r="N1458" s="27" t="n">
        <v>7</v>
      </c>
      <c r="O1458" s="27" t="n">
        <v>0</v>
      </c>
      <c r="P1458" s="31" t="n">
        <v>0</v>
      </c>
      <c r="Q1458" s="32"/>
      <c r="R1458" s="38"/>
      <c r="S1458" s="25" t="n">
        <f aca="false">SUM(F1458,H1458,J1458,K1458,L1458,M1458)</f>
        <v>5714.14341</v>
      </c>
      <c r="T1458" s="25" t="n">
        <f aca="false">SUM(F1458,H1458,J1458,K1458,L1458,M1458,Q1458)</f>
        <v>5714.14341</v>
      </c>
      <c r="AMH1458" s="13"/>
      <c r="AMI1458" s="0"/>
      <c r="AMJ1458" s="0"/>
    </row>
    <row r="1459" s="39" customFormat="true" ht="13.8" hidden="false" customHeight="false" outlineLevel="0" collapsed="false">
      <c r="A1459" s="16" t="n">
        <v>30906180</v>
      </c>
      <c r="B1459" s="17" t="s">
        <v>1489</v>
      </c>
      <c r="C1459" s="18"/>
      <c r="D1459" s="18"/>
      <c r="E1459" s="16" t="s">
        <v>229</v>
      </c>
      <c r="F1459" s="19" t="n">
        <f aca="false">IF(C1459="",VLOOKUP(E1459,'PORTE E UCO'!$A$5:$D$46,4,0),VLOOKUP(E1459,'PORTE E UCO'!$A$5:$D$46,4,0)*C1459)</f>
        <v>946.935808</v>
      </c>
      <c r="G1459" s="20"/>
      <c r="H1459" s="21" t="n">
        <f aca="false">G1459*$R$2</f>
        <v>0</v>
      </c>
      <c r="I1459" s="16" t="n">
        <v>3</v>
      </c>
      <c r="J1459" s="22" t="n">
        <f aca="false">IF(I1459&gt;=1,F1459*$J$2,"")</f>
        <v>284.0807424</v>
      </c>
      <c r="K1459" s="22" t="n">
        <f aca="false">IF(I1459&gt;=2,F1459*$K$2,"")</f>
        <v>189.3871616</v>
      </c>
      <c r="L1459" s="22" t="n">
        <f aca="false">IF(I1459&gt;=3,F1459*$L$2,"")</f>
        <v>189.3871616</v>
      </c>
      <c r="M1459" s="22" t="str">
        <f aca="false">IF(I1459&gt;=4,F1459*$M$2,"")</f>
        <v/>
      </c>
      <c r="N1459" s="16" t="n">
        <v>6</v>
      </c>
      <c r="O1459" s="16" t="n">
        <v>0</v>
      </c>
      <c r="P1459" s="23" t="n">
        <v>0</v>
      </c>
      <c r="Q1459" s="22"/>
      <c r="R1459" s="38"/>
      <c r="S1459" s="25" t="n">
        <f aca="false">SUM(F1459,H1459,J1459,K1459,L1459,M1459)</f>
        <v>1609.7908736</v>
      </c>
      <c r="T1459" s="25" t="n">
        <f aca="false">SUM(F1459,H1459,J1459,K1459,L1459,M1459,Q1459)</f>
        <v>1609.7908736</v>
      </c>
      <c r="AMH1459" s="13"/>
      <c r="AMI1459" s="0"/>
      <c r="AMJ1459" s="0"/>
    </row>
    <row r="1460" s="39" customFormat="true" ht="13.8" hidden="false" customHeight="false" outlineLevel="0" collapsed="false">
      <c r="A1460" s="27" t="n">
        <v>30906199</v>
      </c>
      <c r="B1460" s="28" t="s">
        <v>1490</v>
      </c>
      <c r="C1460" s="29"/>
      <c r="D1460" s="29"/>
      <c r="E1460" s="27" t="s">
        <v>174</v>
      </c>
      <c r="F1460" s="19" t="n">
        <f aca="false">IF(C1460="",VLOOKUP(E1460,'PORTE E UCO'!$A$5:$D$46,4,0),VLOOKUP(E1460,'PORTE E UCO'!$A$5:$D$46,4,0)*C1460)</f>
        <v>1709.126456</v>
      </c>
      <c r="G1460" s="30"/>
      <c r="H1460" s="21" t="n">
        <f aca="false">G1460*$R$2</f>
        <v>0</v>
      </c>
      <c r="I1460" s="27" t="n">
        <v>3</v>
      </c>
      <c r="J1460" s="22" t="n">
        <f aca="false">IF(I1460&gt;=1,F1460*$J$2,"")</f>
        <v>512.7379368</v>
      </c>
      <c r="K1460" s="22" t="n">
        <f aca="false">IF(I1460&gt;=2,F1460*$K$2,"")</f>
        <v>341.8252912</v>
      </c>
      <c r="L1460" s="22" t="n">
        <f aca="false">IF(I1460&gt;=3,F1460*$L$2,"")</f>
        <v>341.8252912</v>
      </c>
      <c r="M1460" s="22" t="str">
        <f aca="false">IF(I1460&gt;=4,F1460*$M$2,"")</f>
        <v/>
      </c>
      <c r="N1460" s="27" t="n">
        <v>6</v>
      </c>
      <c r="O1460" s="27" t="n">
        <v>0</v>
      </c>
      <c r="P1460" s="31" t="n">
        <v>0</v>
      </c>
      <c r="Q1460" s="32"/>
      <c r="R1460" s="38"/>
      <c r="S1460" s="25" t="n">
        <f aca="false">SUM(F1460,H1460,J1460,K1460,L1460,M1460)</f>
        <v>2905.5149752</v>
      </c>
      <c r="T1460" s="25" t="n">
        <f aca="false">SUM(F1460,H1460,J1460,K1460,L1460,M1460,Q1460)</f>
        <v>2905.5149752</v>
      </c>
      <c r="AMH1460" s="13"/>
      <c r="AMI1460" s="0"/>
      <c r="AMJ1460" s="0"/>
    </row>
    <row r="1461" s="39" customFormat="true" ht="13.8" hidden="false" customHeight="false" outlineLevel="0" collapsed="false">
      <c r="A1461" s="16" t="n">
        <v>30906202</v>
      </c>
      <c r="B1461" s="17" t="s">
        <v>1491</v>
      </c>
      <c r="C1461" s="18"/>
      <c r="D1461" s="18"/>
      <c r="E1461" s="16" t="s">
        <v>206</v>
      </c>
      <c r="F1461" s="19" t="n">
        <f aca="false">IF(C1461="",VLOOKUP(E1461,'PORTE E UCO'!$A$5:$D$46,4,0),VLOOKUP(E1461,'PORTE E UCO'!$A$5:$D$46,4,0)*C1461)</f>
        <v>839.818166</v>
      </c>
      <c r="G1461" s="20"/>
      <c r="H1461" s="21" t="n">
        <f aca="false">G1461*$R$2</f>
        <v>0</v>
      </c>
      <c r="I1461" s="16" t="n">
        <v>3</v>
      </c>
      <c r="J1461" s="22" t="n">
        <f aca="false">IF(I1461&gt;=1,F1461*$J$2,"")</f>
        <v>251.9454498</v>
      </c>
      <c r="K1461" s="22" t="n">
        <f aca="false">IF(I1461&gt;=2,F1461*$K$2,"")</f>
        <v>167.9636332</v>
      </c>
      <c r="L1461" s="22" t="n">
        <f aca="false">IF(I1461&gt;=3,F1461*$L$2,"")</f>
        <v>167.9636332</v>
      </c>
      <c r="M1461" s="22" t="str">
        <f aca="false">IF(I1461&gt;=4,F1461*$M$2,"")</f>
        <v/>
      </c>
      <c r="N1461" s="16" t="n">
        <v>5</v>
      </c>
      <c r="O1461" s="16" t="n">
        <v>0</v>
      </c>
      <c r="P1461" s="23" t="n">
        <v>0</v>
      </c>
      <c r="Q1461" s="22"/>
      <c r="R1461" s="38"/>
      <c r="S1461" s="25" t="n">
        <f aca="false">SUM(F1461,H1461,J1461,K1461,L1461,M1461)</f>
        <v>1427.6908822</v>
      </c>
      <c r="T1461" s="25" t="n">
        <f aca="false">SUM(F1461,H1461,J1461,K1461,L1461,M1461,Q1461)</f>
        <v>1427.6908822</v>
      </c>
      <c r="AMH1461" s="13"/>
      <c r="AMI1461" s="0"/>
      <c r="AMJ1461" s="0"/>
    </row>
    <row r="1462" s="39" customFormat="true" ht="13.8" hidden="false" customHeight="false" outlineLevel="0" collapsed="false">
      <c r="A1462" s="27" t="n">
        <v>30906210</v>
      </c>
      <c r="B1462" s="28" t="s">
        <v>1492</v>
      </c>
      <c r="C1462" s="29"/>
      <c r="D1462" s="29"/>
      <c r="E1462" s="27" t="s">
        <v>206</v>
      </c>
      <c r="F1462" s="19" t="n">
        <f aca="false">IF(C1462="",VLOOKUP(E1462,'PORTE E UCO'!$A$5:$D$46,4,0),VLOOKUP(E1462,'PORTE E UCO'!$A$5:$D$46,4,0)*C1462)</f>
        <v>839.818166</v>
      </c>
      <c r="G1462" s="30"/>
      <c r="H1462" s="21" t="n">
        <f aca="false">G1462*$R$2</f>
        <v>0</v>
      </c>
      <c r="I1462" s="27" t="n">
        <v>3</v>
      </c>
      <c r="J1462" s="22" t="n">
        <f aca="false">IF(I1462&gt;=1,F1462*$J$2,"")</f>
        <v>251.9454498</v>
      </c>
      <c r="K1462" s="22" t="n">
        <f aca="false">IF(I1462&gt;=2,F1462*$K$2,"")</f>
        <v>167.9636332</v>
      </c>
      <c r="L1462" s="22" t="n">
        <f aca="false">IF(I1462&gt;=3,F1462*$L$2,"")</f>
        <v>167.9636332</v>
      </c>
      <c r="M1462" s="22" t="str">
        <f aca="false">IF(I1462&gt;=4,F1462*$M$2,"")</f>
        <v/>
      </c>
      <c r="N1462" s="27" t="n">
        <v>3</v>
      </c>
      <c r="O1462" s="27" t="n">
        <v>0</v>
      </c>
      <c r="P1462" s="31" t="n">
        <v>0</v>
      </c>
      <c r="Q1462" s="32"/>
      <c r="R1462" s="38"/>
      <c r="S1462" s="25" t="n">
        <f aca="false">SUM(F1462,H1462,J1462,K1462,L1462,M1462)</f>
        <v>1427.6908822</v>
      </c>
      <c r="T1462" s="25" t="n">
        <f aca="false">SUM(F1462,H1462,J1462,K1462,L1462,M1462,Q1462)</f>
        <v>1427.6908822</v>
      </c>
      <c r="AMH1462" s="13"/>
      <c r="AMI1462" s="0"/>
      <c r="AMJ1462" s="0"/>
    </row>
    <row r="1463" s="39" customFormat="true" ht="13.8" hidden="false" customHeight="false" outlineLevel="0" collapsed="false">
      <c r="A1463" s="16" t="n">
        <v>30906229</v>
      </c>
      <c r="B1463" s="17" t="s">
        <v>1493</v>
      </c>
      <c r="C1463" s="18"/>
      <c r="D1463" s="18"/>
      <c r="E1463" s="16" t="s">
        <v>254</v>
      </c>
      <c r="F1463" s="19" t="n">
        <f aca="false">IF(C1463="",VLOOKUP(E1463,'PORTE E UCO'!$A$5:$D$46,4,0),VLOOKUP(E1463,'PORTE E UCO'!$A$5:$D$46,4,0)*C1463)</f>
        <v>1875.234508</v>
      </c>
      <c r="G1463" s="20"/>
      <c r="H1463" s="21" t="n">
        <f aca="false">G1463*$R$2</f>
        <v>0</v>
      </c>
      <c r="I1463" s="16" t="n">
        <v>3</v>
      </c>
      <c r="J1463" s="22" t="n">
        <f aca="false">IF(I1463&gt;=1,F1463*$J$2,"")</f>
        <v>562.5703524</v>
      </c>
      <c r="K1463" s="22" t="n">
        <f aca="false">IF(I1463&gt;=2,F1463*$K$2,"")</f>
        <v>375.0469016</v>
      </c>
      <c r="L1463" s="22" t="n">
        <f aca="false">IF(I1463&gt;=3,F1463*$L$2,"")</f>
        <v>375.0469016</v>
      </c>
      <c r="M1463" s="22" t="str">
        <f aca="false">IF(I1463&gt;=4,F1463*$M$2,"")</f>
        <v/>
      </c>
      <c r="N1463" s="16" t="n">
        <v>6</v>
      </c>
      <c r="O1463" s="16" t="n">
        <v>0</v>
      </c>
      <c r="P1463" s="23" t="n">
        <v>0</v>
      </c>
      <c r="Q1463" s="22"/>
      <c r="R1463" s="38"/>
      <c r="S1463" s="25" t="n">
        <f aca="false">SUM(F1463,H1463,J1463,K1463,L1463,M1463)</f>
        <v>3187.8986636</v>
      </c>
      <c r="T1463" s="25" t="n">
        <f aca="false">SUM(F1463,H1463,J1463,K1463,L1463,M1463,Q1463)</f>
        <v>3187.8986636</v>
      </c>
      <c r="AMH1463" s="13"/>
      <c r="AMI1463" s="0"/>
      <c r="AMJ1463" s="0"/>
    </row>
    <row r="1464" s="39" customFormat="true" ht="13.8" hidden="false" customHeight="false" outlineLevel="0" collapsed="false">
      <c r="A1464" s="27" t="n">
        <v>30906237</v>
      </c>
      <c r="B1464" s="28" t="s">
        <v>1494</v>
      </c>
      <c r="C1464" s="29"/>
      <c r="D1464" s="29"/>
      <c r="E1464" s="27" t="s">
        <v>174</v>
      </c>
      <c r="F1464" s="19" t="n">
        <f aca="false">IF(C1464="",VLOOKUP(E1464,'PORTE E UCO'!$A$5:$D$46,4,0),VLOOKUP(E1464,'PORTE E UCO'!$A$5:$D$46,4,0)*C1464)</f>
        <v>1709.126456</v>
      </c>
      <c r="G1464" s="30"/>
      <c r="H1464" s="21" t="n">
        <f aca="false">G1464*$R$2</f>
        <v>0</v>
      </c>
      <c r="I1464" s="27" t="n">
        <v>3</v>
      </c>
      <c r="J1464" s="22" t="n">
        <f aca="false">IF(I1464&gt;=1,F1464*$J$2,"")</f>
        <v>512.7379368</v>
      </c>
      <c r="K1464" s="22" t="n">
        <f aca="false">IF(I1464&gt;=2,F1464*$K$2,"")</f>
        <v>341.8252912</v>
      </c>
      <c r="L1464" s="22" t="n">
        <f aca="false">IF(I1464&gt;=3,F1464*$L$2,"")</f>
        <v>341.8252912</v>
      </c>
      <c r="M1464" s="22" t="str">
        <f aca="false">IF(I1464&gt;=4,F1464*$M$2,"")</f>
        <v/>
      </c>
      <c r="N1464" s="27" t="n">
        <v>6</v>
      </c>
      <c r="O1464" s="27" t="n">
        <v>0</v>
      </c>
      <c r="P1464" s="31" t="n">
        <v>0</v>
      </c>
      <c r="Q1464" s="32"/>
      <c r="R1464" s="38"/>
      <c r="S1464" s="25" t="n">
        <f aca="false">SUM(F1464,H1464,J1464,K1464,L1464,M1464)</f>
        <v>2905.5149752</v>
      </c>
      <c r="T1464" s="25" t="n">
        <f aca="false">SUM(F1464,H1464,J1464,K1464,L1464,M1464,Q1464)</f>
        <v>2905.5149752</v>
      </c>
      <c r="AMH1464" s="13"/>
      <c r="AMI1464" s="0"/>
      <c r="AMJ1464" s="0"/>
    </row>
    <row r="1465" s="39" customFormat="true" ht="13.8" hidden="false" customHeight="false" outlineLevel="0" collapsed="false">
      <c r="A1465" s="16" t="n">
        <v>30906245</v>
      </c>
      <c r="B1465" s="17" t="s">
        <v>1495</v>
      </c>
      <c r="C1465" s="18"/>
      <c r="D1465" s="18"/>
      <c r="E1465" s="16" t="s">
        <v>320</v>
      </c>
      <c r="F1465" s="19" t="n">
        <f aca="false">IF(C1465="",VLOOKUP(E1465,'PORTE E UCO'!$A$5:$D$46,4,0),VLOOKUP(E1465,'PORTE E UCO'!$A$5:$D$46,4,0)*C1465)</f>
        <v>1224.795374</v>
      </c>
      <c r="G1465" s="20"/>
      <c r="H1465" s="21" t="n">
        <f aca="false">G1465*$R$2</f>
        <v>0</v>
      </c>
      <c r="I1465" s="16" t="n">
        <v>3</v>
      </c>
      <c r="J1465" s="22" t="n">
        <f aca="false">IF(I1465&gt;=1,F1465*$J$2,"")</f>
        <v>367.4386122</v>
      </c>
      <c r="K1465" s="22" t="n">
        <f aca="false">IF(I1465&gt;=2,F1465*$K$2,"")</f>
        <v>244.9590748</v>
      </c>
      <c r="L1465" s="22" t="n">
        <f aca="false">IF(I1465&gt;=3,F1465*$L$2,"")</f>
        <v>244.9590748</v>
      </c>
      <c r="M1465" s="22" t="str">
        <f aca="false">IF(I1465&gt;=4,F1465*$M$2,"")</f>
        <v/>
      </c>
      <c r="N1465" s="16" t="n">
        <v>5</v>
      </c>
      <c r="O1465" s="16" t="n">
        <v>0</v>
      </c>
      <c r="P1465" s="23" t="n">
        <v>0</v>
      </c>
      <c r="Q1465" s="22"/>
      <c r="R1465" s="38"/>
      <c r="S1465" s="25" t="n">
        <f aca="false">SUM(F1465,H1465,J1465,K1465,L1465,M1465)</f>
        <v>2082.1521358</v>
      </c>
      <c r="T1465" s="25" t="n">
        <f aca="false">SUM(F1465,H1465,J1465,K1465,L1465,M1465,Q1465)</f>
        <v>2082.1521358</v>
      </c>
      <c r="AMH1465" s="13"/>
      <c r="AMI1465" s="0"/>
      <c r="AMJ1465" s="0"/>
    </row>
    <row r="1466" s="39" customFormat="true" ht="13.8" hidden="false" customHeight="false" outlineLevel="0" collapsed="false">
      <c r="A1466" s="27" t="n">
        <v>30906253</v>
      </c>
      <c r="B1466" s="28" t="s">
        <v>1496</v>
      </c>
      <c r="C1466" s="29"/>
      <c r="D1466" s="29"/>
      <c r="E1466" s="27" t="s">
        <v>221</v>
      </c>
      <c r="F1466" s="19" t="n">
        <f aca="false">IF(C1466="",VLOOKUP(E1466,'PORTE E UCO'!$A$5:$D$46,4,0),VLOOKUP(E1466,'PORTE E UCO'!$A$5:$D$46,4,0)*C1466)</f>
        <v>1140.948712</v>
      </c>
      <c r="G1466" s="30"/>
      <c r="H1466" s="21" t="n">
        <f aca="false">G1466*$R$2</f>
        <v>0</v>
      </c>
      <c r="I1466" s="27" t="n">
        <v>3</v>
      </c>
      <c r="J1466" s="22" t="n">
        <f aca="false">IF(I1466&gt;=1,F1466*$J$2,"")</f>
        <v>342.2846136</v>
      </c>
      <c r="K1466" s="22" t="n">
        <f aca="false">IF(I1466&gt;=2,F1466*$K$2,"")</f>
        <v>228.1897424</v>
      </c>
      <c r="L1466" s="22" t="n">
        <f aca="false">IF(I1466&gt;=3,F1466*$L$2,"")</f>
        <v>228.1897424</v>
      </c>
      <c r="M1466" s="22" t="str">
        <f aca="false">IF(I1466&gt;=4,F1466*$M$2,"")</f>
        <v/>
      </c>
      <c r="N1466" s="27" t="n">
        <v>5</v>
      </c>
      <c r="O1466" s="27" t="n">
        <v>0</v>
      </c>
      <c r="P1466" s="31" t="n">
        <v>0</v>
      </c>
      <c r="Q1466" s="32"/>
      <c r="R1466" s="38"/>
      <c r="S1466" s="25" t="n">
        <f aca="false">SUM(F1466,H1466,J1466,K1466,L1466,M1466)</f>
        <v>1939.6128104</v>
      </c>
      <c r="T1466" s="25" t="n">
        <f aca="false">SUM(F1466,H1466,J1466,K1466,L1466,M1466,Q1466)</f>
        <v>1939.6128104</v>
      </c>
      <c r="AMH1466" s="13"/>
      <c r="AMI1466" s="0"/>
      <c r="AMJ1466" s="0"/>
    </row>
    <row r="1467" s="39" customFormat="true" ht="13.8" hidden="false" customHeight="false" outlineLevel="0" collapsed="false">
      <c r="A1467" s="16" t="n">
        <v>30906261</v>
      </c>
      <c r="B1467" s="17" t="s">
        <v>1497</v>
      </c>
      <c r="C1467" s="18"/>
      <c r="D1467" s="18"/>
      <c r="E1467" s="16" t="s">
        <v>221</v>
      </c>
      <c r="F1467" s="19" t="n">
        <f aca="false">IF(C1467="",VLOOKUP(E1467,'PORTE E UCO'!$A$5:$D$46,4,0),VLOOKUP(E1467,'PORTE E UCO'!$A$5:$D$46,4,0)*C1467)</f>
        <v>1140.948712</v>
      </c>
      <c r="G1467" s="20"/>
      <c r="H1467" s="21" t="n">
        <f aca="false">G1467*$R$2</f>
        <v>0</v>
      </c>
      <c r="I1467" s="16" t="n">
        <v>3</v>
      </c>
      <c r="J1467" s="22" t="n">
        <f aca="false">IF(I1467&gt;=1,F1467*$J$2,"")</f>
        <v>342.2846136</v>
      </c>
      <c r="K1467" s="22" t="n">
        <f aca="false">IF(I1467&gt;=2,F1467*$K$2,"")</f>
        <v>228.1897424</v>
      </c>
      <c r="L1467" s="22" t="n">
        <f aca="false">IF(I1467&gt;=3,F1467*$L$2,"")</f>
        <v>228.1897424</v>
      </c>
      <c r="M1467" s="22" t="str">
        <f aca="false">IF(I1467&gt;=4,F1467*$M$2,"")</f>
        <v/>
      </c>
      <c r="N1467" s="16" t="n">
        <v>6</v>
      </c>
      <c r="O1467" s="16" t="n">
        <v>0</v>
      </c>
      <c r="P1467" s="23" t="n">
        <v>0</v>
      </c>
      <c r="Q1467" s="22"/>
      <c r="R1467" s="38"/>
      <c r="S1467" s="25" t="n">
        <f aca="false">SUM(F1467,H1467,J1467,K1467,L1467,M1467)</f>
        <v>1939.6128104</v>
      </c>
      <c r="T1467" s="25" t="n">
        <f aca="false">SUM(F1467,H1467,J1467,K1467,L1467,M1467,Q1467)</f>
        <v>1939.6128104</v>
      </c>
      <c r="AMH1467" s="13"/>
      <c r="AMI1467" s="0"/>
      <c r="AMJ1467" s="0"/>
    </row>
    <row r="1468" s="39" customFormat="true" ht="13.8" hidden="false" customHeight="false" outlineLevel="0" collapsed="false">
      <c r="A1468" s="27" t="n">
        <v>30906270</v>
      </c>
      <c r="B1468" s="28" t="s">
        <v>1498</v>
      </c>
      <c r="C1468" s="29"/>
      <c r="D1468" s="29"/>
      <c r="E1468" s="27" t="s">
        <v>221</v>
      </c>
      <c r="F1468" s="19" t="n">
        <f aca="false">IF(C1468="",VLOOKUP(E1468,'PORTE E UCO'!$A$5:$D$46,4,0),VLOOKUP(E1468,'PORTE E UCO'!$A$5:$D$46,4,0)*C1468)</f>
        <v>1140.948712</v>
      </c>
      <c r="G1468" s="30"/>
      <c r="H1468" s="21" t="n">
        <f aca="false">G1468*$R$2</f>
        <v>0</v>
      </c>
      <c r="I1468" s="27" t="n">
        <v>3</v>
      </c>
      <c r="J1468" s="22" t="n">
        <f aca="false">IF(I1468&gt;=1,F1468*$J$2,"")</f>
        <v>342.2846136</v>
      </c>
      <c r="K1468" s="22" t="n">
        <f aca="false">IF(I1468&gt;=2,F1468*$K$2,"")</f>
        <v>228.1897424</v>
      </c>
      <c r="L1468" s="22" t="n">
        <f aca="false">IF(I1468&gt;=3,F1468*$L$2,"")</f>
        <v>228.1897424</v>
      </c>
      <c r="M1468" s="22" t="str">
        <f aca="false">IF(I1468&gt;=4,F1468*$M$2,"")</f>
        <v/>
      </c>
      <c r="N1468" s="27" t="n">
        <v>5</v>
      </c>
      <c r="O1468" s="27" t="n">
        <v>0</v>
      </c>
      <c r="P1468" s="31" t="n">
        <v>0</v>
      </c>
      <c r="Q1468" s="32"/>
      <c r="R1468" s="38"/>
      <c r="S1468" s="25" t="n">
        <f aca="false">SUM(F1468,H1468,J1468,K1468,L1468,M1468)</f>
        <v>1939.6128104</v>
      </c>
      <c r="T1468" s="25" t="n">
        <f aca="false">SUM(F1468,H1468,J1468,K1468,L1468,M1468,Q1468)</f>
        <v>1939.6128104</v>
      </c>
      <c r="AMH1468" s="13"/>
      <c r="AMI1468" s="0"/>
      <c r="AMJ1468" s="0"/>
    </row>
    <row r="1469" s="39" customFormat="true" ht="13.8" hidden="false" customHeight="false" outlineLevel="0" collapsed="false">
      <c r="A1469" s="16" t="n">
        <v>30906288</v>
      </c>
      <c r="B1469" s="17" t="s">
        <v>1499</v>
      </c>
      <c r="C1469" s="18"/>
      <c r="D1469" s="18"/>
      <c r="E1469" s="16" t="s">
        <v>174</v>
      </c>
      <c r="F1469" s="19" t="n">
        <f aca="false">IF(C1469="",VLOOKUP(E1469,'PORTE E UCO'!$A$5:$D$46,4,0),VLOOKUP(E1469,'PORTE E UCO'!$A$5:$D$46,4,0)*C1469)</f>
        <v>1709.126456</v>
      </c>
      <c r="G1469" s="20"/>
      <c r="H1469" s="21" t="n">
        <f aca="false">G1469*$R$2</f>
        <v>0</v>
      </c>
      <c r="I1469" s="16" t="n">
        <v>3</v>
      </c>
      <c r="J1469" s="22" t="n">
        <f aca="false">IF(I1469&gt;=1,F1469*$J$2,"")</f>
        <v>512.7379368</v>
      </c>
      <c r="K1469" s="22" t="n">
        <f aca="false">IF(I1469&gt;=2,F1469*$K$2,"")</f>
        <v>341.8252912</v>
      </c>
      <c r="L1469" s="22" t="n">
        <f aca="false">IF(I1469&gt;=3,F1469*$L$2,"")</f>
        <v>341.8252912</v>
      </c>
      <c r="M1469" s="22" t="str">
        <f aca="false">IF(I1469&gt;=4,F1469*$M$2,"")</f>
        <v/>
      </c>
      <c r="N1469" s="16" t="n">
        <v>5</v>
      </c>
      <c r="O1469" s="16" t="n">
        <v>0</v>
      </c>
      <c r="P1469" s="23" t="n">
        <v>0</v>
      </c>
      <c r="Q1469" s="22"/>
      <c r="R1469" s="38"/>
      <c r="S1469" s="25" t="n">
        <f aca="false">SUM(F1469,H1469,J1469,K1469,L1469,M1469)</f>
        <v>2905.5149752</v>
      </c>
      <c r="T1469" s="25" t="n">
        <f aca="false">SUM(F1469,H1469,J1469,K1469,L1469,M1469,Q1469)</f>
        <v>2905.5149752</v>
      </c>
      <c r="AMH1469" s="13"/>
      <c r="AMI1469" s="0"/>
      <c r="AMJ1469" s="0"/>
    </row>
    <row r="1470" s="39" customFormat="true" ht="13.8" hidden="false" customHeight="false" outlineLevel="0" collapsed="false">
      <c r="A1470" s="27" t="n">
        <v>30906296</v>
      </c>
      <c r="B1470" s="28" t="s">
        <v>1500</v>
      </c>
      <c r="C1470" s="29"/>
      <c r="D1470" s="29"/>
      <c r="E1470" s="27" t="s">
        <v>221</v>
      </c>
      <c r="F1470" s="19" t="n">
        <f aca="false">IF(C1470="",VLOOKUP(E1470,'PORTE E UCO'!$A$5:$D$46,4,0),VLOOKUP(E1470,'PORTE E UCO'!$A$5:$D$46,4,0)*C1470)</f>
        <v>1140.948712</v>
      </c>
      <c r="G1470" s="30"/>
      <c r="H1470" s="21" t="n">
        <f aca="false">G1470*$R$2</f>
        <v>0</v>
      </c>
      <c r="I1470" s="27" t="n">
        <v>3</v>
      </c>
      <c r="J1470" s="22" t="n">
        <f aca="false">IF(I1470&gt;=1,F1470*$J$2,"")</f>
        <v>342.2846136</v>
      </c>
      <c r="K1470" s="22" t="n">
        <f aca="false">IF(I1470&gt;=2,F1470*$K$2,"")</f>
        <v>228.1897424</v>
      </c>
      <c r="L1470" s="22" t="n">
        <f aca="false">IF(I1470&gt;=3,F1470*$L$2,"")</f>
        <v>228.1897424</v>
      </c>
      <c r="M1470" s="22" t="str">
        <f aca="false">IF(I1470&gt;=4,F1470*$M$2,"")</f>
        <v/>
      </c>
      <c r="N1470" s="27" t="n">
        <v>5</v>
      </c>
      <c r="O1470" s="27" t="n">
        <v>0</v>
      </c>
      <c r="P1470" s="31" t="n">
        <v>0</v>
      </c>
      <c r="Q1470" s="32"/>
      <c r="R1470" s="38"/>
      <c r="S1470" s="25" t="n">
        <f aca="false">SUM(F1470,H1470,J1470,K1470,L1470,M1470)</f>
        <v>1939.6128104</v>
      </c>
      <c r="T1470" s="25" t="n">
        <f aca="false">SUM(F1470,H1470,J1470,K1470,L1470,M1470,Q1470)</f>
        <v>1939.6128104</v>
      </c>
      <c r="AMH1470" s="13"/>
      <c r="AMI1470" s="0"/>
      <c r="AMJ1470" s="0"/>
    </row>
    <row r="1471" s="39" customFormat="true" ht="13.8" hidden="false" customHeight="false" outlineLevel="0" collapsed="false">
      <c r="A1471" s="16" t="n">
        <v>30906300</v>
      </c>
      <c r="B1471" s="17" t="s">
        <v>1501</v>
      </c>
      <c r="C1471" s="18"/>
      <c r="D1471" s="18"/>
      <c r="E1471" s="16" t="s">
        <v>221</v>
      </c>
      <c r="F1471" s="19" t="n">
        <f aca="false">IF(C1471="",VLOOKUP(E1471,'PORTE E UCO'!$A$5:$D$46,4,0),VLOOKUP(E1471,'PORTE E UCO'!$A$5:$D$46,4,0)*C1471)</f>
        <v>1140.948712</v>
      </c>
      <c r="G1471" s="20"/>
      <c r="H1471" s="21" t="n">
        <f aca="false">G1471*$R$2</f>
        <v>0</v>
      </c>
      <c r="I1471" s="16" t="n">
        <v>3</v>
      </c>
      <c r="J1471" s="22" t="n">
        <f aca="false">IF(I1471&gt;=1,F1471*$J$2,"")</f>
        <v>342.2846136</v>
      </c>
      <c r="K1471" s="22" t="n">
        <f aca="false">IF(I1471&gt;=2,F1471*$K$2,"")</f>
        <v>228.1897424</v>
      </c>
      <c r="L1471" s="22" t="n">
        <f aca="false">IF(I1471&gt;=3,F1471*$L$2,"")</f>
        <v>228.1897424</v>
      </c>
      <c r="M1471" s="22" t="str">
        <f aca="false">IF(I1471&gt;=4,F1471*$M$2,"")</f>
        <v/>
      </c>
      <c r="N1471" s="16" t="n">
        <v>4</v>
      </c>
      <c r="O1471" s="16" t="n">
        <v>0</v>
      </c>
      <c r="P1471" s="23" t="n">
        <v>0</v>
      </c>
      <c r="Q1471" s="22"/>
      <c r="R1471" s="38"/>
      <c r="S1471" s="25" t="n">
        <f aca="false">SUM(F1471,H1471,J1471,K1471,L1471,M1471)</f>
        <v>1939.6128104</v>
      </c>
      <c r="T1471" s="25" t="n">
        <f aca="false">SUM(F1471,H1471,J1471,K1471,L1471,M1471,Q1471)</f>
        <v>1939.6128104</v>
      </c>
      <c r="AMH1471" s="13"/>
      <c r="AMI1471" s="0"/>
      <c r="AMJ1471" s="0"/>
    </row>
    <row r="1472" s="39" customFormat="true" ht="13.8" hidden="false" customHeight="false" outlineLevel="0" collapsed="false">
      <c r="A1472" s="27" t="n">
        <v>30906318</v>
      </c>
      <c r="B1472" s="28" t="s">
        <v>1502</v>
      </c>
      <c r="C1472" s="29"/>
      <c r="D1472" s="29"/>
      <c r="E1472" s="27" t="s">
        <v>221</v>
      </c>
      <c r="F1472" s="19" t="n">
        <f aca="false">IF(C1472="",VLOOKUP(E1472,'PORTE E UCO'!$A$5:$D$46,4,0),VLOOKUP(E1472,'PORTE E UCO'!$A$5:$D$46,4,0)*C1472)</f>
        <v>1140.948712</v>
      </c>
      <c r="G1472" s="30"/>
      <c r="H1472" s="21" t="n">
        <f aca="false">G1472*$R$2</f>
        <v>0</v>
      </c>
      <c r="I1472" s="27" t="n">
        <v>3</v>
      </c>
      <c r="J1472" s="22" t="n">
        <f aca="false">IF(I1472&gt;=1,F1472*$J$2,"")</f>
        <v>342.2846136</v>
      </c>
      <c r="K1472" s="22" t="n">
        <f aca="false">IF(I1472&gt;=2,F1472*$K$2,"")</f>
        <v>228.1897424</v>
      </c>
      <c r="L1472" s="22" t="n">
        <f aca="false">IF(I1472&gt;=3,F1472*$L$2,"")</f>
        <v>228.1897424</v>
      </c>
      <c r="M1472" s="22" t="str">
        <f aca="false">IF(I1472&gt;=4,F1472*$M$2,"")</f>
        <v/>
      </c>
      <c r="N1472" s="27" t="n">
        <v>5</v>
      </c>
      <c r="O1472" s="27" t="n">
        <v>0</v>
      </c>
      <c r="P1472" s="31" t="n">
        <v>0</v>
      </c>
      <c r="Q1472" s="32"/>
      <c r="R1472" s="38"/>
      <c r="S1472" s="25" t="n">
        <f aca="false">SUM(F1472,H1472,J1472,K1472,L1472,M1472)</f>
        <v>1939.6128104</v>
      </c>
      <c r="T1472" s="25" t="n">
        <f aca="false">SUM(F1472,H1472,J1472,K1472,L1472,M1472,Q1472)</f>
        <v>1939.6128104</v>
      </c>
      <c r="AMH1472" s="13"/>
      <c r="AMI1472" s="0"/>
      <c r="AMJ1472" s="0"/>
    </row>
    <row r="1473" s="39" customFormat="true" ht="13.8" hidden="false" customHeight="false" outlineLevel="0" collapsed="false">
      <c r="A1473" s="16" t="n">
        <v>30906326</v>
      </c>
      <c r="B1473" s="17" t="s">
        <v>1503</v>
      </c>
      <c r="C1473" s="18"/>
      <c r="D1473" s="18"/>
      <c r="E1473" s="16" t="s">
        <v>320</v>
      </c>
      <c r="F1473" s="19" t="n">
        <f aca="false">IF(C1473="",VLOOKUP(E1473,'PORTE E UCO'!$A$5:$D$46,4,0),VLOOKUP(E1473,'PORTE E UCO'!$A$5:$D$46,4,0)*C1473)</f>
        <v>1224.795374</v>
      </c>
      <c r="G1473" s="20"/>
      <c r="H1473" s="21" t="n">
        <f aca="false">G1473*$R$2</f>
        <v>0</v>
      </c>
      <c r="I1473" s="16" t="n">
        <v>3</v>
      </c>
      <c r="J1473" s="22" t="n">
        <f aca="false">IF(I1473&gt;=1,F1473*$J$2,"")</f>
        <v>367.4386122</v>
      </c>
      <c r="K1473" s="22" t="n">
        <f aca="false">IF(I1473&gt;=2,F1473*$K$2,"")</f>
        <v>244.9590748</v>
      </c>
      <c r="L1473" s="22" t="n">
        <f aca="false">IF(I1473&gt;=3,F1473*$L$2,"")</f>
        <v>244.9590748</v>
      </c>
      <c r="M1473" s="22" t="str">
        <f aca="false">IF(I1473&gt;=4,F1473*$M$2,"")</f>
        <v/>
      </c>
      <c r="N1473" s="16" t="n">
        <v>7</v>
      </c>
      <c r="O1473" s="16" t="n">
        <v>0</v>
      </c>
      <c r="P1473" s="23" t="n">
        <v>0</v>
      </c>
      <c r="Q1473" s="22"/>
      <c r="R1473" s="38"/>
      <c r="S1473" s="25" t="n">
        <f aca="false">SUM(F1473,H1473,J1473,K1473,L1473,M1473)</f>
        <v>2082.1521358</v>
      </c>
      <c r="T1473" s="25" t="n">
        <f aca="false">SUM(F1473,H1473,J1473,K1473,L1473,M1473,Q1473)</f>
        <v>2082.1521358</v>
      </c>
      <c r="AMH1473" s="13"/>
      <c r="AMI1473" s="0"/>
      <c r="AMJ1473" s="0"/>
    </row>
    <row r="1474" s="39" customFormat="true" ht="13.8" hidden="false" customHeight="false" outlineLevel="0" collapsed="false">
      <c r="A1474" s="27" t="n">
        <v>30906334</v>
      </c>
      <c r="B1474" s="28" t="s">
        <v>1504</v>
      </c>
      <c r="C1474" s="29"/>
      <c r="D1474" s="29"/>
      <c r="E1474" s="27" t="s">
        <v>320</v>
      </c>
      <c r="F1474" s="19" t="n">
        <f aca="false">IF(C1474="",VLOOKUP(E1474,'PORTE E UCO'!$A$5:$D$46,4,0),VLOOKUP(E1474,'PORTE E UCO'!$A$5:$D$46,4,0)*C1474)</f>
        <v>1224.795374</v>
      </c>
      <c r="G1474" s="30"/>
      <c r="H1474" s="21" t="n">
        <f aca="false">G1474*$R$2</f>
        <v>0</v>
      </c>
      <c r="I1474" s="27" t="n">
        <v>3</v>
      </c>
      <c r="J1474" s="22" t="n">
        <f aca="false">IF(I1474&gt;=1,F1474*$J$2,"")</f>
        <v>367.4386122</v>
      </c>
      <c r="K1474" s="22" t="n">
        <f aca="false">IF(I1474&gt;=2,F1474*$K$2,"")</f>
        <v>244.9590748</v>
      </c>
      <c r="L1474" s="22" t="n">
        <f aca="false">IF(I1474&gt;=3,F1474*$L$2,"")</f>
        <v>244.9590748</v>
      </c>
      <c r="M1474" s="22" t="str">
        <f aca="false">IF(I1474&gt;=4,F1474*$M$2,"")</f>
        <v/>
      </c>
      <c r="N1474" s="27" t="n">
        <v>6</v>
      </c>
      <c r="O1474" s="27" t="n">
        <v>0</v>
      </c>
      <c r="P1474" s="31" t="n">
        <v>0</v>
      </c>
      <c r="Q1474" s="32"/>
      <c r="R1474" s="38"/>
      <c r="S1474" s="25" t="n">
        <f aca="false">SUM(F1474,H1474,J1474,K1474,L1474,M1474)</f>
        <v>2082.1521358</v>
      </c>
      <c r="T1474" s="25" t="n">
        <f aca="false">SUM(F1474,H1474,J1474,K1474,L1474,M1474,Q1474)</f>
        <v>2082.1521358</v>
      </c>
      <c r="AMH1474" s="13"/>
      <c r="AMI1474" s="0"/>
      <c r="AMJ1474" s="0"/>
    </row>
    <row r="1475" s="39" customFormat="true" ht="14.95" hidden="false" customHeight="false" outlineLevel="0" collapsed="false">
      <c r="A1475" s="16" t="n">
        <v>30906342</v>
      </c>
      <c r="B1475" s="17" t="s">
        <v>1505</v>
      </c>
      <c r="C1475" s="18"/>
      <c r="D1475" s="18"/>
      <c r="E1475" s="16" t="s">
        <v>745</v>
      </c>
      <c r="F1475" s="19" t="n">
        <f aca="false">IF(C1475="",VLOOKUP(E1475,'PORTE E UCO'!$A$5:$D$46,4,0),VLOOKUP(E1475,'PORTE E UCO'!$A$5:$D$46,4,0)*C1475)</f>
        <v>1943.523148</v>
      </c>
      <c r="G1475" s="20"/>
      <c r="H1475" s="21" t="n">
        <f aca="false">G1475*$R$2</f>
        <v>0</v>
      </c>
      <c r="I1475" s="16" t="n">
        <v>3</v>
      </c>
      <c r="J1475" s="22" t="n">
        <f aca="false">IF(I1475&gt;=1,F1475*$J$2,"")</f>
        <v>583.0569444</v>
      </c>
      <c r="K1475" s="22" t="n">
        <f aca="false">IF(I1475&gt;=2,F1475*$K$2,"")</f>
        <v>388.7046296</v>
      </c>
      <c r="L1475" s="22" t="n">
        <f aca="false">IF(I1475&gt;=3,F1475*$L$2,"")</f>
        <v>388.7046296</v>
      </c>
      <c r="M1475" s="22" t="str">
        <f aca="false">IF(I1475&gt;=4,F1475*$M$2,"")</f>
        <v/>
      </c>
      <c r="N1475" s="16" t="n">
        <v>6</v>
      </c>
      <c r="O1475" s="16" t="n">
        <v>0</v>
      </c>
      <c r="P1475" s="23" t="n">
        <v>0</v>
      </c>
      <c r="Q1475" s="22"/>
      <c r="R1475" s="38"/>
      <c r="S1475" s="25" t="n">
        <f aca="false">SUM(F1475,H1475,J1475,K1475,L1475,M1475)</f>
        <v>3303.9893516</v>
      </c>
      <c r="T1475" s="25" t="n">
        <f aca="false">SUM(F1475,H1475,J1475,K1475,L1475,M1475,Q1475)</f>
        <v>3303.9893516</v>
      </c>
      <c r="AMH1475" s="13"/>
      <c r="AMI1475" s="0"/>
      <c r="AMJ1475" s="0"/>
    </row>
    <row r="1476" s="39" customFormat="true" ht="13.8" hidden="false" customHeight="false" outlineLevel="0" collapsed="false">
      <c r="A1476" s="27" t="n">
        <v>30906350</v>
      </c>
      <c r="B1476" s="28" t="s">
        <v>1506</v>
      </c>
      <c r="C1476" s="29"/>
      <c r="D1476" s="29"/>
      <c r="E1476" s="27" t="s">
        <v>359</v>
      </c>
      <c r="F1476" s="19" t="n">
        <f aca="false">IF(C1476="",VLOOKUP(E1476,'PORTE E UCO'!$A$5:$D$46,4,0),VLOOKUP(E1476,'PORTE E UCO'!$A$5:$D$46,4,0)*C1476)</f>
        <v>1473.154654</v>
      </c>
      <c r="G1476" s="30"/>
      <c r="H1476" s="21" t="n">
        <f aca="false">G1476*$R$2</f>
        <v>0</v>
      </c>
      <c r="I1476" s="27" t="n">
        <v>3</v>
      </c>
      <c r="J1476" s="22" t="n">
        <f aca="false">IF(I1476&gt;=1,F1476*$J$2,"")</f>
        <v>441.9463962</v>
      </c>
      <c r="K1476" s="22" t="n">
        <f aca="false">IF(I1476&gt;=2,F1476*$K$2,"")</f>
        <v>294.6309308</v>
      </c>
      <c r="L1476" s="22" t="n">
        <f aca="false">IF(I1476&gt;=3,F1476*$L$2,"")</f>
        <v>294.6309308</v>
      </c>
      <c r="M1476" s="22" t="str">
        <f aca="false">IF(I1476&gt;=4,F1476*$M$2,"")</f>
        <v/>
      </c>
      <c r="N1476" s="27" t="n">
        <v>3</v>
      </c>
      <c r="O1476" s="27" t="n">
        <v>0</v>
      </c>
      <c r="P1476" s="31" t="n">
        <v>0</v>
      </c>
      <c r="Q1476" s="32"/>
      <c r="R1476" s="38"/>
      <c r="S1476" s="25" t="n">
        <f aca="false">SUM(F1476,H1476,J1476,K1476,L1476,M1476)</f>
        <v>2504.3629118</v>
      </c>
      <c r="T1476" s="25" t="n">
        <f aca="false">SUM(F1476,H1476,J1476,K1476,L1476,M1476,Q1476)</f>
        <v>2504.3629118</v>
      </c>
      <c r="AMH1476" s="13"/>
      <c r="AMI1476" s="0"/>
      <c r="AMJ1476" s="0"/>
    </row>
    <row r="1477" s="39" customFormat="true" ht="13.8" hidden="false" customHeight="false" outlineLevel="0" collapsed="false">
      <c r="A1477" s="16" t="n">
        <v>30906377</v>
      </c>
      <c r="B1477" s="17" t="s">
        <v>1507</v>
      </c>
      <c r="C1477" s="18"/>
      <c r="D1477" s="18"/>
      <c r="E1477" s="16" t="s">
        <v>22</v>
      </c>
      <c r="F1477" s="19" t="n">
        <f aca="false">IF(C1477="",VLOOKUP(E1477,'PORTE E UCO'!$A$5:$D$46,4,0),VLOOKUP(E1477,'PORTE E UCO'!$A$5:$D$46,4,0)*C1477)</f>
        <v>220.434104</v>
      </c>
      <c r="G1477" s="20"/>
      <c r="H1477" s="21" t="n">
        <f aca="false">G1477*$R$2</f>
        <v>0</v>
      </c>
      <c r="I1477" s="16" t="n">
        <v>1</v>
      </c>
      <c r="J1477" s="22" t="n">
        <f aca="false">IF(I1477&gt;=1,F1477*$J$2,"")</f>
        <v>66.1302312</v>
      </c>
      <c r="K1477" s="22" t="str">
        <f aca="false">IF(I1477&gt;=2,F1477*$K$2,"")</f>
        <v/>
      </c>
      <c r="L1477" s="22" t="str">
        <f aca="false">IF(I1477&gt;=3,F1477*$L$2,"")</f>
        <v/>
      </c>
      <c r="M1477" s="22" t="str">
        <f aca="false">IF(I1477&gt;=4,F1477*$M$2,"")</f>
        <v/>
      </c>
      <c r="N1477" s="16" t="n">
        <v>4</v>
      </c>
      <c r="O1477" s="16" t="n">
        <v>0</v>
      </c>
      <c r="P1477" s="23" t="n">
        <v>0</v>
      </c>
      <c r="Q1477" s="22"/>
      <c r="R1477" s="38"/>
      <c r="S1477" s="25" t="n">
        <f aca="false">SUM(F1477,H1477,J1477,K1477,L1477,M1477)</f>
        <v>286.5643352</v>
      </c>
      <c r="T1477" s="25" t="n">
        <f aca="false">SUM(F1477,H1477,J1477,K1477,L1477,M1477,Q1477)</f>
        <v>286.5643352</v>
      </c>
      <c r="AMH1477" s="13"/>
      <c r="AMI1477" s="0"/>
      <c r="AMJ1477" s="0"/>
    </row>
    <row r="1478" s="39" customFormat="true" ht="13.8" hidden="false" customHeight="false" outlineLevel="0" collapsed="false">
      <c r="A1478" s="27" t="n">
        <v>30906393</v>
      </c>
      <c r="B1478" s="28" t="s">
        <v>1508</v>
      </c>
      <c r="C1478" s="29"/>
      <c r="D1478" s="29"/>
      <c r="E1478" s="27" t="s">
        <v>254</v>
      </c>
      <c r="F1478" s="19" t="n">
        <f aca="false">IF(C1478="",VLOOKUP(E1478,'PORTE E UCO'!$A$5:$D$46,4,0),VLOOKUP(E1478,'PORTE E UCO'!$A$5:$D$46,4,0)*C1478)</f>
        <v>1875.234508</v>
      </c>
      <c r="G1478" s="30"/>
      <c r="H1478" s="21" t="n">
        <f aca="false">G1478*$R$2</f>
        <v>0</v>
      </c>
      <c r="I1478" s="27" t="n">
        <v>4</v>
      </c>
      <c r="J1478" s="22" t="n">
        <f aca="false">IF(I1478&gt;=1,F1478*$J$2,"")</f>
        <v>562.5703524</v>
      </c>
      <c r="K1478" s="22" t="n">
        <f aca="false">IF(I1478&gt;=2,F1478*$K$2,"")</f>
        <v>375.0469016</v>
      </c>
      <c r="L1478" s="22" t="n">
        <f aca="false">IF(I1478&gt;=3,F1478*$L$2,"")</f>
        <v>375.0469016</v>
      </c>
      <c r="M1478" s="22" t="n">
        <f aca="false">IF(I1478&gt;=4,F1478*$M$2,"")</f>
        <v>375.0469016</v>
      </c>
      <c r="N1478" s="27" t="n">
        <v>7</v>
      </c>
      <c r="O1478" s="27" t="n">
        <v>0</v>
      </c>
      <c r="P1478" s="31" t="n">
        <v>0</v>
      </c>
      <c r="Q1478" s="32"/>
      <c r="R1478" s="38"/>
      <c r="S1478" s="25" t="n">
        <f aca="false">SUM(F1478,H1478,J1478,K1478,L1478,M1478)</f>
        <v>3562.9455652</v>
      </c>
      <c r="T1478" s="25" t="n">
        <f aca="false">SUM(F1478,H1478,J1478,K1478,L1478,M1478,Q1478)</f>
        <v>3562.9455652</v>
      </c>
      <c r="AMH1478" s="13"/>
      <c r="AMI1478" s="0"/>
      <c r="AMJ1478" s="0"/>
    </row>
    <row r="1479" s="39" customFormat="true" ht="13.8" hidden="false" customHeight="false" outlineLevel="0" collapsed="false">
      <c r="A1479" s="16" t="n">
        <v>30906407</v>
      </c>
      <c r="B1479" s="17" t="s">
        <v>1509</v>
      </c>
      <c r="C1479" s="18"/>
      <c r="D1479" s="18"/>
      <c r="E1479" s="16" t="s">
        <v>341</v>
      </c>
      <c r="F1479" s="19" t="n">
        <f aca="false">IF(C1479="",VLOOKUP(E1479,'PORTE E UCO'!$A$5:$D$46,4,0),VLOOKUP(E1479,'PORTE E UCO'!$A$5:$D$46,4,0)*C1479)</f>
        <v>1558.54594</v>
      </c>
      <c r="G1479" s="20"/>
      <c r="H1479" s="21" t="n">
        <f aca="false">G1479*$R$2</f>
        <v>0</v>
      </c>
      <c r="I1479" s="16" t="n">
        <v>3</v>
      </c>
      <c r="J1479" s="22" t="n">
        <f aca="false">IF(I1479&gt;=1,F1479*$J$2,"")</f>
        <v>467.563782</v>
      </c>
      <c r="K1479" s="22" t="n">
        <f aca="false">IF(I1479&gt;=2,F1479*$K$2,"")</f>
        <v>311.709188</v>
      </c>
      <c r="L1479" s="22" t="n">
        <f aca="false">IF(I1479&gt;=3,F1479*$L$2,"")</f>
        <v>311.709188</v>
      </c>
      <c r="M1479" s="22" t="str">
        <f aca="false">IF(I1479&gt;=4,F1479*$M$2,"")</f>
        <v/>
      </c>
      <c r="N1479" s="16" t="n">
        <v>6</v>
      </c>
      <c r="O1479" s="16" t="n">
        <v>0</v>
      </c>
      <c r="P1479" s="23" t="n">
        <v>0</v>
      </c>
      <c r="Q1479" s="22"/>
      <c r="R1479" s="38"/>
      <c r="S1479" s="25" t="n">
        <f aca="false">SUM(F1479,H1479,J1479,K1479,L1479,M1479)</f>
        <v>2649.528098</v>
      </c>
      <c r="T1479" s="25" t="n">
        <f aca="false">SUM(F1479,H1479,J1479,K1479,L1479,M1479,Q1479)</f>
        <v>2649.528098</v>
      </c>
      <c r="AMH1479" s="13"/>
      <c r="AMI1479" s="0"/>
      <c r="AMJ1479" s="0"/>
    </row>
    <row r="1480" s="39" customFormat="true" ht="13.8" hidden="false" customHeight="false" outlineLevel="0" collapsed="false">
      <c r="A1480" s="27" t="n">
        <v>30906415</v>
      </c>
      <c r="B1480" s="28" t="s">
        <v>1510</v>
      </c>
      <c r="C1480" s="29"/>
      <c r="D1480" s="29"/>
      <c r="E1480" s="27" t="s">
        <v>320</v>
      </c>
      <c r="F1480" s="19" t="n">
        <f aca="false">IF(C1480="",VLOOKUP(E1480,'PORTE E UCO'!$A$5:$D$46,4,0),VLOOKUP(E1480,'PORTE E UCO'!$A$5:$D$46,4,0)*C1480)</f>
        <v>1224.795374</v>
      </c>
      <c r="G1480" s="30"/>
      <c r="H1480" s="21" t="n">
        <f aca="false">G1480*$R$2</f>
        <v>0</v>
      </c>
      <c r="I1480" s="27" t="n">
        <v>3</v>
      </c>
      <c r="J1480" s="22" t="n">
        <f aca="false">IF(I1480&gt;=1,F1480*$J$2,"")</f>
        <v>367.4386122</v>
      </c>
      <c r="K1480" s="22" t="n">
        <f aca="false">IF(I1480&gt;=2,F1480*$K$2,"")</f>
        <v>244.9590748</v>
      </c>
      <c r="L1480" s="22" t="n">
        <f aca="false">IF(I1480&gt;=3,F1480*$L$2,"")</f>
        <v>244.9590748</v>
      </c>
      <c r="M1480" s="22" t="str">
        <f aca="false">IF(I1480&gt;=4,F1480*$M$2,"")</f>
        <v/>
      </c>
      <c r="N1480" s="27" t="n">
        <v>5</v>
      </c>
      <c r="O1480" s="27" t="n">
        <v>0</v>
      </c>
      <c r="P1480" s="31" t="n">
        <v>0</v>
      </c>
      <c r="Q1480" s="32"/>
      <c r="R1480" s="38"/>
      <c r="S1480" s="25" t="n">
        <f aca="false">SUM(F1480,H1480,J1480,K1480,L1480,M1480)</f>
        <v>2082.1521358</v>
      </c>
      <c r="T1480" s="25" t="n">
        <f aca="false">SUM(F1480,H1480,J1480,K1480,L1480,M1480,Q1480)</f>
        <v>2082.1521358</v>
      </c>
      <c r="AMH1480" s="13"/>
      <c r="AMI1480" s="0"/>
      <c r="AMJ1480" s="0"/>
    </row>
    <row r="1481" s="39" customFormat="true" ht="13.8" hidden="false" customHeight="false" outlineLevel="0" collapsed="false">
      <c r="A1481" s="16" t="n">
        <v>30906423</v>
      </c>
      <c r="B1481" s="17" t="s">
        <v>1511</v>
      </c>
      <c r="C1481" s="18"/>
      <c r="D1481" s="18"/>
      <c r="E1481" s="16" t="s">
        <v>359</v>
      </c>
      <c r="F1481" s="19" t="n">
        <f aca="false">IF(C1481="",VLOOKUP(E1481,'PORTE E UCO'!$A$5:$D$46,4,0),VLOOKUP(E1481,'PORTE E UCO'!$A$5:$D$46,4,0)*C1481)</f>
        <v>1473.154654</v>
      </c>
      <c r="G1481" s="20"/>
      <c r="H1481" s="21" t="n">
        <f aca="false">G1481*$R$2</f>
        <v>0</v>
      </c>
      <c r="I1481" s="16" t="n">
        <v>3</v>
      </c>
      <c r="J1481" s="22" t="n">
        <f aca="false">IF(I1481&gt;=1,F1481*$J$2,"")</f>
        <v>441.9463962</v>
      </c>
      <c r="K1481" s="22" t="n">
        <f aca="false">IF(I1481&gt;=2,F1481*$K$2,"")</f>
        <v>294.6309308</v>
      </c>
      <c r="L1481" s="22" t="n">
        <f aca="false">IF(I1481&gt;=3,F1481*$L$2,"")</f>
        <v>294.6309308</v>
      </c>
      <c r="M1481" s="22" t="str">
        <f aca="false">IF(I1481&gt;=4,F1481*$M$2,"")</f>
        <v/>
      </c>
      <c r="N1481" s="16" t="n">
        <v>6</v>
      </c>
      <c r="O1481" s="16" t="n">
        <v>0</v>
      </c>
      <c r="P1481" s="23" t="n">
        <v>0</v>
      </c>
      <c r="Q1481" s="22"/>
      <c r="R1481" s="38"/>
      <c r="S1481" s="25" t="n">
        <f aca="false">SUM(F1481,H1481,J1481,K1481,L1481,M1481)</f>
        <v>2504.3629118</v>
      </c>
      <c r="T1481" s="25" t="n">
        <f aca="false">SUM(F1481,H1481,J1481,K1481,L1481,M1481,Q1481)</f>
        <v>2504.3629118</v>
      </c>
      <c r="AMH1481" s="13"/>
      <c r="AMI1481" s="0"/>
      <c r="AMJ1481" s="0"/>
    </row>
    <row r="1482" s="39" customFormat="true" ht="13.8" hidden="false" customHeight="false" outlineLevel="0" collapsed="false">
      <c r="A1482" s="27" t="n">
        <v>30906431</v>
      </c>
      <c r="B1482" s="28" t="s">
        <v>1512</v>
      </c>
      <c r="C1482" s="29"/>
      <c r="D1482" s="29"/>
      <c r="E1482" s="27" t="s">
        <v>805</v>
      </c>
      <c r="F1482" s="19" t="n">
        <f aca="false">IF(C1482="",VLOOKUP(E1482,'PORTE E UCO'!$A$5:$D$46,4,0),VLOOKUP(E1482,'PORTE E UCO'!$A$5:$D$46,4,0)*C1482)</f>
        <v>2559.797638</v>
      </c>
      <c r="G1482" s="30"/>
      <c r="H1482" s="21" t="n">
        <f aca="false">G1482*$R$2</f>
        <v>0</v>
      </c>
      <c r="I1482" s="27" t="n">
        <v>2</v>
      </c>
      <c r="J1482" s="22" t="n">
        <f aca="false">IF(I1482&gt;=1,F1482*$J$2,"")</f>
        <v>767.9392914</v>
      </c>
      <c r="K1482" s="22" t="n">
        <f aca="false">IF(I1482&gt;=2,F1482*$K$2,"")</f>
        <v>511.9595276</v>
      </c>
      <c r="L1482" s="22" t="str">
        <f aca="false">IF(I1482&gt;=3,F1482*$L$2,"")</f>
        <v/>
      </c>
      <c r="M1482" s="22" t="str">
        <f aca="false">IF(I1482&gt;=4,F1482*$M$2,"")</f>
        <v/>
      </c>
      <c r="N1482" s="27" t="n">
        <v>6</v>
      </c>
      <c r="O1482" s="27" t="n">
        <v>0</v>
      </c>
      <c r="P1482" s="31" t="n">
        <v>0</v>
      </c>
      <c r="Q1482" s="32"/>
      <c r="R1482" s="38"/>
      <c r="S1482" s="25" t="n">
        <f aca="false">SUM(F1482,H1482,J1482,K1482,L1482,M1482)</f>
        <v>3839.696457</v>
      </c>
      <c r="T1482" s="25" t="n">
        <f aca="false">SUM(F1482,H1482,J1482,K1482,L1482,M1482,Q1482)</f>
        <v>3839.696457</v>
      </c>
      <c r="AMH1482" s="13"/>
      <c r="AMI1482" s="0"/>
      <c r="AMJ1482" s="0"/>
    </row>
    <row r="1483" s="39" customFormat="true" ht="13.8" hidden="false" customHeight="false" outlineLevel="0" collapsed="false">
      <c r="A1483" s="16" t="n">
        <v>30906440</v>
      </c>
      <c r="B1483" s="17" t="s">
        <v>1513</v>
      </c>
      <c r="C1483" s="18"/>
      <c r="D1483" s="18"/>
      <c r="E1483" s="16" t="s">
        <v>341</v>
      </c>
      <c r="F1483" s="19" t="n">
        <f aca="false">IF(C1483="",VLOOKUP(E1483,'PORTE E UCO'!$A$5:$D$46,4,0),VLOOKUP(E1483,'PORTE E UCO'!$A$5:$D$46,4,0)*C1483)</f>
        <v>1558.54594</v>
      </c>
      <c r="G1483" s="20"/>
      <c r="H1483" s="21" t="n">
        <f aca="false">G1483*$R$2</f>
        <v>0</v>
      </c>
      <c r="I1483" s="16" t="n">
        <v>3</v>
      </c>
      <c r="J1483" s="22" t="n">
        <f aca="false">IF(I1483&gt;=1,F1483*$J$2,"")</f>
        <v>467.563782</v>
      </c>
      <c r="K1483" s="22" t="n">
        <f aca="false">IF(I1483&gt;=2,F1483*$K$2,"")</f>
        <v>311.709188</v>
      </c>
      <c r="L1483" s="22" t="n">
        <f aca="false">IF(I1483&gt;=3,F1483*$L$2,"")</f>
        <v>311.709188</v>
      </c>
      <c r="M1483" s="22" t="str">
        <f aca="false">IF(I1483&gt;=4,F1483*$M$2,"")</f>
        <v/>
      </c>
      <c r="N1483" s="16" t="n">
        <v>5</v>
      </c>
      <c r="O1483" s="16" t="n">
        <v>0</v>
      </c>
      <c r="P1483" s="23" t="n">
        <v>0</v>
      </c>
      <c r="Q1483" s="22"/>
      <c r="R1483" s="38"/>
      <c r="S1483" s="25" t="n">
        <f aca="false">SUM(F1483,H1483,J1483,K1483,L1483,M1483)</f>
        <v>2649.528098</v>
      </c>
      <c r="T1483" s="25" t="n">
        <f aca="false">SUM(F1483,H1483,J1483,K1483,L1483,M1483,Q1483)</f>
        <v>2649.528098</v>
      </c>
      <c r="AMH1483" s="13"/>
      <c r="AMI1483" s="0"/>
      <c r="AMJ1483" s="0"/>
    </row>
    <row r="1484" s="39" customFormat="true" ht="13.8" hidden="false" customHeight="false" outlineLevel="0" collapsed="false">
      <c r="A1484" s="27" t="n">
        <v>30906458</v>
      </c>
      <c r="B1484" s="28" t="s">
        <v>1514</v>
      </c>
      <c r="C1484" s="29"/>
      <c r="D1484" s="29"/>
      <c r="E1484" s="27" t="s">
        <v>359</v>
      </c>
      <c r="F1484" s="19" t="n">
        <f aca="false">IF(C1484="",VLOOKUP(E1484,'PORTE E UCO'!$A$5:$D$46,4,0),VLOOKUP(E1484,'PORTE E UCO'!$A$5:$D$46,4,0)*C1484)</f>
        <v>1473.154654</v>
      </c>
      <c r="G1484" s="30"/>
      <c r="H1484" s="21" t="n">
        <f aca="false">G1484*$R$2</f>
        <v>0</v>
      </c>
      <c r="I1484" s="27" t="n">
        <v>3</v>
      </c>
      <c r="J1484" s="22" t="n">
        <f aca="false">IF(I1484&gt;=1,F1484*$J$2,"")</f>
        <v>441.9463962</v>
      </c>
      <c r="K1484" s="22" t="n">
        <f aca="false">IF(I1484&gt;=2,F1484*$K$2,"")</f>
        <v>294.6309308</v>
      </c>
      <c r="L1484" s="22" t="n">
        <f aca="false">IF(I1484&gt;=3,F1484*$L$2,"")</f>
        <v>294.6309308</v>
      </c>
      <c r="M1484" s="22" t="str">
        <f aca="false">IF(I1484&gt;=4,F1484*$M$2,"")</f>
        <v/>
      </c>
      <c r="N1484" s="27" t="n">
        <v>4</v>
      </c>
      <c r="O1484" s="27" t="n">
        <v>0</v>
      </c>
      <c r="P1484" s="31" t="n">
        <v>0</v>
      </c>
      <c r="Q1484" s="32"/>
      <c r="R1484" s="38"/>
      <c r="S1484" s="25" t="n">
        <f aca="false">SUM(F1484,H1484,J1484,K1484,L1484,M1484)</f>
        <v>2504.3629118</v>
      </c>
      <c r="T1484" s="25" t="n">
        <f aca="false">SUM(F1484,H1484,J1484,K1484,L1484,M1484,Q1484)</f>
        <v>2504.3629118</v>
      </c>
      <c r="AMH1484" s="13"/>
      <c r="AMI1484" s="0"/>
      <c r="AMJ1484" s="0"/>
    </row>
    <row r="1485" s="39" customFormat="true" ht="13.8" hidden="false" customHeight="false" outlineLevel="0" collapsed="false">
      <c r="A1485" s="16" t="n">
        <v>30906466</v>
      </c>
      <c r="B1485" s="17" t="s">
        <v>1515</v>
      </c>
      <c r="C1485" s="18"/>
      <c r="D1485" s="18"/>
      <c r="E1485" s="16" t="s">
        <v>254</v>
      </c>
      <c r="F1485" s="19" t="n">
        <f aca="false">IF(C1485="",VLOOKUP(E1485,'PORTE E UCO'!$A$5:$D$46,4,0),VLOOKUP(E1485,'PORTE E UCO'!$A$5:$D$46,4,0)*C1485)</f>
        <v>1875.234508</v>
      </c>
      <c r="G1485" s="20"/>
      <c r="H1485" s="21" t="n">
        <f aca="false">G1485*$R$2</f>
        <v>0</v>
      </c>
      <c r="I1485" s="16" t="n">
        <v>3</v>
      </c>
      <c r="J1485" s="22" t="n">
        <f aca="false">IF(I1485&gt;=1,F1485*$J$2,"")</f>
        <v>562.5703524</v>
      </c>
      <c r="K1485" s="22" t="n">
        <f aca="false">IF(I1485&gt;=2,F1485*$K$2,"")</f>
        <v>375.0469016</v>
      </c>
      <c r="L1485" s="22" t="n">
        <f aca="false">IF(I1485&gt;=3,F1485*$L$2,"")</f>
        <v>375.0469016</v>
      </c>
      <c r="M1485" s="22" t="str">
        <f aca="false">IF(I1485&gt;=4,F1485*$M$2,"")</f>
        <v/>
      </c>
      <c r="N1485" s="16" t="n">
        <v>6</v>
      </c>
      <c r="O1485" s="16" t="n">
        <v>0</v>
      </c>
      <c r="P1485" s="23" t="n">
        <v>0</v>
      </c>
      <c r="Q1485" s="22"/>
      <c r="R1485" s="38"/>
      <c r="S1485" s="25" t="n">
        <f aca="false">SUM(F1485,H1485,J1485,K1485,L1485,M1485)</f>
        <v>3187.8986636</v>
      </c>
      <c r="T1485" s="25" t="n">
        <f aca="false">SUM(F1485,H1485,J1485,K1485,L1485,M1485,Q1485)</f>
        <v>3187.8986636</v>
      </c>
      <c r="AMH1485" s="13"/>
      <c r="AMI1485" s="0"/>
      <c r="AMJ1485" s="0"/>
    </row>
    <row r="1486" s="39" customFormat="true" ht="13.8" hidden="false" customHeight="false" outlineLevel="0" collapsed="false">
      <c r="A1486" s="27" t="n">
        <v>30907012</v>
      </c>
      <c r="B1486" s="28" t="s">
        <v>1516</v>
      </c>
      <c r="C1486" s="29"/>
      <c r="D1486" s="29"/>
      <c r="E1486" s="27" t="s">
        <v>174</v>
      </c>
      <c r="F1486" s="19" t="n">
        <f aca="false">IF(C1486="",VLOOKUP(E1486,'PORTE E UCO'!$A$5:$D$46,4,0),VLOOKUP(E1486,'PORTE E UCO'!$A$5:$D$46,4,0)*C1486)</f>
        <v>1709.126456</v>
      </c>
      <c r="G1486" s="30"/>
      <c r="H1486" s="21" t="n">
        <f aca="false">G1486*$R$2</f>
        <v>0</v>
      </c>
      <c r="I1486" s="27" t="n">
        <v>3</v>
      </c>
      <c r="J1486" s="22" t="n">
        <f aca="false">IF(I1486&gt;=1,F1486*$J$2,"")</f>
        <v>512.7379368</v>
      </c>
      <c r="K1486" s="22" t="n">
        <f aca="false">IF(I1486&gt;=2,F1486*$K$2,"")</f>
        <v>341.8252912</v>
      </c>
      <c r="L1486" s="22" t="n">
        <f aca="false">IF(I1486&gt;=3,F1486*$L$2,"")</f>
        <v>341.8252912</v>
      </c>
      <c r="M1486" s="22" t="str">
        <f aca="false">IF(I1486&gt;=4,F1486*$M$2,"")</f>
        <v/>
      </c>
      <c r="N1486" s="27" t="n">
        <v>5</v>
      </c>
      <c r="O1486" s="27" t="n">
        <v>0</v>
      </c>
      <c r="P1486" s="31" t="n">
        <v>0</v>
      </c>
      <c r="Q1486" s="32"/>
      <c r="R1486" s="38"/>
      <c r="S1486" s="25" t="n">
        <f aca="false">SUM(F1486,H1486,J1486,K1486,L1486,M1486)</f>
        <v>2905.5149752</v>
      </c>
      <c r="T1486" s="25" t="n">
        <f aca="false">SUM(F1486,H1486,J1486,K1486,L1486,M1486,Q1486)</f>
        <v>2905.5149752</v>
      </c>
      <c r="AMH1486" s="13"/>
      <c r="AMI1486" s="0"/>
      <c r="AMJ1486" s="0"/>
    </row>
    <row r="1487" s="39" customFormat="true" ht="13.8" hidden="false" customHeight="false" outlineLevel="0" collapsed="false">
      <c r="A1487" s="16" t="n">
        <v>30907020</v>
      </c>
      <c r="B1487" s="17" t="s">
        <v>1517</v>
      </c>
      <c r="C1487" s="18"/>
      <c r="D1487" s="18"/>
      <c r="E1487" s="16" t="s">
        <v>174</v>
      </c>
      <c r="F1487" s="19" t="n">
        <f aca="false">IF(C1487="",VLOOKUP(E1487,'PORTE E UCO'!$A$5:$D$46,4,0),VLOOKUP(E1487,'PORTE E UCO'!$A$5:$D$46,4,0)*C1487)</f>
        <v>1709.126456</v>
      </c>
      <c r="G1487" s="20"/>
      <c r="H1487" s="21" t="n">
        <f aca="false">G1487*$R$2</f>
        <v>0</v>
      </c>
      <c r="I1487" s="16" t="n">
        <v>3</v>
      </c>
      <c r="J1487" s="22" t="n">
        <f aca="false">IF(I1487&gt;=1,F1487*$J$2,"")</f>
        <v>512.7379368</v>
      </c>
      <c r="K1487" s="22" t="n">
        <f aca="false">IF(I1487&gt;=2,F1487*$K$2,"")</f>
        <v>341.8252912</v>
      </c>
      <c r="L1487" s="22" t="n">
        <f aca="false">IF(I1487&gt;=3,F1487*$L$2,"")</f>
        <v>341.8252912</v>
      </c>
      <c r="M1487" s="22" t="str">
        <f aca="false">IF(I1487&gt;=4,F1487*$M$2,"")</f>
        <v/>
      </c>
      <c r="N1487" s="16" t="n">
        <v>5</v>
      </c>
      <c r="O1487" s="16" t="n">
        <v>0</v>
      </c>
      <c r="P1487" s="23" t="n">
        <v>0</v>
      </c>
      <c r="Q1487" s="22"/>
      <c r="R1487" s="38"/>
      <c r="S1487" s="25" t="n">
        <f aca="false">SUM(F1487,H1487,J1487,K1487,L1487,M1487)</f>
        <v>2905.5149752</v>
      </c>
      <c r="T1487" s="25" t="n">
        <f aca="false">SUM(F1487,H1487,J1487,K1487,L1487,M1487,Q1487)</f>
        <v>2905.5149752</v>
      </c>
      <c r="AMH1487" s="13"/>
      <c r="AMI1487" s="0"/>
      <c r="AMJ1487" s="0"/>
    </row>
    <row r="1488" s="39" customFormat="true" ht="13.8" hidden="false" customHeight="false" outlineLevel="0" collapsed="false">
      <c r="A1488" s="27" t="n">
        <v>30907039</v>
      </c>
      <c r="B1488" s="28" t="s">
        <v>1518</v>
      </c>
      <c r="C1488" s="29"/>
      <c r="D1488" s="29"/>
      <c r="E1488" s="27" t="s">
        <v>320</v>
      </c>
      <c r="F1488" s="19" t="n">
        <f aca="false">IF(C1488="",VLOOKUP(E1488,'PORTE E UCO'!$A$5:$D$46,4,0),VLOOKUP(E1488,'PORTE E UCO'!$A$5:$D$46,4,0)*C1488)</f>
        <v>1224.795374</v>
      </c>
      <c r="G1488" s="30"/>
      <c r="H1488" s="21" t="n">
        <f aca="false">G1488*$R$2</f>
        <v>0</v>
      </c>
      <c r="I1488" s="27" t="n">
        <v>2</v>
      </c>
      <c r="J1488" s="22" t="n">
        <f aca="false">IF(I1488&gt;=1,F1488*$J$2,"")</f>
        <v>367.4386122</v>
      </c>
      <c r="K1488" s="22" t="n">
        <f aca="false">IF(I1488&gt;=2,F1488*$K$2,"")</f>
        <v>244.9590748</v>
      </c>
      <c r="L1488" s="22" t="str">
        <f aca="false">IF(I1488&gt;=3,F1488*$L$2,"")</f>
        <v/>
      </c>
      <c r="M1488" s="22" t="str">
        <f aca="false">IF(I1488&gt;=4,F1488*$M$2,"")</f>
        <v/>
      </c>
      <c r="N1488" s="27" t="n">
        <v>5</v>
      </c>
      <c r="O1488" s="27" t="n">
        <v>0</v>
      </c>
      <c r="P1488" s="31" t="n">
        <v>0</v>
      </c>
      <c r="Q1488" s="32"/>
      <c r="R1488" s="38"/>
      <c r="S1488" s="25" t="n">
        <f aca="false">SUM(F1488,H1488,J1488,K1488,L1488,M1488)</f>
        <v>1837.193061</v>
      </c>
      <c r="T1488" s="25" t="n">
        <f aca="false">SUM(F1488,H1488,J1488,K1488,L1488,M1488,Q1488)</f>
        <v>1837.193061</v>
      </c>
      <c r="AMH1488" s="13"/>
      <c r="AMI1488" s="0"/>
      <c r="AMJ1488" s="0"/>
    </row>
    <row r="1489" s="39" customFormat="true" ht="13.8" hidden="false" customHeight="false" outlineLevel="0" collapsed="false">
      <c r="A1489" s="16" t="n">
        <v>30907047</v>
      </c>
      <c r="B1489" s="17" t="s">
        <v>1519</v>
      </c>
      <c r="C1489" s="18"/>
      <c r="D1489" s="18"/>
      <c r="E1489" s="16" t="s">
        <v>174</v>
      </c>
      <c r="F1489" s="19" t="n">
        <f aca="false">IF(C1489="",VLOOKUP(E1489,'PORTE E UCO'!$A$5:$D$46,4,0),VLOOKUP(E1489,'PORTE E UCO'!$A$5:$D$46,4,0)*C1489)</f>
        <v>1709.126456</v>
      </c>
      <c r="G1489" s="20"/>
      <c r="H1489" s="21" t="n">
        <f aca="false">G1489*$R$2</f>
        <v>0</v>
      </c>
      <c r="I1489" s="16" t="n">
        <v>3</v>
      </c>
      <c r="J1489" s="22" t="n">
        <f aca="false">IF(I1489&gt;=1,F1489*$J$2,"")</f>
        <v>512.7379368</v>
      </c>
      <c r="K1489" s="22" t="n">
        <f aca="false">IF(I1489&gt;=2,F1489*$K$2,"")</f>
        <v>341.8252912</v>
      </c>
      <c r="L1489" s="22" t="n">
        <f aca="false">IF(I1489&gt;=3,F1489*$L$2,"")</f>
        <v>341.8252912</v>
      </c>
      <c r="M1489" s="22" t="str">
        <f aca="false">IF(I1489&gt;=4,F1489*$M$2,"")</f>
        <v/>
      </c>
      <c r="N1489" s="16" t="n">
        <v>6</v>
      </c>
      <c r="O1489" s="16" t="n">
        <v>0</v>
      </c>
      <c r="P1489" s="23" t="n">
        <v>0</v>
      </c>
      <c r="Q1489" s="22"/>
      <c r="R1489" s="38"/>
      <c r="S1489" s="25" t="n">
        <f aca="false">SUM(F1489,H1489,J1489,K1489,L1489,M1489)</f>
        <v>2905.5149752</v>
      </c>
      <c r="T1489" s="25" t="n">
        <f aca="false">SUM(F1489,H1489,J1489,K1489,L1489,M1489,Q1489)</f>
        <v>2905.5149752</v>
      </c>
      <c r="AMH1489" s="13"/>
      <c r="AMI1489" s="0"/>
      <c r="AMJ1489" s="0"/>
    </row>
    <row r="1490" s="39" customFormat="true" ht="13.8" hidden="false" customHeight="false" outlineLevel="0" collapsed="false">
      <c r="A1490" s="27" t="n">
        <v>30907063</v>
      </c>
      <c r="B1490" s="28" t="s">
        <v>1520</v>
      </c>
      <c r="C1490" s="29"/>
      <c r="D1490" s="29"/>
      <c r="E1490" s="27" t="s">
        <v>20</v>
      </c>
      <c r="F1490" s="19" t="n">
        <f aca="false">IF(C1490="",VLOOKUP(E1490,'PORTE E UCO'!$A$5:$D$46,4,0),VLOOKUP(E1490,'PORTE E UCO'!$A$5:$D$46,4,0)*C1490)</f>
        <v>70.656386</v>
      </c>
      <c r="G1490" s="30"/>
      <c r="H1490" s="21" t="n">
        <f aca="false">G1490*$R$2</f>
        <v>0</v>
      </c>
      <c r="I1490" s="27" t="n">
        <v>0</v>
      </c>
      <c r="J1490" s="22" t="str">
        <f aca="false">IF(I1490&gt;=1,F1490*$J$2,"")</f>
        <v/>
      </c>
      <c r="K1490" s="22" t="str">
        <f aca="false">IF(I1490&gt;=2,F1490*$K$2,"")</f>
        <v/>
      </c>
      <c r="L1490" s="22" t="str">
        <f aca="false">IF(I1490&gt;=3,F1490*$L$2,"")</f>
        <v/>
      </c>
      <c r="M1490" s="22" t="str">
        <f aca="false">IF(I1490&gt;=4,F1490*$M$2,"")</f>
        <v/>
      </c>
      <c r="N1490" s="27" t="n">
        <v>0</v>
      </c>
      <c r="O1490" s="27" t="n">
        <v>0</v>
      </c>
      <c r="P1490" s="31" t="n">
        <v>0</v>
      </c>
      <c r="Q1490" s="32"/>
      <c r="R1490" s="38"/>
      <c r="S1490" s="25" t="n">
        <f aca="false">SUM(F1490,H1490,J1490,K1490,L1490,M1490)</f>
        <v>70.656386</v>
      </c>
      <c r="T1490" s="25" t="n">
        <f aca="false">SUM(F1490,H1490,J1490,K1490,L1490,M1490,Q1490)</f>
        <v>70.656386</v>
      </c>
      <c r="AMH1490" s="13"/>
      <c r="AMI1490" s="0"/>
      <c r="AMJ1490" s="0"/>
    </row>
    <row r="1491" s="39" customFormat="true" ht="13.8" hidden="false" customHeight="false" outlineLevel="0" collapsed="false">
      <c r="A1491" s="16" t="n">
        <v>30907071</v>
      </c>
      <c r="B1491" s="17" t="s">
        <v>1521</v>
      </c>
      <c r="C1491" s="18"/>
      <c r="D1491" s="18"/>
      <c r="E1491" s="16" t="s">
        <v>54</v>
      </c>
      <c r="F1491" s="19" t="n">
        <f aca="false">IF(C1491="",VLOOKUP(E1491,'PORTE E UCO'!$A$5:$D$46,4,0),VLOOKUP(E1491,'PORTE E UCO'!$A$5:$D$46,4,0)*C1491)</f>
        <v>35.31295</v>
      </c>
      <c r="G1491" s="20"/>
      <c r="H1491" s="21" t="n">
        <f aca="false">G1491*$R$2</f>
        <v>0</v>
      </c>
      <c r="I1491" s="16" t="n">
        <v>0</v>
      </c>
      <c r="J1491" s="22" t="str">
        <f aca="false">IF(I1491&gt;=1,F1491*$J$2,"")</f>
        <v/>
      </c>
      <c r="K1491" s="22" t="str">
        <f aca="false">IF(I1491&gt;=2,F1491*$K$2,"")</f>
        <v/>
      </c>
      <c r="L1491" s="22" t="str">
        <f aca="false">IF(I1491&gt;=3,F1491*$L$2,"")</f>
        <v/>
      </c>
      <c r="M1491" s="22" t="str">
        <f aca="false">IF(I1491&gt;=4,F1491*$M$2,"")</f>
        <v/>
      </c>
      <c r="N1491" s="16" t="n">
        <v>0</v>
      </c>
      <c r="O1491" s="16" t="n">
        <v>0</v>
      </c>
      <c r="P1491" s="23" t="n">
        <v>0</v>
      </c>
      <c r="Q1491" s="22"/>
      <c r="R1491" s="38"/>
      <c r="S1491" s="25" t="n">
        <f aca="false">SUM(F1491,H1491,J1491,K1491,L1491,M1491)</f>
        <v>35.31295</v>
      </c>
      <c r="T1491" s="25" t="n">
        <f aca="false">SUM(F1491,H1491,J1491,K1491,L1491,M1491,Q1491)</f>
        <v>35.31295</v>
      </c>
      <c r="AMH1491" s="13"/>
      <c r="AMI1491" s="0"/>
      <c r="AMJ1491" s="0"/>
    </row>
    <row r="1492" s="39" customFormat="true" ht="13.8" hidden="false" customHeight="false" outlineLevel="0" collapsed="false">
      <c r="A1492" s="27" t="n">
        <v>30907080</v>
      </c>
      <c r="B1492" s="28" t="s">
        <v>1522</v>
      </c>
      <c r="C1492" s="29"/>
      <c r="D1492" s="29"/>
      <c r="E1492" s="27" t="s">
        <v>206</v>
      </c>
      <c r="F1492" s="19" t="n">
        <f aca="false">IF(C1492="",VLOOKUP(E1492,'PORTE E UCO'!$A$5:$D$46,4,0),VLOOKUP(E1492,'PORTE E UCO'!$A$5:$D$46,4,0)*C1492)</f>
        <v>839.818166</v>
      </c>
      <c r="G1492" s="30"/>
      <c r="H1492" s="21" t="n">
        <f aca="false">G1492*$R$2</f>
        <v>0</v>
      </c>
      <c r="I1492" s="27" t="n">
        <v>2</v>
      </c>
      <c r="J1492" s="22" t="n">
        <f aca="false">IF(I1492&gt;=1,F1492*$J$2,"")</f>
        <v>251.9454498</v>
      </c>
      <c r="K1492" s="22" t="n">
        <f aca="false">IF(I1492&gt;=2,F1492*$K$2,"")</f>
        <v>167.9636332</v>
      </c>
      <c r="L1492" s="22" t="str">
        <f aca="false">IF(I1492&gt;=3,F1492*$L$2,"")</f>
        <v/>
      </c>
      <c r="M1492" s="22" t="str">
        <f aca="false">IF(I1492&gt;=4,F1492*$M$2,"")</f>
        <v/>
      </c>
      <c r="N1492" s="27" t="n">
        <v>4</v>
      </c>
      <c r="O1492" s="27" t="n">
        <v>0</v>
      </c>
      <c r="P1492" s="31" t="n">
        <v>0</v>
      </c>
      <c r="Q1492" s="32"/>
      <c r="R1492" s="38"/>
      <c r="S1492" s="25" t="n">
        <f aca="false">SUM(F1492,H1492,J1492,K1492,L1492,M1492)</f>
        <v>1259.727249</v>
      </c>
      <c r="T1492" s="25" t="n">
        <f aca="false">SUM(F1492,H1492,J1492,K1492,L1492,M1492,Q1492)</f>
        <v>1259.727249</v>
      </c>
      <c r="AMH1492" s="13"/>
      <c r="AMI1492" s="0"/>
      <c r="AMJ1492" s="0"/>
    </row>
    <row r="1493" s="39" customFormat="true" ht="13.8" hidden="false" customHeight="false" outlineLevel="0" collapsed="false">
      <c r="A1493" s="16" t="n">
        <v>30907098</v>
      </c>
      <c r="B1493" s="17" t="s">
        <v>1523</v>
      </c>
      <c r="C1493" s="18"/>
      <c r="D1493" s="18"/>
      <c r="E1493" s="16" t="s">
        <v>195</v>
      </c>
      <c r="F1493" s="19" t="n">
        <f aca="false">IF(C1493="",VLOOKUP(E1493,'PORTE E UCO'!$A$5:$D$46,4,0),VLOOKUP(E1493,'PORTE E UCO'!$A$5:$D$46,4,0)*C1493)</f>
        <v>742.008916</v>
      </c>
      <c r="G1493" s="20"/>
      <c r="H1493" s="21" t="n">
        <f aca="false">G1493*$R$2</f>
        <v>0</v>
      </c>
      <c r="I1493" s="16" t="n">
        <v>3</v>
      </c>
      <c r="J1493" s="22" t="n">
        <f aca="false">IF(I1493&gt;=1,F1493*$J$2,"")</f>
        <v>222.6026748</v>
      </c>
      <c r="K1493" s="22" t="n">
        <f aca="false">IF(I1493&gt;=2,F1493*$K$2,"")</f>
        <v>148.4017832</v>
      </c>
      <c r="L1493" s="22" t="n">
        <f aca="false">IF(I1493&gt;=3,F1493*$L$2,"")</f>
        <v>148.4017832</v>
      </c>
      <c r="M1493" s="22" t="str">
        <f aca="false">IF(I1493&gt;=4,F1493*$M$2,"")</f>
        <v/>
      </c>
      <c r="N1493" s="16" t="n">
        <v>4</v>
      </c>
      <c r="O1493" s="16" t="n">
        <v>0</v>
      </c>
      <c r="P1493" s="23" t="n">
        <v>0</v>
      </c>
      <c r="Q1493" s="22"/>
      <c r="R1493" s="38"/>
      <c r="S1493" s="25" t="n">
        <f aca="false">SUM(F1493,H1493,J1493,K1493,L1493,M1493)</f>
        <v>1261.4151572</v>
      </c>
      <c r="T1493" s="25" t="n">
        <f aca="false">SUM(F1493,H1493,J1493,K1493,L1493,M1493,Q1493)</f>
        <v>1261.4151572</v>
      </c>
      <c r="AMH1493" s="13"/>
      <c r="AMI1493" s="0"/>
      <c r="AMJ1493" s="0"/>
    </row>
    <row r="1494" s="39" customFormat="true" ht="14.95" hidden="false" customHeight="false" outlineLevel="0" collapsed="false">
      <c r="A1494" s="27" t="n">
        <v>30907101</v>
      </c>
      <c r="B1494" s="28" t="s">
        <v>1524</v>
      </c>
      <c r="C1494" s="29"/>
      <c r="D1494" s="29"/>
      <c r="E1494" s="27" t="s">
        <v>320</v>
      </c>
      <c r="F1494" s="19" t="n">
        <f aca="false">IF(C1494="",VLOOKUP(E1494,'PORTE E UCO'!$A$5:$D$46,4,0),VLOOKUP(E1494,'PORTE E UCO'!$A$5:$D$46,4,0)*C1494)</f>
        <v>1224.795374</v>
      </c>
      <c r="G1494" s="30"/>
      <c r="H1494" s="21" t="n">
        <f aca="false">G1494*$R$2</f>
        <v>0</v>
      </c>
      <c r="I1494" s="27" t="n">
        <v>2</v>
      </c>
      <c r="J1494" s="22" t="n">
        <f aca="false">IF(I1494&gt;=1,F1494*$J$2,"")</f>
        <v>367.4386122</v>
      </c>
      <c r="K1494" s="22" t="n">
        <f aca="false">IF(I1494&gt;=2,F1494*$K$2,"")</f>
        <v>244.9590748</v>
      </c>
      <c r="L1494" s="22" t="str">
        <f aca="false">IF(I1494&gt;=3,F1494*$L$2,"")</f>
        <v/>
      </c>
      <c r="M1494" s="22" t="str">
        <f aca="false">IF(I1494&gt;=4,F1494*$M$2,"")</f>
        <v/>
      </c>
      <c r="N1494" s="27" t="n">
        <v>4</v>
      </c>
      <c r="O1494" s="27" t="n">
        <v>0</v>
      </c>
      <c r="P1494" s="31" t="n">
        <v>0</v>
      </c>
      <c r="Q1494" s="32"/>
      <c r="R1494" s="38"/>
      <c r="S1494" s="25" t="n">
        <f aca="false">SUM(F1494,H1494,J1494,K1494,L1494,M1494)</f>
        <v>1837.193061</v>
      </c>
      <c r="T1494" s="25" t="n">
        <f aca="false">SUM(F1494,H1494,J1494,K1494,L1494,M1494,Q1494)</f>
        <v>1837.193061</v>
      </c>
      <c r="AMH1494" s="13"/>
      <c r="AMI1494" s="0"/>
      <c r="AMJ1494" s="0"/>
    </row>
    <row r="1495" s="39" customFormat="true" ht="13.8" hidden="false" customHeight="false" outlineLevel="0" collapsed="false">
      <c r="A1495" s="16" t="n">
        <v>30907110</v>
      </c>
      <c r="B1495" s="17" t="s">
        <v>1525</v>
      </c>
      <c r="C1495" s="18"/>
      <c r="D1495" s="18"/>
      <c r="E1495" s="16" t="s">
        <v>174</v>
      </c>
      <c r="F1495" s="19" t="n">
        <f aca="false">IF(C1495="",VLOOKUP(E1495,'PORTE E UCO'!$A$5:$D$46,4,0),VLOOKUP(E1495,'PORTE E UCO'!$A$5:$D$46,4,0)*C1495)</f>
        <v>1709.126456</v>
      </c>
      <c r="G1495" s="20"/>
      <c r="H1495" s="21" t="n">
        <f aca="false">G1495*$R$2</f>
        <v>0</v>
      </c>
      <c r="I1495" s="16" t="n">
        <v>2</v>
      </c>
      <c r="J1495" s="22" t="n">
        <f aca="false">IF(I1495&gt;=1,F1495*$J$2,"")</f>
        <v>512.7379368</v>
      </c>
      <c r="K1495" s="22" t="n">
        <f aca="false">IF(I1495&gt;=2,F1495*$K$2,"")</f>
        <v>341.8252912</v>
      </c>
      <c r="L1495" s="22" t="str">
        <f aca="false">IF(I1495&gt;=3,F1495*$L$2,"")</f>
        <v/>
      </c>
      <c r="M1495" s="22" t="str">
        <f aca="false">IF(I1495&gt;=4,F1495*$M$2,"")</f>
        <v/>
      </c>
      <c r="N1495" s="16" t="n">
        <v>4</v>
      </c>
      <c r="O1495" s="16" t="n">
        <v>0</v>
      </c>
      <c r="P1495" s="23" t="n">
        <v>0</v>
      </c>
      <c r="Q1495" s="22"/>
      <c r="R1495" s="38"/>
      <c r="S1495" s="25" t="n">
        <f aca="false">SUM(F1495,H1495,J1495,K1495,L1495,M1495)</f>
        <v>2563.689684</v>
      </c>
      <c r="T1495" s="25" t="n">
        <f aca="false">SUM(F1495,H1495,J1495,K1495,L1495,M1495,Q1495)</f>
        <v>2563.689684</v>
      </c>
      <c r="AMH1495" s="13"/>
      <c r="AMI1495" s="0"/>
      <c r="AMJ1495" s="0"/>
    </row>
    <row r="1496" s="39" customFormat="true" ht="13.8" hidden="false" customHeight="false" outlineLevel="0" collapsed="false">
      <c r="A1496" s="27" t="n">
        <v>30907128</v>
      </c>
      <c r="B1496" s="28" t="s">
        <v>1526</v>
      </c>
      <c r="C1496" s="29"/>
      <c r="D1496" s="29"/>
      <c r="E1496" s="27" t="s">
        <v>174</v>
      </c>
      <c r="F1496" s="19" t="n">
        <f aca="false">IF(C1496="",VLOOKUP(E1496,'PORTE E UCO'!$A$5:$D$46,4,0),VLOOKUP(E1496,'PORTE E UCO'!$A$5:$D$46,4,0)*C1496)</f>
        <v>1709.126456</v>
      </c>
      <c r="G1496" s="30"/>
      <c r="H1496" s="21" t="n">
        <f aca="false">G1496*$R$2</f>
        <v>0</v>
      </c>
      <c r="I1496" s="27" t="n">
        <v>3</v>
      </c>
      <c r="J1496" s="22" t="n">
        <f aca="false">IF(I1496&gt;=1,F1496*$J$2,"")</f>
        <v>512.7379368</v>
      </c>
      <c r="K1496" s="22" t="n">
        <f aca="false">IF(I1496&gt;=2,F1496*$K$2,"")</f>
        <v>341.8252912</v>
      </c>
      <c r="L1496" s="22" t="n">
        <f aca="false">IF(I1496&gt;=3,F1496*$L$2,"")</f>
        <v>341.8252912</v>
      </c>
      <c r="M1496" s="22" t="str">
        <f aca="false">IF(I1496&gt;=4,F1496*$M$2,"")</f>
        <v/>
      </c>
      <c r="N1496" s="27" t="n">
        <v>4</v>
      </c>
      <c r="O1496" s="27" t="n">
        <v>0</v>
      </c>
      <c r="P1496" s="31" t="n">
        <v>0</v>
      </c>
      <c r="Q1496" s="32"/>
      <c r="R1496" s="38"/>
      <c r="S1496" s="25" t="n">
        <f aca="false">SUM(F1496,H1496,J1496,K1496,L1496,M1496)</f>
        <v>2905.5149752</v>
      </c>
      <c r="T1496" s="25" t="n">
        <f aca="false">SUM(F1496,H1496,J1496,K1496,L1496,M1496,Q1496)</f>
        <v>2905.5149752</v>
      </c>
      <c r="AMH1496" s="13"/>
      <c r="AMI1496" s="0"/>
      <c r="AMJ1496" s="0"/>
    </row>
    <row r="1497" s="39" customFormat="true" ht="14.95" hidden="false" customHeight="false" outlineLevel="0" collapsed="false">
      <c r="A1497" s="16" t="n">
        <v>30907152</v>
      </c>
      <c r="B1497" s="17" t="s">
        <v>1527</v>
      </c>
      <c r="C1497" s="18"/>
      <c r="D1497" s="18"/>
      <c r="E1497" s="16" t="s">
        <v>31</v>
      </c>
      <c r="F1497" s="19" t="n">
        <f aca="false">IF(C1497="",VLOOKUP(E1497,'PORTE E UCO'!$A$5:$D$46,4,0),VLOOKUP(E1497,'PORTE E UCO'!$A$5:$D$46,4,0)*C1497)</f>
        <v>262.342192</v>
      </c>
      <c r="G1497" s="20"/>
      <c r="H1497" s="21" t="n">
        <f aca="false">G1497*$R$2</f>
        <v>0</v>
      </c>
      <c r="I1497" s="16" t="n">
        <v>0</v>
      </c>
      <c r="J1497" s="22" t="str">
        <f aca="false">IF(I1497&gt;=1,F1497*$J$2,"")</f>
        <v/>
      </c>
      <c r="K1497" s="22" t="str">
        <f aca="false">IF(I1497&gt;=2,F1497*$K$2,"")</f>
        <v/>
      </c>
      <c r="L1497" s="22" t="str">
        <f aca="false">IF(I1497&gt;=3,F1497*$L$2,"")</f>
        <v/>
      </c>
      <c r="M1497" s="22" t="str">
        <f aca="false">IF(I1497&gt;=4,F1497*$M$2,"")</f>
        <v/>
      </c>
      <c r="N1497" s="16" t="n">
        <v>0</v>
      </c>
      <c r="O1497" s="16" t="n">
        <v>0</v>
      </c>
      <c r="P1497" s="23" t="n">
        <v>0</v>
      </c>
      <c r="Q1497" s="22"/>
      <c r="R1497" s="38"/>
      <c r="S1497" s="25" t="n">
        <f aca="false">SUM(F1497,H1497,J1497,K1497,L1497,M1497)</f>
        <v>262.342192</v>
      </c>
      <c r="T1497" s="25" t="n">
        <f aca="false">SUM(F1497,H1497,J1497,K1497,L1497,M1497,Q1497)</f>
        <v>262.342192</v>
      </c>
      <c r="AMH1497" s="13"/>
      <c r="AMI1497" s="0"/>
      <c r="AMJ1497" s="0"/>
    </row>
    <row r="1498" s="39" customFormat="true" ht="13.8" hidden="false" customHeight="false" outlineLevel="0" collapsed="false">
      <c r="A1498" s="27" t="n">
        <v>30907136</v>
      </c>
      <c r="B1498" s="28" t="s">
        <v>1528</v>
      </c>
      <c r="C1498" s="29"/>
      <c r="D1498" s="29"/>
      <c r="E1498" s="27" t="s">
        <v>320</v>
      </c>
      <c r="F1498" s="19" t="n">
        <f aca="false">IF(C1498="",VLOOKUP(E1498,'PORTE E UCO'!$A$5:$D$46,4,0),VLOOKUP(E1498,'PORTE E UCO'!$A$5:$D$46,4,0)*C1498)</f>
        <v>1224.795374</v>
      </c>
      <c r="G1498" s="30"/>
      <c r="H1498" s="21" t="n">
        <f aca="false">G1498*$R$2</f>
        <v>0</v>
      </c>
      <c r="I1498" s="27" t="n">
        <v>2</v>
      </c>
      <c r="J1498" s="22" t="n">
        <f aca="false">IF(I1498&gt;=1,F1498*$J$2,"")</f>
        <v>367.4386122</v>
      </c>
      <c r="K1498" s="22" t="n">
        <f aca="false">IF(I1498&gt;=2,F1498*$K$2,"")</f>
        <v>244.9590748</v>
      </c>
      <c r="L1498" s="22" t="str">
        <f aca="false">IF(I1498&gt;=3,F1498*$L$2,"")</f>
        <v/>
      </c>
      <c r="M1498" s="22" t="str">
        <f aca="false">IF(I1498&gt;=4,F1498*$M$2,"")</f>
        <v/>
      </c>
      <c r="N1498" s="27" t="n">
        <v>5</v>
      </c>
      <c r="O1498" s="27" t="n">
        <v>0</v>
      </c>
      <c r="P1498" s="31" t="n">
        <v>0</v>
      </c>
      <c r="Q1498" s="32"/>
      <c r="R1498" s="38"/>
      <c r="S1498" s="25" t="n">
        <f aca="false">SUM(F1498,H1498,J1498,K1498,L1498,M1498)</f>
        <v>1837.193061</v>
      </c>
      <c r="T1498" s="25" t="n">
        <f aca="false">SUM(F1498,H1498,J1498,K1498,L1498,M1498,Q1498)</f>
        <v>1837.193061</v>
      </c>
      <c r="AMH1498" s="13"/>
      <c r="AMI1498" s="0"/>
      <c r="AMJ1498" s="0"/>
    </row>
    <row r="1499" s="39" customFormat="true" ht="13.8" hidden="false" customHeight="false" outlineLevel="0" collapsed="false">
      <c r="A1499" s="16" t="n">
        <v>30907144</v>
      </c>
      <c r="B1499" s="17" t="s">
        <v>1529</v>
      </c>
      <c r="C1499" s="18"/>
      <c r="D1499" s="18"/>
      <c r="E1499" s="16" t="s">
        <v>195</v>
      </c>
      <c r="F1499" s="19" t="n">
        <f aca="false">IF(C1499="",VLOOKUP(E1499,'PORTE E UCO'!$A$5:$D$46,4,0),VLOOKUP(E1499,'PORTE E UCO'!$A$5:$D$46,4,0)*C1499)</f>
        <v>742.008916</v>
      </c>
      <c r="G1499" s="20"/>
      <c r="H1499" s="21" t="n">
        <f aca="false">G1499*$R$2</f>
        <v>0</v>
      </c>
      <c r="I1499" s="16" t="n">
        <v>1</v>
      </c>
      <c r="J1499" s="22" t="n">
        <f aca="false">IF(I1499&gt;=1,F1499*$J$2,"")</f>
        <v>222.6026748</v>
      </c>
      <c r="K1499" s="22" t="str">
        <f aca="false">IF(I1499&gt;=2,F1499*$K$2,"")</f>
        <v/>
      </c>
      <c r="L1499" s="22" t="str">
        <f aca="false">IF(I1499&gt;=3,F1499*$L$2,"")</f>
        <v/>
      </c>
      <c r="M1499" s="22" t="str">
        <f aca="false">IF(I1499&gt;=4,F1499*$M$2,"")</f>
        <v/>
      </c>
      <c r="N1499" s="16" t="n">
        <v>3</v>
      </c>
      <c r="O1499" s="16" t="n">
        <v>0</v>
      </c>
      <c r="P1499" s="23" t="n">
        <v>0</v>
      </c>
      <c r="Q1499" s="22"/>
      <c r="R1499" s="38"/>
      <c r="S1499" s="25" t="n">
        <f aca="false">SUM(F1499,H1499,J1499,K1499,L1499,M1499)</f>
        <v>964.6115908</v>
      </c>
      <c r="T1499" s="25" t="n">
        <f aca="false">SUM(F1499,H1499,J1499,K1499,L1499,M1499,Q1499)</f>
        <v>964.6115908</v>
      </c>
      <c r="AMH1499" s="13"/>
      <c r="AMI1499" s="0"/>
      <c r="AMJ1499" s="0"/>
    </row>
    <row r="1500" s="39" customFormat="true" ht="13.8" hidden="false" customHeight="false" outlineLevel="0" collapsed="false">
      <c r="A1500" s="27" t="n">
        <v>30908019</v>
      </c>
      <c r="B1500" s="28" t="s">
        <v>1530</v>
      </c>
      <c r="C1500" s="29"/>
      <c r="D1500" s="29"/>
      <c r="E1500" s="27" t="s">
        <v>174</v>
      </c>
      <c r="F1500" s="19" t="n">
        <f aca="false">IF(C1500="",VLOOKUP(E1500,'PORTE E UCO'!$A$5:$D$46,4,0),VLOOKUP(E1500,'PORTE E UCO'!$A$5:$D$46,4,0)*C1500)</f>
        <v>1709.126456</v>
      </c>
      <c r="G1500" s="30"/>
      <c r="H1500" s="21" t="n">
        <f aca="false">G1500*$R$2</f>
        <v>0</v>
      </c>
      <c r="I1500" s="27" t="n">
        <v>4</v>
      </c>
      <c r="J1500" s="22" t="n">
        <f aca="false">IF(I1500&gt;=1,F1500*$J$2,"")</f>
        <v>512.7379368</v>
      </c>
      <c r="K1500" s="22" t="n">
        <f aca="false">IF(I1500&gt;=2,F1500*$K$2,"")</f>
        <v>341.8252912</v>
      </c>
      <c r="L1500" s="22" t="n">
        <f aca="false">IF(I1500&gt;=3,F1500*$L$2,"")</f>
        <v>341.8252912</v>
      </c>
      <c r="M1500" s="22" t="n">
        <f aca="false">IF(I1500&gt;=4,F1500*$M$2,"")</f>
        <v>341.8252912</v>
      </c>
      <c r="N1500" s="27" t="n">
        <v>7</v>
      </c>
      <c r="O1500" s="27" t="n">
        <v>0</v>
      </c>
      <c r="P1500" s="31" t="n">
        <v>0</v>
      </c>
      <c r="Q1500" s="32"/>
      <c r="R1500" s="38"/>
      <c r="S1500" s="25" t="n">
        <f aca="false">SUM(F1500,H1500,J1500,K1500,L1500,M1500)</f>
        <v>3247.3402664</v>
      </c>
      <c r="T1500" s="25" t="n">
        <f aca="false">SUM(F1500,H1500,J1500,K1500,L1500,M1500,Q1500)</f>
        <v>3247.3402664</v>
      </c>
      <c r="AMH1500" s="13"/>
      <c r="AMI1500" s="0"/>
      <c r="AMJ1500" s="0"/>
    </row>
    <row r="1501" s="39" customFormat="true" ht="13.8" hidden="false" customHeight="false" outlineLevel="0" collapsed="false">
      <c r="A1501" s="16" t="n">
        <v>30908027</v>
      </c>
      <c r="B1501" s="17" t="s">
        <v>1531</v>
      </c>
      <c r="C1501" s="18"/>
      <c r="D1501" s="18"/>
      <c r="E1501" s="16" t="s">
        <v>176</v>
      </c>
      <c r="F1501" s="19" t="n">
        <f aca="false">IF(C1501="",VLOOKUP(E1501,'PORTE E UCO'!$A$5:$D$46,4,0),VLOOKUP(E1501,'PORTE E UCO'!$A$5:$D$46,4,0)*C1501)</f>
        <v>891.034646</v>
      </c>
      <c r="G1501" s="20"/>
      <c r="H1501" s="21" t="n">
        <f aca="false">G1501*$R$2</f>
        <v>0</v>
      </c>
      <c r="I1501" s="16" t="n">
        <v>2</v>
      </c>
      <c r="J1501" s="22" t="n">
        <f aca="false">IF(I1501&gt;=1,F1501*$J$2,"")</f>
        <v>267.3103938</v>
      </c>
      <c r="K1501" s="22" t="n">
        <f aca="false">IF(I1501&gt;=2,F1501*$K$2,"")</f>
        <v>178.2069292</v>
      </c>
      <c r="L1501" s="22" t="str">
        <f aca="false">IF(I1501&gt;=3,F1501*$L$2,"")</f>
        <v/>
      </c>
      <c r="M1501" s="22" t="str">
        <f aca="false">IF(I1501&gt;=4,F1501*$M$2,"")</f>
        <v/>
      </c>
      <c r="N1501" s="16" t="n">
        <v>4</v>
      </c>
      <c r="O1501" s="16" t="n">
        <v>0</v>
      </c>
      <c r="P1501" s="23" t="n">
        <v>0</v>
      </c>
      <c r="Q1501" s="22"/>
      <c r="R1501" s="38"/>
      <c r="S1501" s="25" t="n">
        <f aca="false">SUM(F1501,H1501,J1501,K1501,L1501,M1501)</f>
        <v>1336.551969</v>
      </c>
      <c r="T1501" s="25" t="n">
        <f aca="false">SUM(F1501,H1501,J1501,K1501,L1501,M1501,Q1501)</f>
        <v>1336.551969</v>
      </c>
      <c r="AMH1501" s="13"/>
      <c r="AMI1501" s="0"/>
      <c r="AMJ1501" s="0"/>
    </row>
    <row r="1502" s="39" customFormat="true" ht="13.8" hidden="false" customHeight="false" outlineLevel="0" collapsed="false">
      <c r="A1502" s="27" t="n">
        <v>30908035</v>
      </c>
      <c r="B1502" s="28" t="s">
        <v>1532</v>
      </c>
      <c r="C1502" s="29"/>
      <c r="D1502" s="29"/>
      <c r="E1502" s="27" t="s">
        <v>341</v>
      </c>
      <c r="F1502" s="19" t="n">
        <f aca="false">IF(C1502="",VLOOKUP(E1502,'PORTE E UCO'!$A$5:$D$46,4,0),VLOOKUP(E1502,'PORTE E UCO'!$A$5:$D$46,4,0)*C1502)</f>
        <v>1558.54594</v>
      </c>
      <c r="G1502" s="30"/>
      <c r="H1502" s="21" t="n">
        <f aca="false">G1502*$R$2</f>
        <v>0</v>
      </c>
      <c r="I1502" s="27" t="n">
        <v>3</v>
      </c>
      <c r="J1502" s="22" t="n">
        <f aca="false">IF(I1502&gt;=1,F1502*$J$2,"")</f>
        <v>467.563782</v>
      </c>
      <c r="K1502" s="22" t="n">
        <f aca="false">IF(I1502&gt;=2,F1502*$K$2,"")</f>
        <v>311.709188</v>
      </c>
      <c r="L1502" s="22" t="n">
        <f aca="false">IF(I1502&gt;=3,F1502*$L$2,"")</f>
        <v>311.709188</v>
      </c>
      <c r="M1502" s="22" t="str">
        <f aca="false">IF(I1502&gt;=4,F1502*$M$2,"")</f>
        <v/>
      </c>
      <c r="N1502" s="27" t="n">
        <v>6</v>
      </c>
      <c r="O1502" s="27" t="n">
        <v>0</v>
      </c>
      <c r="P1502" s="31" t="n">
        <v>0</v>
      </c>
      <c r="Q1502" s="32"/>
      <c r="R1502" s="38"/>
      <c r="S1502" s="25" t="n">
        <f aca="false">SUM(F1502,H1502,J1502,K1502,L1502,M1502)</f>
        <v>2649.528098</v>
      </c>
      <c r="T1502" s="25" t="n">
        <f aca="false">SUM(F1502,H1502,J1502,K1502,L1502,M1502,Q1502)</f>
        <v>2649.528098</v>
      </c>
      <c r="AMH1502" s="13"/>
      <c r="AMI1502" s="0"/>
      <c r="AMJ1502" s="0"/>
    </row>
    <row r="1503" s="39" customFormat="true" ht="13.8" hidden="false" customHeight="false" outlineLevel="0" collapsed="false">
      <c r="A1503" s="16" t="n">
        <v>30908051</v>
      </c>
      <c r="B1503" s="17" t="s">
        <v>1533</v>
      </c>
      <c r="C1503" s="18"/>
      <c r="D1503" s="18"/>
      <c r="E1503" s="16" t="s">
        <v>341</v>
      </c>
      <c r="F1503" s="19" t="n">
        <f aca="false">IF(C1503="",VLOOKUP(E1503,'PORTE E UCO'!$A$5:$D$46,4,0),VLOOKUP(E1503,'PORTE E UCO'!$A$5:$D$46,4,0)*C1503)</f>
        <v>1558.54594</v>
      </c>
      <c r="G1503" s="20"/>
      <c r="H1503" s="21" t="n">
        <f aca="false">G1503*$R$2</f>
        <v>0</v>
      </c>
      <c r="I1503" s="16" t="n">
        <v>3</v>
      </c>
      <c r="J1503" s="22" t="n">
        <f aca="false">IF(I1503&gt;=1,F1503*$J$2,"")</f>
        <v>467.563782</v>
      </c>
      <c r="K1503" s="22" t="n">
        <f aca="false">IF(I1503&gt;=2,F1503*$K$2,"")</f>
        <v>311.709188</v>
      </c>
      <c r="L1503" s="22" t="n">
        <f aca="false">IF(I1503&gt;=3,F1503*$L$2,"")</f>
        <v>311.709188</v>
      </c>
      <c r="M1503" s="22" t="str">
        <f aca="false">IF(I1503&gt;=4,F1503*$M$2,"")</f>
        <v/>
      </c>
      <c r="N1503" s="16" t="n">
        <v>7</v>
      </c>
      <c r="O1503" s="16" t="n">
        <v>0</v>
      </c>
      <c r="P1503" s="23" t="n">
        <v>0</v>
      </c>
      <c r="Q1503" s="22"/>
      <c r="R1503" s="38"/>
      <c r="S1503" s="25" t="n">
        <f aca="false">SUM(F1503,H1503,J1503,K1503,L1503,M1503)</f>
        <v>2649.528098</v>
      </c>
      <c r="T1503" s="25" t="n">
        <f aca="false">SUM(F1503,H1503,J1503,K1503,L1503,M1503,Q1503)</f>
        <v>2649.528098</v>
      </c>
      <c r="AMH1503" s="13"/>
      <c r="AMI1503" s="0"/>
      <c r="AMJ1503" s="0"/>
    </row>
    <row r="1504" s="39" customFormat="true" ht="13.8" hidden="false" customHeight="false" outlineLevel="0" collapsed="false">
      <c r="A1504" s="27" t="n">
        <v>30908043</v>
      </c>
      <c r="B1504" s="28" t="s">
        <v>1534</v>
      </c>
      <c r="C1504" s="29"/>
      <c r="D1504" s="29"/>
      <c r="E1504" s="27" t="s">
        <v>272</v>
      </c>
      <c r="F1504" s="19" t="n">
        <f aca="false">IF(C1504="",VLOOKUP(E1504,'PORTE E UCO'!$A$5:$D$46,4,0),VLOOKUP(E1504,'PORTE E UCO'!$A$5:$D$46,4,0)*C1504)</f>
        <v>801.009488</v>
      </c>
      <c r="G1504" s="30"/>
      <c r="H1504" s="21" t="n">
        <f aca="false">G1504*$R$2</f>
        <v>0</v>
      </c>
      <c r="I1504" s="27" t="n">
        <v>2</v>
      </c>
      <c r="J1504" s="22" t="n">
        <f aca="false">IF(I1504&gt;=1,F1504*$J$2,"")</f>
        <v>240.3028464</v>
      </c>
      <c r="K1504" s="22" t="n">
        <f aca="false">IF(I1504&gt;=2,F1504*$K$2,"")</f>
        <v>160.2018976</v>
      </c>
      <c r="L1504" s="22" t="str">
        <f aca="false">IF(I1504&gt;=3,F1504*$L$2,"")</f>
        <v/>
      </c>
      <c r="M1504" s="22" t="str">
        <f aca="false">IF(I1504&gt;=4,F1504*$M$2,"")</f>
        <v/>
      </c>
      <c r="N1504" s="27" t="n">
        <v>4</v>
      </c>
      <c r="O1504" s="27" t="n">
        <v>0</v>
      </c>
      <c r="P1504" s="31" t="n">
        <v>0</v>
      </c>
      <c r="Q1504" s="32"/>
      <c r="R1504" s="38"/>
      <c r="S1504" s="25" t="n">
        <f aca="false">SUM(F1504,H1504,J1504,K1504,L1504,M1504)</f>
        <v>1201.514232</v>
      </c>
      <c r="T1504" s="25" t="n">
        <f aca="false">SUM(F1504,H1504,J1504,K1504,L1504,M1504,Q1504)</f>
        <v>1201.514232</v>
      </c>
      <c r="AMH1504" s="13"/>
      <c r="AMI1504" s="0"/>
      <c r="AMJ1504" s="0"/>
    </row>
    <row r="1505" s="39" customFormat="true" ht="13.8" hidden="false" customHeight="false" outlineLevel="0" collapsed="false">
      <c r="A1505" s="16" t="n">
        <v>30908060</v>
      </c>
      <c r="B1505" s="17" t="s">
        <v>1535</v>
      </c>
      <c r="C1505" s="18"/>
      <c r="D1505" s="18"/>
      <c r="E1505" s="16" t="s">
        <v>221</v>
      </c>
      <c r="F1505" s="19" t="n">
        <f aca="false">IF(C1505="",VLOOKUP(E1505,'PORTE E UCO'!$A$5:$D$46,4,0),VLOOKUP(E1505,'PORTE E UCO'!$A$5:$D$46,4,0)*C1505)</f>
        <v>1140.948712</v>
      </c>
      <c r="G1505" s="20"/>
      <c r="H1505" s="21" t="n">
        <f aca="false">G1505*$R$2</f>
        <v>0</v>
      </c>
      <c r="I1505" s="16" t="n">
        <v>3</v>
      </c>
      <c r="J1505" s="22" t="n">
        <f aca="false">IF(I1505&gt;=1,F1505*$J$2,"")</f>
        <v>342.2846136</v>
      </c>
      <c r="K1505" s="22" t="n">
        <f aca="false">IF(I1505&gt;=2,F1505*$K$2,"")</f>
        <v>228.1897424</v>
      </c>
      <c r="L1505" s="22" t="n">
        <f aca="false">IF(I1505&gt;=3,F1505*$L$2,"")</f>
        <v>228.1897424</v>
      </c>
      <c r="M1505" s="22" t="str">
        <f aca="false">IF(I1505&gt;=4,F1505*$M$2,"")</f>
        <v/>
      </c>
      <c r="N1505" s="16" t="n">
        <v>6</v>
      </c>
      <c r="O1505" s="16" t="n">
        <v>0</v>
      </c>
      <c r="P1505" s="23" t="n">
        <v>0</v>
      </c>
      <c r="Q1505" s="22"/>
      <c r="R1505" s="38"/>
      <c r="S1505" s="25" t="n">
        <f aca="false">SUM(F1505,H1505,J1505,K1505,L1505,M1505)</f>
        <v>1939.6128104</v>
      </c>
      <c r="T1505" s="25" t="n">
        <f aca="false">SUM(F1505,H1505,J1505,K1505,L1505,M1505,Q1505)</f>
        <v>1939.6128104</v>
      </c>
      <c r="AMH1505" s="13"/>
      <c r="AMI1505" s="0"/>
      <c r="AMJ1505" s="0"/>
    </row>
    <row r="1506" s="39" customFormat="true" ht="13.8" hidden="false" customHeight="false" outlineLevel="0" collapsed="false">
      <c r="A1506" s="27" t="n">
        <v>30908078</v>
      </c>
      <c r="B1506" s="28" t="s">
        <v>1536</v>
      </c>
      <c r="C1506" s="29"/>
      <c r="D1506" s="29"/>
      <c r="E1506" s="27" t="s">
        <v>26</v>
      </c>
      <c r="F1506" s="19" t="n">
        <f aca="false">IF(C1506="",VLOOKUP(E1506,'PORTE E UCO'!$A$5:$D$46,4,0),VLOOKUP(E1506,'PORTE E UCO'!$A$5:$D$46,4,0)*C1506)</f>
        <v>324.442174</v>
      </c>
      <c r="G1506" s="30"/>
      <c r="H1506" s="21" t="n">
        <f aca="false">G1506*$R$2</f>
        <v>0</v>
      </c>
      <c r="I1506" s="27" t="n">
        <v>2</v>
      </c>
      <c r="J1506" s="22" t="n">
        <f aca="false">IF(I1506&gt;=1,F1506*$J$2,"")</f>
        <v>97.3326522</v>
      </c>
      <c r="K1506" s="22" t="n">
        <f aca="false">IF(I1506&gt;=2,F1506*$K$2,"")</f>
        <v>64.8884348</v>
      </c>
      <c r="L1506" s="22" t="str">
        <f aca="false">IF(I1506&gt;=3,F1506*$L$2,"")</f>
        <v/>
      </c>
      <c r="M1506" s="22" t="str">
        <f aca="false">IF(I1506&gt;=4,F1506*$M$2,"")</f>
        <v/>
      </c>
      <c r="N1506" s="27" t="n">
        <v>2</v>
      </c>
      <c r="O1506" s="27" t="n">
        <v>0</v>
      </c>
      <c r="P1506" s="31" t="n">
        <v>0</v>
      </c>
      <c r="Q1506" s="32"/>
      <c r="R1506" s="38"/>
      <c r="S1506" s="25" t="n">
        <f aca="false">SUM(F1506,H1506,J1506,K1506,L1506,M1506)</f>
        <v>486.663261</v>
      </c>
      <c r="T1506" s="25" t="n">
        <f aca="false">SUM(F1506,H1506,J1506,K1506,L1506,M1506,Q1506)</f>
        <v>486.663261</v>
      </c>
      <c r="AMH1506" s="13"/>
      <c r="AMI1506" s="0"/>
      <c r="AMJ1506" s="0"/>
    </row>
    <row r="1507" s="39" customFormat="true" ht="13.8" hidden="false" customHeight="false" outlineLevel="0" collapsed="false">
      <c r="A1507" s="16" t="n">
        <v>30908086</v>
      </c>
      <c r="B1507" s="17" t="s">
        <v>1537</v>
      </c>
      <c r="C1507" s="18"/>
      <c r="D1507" s="18"/>
      <c r="E1507" s="16" t="s">
        <v>174</v>
      </c>
      <c r="F1507" s="19" t="n">
        <f aca="false">IF(C1507="",VLOOKUP(E1507,'PORTE E UCO'!$A$5:$D$46,4,0),VLOOKUP(E1507,'PORTE E UCO'!$A$5:$D$46,4,0)*C1507)</f>
        <v>1709.126456</v>
      </c>
      <c r="G1507" s="20"/>
      <c r="H1507" s="21" t="n">
        <f aca="false">G1507*$R$2</f>
        <v>0</v>
      </c>
      <c r="I1507" s="16" t="n">
        <v>4</v>
      </c>
      <c r="J1507" s="22" t="n">
        <f aca="false">IF(I1507&gt;=1,F1507*$J$2,"")</f>
        <v>512.7379368</v>
      </c>
      <c r="K1507" s="22" t="n">
        <f aca="false">IF(I1507&gt;=2,F1507*$K$2,"")</f>
        <v>341.8252912</v>
      </c>
      <c r="L1507" s="22" t="n">
        <f aca="false">IF(I1507&gt;=3,F1507*$L$2,"")</f>
        <v>341.8252912</v>
      </c>
      <c r="M1507" s="22" t="n">
        <f aca="false">IF(I1507&gt;=4,F1507*$M$2,"")</f>
        <v>341.8252912</v>
      </c>
      <c r="N1507" s="16" t="n">
        <v>7</v>
      </c>
      <c r="O1507" s="16" t="n">
        <v>0</v>
      </c>
      <c r="P1507" s="23" t="n">
        <v>0</v>
      </c>
      <c r="Q1507" s="22"/>
      <c r="R1507" s="38"/>
      <c r="S1507" s="25" t="n">
        <f aca="false">SUM(F1507,H1507,J1507,K1507,L1507,M1507)</f>
        <v>3247.3402664</v>
      </c>
      <c r="T1507" s="25" t="n">
        <f aca="false">SUM(F1507,H1507,J1507,K1507,L1507,M1507,Q1507)</f>
        <v>3247.3402664</v>
      </c>
      <c r="AMH1507" s="13"/>
      <c r="AMI1507" s="0"/>
      <c r="AMJ1507" s="0"/>
    </row>
    <row r="1508" s="39" customFormat="true" ht="13.8" hidden="false" customHeight="false" outlineLevel="0" collapsed="false">
      <c r="A1508" s="27" t="n">
        <v>30908094</v>
      </c>
      <c r="B1508" s="28" t="s">
        <v>1538</v>
      </c>
      <c r="C1508" s="29"/>
      <c r="D1508" s="29"/>
      <c r="E1508" s="27" t="s">
        <v>221</v>
      </c>
      <c r="F1508" s="19" t="n">
        <f aca="false">IF(C1508="",VLOOKUP(E1508,'PORTE E UCO'!$A$5:$D$46,4,0),VLOOKUP(E1508,'PORTE E UCO'!$A$5:$D$46,4,0)*C1508)</f>
        <v>1140.948712</v>
      </c>
      <c r="G1508" s="30"/>
      <c r="H1508" s="21" t="n">
        <f aca="false">G1508*$R$2</f>
        <v>0</v>
      </c>
      <c r="I1508" s="27" t="n">
        <v>3</v>
      </c>
      <c r="J1508" s="22" t="n">
        <f aca="false">IF(I1508&gt;=1,F1508*$J$2,"")</f>
        <v>342.2846136</v>
      </c>
      <c r="K1508" s="22" t="n">
        <f aca="false">IF(I1508&gt;=2,F1508*$K$2,"")</f>
        <v>228.1897424</v>
      </c>
      <c r="L1508" s="22" t="n">
        <f aca="false">IF(I1508&gt;=3,F1508*$L$2,"")</f>
        <v>228.1897424</v>
      </c>
      <c r="M1508" s="22" t="str">
        <f aca="false">IF(I1508&gt;=4,F1508*$M$2,"")</f>
        <v/>
      </c>
      <c r="N1508" s="27" t="n">
        <v>4</v>
      </c>
      <c r="O1508" s="27" t="n">
        <v>0</v>
      </c>
      <c r="P1508" s="31" t="n">
        <v>0</v>
      </c>
      <c r="Q1508" s="32"/>
      <c r="R1508" s="38"/>
      <c r="S1508" s="25" t="n">
        <f aca="false">SUM(F1508,H1508,J1508,K1508,L1508,M1508)</f>
        <v>1939.6128104</v>
      </c>
      <c r="T1508" s="25" t="n">
        <f aca="false">SUM(F1508,H1508,J1508,K1508,L1508,M1508,Q1508)</f>
        <v>1939.6128104</v>
      </c>
      <c r="AMH1508" s="13"/>
      <c r="AMI1508" s="0"/>
      <c r="AMJ1508" s="0"/>
    </row>
    <row r="1509" s="39" customFormat="true" ht="13.8" hidden="false" customHeight="false" outlineLevel="0" collapsed="false">
      <c r="A1509" s="16" t="n">
        <v>30908108</v>
      </c>
      <c r="B1509" s="17" t="s">
        <v>1539</v>
      </c>
      <c r="C1509" s="18"/>
      <c r="D1509" s="18"/>
      <c r="E1509" s="16" t="s">
        <v>59</v>
      </c>
      <c r="F1509" s="19" t="n">
        <f aca="false">IF(C1509="",VLOOKUP(E1509,'PORTE E UCO'!$A$5:$D$46,4,0),VLOOKUP(E1509,'PORTE E UCO'!$A$5:$D$46,4,0)*C1509)</f>
        <v>349.26794</v>
      </c>
      <c r="G1509" s="20"/>
      <c r="H1509" s="21" t="n">
        <f aca="false">G1509*$R$2</f>
        <v>0</v>
      </c>
      <c r="I1509" s="16" t="n">
        <v>0</v>
      </c>
      <c r="J1509" s="22" t="str">
        <f aca="false">IF(I1509&gt;=1,F1509*$J$2,"")</f>
        <v/>
      </c>
      <c r="K1509" s="22" t="str">
        <f aca="false">IF(I1509&gt;=2,F1509*$K$2,"")</f>
        <v/>
      </c>
      <c r="L1509" s="22" t="str">
        <f aca="false">IF(I1509&gt;=3,F1509*$L$2,"")</f>
        <v/>
      </c>
      <c r="M1509" s="22" t="str">
        <f aca="false">IF(I1509&gt;=4,F1509*$M$2,"")</f>
        <v/>
      </c>
      <c r="N1509" s="16" t="n">
        <v>2</v>
      </c>
      <c r="O1509" s="16" t="n">
        <v>0</v>
      </c>
      <c r="P1509" s="23" t="n">
        <v>0</v>
      </c>
      <c r="Q1509" s="22"/>
      <c r="R1509" s="38"/>
      <c r="S1509" s="25" t="n">
        <f aca="false">SUM(F1509,H1509,J1509,K1509,L1509,M1509)</f>
        <v>349.26794</v>
      </c>
      <c r="T1509" s="25" t="n">
        <f aca="false">SUM(F1509,H1509,J1509,K1509,L1509,M1509,Q1509)</f>
        <v>349.26794</v>
      </c>
      <c r="AMH1509" s="13"/>
      <c r="AMI1509" s="0"/>
      <c r="AMJ1509" s="0"/>
    </row>
    <row r="1510" s="39" customFormat="true" ht="21.65" hidden="false" customHeight="false" outlineLevel="0" collapsed="false">
      <c r="A1510" s="27" t="n">
        <v>30909147</v>
      </c>
      <c r="B1510" s="28" t="s">
        <v>1540</v>
      </c>
      <c r="C1510" s="29"/>
      <c r="D1510" s="29"/>
      <c r="E1510" s="27" t="s">
        <v>24</v>
      </c>
      <c r="F1510" s="19" t="n">
        <f aca="false">IF(C1510="",VLOOKUP(E1510,'PORTE E UCO'!$A$5:$D$46,4,0),VLOOKUP(E1510,'PORTE E UCO'!$A$5:$D$46,4,0)*C1510)</f>
        <v>377.223602</v>
      </c>
      <c r="G1510" s="30" t="n">
        <v>18</v>
      </c>
      <c r="H1510" s="21" t="n">
        <f aca="false">G1510*$R$2</f>
        <v>354.125376</v>
      </c>
      <c r="I1510" s="27" t="n">
        <v>0</v>
      </c>
      <c r="J1510" s="22" t="str">
        <f aca="false">IF(I1510&gt;=1,F1510*$J$2,"")</f>
        <v/>
      </c>
      <c r="K1510" s="22" t="str">
        <f aca="false">IF(I1510&gt;=2,F1510*$K$2,"")</f>
        <v/>
      </c>
      <c r="L1510" s="22" t="str">
        <f aca="false">IF(I1510&gt;=3,F1510*$L$2,"")</f>
        <v/>
      </c>
      <c r="M1510" s="22" t="str">
        <f aca="false">IF(I1510&gt;=4,F1510*$M$2,"")</f>
        <v/>
      </c>
      <c r="N1510" s="27" t="n">
        <v>0</v>
      </c>
      <c r="O1510" s="27" t="n">
        <v>0</v>
      </c>
      <c r="P1510" s="31" t="n">
        <v>0</v>
      </c>
      <c r="Q1510" s="32"/>
      <c r="R1510" s="38"/>
      <c r="S1510" s="25" t="n">
        <f aca="false">SUM(F1510,H1510,J1510,K1510,L1510,M1510)</f>
        <v>731.348978</v>
      </c>
      <c r="T1510" s="25" t="n">
        <f aca="false">SUM(F1510,H1510,J1510,K1510,L1510,M1510,Q1510)</f>
        <v>731.348978</v>
      </c>
      <c r="AMH1510" s="13"/>
      <c r="AMI1510" s="0"/>
      <c r="AMJ1510" s="0"/>
    </row>
    <row r="1511" s="39" customFormat="true" ht="21.65" hidden="false" customHeight="false" outlineLevel="0" collapsed="false">
      <c r="A1511" s="16" t="n">
        <v>30909139</v>
      </c>
      <c r="B1511" s="17" t="s">
        <v>1541</v>
      </c>
      <c r="C1511" s="18"/>
      <c r="D1511" s="18"/>
      <c r="E1511" s="16" t="s">
        <v>171</v>
      </c>
      <c r="F1511" s="19" t="n">
        <f aca="false">IF(C1511="",VLOOKUP(E1511,'PORTE E UCO'!$A$5:$D$46,4,0),VLOOKUP(E1511,'PORTE E UCO'!$A$5:$D$46,4,0)*C1511)</f>
        <v>287.188282</v>
      </c>
      <c r="G1511" s="20" t="n">
        <v>14</v>
      </c>
      <c r="H1511" s="21" t="n">
        <f aca="false">G1511*$R$2</f>
        <v>275.430848</v>
      </c>
      <c r="I1511" s="16" t="n">
        <v>0</v>
      </c>
      <c r="J1511" s="22" t="str">
        <f aca="false">IF(I1511&gt;=1,F1511*$J$2,"")</f>
        <v/>
      </c>
      <c r="K1511" s="22" t="str">
        <f aca="false">IF(I1511&gt;=2,F1511*$K$2,"")</f>
        <v/>
      </c>
      <c r="L1511" s="22" t="str">
        <f aca="false">IF(I1511&gt;=3,F1511*$L$2,"")</f>
        <v/>
      </c>
      <c r="M1511" s="22" t="str">
        <f aca="false">IF(I1511&gt;=4,F1511*$M$2,"")</f>
        <v/>
      </c>
      <c r="N1511" s="16" t="n">
        <v>0</v>
      </c>
      <c r="O1511" s="16" t="n">
        <v>0</v>
      </c>
      <c r="P1511" s="23" t="n">
        <v>0</v>
      </c>
      <c r="Q1511" s="22"/>
      <c r="R1511" s="38"/>
      <c r="S1511" s="25" t="n">
        <f aca="false">SUM(F1511,H1511,J1511,K1511,L1511,M1511)</f>
        <v>562.61913</v>
      </c>
      <c r="T1511" s="25" t="n">
        <f aca="false">SUM(F1511,H1511,J1511,K1511,L1511,M1511,Q1511)</f>
        <v>562.61913</v>
      </c>
      <c r="AMH1511" s="13"/>
      <c r="AMI1511" s="0"/>
      <c r="AMJ1511" s="0"/>
    </row>
    <row r="1512" s="39" customFormat="true" ht="13.8" hidden="false" customHeight="false" outlineLevel="0" collapsed="false">
      <c r="A1512" s="27" t="n">
        <v>30909023</v>
      </c>
      <c r="B1512" s="28" t="s">
        <v>1542</v>
      </c>
      <c r="C1512" s="29"/>
      <c r="D1512" s="29"/>
      <c r="E1512" s="27" t="s">
        <v>171</v>
      </c>
      <c r="F1512" s="19" t="n">
        <f aca="false">IF(C1512="",VLOOKUP(E1512,'PORTE E UCO'!$A$5:$D$46,4,0),VLOOKUP(E1512,'PORTE E UCO'!$A$5:$D$46,4,0)*C1512)</f>
        <v>287.188282</v>
      </c>
      <c r="G1512" s="30"/>
      <c r="H1512" s="21" t="n">
        <f aca="false">G1512*$R$2</f>
        <v>0</v>
      </c>
      <c r="I1512" s="27" t="n">
        <v>0</v>
      </c>
      <c r="J1512" s="22" t="str">
        <f aca="false">IF(I1512&gt;=1,F1512*$J$2,"")</f>
        <v/>
      </c>
      <c r="K1512" s="22" t="str">
        <f aca="false">IF(I1512&gt;=2,F1512*$K$2,"")</f>
        <v/>
      </c>
      <c r="L1512" s="22" t="str">
        <f aca="false">IF(I1512&gt;=3,F1512*$L$2,"")</f>
        <v/>
      </c>
      <c r="M1512" s="22" t="str">
        <f aca="false">IF(I1512&gt;=4,F1512*$M$2,"")</f>
        <v/>
      </c>
      <c r="N1512" s="27" t="n">
        <v>0</v>
      </c>
      <c r="O1512" s="27" t="n">
        <v>0</v>
      </c>
      <c r="P1512" s="31" t="n">
        <v>0</v>
      </c>
      <c r="Q1512" s="32"/>
      <c r="R1512" s="38"/>
      <c r="S1512" s="25" t="n">
        <f aca="false">SUM(F1512,H1512,J1512,K1512,L1512,M1512)</f>
        <v>287.188282</v>
      </c>
      <c r="T1512" s="25" t="n">
        <f aca="false">SUM(F1512,H1512,J1512,K1512,L1512,M1512,Q1512)</f>
        <v>287.188282</v>
      </c>
      <c r="AMH1512" s="13"/>
      <c r="AMI1512" s="0"/>
      <c r="AMJ1512" s="0"/>
    </row>
    <row r="1513" s="39" customFormat="true" ht="13.8" hidden="false" customHeight="false" outlineLevel="0" collapsed="false">
      <c r="A1513" s="16" t="n">
        <v>30909031</v>
      </c>
      <c r="B1513" s="17" t="s">
        <v>1543</v>
      </c>
      <c r="C1513" s="18"/>
      <c r="D1513" s="18"/>
      <c r="E1513" s="16" t="s">
        <v>22</v>
      </c>
      <c r="F1513" s="19" t="n">
        <f aca="false">IF(C1513="",VLOOKUP(E1513,'PORTE E UCO'!$A$5:$D$46,4,0),VLOOKUP(E1513,'PORTE E UCO'!$A$5:$D$46,4,0)*C1513)</f>
        <v>220.434104</v>
      </c>
      <c r="G1513" s="20" t="n">
        <v>14</v>
      </c>
      <c r="H1513" s="21" t="n">
        <f aca="false">G1513*$R$2</f>
        <v>275.430848</v>
      </c>
      <c r="I1513" s="16" t="n">
        <v>0</v>
      </c>
      <c r="J1513" s="22" t="str">
        <f aca="false">IF(I1513&gt;=1,F1513*$J$2,"")</f>
        <v/>
      </c>
      <c r="K1513" s="22" t="str">
        <f aca="false">IF(I1513&gt;=2,F1513*$K$2,"")</f>
        <v/>
      </c>
      <c r="L1513" s="22" t="str">
        <f aca="false">IF(I1513&gt;=3,F1513*$L$2,"")</f>
        <v/>
      </c>
      <c r="M1513" s="22" t="str">
        <f aca="false">IF(I1513&gt;=4,F1513*$M$2,"")</f>
        <v/>
      </c>
      <c r="N1513" s="16" t="n">
        <v>0</v>
      </c>
      <c r="O1513" s="16" t="n">
        <v>0</v>
      </c>
      <c r="P1513" s="23" t="n">
        <v>0</v>
      </c>
      <c r="Q1513" s="22"/>
      <c r="R1513" s="38"/>
      <c r="S1513" s="25" t="n">
        <f aca="false">SUM(F1513,H1513,J1513,K1513,L1513,M1513)</f>
        <v>495.864952</v>
      </c>
      <c r="T1513" s="25" t="n">
        <f aca="false">SUM(F1513,H1513,J1513,K1513,L1513,M1513,Q1513)</f>
        <v>495.864952</v>
      </c>
      <c r="AMH1513" s="13"/>
      <c r="AMI1513" s="0"/>
      <c r="AMJ1513" s="0"/>
    </row>
    <row r="1514" s="39" customFormat="true" ht="14.95" hidden="false" customHeight="false" outlineLevel="0" collapsed="false">
      <c r="A1514" s="27" t="n">
        <v>30910013</v>
      </c>
      <c r="B1514" s="28" t="s">
        <v>1544</v>
      </c>
      <c r="C1514" s="29"/>
      <c r="D1514" s="29"/>
      <c r="E1514" s="27" t="s">
        <v>254</v>
      </c>
      <c r="F1514" s="19" t="n">
        <f aca="false">IF(C1514="",VLOOKUP(E1514,'PORTE E UCO'!$A$5:$D$46,4,0),VLOOKUP(E1514,'PORTE E UCO'!$A$5:$D$46,4,0)*C1514)</f>
        <v>1875.234508</v>
      </c>
      <c r="G1514" s="30"/>
      <c r="H1514" s="21" t="n">
        <f aca="false">G1514*$R$2</f>
        <v>0</v>
      </c>
      <c r="I1514" s="27" t="n">
        <v>4</v>
      </c>
      <c r="J1514" s="22" t="n">
        <f aca="false">IF(I1514&gt;=1,F1514*$J$2,"")</f>
        <v>562.5703524</v>
      </c>
      <c r="K1514" s="22" t="n">
        <f aca="false">IF(I1514&gt;=2,F1514*$K$2,"")</f>
        <v>375.0469016</v>
      </c>
      <c r="L1514" s="22" t="n">
        <f aca="false">IF(I1514&gt;=3,F1514*$L$2,"")</f>
        <v>375.0469016</v>
      </c>
      <c r="M1514" s="22" t="n">
        <f aca="false">IF(I1514&gt;=4,F1514*$M$2,"")</f>
        <v>375.0469016</v>
      </c>
      <c r="N1514" s="27" t="n">
        <v>7</v>
      </c>
      <c r="O1514" s="27" t="n">
        <v>0</v>
      </c>
      <c r="P1514" s="31" t="n">
        <v>0</v>
      </c>
      <c r="Q1514" s="32"/>
      <c r="R1514" s="38"/>
      <c r="S1514" s="25" t="n">
        <f aca="false">SUM(F1514,H1514,J1514,K1514,L1514,M1514)</f>
        <v>3562.9455652</v>
      </c>
      <c r="T1514" s="25" t="n">
        <f aca="false">SUM(F1514,H1514,J1514,K1514,L1514,M1514,Q1514)</f>
        <v>3562.9455652</v>
      </c>
      <c r="AMH1514" s="13"/>
      <c r="AMI1514" s="0"/>
      <c r="AMJ1514" s="0"/>
    </row>
    <row r="1515" s="39" customFormat="true" ht="13.8" hidden="false" customHeight="false" outlineLevel="0" collapsed="false">
      <c r="A1515" s="16" t="n">
        <v>30910021</v>
      </c>
      <c r="B1515" s="17" t="s">
        <v>1545</v>
      </c>
      <c r="C1515" s="18"/>
      <c r="D1515" s="18"/>
      <c r="E1515" s="16" t="s">
        <v>308</v>
      </c>
      <c r="F1515" s="19" t="n">
        <f aca="false">IF(C1515="",VLOOKUP(E1515,'PORTE E UCO'!$A$5:$D$46,4,0),VLOOKUP(E1515,'PORTE E UCO'!$A$5:$D$46,4,0)*C1515)</f>
        <v>1327.248658</v>
      </c>
      <c r="G1515" s="20"/>
      <c r="H1515" s="21" t="n">
        <f aca="false">G1515*$R$2</f>
        <v>0</v>
      </c>
      <c r="I1515" s="16" t="n">
        <v>3</v>
      </c>
      <c r="J1515" s="22" t="n">
        <f aca="false">IF(I1515&gt;=1,F1515*$J$2,"")</f>
        <v>398.1745974</v>
      </c>
      <c r="K1515" s="22" t="n">
        <f aca="false">IF(I1515&gt;=2,F1515*$K$2,"")</f>
        <v>265.4497316</v>
      </c>
      <c r="L1515" s="22" t="n">
        <f aca="false">IF(I1515&gt;=3,F1515*$L$2,"")</f>
        <v>265.4497316</v>
      </c>
      <c r="M1515" s="22" t="str">
        <f aca="false">IF(I1515&gt;=4,F1515*$M$2,"")</f>
        <v/>
      </c>
      <c r="N1515" s="16" t="n">
        <v>6</v>
      </c>
      <c r="O1515" s="16" t="n">
        <v>0</v>
      </c>
      <c r="P1515" s="23" t="n">
        <v>0</v>
      </c>
      <c r="Q1515" s="22"/>
      <c r="R1515" s="38"/>
      <c r="S1515" s="25" t="n">
        <f aca="false">SUM(F1515,H1515,J1515,K1515,L1515,M1515)</f>
        <v>2256.3227186</v>
      </c>
      <c r="T1515" s="25" t="n">
        <f aca="false">SUM(F1515,H1515,J1515,K1515,L1515,M1515,Q1515)</f>
        <v>2256.3227186</v>
      </c>
      <c r="AMH1515" s="13"/>
      <c r="AMI1515" s="0"/>
      <c r="AMJ1515" s="0"/>
    </row>
    <row r="1516" s="39" customFormat="true" ht="14.95" hidden="false" customHeight="false" outlineLevel="0" collapsed="false">
      <c r="A1516" s="27" t="n">
        <v>30910030</v>
      </c>
      <c r="B1516" s="28" t="s">
        <v>1546</v>
      </c>
      <c r="C1516" s="29"/>
      <c r="D1516" s="29"/>
      <c r="E1516" s="27" t="s">
        <v>361</v>
      </c>
      <c r="F1516" s="19" t="n">
        <f aca="false">IF(C1516="",VLOOKUP(E1516,'PORTE E UCO'!$A$5:$D$46,4,0),VLOOKUP(E1516,'PORTE E UCO'!$A$5:$D$46,4,0)*C1516)</f>
        <v>2089.449468</v>
      </c>
      <c r="G1516" s="30"/>
      <c r="H1516" s="21" t="n">
        <f aca="false">G1516*$R$2</f>
        <v>0</v>
      </c>
      <c r="I1516" s="27" t="n">
        <v>4</v>
      </c>
      <c r="J1516" s="22" t="n">
        <f aca="false">IF(I1516&gt;=1,F1516*$J$2,"")</f>
        <v>626.8348404</v>
      </c>
      <c r="K1516" s="22" t="n">
        <f aca="false">IF(I1516&gt;=2,F1516*$K$2,"")</f>
        <v>417.8898936</v>
      </c>
      <c r="L1516" s="22" t="n">
        <f aca="false">IF(I1516&gt;=3,F1516*$L$2,"")</f>
        <v>417.8898936</v>
      </c>
      <c r="M1516" s="22" t="n">
        <f aca="false">IF(I1516&gt;=4,F1516*$M$2,"")</f>
        <v>417.8898936</v>
      </c>
      <c r="N1516" s="27" t="n">
        <v>7</v>
      </c>
      <c r="O1516" s="27" t="n">
        <v>0</v>
      </c>
      <c r="P1516" s="31" t="n">
        <v>0</v>
      </c>
      <c r="Q1516" s="32"/>
      <c r="R1516" s="38"/>
      <c r="S1516" s="25" t="n">
        <f aca="false">SUM(F1516,H1516,J1516,K1516,L1516,M1516)</f>
        <v>3969.9539892</v>
      </c>
      <c r="T1516" s="25" t="n">
        <f aca="false">SUM(F1516,H1516,J1516,K1516,L1516,M1516,Q1516)</f>
        <v>3969.9539892</v>
      </c>
      <c r="AMH1516" s="13"/>
      <c r="AMI1516" s="0"/>
      <c r="AMJ1516" s="0"/>
    </row>
    <row r="1517" s="39" customFormat="true" ht="13.8" hidden="false" customHeight="false" outlineLevel="0" collapsed="false">
      <c r="A1517" s="16" t="n">
        <v>30910048</v>
      </c>
      <c r="B1517" s="17" t="s">
        <v>1547</v>
      </c>
      <c r="C1517" s="18"/>
      <c r="D1517" s="18"/>
      <c r="E1517" s="16" t="s">
        <v>308</v>
      </c>
      <c r="F1517" s="19" t="n">
        <f aca="false">IF(C1517="",VLOOKUP(E1517,'PORTE E UCO'!$A$5:$D$46,4,0),VLOOKUP(E1517,'PORTE E UCO'!$A$5:$D$46,4,0)*C1517)</f>
        <v>1327.248658</v>
      </c>
      <c r="G1517" s="20"/>
      <c r="H1517" s="21" t="n">
        <f aca="false">G1517*$R$2</f>
        <v>0</v>
      </c>
      <c r="I1517" s="16" t="n">
        <v>3</v>
      </c>
      <c r="J1517" s="22" t="n">
        <f aca="false">IF(I1517&gt;=1,F1517*$J$2,"")</f>
        <v>398.1745974</v>
      </c>
      <c r="K1517" s="22" t="n">
        <f aca="false">IF(I1517&gt;=2,F1517*$K$2,"")</f>
        <v>265.4497316</v>
      </c>
      <c r="L1517" s="22" t="n">
        <f aca="false">IF(I1517&gt;=3,F1517*$L$2,"")</f>
        <v>265.4497316</v>
      </c>
      <c r="M1517" s="22" t="str">
        <f aca="false">IF(I1517&gt;=4,F1517*$M$2,"")</f>
        <v/>
      </c>
      <c r="N1517" s="16" t="n">
        <v>7</v>
      </c>
      <c r="O1517" s="16" t="n">
        <v>0</v>
      </c>
      <c r="P1517" s="23" t="n">
        <v>0</v>
      </c>
      <c r="Q1517" s="22"/>
      <c r="R1517" s="38"/>
      <c r="S1517" s="25" t="n">
        <f aca="false">SUM(F1517,H1517,J1517,K1517,L1517,M1517)</f>
        <v>2256.3227186</v>
      </c>
      <c r="T1517" s="25" t="n">
        <f aca="false">SUM(F1517,H1517,J1517,K1517,L1517,M1517,Q1517)</f>
        <v>2256.3227186</v>
      </c>
      <c r="AMH1517" s="13"/>
      <c r="AMI1517" s="0"/>
      <c r="AMJ1517" s="0"/>
    </row>
    <row r="1518" s="39" customFormat="true" ht="13.8" hidden="false" customHeight="false" outlineLevel="0" collapsed="false">
      <c r="A1518" s="27" t="n">
        <v>30910056</v>
      </c>
      <c r="B1518" s="28" t="s">
        <v>1548</v>
      </c>
      <c r="C1518" s="29"/>
      <c r="D1518" s="29"/>
      <c r="E1518" s="27" t="s">
        <v>308</v>
      </c>
      <c r="F1518" s="19" t="n">
        <f aca="false">IF(C1518="",VLOOKUP(E1518,'PORTE E UCO'!$A$5:$D$46,4,0),VLOOKUP(E1518,'PORTE E UCO'!$A$5:$D$46,4,0)*C1518)</f>
        <v>1327.248658</v>
      </c>
      <c r="G1518" s="30"/>
      <c r="H1518" s="21" t="n">
        <f aca="false">G1518*$R$2</f>
        <v>0</v>
      </c>
      <c r="I1518" s="27" t="n">
        <v>3</v>
      </c>
      <c r="J1518" s="22" t="n">
        <f aca="false">IF(I1518&gt;=1,F1518*$J$2,"")</f>
        <v>398.1745974</v>
      </c>
      <c r="K1518" s="22" t="n">
        <f aca="false">IF(I1518&gt;=2,F1518*$K$2,"")</f>
        <v>265.4497316</v>
      </c>
      <c r="L1518" s="22" t="n">
        <f aca="false">IF(I1518&gt;=3,F1518*$L$2,"")</f>
        <v>265.4497316</v>
      </c>
      <c r="M1518" s="22" t="str">
        <f aca="false">IF(I1518&gt;=4,F1518*$M$2,"")</f>
        <v/>
      </c>
      <c r="N1518" s="27" t="n">
        <v>6</v>
      </c>
      <c r="O1518" s="27" t="n">
        <v>0</v>
      </c>
      <c r="P1518" s="31" t="n">
        <v>0</v>
      </c>
      <c r="Q1518" s="32"/>
      <c r="R1518" s="38"/>
      <c r="S1518" s="25" t="n">
        <f aca="false">SUM(F1518,H1518,J1518,K1518,L1518,M1518)</f>
        <v>2256.3227186</v>
      </c>
      <c r="T1518" s="25" t="n">
        <f aca="false">SUM(F1518,H1518,J1518,K1518,L1518,M1518,Q1518)</f>
        <v>2256.3227186</v>
      </c>
      <c r="AMH1518" s="13"/>
      <c r="AMI1518" s="0"/>
      <c r="AMJ1518" s="0"/>
    </row>
    <row r="1519" s="39" customFormat="true" ht="13.8" hidden="false" customHeight="false" outlineLevel="0" collapsed="false">
      <c r="A1519" s="16" t="n">
        <v>30910064</v>
      </c>
      <c r="B1519" s="17" t="s">
        <v>1549</v>
      </c>
      <c r="C1519" s="18"/>
      <c r="D1519" s="18"/>
      <c r="E1519" s="16" t="s">
        <v>308</v>
      </c>
      <c r="F1519" s="19" t="n">
        <f aca="false">IF(C1519="",VLOOKUP(E1519,'PORTE E UCO'!$A$5:$D$46,4,0),VLOOKUP(E1519,'PORTE E UCO'!$A$5:$D$46,4,0)*C1519)</f>
        <v>1327.248658</v>
      </c>
      <c r="G1519" s="20"/>
      <c r="H1519" s="21" t="n">
        <f aca="false">G1519*$R$2</f>
        <v>0</v>
      </c>
      <c r="I1519" s="16" t="n">
        <v>3</v>
      </c>
      <c r="J1519" s="22" t="n">
        <f aca="false">IF(I1519&gt;=1,F1519*$J$2,"")</f>
        <v>398.1745974</v>
      </c>
      <c r="K1519" s="22" t="n">
        <f aca="false">IF(I1519&gt;=2,F1519*$K$2,"")</f>
        <v>265.4497316</v>
      </c>
      <c r="L1519" s="22" t="n">
        <f aca="false">IF(I1519&gt;=3,F1519*$L$2,"")</f>
        <v>265.4497316</v>
      </c>
      <c r="M1519" s="22" t="str">
        <f aca="false">IF(I1519&gt;=4,F1519*$M$2,"")</f>
        <v/>
      </c>
      <c r="N1519" s="16" t="n">
        <v>7</v>
      </c>
      <c r="O1519" s="16" t="n">
        <v>0</v>
      </c>
      <c r="P1519" s="23" t="n">
        <v>0</v>
      </c>
      <c r="Q1519" s="22"/>
      <c r="R1519" s="38"/>
      <c r="S1519" s="25" t="n">
        <f aca="false">SUM(F1519,H1519,J1519,K1519,L1519,M1519)</f>
        <v>2256.3227186</v>
      </c>
      <c r="T1519" s="25" t="n">
        <f aca="false">SUM(F1519,H1519,J1519,K1519,L1519,M1519,Q1519)</f>
        <v>2256.3227186</v>
      </c>
      <c r="AMH1519" s="13"/>
      <c r="AMI1519" s="0"/>
      <c r="AMJ1519" s="0"/>
    </row>
    <row r="1520" s="39" customFormat="true" ht="13.8" hidden="false" customHeight="false" outlineLevel="0" collapsed="false">
      <c r="A1520" s="27" t="n">
        <v>30910072</v>
      </c>
      <c r="B1520" s="28" t="s">
        <v>1550</v>
      </c>
      <c r="C1520" s="29"/>
      <c r="D1520" s="29"/>
      <c r="E1520" s="27" t="s">
        <v>178</v>
      </c>
      <c r="F1520" s="19" t="n">
        <f aca="false">IF(C1520="",VLOOKUP(E1520,'PORTE E UCO'!$A$5:$D$46,4,0),VLOOKUP(E1520,'PORTE E UCO'!$A$5:$D$46,4,0)*C1520)</f>
        <v>3809.42894</v>
      </c>
      <c r="G1520" s="30"/>
      <c r="H1520" s="21" t="n">
        <f aca="false">G1520*$R$2</f>
        <v>0</v>
      </c>
      <c r="I1520" s="27" t="n">
        <v>4</v>
      </c>
      <c r="J1520" s="22" t="n">
        <f aca="false">IF(I1520&gt;=1,F1520*$J$2,"")</f>
        <v>1142.828682</v>
      </c>
      <c r="K1520" s="22" t="n">
        <f aca="false">IF(I1520&gt;=2,F1520*$K$2,"")</f>
        <v>761.885788</v>
      </c>
      <c r="L1520" s="22" t="n">
        <f aca="false">IF(I1520&gt;=3,F1520*$L$2,"")</f>
        <v>761.885788</v>
      </c>
      <c r="M1520" s="22" t="n">
        <f aca="false">IF(I1520&gt;=4,F1520*$M$2,"")</f>
        <v>761.885788</v>
      </c>
      <c r="N1520" s="27" t="n">
        <v>7</v>
      </c>
      <c r="O1520" s="27" t="n">
        <v>0</v>
      </c>
      <c r="P1520" s="31" t="n">
        <v>0</v>
      </c>
      <c r="Q1520" s="32"/>
      <c r="R1520" s="38"/>
      <c r="S1520" s="25" t="n">
        <f aca="false">SUM(F1520,H1520,J1520,K1520,L1520,M1520)</f>
        <v>7237.914986</v>
      </c>
      <c r="T1520" s="25" t="n">
        <f aca="false">SUM(F1520,H1520,J1520,K1520,L1520,M1520,Q1520)</f>
        <v>7237.914986</v>
      </c>
      <c r="AMH1520" s="13"/>
      <c r="AMI1520" s="0"/>
      <c r="AMJ1520" s="0"/>
    </row>
    <row r="1521" s="39" customFormat="true" ht="13.8" hidden="false" customHeight="false" outlineLevel="0" collapsed="false">
      <c r="A1521" s="16" t="n">
        <v>30910080</v>
      </c>
      <c r="B1521" s="17" t="s">
        <v>1551</v>
      </c>
      <c r="C1521" s="18"/>
      <c r="D1521" s="18"/>
      <c r="E1521" s="16" t="s">
        <v>221</v>
      </c>
      <c r="F1521" s="19" t="n">
        <f aca="false">IF(C1521="",VLOOKUP(E1521,'PORTE E UCO'!$A$5:$D$46,4,0),VLOOKUP(E1521,'PORTE E UCO'!$A$5:$D$46,4,0)*C1521)</f>
        <v>1140.948712</v>
      </c>
      <c r="G1521" s="20"/>
      <c r="H1521" s="21" t="n">
        <f aca="false">G1521*$R$2</f>
        <v>0</v>
      </c>
      <c r="I1521" s="16" t="n">
        <v>2</v>
      </c>
      <c r="J1521" s="22" t="n">
        <f aca="false">IF(I1521&gt;=1,F1521*$J$2,"")</f>
        <v>342.2846136</v>
      </c>
      <c r="K1521" s="22" t="n">
        <f aca="false">IF(I1521&gt;=2,F1521*$K$2,"")</f>
        <v>228.1897424</v>
      </c>
      <c r="L1521" s="22" t="str">
        <f aca="false">IF(I1521&gt;=3,F1521*$L$2,"")</f>
        <v/>
      </c>
      <c r="M1521" s="22" t="str">
        <f aca="false">IF(I1521&gt;=4,F1521*$M$2,"")</f>
        <v/>
      </c>
      <c r="N1521" s="16" t="n">
        <v>4</v>
      </c>
      <c r="O1521" s="16" t="n">
        <v>0</v>
      </c>
      <c r="P1521" s="23" t="n">
        <v>0</v>
      </c>
      <c r="Q1521" s="22"/>
      <c r="R1521" s="38"/>
      <c r="S1521" s="25" t="n">
        <f aca="false">SUM(F1521,H1521,J1521,K1521,L1521,M1521)</f>
        <v>1711.423068</v>
      </c>
      <c r="T1521" s="25" t="n">
        <f aca="false">SUM(F1521,H1521,J1521,K1521,L1521,M1521,Q1521)</f>
        <v>1711.423068</v>
      </c>
      <c r="AMH1521" s="13"/>
      <c r="AMI1521" s="0"/>
      <c r="AMJ1521" s="0"/>
    </row>
    <row r="1522" s="39" customFormat="true" ht="13.8" hidden="false" customHeight="false" outlineLevel="0" collapsed="false">
      <c r="A1522" s="27" t="n">
        <v>30910099</v>
      </c>
      <c r="B1522" s="28" t="s">
        <v>1552</v>
      </c>
      <c r="C1522" s="29"/>
      <c r="D1522" s="29"/>
      <c r="E1522" s="27" t="s">
        <v>221</v>
      </c>
      <c r="F1522" s="19" t="n">
        <f aca="false">IF(C1522="",VLOOKUP(E1522,'PORTE E UCO'!$A$5:$D$46,4,0),VLOOKUP(E1522,'PORTE E UCO'!$A$5:$D$46,4,0)*C1522)</f>
        <v>1140.948712</v>
      </c>
      <c r="G1522" s="30"/>
      <c r="H1522" s="21" t="n">
        <f aca="false">G1522*$R$2</f>
        <v>0</v>
      </c>
      <c r="I1522" s="27" t="n">
        <v>3</v>
      </c>
      <c r="J1522" s="22" t="n">
        <f aca="false">IF(I1522&gt;=1,F1522*$J$2,"")</f>
        <v>342.2846136</v>
      </c>
      <c r="K1522" s="22" t="n">
        <f aca="false">IF(I1522&gt;=2,F1522*$K$2,"")</f>
        <v>228.1897424</v>
      </c>
      <c r="L1522" s="22" t="n">
        <f aca="false">IF(I1522&gt;=3,F1522*$L$2,"")</f>
        <v>228.1897424</v>
      </c>
      <c r="M1522" s="22" t="str">
        <f aca="false">IF(I1522&gt;=4,F1522*$M$2,"")</f>
        <v/>
      </c>
      <c r="N1522" s="27" t="n">
        <v>5</v>
      </c>
      <c r="O1522" s="27" t="n">
        <v>0</v>
      </c>
      <c r="P1522" s="31" t="n">
        <v>0</v>
      </c>
      <c r="Q1522" s="32"/>
      <c r="R1522" s="38"/>
      <c r="S1522" s="25" t="n">
        <f aca="false">SUM(F1522,H1522,J1522,K1522,L1522,M1522)</f>
        <v>1939.6128104</v>
      </c>
      <c r="T1522" s="25" t="n">
        <f aca="false">SUM(F1522,H1522,J1522,K1522,L1522,M1522,Q1522)</f>
        <v>1939.6128104</v>
      </c>
      <c r="AMH1522" s="13"/>
      <c r="AMI1522" s="0"/>
      <c r="AMJ1522" s="0"/>
    </row>
    <row r="1523" s="39" customFormat="true" ht="13.8" hidden="false" customHeight="false" outlineLevel="0" collapsed="false">
      <c r="A1523" s="16" t="n">
        <v>30910102</v>
      </c>
      <c r="B1523" s="17" t="s">
        <v>1553</v>
      </c>
      <c r="C1523" s="18"/>
      <c r="D1523" s="18"/>
      <c r="E1523" s="16" t="s">
        <v>174</v>
      </c>
      <c r="F1523" s="19" t="n">
        <f aca="false">IF(C1523="",VLOOKUP(E1523,'PORTE E UCO'!$A$5:$D$46,4,0),VLOOKUP(E1523,'PORTE E UCO'!$A$5:$D$46,4,0)*C1523)</f>
        <v>1709.126456</v>
      </c>
      <c r="G1523" s="20"/>
      <c r="H1523" s="21" t="n">
        <f aca="false">G1523*$R$2</f>
        <v>0</v>
      </c>
      <c r="I1523" s="16" t="n">
        <v>3</v>
      </c>
      <c r="J1523" s="22" t="n">
        <f aca="false">IF(I1523&gt;=1,F1523*$J$2,"")</f>
        <v>512.7379368</v>
      </c>
      <c r="K1523" s="22" t="n">
        <f aca="false">IF(I1523&gt;=2,F1523*$K$2,"")</f>
        <v>341.8252912</v>
      </c>
      <c r="L1523" s="22" t="n">
        <f aca="false">IF(I1523&gt;=3,F1523*$L$2,"")</f>
        <v>341.8252912</v>
      </c>
      <c r="M1523" s="22" t="str">
        <f aca="false">IF(I1523&gt;=4,F1523*$M$2,"")</f>
        <v/>
      </c>
      <c r="N1523" s="16" t="n">
        <v>7</v>
      </c>
      <c r="O1523" s="16" t="n">
        <v>0</v>
      </c>
      <c r="P1523" s="23" t="n">
        <v>0</v>
      </c>
      <c r="Q1523" s="22"/>
      <c r="R1523" s="38"/>
      <c r="S1523" s="25" t="n">
        <f aca="false">SUM(F1523,H1523,J1523,K1523,L1523,M1523)</f>
        <v>2905.5149752</v>
      </c>
      <c r="T1523" s="25" t="n">
        <f aca="false">SUM(F1523,H1523,J1523,K1523,L1523,M1523,Q1523)</f>
        <v>2905.5149752</v>
      </c>
      <c r="AMH1523" s="13"/>
      <c r="AMI1523" s="0"/>
      <c r="AMJ1523" s="0"/>
    </row>
    <row r="1524" s="39" customFormat="true" ht="13.8" hidden="false" customHeight="false" outlineLevel="0" collapsed="false">
      <c r="A1524" s="27" t="n">
        <v>30910110</v>
      </c>
      <c r="B1524" s="28" t="s">
        <v>1554</v>
      </c>
      <c r="C1524" s="29"/>
      <c r="D1524" s="29"/>
      <c r="E1524" s="27" t="s">
        <v>254</v>
      </c>
      <c r="F1524" s="19" t="n">
        <f aca="false">IF(C1524="",VLOOKUP(E1524,'PORTE E UCO'!$A$5:$D$46,4,0),VLOOKUP(E1524,'PORTE E UCO'!$A$5:$D$46,4,0)*C1524)</f>
        <v>1875.234508</v>
      </c>
      <c r="G1524" s="30"/>
      <c r="H1524" s="21" t="n">
        <f aca="false">G1524*$R$2</f>
        <v>0</v>
      </c>
      <c r="I1524" s="27" t="n">
        <v>3</v>
      </c>
      <c r="J1524" s="22" t="n">
        <f aca="false">IF(I1524&gt;=1,F1524*$J$2,"")</f>
        <v>562.5703524</v>
      </c>
      <c r="K1524" s="22" t="n">
        <f aca="false">IF(I1524&gt;=2,F1524*$K$2,"")</f>
        <v>375.0469016</v>
      </c>
      <c r="L1524" s="22" t="n">
        <f aca="false">IF(I1524&gt;=3,F1524*$L$2,"")</f>
        <v>375.0469016</v>
      </c>
      <c r="M1524" s="22" t="str">
        <f aca="false">IF(I1524&gt;=4,F1524*$M$2,"")</f>
        <v/>
      </c>
      <c r="N1524" s="27" t="n">
        <v>5</v>
      </c>
      <c r="O1524" s="27" t="n">
        <v>0</v>
      </c>
      <c r="P1524" s="31" t="n">
        <v>0</v>
      </c>
      <c r="Q1524" s="32"/>
      <c r="R1524" s="38"/>
      <c r="S1524" s="25" t="n">
        <f aca="false">SUM(F1524,H1524,J1524,K1524,L1524,M1524)</f>
        <v>3187.8986636</v>
      </c>
      <c r="T1524" s="25" t="n">
        <f aca="false">SUM(F1524,H1524,J1524,K1524,L1524,M1524,Q1524)</f>
        <v>3187.8986636</v>
      </c>
      <c r="AMH1524" s="13"/>
      <c r="AMI1524" s="0"/>
      <c r="AMJ1524" s="0"/>
    </row>
    <row r="1525" s="39" customFormat="true" ht="13.8" hidden="false" customHeight="false" outlineLevel="0" collapsed="false">
      <c r="A1525" s="16" t="n">
        <v>30910129</v>
      </c>
      <c r="B1525" s="17" t="s">
        <v>1555</v>
      </c>
      <c r="C1525" s="18"/>
      <c r="D1525" s="18"/>
      <c r="E1525" s="16" t="s">
        <v>221</v>
      </c>
      <c r="F1525" s="19" t="n">
        <f aca="false">IF(C1525="",VLOOKUP(E1525,'PORTE E UCO'!$A$5:$D$46,4,0),VLOOKUP(E1525,'PORTE E UCO'!$A$5:$D$46,4,0)*C1525)</f>
        <v>1140.948712</v>
      </c>
      <c r="G1525" s="20"/>
      <c r="H1525" s="21" t="n">
        <f aca="false">G1525*$R$2</f>
        <v>0</v>
      </c>
      <c r="I1525" s="16" t="n">
        <v>3</v>
      </c>
      <c r="J1525" s="22" t="n">
        <f aca="false">IF(I1525&gt;=1,F1525*$J$2,"")</f>
        <v>342.2846136</v>
      </c>
      <c r="K1525" s="22" t="n">
        <f aca="false">IF(I1525&gt;=2,F1525*$K$2,"")</f>
        <v>228.1897424</v>
      </c>
      <c r="L1525" s="22" t="n">
        <f aca="false">IF(I1525&gt;=3,F1525*$L$2,"")</f>
        <v>228.1897424</v>
      </c>
      <c r="M1525" s="22" t="str">
        <f aca="false">IF(I1525&gt;=4,F1525*$M$2,"")</f>
        <v/>
      </c>
      <c r="N1525" s="16" t="n">
        <v>4</v>
      </c>
      <c r="O1525" s="16" t="n">
        <v>0</v>
      </c>
      <c r="P1525" s="23" t="n">
        <v>0</v>
      </c>
      <c r="Q1525" s="22"/>
      <c r="R1525" s="38"/>
      <c r="S1525" s="25" t="n">
        <f aca="false">SUM(F1525,H1525,J1525,K1525,L1525,M1525)</f>
        <v>1939.6128104</v>
      </c>
      <c r="T1525" s="25" t="n">
        <f aca="false">SUM(F1525,H1525,J1525,K1525,L1525,M1525,Q1525)</f>
        <v>1939.6128104</v>
      </c>
      <c r="AMH1525" s="13"/>
      <c r="AMI1525" s="0"/>
      <c r="AMJ1525" s="0"/>
    </row>
    <row r="1526" s="39" customFormat="true" ht="13.8" hidden="false" customHeight="false" outlineLevel="0" collapsed="false">
      <c r="A1526" s="27" t="n">
        <v>30910137</v>
      </c>
      <c r="B1526" s="28" t="s">
        <v>1556</v>
      </c>
      <c r="C1526" s="29"/>
      <c r="D1526" s="29"/>
      <c r="E1526" s="27" t="s">
        <v>174</v>
      </c>
      <c r="F1526" s="19" t="n">
        <f aca="false">IF(C1526="",VLOOKUP(E1526,'PORTE E UCO'!$A$5:$D$46,4,0),VLOOKUP(E1526,'PORTE E UCO'!$A$5:$D$46,4,0)*C1526)</f>
        <v>1709.126456</v>
      </c>
      <c r="G1526" s="30"/>
      <c r="H1526" s="21" t="n">
        <f aca="false">G1526*$R$2</f>
        <v>0</v>
      </c>
      <c r="I1526" s="27" t="n">
        <v>3</v>
      </c>
      <c r="J1526" s="22" t="n">
        <f aca="false">IF(I1526&gt;=1,F1526*$J$2,"")</f>
        <v>512.7379368</v>
      </c>
      <c r="K1526" s="22" t="n">
        <f aca="false">IF(I1526&gt;=2,F1526*$K$2,"")</f>
        <v>341.8252912</v>
      </c>
      <c r="L1526" s="22" t="n">
        <f aca="false">IF(I1526&gt;=3,F1526*$L$2,"")</f>
        <v>341.8252912</v>
      </c>
      <c r="M1526" s="22" t="str">
        <f aca="false">IF(I1526&gt;=4,F1526*$M$2,"")</f>
        <v/>
      </c>
      <c r="N1526" s="27" t="n">
        <v>6</v>
      </c>
      <c r="O1526" s="27" t="n">
        <v>0</v>
      </c>
      <c r="P1526" s="31" t="n">
        <v>0</v>
      </c>
      <c r="Q1526" s="32"/>
      <c r="R1526" s="38"/>
      <c r="S1526" s="25" t="n">
        <f aca="false">SUM(F1526,H1526,J1526,K1526,L1526,M1526)</f>
        <v>2905.5149752</v>
      </c>
      <c r="T1526" s="25" t="n">
        <f aca="false">SUM(F1526,H1526,J1526,K1526,L1526,M1526,Q1526)</f>
        <v>2905.5149752</v>
      </c>
      <c r="AMH1526" s="13"/>
      <c r="AMI1526" s="0"/>
      <c r="AMJ1526" s="0"/>
    </row>
    <row r="1527" s="39" customFormat="true" ht="13.8" hidden="false" customHeight="false" outlineLevel="0" collapsed="false">
      <c r="A1527" s="16" t="n">
        <v>30910145</v>
      </c>
      <c r="B1527" s="17" t="s">
        <v>1557</v>
      </c>
      <c r="C1527" s="18"/>
      <c r="D1527" s="18"/>
      <c r="E1527" s="16" t="s">
        <v>254</v>
      </c>
      <c r="F1527" s="19" t="n">
        <f aca="false">IF(C1527="",VLOOKUP(E1527,'PORTE E UCO'!$A$5:$D$46,4,0),VLOOKUP(E1527,'PORTE E UCO'!$A$5:$D$46,4,0)*C1527)</f>
        <v>1875.234508</v>
      </c>
      <c r="G1527" s="20"/>
      <c r="H1527" s="21" t="n">
        <f aca="false">G1527*$R$2</f>
        <v>0</v>
      </c>
      <c r="I1527" s="16" t="n">
        <v>4</v>
      </c>
      <c r="J1527" s="22" t="n">
        <f aca="false">IF(I1527&gt;=1,F1527*$J$2,"")</f>
        <v>562.5703524</v>
      </c>
      <c r="K1527" s="22" t="n">
        <f aca="false">IF(I1527&gt;=2,F1527*$K$2,"")</f>
        <v>375.0469016</v>
      </c>
      <c r="L1527" s="22" t="n">
        <f aca="false">IF(I1527&gt;=3,F1527*$L$2,"")</f>
        <v>375.0469016</v>
      </c>
      <c r="M1527" s="22" t="n">
        <f aca="false">IF(I1527&gt;=4,F1527*$M$2,"")</f>
        <v>375.0469016</v>
      </c>
      <c r="N1527" s="16" t="n">
        <v>7</v>
      </c>
      <c r="O1527" s="16" t="n">
        <v>0</v>
      </c>
      <c r="P1527" s="23" t="n">
        <v>0</v>
      </c>
      <c r="Q1527" s="22"/>
      <c r="R1527" s="38"/>
      <c r="S1527" s="25" t="n">
        <f aca="false">SUM(F1527,H1527,J1527,K1527,L1527,M1527)</f>
        <v>3562.9455652</v>
      </c>
      <c r="T1527" s="25" t="n">
        <f aca="false">SUM(F1527,H1527,J1527,K1527,L1527,M1527,Q1527)</f>
        <v>3562.9455652</v>
      </c>
      <c r="AMH1527" s="13"/>
      <c r="AMI1527" s="0"/>
      <c r="AMJ1527" s="0"/>
    </row>
    <row r="1528" s="39" customFormat="true" ht="13.8" hidden="false" customHeight="false" outlineLevel="0" collapsed="false">
      <c r="A1528" s="27" t="n">
        <v>30911010</v>
      </c>
      <c r="B1528" s="28" t="s">
        <v>1558</v>
      </c>
      <c r="C1528" s="29"/>
      <c r="D1528" s="29"/>
      <c r="E1528" s="27" t="s">
        <v>59</v>
      </c>
      <c r="F1528" s="19" t="n">
        <f aca="false">IF(C1528="",VLOOKUP(E1528,'PORTE E UCO'!$A$5:$D$46,4,0),VLOOKUP(E1528,'PORTE E UCO'!$A$5:$D$46,4,0)*C1528)</f>
        <v>349.26794</v>
      </c>
      <c r="G1528" s="30"/>
      <c r="H1528" s="21" t="n">
        <f aca="false">G1528*$R$2</f>
        <v>0</v>
      </c>
      <c r="I1528" s="27" t="n">
        <v>1</v>
      </c>
      <c r="J1528" s="22" t="n">
        <f aca="false">IF(I1528&gt;=1,F1528*$J$2,"")</f>
        <v>104.780382</v>
      </c>
      <c r="K1528" s="22" t="str">
        <f aca="false">IF(I1528&gt;=2,F1528*$K$2,"")</f>
        <v/>
      </c>
      <c r="L1528" s="22" t="str">
        <f aca="false">IF(I1528&gt;=3,F1528*$L$2,"")</f>
        <v/>
      </c>
      <c r="M1528" s="22" t="str">
        <f aca="false">IF(I1528&gt;=4,F1528*$M$2,"")</f>
        <v/>
      </c>
      <c r="N1528" s="27" t="n">
        <v>4</v>
      </c>
      <c r="O1528" s="27" t="n">
        <v>0</v>
      </c>
      <c r="P1528" s="31" t="n">
        <v>0</v>
      </c>
      <c r="Q1528" s="32"/>
      <c r="R1528" s="38"/>
      <c r="S1528" s="25" t="n">
        <f aca="false">SUM(F1528,H1528,J1528,K1528,L1528,M1528)</f>
        <v>454.048322</v>
      </c>
      <c r="T1528" s="25" t="n">
        <f aca="false">SUM(F1528,H1528,J1528,K1528,L1528,M1528,Q1528)</f>
        <v>454.048322</v>
      </c>
      <c r="AMH1528" s="13"/>
      <c r="AMI1528" s="0"/>
      <c r="AMJ1528" s="0"/>
    </row>
    <row r="1529" s="39" customFormat="true" ht="13.8" hidden="false" customHeight="false" outlineLevel="0" collapsed="false">
      <c r="A1529" s="16" t="n">
        <v>30911028</v>
      </c>
      <c r="B1529" s="17" t="s">
        <v>1559</v>
      </c>
      <c r="C1529" s="18"/>
      <c r="D1529" s="18"/>
      <c r="E1529" s="16" t="s">
        <v>59</v>
      </c>
      <c r="F1529" s="19" t="n">
        <f aca="false">IF(C1529="",VLOOKUP(E1529,'PORTE E UCO'!$A$5:$D$46,4,0),VLOOKUP(E1529,'PORTE E UCO'!$A$5:$D$46,4,0)*C1529)</f>
        <v>349.26794</v>
      </c>
      <c r="G1529" s="20"/>
      <c r="H1529" s="21" t="n">
        <f aca="false">G1529*$R$2</f>
        <v>0</v>
      </c>
      <c r="I1529" s="16" t="n">
        <v>1</v>
      </c>
      <c r="J1529" s="22" t="n">
        <f aca="false">IF(I1529&gt;=1,F1529*$J$2,"")</f>
        <v>104.780382</v>
      </c>
      <c r="K1529" s="22" t="str">
        <f aca="false">IF(I1529&gt;=2,F1529*$K$2,"")</f>
        <v/>
      </c>
      <c r="L1529" s="22" t="str">
        <f aca="false">IF(I1529&gt;=3,F1529*$L$2,"")</f>
        <v/>
      </c>
      <c r="M1529" s="22" t="str">
        <f aca="false">IF(I1529&gt;=4,F1529*$M$2,"")</f>
        <v/>
      </c>
      <c r="N1529" s="16" t="n">
        <v>4</v>
      </c>
      <c r="O1529" s="16" t="n">
        <v>0</v>
      </c>
      <c r="P1529" s="23" t="n">
        <v>0</v>
      </c>
      <c r="Q1529" s="22"/>
      <c r="R1529" s="38"/>
      <c r="S1529" s="25" t="n">
        <f aca="false">SUM(F1529,H1529,J1529,K1529,L1529,M1529)</f>
        <v>454.048322</v>
      </c>
      <c r="T1529" s="25" t="n">
        <f aca="false">SUM(F1529,H1529,J1529,K1529,L1529,M1529,Q1529)</f>
        <v>454.048322</v>
      </c>
      <c r="AMH1529" s="13"/>
      <c r="AMI1529" s="0"/>
      <c r="AMJ1529" s="0"/>
    </row>
    <row r="1530" s="39" customFormat="true" ht="13.8" hidden="false" customHeight="false" outlineLevel="0" collapsed="false">
      <c r="A1530" s="27" t="n">
        <v>30911036</v>
      </c>
      <c r="B1530" s="28" t="s">
        <v>1560</v>
      </c>
      <c r="C1530" s="29"/>
      <c r="D1530" s="29"/>
      <c r="E1530" s="27" t="s">
        <v>24</v>
      </c>
      <c r="F1530" s="19" t="n">
        <f aca="false">IF(C1530="",VLOOKUP(E1530,'PORTE E UCO'!$A$5:$D$46,4,0),VLOOKUP(E1530,'PORTE E UCO'!$A$5:$D$46,4,0)*C1530)</f>
        <v>377.223602</v>
      </c>
      <c r="G1530" s="30"/>
      <c r="H1530" s="21" t="n">
        <f aca="false">G1530*$R$2</f>
        <v>0</v>
      </c>
      <c r="I1530" s="27" t="n">
        <v>1</v>
      </c>
      <c r="J1530" s="22" t="n">
        <f aca="false">IF(I1530&gt;=1,F1530*$J$2,"")</f>
        <v>113.1670806</v>
      </c>
      <c r="K1530" s="22" t="str">
        <f aca="false">IF(I1530&gt;=2,F1530*$K$2,"")</f>
        <v/>
      </c>
      <c r="L1530" s="22" t="str">
        <f aca="false">IF(I1530&gt;=3,F1530*$L$2,"")</f>
        <v/>
      </c>
      <c r="M1530" s="22" t="str">
        <f aca="false">IF(I1530&gt;=4,F1530*$M$2,"")</f>
        <v/>
      </c>
      <c r="N1530" s="27" t="n">
        <v>4</v>
      </c>
      <c r="O1530" s="27" t="n">
        <v>0</v>
      </c>
      <c r="P1530" s="31" t="n">
        <v>0</v>
      </c>
      <c r="Q1530" s="32"/>
      <c r="R1530" s="38"/>
      <c r="S1530" s="25" t="n">
        <f aca="false">SUM(F1530,H1530,J1530,K1530,L1530,M1530)</f>
        <v>490.3906826</v>
      </c>
      <c r="T1530" s="25" t="n">
        <f aca="false">SUM(F1530,H1530,J1530,K1530,L1530,M1530,Q1530)</f>
        <v>490.3906826</v>
      </c>
      <c r="AMH1530" s="13"/>
      <c r="AMI1530" s="0"/>
      <c r="AMJ1530" s="0"/>
    </row>
    <row r="1531" s="39" customFormat="true" ht="28.3" hidden="false" customHeight="false" outlineLevel="0" collapsed="false">
      <c r="A1531" s="16" t="n">
        <v>30911044</v>
      </c>
      <c r="B1531" s="17" t="s">
        <v>1561</v>
      </c>
      <c r="C1531" s="18"/>
      <c r="D1531" s="18"/>
      <c r="E1531" s="16" t="s">
        <v>195</v>
      </c>
      <c r="F1531" s="19" t="n">
        <f aca="false">IF(C1531="",VLOOKUP(E1531,'PORTE E UCO'!$A$5:$D$46,4,0),VLOOKUP(E1531,'PORTE E UCO'!$A$5:$D$46,4,0)*C1531)</f>
        <v>742.008916</v>
      </c>
      <c r="G1531" s="20"/>
      <c r="H1531" s="21" t="n">
        <f aca="false">G1531*$R$2</f>
        <v>0</v>
      </c>
      <c r="I1531" s="16" t="n">
        <v>1</v>
      </c>
      <c r="J1531" s="22" t="n">
        <f aca="false">IF(I1531&gt;=1,F1531*$J$2,"")</f>
        <v>222.6026748</v>
      </c>
      <c r="K1531" s="22" t="str">
        <f aca="false">IF(I1531&gt;=2,F1531*$K$2,"")</f>
        <v/>
      </c>
      <c r="L1531" s="22" t="str">
        <f aca="false">IF(I1531&gt;=3,F1531*$L$2,"")</f>
        <v/>
      </c>
      <c r="M1531" s="22" t="str">
        <f aca="false">IF(I1531&gt;=4,F1531*$M$2,"")</f>
        <v/>
      </c>
      <c r="N1531" s="16" t="n">
        <v>4</v>
      </c>
      <c r="O1531" s="16" t="n">
        <v>0</v>
      </c>
      <c r="P1531" s="23" t="n">
        <v>0</v>
      </c>
      <c r="Q1531" s="22"/>
      <c r="R1531" s="38"/>
      <c r="S1531" s="25" t="n">
        <f aca="false">SUM(F1531,H1531,J1531,K1531,L1531,M1531)</f>
        <v>964.6115908</v>
      </c>
      <c r="T1531" s="25" t="n">
        <f aca="false">SUM(F1531,H1531,J1531,K1531,L1531,M1531,Q1531)</f>
        <v>964.6115908</v>
      </c>
      <c r="AMH1531" s="13"/>
      <c r="AMI1531" s="0"/>
      <c r="AMJ1531" s="0"/>
    </row>
    <row r="1532" s="39" customFormat="true" ht="14.95" hidden="false" customHeight="false" outlineLevel="0" collapsed="false">
      <c r="A1532" s="27" t="n">
        <v>30911052</v>
      </c>
      <c r="B1532" s="28" t="s">
        <v>1562</v>
      </c>
      <c r="C1532" s="29"/>
      <c r="D1532" s="29"/>
      <c r="E1532" s="27" t="s">
        <v>176</v>
      </c>
      <c r="F1532" s="19" t="n">
        <f aca="false">IF(C1532="",VLOOKUP(E1532,'PORTE E UCO'!$A$5:$D$46,4,0),VLOOKUP(E1532,'PORTE E UCO'!$A$5:$D$46,4,0)*C1532)</f>
        <v>891.034646</v>
      </c>
      <c r="G1532" s="30"/>
      <c r="H1532" s="21" t="n">
        <f aca="false">G1532*$R$2</f>
        <v>0</v>
      </c>
      <c r="I1532" s="27" t="n">
        <v>1</v>
      </c>
      <c r="J1532" s="22" t="n">
        <f aca="false">IF(I1532&gt;=1,F1532*$J$2,"")</f>
        <v>267.3103938</v>
      </c>
      <c r="K1532" s="22" t="str">
        <f aca="false">IF(I1532&gt;=2,F1532*$K$2,"")</f>
        <v/>
      </c>
      <c r="L1532" s="22" t="str">
        <f aca="false">IF(I1532&gt;=3,F1532*$L$2,"")</f>
        <v/>
      </c>
      <c r="M1532" s="22" t="str">
        <f aca="false">IF(I1532&gt;=4,F1532*$M$2,"")</f>
        <v/>
      </c>
      <c r="N1532" s="27" t="n">
        <v>4</v>
      </c>
      <c r="O1532" s="27" t="n">
        <v>0</v>
      </c>
      <c r="P1532" s="31" t="n">
        <v>0</v>
      </c>
      <c r="Q1532" s="32"/>
      <c r="R1532" s="38"/>
      <c r="S1532" s="25" t="n">
        <f aca="false">SUM(F1532,H1532,J1532,K1532,L1532,M1532)</f>
        <v>1158.3450398</v>
      </c>
      <c r="T1532" s="25" t="n">
        <f aca="false">SUM(F1532,H1532,J1532,K1532,L1532,M1532,Q1532)</f>
        <v>1158.3450398</v>
      </c>
      <c r="AMH1532" s="13"/>
      <c r="AMI1532" s="0"/>
      <c r="AMJ1532" s="0"/>
    </row>
    <row r="1533" s="39" customFormat="true" ht="14.95" hidden="false" customHeight="false" outlineLevel="0" collapsed="false">
      <c r="A1533" s="16" t="n">
        <v>30911060</v>
      </c>
      <c r="B1533" s="17" t="s">
        <v>1563</v>
      </c>
      <c r="C1533" s="18"/>
      <c r="D1533" s="18"/>
      <c r="E1533" s="16" t="s">
        <v>59</v>
      </c>
      <c r="F1533" s="19" t="n">
        <f aca="false">IF(C1533="",VLOOKUP(E1533,'PORTE E UCO'!$A$5:$D$46,4,0),VLOOKUP(E1533,'PORTE E UCO'!$A$5:$D$46,4,0)*C1533)</f>
        <v>349.26794</v>
      </c>
      <c r="G1533" s="20"/>
      <c r="H1533" s="21" t="n">
        <f aca="false">G1533*$R$2</f>
        <v>0</v>
      </c>
      <c r="I1533" s="16" t="n">
        <v>1</v>
      </c>
      <c r="J1533" s="22" t="n">
        <f aca="false">IF(I1533&gt;=1,F1533*$J$2,"")</f>
        <v>104.780382</v>
      </c>
      <c r="K1533" s="22" t="str">
        <f aca="false">IF(I1533&gt;=2,F1533*$K$2,"")</f>
        <v/>
      </c>
      <c r="L1533" s="22" t="str">
        <f aca="false">IF(I1533&gt;=3,F1533*$L$2,"")</f>
        <v/>
      </c>
      <c r="M1533" s="22" t="str">
        <f aca="false">IF(I1533&gt;=4,F1533*$M$2,"")</f>
        <v/>
      </c>
      <c r="N1533" s="16" t="n">
        <v>4</v>
      </c>
      <c r="O1533" s="16" t="n">
        <v>0</v>
      </c>
      <c r="P1533" s="23" t="n">
        <v>0</v>
      </c>
      <c r="Q1533" s="22"/>
      <c r="R1533" s="38"/>
      <c r="S1533" s="25" t="n">
        <f aca="false">SUM(F1533,H1533,J1533,K1533,L1533,M1533)</f>
        <v>454.048322</v>
      </c>
      <c r="T1533" s="25" t="n">
        <f aca="false">SUM(F1533,H1533,J1533,K1533,L1533,M1533,Q1533)</f>
        <v>454.048322</v>
      </c>
      <c r="AMH1533" s="13"/>
      <c r="AMI1533" s="0"/>
      <c r="AMJ1533" s="0"/>
    </row>
    <row r="1534" s="39" customFormat="true" ht="14.95" hidden="false" customHeight="false" outlineLevel="0" collapsed="false">
      <c r="A1534" s="27" t="n">
        <v>30911079</v>
      </c>
      <c r="B1534" s="28" t="s">
        <v>1564</v>
      </c>
      <c r="C1534" s="29"/>
      <c r="D1534" s="29"/>
      <c r="E1534" s="27" t="s">
        <v>195</v>
      </c>
      <c r="F1534" s="19" t="n">
        <f aca="false">IF(C1534="",VLOOKUP(E1534,'PORTE E UCO'!$A$5:$D$46,4,0),VLOOKUP(E1534,'PORTE E UCO'!$A$5:$D$46,4,0)*C1534)</f>
        <v>742.008916</v>
      </c>
      <c r="G1534" s="30"/>
      <c r="H1534" s="21" t="n">
        <f aca="false">G1534*$R$2</f>
        <v>0</v>
      </c>
      <c r="I1534" s="27" t="n">
        <v>1</v>
      </c>
      <c r="J1534" s="22" t="n">
        <f aca="false">IF(I1534&gt;=1,F1534*$J$2,"")</f>
        <v>222.6026748</v>
      </c>
      <c r="K1534" s="22" t="str">
        <f aca="false">IF(I1534&gt;=2,F1534*$K$2,"")</f>
        <v/>
      </c>
      <c r="L1534" s="22" t="str">
        <f aca="false">IF(I1534&gt;=3,F1534*$L$2,"")</f>
        <v/>
      </c>
      <c r="M1534" s="22" t="str">
        <f aca="false">IF(I1534&gt;=4,F1534*$M$2,"")</f>
        <v/>
      </c>
      <c r="N1534" s="27" t="n">
        <v>4</v>
      </c>
      <c r="O1534" s="27" t="n">
        <v>0</v>
      </c>
      <c r="P1534" s="31" t="n">
        <v>0</v>
      </c>
      <c r="Q1534" s="32"/>
      <c r="R1534" s="38"/>
      <c r="S1534" s="25" t="n">
        <f aca="false">SUM(F1534,H1534,J1534,K1534,L1534,M1534)</f>
        <v>964.6115908</v>
      </c>
      <c r="T1534" s="25" t="n">
        <f aca="false">SUM(F1534,H1534,J1534,K1534,L1534,M1534,Q1534)</f>
        <v>964.6115908</v>
      </c>
      <c r="AMH1534" s="13"/>
      <c r="AMI1534" s="0"/>
      <c r="AMJ1534" s="0"/>
    </row>
    <row r="1535" s="39" customFormat="true" ht="21.65" hidden="false" customHeight="false" outlineLevel="0" collapsed="false">
      <c r="A1535" s="16" t="n">
        <v>30911087</v>
      </c>
      <c r="B1535" s="17" t="s">
        <v>1565</v>
      </c>
      <c r="C1535" s="18"/>
      <c r="D1535" s="18"/>
      <c r="E1535" s="16" t="s">
        <v>272</v>
      </c>
      <c r="F1535" s="19" t="n">
        <f aca="false">IF(C1535="",VLOOKUP(E1535,'PORTE E UCO'!$A$5:$D$46,4,0),VLOOKUP(E1535,'PORTE E UCO'!$A$5:$D$46,4,0)*C1535)</f>
        <v>801.009488</v>
      </c>
      <c r="G1535" s="20"/>
      <c r="H1535" s="21" t="n">
        <f aca="false">G1535*$R$2</f>
        <v>0</v>
      </c>
      <c r="I1535" s="16" t="n">
        <v>1</v>
      </c>
      <c r="J1535" s="22" t="n">
        <f aca="false">IF(I1535&gt;=1,F1535*$J$2,"")</f>
        <v>240.3028464</v>
      </c>
      <c r="K1535" s="22" t="str">
        <f aca="false">IF(I1535&gt;=2,F1535*$K$2,"")</f>
        <v/>
      </c>
      <c r="L1535" s="22" t="str">
        <f aca="false">IF(I1535&gt;=3,F1535*$L$2,"")</f>
        <v/>
      </c>
      <c r="M1535" s="22" t="str">
        <f aca="false">IF(I1535&gt;=4,F1535*$M$2,"")</f>
        <v/>
      </c>
      <c r="N1535" s="16" t="n">
        <v>4</v>
      </c>
      <c r="O1535" s="16" t="n">
        <v>0</v>
      </c>
      <c r="P1535" s="23" t="n">
        <v>0</v>
      </c>
      <c r="Q1535" s="22"/>
      <c r="R1535" s="38"/>
      <c r="S1535" s="25" t="n">
        <f aca="false">SUM(F1535,H1535,J1535,K1535,L1535,M1535)</f>
        <v>1041.3123344</v>
      </c>
      <c r="T1535" s="25" t="n">
        <f aca="false">SUM(F1535,H1535,J1535,K1535,L1535,M1535,Q1535)</f>
        <v>1041.3123344</v>
      </c>
      <c r="AMH1535" s="13"/>
      <c r="AMI1535" s="0"/>
      <c r="AMJ1535" s="0"/>
    </row>
    <row r="1536" s="39" customFormat="true" ht="13.8" hidden="false" customHeight="false" outlineLevel="0" collapsed="false">
      <c r="A1536" s="27" t="n">
        <v>30911095</v>
      </c>
      <c r="B1536" s="28" t="s">
        <v>1566</v>
      </c>
      <c r="C1536" s="29"/>
      <c r="D1536" s="29"/>
      <c r="E1536" s="27" t="s">
        <v>59</v>
      </c>
      <c r="F1536" s="19" t="n">
        <f aca="false">IF(C1536="",VLOOKUP(E1536,'PORTE E UCO'!$A$5:$D$46,4,0),VLOOKUP(E1536,'PORTE E UCO'!$A$5:$D$46,4,0)*C1536)</f>
        <v>349.26794</v>
      </c>
      <c r="G1536" s="30"/>
      <c r="H1536" s="21" t="n">
        <f aca="false">G1536*$R$2</f>
        <v>0</v>
      </c>
      <c r="I1536" s="27" t="n">
        <v>1</v>
      </c>
      <c r="J1536" s="22" t="n">
        <f aca="false">IF(I1536&gt;=1,F1536*$J$2,"")</f>
        <v>104.780382</v>
      </c>
      <c r="K1536" s="22" t="str">
        <f aca="false">IF(I1536&gt;=2,F1536*$K$2,"")</f>
        <v/>
      </c>
      <c r="L1536" s="22" t="str">
        <f aca="false">IF(I1536&gt;=3,F1536*$L$2,"")</f>
        <v/>
      </c>
      <c r="M1536" s="22" t="str">
        <f aca="false">IF(I1536&gt;=4,F1536*$M$2,"")</f>
        <v/>
      </c>
      <c r="N1536" s="27" t="n">
        <v>4</v>
      </c>
      <c r="O1536" s="27" t="n">
        <v>0</v>
      </c>
      <c r="P1536" s="31" t="n">
        <v>0</v>
      </c>
      <c r="Q1536" s="32"/>
      <c r="R1536" s="38"/>
      <c r="S1536" s="25" t="n">
        <f aca="false">SUM(F1536,H1536,J1536,K1536,L1536,M1536)</f>
        <v>454.048322</v>
      </c>
      <c r="T1536" s="25" t="n">
        <f aca="false">SUM(F1536,H1536,J1536,K1536,L1536,M1536,Q1536)</f>
        <v>454.048322</v>
      </c>
      <c r="AMH1536" s="13"/>
      <c r="AMI1536" s="0"/>
      <c r="AMJ1536" s="0"/>
    </row>
    <row r="1537" s="39" customFormat="true" ht="13.8" hidden="false" customHeight="false" outlineLevel="0" collapsed="false">
      <c r="A1537" s="16" t="n">
        <v>30911109</v>
      </c>
      <c r="B1537" s="17" t="s">
        <v>1567</v>
      </c>
      <c r="C1537" s="18"/>
      <c r="D1537" s="18"/>
      <c r="E1537" s="16" t="s">
        <v>59</v>
      </c>
      <c r="F1537" s="19" t="n">
        <f aca="false">IF(C1537="",VLOOKUP(E1537,'PORTE E UCO'!$A$5:$D$46,4,0),VLOOKUP(E1537,'PORTE E UCO'!$A$5:$D$46,4,0)*C1537)</f>
        <v>349.26794</v>
      </c>
      <c r="G1537" s="20"/>
      <c r="H1537" s="21" t="n">
        <f aca="false">G1537*$R$2</f>
        <v>0</v>
      </c>
      <c r="I1537" s="16" t="n">
        <v>1</v>
      </c>
      <c r="J1537" s="22" t="n">
        <f aca="false">IF(I1537&gt;=1,F1537*$J$2,"")</f>
        <v>104.780382</v>
      </c>
      <c r="K1537" s="22" t="str">
        <f aca="false">IF(I1537&gt;=2,F1537*$K$2,"")</f>
        <v/>
      </c>
      <c r="L1537" s="22" t="str">
        <f aca="false">IF(I1537&gt;=3,F1537*$L$2,"")</f>
        <v/>
      </c>
      <c r="M1537" s="22" t="str">
        <f aca="false">IF(I1537&gt;=4,F1537*$M$2,"")</f>
        <v/>
      </c>
      <c r="N1537" s="16" t="n">
        <v>4</v>
      </c>
      <c r="O1537" s="16" t="n">
        <v>0</v>
      </c>
      <c r="P1537" s="23" t="n">
        <v>0</v>
      </c>
      <c r="Q1537" s="22"/>
      <c r="R1537" s="38"/>
      <c r="S1537" s="25" t="n">
        <f aca="false">SUM(F1537,H1537,J1537,K1537,L1537,M1537)</f>
        <v>454.048322</v>
      </c>
      <c r="T1537" s="25" t="n">
        <f aca="false">SUM(F1537,H1537,J1537,K1537,L1537,M1537,Q1537)</f>
        <v>454.048322</v>
      </c>
      <c r="AMH1537" s="13"/>
      <c r="AMI1537" s="0"/>
      <c r="AMJ1537" s="0"/>
    </row>
    <row r="1538" s="39" customFormat="true" ht="21.65" hidden="false" customHeight="false" outlineLevel="0" collapsed="false">
      <c r="A1538" s="27" t="n">
        <v>30911117</v>
      </c>
      <c r="B1538" s="28" t="s">
        <v>1568</v>
      </c>
      <c r="C1538" s="29"/>
      <c r="D1538" s="29"/>
      <c r="E1538" s="27" t="s">
        <v>195</v>
      </c>
      <c r="F1538" s="19" t="n">
        <f aca="false">IF(C1538="",VLOOKUP(E1538,'PORTE E UCO'!$A$5:$D$46,4,0),VLOOKUP(E1538,'PORTE E UCO'!$A$5:$D$46,4,0)*C1538)</f>
        <v>742.008916</v>
      </c>
      <c r="G1538" s="30"/>
      <c r="H1538" s="21" t="n">
        <f aca="false">G1538*$R$2</f>
        <v>0</v>
      </c>
      <c r="I1538" s="27" t="n">
        <v>1</v>
      </c>
      <c r="J1538" s="22" t="n">
        <f aca="false">IF(I1538&gt;=1,F1538*$J$2,"")</f>
        <v>222.6026748</v>
      </c>
      <c r="K1538" s="22" t="str">
        <f aca="false">IF(I1538&gt;=2,F1538*$K$2,"")</f>
        <v/>
      </c>
      <c r="L1538" s="22" t="str">
        <f aca="false">IF(I1538&gt;=3,F1538*$L$2,"")</f>
        <v/>
      </c>
      <c r="M1538" s="22" t="str">
        <f aca="false">IF(I1538&gt;=4,F1538*$M$2,"")</f>
        <v/>
      </c>
      <c r="N1538" s="27" t="n">
        <v>3</v>
      </c>
      <c r="O1538" s="27" t="n">
        <v>0</v>
      </c>
      <c r="P1538" s="31" t="n">
        <v>0</v>
      </c>
      <c r="Q1538" s="32"/>
      <c r="R1538" s="38"/>
      <c r="S1538" s="25" t="n">
        <f aca="false">SUM(F1538,H1538,J1538,K1538,L1538,M1538)</f>
        <v>964.6115908</v>
      </c>
      <c r="T1538" s="25" t="n">
        <f aca="false">SUM(F1538,H1538,J1538,K1538,L1538,M1538,Q1538)</f>
        <v>964.6115908</v>
      </c>
      <c r="AMH1538" s="13"/>
      <c r="AMI1538" s="0"/>
      <c r="AMJ1538" s="0"/>
    </row>
    <row r="1539" s="39" customFormat="true" ht="21.65" hidden="false" customHeight="false" outlineLevel="0" collapsed="false">
      <c r="A1539" s="16" t="n">
        <v>30911125</v>
      </c>
      <c r="B1539" s="17" t="s">
        <v>1569</v>
      </c>
      <c r="C1539" s="18"/>
      <c r="D1539" s="18"/>
      <c r="E1539" s="16" t="s">
        <v>195</v>
      </c>
      <c r="F1539" s="19" t="n">
        <f aca="false">IF(C1539="",VLOOKUP(E1539,'PORTE E UCO'!$A$5:$D$46,4,0),VLOOKUP(E1539,'PORTE E UCO'!$A$5:$D$46,4,0)*C1539)</f>
        <v>742.008916</v>
      </c>
      <c r="G1539" s="20"/>
      <c r="H1539" s="21" t="n">
        <f aca="false">G1539*$R$2</f>
        <v>0</v>
      </c>
      <c r="I1539" s="16" t="n">
        <v>1</v>
      </c>
      <c r="J1539" s="22" t="n">
        <f aca="false">IF(I1539&gt;=1,F1539*$J$2,"")</f>
        <v>222.6026748</v>
      </c>
      <c r="K1539" s="22" t="str">
        <f aca="false">IF(I1539&gt;=2,F1539*$K$2,"")</f>
        <v/>
      </c>
      <c r="L1539" s="22" t="str">
        <f aca="false">IF(I1539&gt;=3,F1539*$L$2,"")</f>
        <v/>
      </c>
      <c r="M1539" s="22" t="str">
        <f aca="false">IF(I1539&gt;=4,F1539*$M$2,"")</f>
        <v/>
      </c>
      <c r="N1539" s="16" t="n">
        <v>5</v>
      </c>
      <c r="O1539" s="16" t="n">
        <v>0</v>
      </c>
      <c r="P1539" s="23" t="n">
        <v>0</v>
      </c>
      <c r="Q1539" s="22"/>
      <c r="R1539" s="38"/>
      <c r="S1539" s="25" t="n">
        <f aca="false">SUM(F1539,H1539,J1539,K1539,L1539,M1539)</f>
        <v>964.6115908</v>
      </c>
      <c r="T1539" s="25" t="n">
        <f aca="false">SUM(F1539,H1539,J1539,K1539,L1539,M1539,Q1539)</f>
        <v>964.6115908</v>
      </c>
      <c r="AMH1539" s="13"/>
      <c r="AMI1539" s="0"/>
      <c r="AMJ1539" s="0"/>
    </row>
    <row r="1540" s="39" customFormat="true" ht="14.95" hidden="false" customHeight="false" outlineLevel="0" collapsed="false">
      <c r="A1540" s="27" t="n">
        <v>30911133</v>
      </c>
      <c r="B1540" s="28" t="s">
        <v>1570</v>
      </c>
      <c r="C1540" s="29"/>
      <c r="D1540" s="29"/>
      <c r="E1540" s="27" t="s">
        <v>460</v>
      </c>
      <c r="F1540" s="19" t="n">
        <f aca="false">IF(C1540="",VLOOKUP(E1540,'PORTE E UCO'!$A$5:$D$46,4,0),VLOOKUP(E1540,'PORTE E UCO'!$A$5:$D$46,4,0)*C1540)</f>
        <v>627.14783</v>
      </c>
      <c r="G1540" s="30"/>
      <c r="H1540" s="21" t="n">
        <f aca="false">G1540*$R$2</f>
        <v>0</v>
      </c>
      <c r="I1540" s="27" t="n">
        <v>1</v>
      </c>
      <c r="J1540" s="22" t="n">
        <f aca="false">IF(I1540&gt;=1,F1540*$J$2,"")</f>
        <v>188.144349</v>
      </c>
      <c r="K1540" s="22" t="str">
        <f aca="false">IF(I1540&gt;=2,F1540*$K$2,"")</f>
        <v/>
      </c>
      <c r="L1540" s="22" t="str">
        <f aca="false">IF(I1540&gt;=3,F1540*$L$2,"")</f>
        <v/>
      </c>
      <c r="M1540" s="22" t="str">
        <f aca="false">IF(I1540&gt;=4,F1540*$M$2,"")</f>
        <v/>
      </c>
      <c r="N1540" s="27" t="n">
        <v>5</v>
      </c>
      <c r="O1540" s="27" t="n">
        <v>0</v>
      </c>
      <c r="P1540" s="31" t="n">
        <v>0</v>
      </c>
      <c r="Q1540" s="32"/>
      <c r="R1540" s="38"/>
      <c r="S1540" s="25" t="n">
        <f aca="false">SUM(F1540,H1540,J1540,K1540,L1540,M1540)</f>
        <v>815.292179</v>
      </c>
      <c r="T1540" s="25" t="n">
        <f aca="false">SUM(F1540,H1540,J1540,K1540,L1540,M1540,Q1540)</f>
        <v>815.292179</v>
      </c>
      <c r="AMH1540" s="13"/>
      <c r="AMI1540" s="0"/>
      <c r="AMJ1540" s="0"/>
    </row>
    <row r="1541" s="39" customFormat="true" ht="13.8" hidden="false" customHeight="false" outlineLevel="0" collapsed="false">
      <c r="A1541" s="16" t="n">
        <v>30911141</v>
      </c>
      <c r="B1541" s="17" t="s">
        <v>1571</v>
      </c>
      <c r="C1541" s="18"/>
      <c r="D1541" s="18"/>
      <c r="E1541" s="16" t="s">
        <v>195</v>
      </c>
      <c r="F1541" s="19" t="n">
        <f aca="false">IF(C1541="",VLOOKUP(E1541,'PORTE E UCO'!$A$5:$D$46,4,0),VLOOKUP(E1541,'PORTE E UCO'!$A$5:$D$46,4,0)*C1541)</f>
        <v>742.008916</v>
      </c>
      <c r="G1541" s="20"/>
      <c r="H1541" s="21" t="n">
        <f aca="false">G1541*$R$2</f>
        <v>0</v>
      </c>
      <c r="I1541" s="16" t="n">
        <v>1</v>
      </c>
      <c r="J1541" s="22" t="n">
        <f aca="false">IF(I1541&gt;=1,F1541*$J$2,"")</f>
        <v>222.6026748</v>
      </c>
      <c r="K1541" s="22" t="str">
        <f aca="false">IF(I1541&gt;=2,F1541*$K$2,"")</f>
        <v/>
      </c>
      <c r="L1541" s="22" t="str">
        <f aca="false">IF(I1541&gt;=3,F1541*$L$2,"")</f>
        <v/>
      </c>
      <c r="M1541" s="22" t="str">
        <f aca="false">IF(I1541&gt;=4,F1541*$M$2,"")</f>
        <v/>
      </c>
      <c r="N1541" s="16" t="n">
        <v>4</v>
      </c>
      <c r="O1541" s="16" t="n">
        <v>0</v>
      </c>
      <c r="P1541" s="23" t="n">
        <v>0</v>
      </c>
      <c r="Q1541" s="22"/>
      <c r="R1541" s="38"/>
      <c r="S1541" s="25" t="n">
        <f aca="false">SUM(F1541,H1541,J1541,K1541,L1541,M1541)</f>
        <v>964.6115908</v>
      </c>
      <c r="T1541" s="25" t="n">
        <f aca="false">SUM(F1541,H1541,J1541,K1541,L1541,M1541,Q1541)</f>
        <v>964.6115908</v>
      </c>
      <c r="AMH1541" s="13"/>
      <c r="AMI1541" s="0"/>
      <c r="AMJ1541" s="0"/>
    </row>
    <row r="1542" s="39" customFormat="true" ht="14.95" hidden="false" customHeight="false" outlineLevel="0" collapsed="false">
      <c r="A1542" s="27" t="n">
        <v>30911150</v>
      </c>
      <c r="B1542" s="28" t="s">
        <v>1572</v>
      </c>
      <c r="C1542" s="29"/>
      <c r="D1542" s="29"/>
      <c r="E1542" s="27" t="s">
        <v>221</v>
      </c>
      <c r="F1542" s="19" t="n">
        <f aca="false">IF(C1542="",VLOOKUP(E1542,'PORTE E UCO'!$A$5:$D$46,4,0),VLOOKUP(E1542,'PORTE E UCO'!$A$5:$D$46,4,0)*C1542)</f>
        <v>1140.948712</v>
      </c>
      <c r="G1542" s="30"/>
      <c r="H1542" s="21" t="n">
        <f aca="false">G1542*$R$2</f>
        <v>0</v>
      </c>
      <c r="I1542" s="27" t="n">
        <v>1</v>
      </c>
      <c r="J1542" s="22" t="n">
        <f aca="false">IF(I1542&gt;=1,F1542*$J$2,"")</f>
        <v>342.2846136</v>
      </c>
      <c r="K1542" s="22" t="str">
        <f aca="false">IF(I1542&gt;=2,F1542*$K$2,"")</f>
        <v/>
      </c>
      <c r="L1542" s="22" t="str">
        <f aca="false">IF(I1542&gt;=3,F1542*$L$2,"")</f>
        <v/>
      </c>
      <c r="M1542" s="22" t="str">
        <f aca="false">IF(I1542&gt;=4,F1542*$M$2,"")</f>
        <v/>
      </c>
      <c r="N1542" s="27" t="n">
        <v>3</v>
      </c>
      <c r="O1542" s="27" t="n">
        <v>0</v>
      </c>
      <c r="P1542" s="31" t="n">
        <v>0</v>
      </c>
      <c r="Q1542" s="32"/>
      <c r="R1542" s="38"/>
      <c r="S1542" s="25" t="n">
        <f aca="false">SUM(F1542,H1542,J1542,K1542,L1542,M1542)</f>
        <v>1483.2333256</v>
      </c>
      <c r="T1542" s="25" t="n">
        <f aca="false">SUM(F1542,H1542,J1542,K1542,L1542,M1542,Q1542)</f>
        <v>1483.2333256</v>
      </c>
      <c r="AMH1542" s="13"/>
      <c r="AMI1542" s="0"/>
      <c r="AMJ1542" s="0"/>
    </row>
    <row r="1543" s="39" customFormat="true" ht="13.8" hidden="false" customHeight="false" outlineLevel="0" collapsed="false">
      <c r="A1543" s="16" t="n">
        <v>30911168</v>
      </c>
      <c r="B1543" s="17" t="s">
        <v>1573</v>
      </c>
      <c r="C1543" s="18"/>
      <c r="D1543" s="18"/>
      <c r="E1543" s="16" t="s">
        <v>24</v>
      </c>
      <c r="F1543" s="19" t="n">
        <f aca="false">IF(C1543="",VLOOKUP(E1543,'PORTE E UCO'!$A$5:$D$46,4,0),VLOOKUP(E1543,'PORTE E UCO'!$A$5:$D$46,4,0)*C1543)</f>
        <v>377.223602</v>
      </c>
      <c r="G1543" s="20"/>
      <c r="H1543" s="21" t="n">
        <f aca="false">G1543*$R$2</f>
        <v>0</v>
      </c>
      <c r="I1543" s="16" t="n">
        <v>1</v>
      </c>
      <c r="J1543" s="22" t="n">
        <f aca="false">IF(I1543&gt;=1,F1543*$J$2,"")</f>
        <v>113.1670806</v>
      </c>
      <c r="K1543" s="22" t="str">
        <f aca="false">IF(I1543&gt;=2,F1543*$K$2,"")</f>
        <v/>
      </c>
      <c r="L1543" s="22" t="str">
        <f aca="false">IF(I1543&gt;=3,F1543*$L$2,"")</f>
        <v/>
      </c>
      <c r="M1543" s="22" t="str">
        <f aca="false">IF(I1543&gt;=4,F1543*$M$2,"")</f>
        <v/>
      </c>
      <c r="N1543" s="16" t="n">
        <v>0</v>
      </c>
      <c r="O1543" s="16" t="n">
        <v>0</v>
      </c>
      <c r="P1543" s="23" t="n">
        <v>0</v>
      </c>
      <c r="Q1543" s="22"/>
      <c r="R1543" s="38"/>
      <c r="S1543" s="25" t="n">
        <f aca="false">SUM(F1543,H1543,J1543,K1543,L1543,M1543)</f>
        <v>490.3906826</v>
      </c>
      <c r="T1543" s="25" t="n">
        <f aca="false">SUM(F1543,H1543,J1543,K1543,L1543,M1543,Q1543)</f>
        <v>490.3906826</v>
      </c>
      <c r="AMH1543" s="13"/>
      <c r="AMI1543" s="0"/>
      <c r="AMJ1543" s="0"/>
    </row>
    <row r="1544" s="39" customFormat="true" ht="14.95" hidden="false" customHeight="false" outlineLevel="0" collapsed="false">
      <c r="A1544" s="27" t="n">
        <v>30912016</v>
      </c>
      <c r="B1544" s="28" t="s">
        <v>1574</v>
      </c>
      <c r="C1544" s="27"/>
      <c r="D1544" s="27"/>
      <c r="E1544" s="27" t="s">
        <v>254</v>
      </c>
      <c r="F1544" s="19" t="n">
        <f aca="false">IF(C1544="",VLOOKUP(E1544,'PORTE E UCO'!$A$5:$D$46,4,0),VLOOKUP(E1544,'PORTE E UCO'!$A$5:$D$46,4,0)*C1544)</f>
        <v>1875.234508</v>
      </c>
      <c r="G1544" s="40"/>
      <c r="H1544" s="21" t="n">
        <f aca="false">G1544*$R$2</f>
        <v>0</v>
      </c>
      <c r="I1544" s="27" t="n">
        <v>2</v>
      </c>
      <c r="J1544" s="22" t="n">
        <f aca="false">IF(I1544&gt;=1,F1544*$J$2,"")</f>
        <v>562.5703524</v>
      </c>
      <c r="K1544" s="22" t="n">
        <f aca="false">IF(I1544&gt;=2,F1544*$K$2,"")</f>
        <v>375.0469016</v>
      </c>
      <c r="L1544" s="22" t="str">
        <f aca="false">IF(I1544&gt;=3,F1544*$L$2,"")</f>
        <v/>
      </c>
      <c r="M1544" s="22" t="str">
        <f aca="false">IF(I1544&gt;=4,F1544*$M$2,"")</f>
        <v/>
      </c>
      <c r="N1544" s="27" t="n">
        <v>5</v>
      </c>
      <c r="O1544" s="40" t="n">
        <v>0</v>
      </c>
      <c r="P1544" s="31" t="n">
        <v>0</v>
      </c>
      <c r="Q1544" s="32"/>
      <c r="R1544" s="38"/>
      <c r="S1544" s="25" t="n">
        <f aca="false">SUM(F1544,H1544,J1544,K1544,L1544,M1544)</f>
        <v>2812.851762</v>
      </c>
      <c r="T1544" s="25" t="n">
        <f aca="false">SUM(F1544,H1544,J1544,K1544,L1544,M1544,Q1544)</f>
        <v>2812.851762</v>
      </c>
      <c r="AMH1544" s="13"/>
      <c r="AMI1544" s="0"/>
      <c r="AMJ1544" s="0"/>
    </row>
    <row r="1545" s="39" customFormat="true" ht="14.95" hidden="false" customHeight="false" outlineLevel="0" collapsed="false">
      <c r="A1545" s="16" t="n">
        <v>30912024</v>
      </c>
      <c r="B1545" s="17" t="s">
        <v>1575</v>
      </c>
      <c r="C1545" s="16"/>
      <c r="D1545" s="16"/>
      <c r="E1545" s="16" t="s">
        <v>176</v>
      </c>
      <c r="F1545" s="19" t="n">
        <f aca="false">IF(C1545="",VLOOKUP(E1545,'PORTE E UCO'!$A$5:$D$46,4,0),VLOOKUP(E1545,'PORTE E UCO'!$A$5:$D$46,4,0)*C1545)</f>
        <v>891.034646</v>
      </c>
      <c r="G1545" s="41"/>
      <c r="H1545" s="21" t="n">
        <f aca="false">G1545*$R$2</f>
        <v>0</v>
      </c>
      <c r="I1545" s="16" t="n">
        <v>2</v>
      </c>
      <c r="J1545" s="22" t="n">
        <f aca="false">IF(I1545&gt;=1,F1545*$J$2,"")</f>
        <v>267.3103938</v>
      </c>
      <c r="K1545" s="22" t="n">
        <f aca="false">IF(I1545&gt;=2,F1545*$K$2,"")</f>
        <v>178.2069292</v>
      </c>
      <c r="L1545" s="22" t="str">
        <f aca="false">IF(I1545&gt;=3,F1545*$L$2,"")</f>
        <v/>
      </c>
      <c r="M1545" s="22" t="str">
        <f aca="false">IF(I1545&gt;=4,F1545*$M$2,"")</f>
        <v/>
      </c>
      <c r="N1545" s="16" t="n">
        <v>5</v>
      </c>
      <c r="O1545" s="41" t="n">
        <v>0</v>
      </c>
      <c r="P1545" s="23" t="n">
        <v>0</v>
      </c>
      <c r="Q1545" s="22"/>
      <c r="R1545" s="38"/>
      <c r="S1545" s="25" t="n">
        <f aca="false">SUM(F1545,H1545,J1545,K1545,L1545,M1545)</f>
        <v>1336.551969</v>
      </c>
      <c r="T1545" s="25" t="n">
        <f aca="false">SUM(F1545,H1545,J1545,K1545,L1545,M1545,Q1545)</f>
        <v>1336.551969</v>
      </c>
      <c r="AMH1545" s="13"/>
      <c r="AMI1545" s="0"/>
      <c r="AMJ1545" s="0"/>
    </row>
    <row r="1546" s="39" customFormat="true" ht="14.95" hidden="false" customHeight="false" outlineLevel="0" collapsed="false">
      <c r="A1546" s="27" t="n">
        <v>30912261</v>
      </c>
      <c r="B1546" s="28" t="s">
        <v>1576</v>
      </c>
      <c r="C1546" s="27"/>
      <c r="D1546" s="27"/>
      <c r="E1546" s="27" t="s">
        <v>361</v>
      </c>
      <c r="F1546" s="19" t="n">
        <f aca="false">IF(C1546="",VLOOKUP(E1546,'PORTE E UCO'!$A$5:$D$46,4,0),VLOOKUP(E1546,'PORTE E UCO'!$A$5:$D$46,4,0)*C1546)</f>
        <v>2089.449468</v>
      </c>
      <c r="G1546" s="40"/>
      <c r="H1546" s="21" t="n">
        <f aca="false">G1546*$R$2</f>
        <v>0</v>
      </c>
      <c r="I1546" s="27" t="n">
        <v>2</v>
      </c>
      <c r="J1546" s="22" t="n">
        <f aca="false">IF(I1546&gt;=1,F1546*$J$2,"")</f>
        <v>626.8348404</v>
      </c>
      <c r="K1546" s="22" t="n">
        <f aca="false">IF(I1546&gt;=2,F1546*$K$2,"")</f>
        <v>417.8898936</v>
      </c>
      <c r="L1546" s="22" t="str">
        <f aca="false">IF(I1546&gt;=3,F1546*$L$2,"")</f>
        <v/>
      </c>
      <c r="M1546" s="22" t="str">
        <f aca="false">IF(I1546&gt;=4,F1546*$M$2,"")</f>
        <v/>
      </c>
      <c r="N1546" s="27" t="n">
        <v>5</v>
      </c>
      <c r="O1546" s="40" t="n">
        <v>0</v>
      </c>
      <c r="P1546" s="31" t="n">
        <v>0</v>
      </c>
      <c r="Q1546" s="32"/>
      <c r="R1546" s="38"/>
      <c r="S1546" s="25" t="n">
        <f aca="false">SUM(F1546,H1546,J1546,K1546,L1546,M1546)</f>
        <v>3134.174202</v>
      </c>
      <c r="T1546" s="25" t="n">
        <f aca="false">SUM(F1546,H1546,J1546,K1546,L1546,M1546,Q1546)</f>
        <v>3134.174202</v>
      </c>
      <c r="AMH1546" s="13"/>
      <c r="AMI1546" s="0"/>
      <c r="AMJ1546" s="0"/>
    </row>
    <row r="1547" s="39" customFormat="true" ht="14.95" hidden="false" customHeight="false" outlineLevel="0" collapsed="false">
      <c r="A1547" s="16" t="n">
        <v>30912032</v>
      </c>
      <c r="B1547" s="17" t="s">
        <v>1577</v>
      </c>
      <c r="C1547" s="16"/>
      <c r="D1547" s="16"/>
      <c r="E1547" s="16" t="s">
        <v>745</v>
      </c>
      <c r="F1547" s="19" t="n">
        <f aca="false">IF(C1547="",VLOOKUP(E1547,'PORTE E UCO'!$A$5:$D$46,4,0),VLOOKUP(E1547,'PORTE E UCO'!$A$5:$D$46,4,0)*C1547)</f>
        <v>1943.523148</v>
      </c>
      <c r="G1547" s="41"/>
      <c r="H1547" s="21" t="n">
        <f aca="false">G1547*$R$2</f>
        <v>0</v>
      </c>
      <c r="I1547" s="16" t="n">
        <v>2</v>
      </c>
      <c r="J1547" s="22" t="n">
        <f aca="false">IF(I1547&gt;=1,F1547*$J$2,"")</f>
        <v>583.0569444</v>
      </c>
      <c r="K1547" s="22" t="n">
        <f aca="false">IF(I1547&gt;=2,F1547*$K$2,"")</f>
        <v>388.7046296</v>
      </c>
      <c r="L1547" s="22" t="str">
        <f aca="false">IF(I1547&gt;=3,F1547*$L$2,"")</f>
        <v/>
      </c>
      <c r="M1547" s="22" t="str">
        <f aca="false">IF(I1547&gt;=4,F1547*$M$2,"")</f>
        <v/>
      </c>
      <c r="N1547" s="16" t="n">
        <v>5</v>
      </c>
      <c r="O1547" s="41" t="n">
        <v>0</v>
      </c>
      <c r="P1547" s="23" t="n">
        <v>0</v>
      </c>
      <c r="Q1547" s="22"/>
      <c r="R1547" s="38"/>
      <c r="S1547" s="25" t="n">
        <f aca="false">SUM(F1547,H1547,J1547,K1547,L1547,M1547)</f>
        <v>2915.284722</v>
      </c>
      <c r="T1547" s="25" t="n">
        <f aca="false">SUM(F1547,H1547,J1547,K1547,L1547,M1547,Q1547)</f>
        <v>2915.284722</v>
      </c>
      <c r="AMH1547" s="13"/>
      <c r="AMI1547" s="0"/>
      <c r="AMJ1547" s="0"/>
    </row>
    <row r="1548" s="39" customFormat="true" ht="14.95" hidden="false" customHeight="false" outlineLevel="0" collapsed="false">
      <c r="A1548" s="27" t="n">
        <v>30912040</v>
      </c>
      <c r="B1548" s="28" t="s">
        <v>1578</v>
      </c>
      <c r="C1548" s="27"/>
      <c r="D1548" s="27"/>
      <c r="E1548" s="27" t="s">
        <v>176</v>
      </c>
      <c r="F1548" s="19" t="n">
        <f aca="false">IF(C1548="",VLOOKUP(E1548,'PORTE E UCO'!$A$5:$D$46,4,0),VLOOKUP(E1548,'PORTE E UCO'!$A$5:$D$46,4,0)*C1548)</f>
        <v>891.034646</v>
      </c>
      <c r="G1548" s="40"/>
      <c r="H1548" s="21" t="n">
        <f aca="false">G1548*$R$2</f>
        <v>0</v>
      </c>
      <c r="I1548" s="27" t="n">
        <v>2</v>
      </c>
      <c r="J1548" s="22" t="n">
        <f aca="false">IF(I1548&gt;=1,F1548*$J$2,"")</f>
        <v>267.3103938</v>
      </c>
      <c r="K1548" s="22" t="n">
        <f aca="false">IF(I1548&gt;=2,F1548*$K$2,"")</f>
        <v>178.2069292</v>
      </c>
      <c r="L1548" s="22" t="str">
        <f aca="false">IF(I1548&gt;=3,F1548*$L$2,"")</f>
        <v/>
      </c>
      <c r="M1548" s="22" t="str">
        <f aca="false">IF(I1548&gt;=4,F1548*$M$2,"")</f>
        <v/>
      </c>
      <c r="N1548" s="27" t="n">
        <v>3</v>
      </c>
      <c r="O1548" s="40" t="n">
        <v>0</v>
      </c>
      <c r="P1548" s="31" t="n">
        <v>0</v>
      </c>
      <c r="Q1548" s="32"/>
      <c r="R1548" s="38"/>
      <c r="S1548" s="25" t="n">
        <f aca="false">SUM(F1548,H1548,J1548,K1548,L1548,M1548)</f>
        <v>1336.551969</v>
      </c>
      <c r="T1548" s="25" t="n">
        <f aca="false">SUM(F1548,H1548,J1548,K1548,L1548,M1548,Q1548)</f>
        <v>1336.551969</v>
      </c>
      <c r="AMH1548" s="13"/>
      <c r="AMI1548" s="0"/>
      <c r="AMJ1548" s="0"/>
    </row>
    <row r="1549" s="39" customFormat="true" ht="21.65" hidden="false" customHeight="false" outlineLevel="0" collapsed="false">
      <c r="A1549" s="16" t="n">
        <v>30912270</v>
      </c>
      <c r="B1549" s="17" t="s">
        <v>1579</v>
      </c>
      <c r="C1549" s="16"/>
      <c r="D1549" s="16"/>
      <c r="E1549" s="16" t="s">
        <v>361</v>
      </c>
      <c r="F1549" s="19" t="n">
        <f aca="false">IF(C1549="",VLOOKUP(E1549,'PORTE E UCO'!$A$5:$D$46,4,0),VLOOKUP(E1549,'PORTE E UCO'!$A$5:$D$46,4,0)*C1549)</f>
        <v>2089.449468</v>
      </c>
      <c r="G1549" s="41"/>
      <c r="H1549" s="21" t="n">
        <f aca="false">G1549*$R$2</f>
        <v>0</v>
      </c>
      <c r="I1549" s="16" t="n">
        <v>2</v>
      </c>
      <c r="J1549" s="22" t="n">
        <f aca="false">IF(I1549&gt;=1,F1549*$J$2,"")</f>
        <v>626.8348404</v>
      </c>
      <c r="K1549" s="22" t="n">
        <f aca="false">IF(I1549&gt;=2,F1549*$K$2,"")</f>
        <v>417.8898936</v>
      </c>
      <c r="L1549" s="22" t="str">
        <f aca="false">IF(I1549&gt;=3,F1549*$L$2,"")</f>
        <v/>
      </c>
      <c r="M1549" s="22" t="str">
        <f aca="false">IF(I1549&gt;=4,F1549*$M$2,"")</f>
        <v/>
      </c>
      <c r="N1549" s="16" t="n">
        <v>5</v>
      </c>
      <c r="O1549" s="41" t="n">
        <v>0</v>
      </c>
      <c r="P1549" s="23" t="n">
        <v>0</v>
      </c>
      <c r="Q1549" s="22"/>
      <c r="R1549" s="38"/>
      <c r="S1549" s="25" t="n">
        <f aca="false">SUM(F1549,H1549,J1549,K1549,L1549,M1549)</f>
        <v>3134.174202</v>
      </c>
      <c r="T1549" s="25" t="n">
        <f aca="false">SUM(F1549,H1549,J1549,K1549,L1549,M1549,Q1549)</f>
        <v>3134.174202</v>
      </c>
      <c r="AMH1549" s="13"/>
      <c r="AMI1549" s="0"/>
      <c r="AMJ1549" s="0"/>
    </row>
    <row r="1550" s="39" customFormat="true" ht="13.8" hidden="false" customHeight="false" outlineLevel="0" collapsed="false">
      <c r="A1550" s="27" t="n">
        <v>30912059</v>
      </c>
      <c r="B1550" s="28" t="s">
        <v>1580</v>
      </c>
      <c r="C1550" s="29"/>
      <c r="D1550" s="29"/>
      <c r="E1550" s="27" t="s">
        <v>59</v>
      </c>
      <c r="F1550" s="19" t="n">
        <f aca="false">IF(C1550="",VLOOKUP(E1550,'PORTE E UCO'!$A$5:$D$46,4,0),VLOOKUP(E1550,'PORTE E UCO'!$A$5:$D$46,4,0)*C1550)</f>
        <v>349.26794</v>
      </c>
      <c r="G1550" s="30"/>
      <c r="H1550" s="21" t="n">
        <f aca="false">G1550*$R$2</f>
        <v>0</v>
      </c>
      <c r="I1550" s="27" t="n">
        <v>1</v>
      </c>
      <c r="J1550" s="22" t="n">
        <f aca="false">IF(I1550&gt;=1,F1550*$J$2,"")</f>
        <v>104.780382</v>
      </c>
      <c r="K1550" s="22" t="str">
        <f aca="false">IF(I1550&gt;=2,F1550*$K$2,"")</f>
        <v/>
      </c>
      <c r="L1550" s="22" t="str">
        <f aca="false">IF(I1550&gt;=3,F1550*$L$2,"")</f>
        <v/>
      </c>
      <c r="M1550" s="22" t="str">
        <f aca="false">IF(I1550&gt;=4,F1550*$M$2,"")</f>
        <v/>
      </c>
      <c r="N1550" s="27" t="n">
        <v>4</v>
      </c>
      <c r="O1550" s="27" t="n">
        <v>0</v>
      </c>
      <c r="P1550" s="31" t="n">
        <v>0</v>
      </c>
      <c r="Q1550" s="32"/>
      <c r="R1550" s="38"/>
      <c r="S1550" s="25" t="n">
        <f aca="false">SUM(F1550,H1550,J1550,K1550,L1550,M1550)</f>
        <v>454.048322</v>
      </c>
      <c r="T1550" s="25" t="n">
        <f aca="false">SUM(F1550,H1550,J1550,K1550,L1550,M1550,Q1550)</f>
        <v>454.048322</v>
      </c>
      <c r="AMH1550" s="13"/>
      <c r="AMI1550" s="0"/>
      <c r="AMJ1550" s="0"/>
    </row>
    <row r="1551" s="39" customFormat="true" ht="13.8" hidden="false" customHeight="false" outlineLevel="0" collapsed="false">
      <c r="A1551" s="16" t="n">
        <v>30912067</v>
      </c>
      <c r="B1551" s="17" t="s">
        <v>1581</v>
      </c>
      <c r="C1551" s="18"/>
      <c r="D1551" s="18"/>
      <c r="E1551" s="16" t="s">
        <v>308</v>
      </c>
      <c r="F1551" s="19" t="n">
        <f aca="false">IF(C1551="",VLOOKUP(E1551,'PORTE E UCO'!$A$5:$D$46,4,0),VLOOKUP(E1551,'PORTE E UCO'!$A$5:$D$46,4,0)*C1551)</f>
        <v>1327.248658</v>
      </c>
      <c r="G1551" s="20"/>
      <c r="H1551" s="21" t="n">
        <f aca="false">G1551*$R$2</f>
        <v>0</v>
      </c>
      <c r="I1551" s="16" t="n">
        <v>1</v>
      </c>
      <c r="J1551" s="22" t="n">
        <f aca="false">IF(I1551&gt;=1,F1551*$J$2,"")</f>
        <v>398.1745974</v>
      </c>
      <c r="K1551" s="22" t="str">
        <f aca="false">IF(I1551&gt;=2,F1551*$K$2,"")</f>
        <v/>
      </c>
      <c r="L1551" s="22" t="str">
        <f aca="false">IF(I1551&gt;=3,F1551*$L$2,"")</f>
        <v/>
      </c>
      <c r="M1551" s="22" t="str">
        <f aca="false">IF(I1551&gt;=4,F1551*$M$2,"")</f>
        <v/>
      </c>
      <c r="N1551" s="16" t="n">
        <v>5</v>
      </c>
      <c r="O1551" s="16" t="n">
        <v>0</v>
      </c>
      <c r="P1551" s="23" t="n">
        <v>0</v>
      </c>
      <c r="Q1551" s="22"/>
      <c r="R1551" s="38"/>
      <c r="S1551" s="25" t="n">
        <f aca="false">SUM(F1551,H1551,J1551,K1551,L1551,M1551)</f>
        <v>1725.4232554</v>
      </c>
      <c r="T1551" s="25" t="n">
        <f aca="false">SUM(F1551,H1551,J1551,K1551,L1551,M1551,Q1551)</f>
        <v>1725.4232554</v>
      </c>
      <c r="AMH1551" s="13"/>
      <c r="AMI1551" s="0"/>
      <c r="AMJ1551" s="0"/>
    </row>
    <row r="1552" s="39" customFormat="true" ht="13.8" hidden="false" customHeight="false" outlineLevel="0" collapsed="false">
      <c r="A1552" s="27" t="n">
        <v>30912083</v>
      </c>
      <c r="B1552" s="28" t="s">
        <v>1582</v>
      </c>
      <c r="C1552" s="29"/>
      <c r="D1552" s="29"/>
      <c r="E1552" s="27" t="s">
        <v>59</v>
      </c>
      <c r="F1552" s="19" t="n">
        <f aca="false">IF(C1552="",VLOOKUP(E1552,'PORTE E UCO'!$A$5:$D$46,4,0),VLOOKUP(E1552,'PORTE E UCO'!$A$5:$D$46,4,0)*C1552)</f>
        <v>349.26794</v>
      </c>
      <c r="G1552" s="30"/>
      <c r="H1552" s="21" t="n">
        <f aca="false">G1552*$R$2</f>
        <v>0</v>
      </c>
      <c r="I1552" s="27" t="n">
        <v>1</v>
      </c>
      <c r="J1552" s="22" t="n">
        <f aca="false">IF(I1552&gt;=1,F1552*$J$2,"")</f>
        <v>104.780382</v>
      </c>
      <c r="K1552" s="22" t="str">
        <f aca="false">IF(I1552&gt;=2,F1552*$K$2,"")</f>
        <v/>
      </c>
      <c r="L1552" s="22" t="str">
        <f aca="false">IF(I1552&gt;=3,F1552*$L$2,"")</f>
        <v/>
      </c>
      <c r="M1552" s="22" t="str">
        <f aca="false">IF(I1552&gt;=4,F1552*$M$2,"")</f>
        <v/>
      </c>
      <c r="N1552" s="27" t="n">
        <v>3</v>
      </c>
      <c r="O1552" s="27" t="n">
        <v>0</v>
      </c>
      <c r="P1552" s="31" t="n">
        <v>0</v>
      </c>
      <c r="Q1552" s="32"/>
      <c r="R1552" s="38"/>
      <c r="S1552" s="25" t="n">
        <f aca="false">SUM(F1552,H1552,J1552,K1552,L1552,M1552)</f>
        <v>454.048322</v>
      </c>
      <c r="T1552" s="25" t="n">
        <f aca="false">SUM(F1552,H1552,J1552,K1552,L1552,M1552,Q1552)</f>
        <v>454.048322</v>
      </c>
      <c r="AMH1552" s="13"/>
      <c r="AMI1552" s="0"/>
      <c r="AMJ1552" s="0"/>
    </row>
    <row r="1553" s="39" customFormat="true" ht="13.8" hidden="false" customHeight="false" outlineLevel="0" collapsed="false">
      <c r="A1553" s="16" t="n">
        <v>30912075</v>
      </c>
      <c r="B1553" s="17" t="s">
        <v>1583</v>
      </c>
      <c r="C1553" s="18"/>
      <c r="D1553" s="18"/>
      <c r="E1553" s="16" t="s">
        <v>308</v>
      </c>
      <c r="F1553" s="19" t="n">
        <f aca="false">IF(C1553="",VLOOKUP(E1553,'PORTE E UCO'!$A$5:$D$46,4,0),VLOOKUP(E1553,'PORTE E UCO'!$A$5:$D$46,4,0)*C1553)</f>
        <v>1327.248658</v>
      </c>
      <c r="G1553" s="20"/>
      <c r="H1553" s="21" t="n">
        <f aca="false">G1553*$R$2</f>
        <v>0</v>
      </c>
      <c r="I1553" s="16" t="n">
        <v>1</v>
      </c>
      <c r="J1553" s="22" t="n">
        <f aca="false">IF(I1553&gt;=1,F1553*$J$2,"")</f>
        <v>398.1745974</v>
      </c>
      <c r="K1553" s="22" t="str">
        <f aca="false">IF(I1553&gt;=2,F1553*$K$2,"")</f>
        <v/>
      </c>
      <c r="L1553" s="22" t="str">
        <f aca="false">IF(I1553&gt;=3,F1553*$L$2,"")</f>
        <v/>
      </c>
      <c r="M1553" s="22" t="str">
        <f aca="false">IF(I1553&gt;=4,F1553*$M$2,"")</f>
        <v/>
      </c>
      <c r="N1553" s="16" t="n">
        <v>5</v>
      </c>
      <c r="O1553" s="16" t="n">
        <v>0</v>
      </c>
      <c r="P1553" s="23" t="n">
        <v>0</v>
      </c>
      <c r="Q1553" s="22"/>
      <c r="R1553" s="38"/>
      <c r="S1553" s="25" t="n">
        <f aca="false">SUM(F1553,H1553,J1553,K1553,L1553,M1553)</f>
        <v>1725.4232554</v>
      </c>
      <c r="T1553" s="25" t="n">
        <f aca="false">SUM(F1553,H1553,J1553,K1553,L1553,M1553,Q1553)</f>
        <v>1725.4232554</v>
      </c>
      <c r="AMH1553" s="13"/>
      <c r="AMI1553" s="0"/>
      <c r="AMJ1553" s="0"/>
    </row>
    <row r="1554" s="39" customFormat="true" ht="14.95" hidden="false" customHeight="false" outlineLevel="0" collapsed="false">
      <c r="A1554" s="27" t="n">
        <v>30912091</v>
      </c>
      <c r="B1554" s="28" t="s">
        <v>1584</v>
      </c>
      <c r="C1554" s="29"/>
      <c r="D1554" s="29"/>
      <c r="E1554" s="27" t="s">
        <v>359</v>
      </c>
      <c r="F1554" s="19" t="n">
        <f aca="false">IF(C1554="",VLOOKUP(E1554,'PORTE E UCO'!$A$5:$D$46,4,0),VLOOKUP(E1554,'PORTE E UCO'!$A$5:$D$46,4,0)*C1554)</f>
        <v>1473.154654</v>
      </c>
      <c r="G1554" s="30"/>
      <c r="H1554" s="21" t="n">
        <f aca="false">G1554*$R$2</f>
        <v>0</v>
      </c>
      <c r="I1554" s="27" t="n">
        <v>2</v>
      </c>
      <c r="J1554" s="22" t="n">
        <f aca="false">IF(I1554&gt;=1,F1554*$J$2,"")</f>
        <v>441.9463962</v>
      </c>
      <c r="K1554" s="22" t="n">
        <f aca="false">IF(I1554&gt;=2,F1554*$K$2,"")</f>
        <v>294.6309308</v>
      </c>
      <c r="L1554" s="22" t="str">
        <f aca="false">IF(I1554&gt;=3,F1554*$L$2,"")</f>
        <v/>
      </c>
      <c r="M1554" s="22" t="str">
        <f aca="false">IF(I1554&gt;=4,F1554*$M$2,"")</f>
        <v/>
      </c>
      <c r="N1554" s="27" t="n">
        <v>5</v>
      </c>
      <c r="O1554" s="27" t="n">
        <v>0</v>
      </c>
      <c r="P1554" s="31" t="n">
        <v>0</v>
      </c>
      <c r="Q1554" s="32"/>
      <c r="R1554" s="38"/>
      <c r="S1554" s="25" t="n">
        <f aca="false">SUM(F1554,H1554,J1554,K1554,L1554,M1554)</f>
        <v>2209.731981</v>
      </c>
      <c r="T1554" s="25" t="n">
        <f aca="false">SUM(F1554,H1554,J1554,K1554,L1554,M1554,Q1554)</f>
        <v>2209.731981</v>
      </c>
      <c r="AMH1554" s="13"/>
      <c r="AMI1554" s="0"/>
      <c r="AMJ1554" s="0"/>
    </row>
    <row r="1555" s="39" customFormat="true" ht="14.95" hidden="false" customHeight="false" outlineLevel="0" collapsed="false">
      <c r="A1555" s="16" t="n">
        <v>30912105</v>
      </c>
      <c r="B1555" s="17" t="s">
        <v>1585</v>
      </c>
      <c r="C1555" s="18"/>
      <c r="D1555" s="18"/>
      <c r="E1555" s="16" t="s">
        <v>359</v>
      </c>
      <c r="F1555" s="19" t="n">
        <f aca="false">IF(C1555="",VLOOKUP(E1555,'PORTE E UCO'!$A$5:$D$46,4,0),VLOOKUP(E1555,'PORTE E UCO'!$A$5:$D$46,4,0)*C1555)</f>
        <v>1473.154654</v>
      </c>
      <c r="G1555" s="20"/>
      <c r="H1555" s="21" t="n">
        <f aca="false">G1555*$R$2</f>
        <v>0</v>
      </c>
      <c r="I1555" s="16" t="n">
        <v>2</v>
      </c>
      <c r="J1555" s="22" t="n">
        <f aca="false">IF(I1555&gt;=1,F1555*$J$2,"")</f>
        <v>441.9463962</v>
      </c>
      <c r="K1555" s="22" t="n">
        <f aca="false">IF(I1555&gt;=2,F1555*$K$2,"")</f>
        <v>294.6309308</v>
      </c>
      <c r="L1555" s="22" t="str">
        <f aca="false">IF(I1555&gt;=3,F1555*$L$2,"")</f>
        <v/>
      </c>
      <c r="M1555" s="22" t="str">
        <f aca="false">IF(I1555&gt;=4,F1555*$M$2,"")</f>
        <v/>
      </c>
      <c r="N1555" s="16" t="n">
        <v>5</v>
      </c>
      <c r="O1555" s="16" t="n">
        <v>0</v>
      </c>
      <c r="P1555" s="23" t="n">
        <v>0</v>
      </c>
      <c r="Q1555" s="22"/>
      <c r="R1555" s="38"/>
      <c r="S1555" s="25" t="n">
        <f aca="false">SUM(F1555,H1555,J1555,K1555,L1555,M1555)</f>
        <v>2209.731981</v>
      </c>
      <c r="T1555" s="25" t="n">
        <f aca="false">SUM(F1555,H1555,J1555,K1555,L1555,M1555,Q1555)</f>
        <v>2209.731981</v>
      </c>
      <c r="AMH1555" s="13"/>
      <c r="AMI1555" s="0"/>
      <c r="AMJ1555" s="0"/>
    </row>
    <row r="1556" s="39" customFormat="true" ht="13.8" hidden="false" customHeight="false" outlineLevel="0" collapsed="false">
      <c r="A1556" s="27" t="n">
        <v>30912113</v>
      </c>
      <c r="B1556" s="28" t="s">
        <v>1586</v>
      </c>
      <c r="C1556" s="29"/>
      <c r="D1556" s="29"/>
      <c r="E1556" s="27" t="s">
        <v>176</v>
      </c>
      <c r="F1556" s="19" t="n">
        <f aca="false">IF(C1556="",VLOOKUP(E1556,'PORTE E UCO'!$A$5:$D$46,4,0),VLOOKUP(E1556,'PORTE E UCO'!$A$5:$D$46,4,0)*C1556)</f>
        <v>891.034646</v>
      </c>
      <c r="G1556" s="30"/>
      <c r="H1556" s="21" t="n">
        <f aca="false">G1556*$R$2</f>
        <v>0</v>
      </c>
      <c r="I1556" s="27" t="n">
        <v>1</v>
      </c>
      <c r="J1556" s="22" t="n">
        <f aca="false">IF(I1556&gt;=1,F1556*$J$2,"")</f>
        <v>267.3103938</v>
      </c>
      <c r="K1556" s="22" t="str">
        <f aca="false">IF(I1556&gt;=2,F1556*$K$2,"")</f>
        <v/>
      </c>
      <c r="L1556" s="22" t="str">
        <f aca="false">IF(I1556&gt;=3,F1556*$L$2,"")</f>
        <v/>
      </c>
      <c r="M1556" s="22" t="str">
        <f aca="false">IF(I1556&gt;=4,F1556*$M$2,"")</f>
        <v/>
      </c>
      <c r="N1556" s="27" t="n">
        <v>3</v>
      </c>
      <c r="O1556" s="27" t="n">
        <v>0</v>
      </c>
      <c r="P1556" s="31" t="n">
        <v>0</v>
      </c>
      <c r="Q1556" s="32"/>
      <c r="R1556" s="38"/>
      <c r="S1556" s="25" t="n">
        <f aca="false">SUM(F1556,H1556,J1556,K1556,L1556,M1556)</f>
        <v>1158.3450398</v>
      </c>
      <c r="T1556" s="25" t="n">
        <f aca="false">SUM(F1556,H1556,J1556,K1556,L1556,M1556,Q1556)</f>
        <v>1158.3450398</v>
      </c>
      <c r="AMH1556" s="13"/>
      <c r="AMI1556" s="0"/>
      <c r="AMJ1556" s="0"/>
    </row>
    <row r="1557" s="39" customFormat="true" ht="13.8" hidden="false" customHeight="false" outlineLevel="0" collapsed="false">
      <c r="A1557" s="16" t="n">
        <v>30912121</v>
      </c>
      <c r="B1557" s="17" t="s">
        <v>1587</v>
      </c>
      <c r="C1557" s="18"/>
      <c r="D1557" s="18"/>
      <c r="E1557" s="16" t="s">
        <v>174</v>
      </c>
      <c r="F1557" s="19" t="n">
        <f aca="false">IF(C1557="",VLOOKUP(E1557,'PORTE E UCO'!$A$5:$D$46,4,0),VLOOKUP(E1557,'PORTE E UCO'!$A$5:$D$46,4,0)*C1557)</f>
        <v>1709.126456</v>
      </c>
      <c r="G1557" s="20"/>
      <c r="H1557" s="21" t="n">
        <f aca="false">G1557*$R$2</f>
        <v>0</v>
      </c>
      <c r="I1557" s="16" t="n">
        <v>2</v>
      </c>
      <c r="J1557" s="22" t="n">
        <f aca="false">IF(I1557&gt;=1,F1557*$J$2,"")</f>
        <v>512.7379368</v>
      </c>
      <c r="K1557" s="22" t="n">
        <f aca="false">IF(I1557&gt;=2,F1557*$K$2,"")</f>
        <v>341.8252912</v>
      </c>
      <c r="L1557" s="22" t="str">
        <f aca="false">IF(I1557&gt;=3,F1557*$L$2,"")</f>
        <v/>
      </c>
      <c r="M1557" s="22" t="str">
        <f aca="false">IF(I1557&gt;=4,F1557*$M$2,"")</f>
        <v/>
      </c>
      <c r="N1557" s="16" t="n">
        <v>5</v>
      </c>
      <c r="O1557" s="16" t="n">
        <v>0</v>
      </c>
      <c r="P1557" s="23" t="n">
        <v>0</v>
      </c>
      <c r="Q1557" s="22"/>
      <c r="R1557" s="38"/>
      <c r="S1557" s="25" t="n">
        <f aca="false">SUM(F1557,H1557,J1557,K1557,L1557,M1557)</f>
        <v>2563.689684</v>
      </c>
      <c r="T1557" s="25" t="n">
        <f aca="false">SUM(F1557,H1557,J1557,K1557,L1557,M1557,Q1557)</f>
        <v>2563.689684</v>
      </c>
      <c r="AMH1557" s="13"/>
      <c r="AMI1557" s="0"/>
      <c r="AMJ1557" s="0"/>
    </row>
    <row r="1558" s="39" customFormat="true" ht="13.8" hidden="false" customHeight="false" outlineLevel="0" collapsed="false">
      <c r="A1558" s="27" t="n">
        <v>30912130</v>
      </c>
      <c r="B1558" s="28" t="s">
        <v>1588</v>
      </c>
      <c r="C1558" s="29"/>
      <c r="D1558" s="29"/>
      <c r="E1558" s="27" t="s">
        <v>308</v>
      </c>
      <c r="F1558" s="19" t="n">
        <f aca="false">IF(C1558="",VLOOKUP(E1558,'PORTE E UCO'!$A$5:$D$46,4,0),VLOOKUP(E1558,'PORTE E UCO'!$A$5:$D$46,4,0)*C1558)</f>
        <v>1327.248658</v>
      </c>
      <c r="G1558" s="30"/>
      <c r="H1558" s="21" t="n">
        <f aca="false">G1558*$R$2</f>
        <v>0</v>
      </c>
      <c r="I1558" s="27" t="n">
        <v>2</v>
      </c>
      <c r="J1558" s="22" t="n">
        <f aca="false">IF(I1558&gt;=1,F1558*$J$2,"")</f>
        <v>398.1745974</v>
      </c>
      <c r="K1558" s="22" t="n">
        <f aca="false">IF(I1558&gt;=2,F1558*$K$2,"")</f>
        <v>265.4497316</v>
      </c>
      <c r="L1558" s="22" t="str">
        <f aca="false">IF(I1558&gt;=3,F1558*$L$2,"")</f>
        <v/>
      </c>
      <c r="M1558" s="22" t="str">
        <f aca="false">IF(I1558&gt;=4,F1558*$M$2,"")</f>
        <v/>
      </c>
      <c r="N1558" s="27" t="n">
        <v>5</v>
      </c>
      <c r="O1558" s="27" t="n">
        <v>0</v>
      </c>
      <c r="P1558" s="31" t="n">
        <v>0</v>
      </c>
      <c r="Q1558" s="32"/>
      <c r="R1558" s="38"/>
      <c r="S1558" s="25" t="n">
        <f aca="false">SUM(F1558,H1558,J1558,K1558,L1558,M1558)</f>
        <v>1990.872987</v>
      </c>
      <c r="T1558" s="25" t="n">
        <f aca="false">SUM(F1558,H1558,J1558,K1558,L1558,M1558,Q1558)</f>
        <v>1990.872987</v>
      </c>
      <c r="AMH1558" s="13"/>
      <c r="AMI1558" s="0"/>
      <c r="AMJ1558" s="0"/>
    </row>
    <row r="1559" s="39" customFormat="true" ht="13.8" hidden="false" customHeight="false" outlineLevel="0" collapsed="false">
      <c r="A1559" s="16" t="n">
        <v>30912148</v>
      </c>
      <c r="B1559" s="17" t="s">
        <v>1589</v>
      </c>
      <c r="C1559" s="18"/>
      <c r="D1559" s="18"/>
      <c r="E1559" s="16" t="s">
        <v>308</v>
      </c>
      <c r="F1559" s="19" t="n">
        <f aca="false">IF(C1559="",VLOOKUP(E1559,'PORTE E UCO'!$A$5:$D$46,4,0),VLOOKUP(E1559,'PORTE E UCO'!$A$5:$D$46,4,0)*C1559)</f>
        <v>1327.248658</v>
      </c>
      <c r="G1559" s="20"/>
      <c r="H1559" s="21" t="n">
        <f aca="false">G1559*$R$2</f>
        <v>0</v>
      </c>
      <c r="I1559" s="16" t="n">
        <v>2</v>
      </c>
      <c r="J1559" s="22" t="n">
        <f aca="false">IF(I1559&gt;=1,F1559*$J$2,"")</f>
        <v>398.1745974</v>
      </c>
      <c r="K1559" s="22" t="n">
        <f aca="false">IF(I1559&gt;=2,F1559*$K$2,"")</f>
        <v>265.4497316</v>
      </c>
      <c r="L1559" s="22" t="str">
        <f aca="false">IF(I1559&gt;=3,F1559*$L$2,"")</f>
        <v/>
      </c>
      <c r="M1559" s="22" t="str">
        <f aca="false">IF(I1559&gt;=4,F1559*$M$2,"")</f>
        <v/>
      </c>
      <c r="N1559" s="16" t="n">
        <v>5</v>
      </c>
      <c r="O1559" s="16" t="n">
        <v>0</v>
      </c>
      <c r="P1559" s="23" t="n">
        <v>0</v>
      </c>
      <c r="Q1559" s="22"/>
      <c r="R1559" s="38"/>
      <c r="S1559" s="25" t="n">
        <f aca="false">SUM(F1559,H1559,J1559,K1559,L1559,M1559)</f>
        <v>1990.872987</v>
      </c>
      <c r="T1559" s="25" t="n">
        <f aca="false">SUM(F1559,H1559,J1559,K1559,L1559,M1559,Q1559)</f>
        <v>1990.872987</v>
      </c>
      <c r="AMH1559" s="13"/>
      <c r="AMI1559" s="0"/>
      <c r="AMJ1559" s="0"/>
    </row>
    <row r="1560" s="39" customFormat="true" ht="14.95" hidden="false" customHeight="false" outlineLevel="0" collapsed="false">
      <c r="A1560" s="27" t="n">
        <v>30912156</v>
      </c>
      <c r="B1560" s="28" t="s">
        <v>1590</v>
      </c>
      <c r="C1560" s="29"/>
      <c r="D1560" s="29"/>
      <c r="E1560" s="27" t="s">
        <v>59</v>
      </c>
      <c r="F1560" s="19" t="n">
        <f aca="false">IF(C1560="",VLOOKUP(E1560,'PORTE E UCO'!$A$5:$D$46,4,0),VLOOKUP(E1560,'PORTE E UCO'!$A$5:$D$46,4,0)*C1560)</f>
        <v>349.26794</v>
      </c>
      <c r="G1560" s="30"/>
      <c r="H1560" s="21" t="n">
        <f aca="false">G1560*$R$2</f>
        <v>0</v>
      </c>
      <c r="I1560" s="27" t="n">
        <v>2</v>
      </c>
      <c r="J1560" s="22" t="n">
        <f aca="false">IF(I1560&gt;=1,F1560*$J$2,"")</f>
        <v>104.780382</v>
      </c>
      <c r="K1560" s="22" t="n">
        <f aca="false">IF(I1560&gt;=2,F1560*$K$2,"")</f>
        <v>69.853588</v>
      </c>
      <c r="L1560" s="22" t="str">
        <f aca="false">IF(I1560&gt;=3,F1560*$L$2,"")</f>
        <v/>
      </c>
      <c r="M1560" s="22" t="str">
        <f aca="false">IF(I1560&gt;=4,F1560*$M$2,"")</f>
        <v/>
      </c>
      <c r="N1560" s="27" t="n">
        <v>5</v>
      </c>
      <c r="O1560" s="27" t="n">
        <v>0</v>
      </c>
      <c r="P1560" s="31" t="n">
        <v>0</v>
      </c>
      <c r="Q1560" s="32"/>
      <c r="R1560" s="38"/>
      <c r="S1560" s="25" t="n">
        <f aca="false">SUM(F1560,H1560,J1560,K1560,L1560,M1560)</f>
        <v>523.90191</v>
      </c>
      <c r="T1560" s="25" t="n">
        <f aca="false">SUM(F1560,H1560,J1560,K1560,L1560,M1560,Q1560)</f>
        <v>523.90191</v>
      </c>
      <c r="AMH1560" s="13"/>
      <c r="AMI1560" s="0"/>
      <c r="AMJ1560" s="0"/>
    </row>
    <row r="1561" s="39" customFormat="true" ht="14.95" hidden="false" customHeight="false" outlineLevel="0" collapsed="false">
      <c r="A1561" s="16" t="n">
        <v>30912164</v>
      </c>
      <c r="B1561" s="17" t="s">
        <v>1591</v>
      </c>
      <c r="C1561" s="18"/>
      <c r="D1561" s="18"/>
      <c r="E1561" s="16" t="s">
        <v>24</v>
      </c>
      <c r="F1561" s="19" t="n">
        <f aca="false">IF(C1561="",VLOOKUP(E1561,'PORTE E UCO'!$A$5:$D$46,4,0),VLOOKUP(E1561,'PORTE E UCO'!$A$5:$D$46,4,0)*C1561)</f>
        <v>377.223602</v>
      </c>
      <c r="G1561" s="20"/>
      <c r="H1561" s="21" t="n">
        <f aca="false">G1561*$R$2</f>
        <v>0</v>
      </c>
      <c r="I1561" s="16" t="n">
        <v>2</v>
      </c>
      <c r="J1561" s="22" t="n">
        <f aca="false">IF(I1561&gt;=1,F1561*$J$2,"")</f>
        <v>113.1670806</v>
      </c>
      <c r="K1561" s="22" t="n">
        <f aca="false">IF(I1561&gt;=2,F1561*$K$2,"")</f>
        <v>75.4447204</v>
      </c>
      <c r="L1561" s="22" t="str">
        <f aca="false">IF(I1561&gt;=3,F1561*$L$2,"")</f>
        <v/>
      </c>
      <c r="M1561" s="22" t="str">
        <f aca="false">IF(I1561&gt;=4,F1561*$M$2,"")</f>
        <v/>
      </c>
      <c r="N1561" s="16" t="n">
        <v>5</v>
      </c>
      <c r="O1561" s="16" t="n">
        <v>0</v>
      </c>
      <c r="P1561" s="23" t="n">
        <v>0</v>
      </c>
      <c r="Q1561" s="22"/>
      <c r="R1561" s="38"/>
      <c r="S1561" s="25" t="n">
        <f aca="false">SUM(F1561,H1561,J1561,K1561,L1561,M1561)</f>
        <v>565.835403</v>
      </c>
      <c r="T1561" s="25" t="n">
        <f aca="false">SUM(F1561,H1561,J1561,K1561,L1561,M1561,Q1561)</f>
        <v>565.835403</v>
      </c>
      <c r="AMH1561" s="13"/>
      <c r="AMI1561" s="0"/>
      <c r="AMJ1561" s="0"/>
    </row>
    <row r="1562" s="39" customFormat="true" ht="13.8" hidden="false" customHeight="false" outlineLevel="0" collapsed="false">
      <c r="A1562" s="27" t="n">
        <v>30912172</v>
      </c>
      <c r="B1562" s="28" t="s">
        <v>1592</v>
      </c>
      <c r="C1562" s="29"/>
      <c r="D1562" s="29"/>
      <c r="E1562" s="27" t="s">
        <v>359</v>
      </c>
      <c r="F1562" s="19" t="n">
        <f aca="false">IF(C1562="",VLOOKUP(E1562,'PORTE E UCO'!$A$5:$D$46,4,0),VLOOKUP(E1562,'PORTE E UCO'!$A$5:$D$46,4,0)*C1562)</f>
        <v>1473.154654</v>
      </c>
      <c r="G1562" s="30"/>
      <c r="H1562" s="21" t="n">
        <f aca="false">G1562*$R$2</f>
        <v>0</v>
      </c>
      <c r="I1562" s="27" t="n">
        <v>2</v>
      </c>
      <c r="J1562" s="22" t="n">
        <f aca="false">IF(I1562&gt;=1,F1562*$J$2,"")</f>
        <v>441.9463962</v>
      </c>
      <c r="K1562" s="22" t="n">
        <f aca="false">IF(I1562&gt;=2,F1562*$K$2,"")</f>
        <v>294.6309308</v>
      </c>
      <c r="L1562" s="22" t="str">
        <f aca="false">IF(I1562&gt;=3,F1562*$L$2,"")</f>
        <v/>
      </c>
      <c r="M1562" s="22" t="str">
        <f aca="false">IF(I1562&gt;=4,F1562*$M$2,"")</f>
        <v/>
      </c>
      <c r="N1562" s="27" t="n">
        <v>5</v>
      </c>
      <c r="O1562" s="27" t="n">
        <v>0</v>
      </c>
      <c r="P1562" s="31" t="n">
        <v>0</v>
      </c>
      <c r="Q1562" s="32"/>
      <c r="R1562" s="38"/>
      <c r="S1562" s="25" t="n">
        <f aca="false">SUM(F1562,H1562,J1562,K1562,L1562,M1562)</f>
        <v>2209.731981</v>
      </c>
      <c r="T1562" s="25" t="n">
        <f aca="false">SUM(F1562,H1562,J1562,K1562,L1562,M1562,Q1562)</f>
        <v>2209.731981</v>
      </c>
      <c r="AMH1562" s="13"/>
      <c r="AMI1562" s="0"/>
      <c r="AMJ1562" s="0"/>
    </row>
    <row r="1563" s="39" customFormat="true" ht="21.65" hidden="false" customHeight="false" outlineLevel="0" collapsed="false">
      <c r="A1563" s="16" t="n">
        <v>30912180</v>
      </c>
      <c r="B1563" s="17" t="s">
        <v>1593</v>
      </c>
      <c r="C1563" s="18"/>
      <c r="D1563" s="18"/>
      <c r="E1563" s="16" t="s">
        <v>805</v>
      </c>
      <c r="F1563" s="19" t="n">
        <f aca="false">IF(C1563="",VLOOKUP(E1563,'PORTE E UCO'!$A$5:$D$46,4,0),VLOOKUP(E1563,'PORTE E UCO'!$A$5:$D$46,4,0)*C1563)</f>
        <v>2559.797638</v>
      </c>
      <c r="G1563" s="20"/>
      <c r="H1563" s="21" t="n">
        <f aca="false">G1563*$R$2</f>
        <v>0</v>
      </c>
      <c r="I1563" s="16" t="n">
        <v>2</v>
      </c>
      <c r="J1563" s="22" t="n">
        <f aca="false">IF(I1563&gt;=1,F1563*$J$2,"")</f>
        <v>767.9392914</v>
      </c>
      <c r="K1563" s="22" t="n">
        <f aca="false">IF(I1563&gt;=2,F1563*$K$2,"")</f>
        <v>511.9595276</v>
      </c>
      <c r="L1563" s="22" t="str">
        <f aca="false">IF(I1563&gt;=3,F1563*$L$2,"")</f>
        <v/>
      </c>
      <c r="M1563" s="22" t="str">
        <f aca="false">IF(I1563&gt;=4,F1563*$M$2,"")</f>
        <v/>
      </c>
      <c r="N1563" s="16" t="n">
        <v>6</v>
      </c>
      <c r="O1563" s="16" t="n">
        <v>0</v>
      </c>
      <c r="P1563" s="23" t="n">
        <v>0</v>
      </c>
      <c r="Q1563" s="22"/>
      <c r="R1563" s="38"/>
      <c r="S1563" s="25" t="n">
        <f aca="false">SUM(F1563,H1563,J1563,K1563,L1563,M1563)</f>
        <v>3839.696457</v>
      </c>
      <c r="T1563" s="25" t="n">
        <f aca="false">SUM(F1563,H1563,J1563,K1563,L1563,M1563,Q1563)</f>
        <v>3839.696457</v>
      </c>
      <c r="AMH1563" s="13"/>
      <c r="AMI1563" s="0"/>
      <c r="AMJ1563" s="0"/>
    </row>
    <row r="1564" s="39" customFormat="true" ht="13.8" hidden="false" customHeight="false" outlineLevel="0" collapsed="false">
      <c r="A1564" s="27" t="n">
        <v>30912199</v>
      </c>
      <c r="B1564" s="28" t="s">
        <v>1594</v>
      </c>
      <c r="C1564" s="29"/>
      <c r="D1564" s="29"/>
      <c r="E1564" s="27" t="s">
        <v>359</v>
      </c>
      <c r="F1564" s="19" t="n">
        <f aca="false">IF(C1564="",VLOOKUP(E1564,'PORTE E UCO'!$A$5:$D$46,4,0),VLOOKUP(E1564,'PORTE E UCO'!$A$5:$D$46,4,0)*C1564)</f>
        <v>1473.154654</v>
      </c>
      <c r="G1564" s="30"/>
      <c r="H1564" s="21" t="n">
        <f aca="false">G1564*$R$2</f>
        <v>0</v>
      </c>
      <c r="I1564" s="27" t="n">
        <v>2</v>
      </c>
      <c r="J1564" s="22" t="n">
        <f aca="false">IF(I1564&gt;=1,F1564*$J$2,"")</f>
        <v>441.9463962</v>
      </c>
      <c r="K1564" s="22" t="n">
        <f aca="false">IF(I1564&gt;=2,F1564*$K$2,"")</f>
        <v>294.6309308</v>
      </c>
      <c r="L1564" s="22" t="str">
        <f aca="false">IF(I1564&gt;=3,F1564*$L$2,"")</f>
        <v/>
      </c>
      <c r="M1564" s="22" t="str">
        <f aca="false">IF(I1564&gt;=4,F1564*$M$2,"")</f>
        <v/>
      </c>
      <c r="N1564" s="27" t="n">
        <v>4</v>
      </c>
      <c r="O1564" s="27" t="n">
        <v>0</v>
      </c>
      <c r="P1564" s="31" t="n">
        <v>0</v>
      </c>
      <c r="Q1564" s="32"/>
      <c r="R1564" s="38"/>
      <c r="S1564" s="25" t="n">
        <f aca="false">SUM(F1564,H1564,J1564,K1564,L1564,M1564)</f>
        <v>2209.731981</v>
      </c>
      <c r="T1564" s="25" t="n">
        <f aca="false">SUM(F1564,H1564,J1564,K1564,L1564,M1564,Q1564)</f>
        <v>2209.731981</v>
      </c>
      <c r="AMH1564" s="13"/>
      <c r="AMI1564" s="0"/>
      <c r="AMJ1564" s="0"/>
    </row>
    <row r="1565" s="39" customFormat="true" ht="13.8" hidden="false" customHeight="false" outlineLevel="0" collapsed="false">
      <c r="A1565" s="16" t="n">
        <v>30912202</v>
      </c>
      <c r="B1565" s="17" t="s">
        <v>1595</v>
      </c>
      <c r="C1565" s="18"/>
      <c r="D1565" s="18"/>
      <c r="E1565" s="16" t="s">
        <v>359</v>
      </c>
      <c r="F1565" s="19" t="n">
        <f aca="false">IF(C1565="",VLOOKUP(E1565,'PORTE E UCO'!$A$5:$D$46,4,0),VLOOKUP(E1565,'PORTE E UCO'!$A$5:$D$46,4,0)*C1565)</f>
        <v>1473.154654</v>
      </c>
      <c r="G1565" s="20"/>
      <c r="H1565" s="21" t="n">
        <f aca="false">G1565*$R$2</f>
        <v>0</v>
      </c>
      <c r="I1565" s="16" t="n">
        <v>2</v>
      </c>
      <c r="J1565" s="22" t="n">
        <f aca="false">IF(I1565&gt;=1,F1565*$J$2,"")</f>
        <v>441.9463962</v>
      </c>
      <c r="K1565" s="22" t="n">
        <f aca="false">IF(I1565&gt;=2,F1565*$K$2,"")</f>
        <v>294.6309308</v>
      </c>
      <c r="L1565" s="22" t="str">
        <f aca="false">IF(I1565&gt;=3,F1565*$L$2,"")</f>
        <v/>
      </c>
      <c r="M1565" s="22" t="str">
        <f aca="false">IF(I1565&gt;=4,F1565*$M$2,"")</f>
        <v/>
      </c>
      <c r="N1565" s="16" t="n">
        <v>6</v>
      </c>
      <c r="O1565" s="16" t="n">
        <v>0</v>
      </c>
      <c r="P1565" s="23" t="n">
        <v>0</v>
      </c>
      <c r="Q1565" s="22"/>
      <c r="R1565" s="38"/>
      <c r="S1565" s="25" t="n">
        <f aca="false">SUM(F1565,H1565,J1565,K1565,L1565,M1565)</f>
        <v>2209.731981</v>
      </c>
      <c r="T1565" s="25" t="n">
        <f aca="false">SUM(F1565,H1565,J1565,K1565,L1565,M1565,Q1565)</f>
        <v>2209.731981</v>
      </c>
      <c r="AMH1565" s="13"/>
      <c r="AMI1565" s="0"/>
      <c r="AMJ1565" s="0"/>
    </row>
    <row r="1566" s="39" customFormat="true" ht="13.8" hidden="false" customHeight="false" outlineLevel="0" collapsed="false">
      <c r="A1566" s="27" t="n">
        <v>30912210</v>
      </c>
      <c r="B1566" s="28" t="s">
        <v>1596</v>
      </c>
      <c r="C1566" s="29"/>
      <c r="D1566" s="29"/>
      <c r="E1566" s="27" t="s">
        <v>195</v>
      </c>
      <c r="F1566" s="19" t="n">
        <f aca="false">IF(C1566="",VLOOKUP(E1566,'PORTE E UCO'!$A$5:$D$46,4,0),VLOOKUP(E1566,'PORTE E UCO'!$A$5:$D$46,4,0)*C1566)</f>
        <v>742.008916</v>
      </c>
      <c r="G1566" s="30"/>
      <c r="H1566" s="21" t="n">
        <f aca="false">G1566*$R$2</f>
        <v>0</v>
      </c>
      <c r="I1566" s="27" t="n">
        <v>1</v>
      </c>
      <c r="J1566" s="22" t="n">
        <f aca="false">IF(I1566&gt;=1,F1566*$J$2,"")</f>
        <v>222.6026748</v>
      </c>
      <c r="K1566" s="22" t="str">
        <f aca="false">IF(I1566&gt;=2,F1566*$K$2,"")</f>
        <v/>
      </c>
      <c r="L1566" s="22" t="str">
        <f aca="false">IF(I1566&gt;=3,F1566*$L$2,"")</f>
        <v/>
      </c>
      <c r="M1566" s="22" t="str">
        <f aca="false">IF(I1566&gt;=4,F1566*$M$2,"")</f>
        <v/>
      </c>
      <c r="N1566" s="27" t="n">
        <v>5</v>
      </c>
      <c r="O1566" s="27" t="n">
        <v>0</v>
      </c>
      <c r="P1566" s="31" t="n">
        <v>0</v>
      </c>
      <c r="Q1566" s="32"/>
      <c r="R1566" s="38"/>
      <c r="S1566" s="25" t="n">
        <f aca="false">SUM(F1566,H1566,J1566,K1566,L1566,M1566)</f>
        <v>964.6115908</v>
      </c>
      <c r="T1566" s="25" t="n">
        <f aca="false">SUM(F1566,H1566,J1566,K1566,L1566,M1566,Q1566)</f>
        <v>964.6115908</v>
      </c>
      <c r="AMH1566" s="13"/>
      <c r="AMI1566" s="0"/>
      <c r="AMJ1566" s="0"/>
    </row>
    <row r="1567" s="39" customFormat="true" ht="13.8" hidden="false" customHeight="false" outlineLevel="0" collapsed="false">
      <c r="A1567" s="16" t="n">
        <v>30912229</v>
      </c>
      <c r="B1567" s="17" t="s">
        <v>1597</v>
      </c>
      <c r="C1567" s="18"/>
      <c r="D1567" s="18"/>
      <c r="E1567" s="16" t="s">
        <v>359</v>
      </c>
      <c r="F1567" s="19" t="n">
        <f aca="false">IF(C1567="",VLOOKUP(E1567,'PORTE E UCO'!$A$5:$D$46,4,0),VLOOKUP(E1567,'PORTE E UCO'!$A$5:$D$46,4,0)*C1567)</f>
        <v>1473.154654</v>
      </c>
      <c r="G1567" s="20"/>
      <c r="H1567" s="21" t="n">
        <f aca="false">G1567*$R$2</f>
        <v>0</v>
      </c>
      <c r="I1567" s="16" t="n">
        <v>2</v>
      </c>
      <c r="J1567" s="22" t="n">
        <f aca="false">IF(I1567&gt;=1,F1567*$J$2,"")</f>
        <v>441.9463962</v>
      </c>
      <c r="K1567" s="22" t="n">
        <f aca="false">IF(I1567&gt;=2,F1567*$K$2,"")</f>
        <v>294.6309308</v>
      </c>
      <c r="L1567" s="22" t="str">
        <f aca="false">IF(I1567&gt;=3,F1567*$L$2,"")</f>
        <v/>
      </c>
      <c r="M1567" s="22" t="str">
        <f aca="false">IF(I1567&gt;=4,F1567*$M$2,"")</f>
        <v/>
      </c>
      <c r="N1567" s="16" t="n">
        <v>5</v>
      </c>
      <c r="O1567" s="16" t="n">
        <v>0</v>
      </c>
      <c r="P1567" s="23" t="n">
        <v>0</v>
      </c>
      <c r="Q1567" s="22"/>
      <c r="R1567" s="38"/>
      <c r="S1567" s="25" t="n">
        <f aca="false">SUM(F1567,H1567,J1567,K1567,L1567,M1567)</f>
        <v>2209.731981</v>
      </c>
      <c r="T1567" s="25" t="n">
        <f aca="false">SUM(F1567,H1567,J1567,K1567,L1567,M1567,Q1567)</f>
        <v>2209.731981</v>
      </c>
      <c r="AMH1567" s="13"/>
      <c r="AMI1567" s="0"/>
      <c r="AMJ1567" s="0"/>
    </row>
    <row r="1568" s="39" customFormat="true" ht="13.8" hidden="false" customHeight="false" outlineLevel="0" collapsed="false">
      <c r="A1568" s="27" t="n">
        <v>30912237</v>
      </c>
      <c r="B1568" s="28" t="s">
        <v>1598</v>
      </c>
      <c r="C1568" s="29"/>
      <c r="D1568" s="29"/>
      <c r="E1568" s="27" t="s">
        <v>359</v>
      </c>
      <c r="F1568" s="19" t="n">
        <f aca="false">IF(C1568="",VLOOKUP(E1568,'PORTE E UCO'!$A$5:$D$46,4,0),VLOOKUP(E1568,'PORTE E UCO'!$A$5:$D$46,4,0)*C1568)</f>
        <v>1473.154654</v>
      </c>
      <c r="G1568" s="30"/>
      <c r="H1568" s="21" t="n">
        <f aca="false">G1568*$R$2</f>
        <v>0</v>
      </c>
      <c r="I1568" s="27" t="n">
        <v>3</v>
      </c>
      <c r="J1568" s="22" t="n">
        <f aca="false">IF(I1568&gt;=1,F1568*$J$2,"")</f>
        <v>441.9463962</v>
      </c>
      <c r="K1568" s="22" t="n">
        <f aca="false">IF(I1568&gt;=2,F1568*$K$2,"")</f>
        <v>294.6309308</v>
      </c>
      <c r="L1568" s="22" t="n">
        <f aca="false">IF(I1568&gt;=3,F1568*$L$2,"")</f>
        <v>294.6309308</v>
      </c>
      <c r="M1568" s="22" t="str">
        <f aca="false">IF(I1568&gt;=4,F1568*$M$2,"")</f>
        <v/>
      </c>
      <c r="N1568" s="27" t="n">
        <v>5</v>
      </c>
      <c r="O1568" s="27" t="n">
        <v>0</v>
      </c>
      <c r="P1568" s="31" t="n">
        <v>0</v>
      </c>
      <c r="Q1568" s="32"/>
      <c r="R1568" s="38"/>
      <c r="S1568" s="25" t="n">
        <f aca="false">SUM(F1568,H1568,J1568,K1568,L1568,M1568)</f>
        <v>2504.3629118</v>
      </c>
      <c r="T1568" s="25" t="n">
        <f aca="false">SUM(F1568,H1568,J1568,K1568,L1568,M1568,Q1568)</f>
        <v>2504.3629118</v>
      </c>
      <c r="AMH1568" s="13"/>
      <c r="AMI1568" s="0"/>
      <c r="AMJ1568" s="0"/>
    </row>
    <row r="1569" s="39" customFormat="true" ht="13.8" hidden="false" customHeight="false" outlineLevel="0" collapsed="false">
      <c r="A1569" s="16" t="n">
        <v>30912245</v>
      </c>
      <c r="B1569" s="17" t="s">
        <v>1599</v>
      </c>
      <c r="C1569" s="18"/>
      <c r="D1569" s="18"/>
      <c r="E1569" s="16" t="s">
        <v>176</v>
      </c>
      <c r="F1569" s="19" t="n">
        <f aca="false">IF(C1569="",VLOOKUP(E1569,'PORTE E UCO'!$A$5:$D$46,4,0),VLOOKUP(E1569,'PORTE E UCO'!$A$5:$D$46,4,0)*C1569)</f>
        <v>891.034646</v>
      </c>
      <c r="G1569" s="20"/>
      <c r="H1569" s="21" t="n">
        <f aca="false">G1569*$R$2</f>
        <v>0</v>
      </c>
      <c r="I1569" s="16" t="n">
        <v>2</v>
      </c>
      <c r="J1569" s="22" t="n">
        <f aca="false">IF(I1569&gt;=1,F1569*$J$2,"")</f>
        <v>267.3103938</v>
      </c>
      <c r="K1569" s="22" t="n">
        <f aca="false">IF(I1569&gt;=2,F1569*$K$2,"")</f>
        <v>178.2069292</v>
      </c>
      <c r="L1569" s="22" t="str">
        <f aca="false">IF(I1569&gt;=3,F1569*$L$2,"")</f>
        <v/>
      </c>
      <c r="M1569" s="22" t="str">
        <f aca="false">IF(I1569&gt;=4,F1569*$M$2,"")</f>
        <v/>
      </c>
      <c r="N1569" s="16" t="n">
        <v>4</v>
      </c>
      <c r="O1569" s="16" t="n">
        <v>0</v>
      </c>
      <c r="P1569" s="23" t="n">
        <v>0</v>
      </c>
      <c r="Q1569" s="22"/>
      <c r="R1569" s="38"/>
      <c r="S1569" s="25" t="n">
        <f aca="false">SUM(F1569,H1569,J1569,K1569,L1569,M1569)</f>
        <v>1336.551969</v>
      </c>
      <c r="T1569" s="25" t="n">
        <f aca="false">SUM(F1569,H1569,J1569,K1569,L1569,M1569,Q1569)</f>
        <v>1336.551969</v>
      </c>
      <c r="AMH1569" s="13"/>
      <c r="AMI1569" s="0"/>
      <c r="AMJ1569" s="0"/>
    </row>
    <row r="1570" s="39" customFormat="true" ht="13.8" hidden="false" customHeight="false" outlineLevel="0" collapsed="false">
      <c r="A1570" s="27" t="n">
        <v>30912253</v>
      </c>
      <c r="B1570" s="28" t="s">
        <v>1600</v>
      </c>
      <c r="C1570" s="29"/>
      <c r="D1570" s="29"/>
      <c r="E1570" s="27" t="s">
        <v>359</v>
      </c>
      <c r="F1570" s="19" t="n">
        <f aca="false">IF(C1570="",VLOOKUP(E1570,'PORTE E UCO'!$A$5:$D$46,4,0),VLOOKUP(E1570,'PORTE E UCO'!$A$5:$D$46,4,0)*C1570)</f>
        <v>1473.154654</v>
      </c>
      <c r="G1570" s="30"/>
      <c r="H1570" s="21" t="n">
        <f aca="false">G1570*$R$2</f>
        <v>0</v>
      </c>
      <c r="I1570" s="27" t="n">
        <v>2</v>
      </c>
      <c r="J1570" s="22" t="n">
        <f aca="false">IF(I1570&gt;=1,F1570*$J$2,"")</f>
        <v>441.9463962</v>
      </c>
      <c r="K1570" s="22" t="n">
        <f aca="false">IF(I1570&gt;=2,F1570*$K$2,"")</f>
        <v>294.6309308</v>
      </c>
      <c r="L1570" s="22" t="str">
        <f aca="false">IF(I1570&gt;=3,F1570*$L$2,"")</f>
        <v/>
      </c>
      <c r="M1570" s="22" t="str">
        <f aca="false">IF(I1570&gt;=4,F1570*$M$2,"")</f>
        <v/>
      </c>
      <c r="N1570" s="27" t="n">
        <v>4</v>
      </c>
      <c r="O1570" s="27" t="n">
        <v>0</v>
      </c>
      <c r="P1570" s="31" t="n">
        <v>0</v>
      </c>
      <c r="Q1570" s="32"/>
      <c r="R1570" s="38"/>
      <c r="S1570" s="25" t="n">
        <f aca="false">SUM(F1570,H1570,J1570,K1570,L1570,M1570)</f>
        <v>2209.731981</v>
      </c>
      <c r="T1570" s="25" t="n">
        <f aca="false">SUM(F1570,H1570,J1570,K1570,L1570,M1570,Q1570)</f>
        <v>2209.731981</v>
      </c>
      <c r="AMH1570" s="13"/>
      <c r="AMI1570" s="0"/>
      <c r="AMJ1570" s="0"/>
    </row>
    <row r="1571" s="39" customFormat="true" ht="13.8" hidden="false" customHeight="false" outlineLevel="0" collapsed="false">
      <c r="A1571" s="16" t="n">
        <v>30913144</v>
      </c>
      <c r="B1571" s="17" t="s">
        <v>1601</v>
      </c>
      <c r="C1571" s="18"/>
      <c r="D1571" s="18"/>
      <c r="E1571" s="16" t="s">
        <v>59</v>
      </c>
      <c r="F1571" s="19" t="n">
        <f aca="false">IF(C1571="",VLOOKUP(E1571,'PORTE E UCO'!$A$5:$D$46,4,0),VLOOKUP(E1571,'PORTE E UCO'!$A$5:$D$46,4,0)*C1571)</f>
        <v>349.26794</v>
      </c>
      <c r="G1571" s="20"/>
      <c r="H1571" s="21" t="n">
        <f aca="false">G1571*$R$2</f>
        <v>0</v>
      </c>
      <c r="I1571" s="16" t="n">
        <v>1</v>
      </c>
      <c r="J1571" s="22" t="n">
        <f aca="false">IF(I1571&gt;=1,F1571*$J$2,"")</f>
        <v>104.780382</v>
      </c>
      <c r="K1571" s="22" t="str">
        <f aca="false">IF(I1571&gt;=2,F1571*$K$2,"")</f>
        <v/>
      </c>
      <c r="L1571" s="22" t="str">
        <f aca="false">IF(I1571&gt;=3,F1571*$L$2,"")</f>
        <v/>
      </c>
      <c r="M1571" s="22" t="str">
        <f aca="false">IF(I1571&gt;=4,F1571*$M$2,"")</f>
        <v/>
      </c>
      <c r="N1571" s="16" t="n">
        <v>2</v>
      </c>
      <c r="O1571" s="16" t="n">
        <v>0</v>
      </c>
      <c r="P1571" s="23" t="n">
        <v>0</v>
      </c>
      <c r="Q1571" s="22"/>
      <c r="R1571" s="38"/>
      <c r="S1571" s="25" t="n">
        <f aca="false">SUM(F1571,H1571,J1571,K1571,L1571,M1571)</f>
        <v>454.048322</v>
      </c>
      <c r="T1571" s="25" t="n">
        <f aca="false">SUM(F1571,H1571,J1571,K1571,L1571,M1571,Q1571)</f>
        <v>454.048322</v>
      </c>
      <c r="AMH1571" s="13"/>
      <c r="AMI1571" s="0"/>
      <c r="AMJ1571" s="0"/>
    </row>
    <row r="1572" s="39" customFormat="true" ht="13.8" hidden="false" customHeight="false" outlineLevel="0" collapsed="false">
      <c r="A1572" s="27" t="n">
        <v>30913071</v>
      </c>
      <c r="B1572" s="28" t="s">
        <v>1602</v>
      </c>
      <c r="C1572" s="29"/>
      <c r="D1572" s="29"/>
      <c r="E1572" s="27" t="s">
        <v>64</v>
      </c>
      <c r="F1572" s="19" t="n">
        <f aca="false">IF(C1572="",VLOOKUP(E1572,'PORTE E UCO'!$A$5:$D$46,4,0),VLOOKUP(E1572,'PORTE E UCO'!$A$5:$D$46,4,0)*C1572)</f>
        <v>110.217052</v>
      </c>
      <c r="G1572" s="30"/>
      <c r="H1572" s="21" t="n">
        <f aca="false">G1572*$R$2</f>
        <v>0</v>
      </c>
      <c r="I1572" s="27" t="n">
        <v>0</v>
      </c>
      <c r="J1572" s="22" t="str">
        <f aca="false">IF(I1572&gt;=1,F1572*$J$2,"")</f>
        <v/>
      </c>
      <c r="K1572" s="22" t="str">
        <f aca="false">IF(I1572&gt;=2,F1572*$K$2,"")</f>
        <v/>
      </c>
      <c r="L1572" s="22" t="str">
        <f aca="false">IF(I1572&gt;=3,F1572*$L$2,"")</f>
        <v/>
      </c>
      <c r="M1572" s="22" t="str">
        <f aca="false">IF(I1572&gt;=4,F1572*$M$2,"")</f>
        <v/>
      </c>
      <c r="N1572" s="27" t="n">
        <v>0</v>
      </c>
      <c r="O1572" s="27" t="n">
        <v>0</v>
      </c>
      <c r="P1572" s="31" t="n">
        <v>0</v>
      </c>
      <c r="Q1572" s="32"/>
      <c r="R1572" s="38"/>
      <c r="S1572" s="25" t="n">
        <f aca="false">SUM(F1572,H1572,J1572,K1572,L1572,M1572)</f>
        <v>110.217052</v>
      </c>
      <c r="T1572" s="25" t="n">
        <f aca="false">SUM(F1572,H1572,J1572,K1572,L1572,M1572,Q1572)</f>
        <v>110.217052</v>
      </c>
      <c r="AMH1572" s="13"/>
      <c r="AMI1572" s="0"/>
      <c r="AMJ1572" s="0"/>
    </row>
    <row r="1573" s="39" customFormat="true" ht="13.8" hidden="false" customHeight="false" outlineLevel="0" collapsed="false">
      <c r="A1573" s="16" t="n">
        <v>30913098</v>
      </c>
      <c r="B1573" s="17" t="s">
        <v>1603</v>
      </c>
      <c r="C1573" s="18"/>
      <c r="D1573" s="18"/>
      <c r="E1573" s="16" t="s">
        <v>17</v>
      </c>
      <c r="F1573" s="19" t="n">
        <f aca="false">IF(C1573="",VLOOKUP(E1573,'PORTE E UCO'!$A$5:$D$46,4,0),VLOOKUP(E1573,'PORTE E UCO'!$A$5:$D$46,4,0)*C1573)</f>
        <v>150.60084</v>
      </c>
      <c r="G1573" s="20"/>
      <c r="H1573" s="21" t="n">
        <f aca="false">G1573*$R$2</f>
        <v>0</v>
      </c>
      <c r="I1573" s="16" t="n">
        <v>1</v>
      </c>
      <c r="J1573" s="22" t="n">
        <f aca="false">IF(I1573&gt;=1,F1573*$J$2,"")</f>
        <v>45.180252</v>
      </c>
      <c r="K1573" s="22" t="str">
        <f aca="false">IF(I1573&gt;=2,F1573*$K$2,"")</f>
        <v/>
      </c>
      <c r="L1573" s="22" t="str">
        <f aca="false">IF(I1573&gt;=3,F1573*$L$2,"")</f>
        <v/>
      </c>
      <c r="M1573" s="22" t="str">
        <f aca="false">IF(I1573&gt;=4,F1573*$M$2,"")</f>
        <v/>
      </c>
      <c r="N1573" s="16" t="n">
        <v>0</v>
      </c>
      <c r="O1573" s="16" t="n">
        <v>0</v>
      </c>
      <c r="P1573" s="23" t="n">
        <v>0</v>
      </c>
      <c r="Q1573" s="22"/>
      <c r="R1573" s="38"/>
      <c r="S1573" s="25" t="n">
        <f aca="false">SUM(F1573,H1573,J1573,K1573,L1573,M1573)</f>
        <v>195.781092</v>
      </c>
      <c r="T1573" s="25" t="n">
        <f aca="false">SUM(F1573,H1573,J1573,K1573,L1573,M1573,Q1573)</f>
        <v>195.781092</v>
      </c>
      <c r="AMH1573" s="13"/>
      <c r="AMI1573" s="0"/>
      <c r="AMJ1573" s="0"/>
    </row>
    <row r="1574" s="39" customFormat="true" ht="13.8" hidden="false" customHeight="false" outlineLevel="0" collapsed="false">
      <c r="A1574" s="27" t="n">
        <v>30913080</v>
      </c>
      <c r="B1574" s="28" t="s">
        <v>1604</v>
      </c>
      <c r="C1574" s="29"/>
      <c r="D1574" s="29"/>
      <c r="E1574" s="27" t="s">
        <v>22</v>
      </c>
      <c r="F1574" s="19" t="n">
        <f aca="false">IF(C1574="",VLOOKUP(E1574,'PORTE E UCO'!$A$5:$D$46,4,0),VLOOKUP(E1574,'PORTE E UCO'!$A$5:$D$46,4,0)*C1574)</f>
        <v>220.434104</v>
      </c>
      <c r="G1574" s="30"/>
      <c r="H1574" s="21" t="n">
        <f aca="false">G1574*$R$2</f>
        <v>0</v>
      </c>
      <c r="I1574" s="27" t="n">
        <v>1</v>
      </c>
      <c r="J1574" s="22" t="n">
        <f aca="false">IF(I1574&gt;=1,F1574*$J$2,"")</f>
        <v>66.1302312</v>
      </c>
      <c r="K1574" s="22" t="str">
        <f aca="false">IF(I1574&gt;=2,F1574*$K$2,"")</f>
        <v/>
      </c>
      <c r="L1574" s="22" t="str">
        <f aca="false">IF(I1574&gt;=3,F1574*$L$2,"")</f>
        <v/>
      </c>
      <c r="M1574" s="22" t="str">
        <f aca="false">IF(I1574&gt;=4,F1574*$M$2,"")</f>
        <v/>
      </c>
      <c r="N1574" s="27" t="n">
        <v>0</v>
      </c>
      <c r="O1574" s="27" t="n">
        <v>0</v>
      </c>
      <c r="P1574" s="31" t="n">
        <v>0</v>
      </c>
      <c r="Q1574" s="32"/>
      <c r="R1574" s="38"/>
      <c r="S1574" s="25" t="n">
        <f aca="false">SUM(F1574,H1574,J1574,K1574,L1574,M1574)</f>
        <v>286.5643352</v>
      </c>
      <c r="T1574" s="25" t="n">
        <f aca="false">SUM(F1574,H1574,J1574,K1574,L1574,M1574,Q1574)</f>
        <v>286.5643352</v>
      </c>
      <c r="AMH1574" s="13"/>
      <c r="AMI1574" s="0"/>
      <c r="AMJ1574" s="0"/>
    </row>
    <row r="1575" s="39" customFormat="true" ht="14.95" hidden="false" customHeight="false" outlineLevel="0" collapsed="false">
      <c r="A1575" s="16" t="n">
        <v>30913101</v>
      </c>
      <c r="B1575" s="17" t="s">
        <v>1605</v>
      </c>
      <c r="C1575" s="18"/>
      <c r="D1575" s="18"/>
      <c r="E1575" s="16" t="s">
        <v>171</v>
      </c>
      <c r="F1575" s="19" t="n">
        <f aca="false">IF(C1575="",VLOOKUP(E1575,'PORTE E UCO'!$A$5:$D$46,4,0),VLOOKUP(E1575,'PORTE E UCO'!$A$5:$D$46,4,0)*C1575)</f>
        <v>287.188282</v>
      </c>
      <c r="G1575" s="20"/>
      <c r="H1575" s="21" t="n">
        <f aca="false">G1575*$R$2</f>
        <v>0</v>
      </c>
      <c r="I1575" s="16" t="n">
        <v>1</v>
      </c>
      <c r="J1575" s="22" t="n">
        <f aca="false">IF(I1575&gt;=1,F1575*$J$2,"")</f>
        <v>86.1564846</v>
      </c>
      <c r="K1575" s="22" t="str">
        <f aca="false">IF(I1575&gt;=2,F1575*$K$2,"")</f>
        <v/>
      </c>
      <c r="L1575" s="22" t="str">
        <f aca="false">IF(I1575&gt;=3,F1575*$L$2,"")</f>
        <v/>
      </c>
      <c r="M1575" s="22" t="str">
        <f aca="false">IF(I1575&gt;=4,F1575*$M$2,"")</f>
        <v/>
      </c>
      <c r="N1575" s="16" t="n">
        <v>0</v>
      </c>
      <c r="O1575" s="16" t="n">
        <v>0</v>
      </c>
      <c r="P1575" s="23" t="n">
        <v>0</v>
      </c>
      <c r="Q1575" s="22"/>
      <c r="R1575" s="38"/>
      <c r="S1575" s="25" t="n">
        <f aca="false">SUM(F1575,H1575,J1575,K1575,L1575,M1575)</f>
        <v>373.3447666</v>
      </c>
      <c r="T1575" s="25" t="n">
        <f aca="false">SUM(F1575,H1575,J1575,K1575,L1575,M1575,Q1575)</f>
        <v>373.3447666</v>
      </c>
      <c r="AMH1575" s="13"/>
      <c r="AMI1575" s="0"/>
      <c r="AMJ1575" s="0"/>
    </row>
    <row r="1576" s="39" customFormat="true" ht="14.95" hidden="false" customHeight="false" outlineLevel="0" collapsed="false">
      <c r="A1576" s="27" t="n">
        <v>30913012</v>
      </c>
      <c r="B1576" s="28" t="s">
        <v>1606</v>
      </c>
      <c r="C1576" s="29"/>
      <c r="D1576" s="29"/>
      <c r="E1576" s="27" t="s">
        <v>171</v>
      </c>
      <c r="F1576" s="19" t="n">
        <f aca="false">IF(C1576="",VLOOKUP(E1576,'PORTE E UCO'!$A$5:$D$46,4,0),VLOOKUP(E1576,'PORTE E UCO'!$A$5:$D$46,4,0)*C1576)</f>
        <v>287.188282</v>
      </c>
      <c r="G1576" s="30"/>
      <c r="H1576" s="21" t="n">
        <f aca="false">G1576*$R$2</f>
        <v>0</v>
      </c>
      <c r="I1576" s="27" t="n">
        <v>1</v>
      </c>
      <c r="J1576" s="22" t="n">
        <f aca="false">IF(I1576&gt;=1,F1576*$J$2,"")</f>
        <v>86.1564846</v>
      </c>
      <c r="K1576" s="22" t="str">
        <f aca="false">IF(I1576&gt;=2,F1576*$K$2,"")</f>
        <v/>
      </c>
      <c r="L1576" s="22" t="str">
        <f aca="false">IF(I1576&gt;=3,F1576*$L$2,"")</f>
        <v/>
      </c>
      <c r="M1576" s="22" t="str">
        <f aca="false">IF(I1576&gt;=4,F1576*$M$2,"")</f>
        <v/>
      </c>
      <c r="N1576" s="27" t="n">
        <v>3</v>
      </c>
      <c r="O1576" s="27" t="n">
        <v>0</v>
      </c>
      <c r="P1576" s="31" t="n">
        <v>0</v>
      </c>
      <c r="Q1576" s="32"/>
      <c r="R1576" s="38"/>
      <c r="S1576" s="25" t="n">
        <f aca="false">SUM(F1576,H1576,J1576,K1576,L1576,M1576)</f>
        <v>373.3447666</v>
      </c>
      <c r="T1576" s="25" t="n">
        <f aca="false">SUM(F1576,H1576,J1576,K1576,L1576,M1576,Q1576)</f>
        <v>373.3447666</v>
      </c>
      <c r="AMH1576" s="13"/>
      <c r="AMI1576" s="0"/>
      <c r="AMJ1576" s="0"/>
    </row>
    <row r="1577" s="39" customFormat="true" ht="14.95" hidden="false" customHeight="false" outlineLevel="0" collapsed="false">
      <c r="A1577" s="16" t="n">
        <v>30913020</v>
      </c>
      <c r="B1577" s="17" t="s">
        <v>1607</v>
      </c>
      <c r="C1577" s="18"/>
      <c r="D1577" s="18"/>
      <c r="E1577" s="16" t="s">
        <v>64</v>
      </c>
      <c r="F1577" s="19" t="n">
        <f aca="false">IF(C1577="",VLOOKUP(E1577,'PORTE E UCO'!$A$5:$D$46,4,0),VLOOKUP(E1577,'PORTE E UCO'!$A$5:$D$46,4,0)*C1577)</f>
        <v>110.217052</v>
      </c>
      <c r="G1577" s="20"/>
      <c r="H1577" s="21" t="n">
        <f aca="false">G1577*$R$2</f>
        <v>0</v>
      </c>
      <c r="I1577" s="16" t="n">
        <v>0</v>
      </c>
      <c r="J1577" s="22" t="str">
        <f aca="false">IF(I1577&gt;=1,F1577*$J$2,"")</f>
        <v/>
      </c>
      <c r="K1577" s="22" t="str">
        <f aca="false">IF(I1577&gt;=2,F1577*$K$2,"")</f>
        <v/>
      </c>
      <c r="L1577" s="22" t="str">
        <f aca="false">IF(I1577&gt;=3,F1577*$L$2,"")</f>
        <v/>
      </c>
      <c r="M1577" s="22" t="str">
        <f aca="false">IF(I1577&gt;=4,F1577*$M$2,"")</f>
        <v/>
      </c>
      <c r="N1577" s="16" t="n">
        <v>0</v>
      </c>
      <c r="O1577" s="16" t="n">
        <v>0</v>
      </c>
      <c r="P1577" s="23" t="n">
        <v>0</v>
      </c>
      <c r="Q1577" s="22"/>
      <c r="R1577" s="38"/>
      <c r="S1577" s="25" t="n">
        <f aca="false">SUM(F1577,H1577,J1577,K1577,L1577,M1577)</f>
        <v>110.217052</v>
      </c>
      <c r="T1577" s="25" t="n">
        <f aca="false">SUM(F1577,H1577,J1577,K1577,L1577,M1577,Q1577)</f>
        <v>110.217052</v>
      </c>
      <c r="AMH1577" s="13"/>
      <c r="AMI1577" s="0"/>
      <c r="AMJ1577" s="0"/>
    </row>
    <row r="1578" s="39" customFormat="true" ht="14.95" hidden="false" customHeight="false" outlineLevel="0" collapsed="false">
      <c r="A1578" s="27" t="n">
        <v>30913047</v>
      </c>
      <c r="B1578" s="28" t="s">
        <v>1608</v>
      </c>
      <c r="C1578" s="29"/>
      <c r="D1578" s="29"/>
      <c r="E1578" s="27" t="s">
        <v>320</v>
      </c>
      <c r="F1578" s="19" t="n">
        <f aca="false">IF(C1578="",VLOOKUP(E1578,'PORTE E UCO'!$A$5:$D$46,4,0),VLOOKUP(E1578,'PORTE E UCO'!$A$5:$D$46,4,0)*C1578)</f>
        <v>1224.795374</v>
      </c>
      <c r="G1578" s="30"/>
      <c r="H1578" s="21" t="n">
        <f aca="false">G1578*$R$2</f>
        <v>0</v>
      </c>
      <c r="I1578" s="27" t="n">
        <v>2</v>
      </c>
      <c r="J1578" s="22" t="n">
        <f aca="false">IF(I1578&gt;=1,F1578*$J$2,"")</f>
        <v>367.4386122</v>
      </c>
      <c r="K1578" s="22" t="n">
        <f aca="false">IF(I1578&gt;=2,F1578*$K$2,"")</f>
        <v>244.9590748</v>
      </c>
      <c r="L1578" s="22" t="str">
        <f aca="false">IF(I1578&gt;=3,F1578*$L$2,"")</f>
        <v/>
      </c>
      <c r="M1578" s="22" t="str">
        <f aca="false">IF(I1578&gt;=4,F1578*$M$2,"")</f>
        <v/>
      </c>
      <c r="N1578" s="27" t="n">
        <v>5</v>
      </c>
      <c r="O1578" s="27" t="n">
        <v>0</v>
      </c>
      <c r="P1578" s="31" t="n">
        <v>0</v>
      </c>
      <c r="Q1578" s="32"/>
      <c r="R1578" s="38"/>
      <c r="S1578" s="25" t="n">
        <f aca="false">SUM(F1578,H1578,J1578,K1578,L1578,M1578)</f>
        <v>1837.193061</v>
      </c>
      <c r="T1578" s="25" t="n">
        <f aca="false">SUM(F1578,H1578,J1578,K1578,L1578,M1578,Q1578)</f>
        <v>1837.193061</v>
      </c>
      <c r="AMH1578" s="13"/>
      <c r="AMI1578" s="0"/>
      <c r="AMJ1578" s="0"/>
    </row>
    <row r="1579" s="39" customFormat="true" ht="14.95" hidden="false" customHeight="false" outlineLevel="0" collapsed="false">
      <c r="A1579" s="16" t="n">
        <v>30913055</v>
      </c>
      <c r="B1579" s="17" t="s">
        <v>1609</v>
      </c>
      <c r="C1579" s="18"/>
      <c r="D1579" s="18"/>
      <c r="E1579" s="16" t="s">
        <v>59</v>
      </c>
      <c r="F1579" s="19" t="n">
        <f aca="false">IF(C1579="",VLOOKUP(E1579,'PORTE E UCO'!$A$5:$D$46,4,0),VLOOKUP(E1579,'PORTE E UCO'!$A$5:$D$46,4,0)*C1579)</f>
        <v>349.26794</v>
      </c>
      <c r="G1579" s="20"/>
      <c r="H1579" s="21" t="n">
        <f aca="false">G1579*$R$2</f>
        <v>0</v>
      </c>
      <c r="I1579" s="16" t="n">
        <v>0</v>
      </c>
      <c r="J1579" s="22" t="str">
        <f aca="false">IF(I1579&gt;=1,F1579*$J$2,"")</f>
        <v/>
      </c>
      <c r="K1579" s="22" t="str">
        <f aca="false">IF(I1579&gt;=2,F1579*$K$2,"")</f>
        <v/>
      </c>
      <c r="L1579" s="22" t="str">
        <f aca="false">IF(I1579&gt;=3,F1579*$L$2,"")</f>
        <v/>
      </c>
      <c r="M1579" s="22" t="str">
        <f aca="false">IF(I1579&gt;=4,F1579*$M$2,"")</f>
        <v/>
      </c>
      <c r="N1579" s="16" t="n">
        <v>0</v>
      </c>
      <c r="O1579" s="16" t="n">
        <v>0</v>
      </c>
      <c r="P1579" s="23" t="n">
        <v>0</v>
      </c>
      <c r="Q1579" s="22"/>
      <c r="R1579" s="38"/>
      <c r="S1579" s="25" t="n">
        <f aca="false">SUM(F1579,H1579,J1579,K1579,L1579,M1579)</f>
        <v>349.26794</v>
      </c>
      <c r="T1579" s="25" t="n">
        <f aca="false">SUM(F1579,H1579,J1579,K1579,L1579,M1579,Q1579)</f>
        <v>349.26794</v>
      </c>
      <c r="AMH1579" s="13"/>
      <c r="AMI1579" s="0"/>
      <c r="AMJ1579" s="0"/>
    </row>
    <row r="1580" s="39" customFormat="true" ht="14.95" hidden="false" customHeight="false" outlineLevel="0" collapsed="false">
      <c r="A1580" s="27" t="n">
        <v>30913128</v>
      </c>
      <c r="B1580" s="28" t="s">
        <v>1610</v>
      </c>
      <c r="C1580" s="29"/>
      <c r="D1580" s="29"/>
      <c r="E1580" s="27" t="s">
        <v>171</v>
      </c>
      <c r="F1580" s="19" t="n">
        <f aca="false">IF(C1580="",VLOOKUP(E1580,'PORTE E UCO'!$A$5:$D$46,4,0),VLOOKUP(E1580,'PORTE E UCO'!$A$5:$D$46,4,0)*C1580)</f>
        <v>287.188282</v>
      </c>
      <c r="G1580" s="30"/>
      <c r="H1580" s="21" t="n">
        <f aca="false">G1580*$R$2</f>
        <v>0</v>
      </c>
      <c r="I1580" s="27" t="n">
        <v>1</v>
      </c>
      <c r="J1580" s="22" t="n">
        <f aca="false">IF(I1580&gt;=1,F1580*$J$2,"")</f>
        <v>86.1564846</v>
      </c>
      <c r="K1580" s="22" t="str">
        <f aca="false">IF(I1580&gt;=2,F1580*$K$2,"")</f>
        <v/>
      </c>
      <c r="L1580" s="22" t="str">
        <f aca="false">IF(I1580&gt;=3,F1580*$L$2,"")</f>
        <v/>
      </c>
      <c r="M1580" s="22" t="str">
        <f aca="false">IF(I1580&gt;=4,F1580*$M$2,"")</f>
        <v/>
      </c>
      <c r="N1580" s="27" t="n">
        <v>0</v>
      </c>
      <c r="O1580" s="27" t="n">
        <v>0</v>
      </c>
      <c r="P1580" s="31" t="n">
        <v>0</v>
      </c>
      <c r="Q1580" s="32"/>
      <c r="R1580" s="38"/>
      <c r="S1580" s="25" t="n">
        <f aca="false">SUM(F1580,H1580,J1580,K1580,L1580,M1580)</f>
        <v>373.3447666</v>
      </c>
      <c r="T1580" s="25" t="n">
        <f aca="false">SUM(F1580,H1580,J1580,K1580,L1580,M1580,Q1580)</f>
        <v>373.3447666</v>
      </c>
      <c r="AMH1580" s="13"/>
      <c r="AMI1580" s="0"/>
      <c r="AMJ1580" s="0"/>
    </row>
    <row r="1581" s="39" customFormat="true" ht="13.8" hidden="false" customHeight="false" outlineLevel="0" collapsed="false">
      <c r="A1581" s="16" t="n">
        <v>30913152</v>
      </c>
      <c r="B1581" s="17" t="s">
        <v>1611</v>
      </c>
      <c r="C1581" s="18"/>
      <c r="D1581" s="18"/>
      <c r="E1581" s="16" t="s">
        <v>59</v>
      </c>
      <c r="F1581" s="19" t="n">
        <f aca="false">IF(C1581="",VLOOKUP(E1581,'PORTE E UCO'!$A$5:$D$46,4,0),VLOOKUP(E1581,'PORTE E UCO'!$A$5:$D$46,4,0)*C1581)</f>
        <v>349.26794</v>
      </c>
      <c r="G1581" s="20"/>
      <c r="H1581" s="21" t="n">
        <f aca="false">G1581*$R$2</f>
        <v>0</v>
      </c>
      <c r="I1581" s="16" t="n">
        <v>1</v>
      </c>
      <c r="J1581" s="22" t="n">
        <f aca="false">IF(I1581&gt;=1,F1581*$J$2,"")</f>
        <v>104.780382</v>
      </c>
      <c r="K1581" s="22" t="str">
        <f aca="false">IF(I1581&gt;=2,F1581*$K$2,"")</f>
        <v/>
      </c>
      <c r="L1581" s="22" t="str">
        <f aca="false">IF(I1581&gt;=3,F1581*$L$2,"")</f>
        <v/>
      </c>
      <c r="M1581" s="22" t="str">
        <f aca="false">IF(I1581&gt;=4,F1581*$M$2,"")</f>
        <v/>
      </c>
      <c r="N1581" s="16" t="n">
        <v>2</v>
      </c>
      <c r="O1581" s="16" t="n">
        <v>0</v>
      </c>
      <c r="P1581" s="23" t="n">
        <v>0</v>
      </c>
      <c r="Q1581" s="22"/>
      <c r="R1581" s="38"/>
      <c r="S1581" s="25" t="n">
        <f aca="false">SUM(F1581,H1581,J1581,K1581,L1581,M1581)</f>
        <v>454.048322</v>
      </c>
      <c r="T1581" s="25" t="n">
        <f aca="false">SUM(F1581,H1581,J1581,K1581,L1581,M1581,Q1581)</f>
        <v>454.048322</v>
      </c>
      <c r="AMH1581" s="13"/>
      <c r="AMI1581" s="0"/>
      <c r="AMJ1581" s="0"/>
    </row>
    <row r="1582" s="39" customFormat="true" ht="13.8" hidden="false" customHeight="false" outlineLevel="0" collapsed="false">
      <c r="A1582" s="27" t="n">
        <v>30914019</v>
      </c>
      <c r="B1582" s="28" t="s">
        <v>1612</v>
      </c>
      <c r="C1582" s="29"/>
      <c r="D1582" s="29"/>
      <c r="E1582" s="27" t="s">
        <v>221</v>
      </c>
      <c r="F1582" s="19" t="n">
        <f aca="false">IF(C1582="",VLOOKUP(E1582,'PORTE E UCO'!$A$5:$D$46,4,0),VLOOKUP(E1582,'PORTE E UCO'!$A$5:$D$46,4,0)*C1582)</f>
        <v>1140.948712</v>
      </c>
      <c r="G1582" s="30"/>
      <c r="H1582" s="21" t="n">
        <f aca="false">G1582*$R$2</f>
        <v>0</v>
      </c>
      <c r="I1582" s="27" t="n">
        <v>2</v>
      </c>
      <c r="J1582" s="22" t="n">
        <f aca="false">IF(I1582&gt;=1,F1582*$J$2,"")</f>
        <v>342.2846136</v>
      </c>
      <c r="K1582" s="22" t="n">
        <f aca="false">IF(I1582&gt;=2,F1582*$K$2,"")</f>
        <v>228.1897424</v>
      </c>
      <c r="L1582" s="22" t="str">
        <f aca="false">IF(I1582&gt;=3,F1582*$L$2,"")</f>
        <v/>
      </c>
      <c r="M1582" s="22" t="str">
        <f aca="false">IF(I1582&gt;=4,F1582*$M$2,"")</f>
        <v/>
      </c>
      <c r="N1582" s="27" t="n">
        <v>4</v>
      </c>
      <c r="O1582" s="27" t="n">
        <v>0</v>
      </c>
      <c r="P1582" s="31" t="n">
        <v>0</v>
      </c>
      <c r="Q1582" s="32"/>
      <c r="R1582" s="38"/>
      <c r="S1582" s="25" t="n">
        <f aca="false">SUM(F1582,H1582,J1582,K1582,L1582,M1582)</f>
        <v>1711.423068</v>
      </c>
      <c r="T1582" s="25" t="n">
        <f aca="false">SUM(F1582,H1582,J1582,K1582,L1582,M1582,Q1582)</f>
        <v>1711.423068</v>
      </c>
      <c r="AMH1582" s="13"/>
      <c r="AMI1582" s="0"/>
      <c r="AMJ1582" s="0"/>
    </row>
    <row r="1583" s="39" customFormat="true" ht="13.8" hidden="false" customHeight="false" outlineLevel="0" collapsed="false">
      <c r="A1583" s="16" t="n">
        <v>30914027</v>
      </c>
      <c r="B1583" s="17" t="s">
        <v>1613</v>
      </c>
      <c r="C1583" s="18"/>
      <c r="D1583" s="18"/>
      <c r="E1583" s="16" t="s">
        <v>206</v>
      </c>
      <c r="F1583" s="19" t="n">
        <f aca="false">IF(C1583="",VLOOKUP(E1583,'PORTE E UCO'!$A$5:$D$46,4,0),VLOOKUP(E1583,'PORTE E UCO'!$A$5:$D$46,4,0)*C1583)</f>
        <v>839.818166</v>
      </c>
      <c r="G1583" s="20"/>
      <c r="H1583" s="21" t="n">
        <f aca="false">G1583*$R$2</f>
        <v>0</v>
      </c>
      <c r="I1583" s="16" t="n">
        <v>1</v>
      </c>
      <c r="J1583" s="22" t="n">
        <f aca="false">IF(I1583&gt;=1,F1583*$J$2,"")</f>
        <v>251.9454498</v>
      </c>
      <c r="K1583" s="22" t="str">
        <f aca="false">IF(I1583&gt;=2,F1583*$K$2,"")</f>
        <v/>
      </c>
      <c r="L1583" s="22" t="str">
        <f aca="false">IF(I1583&gt;=3,F1583*$L$2,"")</f>
        <v/>
      </c>
      <c r="M1583" s="22" t="str">
        <f aca="false">IF(I1583&gt;=4,F1583*$M$2,"")</f>
        <v/>
      </c>
      <c r="N1583" s="16" t="n">
        <v>4</v>
      </c>
      <c r="O1583" s="16" t="n">
        <v>0</v>
      </c>
      <c r="P1583" s="23" t="n">
        <v>0</v>
      </c>
      <c r="Q1583" s="22"/>
      <c r="R1583" s="38"/>
      <c r="S1583" s="25" t="n">
        <f aca="false">SUM(F1583,H1583,J1583,K1583,L1583,M1583)</f>
        <v>1091.7636158</v>
      </c>
      <c r="T1583" s="25" t="n">
        <f aca="false">SUM(F1583,H1583,J1583,K1583,L1583,M1583,Q1583)</f>
        <v>1091.7636158</v>
      </c>
      <c r="AMH1583" s="13"/>
      <c r="AMI1583" s="0"/>
      <c r="AMJ1583" s="0"/>
    </row>
    <row r="1584" s="39" customFormat="true" ht="13.8" hidden="false" customHeight="false" outlineLevel="0" collapsed="false">
      <c r="A1584" s="27" t="n">
        <v>30914051</v>
      </c>
      <c r="B1584" s="28" t="s">
        <v>1614</v>
      </c>
      <c r="C1584" s="29"/>
      <c r="D1584" s="29"/>
      <c r="E1584" s="27" t="s">
        <v>359</v>
      </c>
      <c r="F1584" s="19" t="n">
        <f aca="false">IF(C1584="",VLOOKUP(E1584,'PORTE E UCO'!$A$5:$D$46,4,0),VLOOKUP(E1584,'PORTE E UCO'!$A$5:$D$46,4,0)*C1584)</f>
        <v>1473.154654</v>
      </c>
      <c r="G1584" s="30"/>
      <c r="H1584" s="21" t="n">
        <f aca="false">G1584*$R$2</f>
        <v>0</v>
      </c>
      <c r="I1584" s="27" t="n">
        <v>2</v>
      </c>
      <c r="J1584" s="22" t="n">
        <f aca="false">IF(I1584&gt;=1,F1584*$J$2,"")</f>
        <v>441.9463962</v>
      </c>
      <c r="K1584" s="22" t="n">
        <f aca="false">IF(I1584&gt;=2,F1584*$K$2,"")</f>
        <v>294.6309308</v>
      </c>
      <c r="L1584" s="22" t="str">
        <f aca="false">IF(I1584&gt;=3,F1584*$L$2,"")</f>
        <v/>
      </c>
      <c r="M1584" s="22" t="str">
        <f aca="false">IF(I1584&gt;=4,F1584*$M$2,"")</f>
        <v/>
      </c>
      <c r="N1584" s="27" t="n">
        <v>4</v>
      </c>
      <c r="O1584" s="27" t="n">
        <v>0</v>
      </c>
      <c r="P1584" s="31" t="n">
        <v>0</v>
      </c>
      <c r="Q1584" s="32"/>
      <c r="R1584" s="38"/>
      <c r="S1584" s="25" t="n">
        <f aca="false">SUM(F1584,H1584,J1584,K1584,L1584,M1584)</f>
        <v>2209.731981</v>
      </c>
      <c r="T1584" s="25" t="n">
        <f aca="false">SUM(F1584,H1584,J1584,K1584,L1584,M1584,Q1584)</f>
        <v>2209.731981</v>
      </c>
      <c r="AMH1584" s="13"/>
      <c r="AMI1584" s="0"/>
      <c r="AMJ1584" s="0"/>
    </row>
    <row r="1585" s="39" customFormat="true" ht="13.8" hidden="false" customHeight="false" outlineLevel="0" collapsed="false">
      <c r="A1585" s="16" t="n">
        <v>30914043</v>
      </c>
      <c r="B1585" s="17" t="s">
        <v>1615</v>
      </c>
      <c r="C1585" s="18"/>
      <c r="D1585" s="18"/>
      <c r="E1585" s="16" t="s">
        <v>225</v>
      </c>
      <c r="F1585" s="19" t="n">
        <f aca="false">IF(C1585="",VLOOKUP(E1585,'PORTE E UCO'!$A$5:$D$46,4,0),VLOOKUP(E1585,'PORTE E UCO'!$A$5:$D$46,4,0)*C1585)</f>
        <v>1035.416342</v>
      </c>
      <c r="G1585" s="20"/>
      <c r="H1585" s="21" t="n">
        <f aca="false">G1585*$R$2</f>
        <v>0</v>
      </c>
      <c r="I1585" s="16" t="n">
        <v>1</v>
      </c>
      <c r="J1585" s="22" t="n">
        <f aca="false">IF(I1585&gt;=1,F1585*$J$2,"")</f>
        <v>310.6249026</v>
      </c>
      <c r="K1585" s="22" t="str">
        <f aca="false">IF(I1585&gt;=2,F1585*$K$2,"")</f>
        <v/>
      </c>
      <c r="L1585" s="22" t="str">
        <f aca="false">IF(I1585&gt;=3,F1585*$L$2,"")</f>
        <v/>
      </c>
      <c r="M1585" s="22" t="str">
        <f aca="false">IF(I1585&gt;=4,F1585*$M$2,"")</f>
        <v/>
      </c>
      <c r="N1585" s="16" t="n">
        <v>5</v>
      </c>
      <c r="O1585" s="16" t="n">
        <v>0</v>
      </c>
      <c r="P1585" s="23" t="n">
        <v>0</v>
      </c>
      <c r="Q1585" s="22"/>
      <c r="R1585" s="38"/>
      <c r="S1585" s="25" t="n">
        <f aca="false">SUM(F1585,H1585,J1585,K1585,L1585,M1585)</f>
        <v>1346.0412446</v>
      </c>
      <c r="T1585" s="25" t="n">
        <f aca="false">SUM(F1585,H1585,J1585,K1585,L1585,M1585,Q1585)</f>
        <v>1346.0412446</v>
      </c>
      <c r="AMH1585" s="13"/>
      <c r="AMI1585" s="0"/>
      <c r="AMJ1585" s="0"/>
    </row>
    <row r="1586" s="39" customFormat="true" ht="13.8" hidden="false" customHeight="false" outlineLevel="0" collapsed="false">
      <c r="A1586" s="27" t="n">
        <v>30914060</v>
      </c>
      <c r="B1586" s="28" t="s">
        <v>1616</v>
      </c>
      <c r="C1586" s="29"/>
      <c r="D1586" s="29"/>
      <c r="E1586" s="27" t="s">
        <v>320</v>
      </c>
      <c r="F1586" s="19" t="n">
        <f aca="false">IF(C1586="",VLOOKUP(E1586,'PORTE E UCO'!$A$5:$D$46,4,0),VLOOKUP(E1586,'PORTE E UCO'!$A$5:$D$46,4,0)*C1586)</f>
        <v>1224.795374</v>
      </c>
      <c r="G1586" s="30"/>
      <c r="H1586" s="21" t="n">
        <f aca="false">G1586*$R$2</f>
        <v>0</v>
      </c>
      <c r="I1586" s="27" t="n">
        <v>2</v>
      </c>
      <c r="J1586" s="22" t="n">
        <f aca="false">IF(I1586&gt;=1,F1586*$J$2,"")</f>
        <v>367.4386122</v>
      </c>
      <c r="K1586" s="22" t="n">
        <f aca="false">IF(I1586&gt;=2,F1586*$K$2,"")</f>
        <v>244.9590748</v>
      </c>
      <c r="L1586" s="22" t="str">
        <f aca="false">IF(I1586&gt;=3,F1586*$L$2,"")</f>
        <v/>
      </c>
      <c r="M1586" s="22" t="str">
        <f aca="false">IF(I1586&gt;=4,F1586*$M$2,"")</f>
        <v/>
      </c>
      <c r="N1586" s="27" t="n">
        <v>4</v>
      </c>
      <c r="O1586" s="27" t="n">
        <v>0</v>
      </c>
      <c r="P1586" s="31" t="n">
        <v>0</v>
      </c>
      <c r="Q1586" s="32"/>
      <c r="R1586" s="38"/>
      <c r="S1586" s="25" t="n">
        <f aca="false">SUM(F1586,H1586,J1586,K1586,L1586,M1586)</f>
        <v>1837.193061</v>
      </c>
      <c r="T1586" s="25" t="n">
        <f aca="false">SUM(F1586,H1586,J1586,K1586,L1586,M1586,Q1586)</f>
        <v>1837.193061</v>
      </c>
      <c r="AMH1586" s="13"/>
      <c r="AMI1586" s="0"/>
      <c r="AMJ1586" s="0"/>
    </row>
    <row r="1587" s="39" customFormat="true" ht="13.8" hidden="false" customHeight="false" outlineLevel="0" collapsed="false">
      <c r="A1587" s="16" t="n">
        <v>30914140</v>
      </c>
      <c r="B1587" s="17" t="s">
        <v>1617</v>
      </c>
      <c r="C1587" s="18"/>
      <c r="D1587" s="18"/>
      <c r="E1587" s="16" t="s">
        <v>174</v>
      </c>
      <c r="F1587" s="19" t="n">
        <f aca="false">IF(C1587="",VLOOKUP(E1587,'PORTE E UCO'!$A$5:$D$46,4,0),VLOOKUP(E1587,'PORTE E UCO'!$A$5:$D$46,4,0)*C1587)</f>
        <v>1709.126456</v>
      </c>
      <c r="G1587" s="20" t="n">
        <v>44.61</v>
      </c>
      <c r="H1587" s="21" t="n">
        <f aca="false">G1587*$R$2</f>
        <v>877.64072352</v>
      </c>
      <c r="I1587" s="16" t="n">
        <v>1</v>
      </c>
      <c r="J1587" s="22" t="n">
        <f aca="false">IF(I1587&gt;=1,F1587*$J$2,"")</f>
        <v>512.7379368</v>
      </c>
      <c r="K1587" s="22" t="str">
        <f aca="false">IF(I1587&gt;=2,F1587*$K$2,"")</f>
        <v/>
      </c>
      <c r="L1587" s="22" t="str">
        <f aca="false">IF(I1587&gt;=3,F1587*$L$2,"")</f>
        <v/>
      </c>
      <c r="M1587" s="22" t="str">
        <f aca="false">IF(I1587&gt;=4,F1587*$M$2,"")</f>
        <v/>
      </c>
      <c r="N1587" s="16" t="n">
        <v>5</v>
      </c>
      <c r="O1587" s="16" t="n">
        <v>0</v>
      </c>
      <c r="P1587" s="23" t="n">
        <v>0</v>
      </c>
      <c r="Q1587" s="22"/>
      <c r="R1587" s="38"/>
      <c r="S1587" s="25" t="n">
        <f aca="false">SUM(F1587,H1587,J1587,K1587,L1587,M1587)</f>
        <v>3099.50511632</v>
      </c>
      <c r="T1587" s="25" t="n">
        <f aca="false">SUM(F1587,H1587,J1587,K1587,L1587,M1587,Q1587)</f>
        <v>3099.50511632</v>
      </c>
      <c r="AMH1587" s="13"/>
      <c r="AMI1587" s="0"/>
      <c r="AMJ1587" s="0"/>
    </row>
    <row r="1588" s="39" customFormat="true" ht="13.8" hidden="false" customHeight="false" outlineLevel="0" collapsed="false">
      <c r="A1588" s="27" t="n">
        <v>30914078</v>
      </c>
      <c r="B1588" s="28" t="s">
        <v>1618</v>
      </c>
      <c r="C1588" s="29"/>
      <c r="D1588" s="29"/>
      <c r="E1588" s="27" t="s">
        <v>359</v>
      </c>
      <c r="F1588" s="19" t="n">
        <f aca="false">IF(C1588="",VLOOKUP(E1588,'PORTE E UCO'!$A$5:$D$46,4,0),VLOOKUP(E1588,'PORTE E UCO'!$A$5:$D$46,4,0)*C1588)</f>
        <v>1473.154654</v>
      </c>
      <c r="G1588" s="30"/>
      <c r="H1588" s="21" t="n">
        <f aca="false">G1588*$R$2</f>
        <v>0</v>
      </c>
      <c r="I1588" s="27" t="n">
        <v>2</v>
      </c>
      <c r="J1588" s="22" t="n">
        <f aca="false">IF(I1588&gt;=1,F1588*$J$2,"")</f>
        <v>441.9463962</v>
      </c>
      <c r="K1588" s="22" t="n">
        <f aca="false">IF(I1588&gt;=2,F1588*$K$2,"")</f>
        <v>294.6309308</v>
      </c>
      <c r="L1588" s="22" t="str">
        <f aca="false">IF(I1588&gt;=3,F1588*$L$2,"")</f>
        <v/>
      </c>
      <c r="M1588" s="22" t="str">
        <f aca="false">IF(I1588&gt;=4,F1588*$M$2,"")</f>
        <v/>
      </c>
      <c r="N1588" s="27" t="n">
        <v>6</v>
      </c>
      <c r="O1588" s="27" t="n">
        <v>0</v>
      </c>
      <c r="P1588" s="31" t="n">
        <v>0</v>
      </c>
      <c r="Q1588" s="32"/>
      <c r="R1588" s="38"/>
      <c r="S1588" s="25" t="n">
        <f aca="false">SUM(F1588,H1588,J1588,K1588,L1588,M1588)</f>
        <v>2209.731981</v>
      </c>
      <c r="T1588" s="25" t="n">
        <f aca="false">SUM(F1588,H1588,J1588,K1588,L1588,M1588,Q1588)</f>
        <v>2209.731981</v>
      </c>
      <c r="AMH1588" s="13"/>
      <c r="AMI1588" s="0"/>
      <c r="AMJ1588" s="0"/>
    </row>
    <row r="1589" s="39" customFormat="true" ht="13.8" hidden="false" customHeight="false" outlineLevel="0" collapsed="false">
      <c r="A1589" s="16" t="n">
        <v>30914159</v>
      </c>
      <c r="B1589" s="17" t="s">
        <v>1619</v>
      </c>
      <c r="C1589" s="18"/>
      <c r="D1589" s="18"/>
      <c r="E1589" s="16" t="s">
        <v>361</v>
      </c>
      <c r="F1589" s="19" t="n">
        <f aca="false">IF(C1589="",VLOOKUP(E1589,'PORTE E UCO'!$A$5:$D$46,4,0),VLOOKUP(E1589,'PORTE E UCO'!$A$5:$D$46,4,0)*C1589)</f>
        <v>2089.449468</v>
      </c>
      <c r="G1589" s="20" t="n">
        <v>66.91</v>
      </c>
      <c r="H1589" s="21" t="n">
        <f aca="false">G1589*$R$2</f>
        <v>1316.36271712</v>
      </c>
      <c r="I1589" s="16" t="n">
        <v>1</v>
      </c>
      <c r="J1589" s="22" t="n">
        <f aca="false">IF(I1589&gt;=1,F1589*$J$2,"")</f>
        <v>626.8348404</v>
      </c>
      <c r="K1589" s="22" t="str">
        <f aca="false">IF(I1589&gt;=2,F1589*$K$2,"")</f>
        <v/>
      </c>
      <c r="L1589" s="22" t="str">
        <f aca="false">IF(I1589&gt;=3,F1589*$L$2,"")</f>
        <v/>
      </c>
      <c r="M1589" s="22" t="str">
        <f aca="false">IF(I1589&gt;=4,F1589*$M$2,"")</f>
        <v/>
      </c>
      <c r="N1589" s="16" t="n">
        <v>7</v>
      </c>
      <c r="O1589" s="16" t="n">
        <v>0</v>
      </c>
      <c r="P1589" s="23" t="n">
        <v>0</v>
      </c>
      <c r="Q1589" s="22"/>
      <c r="R1589" s="38"/>
      <c r="S1589" s="25" t="n">
        <f aca="false">SUM(F1589,H1589,J1589,K1589,L1589,M1589)</f>
        <v>4032.64702552</v>
      </c>
      <c r="T1589" s="25" t="n">
        <f aca="false">SUM(F1589,H1589,J1589,K1589,L1589,M1589,Q1589)</f>
        <v>4032.64702552</v>
      </c>
      <c r="AMH1589" s="13"/>
      <c r="AMI1589" s="0"/>
      <c r="AMJ1589" s="0"/>
    </row>
    <row r="1590" s="39" customFormat="true" ht="13.8" hidden="false" customHeight="false" outlineLevel="0" collapsed="false">
      <c r="A1590" s="27" t="n">
        <v>30914086</v>
      </c>
      <c r="B1590" s="28" t="s">
        <v>1620</v>
      </c>
      <c r="C1590" s="29"/>
      <c r="D1590" s="29"/>
      <c r="E1590" s="27" t="s">
        <v>221</v>
      </c>
      <c r="F1590" s="19" t="n">
        <f aca="false">IF(C1590="",VLOOKUP(E1590,'PORTE E UCO'!$A$5:$D$46,4,0),VLOOKUP(E1590,'PORTE E UCO'!$A$5:$D$46,4,0)*C1590)</f>
        <v>1140.948712</v>
      </c>
      <c r="G1590" s="30"/>
      <c r="H1590" s="21" t="n">
        <f aca="false">G1590*$R$2</f>
        <v>0</v>
      </c>
      <c r="I1590" s="27" t="n">
        <v>1</v>
      </c>
      <c r="J1590" s="22" t="n">
        <f aca="false">IF(I1590&gt;=1,F1590*$J$2,"")</f>
        <v>342.2846136</v>
      </c>
      <c r="K1590" s="22" t="str">
        <f aca="false">IF(I1590&gt;=2,F1590*$K$2,"")</f>
        <v/>
      </c>
      <c r="L1590" s="22" t="str">
        <f aca="false">IF(I1590&gt;=3,F1590*$L$2,"")</f>
        <v/>
      </c>
      <c r="M1590" s="22" t="str">
        <f aca="false">IF(I1590&gt;=4,F1590*$M$2,"")</f>
        <v/>
      </c>
      <c r="N1590" s="27" t="n">
        <v>4</v>
      </c>
      <c r="O1590" s="27" t="n">
        <v>0</v>
      </c>
      <c r="P1590" s="31" t="n">
        <v>0</v>
      </c>
      <c r="Q1590" s="32"/>
      <c r="R1590" s="38"/>
      <c r="S1590" s="25" t="n">
        <f aca="false">SUM(F1590,H1590,J1590,K1590,L1590,M1590)</f>
        <v>1483.2333256</v>
      </c>
      <c r="T1590" s="25" t="n">
        <f aca="false">SUM(F1590,H1590,J1590,K1590,L1590,M1590,Q1590)</f>
        <v>1483.2333256</v>
      </c>
      <c r="AMH1590" s="13"/>
      <c r="AMI1590" s="0"/>
      <c r="AMJ1590" s="0"/>
    </row>
    <row r="1591" s="39" customFormat="true" ht="13.8" hidden="false" customHeight="false" outlineLevel="0" collapsed="false">
      <c r="A1591" s="16" t="n">
        <v>30914132</v>
      </c>
      <c r="B1591" s="17" t="s">
        <v>1621</v>
      </c>
      <c r="C1591" s="18"/>
      <c r="D1591" s="18"/>
      <c r="E1591" s="16" t="s">
        <v>221</v>
      </c>
      <c r="F1591" s="19" t="n">
        <f aca="false">IF(C1591="",VLOOKUP(E1591,'PORTE E UCO'!$A$5:$D$46,4,0),VLOOKUP(E1591,'PORTE E UCO'!$A$5:$D$46,4,0)*C1591)</f>
        <v>1140.948712</v>
      </c>
      <c r="G1591" s="20"/>
      <c r="H1591" s="21" t="n">
        <f aca="false">G1591*$R$2</f>
        <v>0</v>
      </c>
      <c r="I1591" s="16" t="n">
        <v>1</v>
      </c>
      <c r="J1591" s="22" t="n">
        <f aca="false">IF(I1591&gt;=1,F1591*$J$2,"")</f>
        <v>342.2846136</v>
      </c>
      <c r="K1591" s="22" t="str">
        <f aca="false">IF(I1591&gt;=2,F1591*$K$2,"")</f>
        <v/>
      </c>
      <c r="L1591" s="22" t="str">
        <f aca="false">IF(I1591&gt;=3,F1591*$L$2,"")</f>
        <v/>
      </c>
      <c r="M1591" s="22" t="str">
        <f aca="false">IF(I1591&gt;=4,F1591*$M$2,"")</f>
        <v/>
      </c>
      <c r="N1591" s="16" t="n">
        <v>4</v>
      </c>
      <c r="O1591" s="16" t="n">
        <v>0</v>
      </c>
      <c r="P1591" s="23" t="n">
        <v>0</v>
      </c>
      <c r="Q1591" s="22"/>
      <c r="R1591" s="38"/>
      <c r="S1591" s="25" t="n">
        <f aca="false">SUM(F1591,H1591,J1591,K1591,L1591,M1591)</f>
        <v>1483.2333256</v>
      </c>
      <c r="T1591" s="25" t="n">
        <f aca="false">SUM(F1591,H1591,J1591,K1591,L1591,M1591,Q1591)</f>
        <v>1483.2333256</v>
      </c>
      <c r="AMH1591" s="13"/>
      <c r="AMI1591" s="0"/>
      <c r="AMJ1591" s="0"/>
    </row>
    <row r="1592" s="39" customFormat="true" ht="13.8" hidden="false" customHeight="false" outlineLevel="0" collapsed="false">
      <c r="A1592" s="27" t="n">
        <v>30914094</v>
      </c>
      <c r="B1592" s="28" t="s">
        <v>1622</v>
      </c>
      <c r="C1592" s="29"/>
      <c r="D1592" s="29"/>
      <c r="E1592" s="27" t="s">
        <v>341</v>
      </c>
      <c r="F1592" s="19" t="n">
        <f aca="false">IF(C1592="",VLOOKUP(E1592,'PORTE E UCO'!$A$5:$D$46,4,0),VLOOKUP(E1592,'PORTE E UCO'!$A$5:$D$46,4,0)*C1592)</f>
        <v>1558.54594</v>
      </c>
      <c r="G1592" s="30"/>
      <c r="H1592" s="21" t="n">
        <f aca="false">G1592*$R$2</f>
        <v>0</v>
      </c>
      <c r="I1592" s="27" t="n">
        <v>3</v>
      </c>
      <c r="J1592" s="22" t="n">
        <f aca="false">IF(I1592&gt;=1,F1592*$J$2,"")</f>
        <v>467.563782</v>
      </c>
      <c r="K1592" s="22" t="n">
        <f aca="false">IF(I1592&gt;=2,F1592*$K$2,"")</f>
        <v>311.709188</v>
      </c>
      <c r="L1592" s="22" t="n">
        <f aca="false">IF(I1592&gt;=3,F1592*$L$2,"")</f>
        <v>311.709188</v>
      </c>
      <c r="M1592" s="22" t="str">
        <f aca="false">IF(I1592&gt;=4,F1592*$M$2,"")</f>
        <v/>
      </c>
      <c r="N1592" s="27" t="n">
        <v>5</v>
      </c>
      <c r="O1592" s="27" t="n">
        <v>0</v>
      </c>
      <c r="P1592" s="31" t="n">
        <v>0</v>
      </c>
      <c r="Q1592" s="32"/>
      <c r="R1592" s="38"/>
      <c r="S1592" s="25" t="n">
        <f aca="false">SUM(F1592,H1592,J1592,K1592,L1592,M1592)</f>
        <v>2649.528098</v>
      </c>
      <c r="T1592" s="25" t="n">
        <f aca="false">SUM(F1592,H1592,J1592,K1592,L1592,M1592,Q1592)</f>
        <v>2649.528098</v>
      </c>
      <c r="AMH1592" s="13"/>
      <c r="AMI1592" s="0"/>
      <c r="AMJ1592" s="0"/>
    </row>
    <row r="1593" s="39" customFormat="true" ht="13.8" hidden="false" customHeight="false" outlineLevel="0" collapsed="false">
      <c r="A1593" s="16" t="n">
        <v>30914108</v>
      </c>
      <c r="B1593" s="17" t="s">
        <v>1623</v>
      </c>
      <c r="C1593" s="18"/>
      <c r="D1593" s="18"/>
      <c r="E1593" s="16" t="s">
        <v>272</v>
      </c>
      <c r="F1593" s="19" t="n">
        <f aca="false">IF(C1593="",VLOOKUP(E1593,'PORTE E UCO'!$A$5:$D$46,4,0),VLOOKUP(E1593,'PORTE E UCO'!$A$5:$D$46,4,0)*C1593)</f>
        <v>801.009488</v>
      </c>
      <c r="G1593" s="20"/>
      <c r="H1593" s="21" t="n">
        <f aca="false">G1593*$R$2</f>
        <v>0</v>
      </c>
      <c r="I1593" s="16" t="n">
        <v>2</v>
      </c>
      <c r="J1593" s="22" t="n">
        <f aca="false">IF(I1593&gt;=1,F1593*$J$2,"")</f>
        <v>240.3028464</v>
      </c>
      <c r="K1593" s="22" t="n">
        <f aca="false">IF(I1593&gt;=2,F1593*$K$2,"")</f>
        <v>160.2018976</v>
      </c>
      <c r="L1593" s="22" t="str">
        <f aca="false">IF(I1593&gt;=3,F1593*$L$2,"")</f>
        <v/>
      </c>
      <c r="M1593" s="22" t="str">
        <f aca="false">IF(I1593&gt;=4,F1593*$M$2,"")</f>
        <v/>
      </c>
      <c r="N1593" s="16" t="n">
        <v>4</v>
      </c>
      <c r="O1593" s="16" t="n">
        <v>0</v>
      </c>
      <c r="P1593" s="23" t="n">
        <v>0</v>
      </c>
      <c r="Q1593" s="22"/>
      <c r="R1593" s="38"/>
      <c r="S1593" s="25" t="n">
        <f aca="false">SUM(F1593,H1593,J1593,K1593,L1593,M1593)</f>
        <v>1201.514232</v>
      </c>
      <c r="T1593" s="25" t="n">
        <f aca="false">SUM(F1593,H1593,J1593,K1593,L1593,M1593,Q1593)</f>
        <v>1201.514232</v>
      </c>
      <c r="AMH1593" s="13"/>
      <c r="AMI1593" s="0"/>
      <c r="AMJ1593" s="0"/>
    </row>
    <row r="1594" s="39" customFormat="true" ht="13.8" hidden="false" customHeight="false" outlineLevel="0" collapsed="false">
      <c r="A1594" s="27" t="n">
        <v>30914116</v>
      </c>
      <c r="B1594" s="28" t="s">
        <v>1624</v>
      </c>
      <c r="C1594" s="29"/>
      <c r="D1594" s="29"/>
      <c r="E1594" s="27" t="s">
        <v>176</v>
      </c>
      <c r="F1594" s="19" t="n">
        <f aca="false">IF(C1594="",VLOOKUP(E1594,'PORTE E UCO'!$A$5:$D$46,4,0),VLOOKUP(E1594,'PORTE E UCO'!$A$5:$D$46,4,0)*C1594)</f>
        <v>891.034646</v>
      </c>
      <c r="G1594" s="30"/>
      <c r="H1594" s="21" t="n">
        <f aca="false">G1594*$R$2</f>
        <v>0</v>
      </c>
      <c r="I1594" s="27" t="n">
        <v>1</v>
      </c>
      <c r="J1594" s="22" t="n">
        <f aca="false">IF(I1594&gt;=1,F1594*$J$2,"")</f>
        <v>267.3103938</v>
      </c>
      <c r="K1594" s="22" t="str">
        <f aca="false">IF(I1594&gt;=2,F1594*$K$2,"")</f>
        <v/>
      </c>
      <c r="L1594" s="22" t="str">
        <f aca="false">IF(I1594&gt;=3,F1594*$L$2,"")</f>
        <v/>
      </c>
      <c r="M1594" s="22" t="str">
        <f aca="false">IF(I1594&gt;=4,F1594*$M$2,"")</f>
        <v/>
      </c>
      <c r="N1594" s="27" t="n">
        <v>4</v>
      </c>
      <c r="O1594" s="27" t="n">
        <v>0</v>
      </c>
      <c r="P1594" s="31" t="n">
        <v>0</v>
      </c>
      <c r="Q1594" s="32"/>
      <c r="R1594" s="38"/>
      <c r="S1594" s="25" t="n">
        <f aca="false">SUM(F1594,H1594,J1594,K1594,L1594,M1594)</f>
        <v>1158.3450398</v>
      </c>
      <c r="T1594" s="25" t="n">
        <f aca="false">SUM(F1594,H1594,J1594,K1594,L1594,M1594,Q1594)</f>
        <v>1158.3450398</v>
      </c>
      <c r="AMH1594" s="13"/>
      <c r="AMI1594" s="0"/>
      <c r="AMJ1594" s="0"/>
    </row>
    <row r="1595" s="39" customFormat="true" ht="13.8" hidden="false" customHeight="false" outlineLevel="0" collapsed="false">
      <c r="A1595" s="16" t="n">
        <v>30914167</v>
      </c>
      <c r="B1595" s="17" t="s">
        <v>1625</v>
      </c>
      <c r="C1595" s="18"/>
      <c r="D1595" s="18"/>
      <c r="E1595" s="16" t="s">
        <v>308</v>
      </c>
      <c r="F1595" s="19" t="n">
        <f aca="false">IF(C1595="",VLOOKUP(E1595,'PORTE E UCO'!$A$5:$D$46,4,0),VLOOKUP(E1595,'PORTE E UCO'!$A$5:$D$46,4,0)*C1595)</f>
        <v>1327.248658</v>
      </c>
      <c r="G1595" s="20" t="n">
        <v>44.61</v>
      </c>
      <c r="H1595" s="21" t="n">
        <f aca="false">G1595*$R$2</f>
        <v>877.64072352</v>
      </c>
      <c r="I1595" s="16" t="n">
        <v>1</v>
      </c>
      <c r="J1595" s="22" t="n">
        <f aca="false">IF(I1595&gt;=1,F1595*$J$2,"")</f>
        <v>398.1745974</v>
      </c>
      <c r="K1595" s="22" t="str">
        <f aca="false">IF(I1595&gt;=2,F1595*$K$2,"")</f>
        <v/>
      </c>
      <c r="L1595" s="22" t="str">
        <f aca="false">IF(I1595&gt;=3,F1595*$L$2,"")</f>
        <v/>
      </c>
      <c r="M1595" s="22" t="str">
        <f aca="false">IF(I1595&gt;=4,F1595*$M$2,"")</f>
        <v/>
      </c>
      <c r="N1595" s="16" t="n">
        <v>5</v>
      </c>
      <c r="O1595" s="16" t="n">
        <v>0</v>
      </c>
      <c r="P1595" s="23" t="n">
        <v>0</v>
      </c>
      <c r="Q1595" s="22"/>
      <c r="R1595" s="38"/>
      <c r="S1595" s="25" t="n">
        <f aca="false">SUM(F1595,H1595,J1595,K1595,L1595,M1595)</f>
        <v>2603.06397892</v>
      </c>
      <c r="T1595" s="25" t="n">
        <f aca="false">SUM(F1595,H1595,J1595,K1595,L1595,M1595,Q1595)</f>
        <v>2603.06397892</v>
      </c>
      <c r="AMH1595" s="13"/>
      <c r="AMI1595" s="0"/>
      <c r="AMJ1595" s="0"/>
    </row>
    <row r="1596" s="39" customFormat="true" ht="13.8" hidden="false" customHeight="false" outlineLevel="0" collapsed="false">
      <c r="A1596" s="27" t="n">
        <v>30914124</v>
      </c>
      <c r="B1596" s="28" t="s">
        <v>1626</v>
      </c>
      <c r="C1596" s="29"/>
      <c r="D1596" s="29"/>
      <c r="E1596" s="27" t="s">
        <v>54</v>
      </c>
      <c r="F1596" s="19" t="n">
        <f aca="false">IF(C1596="",VLOOKUP(E1596,'PORTE E UCO'!$A$5:$D$46,4,0),VLOOKUP(E1596,'PORTE E UCO'!$A$5:$D$46,4,0)*C1596)</f>
        <v>35.31295</v>
      </c>
      <c r="G1596" s="30"/>
      <c r="H1596" s="21" t="n">
        <f aca="false">G1596*$R$2</f>
        <v>0</v>
      </c>
      <c r="I1596" s="27" t="n">
        <v>0</v>
      </c>
      <c r="J1596" s="22" t="str">
        <f aca="false">IF(I1596&gt;=1,F1596*$J$2,"")</f>
        <v/>
      </c>
      <c r="K1596" s="22" t="str">
        <f aca="false">IF(I1596&gt;=2,F1596*$K$2,"")</f>
        <v/>
      </c>
      <c r="L1596" s="22" t="str">
        <f aca="false">IF(I1596&gt;=3,F1596*$L$2,"")</f>
        <v/>
      </c>
      <c r="M1596" s="22" t="str">
        <f aca="false">IF(I1596&gt;=4,F1596*$M$2,"")</f>
        <v/>
      </c>
      <c r="N1596" s="27" t="n">
        <v>0</v>
      </c>
      <c r="O1596" s="27" t="n">
        <v>0</v>
      </c>
      <c r="P1596" s="31" t="n">
        <v>0</v>
      </c>
      <c r="Q1596" s="32"/>
      <c r="R1596" s="38"/>
      <c r="S1596" s="25" t="n">
        <f aca="false">SUM(F1596,H1596,J1596,K1596,L1596,M1596)</f>
        <v>35.31295</v>
      </c>
      <c r="T1596" s="25" t="n">
        <f aca="false">SUM(F1596,H1596,J1596,K1596,L1596,M1596,Q1596)</f>
        <v>35.31295</v>
      </c>
      <c r="AMH1596" s="13"/>
      <c r="AMI1596" s="0"/>
      <c r="AMJ1596" s="0"/>
    </row>
    <row r="1597" s="39" customFormat="true" ht="13.8" hidden="false" customHeight="false" outlineLevel="0" collapsed="false">
      <c r="A1597" s="16" t="n">
        <v>30915015</v>
      </c>
      <c r="B1597" s="17" t="s">
        <v>1627</v>
      </c>
      <c r="C1597" s="18"/>
      <c r="D1597" s="18"/>
      <c r="E1597" s="16" t="s">
        <v>308</v>
      </c>
      <c r="F1597" s="19" t="n">
        <f aca="false">IF(C1597="",VLOOKUP(E1597,'PORTE E UCO'!$A$5:$D$46,4,0),VLOOKUP(E1597,'PORTE E UCO'!$A$5:$D$46,4,0)*C1597)</f>
        <v>1327.248658</v>
      </c>
      <c r="G1597" s="20"/>
      <c r="H1597" s="21" t="n">
        <f aca="false">G1597*$R$2</f>
        <v>0</v>
      </c>
      <c r="I1597" s="16" t="n">
        <v>3</v>
      </c>
      <c r="J1597" s="22" t="n">
        <f aca="false">IF(I1597&gt;=1,F1597*$J$2,"")</f>
        <v>398.1745974</v>
      </c>
      <c r="K1597" s="22" t="n">
        <f aca="false">IF(I1597&gt;=2,F1597*$K$2,"")</f>
        <v>265.4497316</v>
      </c>
      <c r="L1597" s="22" t="n">
        <f aca="false">IF(I1597&gt;=3,F1597*$L$2,"")</f>
        <v>265.4497316</v>
      </c>
      <c r="M1597" s="22" t="str">
        <f aca="false">IF(I1597&gt;=4,F1597*$M$2,"")</f>
        <v/>
      </c>
      <c r="N1597" s="16" t="n">
        <v>5</v>
      </c>
      <c r="O1597" s="16" t="n">
        <v>0</v>
      </c>
      <c r="P1597" s="23" t="n">
        <v>0</v>
      </c>
      <c r="Q1597" s="22"/>
      <c r="R1597" s="38"/>
      <c r="S1597" s="25" t="n">
        <f aca="false">SUM(F1597,H1597,J1597,K1597,L1597,M1597)</f>
        <v>2256.3227186</v>
      </c>
      <c r="T1597" s="25" t="n">
        <f aca="false">SUM(F1597,H1597,J1597,K1597,L1597,M1597,Q1597)</f>
        <v>2256.3227186</v>
      </c>
      <c r="AMH1597" s="13"/>
      <c r="AMI1597" s="0"/>
      <c r="AMJ1597" s="0"/>
    </row>
    <row r="1598" s="39" customFormat="true" ht="13.8" hidden="false" customHeight="false" outlineLevel="0" collapsed="false">
      <c r="A1598" s="27" t="n">
        <v>30915023</v>
      </c>
      <c r="B1598" s="28" t="s">
        <v>1628</v>
      </c>
      <c r="C1598" s="29"/>
      <c r="D1598" s="29"/>
      <c r="E1598" s="27" t="s">
        <v>223</v>
      </c>
      <c r="F1598" s="19" t="n">
        <f aca="false">IF(C1598="",VLOOKUP(E1598,'PORTE E UCO'!$A$5:$D$46,4,0),VLOOKUP(E1598,'PORTE E UCO'!$A$5:$D$46,4,0)*C1598)</f>
        <v>436.20385</v>
      </c>
      <c r="G1598" s="30"/>
      <c r="H1598" s="21" t="n">
        <f aca="false">G1598*$R$2</f>
        <v>0</v>
      </c>
      <c r="I1598" s="27" t="n">
        <v>1</v>
      </c>
      <c r="J1598" s="22" t="n">
        <f aca="false">IF(I1598&gt;=1,F1598*$J$2,"")</f>
        <v>130.861155</v>
      </c>
      <c r="K1598" s="22" t="str">
        <f aca="false">IF(I1598&gt;=2,F1598*$K$2,"")</f>
        <v/>
      </c>
      <c r="L1598" s="22" t="str">
        <f aca="false">IF(I1598&gt;=3,F1598*$L$2,"")</f>
        <v/>
      </c>
      <c r="M1598" s="22" t="str">
        <f aca="false">IF(I1598&gt;=4,F1598*$M$2,"")</f>
        <v/>
      </c>
      <c r="N1598" s="27" t="n">
        <v>4</v>
      </c>
      <c r="O1598" s="27" t="n">
        <v>0</v>
      </c>
      <c r="P1598" s="31" t="n">
        <v>0</v>
      </c>
      <c r="Q1598" s="32"/>
      <c r="R1598" s="38"/>
      <c r="S1598" s="25" t="n">
        <f aca="false">SUM(F1598,H1598,J1598,K1598,L1598,M1598)</f>
        <v>567.065005</v>
      </c>
      <c r="T1598" s="25" t="n">
        <f aca="false">SUM(F1598,H1598,J1598,K1598,L1598,M1598,Q1598)</f>
        <v>567.065005</v>
      </c>
      <c r="AMH1598" s="13"/>
      <c r="AMI1598" s="0"/>
      <c r="AMJ1598" s="0"/>
    </row>
    <row r="1599" s="39" customFormat="true" ht="13.8" hidden="false" customHeight="false" outlineLevel="0" collapsed="false">
      <c r="A1599" s="16" t="n">
        <v>30915058</v>
      </c>
      <c r="B1599" s="17" t="s">
        <v>1629</v>
      </c>
      <c r="C1599" s="18"/>
      <c r="D1599" s="18"/>
      <c r="E1599" s="16" t="s">
        <v>460</v>
      </c>
      <c r="F1599" s="19" t="n">
        <f aca="false">IF(C1599="",VLOOKUP(E1599,'PORTE E UCO'!$A$5:$D$46,4,0),VLOOKUP(E1599,'PORTE E UCO'!$A$5:$D$46,4,0)*C1599)</f>
        <v>627.14783</v>
      </c>
      <c r="G1599" s="20" t="n">
        <v>33.8</v>
      </c>
      <c r="H1599" s="21" t="n">
        <f aca="false">G1599*$R$2</f>
        <v>664.9687616</v>
      </c>
      <c r="I1599" s="16" t="n">
        <v>1</v>
      </c>
      <c r="J1599" s="22" t="n">
        <f aca="false">IF(I1599&gt;=1,F1599*$J$2,"")</f>
        <v>188.144349</v>
      </c>
      <c r="K1599" s="22" t="str">
        <f aca="false">IF(I1599&gt;=2,F1599*$K$2,"")</f>
        <v/>
      </c>
      <c r="L1599" s="22" t="str">
        <f aca="false">IF(I1599&gt;=3,F1599*$L$2,"")</f>
        <v/>
      </c>
      <c r="M1599" s="22" t="str">
        <f aca="false">IF(I1599&gt;=4,F1599*$M$2,"")</f>
        <v/>
      </c>
      <c r="N1599" s="16" t="n">
        <v>4</v>
      </c>
      <c r="O1599" s="16" t="n">
        <v>0</v>
      </c>
      <c r="P1599" s="23" t="n">
        <v>0</v>
      </c>
      <c r="Q1599" s="22"/>
      <c r="R1599" s="38"/>
      <c r="S1599" s="25" t="n">
        <f aca="false">SUM(F1599,H1599,J1599,K1599,L1599,M1599)</f>
        <v>1480.2609406</v>
      </c>
      <c r="T1599" s="25" t="n">
        <f aca="false">SUM(F1599,H1599,J1599,K1599,L1599,M1599,Q1599)</f>
        <v>1480.2609406</v>
      </c>
      <c r="AMH1599" s="13"/>
      <c r="AMI1599" s="0"/>
      <c r="AMJ1599" s="0"/>
    </row>
    <row r="1600" s="39" customFormat="true" ht="13.8" hidden="false" customHeight="false" outlineLevel="0" collapsed="false">
      <c r="A1600" s="27" t="n">
        <v>30915031</v>
      </c>
      <c r="B1600" s="28" t="s">
        <v>1630</v>
      </c>
      <c r="C1600" s="29"/>
      <c r="D1600" s="29"/>
      <c r="E1600" s="27" t="s">
        <v>59</v>
      </c>
      <c r="F1600" s="19" t="n">
        <f aca="false">IF(C1600="",VLOOKUP(E1600,'PORTE E UCO'!$A$5:$D$46,4,0),VLOOKUP(E1600,'PORTE E UCO'!$A$5:$D$46,4,0)*C1600)</f>
        <v>349.26794</v>
      </c>
      <c r="G1600" s="30"/>
      <c r="H1600" s="21" t="n">
        <f aca="false">G1600*$R$2</f>
        <v>0</v>
      </c>
      <c r="I1600" s="27" t="n">
        <v>0</v>
      </c>
      <c r="J1600" s="22" t="str">
        <f aca="false">IF(I1600&gt;=1,F1600*$J$2,"")</f>
        <v/>
      </c>
      <c r="K1600" s="22" t="str">
        <f aca="false">IF(I1600&gt;=2,F1600*$K$2,"")</f>
        <v/>
      </c>
      <c r="L1600" s="22" t="str">
        <f aca="false">IF(I1600&gt;=3,F1600*$L$2,"")</f>
        <v/>
      </c>
      <c r="M1600" s="22" t="str">
        <f aca="false">IF(I1600&gt;=4,F1600*$M$2,"")</f>
        <v/>
      </c>
      <c r="N1600" s="27" t="n">
        <v>2</v>
      </c>
      <c r="O1600" s="27" t="n">
        <v>0</v>
      </c>
      <c r="P1600" s="31" t="n">
        <v>0</v>
      </c>
      <c r="Q1600" s="32"/>
      <c r="R1600" s="38"/>
      <c r="S1600" s="25" t="n">
        <f aca="false">SUM(F1600,H1600,J1600,K1600,L1600,M1600)</f>
        <v>349.26794</v>
      </c>
      <c r="T1600" s="25" t="n">
        <f aca="false">SUM(F1600,H1600,J1600,K1600,L1600,M1600,Q1600)</f>
        <v>349.26794</v>
      </c>
      <c r="AMH1600" s="13"/>
      <c r="AMI1600" s="0"/>
      <c r="AMJ1600" s="0"/>
    </row>
    <row r="1601" s="39" customFormat="true" ht="13.8" hidden="false" customHeight="false" outlineLevel="0" collapsed="false">
      <c r="A1601" s="16" t="n">
        <v>30915040</v>
      </c>
      <c r="B1601" s="17" t="s">
        <v>1631</v>
      </c>
      <c r="C1601" s="18"/>
      <c r="D1601" s="18"/>
      <c r="E1601" s="16" t="s">
        <v>176</v>
      </c>
      <c r="F1601" s="19" t="n">
        <f aca="false">IF(C1601="",VLOOKUP(E1601,'PORTE E UCO'!$A$5:$D$46,4,0),VLOOKUP(E1601,'PORTE E UCO'!$A$5:$D$46,4,0)*C1601)</f>
        <v>891.034646</v>
      </c>
      <c r="G1601" s="20"/>
      <c r="H1601" s="21" t="n">
        <f aca="false">G1601*$R$2</f>
        <v>0</v>
      </c>
      <c r="I1601" s="16" t="n">
        <v>2</v>
      </c>
      <c r="J1601" s="22" t="n">
        <f aca="false">IF(I1601&gt;=1,F1601*$J$2,"")</f>
        <v>267.3103938</v>
      </c>
      <c r="K1601" s="22" t="n">
        <f aca="false">IF(I1601&gt;=2,F1601*$K$2,"")</f>
        <v>178.2069292</v>
      </c>
      <c r="L1601" s="22" t="str">
        <f aca="false">IF(I1601&gt;=3,F1601*$L$2,"")</f>
        <v/>
      </c>
      <c r="M1601" s="22" t="str">
        <f aca="false">IF(I1601&gt;=4,F1601*$M$2,"")</f>
        <v/>
      </c>
      <c r="N1601" s="16" t="n">
        <v>4</v>
      </c>
      <c r="O1601" s="16" t="n">
        <v>0</v>
      </c>
      <c r="P1601" s="23" t="n">
        <v>0</v>
      </c>
      <c r="Q1601" s="22"/>
      <c r="R1601" s="38"/>
      <c r="S1601" s="25" t="n">
        <f aca="false">SUM(F1601,H1601,J1601,K1601,L1601,M1601)</f>
        <v>1336.551969</v>
      </c>
      <c r="T1601" s="25" t="n">
        <f aca="false">SUM(F1601,H1601,J1601,K1601,L1601,M1601,Q1601)</f>
        <v>1336.551969</v>
      </c>
      <c r="AMH1601" s="13"/>
      <c r="AMI1601" s="0"/>
      <c r="AMJ1601" s="0"/>
    </row>
    <row r="1602" s="39" customFormat="true" ht="13.8" hidden="false" customHeight="false" outlineLevel="0" collapsed="false">
      <c r="A1602" s="27" t="n">
        <v>30915066</v>
      </c>
      <c r="B1602" s="28" t="s">
        <v>1632</v>
      </c>
      <c r="C1602" s="29"/>
      <c r="D1602" s="29"/>
      <c r="E1602" s="27" t="s">
        <v>320</v>
      </c>
      <c r="F1602" s="19" t="n">
        <f aca="false">IF(C1602="",VLOOKUP(E1602,'PORTE E UCO'!$A$5:$D$46,4,0),VLOOKUP(E1602,'PORTE E UCO'!$A$5:$D$46,4,0)*C1602)</f>
        <v>1224.795374</v>
      </c>
      <c r="G1602" s="30" t="n">
        <v>38.5</v>
      </c>
      <c r="H1602" s="21" t="n">
        <f aca="false">G1602*$R$2</f>
        <v>757.434832</v>
      </c>
      <c r="I1602" s="27" t="n">
        <v>1</v>
      </c>
      <c r="J1602" s="22" t="n">
        <f aca="false">IF(I1602&gt;=1,F1602*$J$2,"")</f>
        <v>367.4386122</v>
      </c>
      <c r="K1602" s="22" t="str">
        <f aca="false">IF(I1602&gt;=2,F1602*$K$2,"")</f>
        <v/>
      </c>
      <c r="L1602" s="22" t="str">
        <f aca="false">IF(I1602&gt;=3,F1602*$L$2,"")</f>
        <v/>
      </c>
      <c r="M1602" s="22" t="str">
        <f aca="false">IF(I1602&gt;=4,F1602*$M$2,"")</f>
        <v/>
      </c>
      <c r="N1602" s="27" t="n">
        <v>5</v>
      </c>
      <c r="O1602" s="27" t="n">
        <v>0</v>
      </c>
      <c r="P1602" s="31" t="n">
        <v>0</v>
      </c>
      <c r="Q1602" s="32"/>
      <c r="R1602" s="38"/>
      <c r="S1602" s="25" t="n">
        <f aca="false">SUM(F1602,H1602,J1602,K1602,L1602,M1602)</f>
        <v>2349.6688182</v>
      </c>
      <c r="T1602" s="25" t="n">
        <f aca="false">SUM(F1602,H1602,J1602,K1602,L1602,M1602,Q1602)</f>
        <v>2349.6688182</v>
      </c>
      <c r="AMH1602" s="13"/>
      <c r="AMI1602" s="0"/>
      <c r="AMJ1602" s="0"/>
    </row>
    <row r="1603" s="39" customFormat="true" ht="13.8" hidden="false" customHeight="false" outlineLevel="0" collapsed="false">
      <c r="A1603" s="16" t="n">
        <v>30916011</v>
      </c>
      <c r="B1603" s="17" t="s">
        <v>1633</v>
      </c>
      <c r="C1603" s="18"/>
      <c r="D1603" s="18"/>
      <c r="E1603" s="16" t="s">
        <v>320</v>
      </c>
      <c r="F1603" s="19" t="n">
        <f aca="false">IF(C1603="",VLOOKUP(E1603,'PORTE E UCO'!$A$5:$D$46,4,0),VLOOKUP(E1603,'PORTE E UCO'!$A$5:$D$46,4,0)*C1603)</f>
        <v>1224.795374</v>
      </c>
      <c r="G1603" s="20"/>
      <c r="H1603" s="21" t="n">
        <f aca="false">G1603*$R$2</f>
        <v>0</v>
      </c>
      <c r="I1603" s="16" t="n">
        <v>2</v>
      </c>
      <c r="J1603" s="22" t="n">
        <f aca="false">IF(I1603&gt;=1,F1603*$J$2,"")</f>
        <v>367.4386122</v>
      </c>
      <c r="K1603" s="22" t="n">
        <f aca="false">IF(I1603&gt;=2,F1603*$K$2,"")</f>
        <v>244.9590748</v>
      </c>
      <c r="L1603" s="22" t="str">
        <f aca="false">IF(I1603&gt;=3,F1603*$L$2,"")</f>
        <v/>
      </c>
      <c r="M1603" s="22" t="str">
        <f aca="false">IF(I1603&gt;=4,F1603*$M$2,"")</f>
        <v/>
      </c>
      <c r="N1603" s="16" t="n">
        <v>6</v>
      </c>
      <c r="O1603" s="16" t="n">
        <v>0</v>
      </c>
      <c r="P1603" s="23" t="n">
        <v>0</v>
      </c>
      <c r="Q1603" s="22"/>
      <c r="R1603" s="38"/>
      <c r="S1603" s="25" t="n">
        <f aca="false">SUM(F1603,H1603,J1603,K1603,L1603,M1603)</f>
        <v>1837.193061</v>
      </c>
      <c r="T1603" s="25" t="n">
        <f aca="false">SUM(F1603,H1603,J1603,K1603,L1603,M1603,Q1603)</f>
        <v>1837.193061</v>
      </c>
      <c r="AMH1603" s="13"/>
      <c r="AMI1603" s="0"/>
      <c r="AMJ1603" s="0"/>
    </row>
    <row r="1604" s="39" customFormat="true" ht="13.8" hidden="false" customHeight="false" outlineLevel="0" collapsed="false">
      <c r="A1604" s="27" t="n">
        <v>30917018</v>
      </c>
      <c r="B1604" s="28" t="s">
        <v>1634</v>
      </c>
      <c r="C1604" s="29"/>
      <c r="D1604" s="29"/>
      <c r="E1604" s="27" t="s">
        <v>272</v>
      </c>
      <c r="F1604" s="19" t="n">
        <f aca="false">IF(C1604="",VLOOKUP(E1604,'PORTE E UCO'!$A$5:$D$46,4,0),VLOOKUP(E1604,'PORTE E UCO'!$A$5:$D$46,4,0)*C1604)</f>
        <v>801.009488</v>
      </c>
      <c r="G1604" s="30"/>
      <c r="H1604" s="21" t="n">
        <f aca="false">G1604*$R$2</f>
        <v>0</v>
      </c>
      <c r="I1604" s="27" t="n">
        <v>1</v>
      </c>
      <c r="J1604" s="22" t="n">
        <f aca="false">IF(I1604&gt;=1,F1604*$J$2,"")</f>
        <v>240.3028464</v>
      </c>
      <c r="K1604" s="22" t="str">
        <f aca="false">IF(I1604&gt;=2,F1604*$K$2,"")</f>
        <v/>
      </c>
      <c r="L1604" s="22" t="str">
        <f aca="false">IF(I1604&gt;=3,F1604*$L$2,"")</f>
        <v/>
      </c>
      <c r="M1604" s="22" t="str">
        <f aca="false">IF(I1604&gt;=4,F1604*$M$2,"")</f>
        <v/>
      </c>
      <c r="N1604" s="27" t="n">
        <v>4</v>
      </c>
      <c r="O1604" s="27" t="n">
        <v>0</v>
      </c>
      <c r="P1604" s="31" t="n">
        <v>0</v>
      </c>
      <c r="Q1604" s="32"/>
      <c r="R1604" s="38"/>
      <c r="S1604" s="25" t="n">
        <f aca="false">SUM(F1604,H1604,J1604,K1604,L1604,M1604)</f>
        <v>1041.3123344</v>
      </c>
      <c r="T1604" s="25" t="n">
        <f aca="false">SUM(F1604,H1604,J1604,K1604,L1604,M1604,Q1604)</f>
        <v>1041.3123344</v>
      </c>
      <c r="AMH1604" s="13"/>
      <c r="AMI1604" s="0"/>
      <c r="AMJ1604" s="0"/>
    </row>
    <row r="1605" s="39" customFormat="true" ht="13.8" hidden="false" customHeight="false" outlineLevel="0" collapsed="false">
      <c r="A1605" s="16" t="n">
        <v>30917026</v>
      </c>
      <c r="B1605" s="17" t="s">
        <v>1635</v>
      </c>
      <c r="C1605" s="18"/>
      <c r="D1605" s="18"/>
      <c r="E1605" s="16" t="s">
        <v>1442</v>
      </c>
      <c r="F1605" s="19" t="n">
        <f aca="false">IF(C1605="",VLOOKUP(E1605,'PORTE E UCO'!$A$5:$D$46,4,0),VLOOKUP(E1605,'PORTE E UCO'!$A$5:$D$46,4,0)*C1605)</f>
        <v>3418.24275</v>
      </c>
      <c r="G1605" s="20"/>
      <c r="H1605" s="21" t="n">
        <f aca="false">G1605*$R$2</f>
        <v>0</v>
      </c>
      <c r="I1605" s="16" t="n">
        <v>2</v>
      </c>
      <c r="J1605" s="22" t="n">
        <f aca="false">IF(I1605&gt;=1,F1605*$J$2,"")</f>
        <v>1025.472825</v>
      </c>
      <c r="K1605" s="22" t="n">
        <f aca="false">IF(I1605&gt;=2,F1605*$K$2,"")</f>
        <v>683.64855</v>
      </c>
      <c r="L1605" s="22" t="str">
        <f aca="false">IF(I1605&gt;=3,F1605*$L$2,"")</f>
        <v/>
      </c>
      <c r="M1605" s="22" t="str">
        <f aca="false">IF(I1605&gt;=4,F1605*$M$2,"")</f>
        <v/>
      </c>
      <c r="N1605" s="16" t="n">
        <v>7</v>
      </c>
      <c r="O1605" s="16" t="n">
        <v>0</v>
      </c>
      <c r="P1605" s="23" t="n">
        <v>0</v>
      </c>
      <c r="Q1605" s="22"/>
      <c r="R1605" s="38"/>
      <c r="S1605" s="25" t="n">
        <f aca="false">SUM(F1605,H1605,J1605,K1605,L1605,M1605)</f>
        <v>5127.364125</v>
      </c>
      <c r="T1605" s="25" t="n">
        <f aca="false">SUM(F1605,H1605,J1605,K1605,L1605,M1605,Q1605)</f>
        <v>5127.364125</v>
      </c>
      <c r="AMH1605" s="13"/>
      <c r="AMI1605" s="0"/>
      <c r="AMJ1605" s="0"/>
    </row>
    <row r="1606" s="39" customFormat="true" ht="13.8" hidden="false" customHeight="false" outlineLevel="0" collapsed="false">
      <c r="A1606" s="27" t="n">
        <v>30917034</v>
      </c>
      <c r="B1606" s="28" t="s">
        <v>1636</v>
      </c>
      <c r="C1606" s="29"/>
      <c r="D1606" s="29"/>
      <c r="E1606" s="27" t="s">
        <v>308</v>
      </c>
      <c r="F1606" s="19" t="n">
        <f aca="false">IF(C1606="",VLOOKUP(E1606,'PORTE E UCO'!$A$5:$D$46,4,0),VLOOKUP(E1606,'PORTE E UCO'!$A$5:$D$46,4,0)*C1606)</f>
        <v>1327.248658</v>
      </c>
      <c r="G1606" s="30"/>
      <c r="H1606" s="21" t="n">
        <f aca="false">G1606*$R$2</f>
        <v>0</v>
      </c>
      <c r="I1606" s="27" t="n">
        <v>1</v>
      </c>
      <c r="J1606" s="22" t="n">
        <f aca="false">IF(I1606&gt;=1,F1606*$J$2,"")</f>
        <v>398.1745974</v>
      </c>
      <c r="K1606" s="22" t="str">
        <f aca="false">IF(I1606&gt;=2,F1606*$K$2,"")</f>
        <v/>
      </c>
      <c r="L1606" s="22" t="str">
        <f aca="false">IF(I1606&gt;=3,F1606*$L$2,"")</f>
        <v/>
      </c>
      <c r="M1606" s="22" t="str">
        <f aca="false">IF(I1606&gt;=4,F1606*$M$2,"")</f>
        <v/>
      </c>
      <c r="N1606" s="27" t="n">
        <v>5</v>
      </c>
      <c r="O1606" s="27" t="n">
        <v>0</v>
      </c>
      <c r="P1606" s="31" t="n">
        <v>0</v>
      </c>
      <c r="Q1606" s="32"/>
      <c r="R1606" s="38"/>
      <c r="S1606" s="25" t="n">
        <f aca="false">SUM(F1606,H1606,J1606,K1606,L1606,M1606)</f>
        <v>1725.4232554</v>
      </c>
      <c r="T1606" s="25" t="n">
        <f aca="false">SUM(F1606,H1606,J1606,K1606,L1606,M1606,Q1606)</f>
        <v>1725.4232554</v>
      </c>
      <c r="AMH1606" s="13"/>
      <c r="AMI1606" s="0"/>
      <c r="AMJ1606" s="0"/>
    </row>
    <row r="1607" s="39" customFormat="true" ht="13.8" hidden="false" customHeight="false" outlineLevel="0" collapsed="false">
      <c r="A1607" s="16" t="n">
        <v>30917042</v>
      </c>
      <c r="B1607" s="17" t="s">
        <v>1637</v>
      </c>
      <c r="C1607" s="18"/>
      <c r="D1607" s="18"/>
      <c r="E1607" s="16" t="s">
        <v>807</v>
      </c>
      <c r="F1607" s="19" t="n">
        <f aca="false">IF(C1607="",VLOOKUP(E1607,'PORTE E UCO'!$A$5:$D$46,4,0),VLOOKUP(E1607,'PORTE E UCO'!$A$5:$D$46,4,0)*C1607)</f>
        <v>2817.485634</v>
      </c>
      <c r="G1607" s="20"/>
      <c r="H1607" s="21" t="n">
        <f aca="false">G1607*$R$2</f>
        <v>0</v>
      </c>
      <c r="I1607" s="16" t="n">
        <v>3</v>
      </c>
      <c r="J1607" s="22" t="n">
        <f aca="false">IF(I1607&gt;=1,F1607*$J$2,"")</f>
        <v>845.2456902</v>
      </c>
      <c r="K1607" s="22" t="n">
        <f aca="false">IF(I1607&gt;=2,F1607*$K$2,"")</f>
        <v>563.4971268</v>
      </c>
      <c r="L1607" s="22" t="n">
        <f aca="false">IF(I1607&gt;=3,F1607*$L$2,"")</f>
        <v>563.4971268</v>
      </c>
      <c r="M1607" s="22" t="str">
        <f aca="false">IF(I1607&gt;=4,F1607*$M$2,"")</f>
        <v/>
      </c>
      <c r="N1607" s="16" t="n">
        <v>6</v>
      </c>
      <c r="O1607" s="16" t="n">
        <v>0</v>
      </c>
      <c r="P1607" s="23" t="n">
        <v>0</v>
      </c>
      <c r="Q1607" s="22"/>
      <c r="R1607" s="38"/>
      <c r="S1607" s="25" t="n">
        <f aca="false">SUM(F1607,H1607,J1607,K1607,L1607,M1607)</f>
        <v>4789.7255778</v>
      </c>
      <c r="T1607" s="25" t="n">
        <f aca="false">SUM(F1607,H1607,J1607,K1607,L1607,M1607,Q1607)</f>
        <v>4789.7255778</v>
      </c>
      <c r="AMH1607" s="13"/>
      <c r="AMI1607" s="0"/>
      <c r="AMJ1607" s="0"/>
    </row>
    <row r="1608" s="39" customFormat="true" ht="13.8" hidden="false" customHeight="false" outlineLevel="0" collapsed="false">
      <c r="A1608" s="27" t="n">
        <v>31001017</v>
      </c>
      <c r="B1608" s="28" t="s">
        <v>1638</v>
      </c>
      <c r="C1608" s="29"/>
      <c r="D1608" s="29"/>
      <c r="E1608" s="27" t="s">
        <v>361</v>
      </c>
      <c r="F1608" s="19" t="n">
        <f aca="false">IF(C1608="",VLOOKUP(E1608,'PORTE E UCO'!$A$5:$D$46,4,0),VLOOKUP(E1608,'PORTE E UCO'!$A$5:$D$46,4,0)*C1608)</f>
        <v>2089.449468</v>
      </c>
      <c r="G1608" s="30"/>
      <c r="H1608" s="21" t="n">
        <f aca="false">G1608*$R$2</f>
        <v>0</v>
      </c>
      <c r="I1608" s="27" t="n">
        <v>2</v>
      </c>
      <c r="J1608" s="22" t="n">
        <f aca="false">IF(I1608&gt;=1,F1608*$J$2,"")</f>
        <v>626.8348404</v>
      </c>
      <c r="K1608" s="22" t="n">
        <f aca="false">IF(I1608&gt;=2,F1608*$K$2,"")</f>
        <v>417.8898936</v>
      </c>
      <c r="L1608" s="22" t="str">
        <f aca="false">IF(I1608&gt;=3,F1608*$L$2,"")</f>
        <v/>
      </c>
      <c r="M1608" s="22" t="str">
        <f aca="false">IF(I1608&gt;=4,F1608*$M$2,"")</f>
        <v/>
      </c>
      <c r="N1608" s="27" t="n">
        <v>6</v>
      </c>
      <c r="O1608" s="27" t="n">
        <v>0</v>
      </c>
      <c r="P1608" s="31" t="n">
        <v>0</v>
      </c>
      <c r="Q1608" s="32"/>
      <c r="R1608" s="38"/>
      <c r="S1608" s="25" t="n">
        <f aca="false">SUM(F1608,H1608,J1608,K1608,L1608,M1608)</f>
        <v>3134.174202</v>
      </c>
      <c r="T1608" s="25" t="n">
        <f aca="false">SUM(F1608,H1608,J1608,K1608,L1608,M1608,Q1608)</f>
        <v>3134.174202</v>
      </c>
      <c r="AMH1608" s="13"/>
      <c r="AMI1608" s="0"/>
      <c r="AMJ1608" s="0"/>
    </row>
    <row r="1609" s="39" customFormat="true" ht="13.8" hidden="false" customHeight="false" outlineLevel="0" collapsed="false">
      <c r="A1609" s="16" t="n">
        <v>31001025</v>
      </c>
      <c r="B1609" s="17" t="s">
        <v>1639</v>
      </c>
      <c r="C1609" s="18"/>
      <c r="D1609" s="18"/>
      <c r="E1609" s="16" t="s">
        <v>308</v>
      </c>
      <c r="F1609" s="19" t="n">
        <f aca="false">IF(C1609="",VLOOKUP(E1609,'PORTE E UCO'!$A$5:$D$46,4,0),VLOOKUP(E1609,'PORTE E UCO'!$A$5:$D$46,4,0)*C1609)</f>
        <v>1327.248658</v>
      </c>
      <c r="G1609" s="20"/>
      <c r="H1609" s="21" t="n">
        <f aca="false">G1609*$R$2</f>
        <v>0</v>
      </c>
      <c r="I1609" s="16" t="n">
        <v>2</v>
      </c>
      <c r="J1609" s="22" t="n">
        <f aca="false">IF(I1609&gt;=1,F1609*$J$2,"")</f>
        <v>398.1745974</v>
      </c>
      <c r="K1609" s="22" t="n">
        <f aca="false">IF(I1609&gt;=2,F1609*$K$2,"")</f>
        <v>265.4497316</v>
      </c>
      <c r="L1609" s="22" t="str">
        <f aca="false">IF(I1609&gt;=3,F1609*$L$2,"")</f>
        <v/>
      </c>
      <c r="M1609" s="22" t="str">
        <f aca="false">IF(I1609&gt;=4,F1609*$M$2,"")</f>
        <v/>
      </c>
      <c r="N1609" s="16" t="n">
        <v>5</v>
      </c>
      <c r="O1609" s="16" t="n">
        <v>0</v>
      </c>
      <c r="P1609" s="23" t="n">
        <v>0</v>
      </c>
      <c r="Q1609" s="22"/>
      <c r="R1609" s="38"/>
      <c r="S1609" s="25" t="n">
        <f aca="false">SUM(F1609,H1609,J1609,K1609,L1609,M1609)</f>
        <v>1990.872987</v>
      </c>
      <c r="T1609" s="25" t="n">
        <f aca="false">SUM(F1609,H1609,J1609,K1609,L1609,M1609,Q1609)</f>
        <v>1990.872987</v>
      </c>
      <c r="AMH1609" s="13"/>
      <c r="AMI1609" s="0"/>
      <c r="AMJ1609" s="0"/>
    </row>
    <row r="1610" s="39" customFormat="true" ht="13.8" hidden="false" customHeight="false" outlineLevel="0" collapsed="false">
      <c r="A1610" s="27" t="n">
        <v>31001033</v>
      </c>
      <c r="B1610" s="28" t="s">
        <v>1640</v>
      </c>
      <c r="C1610" s="29"/>
      <c r="D1610" s="29"/>
      <c r="E1610" s="27" t="s">
        <v>361</v>
      </c>
      <c r="F1610" s="19" t="n">
        <f aca="false">IF(C1610="",VLOOKUP(E1610,'PORTE E UCO'!$A$5:$D$46,4,0),VLOOKUP(E1610,'PORTE E UCO'!$A$5:$D$46,4,0)*C1610)</f>
        <v>2089.449468</v>
      </c>
      <c r="G1610" s="30"/>
      <c r="H1610" s="21" t="n">
        <f aca="false">G1610*$R$2</f>
        <v>0</v>
      </c>
      <c r="I1610" s="27" t="n">
        <v>2</v>
      </c>
      <c r="J1610" s="22" t="n">
        <f aca="false">IF(I1610&gt;=1,F1610*$J$2,"")</f>
        <v>626.8348404</v>
      </c>
      <c r="K1610" s="22" t="n">
        <f aca="false">IF(I1610&gt;=2,F1610*$K$2,"")</f>
        <v>417.8898936</v>
      </c>
      <c r="L1610" s="22" t="str">
        <f aca="false">IF(I1610&gt;=3,F1610*$L$2,"")</f>
        <v/>
      </c>
      <c r="M1610" s="22" t="str">
        <f aca="false">IF(I1610&gt;=4,F1610*$M$2,"")</f>
        <v/>
      </c>
      <c r="N1610" s="27" t="n">
        <v>7</v>
      </c>
      <c r="O1610" s="27" t="n">
        <v>0</v>
      </c>
      <c r="P1610" s="31" t="n">
        <v>0</v>
      </c>
      <c r="Q1610" s="32"/>
      <c r="R1610" s="38"/>
      <c r="S1610" s="25" t="n">
        <f aca="false">SUM(F1610,H1610,J1610,K1610,L1610,M1610)</f>
        <v>3134.174202</v>
      </c>
      <c r="T1610" s="25" t="n">
        <f aca="false">SUM(F1610,H1610,J1610,K1610,L1610,M1610,Q1610)</f>
        <v>3134.174202</v>
      </c>
      <c r="AMH1610" s="13"/>
      <c r="AMI1610" s="0"/>
      <c r="AMJ1610" s="0"/>
    </row>
    <row r="1611" s="39" customFormat="true" ht="13.8" hidden="false" customHeight="false" outlineLevel="0" collapsed="false">
      <c r="A1611" s="16" t="n">
        <v>31001297</v>
      </c>
      <c r="B1611" s="17" t="s">
        <v>1641</v>
      </c>
      <c r="C1611" s="18"/>
      <c r="D1611" s="18"/>
      <c r="E1611" s="16" t="s">
        <v>320</v>
      </c>
      <c r="F1611" s="19" t="n">
        <f aca="false">IF(C1611="",VLOOKUP(E1611,'PORTE E UCO'!$A$5:$D$46,4,0),VLOOKUP(E1611,'PORTE E UCO'!$A$5:$D$46,4,0)*C1611)</f>
        <v>1224.795374</v>
      </c>
      <c r="G1611" s="20"/>
      <c r="H1611" s="21" t="n">
        <f aca="false">G1611*$R$2</f>
        <v>0</v>
      </c>
      <c r="I1611" s="16" t="n">
        <v>2</v>
      </c>
      <c r="J1611" s="22" t="n">
        <f aca="false">IF(I1611&gt;=1,F1611*$J$2,"")</f>
        <v>367.4386122</v>
      </c>
      <c r="K1611" s="22" t="n">
        <f aca="false">IF(I1611&gt;=2,F1611*$K$2,"")</f>
        <v>244.9590748</v>
      </c>
      <c r="L1611" s="22" t="str">
        <f aca="false">IF(I1611&gt;=3,F1611*$L$2,"")</f>
        <v/>
      </c>
      <c r="M1611" s="22" t="str">
        <f aca="false">IF(I1611&gt;=4,F1611*$M$2,"")</f>
        <v/>
      </c>
      <c r="N1611" s="16" t="n">
        <v>6</v>
      </c>
      <c r="O1611" s="16" t="n">
        <v>0</v>
      </c>
      <c r="P1611" s="23" t="n">
        <v>0</v>
      </c>
      <c r="Q1611" s="22"/>
      <c r="R1611" s="38"/>
      <c r="S1611" s="25" t="n">
        <f aca="false">SUM(F1611,H1611,J1611,K1611,L1611,M1611)</f>
        <v>1837.193061</v>
      </c>
      <c r="T1611" s="25" t="n">
        <f aca="false">SUM(F1611,H1611,J1611,K1611,L1611,M1611,Q1611)</f>
        <v>1837.193061</v>
      </c>
      <c r="AMH1611" s="13"/>
      <c r="AMI1611" s="0"/>
      <c r="AMJ1611" s="0"/>
    </row>
    <row r="1612" s="39" customFormat="true" ht="13.8" hidden="false" customHeight="false" outlineLevel="0" collapsed="false">
      <c r="A1612" s="27" t="n">
        <v>31001300</v>
      </c>
      <c r="B1612" s="28" t="s">
        <v>1642</v>
      </c>
      <c r="C1612" s="29"/>
      <c r="D1612" s="29"/>
      <c r="E1612" s="27" t="s">
        <v>745</v>
      </c>
      <c r="F1612" s="19" t="n">
        <f aca="false">IF(C1612="",VLOOKUP(E1612,'PORTE E UCO'!$A$5:$D$46,4,0),VLOOKUP(E1612,'PORTE E UCO'!$A$5:$D$46,4,0)*C1612)</f>
        <v>1943.523148</v>
      </c>
      <c r="G1612" s="30" t="n">
        <v>81.1</v>
      </c>
      <c r="H1612" s="21" t="n">
        <f aca="false">G1612*$R$2</f>
        <v>1595.5315552</v>
      </c>
      <c r="I1612" s="27" t="n">
        <v>2</v>
      </c>
      <c r="J1612" s="22" t="n">
        <f aca="false">IF(I1612&gt;=1,F1612*$J$2,"")</f>
        <v>583.0569444</v>
      </c>
      <c r="K1612" s="22" t="n">
        <f aca="false">IF(I1612&gt;=2,F1612*$K$2,"")</f>
        <v>388.7046296</v>
      </c>
      <c r="L1612" s="22" t="str">
        <f aca="false">IF(I1612&gt;=3,F1612*$L$2,"")</f>
        <v/>
      </c>
      <c r="M1612" s="22" t="str">
        <f aca="false">IF(I1612&gt;=4,F1612*$M$2,"")</f>
        <v/>
      </c>
      <c r="N1612" s="27" t="n">
        <v>8</v>
      </c>
      <c r="O1612" s="27" t="n">
        <v>0</v>
      </c>
      <c r="P1612" s="31" t="n">
        <v>0</v>
      </c>
      <c r="Q1612" s="32"/>
      <c r="R1612" s="38"/>
      <c r="S1612" s="25" t="n">
        <f aca="false">SUM(F1612,H1612,J1612,K1612,L1612,M1612)</f>
        <v>4510.8162772</v>
      </c>
      <c r="T1612" s="25" t="n">
        <f aca="false">SUM(F1612,H1612,J1612,K1612,L1612,M1612,Q1612)</f>
        <v>4510.8162772</v>
      </c>
      <c r="AMH1612" s="13"/>
      <c r="AMI1612" s="0"/>
      <c r="AMJ1612" s="0"/>
    </row>
    <row r="1613" s="39" customFormat="true" ht="13.8" hidden="false" customHeight="false" outlineLevel="0" collapsed="false">
      <c r="A1613" s="16" t="n">
        <v>31001041</v>
      </c>
      <c r="B1613" s="17" t="s">
        <v>1643</v>
      </c>
      <c r="C1613" s="18"/>
      <c r="D1613" s="18"/>
      <c r="E1613" s="16" t="s">
        <v>308</v>
      </c>
      <c r="F1613" s="19" t="n">
        <f aca="false">IF(C1613="",VLOOKUP(E1613,'PORTE E UCO'!$A$5:$D$46,4,0),VLOOKUP(E1613,'PORTE E UCO'!$A$5:$D$46,4,0)*C1613)</f>
        <v>1327.248658</v>
      </c>
      <c r="G1613" s="20"/>
      <c r="H1613" s="21" t="n">
        <f aca="false">G1613*$R$2</f>
        <v>0</v>
      </c>
      <c r="I1613" s="16" t="n">
        <v>2</v>
      </c>
      <c r="J1613" s="22" t="n">
        <f aca="false">IF(I1613&gt;=1,F1613*$J$2,"")</f>
        <v>398.1745974</v>
      </c>
      <c r="K1613" s="22" t="n">
        <f aca="false">IF(I1613&gt;=2,F1613*$K$2,"")</f>
        <v>265.4497316</v>
      </c>
      <c r="L1613" s="22" t="str">
        <f aca="false">IF(I1613&gt;=3,F1613*$L$2,"")</f>
        <v/>
      </c>
      <c r="M1613" s="22" t="str">
        <f aca="false">IF(I1613&gt;=4,F1613*$M$2,"")</f>
        <v/>
      </c>
      <c r="N1613" s="16" t="n">
        <v>7</v>
      </c>
      <c r="O1613" s="16" t="n">
        <v>0</v>
      </c>
      <c r="P1613" s="23" t="n">
        <v>0</v>
      </c>
      <c r="Q1613" s="22"/>
      <c r="R1613" s="38"/>
      <c r="S1613" s="25" t="n">
        <f aca="false">SUM(F1613,H1613,J1613,K1613,L1613,M1613)</f>
        <v>1990.872987</v>
      </c>
      <c r="T1613" s="25" t="n">
        <f aca="false">SUM(F1613,H1613,J1613,K1613,L1613,M1613,Q1613)</f>
        <v>1990.872987</v>
      </c>
      <c r="AMH1613" s="13"/>
      <c r="AMI1613" s="0"/>
      <c r="AMJ1613" s="0"/>
    </row>
    <row r="1614" s="39" customFormat="true" ht="13.8" hidden="false" customHeight="false" outlineLevel="0" collapsed="false">
      <c r="A1614" s="27" t="n">
        <v>31001050</v>
      </c>
      <c r="B1614" s="28" t="s">
        <v>1644</v>
      </c>
      <c r="C1614" s="29"/>
      <c r="D1614" s="29"/>
      <c r="E1614" s="27" t="s">
        <v>308</v>
      </c>
      <c r="F1614" s="19" t="n">
        <f aca="false">IF(C1614="",VLOOKUP(E1614,'PORTE E UCO'!$A$5:$D$46,4,0),VLOOKUP(E1614,'PORTE E UCO'!$A$5:$D$46,4,0)*C1614)</f>
        <v>1327.248658</v>
      </c>
      <c r="G1614" s="30"/>
      <c r="H1614" s="21" t="n">
        <f aca="false">G1614*$R$2</f>
        <v>0</v>
      </c>
      <c r="I1614" s="27" t="n">
        <v>2</v>
      </c>
      <c r="J1614" s="22" t="n">
        <f aca="false">IF(I1614&gt;=1,F1614*$J$2,"")</f>
        <v>398.1745974</v>
      </c>
      <c r="K1614" s="22" t="n">
        <f aca="false">IF(I1614&gt;=2,F1614*$K$2,"")</f>
        <v>265.4497316</v>
      </c>
      <c r="L1614" s="22" t="str">
        <f aca="false">IF(I1614&gt;=3,F1614*$L$2,"")</f>
        <v/>
      </c>
      <c r="M1614" s="22" t="str">
        <f aca="false">IF(I1614&gt;=4,F1614*$M$2,"")</f>
        <v/>
      </c>
      <c r="N1614" s="27" t="n">
        <v>7</v>
      </c>
      <c r="O1614" s="27" t="n">
        <v>0</v>
      </c>
      <c r="P1614" s="31" t="n">
        <v>0</v>
      </c>
      <c r="Q1614" s="32"/>
      <c r="R1614" s="38"/>
      <c r="S1614" s="25" t="n">
        <f aca="false">SUM(F1614,H1614,J1614,K1614,L1614,M1614)</f>
        <v>1990.872987</v>
      </c>
      <c r="T1614" s="25" t="n">
        <f aca="false">SUM(F1614,H1614,J1614,K1614,L1614,M1614,Q1614)</f>
        <v>1990.872987</v>
      </c>
      <c r="AMH1614" s="13"/>
      <c r="AMI1614" s="0"/>
      <c r="AMJ1614" s="0"/>
    </row>
    <row r="1615" s="39" customFormat="true" ht="13.8" hidden="false" customHeight="false" outlineLevel="0" collapsed="false">
      <c r="A1615" s="16" t="n">
        <v>31001254</v>
      </c>
      <c r="B1615" s="17" t="s">
        <v>1645</v>
      </c>
      <c r="C1615" s="18"/>
      <c r="D1615" s="18"/>
      <c r="E1615" s="16" t="s">
        <v>745</v>
      </c>
      <c r="F1615" s="19" t="n">
        <f aca="false">IF(C1615="",VLOOKUP(E1615,'PORTE E UCO'!$A$5:$D$46,4,0),VLOOKUP(E1615,'PORTE E UCO'!$A$5:$D$46,4,0)*C1615)</f>
        <v>1943.523148</v>
      </c>
      <c r="G1615" s="20"/>
      <c r="H1615" s="21" t="n">
        <f aca="false">G1615*$R$2</f>
        <v>0</v>
      </c>
      <c r="I1615" s="16" t="n">
        <v>2</v>
      </c>
      <c r="J1615" s="22" t="n">
        <f aca="false">IF(I1615&gt;=1,F1615*$J$2,"")</f>
        <v>583.0569444</v>
      </c>
      <c r="K1615" s="22" t="n">
        <f aca="false">IF(I1615&gt;=2,F1615*$K$2,"")</f>
        <v>388.7046296</v>
      </c>
      <c r="L1615" s="22" t="str">
        <f aca="false">IF(I1615&gt;=3,F1615*$L$2,"")</f>
        <v/>
      </c>
      <c r="M1615" s="22" t="str">
        <f aca="false">IF(I1615&gt;=4,F1615*$M$2,"")</f>
        <v/>
      </c>
      <c r="N1615" s="16" t="n">
        <v>7</v>
      </c>
      <c r="O1615" s="16" t="n">
        <v>0</v>
      </c>
      <c r="P1615" s="23" t="n">
        <v>0</v>
      </c>
      <c r="Q1615" s="22"/>
      <c r="R1615" s="38"/>
      <c r="S1615" s="25" t="n">
        <f aca="false">SUM(F1615,H1615,J1615,K1615,L1615,M1615)</f>
        <v>2915.284722</v>
      </c>
      <c r="T1615" s="25" t="n">
        <f aca="false">SUM(F1615,H1615,J1615,K1615,L1615,M1615,Q1615)</f>
        <v>2915.284722</v>
      </c>
      <c r="AMH1615" s="13"/>
      <c r="AMI1615" s="0"/>
      <c r="AMJ1615" s="0"/>
    </row>
    <row r="1616" s="39" customFormat="true" ht="13.8" hidden="false" customHeight="false" outlineLevel="0" collapsed="false">
      <c r="A1616" s="27" t="n">
        <v>31001068</v>
      </c>
      <c r="B1616" s="28" t="s">
        <v>1646</v>
      </c>
      <c r="C1616" s="29"/>
      <c r="D1616" s="29"/>
      <c r="E1616" s="27" t="s">
        <v>805</v>
      </c>
      <c r="F1616" s="19" t="n">
        <f aca="false">IF(C1616="",VLOOKUP(E1616,'PORTE E UCO'!$A$5:$D$46,4,0),VLOOKUP(E1616,'PORTE E UCO'!$A$5:$D$46,4,0)*C1616)</f>
        <v>2559.797638</v>
      </c>
      <c r="G1616" s="30"/>
      <c r="H1616" s="21" t="n">
        <f aca="false">G1616*$R$2</f>
        <v>0</v>
      </c>
      <c r="I1616" s="27" t="n">
        <v>2</v>
      </c>
      <c r="J1616" s="22" t="n">
        <f aca="false">IF(I1616&gt;=1,F1616*$J$2,"")</f>
        <v>767.9392914</v>
      </c>
      <c r="K1616" s="22" t="n">
        <f aca="false">IF(I1616&gt;=2,F1616*$K$2,"")</f>
        <v>511.9595276</v>
      </c>
      <c r="L1616" s="22" t="str">
        <f aca="false">IF(I1616&gt;=3,F1616*$L$2,"")</f>
        <v/>
      </c>
      <c r="M1616" s="22" t="str">
        <f aca="false">IF(I1616&gt;=4,F1616*$M$2,"")</f>
        <v/>
      </c>
      <c r="N1616" s="27" t="n">
        <v>5</v>
      </c>
      <c r="O1616" s="27" t="n">
        <v>0</v>
      </c>
      <c r="P1616" s="31" t="n">
        <v>0</v>
      </c>
      <c r="Q1616" s="32"/>
      <c r="R1616" s="38"/>
      <c r="S1616" s="25" t="n">
        <f aca="false">SUM(F1616,H1616,J1616,K1616,L1616,M1616)</f>
        <v>3839.696457</v>
      </c>
      <c r="T1616" s="25" t="n">
        <f aca="false">SUM(F1616,H1616,J1616,K1616,L1616,M1616,Q1616)</f>
        <v>3839.696457</v>
      </c>
      <c r="AMH1616" s="13"/>
      <c r="AMI1616" s="0"/>
      <c r="AMJ1616" s="0"/>
    </row>
    <row r="1617" s="39" customFormat="true" ht="13.8" hidden="false" customHeight="false" outlineLevel="0" collapsed="false">
      <c r="A1617" s="16" t="n">
        <v>31001076</v>
      </c>
      <c r="B1617" s="17" t="s">
        <v>1647</v>
      </c>
      <c r="C1617" s="18"/>
      <c r="D1617" s="18"/>
      <c r="E1617" s="16" t="s">
        <v>361</v>
      </c>
      <c r="F1617" s="19" t="n">
        <f aca="false">IF(C1617="",VLOOKUP(E1617,'PORTE E UCO'!$A$5:$D$46,4,0),VLOOKUP(E1617,'PORTE E UCO'!$A$5:$D$46,4,0)*C1617)</f>
        <v>2089.449468</v>
      </c>
      <c r="G1617" s="20"/>
      <c r="H1617" s="21" t="n">
        <f aca="false">G1617*$R$2</f>
        <v>0</v>
      </c>
      <c r="I1617" s="16" t="n">
        <v>2</v>
      </c>
      <c r="J1617" s="22" t="n">
        <f aca="false">IF(I1617&gt;=1,F1617*$J$2,"")</f>
        <v>626.8348404</v>
      </c>
      <c r="K1617" s="22" t="n">
        <f aca="false">IF(I1617&gt;=2,F1617*$K$2,"")</f>
        <v>417.8898936</v>
      </c>
      <c r="L1617" s="22" t="str">
        <f aca="false">IF(I1617&gt;=3,F1617*$L$2,"")</f>
        <v/>
      </c>
      <c r="M1617" s="22" t="str">
        <f aca="false">IF(I1617&gt;=4,F1617*$M$2,"")</f>
        <v/>
      </c>
      <c r="N1617" s="16" t="n">
        <v>5</v>
      </c>
      <c r="O1617" s="16" t="n">
        <v>0</v>
      </c>
      <c r="P1617" s="23" t="n">
        <v>0</v>
      </c>
      <c r="Q1617" s="22"/>
      <c r="R1617" s="38"/>
      <c r="S1617" s="25" t="n">
        <f aca="false">SUM(F1617,H1617,J1617,K1617,L1617,M1617)</f>
        <v>3134.174202</v>
      </c>
      <c r="T1617" s="25" t="n">
        <f aca="false">SUM(F1617,H1617,J1617,K1617,L1617,M1617,Q1617)</f>
        <v>3134.174202</v>
      </c>
      <c r="AMH1617" s="13"/>
      <c r="AMI1617" s="0"/>
      <c r="AMJ1617" s="0"/>
    </row>
    <row r="1618" s="39" customFormat="true" ht="13.8" hidden="false" customHeight="false" outlineLevel="0" collapsed="false">
      <c r="A1618" s="27" t="n">
        <v>31001203</v>
      </c>
      <c r="B1618" s="28" t="s">
        <v>1648</v>
      </c>
      <c r="C1618" s="29"/>
      <c r="D1618" s="29"/>
      <c r="E1618" s="27" t="s">
        <v>320</v>
      </c>
      <c r="F1618" s="19" t="n">
        <f aca="false">IF(C1618="",VLOOKUP(E1618,'PORTE E UCO'!$A$5:$D$46,4,0),VLOOKUP(E1618,'PORTE E UCO'!$A$5:$D$46,4,0)*C1618)</f>
        <v>1224.795374</v>
      </c>
      <c r="G1618" s="30"/>
      <c r="H1618" s="21" t="n">
        <f aca="false">G1618*$R$2</f>
        <v>0</v>
      </c>
      <c r="I1618" s="27" t="n">
        <v>1</v>
      </c>
      <c r="J1618" s="22" t="n">
        <f aca="false">IF(I1618&gt;=1,F1618*$J$2,"")</f>
        <v>367.4386122</v>
      </c>
      <c r="K1618" s="22" t="str">
        <f aca="false">IF(I1618&gt;=2,F1618*$K$2,"")</f>
        <v/>
      </c>
      <c r="L1618" s="22" t="str">
        <f aca="false">IF(I1618&gt;=3,F1618*$L$2,"")</f>
        <v/>
      </c>
      <c r="M1618" s="22" t="str">
        <f aca="false">IF(I1618&gt;=4,F1618*$M$2,"")</f>
        <v/>
      </c>
      <c r="N1618" s="27" t="n">
        <v>4</v>
      </c>
      <c r="O1618" s="27" t="n">
        <v>0</v>
      </c>
      <c r="P1618" s="31" t="n">
        <v>0</v>
      </c>
      <c r="Q1618" s="32"/>
      <c r="R1618" s="38"/>
      <c r="S1618" s="25" t="n">
        <f aca="false">SUM(F1618,H1618,J1618,K1618,L1618,M1618)</f>
        <v>1592.2339862</v>
      </c>
      <c r="T1618" s="25" t="n">
        <f aca="false">SUM(F1618,H1618,J1618,K1618,L1618,M1618,Q1618)</f>
        <v>1592.2339862</v>
      </c>
      <c r="AMH1618" s="13"/>
      <c r="AMI1618" s="0"/>
      <c r="AMJ1618" s="0"/>
    </row>
    <row r="1619" s="39" customFormat="true" ht="13.8" hidden="false" customHeight="false" outlineLevel="0" collapsed="false">
      <c r="A1619" s="16" t="n">
        <v>31001211</v>
      </c>
      <c r="B1619" s="17" t="s">
        <v>1649</v>
      </c>
      <c r="C1619" s="18"/>
      <c r="D1619" s="18"/>
      <c r="E1619" s="16" t="s">
        <v>320</v>
      </c>
      <c r="F1619" s="19" t="n">
        <f aca="false">IF(C1619="",VLOOKUP(E1619,'PORTE E UCO'!$A$5:$D$46,4,0),VLOOKUP(E1619,'PORTE E UCO'!$A$5:$D$46,4,0)*C1619)</f>
        <v>1224.795374</v>
      </c>
      <c r="G1619" s="20"/>
      <c r="H1619" s="21" t="n">
        <f aca="false">G1619*$R$2</f>
        <v>0</v>
      </c>
      <c r="I1619" s="16" t="n">
        <v>2</v>
      </c>
      <c r="J1619" s="22" t="n">
        <f aca="false">IF(I1619&gt;=1,F1619*$J$2,"")</f>
        <v>367.4386122</v>
      </c>
      <c r="K1619" s="22" t="n">
        <f aca="false">IF(I1619&gt;=2,F1619*$K$2,"")</f>
        <v>244.9590748</v>
      </c>
      <c r="L1619" s="22" t="str">
        <f aca="false">IF(I1619&gt;=3,F1619*$L$2,"")</f>
        <v/>
      </c>
      <c r="M1619" s="22" t="str">
        <f aca="false">IF(I1619&gt;=4,F1619*$M$2,"")</f>
        <v/>
      </c>
      <c r="N1619" s="16" t="n">
        <v>4</v>
      </c>
      <c r="O1619" s="16" t="n">
        <v>0</v>
      </c>
      <c r="P1619" s="23" t="n">
        <v>0</v>
      </c>
      <c r="Q1619" s="22"/>
      <c r="R1619" s="38"/>
      <c r="S1619" s="25" t="n">
        <f aca="false">SUM(F1619,H1619,J1619,K1619,L1619,M1619)</f>
        <v>1837.193061</v>
      </c>
      <c r="T1619" s="25" t="n">
        <f aca="false">SUM(F1619,H1619,J1619,K1619,L1619,M1619,Q1619)</f>
        <v>1837.193061</v>
      </c>
      <c r="AMH1619" s="13"/>
      <c r="AMI1619" s="0"/>
      <c r="AMJ1619" s="0"/>
    </row>
    <row r="1620" s="39" customFormat="true" ht="13.8" hidden="false" customHeight="false" outlineLevel="0" collapsed="false">
      <c r="A1620" s="27" t="n">
        <v>31001343</v>
      </c>
      <c r="B1620" s="28" t="s">
        <v>1650</v>
      </c>
      <c r="C1620" s="29"/>
      <c r="D1620" s="29"/>
      <c r="E1620" s="27" t="s">
        <v>174</v>
      </c>
      <c r="F1620" s="19" t="n">
        <f aca="false">IF(C1620="",VLOOKUP(E1620,'PORTE E UCO'!$A$5:$D$46,4,0),VLOOKUP(E1620,'PORTE E UCO'!$A$5:$D$46,4,0)*C1620)</f>
        <v>1709.126456</v>
      </c>
      <c r="G1620" s="30" t="n">
        <v>56.77</v>
      </c>
      <c r="H1620" s="21" t="n">
        <f aca="false">G1620*$R$2</f>
        <v>1116.87208864</v>
      </c>
      <c r="I1620" s="27" t="n">
        <v>2</v>
      </c>
      <c r="J1620" s="22" t="n">
        <f aca="false">IF(I1620&gt;=1,F1620*$J$2,"")</f>
        <v>512.7379368</v>
      </c>
      <c r="K1620" s="22" t="n">
        <f aca="false">IF(I1620&gt;=2,F1620*$K$2,"")</f>
        <v>341.8252912</v>
      </c>
      <c r="L1620" s="22" t="str">
        <f aca="false">IF(I1620&gt;=3,F1620*$L$2,"")</f>
        <v/>
      </c>
      <c r="M1620" s="22" t="str">
        <f aca="false">IF(I1620&gt;=4,F1620*$M$2,"")</f>
        <v/>
      </c>
      <c r="N1620" s="27" t="n">
        <v>5</v>
      </c>
      <c r="O1620" s="27" t="n">
        <v>0</v>
      </c>
      <c r="P1620" s="31" t="n">
        <v>0</v>
      </c>
      <c r="Q1620" s="32"/>
      <c r="R1620" s="38"/>
      <c r="S1620" s="25" t="n">
        <f aca="false">SUM(F1620,H1620,J1620,K1620,L1620,M1620)</f>
        <v>3680.56177264</v>
      </c>
      <c r="T1620" s="25" t="n">
        <f aca="false">SUM(F1620,H1620,J1620,K1620,L1620,M1620,Q1620)</f>
        <v>3680.56177264</v>
      </c>
      <c r="AMH1620" s="13"/>
      <c r="AMI1620" s="0"/>
      <c r="AMJ1620" s="0"/>
    </row>
    <row r="1621" s="39" customFormat="true" ht="13.8" hidden="false" customHeight="false" outlineLevel="0" collapsed="false">
      <c r="A1621" s="16" t="n">
        <v>31001220</v>
      </c>
      <c r="B1621" s="17" t="s">
        <v>1651</v>
      </c>
      <c r="C1621" s="18"/>
      <c r="D1621" s="18"/>
      <c r="E1621" s="16" t="s">
        <v>225</v>
      </c>
      <c r="F1621" s="19" t="n">
        <f aca="false">IF(C1621="",VLOOKUP(E1621,'PORTE E UCO'!$A$5:$D$46,4,0),VLOOKUP(E1621,'PORTE E UCO'!$A$5:$D$46,4,0)*C1621)</f>
        <v>1035.416342</v>
      </c>
      <c r="G1621" s="20"/>
      <c r="H1621" s="21" t="n">
        <f aca="false">G1621*$R$2</f>
        <v>0</v>
      </c>
      <c r="I1621" s="16" t="n">
        <v>2</v>
      </c>
      <c r="J1621" s="22" t="n">
        <f aca="false">IF(I1621&gt;=1,F1621*$J$2,"")</f>
        <v>310.6249026</v>
      </c>
      <c r="K1621" s="22" t="n">
        <f aca="false">IF(I1621&gt;=2,F1621*$K$2,"")</f>
        <v>207.0832684</v>
      </c>
      <c r="L1621" s="22" t="str">
        <f aca="false">IF(I1621&gt;=3,F1621*$L$2,"")</f>
        <v/>
      </c>
      <c r="M1621" s="22" t="str">
        <f aca="false">IF(I1621&gt;=4,F1621*$M$2,"")</f>
        <v/>
      </c>
      <c r="N1621" s="16" t="n">
        <v>4</v>
      </c>
      <c r="O1621" s="16" t="n">
        <v>0</v>
      </c>
      <c r="P1621" s="23" t="n">
        <v>0</v>
      </c>
      <c r="Q1621" s="22"/>
      <c r="R1621" s="38"/>
      <c r="S1621" s="25" t="n">
        <f aca="false">SUM(F1621,H1621,J1621,K1621,L1621,M1621)</f>
        <v>1553.124513</v>
      </c>
      <c r="T1621" s="25" t="n">
        <f aca="false">SUM(F1621,H1621,J1621,K1621,L1621,M1621,Q1621)</f>
        <v>1553.124513</v>
      </c>
      <c r="AMH1621" s="13"/>
      <c r="AMI1621" s="0"/>
      <c r="AMJ1621" s="0"/>
    </row>
    <row r="1622" s="39" customFormat="true" ht="13.8" hidden="false" customHeight="false" outlineLevel="0" collapsed="false">
      <c r="A1622" s="27" t="n">
        <v>31001084</v>
      </c>
      <c r="B1622" s="28" t="s">
        <v>1652</v>
      </c>
      <c r="C1622" s="29"/>
      <c r="D1622" s="29"/>
      <c r="E1622" s="27" t="s">
        <v>308</v>
      </c>
      <c r="F1622" s="19" t="n">
        <f aca="false">IF(C1622="",VLOOKUP(E1622,'PORTE E UCO'!$A$5:$D$46,4,0),VLOOKUP(E1622,'PORTE E UCO'!$A$5:$D$46,4,0)*C1622)</f>
        <v>1327.248658</v>
      </c>
      <c r="G1622" s="30"/>
      <c r="H1622" s="21" t="n">
        <f aca="false">G1622*$R$2</f>
        <v>0</v>
      </c>
      <c r="I1622" s="27" t="n">
        <v>2</v>
      </c>
      <c r="J1622" s="22" t="n">
        <f aca="false">IF(I1622&gt;=1,F1622*$J$2,"")</f>
        <v>398.1745974</v>
      </c>
      <c r="K1622" s="22" t="n">
        <f aca="false">IF(I1622&gt;=2,F1622*$K$2,"")</f>
        <v>265.4497316</v>
      </c>
      <c r="L1622" s="22" t="str">
        <f aca="false">IF(I1622&gt;=3,F1622*$L$2,"")</f>
        <v/>
      </c>
      <c r="M1622" s="22" t="str">
        <f aca="false">IF(I1622&gt;=4,F1622*$M$2,"")</f>
        <v/>
      </c>
      <c r="N1622" s="27" t="n">
        <v>6</v>
      </c>
      <c r="O1622" s="27" t="n">
        <v>0</v>
      </c>
      <c r="P1622" s="31" t="n">
        <v>0</v>
      </c>
      <c r="Q1622" s="32"/>
      <c r="R1622" s="38"/>
      <c r="S1622" s="25" t="n">
        <f aca="false">SUM(F1622,H1622,J1622,K1622,L1622,M1622)</f>
        <v>1990.872987</v>
      </c>
      <c r="T1622" s="25" t="n">
        <f aca="false">SUM(F1622,H1622,J1622,K1622,L1622,M1622,Q1622)</f>
        <v>1990.872987</v>
      </c>
      <c r="AMH1622" s="13"/>
      <c r="AMI1622" s="0"/>
      <c r="AMJ1622" s="0"/>
    </row>
    <row r="1623" s="39" customFormat="true" ht="13.8" hidden="false" customHeight="false" outlineLevel="0" collapsed="false">
      <c r="A1623" s="16" t="n">
        <v>31001092</v>
      </c>
      <c r="B1623" s="17" t="s">
        <v>1653</v>
      </c>
      <c r="C1623" s="18"/>
      <c r="D1623" s="18"/>
      <c r="E1623" s="16" t="s">
        <v>361</v>
      </c>
      <c r="F1623" s="19" t="n">
        <f aca="false">IF(C1623="",VLOOKUP(E1623,'PORTE E UCO'!$A$5:$D$46,4,0),VLOOKUP(E1623,'PORTE E UCO'!$A$5:$D$46,4,0)*C1623)</f>
        <v>2089.449468</v>
      </c>
      <c r="G1623" s="20"/>
      <c r="H1623" s="21" t="n">
        <f aca="false">G1623*$R$2</f>
        <v>0</v>
      </c>
      <c r="I1623" s="16" t="n">
        <v>2</v>
      </c>
      <c r="J1623" s="22" t="n">
        <f aca="false">IF(I1623&gt;=1,F1623*$J$2,"")</f>
        <v>626.8348404</v>
      </c>
      <c r="K1623" s="22" t="n">
        <f aca="false">IF(I1623&gt;=2,F1623*$K$2,"")</f>
        <v>417.8898936</v>
      </c>
      <c r="L1623" s="22" t="str">
        <f aca="false">IF(I1623&gt;=3,F1623*$L$2,"")</f>
        <v/>
      </c>
      <c r="M1623" s="22" t="str">
        <f aca="false">IF(I1623&gt;=4,F1623*$M$2,"")</f>
        <v/>
      </c>
      <c r="N1623" s="16" t="n">
        <v>7</v>
      </c>
      <c r="O1623" s="16" t="n">
        <v>0</v>
      </c>
      <c r="P1623" s="23" t="n">
        <v>0</v>
      </c>
      <c r="Q1623" s="22"/>
      <c r="R1623" s="38"/>
      <c r="S1623" s="25" t="n">
        <f aca="false">SUM(F1623,H1623,J1623,K1623,L1623,M1623)</f>
        <v>3134.174202</v>
      </c>
      <c r="T1623" s="25" t="n">
        <f aca="false">SUM(F1623,H1623,J1623,K1623,L1623,M1623,Q1623)</f>
        <v>3134.174202</v>
      </c>
      <c r="AMH1623" s="13"/>
      <c r="AMI1623" s="0"/>
      <c r="AMJ1623" s="0"/>
    </row>
    <row r="1624" s="39" customFormat="true" ht="13.8" hidden="false" customHeight="false" outlineLevel="0" collapsed="false">
      <c r="A1624" s="27" t="n">
        <v>31001106</v>
      </c>
      <c r="B1624" s="28" t="s">
        <v>1654</v>
      </c>
      <c r="C1624" s="29"/>
      <c r="D1624" s="29"/>
      <c r="E1624" s="27" t="s">
        <v>320</v>
      </c>
      <c r="F1624" s="19" t="n">
        <f aca="false">IF(C1624="",VLOOKUP(E1624,'PORTE E UCO'!$A$5:$D$46,4,0),VLOOKUP(E1624,'PORTE E UCO'!$A$5:$D$46,4,0)*C1624)</f>
        <v>1224.795374</v>
      </c>
      <c r="G1624" s="30"/>
      <c r="H1624" s="21" t="n">
        <f aca="false">G1624*$R$2</f>
        <v>0</v>
      </c>
      <c r="I1624" s="27" t="n">
        <v>2</v>
      </c>
      <c r="J1624" s="22" t="n">
        <f aca="false">IF(I1624&gt;=1,F1624*$J$2,"")</f>
        <v>367.4386122</v>
      </c>
      <c r="K1624" s="22" t="n">
        <f aca="false">IF(I1624&gt;=2,F1624*$K$2,"")</f>
        <v>244.9590748</v>
      </c>
      <c r="L1624" s="22" t="str">
        <f aca="false">IF(I1624&gt;=3,F1624*$L$2,"")</f>
        <v/>
      </c>
      <c r="M1624" s="22" t="str">
        <f aca="false">IF(I1624&gt;=4,F1624*$M$2,"")</f>
        <v/>
      </c>
      <c r="N1624" s="27" t="n">
        <v>5</v>
      </c>
      <c r="O1624" s="27" t="n">
        <v>0</v>
      </c>
      <c r="P1624" s="31" t="n">
        <v>0</v>
      </c>
      <c r="Q1624" s="32"/>
      <c r="R1624" s="38"/>
      <c r="S1624" s="25" t="n">
        <f aca="false">SUM(F1624,H1624,J1624,K1624,L1624,M1624)</f>
        <v>1837.193061</v>
      </c>
      <c r="T1624" s="25" t="n">
        <f aca="false">SUM(F1624,H1624,J1624,K1624,L1624,M1624,Q1624)</f>
        <v>1837.193061</v>
      </c>
      <c r="AMH1624" s="13"/>
      <c r="AMI1624" s="0"/>
      <c r="AMJ1624" s="0"/>
    </row>
    <row r="1625" s="39" customFormat="true" ht="13.8" hidden="false" customHeight="false" outlineLevel="0" collapsed="false">
      <c r="A1625" s="16" t="n">
        <v>31001114</v>
      </c>
      <c r="B1625" s="17" t="s">
        <v>1655</v>
      </c>
      <c r="C1625" s="18"/>
      <c r="D1625" s="18"/>
      <c r="E1625" s="16" t="s">
        <v>308</v>
      </c>
      <c r="F1625" s="19" t="n">
        <f aca="false">IF(C1625="",VLOOKUP(E1625,'PORTE E UCO'!$A$5:$D$46,4,0),VLOOKUP(E1625,'PORTE E UCO'!$A$5:$D$46,4,0)*C1625)</f>
        <v>1327.248658</v>
      </c>
      <c r="G1625" s="20"/>
      <c r="H1625" s="21" t="n">
        <f aca="false">G1625*$R$2</f>
        <v>0</v>
      </c>
      <c r="I1625" s="16" t="n">
        <v>2</v>
      </c>
      <c r="J1625" s="22" t="n">
        <f aca="false">IF(I1625&gt;=1,F1625*$J$2,"")</f>
        <v>398.1745974</v>
      </c>
      <c r="K1625" s="22" t="n">
        <f aca="false">IF(I1625&gt;=2,F1625*$K$2,"")</f>
        <v>265.4497316</v>
      </c>
      <c r="L1625" s="22" t="str">
        <f aca="false">IF(I1625&gt;=3,F1625*$L$2,"")</f>
        <v/>
      </c>
      <c r="M1625" s="22" t="str">
        <f aca="false">IF(I1625&gt;=4,F1625*$M$2,"")</f>
        <v/>
      </c>
      <c r="N1625" s="16" t="n">
        <v>6</v>
      </c>
      <c r="O1625" s="16" t="n">
        <v>0</v>
      </c>
      <c r="P1625" s="23" t="n">
        <v>0</v>
      </c>
      <c r="Q1625" s="22"/>
      <c r="R1625" s="38"/>
      <c r="S1625" s="25" t="n">
        <f aca="false">SUM(F1625,H1625,J1625,K1625,L1625,M1625)</f>
        <v>1990.872987</v>
      </c>
      <c r="T1625" s="25" t="n">
        <f aca="false">SUM(F1625,H1625,J1625,K1625,L1625,M1625,Q1625)</f>
        <v>1990.872987</v>
      </c>
      <c r="AMH1625" s="13"/>
      <c r="AMI1625" s="0"/>
      <c r="AMJ1625" s="0"/>
    </row>
    <row r="1626" s="39" customFormat="true" ht="14.95" hidden="false" customHeight="false" outlineLevel="0" collapsed="false">
      <c r="A1626" s="27" t="n">
        <v>31001270</v>
      </c>
      <c r="B1626" s="28" t="s">
        <v>1656</v>
      </c>
      <c r="C1626" s="29"/>
      <c r="D1626" s="29"/>
      <c r="E1626" s="27" t="s">
        <v>178</v>
      </c>
      <c r="F1626" s="19" t="n">
        <f aca="false">IF(C1626="",VLOOKUP(E1626,'PORTE E UCO'!$A$5:$D$46,4,0),VLOOKUP(E1626,'PORTE E UCO'!$A$5:$D$46,4,0)*C1626)</f>
        <v>3809.42894</v>
      </c>
      <c r="G1626" s="30"/>
      <c r="H1626" s="21" t="n">
        <f aca="false">G1626*$R$2</f>
        <v>0</v>
      </c>
      <c r="I1626" s="27" t="n">
        <v>2</v>
      </c>
      <c r="J1626" s="22" t="n">
        <f aca="false">IF(I1626&gt;=1,F1626*$J$2,"")</f>
        <v>1142.828682</v>
      </c>
      <c r="K1626" s="22" t="n">
        <f aca="false">IF(I1626&gt;=2,F1626*$K$2,"")</f>
        <v>761.885788</v>
      </c>
      <c r="L1626" s="22" t="str">
        <f aca="false">IF(I1626&gt;=3,F1626*$L$2,"")</f>
        <v/>
      </c>
      <c r="M1626" s="22" t="str">
        <f aca="false">IF(I1626&gt;=4,F1626*$M$2,"")</f>
        <v/>
      </c>
      <c r="N1626" s="27" t="n">
        <v>7</v>
      </c>
      <c r="O1626" s="27" t="n">
        <v>0</v>
      </c>
      <c r="P1626" s="31" t="n">
        <v>0</v>
      </c>
      <c r="Q1626" s="32"/>
      <c r="R1626" s="38"/>
      <c r="S1626" s="25" t="n">
        <f aca="false">SUM(F1626,H1626,J1626,K1626,L1626,M1626)</f>
        <v>5714.14341</v>
      </c>
      <c r="T1626" s="25" t="n">
        <f aca="false">SUM(F1626,H1626,J1626,K1626,L1626,M1626,Q1626)</f>
        <v>5714.14341</v>
      </c>
      <c r="AMH1626" s="13"/>
      <c r="AMI1626" s="0"/>
      <c r="AMJ1626" s="0"/>
    </row>
    <row r="1627" s="39" customFormat="true" ht="14.95" hidden="false" customHeight="false" outlineLevel="0" collapsed="false">
      <c r="A1627" s="16" t="n">
        <v>31001289</v>
      </c>
      <c r="B1627" s="17" t="s">
        <v>1657</v>
      </c>
      <c r="C1627" s="18"/>
      <c r="D1627" s="18"/>
      <c r="E1627" s="16" t="s">
        <v>178</v>
      </c>
      <c r="F1627" s="19" t="n">
        <f aca="false">IF(C1627="",VLOOKUP(E1627,'PORTE E UCO'!$A$5:$D$46,4,0),VLOOKUP(E1627,'PORTE E UCO'!$A$5:$D$46,4,0)*C1627)</f>
        <v>3809.42894</v>
      </c>
      <c r="G1627" s="20"/>
      <c r="H1627" s="21" t="n">
        <f aca="false">G1627*$R$2</f>
        <v>0</v>
      </c>
      <c r="I1627" s="16" t="n">
        <v>2</v>
      </c>
      <c r="J1627" s="22" t="n">
        <f aca="false">IF(I1627&gt;=1,F1627*$J$2,"")</f>
        <v>1142.828682</v>
      </c>
      <c r="K1627" s="22" t="n">
        <f aca="false">IF(I1627&gt;=2,F1627*$K$2,"")</f>
        <v>761.885788</v>
      </c>
      <c r="L1627" s="22" t="str">
        <f aca="false">IF(I1627&gt;=3,F1627*$L$2,"")</f>
        <v/>
      </c>
      <c r="M1627" s="22" t="str">
        <f aca="false">IF(I1627&gt;=4,F1627*$M$2,"")</f>
        <v/>
      </c>
      <c r="N1627" s="16" t="n">
        <v>7</v>
      </c>
      <c r="O1627" s="16" t="n">
        <v>0</v>
      </c>
      <c r="P1627" s="23" t="n">
        <v>0</v>
      </c>
      <c r="Q1627" s="22"/>
      <c r="R1627" s="38"/>
      <c r="S1627" s="25" t="n">
        <f aca="false">SUM(F1627,H1627,J1627,K1627,L1627,M1627)</f>
        <v>5714.14341</v>
      </c>
      <c r="T1627" s="25" t="n">
        <f aca="false">SUM(F1627,H1627,J1627,K1627,L1627,M1627,Q1627)</f>
        <v>5714.14341</v>
      </c>
      <c r="AMH1627" s="13"/>
      <c r="AMI1627" s="0"/>
      <c r="AMJ1627" s="0"/>
    </row>
    <row r="1628" s="39" customFormat="true" ht="13.8" hidden="false" customHeight="false" outlineLevel="0" collapsed="false">
      <c r="A1628" s="27" t="n">
        <v>31001262</v>
      </c>
      <c r="B1628" s="28" t="s">
        <v>1658</v>
      </c>
      <c r="C1628" s="29"/>
      <c r="D1628" s="29"/>
      <c r="E1628" s="27" t="s">
        <v>225</v>
      </c>
      <c r="F1628" s="19" t="n">
        <f aca="false">IF(C1628="",VLOOKUP(E1628,'PORTE E UCO'!$A$5:$D$46,4,0),VLOOKUP(E1628,'PORTE E UCO'!$A$5:$D$46,4,0)*C1628)</f>
        <v>1035.416342</v>
      </c>
      <c r="G1628" s="30"/>
      <c r="H1628" s="21" t="n">
        <f aca="false">G1628*$R$2</f>
        <v>0</v>
      </c>
      <c r="I1628" s="27" t="n">
        <v>2</v>
      </c>
      <c r="J1628" s="22" t="n">
        <f aca="false">IF(I1628&gt;=1,F1628*$J$2,"")</f>
        <v>310.6249026</v>
      </c>
      <c r="K1628" s="22" t="n">
        <f aca="false">IF(I1628&gt;=2,F1628*$K$2,"")</f>
        <v>207.0832684</v>
      </c>
      <c r="L1628" s="22" t="str">
        <f aca="false">IF(I1628&gt;=3,F1628*$L$2,"")</f>
        <v/>
      </c>
      <c r="M1628" s="22" t="str">
        <f aca="false">IF(I1628&gt;=4,F1628*$M$2,"")</f>
        <v/>
      </c>
      <c r="N1628" s="27" t="n">
        <v>5</v>
      </c>
      <c r="O1628" s="27" t="n">
        <v>0</v>
      </c>
      <c r="P1628" s="31" t="n">
        <v>0</v>
      </c>
      <c r="Q1628" s="32"/>
      <c r="R1628" s="38"/>
      <c r="S1628" s="25" t="n">
        <f aca="false">SUM(F1628,H1628,J1628,K1628,L1628,M1628)</f>
        <v>1553.124513</v>
      </c>
      <c r="T1628" s="25" t="n">
        <f aca="false">SUM(F1628,H1628,J1628,K1628,L1628,M1628,Q1628)</f>
        <v>1553.124513</v>
      </c>
      <c r="AMH1628" s="13"/>
      <c r="AMI1628" s="0"/>
      <c r="AMJ1628" s="0"/>
    </row>
    <row r="1629" s="39" customFormat="true" ht="14.95" hidden="false" customHeight="false" outlineLevel="0" collapsed="false">
      <c r="A1629" s="16" t="n">
        <v>31001360</v>
      </c>
      <c r="B1629" s="17" t="s">
        <v>1659</v>
      </c>
      <c r="C1629" s="18"/>
      <c r="D1629" s="18"/>
      <c r="E1629" s="16" t="s">
        <v>359</v>
      </c>
      <c r="F1629" s="19" t="n">
        <f aca="false">IF(C1629="",VLOOKUP(E1629,'PORTE E UCO'!$A$5:$D$46,4,0),VLOOKUP(E1629,'PORTE E UCO'!$A$5:$D$46,4,0)*C1629)</f>
        <v>1473.154654</v>
      </c>
      <c r="G1629" s="20" t="n">
        <v>48.66</v>
      </c>
      <c r="H1629" s="21" t="n">
        <f aca="false">G1629*$R$2</f>
        <v>957.31893312</v>
      </c>
      <c r="I1629" s="16" t="n">
        <v>2</v>
      </c>
      <c r="J1629" s="22" t="n">
        <f aca="false">IF(I1629&gt;=1,F1629*$J$2,"")</f>
        <v>441.9463962</v>
      </c>
      <c r="K1629" s="22" t="n">
        <f aca="false">IF(I1629&gt;=2,F1629*$K$2,"")</f>
        <v>294.6309308</v>
      </c>
      <c r="L1629" s="22" t="str">
        <f aca="false">IF(I1629&gt;=3,F1629*$L$2,"")</f>
        <v/>
      </c>
      <c r="M1629" s="22" t="str">
        <f aca="false">IF(I1629&gt;=4,F1629*$M$2,"")</f>
        <v/>
      </c>
      <c r="N1629" s="16" t="n">
        <v>6</v>
      </c>
      <c r="O1629" s="16" t="n">
        <v>0</v>
      </c>
      <c r="P1629" s="23" t="n">
        <v>0</v>
      </c>
      <c r="Q1629" s="22"/>
      <c r="R1629" s="38"/>
      <c r="S1629" s="25" t="n">
        <f aca="false">SUM(F1629,H1629,J1629,K1629,L1629,M1629)</f>
        <v>3167.05091412</v>
      </c>
      <c r="T1629" s="25" t="n">
        <f aca="false">SUM(F1629,H1629,J1629,K1629,L1629,M1629,Q1629)</f>
        <v>3167.05091412</v>
      </c>
      <c r="AMH1629" s="13"/>
      <c r="AMI1629" s="0"/>
      <c r="AMJ1629" s="0"/>
    </row>
    <row r="1630" s="39" customFormat="true" ht="13.8" hidden="false" customHeight="false" outlineLevel="0" collapsed="false">
      <c r="A1630" s="27" t="n">
        <v>31001149</v>
      </c>
      <c r="B1630" s="28" t="s">
        <v>1660</v>
      </c>
      <c r="C1630" s="29"/>
      <c r="D1630" s="29"/>
      <c r="E1630" s="27" t="s">
        <v>320</v>
      </c>
      <c r="F1630" s="19" t="n">
        <f aca="false">IF(C1630="",VLOOKUP(E1630,'PORTE E UCO'!$A$5:$D$46,4,0),VLOOKUP(E1630,'PORTE E UCO'!$A$5:$D$46,4,0)*C1630)</f>
        <v>1224.795374</v>
      </c>
      <c r="G1630" s="30"/>
      <c r="H1630" s="21" t="n">
        <f aca="false">G1630*$R$2</f>
        <v>0</v>
      </c>
      <c r="I1630" s="27" t="n">
        <v>2</v>
      </c>
      <c r="J1630" s="22" t="n">
        <f aca="false">IF(I1630&gt;=1,F1630*$J$2,"")</f>
        <v>367.4386122</v>
      </c>
      <c r="K1630" s="22" t="n">
        <f aca="false">IF(I1630&gt;=2,F1630*$K$2,"")</f>
        <v>244.9590748</v>
      </c>
      <c r="L1630" s="22" t="str">
        <f aca="false">IF(I1630&gt;=3,F1630*$L$2,"")</f>
        <v/>
      </c>
      <c r="M1630" s="22" t="str">
        <f aca="false">IF(I1630&gt;=4,F1630*$M$2,"")</f>
        <v/>
      </c>
      <c r="N1630" s="27" t="n">
        <v>6</v>
      </c>
      <c r="O1630" s="27" t="n">
        <v>0</v>
      </c>
      <c r="P1630" s="31" t="n">
        <v>0</v>
      </c>
      <c r="Q1630" s="32"/>
      <c r="R1630" s="38"/>
      <c r="S1630" s="25" t="n">
        <f aca="false">SUM(F1630,H1630,J1630,K1630,L1630,M1630)</f>
        <v>1837.193061</v>
      </c>
      <c r="T1630" s="25" t="n">
        <f aca="false">SUM(F1630,H1630,J1630,K1630,L1630,M1630,Q1630)</f>
        <v>1837.193061</v>
      </c>
      <c r="AMH1630" s="13"/>
      <c r="AMI1630" s="0"/>
      <c r="AMJ1630" s="0"/>
    </row>
    <row r="1631" s="39" customFormat="true" ht="14.95" hidden="false" customHeight="false" outlineLevel="0" collapsed="false">
      <c r="A1631" s="16" t="n">
        <v>31001319</v>
      </c>
      <c r="B1631" s="17" t="s">
        <v>1661</v>
      </c>
      <c r="C1631" s="18"/>
      <c r="D1631" s="18"/>
      <c r="E1631" s="16" t="s">
        <v>174</v>
      </c>
      <c r="F1631" s="19" t="n">
        <f aca="false">IF(C1631="",VLOOKUP(E1631,'PORTE E UCO'!$A$5:$D$46,4,0),VLOOKUP(E1631,'PORTE E UCO'!$A$5:$D$46,4,0)*C1631)</f>
        <v>1709.126456</v>
      </c>
      <c r="G1631" s="20" t="n">
        <v>64.88</v>
      </c>
      <c r="H1631" s="21" t="n">
        <f aca="false">G1631*$R$2</f>
        <v>1276.42524416</v>
      </c>
      <c r="I1631" s="16" t="n">
        <v>2</v>
      </c>
      <c r="J1631" s="22" t="n">
        <f aca="false">IF(I1631&gt;=1,F1631*$J$2,"")</f>
        <v>512.7379368</v>
      </c>
      <c r="K1631" s="22" t="n">
        <f aca="false">IF(I1631&gt;=2,F1631*$K$2,"")</f>
        <v>341.8252912</v>
      </c>
      <c r="L1631" s="22" t="str">
        <f aca="false">IF(I1631&gt;=3,F1631*$L$2,"")</f>
        <v/>
      </c>
      <c r="M1631" s="22" t="str">
        <f aca="false">IF(I1631&gt;=4,F1631*$M$2,"")</f>
        <v/>
      </c>
      <c r="N1631" s="16" t="n">
        <v>7</v>
      </c>
      <c r="O1631" s="16" t="n">
        <v>0</v>
      </c>
      <c r="P1631" s="23" t="n">
        <v>0</v>
      </c>
      <c r="Q1631" s="22"/>
      <c r="R1631" s="38"/>
      <c r="S1631" s="25" t="n">
        <f aca="false">SUM(F1631,H1631,J1631,K1631,L1631,M1631)</f>
        <v>3840.11492816</v>
      </c>
      <c r="T1631" s="25" t="n">
        <f aca="false">SUM(F1631,H1631,J1631,K1631,L1631,M1631,Q1631)</f>
        <v>3840.11492816</v>
      </c>
      <c r="AMH1631" s="13"/>
      <c r="AMI1631" s="0"/>
      <c r="AMJ1631" s="0"/>
    </row>
    <row r="1632" s="39" customFormat="true" ht="14.95" hidden="false" customHeight="false" outlineLevel="0" collapsed="false">
      <c r="A1632" s="27" t="n">
        <v>31001157</v>
      </c>
      <c r="B1632" s="28" t="s">
        <v>1662</v>
      </c>
      <c r="C1632" s="29"/>
      <c r="D1632" s="29"/>
      <c r="E1632" s="27" t="s">
        <v>361</v>
      </c>
      <c r="F1632" s="19" t="n">
        <f aca="false">IF(C1632="",VLOOKUP(E1632,'PORTE E UCO'!$A$5:$D$46,4,0),VLOOKUP(E1632,'PORTE E UCO'!$A$5:$D$46,4,0)*C1632)</f>
        <v>2089.449468</v>
      </c>
      <c r="G1632" s="30"/>
      <c r="H1632" s="21" t="n">
        <f aca="false">G1632*$R$2</f>
        <v>0</v>
      </c>
      <c r="I1632" s="27" t="n">
        <v>3</v>
      </c>
      <c r="J1632" s="22" t="n">
        <f aca="false">IF(I1632&gt;=1,F1632*$J$2,"")</f>
        <v>626.8348404</v>
      </c>
      <c r="K1632" s="22" t="n">
        <f aca="false">IF(I1632&gt;=2,F1632*$K$2,"")</f>
        <v>417.8898936</v>
      </c>
      <c r="L1632" s="22" t="n">
        <f aca="false">IF(I1632&gt;=3,F1632*$L$2,"")</f>
        <v>417.8898936</v>
      </c>
      <c r="M1632" s="22" t="str">
        <f aca="false">IF(I1632&gt;=4,F1632*$M$2,"")</f>
        <v/>
      </c>
      <c r="N1632" s="27" t="n">
        <v>7</v>
      </c>
      <c r="O1632" s="27" t="n">
        <v>0</v>
      </c>
      <c r="P1632" s="31" t="n">
        <v>0</v>
      </c>
      <c r="Q1632" s="32"/>
      <c r="R1632" s="38"/>
      <c r="S1632" s="25" t="n">
        <f aca="false">SUM(F1632,H1632,J1632,K1632,L1632,M1632)</f>
        <v>3552.0640956</v>
      </c>
      <c r="T1632" s="25" t="n">
        <f aca="false">SUM(F1632,H1632,J1632,K1632,L1632,M1632,Q1632)</f>
        <v>3552.0640956</v>
      </c>
      <c r="AMH1632" s="13"/>
      <c r="AMI1632" s="0"/>
      <c r="AMJ1632" s="0"/>
    </row>
    <row r="1633" s="39" customFormat="true" ht="13.8" hidden="false" customHeight="false" outlineLevel="0" collapsed="false">
      <c r="A1633" s="16" t="n">
        <v>31001165</v>
      </c>
      <c r="B1633" s="17" t="s">
        <v>1663</v>
      </c>
      <c r="C1633" s="18"/>
      <c r="D1633" s="18"/>
      <c r="E1633" s="16" t="s">
        <v>805</v>
      </c>
      <c r="F1633" s="19" t="n">
        <f aca="false">IF(C1633="",VLOOKUP(E1633,'PORTE E UCO'!$A$5:$D$46,4,0),VLOOKUP(E1633,'PORTE E UCO'!$A$5:$D$46,4,0)*C1633)</f>
        <v>2559.797638</v>
      </c>
      <c r="G1633" s="20"/>
      <c r="H1633" s="21" t="n">
        <f aca="false">G1633*$R$2</f>
        <v>0</v>
      </c>
      <c r="I1633" s="16" t="n">
        <v>2</v>
      </c>
      <c r="J1633" s="22" t="n">
        <f aca="false">IF(I1633&gt;=1,F1633*$J$2,"")</f>
        <v>767.9392914</v>
      </c>
      <c r="K1633" s="22" t="n">
        <f aca="false">IF(I1633&gt;=2,F1633*$K$2,"")</f>
        <v>511.9595276</v>
      </c>
      <c r="L1633" s="22" t="str">
        <f aca="false">IF(I1633&gt;=3,F1633*$L$2,"")</f>
        <v/>
      </c>
      <c r="M1633" s="22" t="str">
        <f aca="false">IF(I1633&gt;=4,F1633*$M$2,"")</f>
        <v/>
      </c>
      <c r="N1633" s="16" t="n">
        <v>6</v>
      </c>
      <c r="O1633" s="16" t="n">
        <v>0</v>
      </c>
      <c r="P1633" s="23" t="n">
        <v>0</v>
      </c>
      <c r="Q1633" s="22"/>
      <c r="R1633" s="38"/>
      <c r="S1633" s="25" t="n">
        <f aca="false">SUM(F1633,H1633,J1633,K1633,L1633,M1633)</f>
        <v>3839.696457</v>
      </c>
      <c r="T1633" s="25" t="n">
        <f aca="false">SUM(F1633,H1633,J1633,K1633,L1633,M1633,Q1633)</f>
        <v>3839.696457</v>
      </c>
      <c r="AMH1633" s="13"/>
      <c r="AMI1633" s="0"/>
      <c r="AMJ1633" s="0"/>
    </row>
    <row r="1634" s="39" customFormat="true" ht="13.8" hidden="false" customHeight="false" outlineLevel="0" collapsed="false">
      <c r="A1634" s="27" t="n">
        <v>31001181</v>
      </c>
      <c r="B1634" s="28" t="s">
        <v>1664</v>
      </c>
      <c r="C1634" s="29"/>
      <c r="D1634" s="29"/>
      <c r="E1634" s="27" t="s">
        <v>225</v>
      </c>
      <c r="F1634" s="19" t="n">
        <f aca="false">IF(C1634="",VLOOKUP(E1634,'PORTE E UCO'!$A$5:$D$46,4,0),VLOOKUP(E1634,'PORTE E UCO'!$A$5:$D$46,4,0)*C1634)</f>
        <v>1035.416342</v>
      </c>
      <c r="G1634" s="30"/>
      <c r="H1634" s="21" t="n">
        <f aca="false">G1634*$R$2</f>
        <v>0</v>
      </c>
      <c r="I1634" s="27" t="n">
        <v>2</v>
      </c>
      <c r="J1634" s="22" t="n">
        <f aca="false">IF(I1634&gt;=1,F1634*$J$2,"")</f>
        <v>310.6249026</v>
      </c>
      <c r="K1634" s="22" t="n">
        <f aca="false">IF(I1634&gt;=2,F1634*$K$2,"")</f>
        <v>207.0832684</v>
      </c>
      <c r="L1634" s="22" t="str">
        <f aca="false">IF(I1634&gt;=3,F1634*$L$2,"")</f>
        <v/>
      </c>
      <c r="M1634" s="22" t="str">
        <f aca="false">IF(I1634&gt;=4,F1634*$M$2,"")</f>
        <v/>
      </c>
      <c r="N1634" s="27" t="n">
        <v>5</v>
      </c>
      <c r="O1634" s="27" t="n">
        <v>0</v>
      </c>
      <c r="P1634" s="31" t="n">
        <v>0</v>
      </c>
      <c r="Q1634" s="32"/>
      <c r="R1634" s="38"/>
      <c r="S1634" s="25" t="n">
        <f aca="false">SUM(F1634,H1634,J1634,K1634,L1634,M1634)</f>
        <v>1553.124513</v>
      </c>
      <c r="T1634" s="25" t="n">
        <f aca="false">SUM(F1634,H1634,J1634,K1634,L1634,M1634,Q1634)</f>
        <v>1553.124513</v>
      </c>
      <c r="AMH1634" s="13"/>
      <c r="AMI1634" s="0"/>
      <c r="AMJ1634" s="0"/>
    </row>
    <row r="1635" s="39" customFormat="true" ht="14.95" hidden="false" customHeight="false" outlineLevel="0" collapsed="false">
      <c r="A1635" s="16" t="n">
        <v>31001335</v>
      </c>
      <c r="B1635" s="17" t="s">
        <v>1665</v>
      </c>
      <c r="C1635" s="18"/>
      <c r="D1635" s="18"/>
      <c r="E1635" s="16" t="s">
        <v>341</v>
      </c>
      <c r="F1635" s="19" t="n">
        <f aca="false">IF(C1635="",VLOOKUP(E1635,'PORTE E UCO'!$A$5:$D$46,4,0),VLOOKUP(E1635,'PORTE E UCO'!$A$5:$D$46,4,0)*C1635)</f>
        <v>1558.54594</v>
      </c>
      <c r="G1635" s="20" t="n">
        <v>56.77</v>
      </c>
      <c r="H1635" s="21" t="n">
        <f aca="false">G1635*$R$2</f>
        <v>1116.87208864</v>
      </c>
      <c r="I1635" s="16" t="n">
        <v>2</v>
      </c>
      <c r="J1635" s="22" t="n">
        <f aca="false">IF(I1635&gt;=1,F1635*$J$2,"")</f>
        <v>467.563782</v>
      </c>
      <c r="K1635" s="22" t="n">
        <f aca="false">IF(I1635&gt;=2,F1635*$K$2,"")</f>
        <v>311.709188</v>
      </c>
      <c r="L1635" s="22" t="str">
        <f aca="false">IF(I1635&gt;=3,F1635*$L$2,"")</f>
        <v/>
      </c>
      <c r="M1635" s="22" t="str">
        <f aca="false">IF(I1635&gt;=4,F1635*$M$2,"")</f>
        <v/>
      </c>
      <c r="N1635" s="16" t="n">
        <v>6</v>
      </c>
      <c r="O1635" s="16" t="n">
        <v>0</v>
      </c>
      <c r="P1635" s="23" t="n">
        <v>0</v>
      </c>
      <c r="Q1635" s="22"/>
      <c r="R1635" s="38"/>
      <c r="S1635" s="25" t="n">
        <f aca="false">SUM(F1635,H1635,J1635,K1635,L1635,M1635)</f>
        <v>3454.69099864</v>
      </c>
      <c r="T1635" s="25" t="n">
        <f aca="false">SUM(F1635,H1635,J1635,K1635,L1635,M1635,Q1635)</f>
        <v>3454.69099864</v>
      </c>
      <c r="AMH1635" s="13"/>
      <c r="AMI1635" s="0"/>
      <c r="AMJ1635" s="0"/>
    </row>
    <row r="1636" s="39" customFormat="true" ht="13.8" hidden="false" customHeight="false" outlineLevel="0" collapsed="false">
      <c r="A1636" s="27" t="n">
        <v>31001173</v>
      </c>
      <c r="B1636" s="28" t="s">
        <v>1666</v>
      </c>
      <c r="C1636" s="29"/>
      <c r="D1636" s="29"/>
      <c r="E1636" s="27" t="s">
        <v>229</v>
      </c>
      <c r="F1636" s="19" t="n">
        <f aca="false">IF(C1636="",VLOOKUP(E1636,'PORTE E UCO'!$A$5:$D$46,4,0),VLOOKUP(E1636,'PORTE E UCO'!$A$5:$D$46,4,0)*C1636)</f>
        <v>946.935808</v>
      </c>
      <c r="G1636" s="30"/>
      <c r="H1636" s="21" t="n">
        <f aca="false">G1636*$R$2</f>
        <v>0</v>
      </c>
      <c r="I1636" s="27" t="n">
        <v>2</v>
      </c>
      <c r="J1636" s="22" t="n">
        <f aca="false">IF(I1636&gt;=1,F1636*$J$2,"")</f>
        <v>284.0807424</v>
      </c>
      <c r="K1636" s="22" t="n">
        <f aca="false">IF(I1636&gt;=2,F1636*$K$2,"")</f>
        <v>189.3871616</v>
      </c>
      <c r="L1636" s="22" t="str">
        <f aca="false">IF(I1636&gt;=3,F1636*$L$2,"")</f>
        <v/>
      </c>
      <c r="M1636" s="22" t="str">
        <f aca="false">IF(I1636&gt;=4,F1636*$M$2,"")</f>
        <v/>
      </c>
      <c r="N1636" s="27" t="n">
        <v>5</v>
      </c>
      <c r="O1636" s="27" t="n">
        <v>0</v>
      </c>
      <c r="P1636" s="31" t="n">
        <v>0</v>
      </c>
      <c r="Q1636" s="32"/>
      <c r="R1636" s="38"/>
      <c r="S1636" s="25" t="n">
        <f aca="false">SUM(F1636,H1636,J1636,K1636,L1636,M1636)</f>
        <v>1420.403712</v>
      </c>
      <c r="T1636" s="25" t="n">
        <f aca="false">SUM(F1636,H1636,J1636,K1636,L1636,M1636,Q1636)</f>
        <v>1420.403712</v>
      </c>
      <c r="AMH1636" s="13"/>
      <c r="AMI1636" s="0"/>
      <c r="AMJ1636" s="0"/>
    </row>
    <row r="1637" s="39" customFormat="true" ht="13.8" hidden="false" customHeight="false" outlineLevel="0" collapsed="false">
      <c r="A1637" s="16" t="n">
        <v>31001327</v>
      </c>
      <c r="B1637" s="17" t="s">
        <v>1667</v>
      </c>
      <c r="C1637" s="18"/>
      <c r="D1637" s="18"/>
      <c r="E1637" s="16" t="s">
        <v>308</v>
      </c>
      <c r="F1637" s="19" t="n">
        <f aca="false">IF(C1637="",VLOOKUP(E1637,'PORTE E UCO'!$A$5:$D$46,4,0),VLOOKUP(E1637,'PORTE E UCO'!$A$5:$D$46,4,0)*C1637)</f>
        <v>1327.248658</v>
      </c>
      <c r="G1637" s="20" t="n">
        <v>50.77</v>
      </c>
      <c r="H1637" s="21" t="n">
        <f aca="false">G1637*$R$2</f>
        <v>998.83029664</v>
      </c>
      <c r="I1637" s="16" t="n">
        <v>2</v>
      </c>
      <c r="J1637" s="22" t="n">
        <f aca="false">IF(I1637&gt;=1,F1637*$J$2,"")</f>
        <v>398.1745974</v>
      </c>
      <c r="K1637" s="22" t="n">
        <f aca="false">IF(I1637&gt;=2,F1637*$K$2,"")</f>
        <v>265.4497316</v>
      </c>
      <c r="L1637" s="22" t="str">
        <f aca="false">IF(I1637&gt;=3,F1637*$L$2,"")</f>
        <v/>
      </c>
      <c r="M1637" s="22" t="str">
        <f aca="false">IF(I1637&gt;=4,F1637*$M$2,"")</f>
        <v/>
      </c>
      <c r="N1637" s="16" t="n">
        <v>6</v>
      </c>
      <c r="O1637" s="16" t="n">
        <v>0</v>
      </c>
      <c r="P1637" s="23" t="n">
        <v>0</v>
      </c>
      <c r="Q1637" s="22"/>
      <c r="R1637" s="38"/>
      <c r="S1637" s="25" t="n">
        <f aca="false">SUM(F1637,H1637,J1637,K1637,L1637,M1637)</f>
        <v>2989.70328364</v>
      </c>
      <c r="T1637" s="25" t="n">
        <f aca="false">SUM(F1637,H1637,J1637,K1637,L1637,M1637,Q1637)</f>
        <v>2989.70328364</v>
      </c>
      <c r="AMH1637" s="13"/>
      <c r="AMI1637" s="0"/>
      <c r="AMJ1637" s="0"/>
    </row>
    <row r="1638" s="39" customFormat="true" ht="13.8" hidden="false" customHeight="false" outlineLevel="0" collapsed="false">
      <c r="A1638" s="27" t="n">
        <v>31001238</v>
      </c>
      <c r="B1638" s="28" t="s">
        <v>1668</v>
      </c>
      <c r="C1638" s="29"/>
      <c r="D1638" s="29"/>
      <c r="E1638" s="27" t="s">
        <v>320</v>
      </c>
      <c r="F1638" s="19" t="n">
        <f aca="false">IF(C1638="",VLOOKUP(E1638,'PORTE E UCO'!$A$5:$D$46,4,0),VLOOKUP(E1638,'PORTE E UCO'!$A$5:$D$46,4,0)*C1638)</f>
        <v>1224.795374</v>
      </c>
      <c r="G1638" s="30"/>
      <c r="H1638" s="21" t="n">
        <f aca="false">G1638*$R$2</f>
        <v>0</v>
      </c>
      <c r="I1638" s="27" t="n">
        <v>2</v>
      </c>
      <c r="J1638" s="22" t="n">
        <f aca="false">IF(I1638&gt;=1,F1638*$J$2,"")</f>
        <v>367.4386122</v>
      </c>
      <c r="K1638" s="22" t="n">
        <f aca="false">IF(I1638&gt;=2,F1638*$K$2,"")</f>
        <v>244.9590748</v>
      </c>
      <c r="L1638" s="22" t="str">
        <f aca="false">IF(I1638&gt;=3,F1638*$L$2,"")</f>
        <v/>
      </c>
      <c r="M1638" s="22" t="str">
        <f aca="false">IF(I1638&gt;=4,F1638*$M$2,"")</f>
        <v/>
      </c>
      <c r="N1638" s="27" t="n">
        <v>4</v>
      </c>
      <c r="O1638" s="27" t="n">
        <v>0</v>
      </c>
      <c r="P1638" s="31" t="n">
        <v>0</v>
      </c>
      <c r="Q1638" s="32"/>
      <c r="R1638" s="38"/>
      <c r="S1638" s="25" t="n">
        <f aca="false">SUM(F1638,H1638,J1638,K1638,L1638,M1638)</f>
        <v>1837.193061</v>
      </c>
      <c r="T1638" s="25" t="n">
        <f aca="false">SUM(F1638,H1638,J1638,K1638,L1638,M1638,Q1638)</f>
        <v>1837.193061</v>
      </c>
      <c r="AMH1638" s="13"/>
      <c r="AMI1638" s="0"/>
      <c r="AMJ1638" s="0"/>
    </row>
    <row r="1639" s="39" customFormat="true" ht="13.8" hidden="false" customHeight="false" outlineLevel="0" collapsed="false">
      <c r="A1639" s="16" t="n">
        <v>31001351</v>
      </c>
      <c r="B1639" s="17" t="s">
        <v>1669</v>
      </c>
      <c r="C1639" s="18"/>
      <c r="D1639" s="18"/>
      <c r="E1639" s="16" t="s">
        <v>174</v>
      </c>
      <c r="F1639" s="19" t="n">
        <f aca="false">IF(C1639="",VLOOKUP(E1639,'PORTE E UCO'!$A$5:$D$46,4,0),VLOOKUP(E1639,'PORTE E UCO'!$A$5:$D$46,4,0)*C1639)</f>
        <v>1709.126456</v>
      </c>
      <c r="G1639" s="20" t="n">
        <v>56.77</v>
      </c>
      <c r="H1639" s="21" t="n">
        <f aca="false">G1639*$R$2</f>
        <v>1116.87208864</v>
      </c>
      <c r="I1639" s="16" t="n">
        <v>2</v>
      </c>
      <c r="J1639" s="22" t="n">
        <f aca="false">IF(I1639&gt;=1,F1639*$J$2,"")</f>
        <v>512.7379368</v>
      </c>
      <c r="K1639" s="22" t="n">
        <f aca="false">IF(I1639&gt;=2,F1639*$K$2,"")</f>
        <v>341.8252912</v>
      </c>
      <c r="L1639" s="22" t="str">
        <f aca="false">IF(I1639&gt;=3,F1639*$L$2,"")</f>
        <v/>
      </c>
      <c r="M1639" s="22" t="str">
        <f aca="false">IF(I1639&gt;=4,F1639*$M$2,"")</f>
        <v/>
      </c>
      <c r="N1639" s="16" t="n">
        <v>5</v>
      </c>
      <c r="O1639" s="16" t="n">
        <v>0</v>
      </c>
      <c r="P1639" s="23" t="n">
        <v>0</v>
      </c>
      <c r="Q1639" s="22"/>
      <c r="R1639" s="38"/>
      <c r="S1639" s="25" t="n">
        <f aca="false">SUM(F1639,H1639,J1639,K1639,L1639,M1639)</f>
        <v>3680.56177264</v>
      </c>
      <c r="T1639" s="25" t="n">
        <f aca="false">SUM(F1639,H1639,J1639,K1639,L1639,M1639,Q1639)</f>
        <v>3680.56177264</v>
      </c>
      <c r="AMH1639" s="13"/>
      <c r="AMI1639" s="0"/>
      <c r="AMJ1639" s="0"/>
    </row>
    <row r="1640" s="39" customFormat="true" ht="13.8" hidden="false" customHeight="false" outlineLevel="0" collapsed="false">
      <c r="A1640" s="27" t="n">
        <v>31001246</v>
      </c>
      <c r="B1640" s="28" t="s">
        <v>1670</v>
      </c>
      <c r="C1640" s="29"/>
      <c r="D1640" s="29"/>
      <c r="E1640" s="27" t="s">
        <v>320</v>
      </c>
      <c r="F1640" s="19" t="n">
        <f aca="false">IF(C1640="",VLOOKUP(E1640,'PORTE E UCO'!$A$5:$D$46,4,0),VLOOKUP(E1640,'PORTE E UCO'!$A$5:$D$46,4,0)*C1640)</f>
        <v>1224.795374</v>
      </c>
      <c r="G1640" s="30"/>
      <c r="H1640" s="21" t="n">
        <f aca="false">G1640*$R$2</f>
        <v>0</v>
      </c>
      <c r="I1640" s="27" t="n">
        <v>2</v>
      </c>
      <c r="J1640" s="22" t="n">
        <f aca="false">IF(I1640&gt;=1,F1640*$J$2,"")</f>
        <v>367.4386122</v>
      </c>
      <c r="K1640" s="22" t="n">
        <f aca="false">IF(I1640&gt;=2,F1640*$K$2,"")</f>
        <v>244.9590748</v>
      </c>
      <c r="L1640" s="22" t="str">
        <f aca="false">IF(I1640&gt;=3,F1640*$L$2,"")</f>
        <v/>
      </c>
      <c r="M1640" s="22" t="str">
        <f aca="false">IF(I1640&gt;=4,F1640*$M$2,"")</f>
        <v/>
      </c>
      <c r="N1640" s="27" t="n">
        <v>4</v>
      </c>
      <c r="O1640" s="27" t="n">
        <v>0</v>
      </c>
      <c r="P1640" s="31" t="n">
        <v>0</v>
      </c>
      <c r="Q1640" s="32"/>
      <c r="R1640" s="38"/>
      <c r="S1640" s="25" t="n">
        <f aca="false">SUM(F1640,H1640,J1640,K1640,L1640,M1640)</f>
        <v>1837.193061</v>
      </c>
      <c r="T1640" s="25" t="n">
        <f aca="false">SUM(F1640,H1640,J1640,K1640,L1640,M1640,Q1640)</f>
        <v>1837.193061</v>
      </c>
      <c r="AMH1640" s="13"/>
      <c r="AMI1640" s="0"/>
      <c r="AMJ1640" s="0"/>
    </row>
    <row r="1641" s="39" customFormat="true" ht="13.8" hidden="false" customHeight="false" outlineLevel="0" collapsed="false">
      <c r="A1641" s="16" t="n">
        <v>31001190</v>
      </c>
      <c r="B1641" s="17" t="s">
        <v>1671</v>
      </c>
      <c r="C1641" s="18"/>
      <c r="D1641" s="18"/>
      <c r="E1641" s="16" t="s">
        <v>206</v>
      </c>
      <c r="F1641" s="19" t="n">
        <f aca="false">IF(C1641="",VLOOKUP(E1641,'PORTE E UCO'!$A$5:$D$46,4,0),VLOOKUP(E1641,'PORTE E UCO'!$A$5:$D$46,4,0)*C1641)</f>
        <v>839.818166</v>
      </c>
      <c r="G1641" s="20"/>
      <c r="H1641" s="21" t="n">
        <f aca="false">G1641*$R$2</f>
        <v>0</v>
      </c>
      <c r="I1641" s="16" t="n">
        <v>2</v>
      </c>
      <c r="J1641" s="22" t="n">
        <f aca="false">IF(I1641&gt;=1,F1641*$J$2,"")</f>
        <v>251.9454498</v>
      </c>
      <c r="K1641" s="22" t="n">
        <f aca="false">IF(I1641&gt;=2,F1641*$K$2,"")</f>
        <v>167.9636332</v>
      </c>
      <c r="L1641" s="22" t="str">
        <f aca="false">IF(I1641&gt;=3,F1641*$L$2,"")</f>
        <v/>
      </c>
      <c r="M1641" s="22" t="str">
        <f aca="false">IF(I1641&gt;=4,F1641*$M$2,"")</f>
        <v/>
      </c>
      <c r="N1641" s="16" t="n">
        <v>3</v>
      </c>
      <c r="O1641" s="16" t="n">
        <v>0</v>
      </c>
      <c r="P1641" s="23" t="n">
        <v>0</v>
      </c>
      <c r="Q1641" s="22"/>
      <c r="R1641" s="38"/>
      <c r="S1641" s="25" t="n">
        <f aca="false">SUM(F1641,H1641,J1641,K1641,L1641,M1641)</f>
        <v>1259.727249</v>
      </c>
      <c r="T1641" s="25" t="n">
        <f aca="false">SUM(F1641,H1641,J1641,K1641,L1641,M1641,Q1641)</f>
        <v>1259.727249</v>
      </c>
      <c r="AMH1641" s="13"/>
      <c r="AMI1641" s="0"/>
      <c r="AMJ1641" s="0"/>
    </row>
    <row r="1642" s="39" customFormat="true" ht="13.8" hidden="false" customHeight="false" outlineLevel="0" collapsed="false">
      <c r="A1642" s="27" t="n">
        <v>31002013</v>
      </c>
      <c r="B1642" s="28" t="s">
        <v>1672</v>
      </c>
      <c r="C1642" s="29"/>
      <c r="D1642" s="29"/>
      <c r="E1642" s="27" t="s">
        <v>225</v>
      </c>
      <c r="F1642" s="19" t="n">
        <f aca="false">IF(C1642="",VLOOKUP(E1642,'PORTE E UCO'!$A$5:$D$46,4,0),VLOOKUP(E1642,'PORTE E UCO'!$A$5:$D$46,4,0)*C1642)</f>
        <v>1035.416342</v>
      </c>
      <c r="G1642" s="30"/>
      <c r="H1642" s="21" t="n">
        <f aca="false">G1642*$R$2</f>
        <v>0</v>
      </c>
      <c r="I1642" s="27" t="n">
        <v>2</v>
      </c>
      <c r="J1642" s="22" t="n">
        <f aca="false">IF(I1642&gt;=1,F1642*$J$2,"")</f>
        <v>310.6249026</v>
      </c>
      <c r="K1642" s="22" t="n">
        <f aca="false">IF(I1642&gt;=2,F1642*$K$2,"")</f>
        <v>207.0832684</v>
      </c>
      <c r="L1642" s="22" t="str">
        <f aca="false">IF(I1642&gt;=3,F1642*$L$2,"")</f>
        <v/>
      </c>
      <c r="M1642" s="22" t="str">
        <f aca="false">IF(I1642&gt;=4,F1642*$M$2,"")</f>
        <v/>
      </c>
      <c r="N1642" s="27" t="n">
        <v>5</v>
      </c>
      <c r="O1642" s="27" t="n">
        <v>0</v>
      </c>
      <c r="P1642" s="31" t="n">
        <v>0</v>
      </c>
      <c r="Q1642" s="32"/>
      <c r="R1642" s="38"/>
      <c r="S1642" s="25" t="n">
        <f aca="false">SUM(F1642,H1642,J1642,K1642,L1642,M1642)</f>
        <v>1553.124513</v>
      </c>
      <c r="T1642" s="25" t="n">
        <f aca="false">SUM(F1642,H1642,J1642,K1642,L1642,M1642,Q1642)</f>
        <v>1553.124513</v>
      </c>
      <c r="AMH1642" s="13"/>
      <c r="AMI1642" s="0"/>
      <c r="AMJ1642" s="0"/>
    </row>
    <row r="1643" s="39" customFormat="true" ht="13.8" hidden="false" customHeight="false" outlineLevel="0" collapsed="false">
      <c r="A1643" s="16" t="n">
        <v>31002285</v>
      </c>
      <c r="B1643" s="17" t="s">
        <v>1673</v>
      </c>
      <c r="C1643" s="18"/>
      <c r="D1643" s="18"/>
      <c r="E1643" s="16" t="s">
        <v>359</v>
      </c>
      <c r="F1643" s="19" t="n">
        <f aca="false">IF(C1643="",VLOOKUP(E1643,'PORTE E UCO'!$A$5:$D$46,4,0),VLOOKUP(E1643,'PORTE E UCO'!$A$5:$D$46,4,0)*C1643)</f>
        <v>1473.154654</v>
      </c>
      <c r="G1643" s="20" t="n">
        <v>48.66</v>
      </c>
      <c r="H1643" s="21" t="n">
        <f aca="false">G1643*$R$2</f>
        <v>957.31893312</v>
      </c>
      <c r="I1643" s="16" t="n">
        <v>2</v>
      </c>
      <c r="J1643" s="22" t="n">
        <f aca="false">IF(I1643&gt;=1,F1643*$J$2,"")</f>
        <v>441.9463962</v>
      </c>
      <c r="K1643" s="22" t="n">
        <f aca="false">IF(I1643&gt;=2,F1643*$K$2,"")</f>
        <v>294.6309308</v>
      </c>
      <c r="L1643" s="22" t="str">
        <f aca="false">IF(I1643&gt;=3,F1643*$L$2,"")</f>
        <v/>
      </c>
      <c r="M1643" s="22" t="str">
        <f aca="false">IF(I1643&gt;=4,F1643*$M$2,"")</f>
        <v/>
      </c>
      <c r="N1643" s="16" t="n">
        <v>6</v>
      </c>
      <c r="O1643" s="16" t="n">
        <v>0</v>
      </c>
      <c r="P1643" s="23" t="n">
        <v>0</v>
      </c>
      <c r="Q1643" s="22"/>
      <c r="R1643" s="38"/>
      <c r="S1643" s="25" t="n">
        <f aca="false">SUM(F1643,H1643,J1643,K1643,L1643,M1643)</f>
        <v>3167.05091412</v>
      </c>
      <c r="T1643" s="25" t="n">
        <f aca="false">SUM(F1643,H1643,J1643,K1643,L1643,M1643,Q1643)</f>
        <v>3167.05091412</v>
      </c>
      <c r="AMH1643" s="13"/>
      <c r="AMI1643" s="0"/>
      <c r="AMJ1643" s="0"/>
    </row>
    <row r="1644" s="39" customFormat="true" ht="13.8" hidden="false" customHeight="false" outlineLevel="0" collapsed="false">
      <c r="A1644" s="27" t="n">
        <v>31002021</v>
      </c>
      <c r="B1644" s="28" t="s">
        <v>1674</v>
      </c>
      <c r="C1644" s="29"/>
      <c r="D1644" s="29"/>
      <c r="E1644" s="27" t="s">
        <v>225</v>
      </c>
      <c r="F1644" s="19" t="n">
        <f aca="false">IF(C1644="",VLOOKUP(E1644,'PORTE E UCO'!$A$5:$D$46,4,0),VLOOKUP(E1644,'PORTE E UCO'!$A$5:$D$46,4,0)*C1644)</f>
        <v>1035.416342</v>
      </c>
      <c r="G1644" s="30"/>
      <c r="H1644" s="21" t="n">
        <f aca="false">G1644*$R$2</f>
        <v>0</v>
      </c>
      <c r="I1644" s="27" t="n">
        <v>2</v>
      </c>
      <c r="J1644" s="22" t="n">
        <f aca="false">IF(I1644&gt;=1,F1644*$J$2,"")</f>
        <v>310.6249026</v>
      </c>
      <c r="K1644" s="22" t="n">
        <f aca="false">IF(I1644&gt;=2,F1644*$K$2,"")</f>
        <v>207.0832684</v>
      </c>
      <c r="L1644" s="22" t="str">
        <f aca="false">IF(I1644&gt;=3,F1644*$L$2,"")</f>
        <v/>
      </c>
      <c r="M1644" s="22" t="str">
        <f aca="false">IF(I1644&gt;=4,F1644*$M$2,"")</f>
        <v/>
      </c>
      <c r="N1644" s="27" t="n">
        <v>4</v>
      </c>
      <c r="O1644" s="27" t="n">
        <v>0</v>
      </c>
      <c r="P1644" s="31" t="n">
        <v>0</v>
      </c>
      <c r="Q1644" s="32"/>
      <c r="R1644" s="38"/>
      <c r="S1644" s="25" t="n">
        <f aca="false">SUM(F1644,H1644,J1644,K1644,L1644,M1644)</f>
        <v>1553.124513</v>
      </c>
      <c r="T1644" s="25" t="n">
        <f aca="false">SUM(F1644,H1644,J1644,K1644,L1644,M1644,Q1644)</f>
        <v>1553.124513</v>
      </c>
      <c r="AMH1644" s="13"/>
      <c r="AMI1644" s="0"/>
      <c r="AMJ1644" s="0"/>
    </row>
    <row r="1645" s="39" customFormat="true" ht="13.8" hidden="false" customHeight="false" outlineLevel="0" collapsed="false">
      <c r="A1645" s="16" t="n">
        <v>31002293</v>
      </c>
      <c r="B1645" s="17" t="s">
        <v>1675</v>
      </c>
      <c r="C1645" s="18"/>
      <c r="D1645" s="18"/>
      <c r="E1645" s="16" t="s">
        <v>359</v>
      </c>
      <c r="F1645" s="19" t="n">
        <f aca="false">IF(C1645="",VLOOKUP(E1645,'PORTE E UCO'!$A$5:$D$46,4,0),VLOOKUP(E1645,'PORTE E UCO'!$A$5:$D$46,4,0)*C1645)</f>
        <v>1473.154654</v>
      </c>
      <c r="G1645" s="20" t="n">
        <v>48.66</v>
      </c>
      <c r="H1645" s="21" t="n">
        <f aca="false">G1645*$R$2</f>
        <v>957.31893312</v>
      </c>
      <c r="I1645" s="16" t="n">
        <v>2</v>
      </c>
      <c r="J1645" s="22" t="n">
        <f aca="false">IF(I1645&gt;=1,F1645*$J$2,"")</f>
        <v>441.9463962</v>
      </c>
      <c r="K1645" s="22" t="n">
        <f aca="false">IF(I1645&gt;=2,F1645*$K$2,"")</f>
        <v>294.6309308</v>
      </c>
      <c r="L1645" s="22" t="str">
        <f aca="false">IF(I1645&gt;=3,F1645*$L$2,"")</f>
        <v/>
      </c>
      <c r="M1645" s="22" t="str">
        <f aca="false">IF(I1645&gt;=4,F1645*$M$2,"")</f>
        <v/>
      </c>
      <c r="N1645" s="16" t="n">
        <v>5</v>
      </c>
      <c r="O1645" s="16" t="n">
        <v>0</v>
      </c>
      <c r="P1645" s="23" t="n">
        <v>0</v>
      </c>
      <c r="Q1645" s="22"/>
      <c r="R1645" s="38"/>
      <c r="S1645" s="25" t="n">
        <f aca="false">SUM(F1645,H1645,J1645,K1645,L1645,M1645)</f>
        <v>3167.05091412</v>
      </c>
      <c r="T1645" s="25" t="n">
        <f aca="false">SUM(F1645,H1645,J1645,K1645,L1645,M1645,Q1645)</f>
        <v>3167.05091412</v>
      </c>
      <c r="AMH1645" s="13"/>
      <c r="AMI1645" s="0"/>
      <c r="AMJ1645" s="0"/>
    </row>
    <row r="1646" s="39" customFormat="true" ht="13.8" hidden="false" customHeight="false" outlineLevel="0" collapsed="false">
      <c r="A1646" s="27" t="n">
        <v>31002030</v>
      </c>
      <c r="B1646" s="28" t="s">
        <v>1676</v>
      </c>
      <c r="C1646" s="29"/>
      <c r="D1646" s="29"/>
      <c r="E1646" s="27" t="s">
        <v>308</v>
      </c>
      <c r="F1646" s="19" t="n">
        <f aca="false">IF(C1646="",VLOOKUP(E1646,'PORTE E UCO'!$A$5:$D$46,4,0),VLOOKUP(E1646,'PORTE E UCO'!$A$5:$D$46,4,0)*C1646)</f>
        <v>1327.248658</v>
      </c>
      <c r="G1646" s="30"/>
      <c r="H1646" s="21" t="n">
        <f aca="false">G1646*$R$2</f>
        <v>0</v>
      </c>
      <c r="I1646" s="27" t="n">
        <v>2</v>
      </c>
      <c r="J1646" s="22" t="n">
        <f aca="false">IF(I1646&gt;=1,F1646*$J$2,"")</f>
        <v>398.1745974</v>
      </c>
      <c r="K1646" s="22" t="n">
        <f aca="false">IF(I1646&gt;=2,F1646*$K$2,"")</f>
        <v>265.4497316</v>
      </c>
      <c r="L1646" s="22" t="str">
        <f aca="false">IF(I1646&gt;=3,F1646*$L$2,"")</f>
        <v/>
      </c>
      <c r="M1646" s="22" t="str">
        <f aca="false">IF(I1646&gt;=4,F1646*$M$2,"")</f>
        <v/>
      </c>
      <c r="N1646" s="27" t="n">
        <v>5</v>
      </c>
      <c r="O1646" s="27" t="n">
        <v>0</v>
      </c>
      <c r="P1646" s="31" t="n">
        <v>0</v>
      </c>
      <c r="Q1646" s="32"/>
      <c r="R1646" s="38"/>
      <c r="S1646" s="25" t="n">
        <f aca="false">SUM(F1646,H1646,J1646,K1646,L1646,M1646)</f>
        <v>1990.872987</v>
      </c>
      <c r="T1646" s="25" t="n">
        <f aca="false">SUM(F1646,H1646,J1646,K1646,L1646,M1646,Q1646)</f>
        <v>1990.872987</v>
      </c>
      <c r="AMH1646" s="13"/>
      <c r="AMI1646" s="0"/>
      <c r="AMJ1646" s="0"/>
    </row>
    <row r="1647" s="39" customFormat="true" ht="13.8" hidden="false" customHeight="false" outlineLevel="0" collapsed="false">
      <c r="A1647" s="16" t="n">
        <v>31002048</v>
      </c>
      <c r="B1647" s="17" t="s">
        <v>1677</v>
      </c>
      <c r="C1647" s="18"/>
      <c r="D1647" s="18"/>
      <c r="E1647" s="16" t="s">
        <v>229</v>
      </c>
      <c r="F1647" s="19" t="n">
        <f aca="false">IF(C1647="",VLOOKUP(E1647,'PORTE E UCO'!$A$5:$D$46,4,0),VLOOKUP(E1647,'PORTE E UCO'!$A$5:$D$46,4,0)*C1647)</f>
        <v>946.935808</v>
      </c>
      <c r="G1647" s="20"/>
      <c r="H1647" s="21" t="n">
        <f aca="false">G1647*$R$2</f>
        <v>0</v>
      </c>
      <c r="I1647" s="16" t="n">
        <v>2</v>
      </c>
      <c r="J1647" s="22" t="n">
        <f aca="false">IF(I1647&gt;=1,F1647*$J$2,"")</f>
        <v>284.0807424</v>
      </c>
      <c r="K1647" s="22" t="n">
        <f aca="false">IF(I1647&gt;=2,F1647*$K$2,"")</f>
        <v>189.3871616</v>
      </c>
      <c r="L1647" s="22" t="str">
        <f aca="false">IF(I1647&gt;=3,F1647*$L$2,"")</f>
        <v/>
      </c>
      <c r="M1647" s="22" t="str">
        <f aca="false">IF(I1647&gt;=4,F1647*$M$2,"")</f>
        <v/>
      </c>
      <c r="N1647" s="16" t="n">
        <v>6</v>
      </c>
      <c r="O1647" s="16" t="n">
        <v>0</v>
      </c>
      <c r="P1647" s="23" t="n">
        <v>0</v>
      </c>
      <c r="Q1647" s="22"/>
      <c r="R1647" s="38"/>
      <c r="S1647" s="25" t="n">
        <f aca="false">SUM(F1647,H1647,J1647,K1647,L1647,M1647)</f>
        <v>1420.403712</v>
      </c>
      <c r="T1647" s="25" t="n">
        <f aca="false">SUM(F1647,H1647,J1647,K1647,L1647,M1647,Q1647)</f>
        <v>1420.403712</v>
      </c>
      <c r="AMH1647" s="13"/>
      <c r="AMI1647" s="0"/>
      <c r="AMJ1647" s="0"/>
    </row>
    <row r="1648" s="39" customFormat="true" ht="13.8" hidden="false" customHeight="false" outlineLevel="0" collapsed="false">
      <c r="A1648" s="27" t="n">
        <v>31002064</v>
      </c>
      <c r="B1648" s="28" t="s">
        <v>1678</v>
      </c>
      <c r="C1648" s="29"/>
      <c r="D1648" s="29"/>
      <c r="E1648" s="27" t="s">
        <v>308</v>
      </c>
      <c r="F1648" s="19" t="n">
        <f aca="false">IF(C1648="",VLOOKUP(E1648,'PORTE E UCO'!$A$5:$D$46,4,0),VLOOKUP(E1648,'PORTE E UCO'!$A$5:$D$46,4,0)*C1648)</f>
        <v>1327.248658</v>
      </c>
      <c r="G1648" s="30"/>
      <c r="H1648" s="21" t="n">
        <f aca="false">G1648*$R$2</f>
        <v>0</v>
      </c>
      <c r="I1648" s="27" t="n">
        <v>2</v>
      </c>
      <c r="J1648" s="22" t="n">
        <f aca="false">IF(I1648&gt;=1,F1648*$J$2,"")</f>
        <v>398.1745974</v>
      </c>
      <c r="K1648" s="22" t="n">
        <f aca="false">IF(I1648&gt;=2,F1648*$K$2,"")</f>
        <v>265.4497316</v>
      </c>
      <c r="L1648" s="22" t="str">
        <f aca="false">IF(I1648&gt;=3,F1648*$L$2,"")</f>
        <v/>
      </c>
      <c r="M1648" s="22" t="str">
        <f aca="false">IF(I1648&gt;=4,F1648*$M$2,"")</f>
        <v/>
      </c>
      <c r="N1648" s="27" t="n">
        <v>5</v>
      </c>
      <c r="O1648" s="27" t="n">
        <v>0</v>
      </c>
      <c r="P1648" s="31" t="n">
        <v>0</v>
      </c>
      <c r="Q1648" s="32"/>
      <c r="R1648" s="38"/>
      <c r="S1648" s="25" t="n">
        <f aca="false">SUM(F1648,H1648,J1648,K1648,L1648,M1648)</f>
        <v>1990.872987</v>
      </c>
      <c r="T1648" s="25" t="n">
        <f aca="false">SUM(F1648,H1648,J1648,K1648,L1648,M1648,Q1648)</f>
        <v>1990.872987</v>
      </c>
      <c r="AMH1648" s="13"/>
      <c r="AMI1648" s="0"/>
      <c r="AMJ1648" s="0"/>
    </row>
    <row r="1649" s="39" customFormat="true" ht="13.8" hidden="false" customHeight="false" outlineLevel="0" collapsed="false">
      <c r="A1649" s="16" t="n">
        <v>31002307</v>
      </c>
      <c r="B1649" s="17" t="s">
        <v>1679</v>
      </c>
      <c r="C1649" s="18"/>
      <c r="D1649" s="18"/>
      <c r="E1649" s="16" t="s">
        <v>361</v>
      </c>
      <c r="F1649" s="19" t="n">
        <f aca="false">IF(C1649="",VLOOKUP(E1649,'PORTE E UCO'!$A$5:$D$46,4,0),VLOOKUP(E1649,'PORTE E UCO'!$A$5:$D$46,4,0)*C1649)</f>
        <v>2089.449468</v>
      </c>
      <c r="G1649" s="20" t="n">
        <v>64.88</v>
      </c>
      <c r="H1649" s="21" t="n">
        <f aca="false">G1649*$R$2</f>
        <v>1276.42524416</v>
      </c>
      <c r="I1649" s="16" t="n">
        <v>2</v>
      </c>
      <c r="J1649" s="22" t="n">
        <f aca="false">IF(I1649&gt;=1,F1649*$J$2,"")</f>
        <v>626.8348404</v>
      </c>
      <c r="K1649" s="22" t="n">
        <f aca="false">IF(I1649&gt;=2,F1649*$K$2,"")</f>
        <v>417.8898936</v>
      </c>
      <c r="L1649" s="22" t="str">
        <f aca="false">IF(I1649&gt;=3,F1649*$L$2,"")</f>
        <v/>
      </c>
      <c r="M1649" s="22" t="str">
        <f aca="false">IF(I1649&gt;=4,F1649*$M$2,"")</f>
        <v/>
      </c>
      <c r="N1649" s="16" t="n">
        <v>6</v>
      </c>
      <c r="O1649" s="16" t="n">
        <v>0</v>
      </c>
      <c r="P1649" s="23" t="n">
        <v>0</v>
      </c>
      <c r="Q1649" s="22"/>
      <c r="R1649" s="38"/>
      <c r="S1649" s="25" t="n">
        <f aca="false">SUM(F1649,H1649,J1649,K1649,L1649,M1649)</f>
        <v>4410.59944616</v>
      </c>
      <c r="T1649" s="25" t="n">
        <f aca="false">SUM(F1649,H1649,J1649,K1649,L1649,M1649,Q1649)</f>
        <v>4410.59944616</v>
      </c>
      <c r="AMH1649" s="13"/>
      <c r="AMI1649" s="0"/>
      <c r="AMJ1649" s="0"/>
    </row>
    <row r="1650" s="39" customFormat="true" ht="13.8" hidden="false" customHeight="false" outlineLevel="0" collapsed="false">
      <c r="A1650" s="27" t="n">
        <v>31002072</v>
      </c>
      <c r="B1650" s="28" t="s">
        <v>1680</v>
      </c>
      <c r="C1650" s="29"/>
      <c r="D1650" s="29"/>
      <c r="E1650" s="27" t="s">
        <v>229</v>
      </c>
      <c r="F1650" s="19" t="n">
        <f aca="false">IF(C1650="",VLOOKUP(E1650,'PORTE E UCO'!$A$5:$D$46,4,0),VLOOKUP(E1650,'PORTE E UCO'!$A$5:$D$46,4,0)*C1650)</f>
        <v>946.935808</v>
      </c>
      <c r="G1650" s="30"/>
      <c r="H1650" s="21" t="n">
        <f aca="false">G1650*$R$2</f>
        <v>0</v>
      </c>
      <c r="I1650" s="27" t="n">
        <v>2</v>
      </c>
      <c r="J1650" s="22" t="n">
        <f aca="false">IF(I1650&gt;=1,F1650*$J$2,"")</f>
        <v>284.0807424</v>
      </c>
      <c r="K1650" s="22" t="n">
        <f aca="false">IF(I1650&gt;=2,F1650*$K$2,"")</f>
        <v>189.3871616</v>
      </c>
      <c r="L1650" s="22" t="str">
        <f aca="false">IF(I1650&gt;=3,F1650*$L$2,"")</f>
        <v/>
      </c>
      <c r="M1650" s="22" t="str">
        <f aca="false">IF(I1650&gt;=4,F1650*$M$2,"")</f>
        <v/>
      </c>
      <c r="N1650" s="27" t="n">
        <v>5</v>
      </c>
      <c r="O1650" s="27" t="n">
        <v>0</v>
      </c>
      <c r="P1650" s="31" t="n">
        <v>0</v>
      </c>
      <c r="Q1650" s="32"/>
      <c r="R1650" s="38"/>
      <c r="S1650" s="25" t="n">
        <f aca="false">SUM(F1650,H1650,J1650,K1650,L1650,M1650)</f>
        <v>1420.403712</v>
      </c>
      <c r="T1650" s="25" t="n">
        <f aca="false">SUM(F1650,H1650,J1650,K1650,L1650,M1650,Q1650)</f>
        <v>1420.403712</v>
      </c>
      <c r="AMH1650" s="13"/>
      <c r="AMI1650" s="0"/>
      <c r="AMJ1650" s="0"/>
    </row>
    <row r="1651" s="39" customFormat="true" ht="13.8" hidden="false" customHeight="false" outlineLevel="0" collapsed="false">
      <c r="A1651" s="16" t="n">
        <v>31002315</v>
      </c>
      <c r="B1651" s="17" t="s">
        <v>1681</v>
      </c>
      <c r="C1651" s="18"/>
      <c r="D1651" s="18"/>
      <c r="E1651" s="16" t="s">
        <v>308</v>
      </c>
      <c r="F1651" s="19" t="n">
        <f aca="false">IF(C1651="",VLOOKUP(E1651,'PORTE E UCO'!$A$5:$D$46,4,0),VLOOKUP(E1651,'PORTE E UCO'!$A$5:$D$46,4,0)*C1651)</f>
        <v>1327.248658</v>
      </c>
      <c r="G1651" s="20" t="n">
        <v>48.66</v>
      </c>
      <c r="H1651" s="21" t="n">
        <f aca="false">G1651*$R$2</f>
        <v>957.31893312</v>
      </c>
      <c r="I1651" s="16" t="n">
        <v>2</v>
      </c>
      <c r="J1651" s="22" t="n">
        <f aca="false">IF(I1651&gt;=1,F1651*$J$2,"")</f>
        <v>398.1745974</v>
      </c>
      <c r="K1651" s="22" t="n">
        <f aca="false">IF(I1651&gt;=2,F1651*$K$2,"")</f>
        <v>265.4497316</v>
      </c>
      <c r="L1651" s="22" t="str">
        <f aca="false">IF(I1651&gt;=3,F1651*$L$2,"")</f>
        <v/>
      </c>
      <c r="M1651" s="22" t="str">
        <f aca="false">IF(I1651&gt;=4,F1651*$M$2,"")</f>
        <v/>
      </c>
      <c r="N1651" s="16" t="n">
        <v>6</v>
      </c>
      <c r="O1651" s="16" t="n">
        <v>0</v>
      </c>
      <c r="P1651" s="23" t="n">
        <v>0</v>
      </c>
      <c r="Q1651" s="22"/>
      <c r="R1651" s="38"/>
      <c r="S1651" s="25" t="n">
        <f aca="false">SUM(F1651,H1651,J1651,K1651,L1651,M1651)</f>
        <v>2948.19192012</v>
      </c>
      <c r="T1651" s="25" t="n">
        <f aca="false">SUM(F1651,H1651,J1651,K1651,L1651,M1651,Q1651)</f>
        <v>2948.19192012</v>
      </c>
      <c r="AMH1651" s="13"/>
      <c r="AMI1651" s="0"/>
      <c r="AMJ1651" s="0"/>
    </row>
    <row r="1652" s="39" customFormat="true" ht="13.8" hidden="false" customHeight="false" outlineLevel="0" collapsed="false">
      <c r="A1652" s="27" t="n">
        <v>31002080</v>
      </c>
      <c r="B1652" s="28" t="s">
        <v>1682</v>
      </c>
      <c r="C1652" s="29"/>
      <c r="D1652" s="29"/>
      <c r="E1652" s="27" t="s">
        <v>229</v>
      </c>
      <c r="F1652" s="19" t="n">
        <f aca="false">IF(C1652="",VLOOKUP(E1652,'PORTE E UCO'!$A$5:$D$46,4,0),VLOOKUP(E1652,'PORTE E UCO'!$A$5:$D$46,4,0)*C1652)</f>
        <v>946.935808</v>
      </c>
      <c r="G1652" s="30"/>
      <c r="H1652" s="21" t="n">
        <f aca="false">G1652*$R$2</f>
        <v>0</v>
      </c>
      <c r="I1652" s="27" t="n">
        <v>2</v>
      </c>
      <c r="J1652" s="22" t="n">
        <f aca="false">IF(I1652&gt;=1,F1652*$J$2,"")</f>
        <v>284.0807424</v>
      </c>
      <c r="K1652" s="22" t="n">
        <f aca="false">IF(I1652&gt;=2,F1652*$K$2,"")</f>
        <v>189.3871616</v>
      </c>
      <c r="L1652" s="22" t="str">
        <f aca="false">IF(I1652&gt;=3,F1652*$L$2,"")</f>
        <v/>
      </c>
      <c r="M1652" s="22" t="str">
        <f aca="false">IF(I1652&gt;=4,F1652*$M$2,"")</f>
        <v/>
      </c>
      <c r="N1652" s="27" t="n">
        <v>4</v>
      </c>
      <c r="O1652" s="27" t="n">
        <v>0</v>
      </c>
      <c r="P1652" s="31" t="n">
        <v>0</v>
      </c>
      <c r="Q1652" s="32"/>
      <c r="R1652" s="38"/>
      <c r="S1652" s="25" t="n">
        <f aca="false">SUM(F1652,H1652,J1652,K1652,L1652,M1652)</f>
        <v>1420.403712</v>
      </c>
      <c r="T1652" s="25" t="n">
        <f aca="false">SUM(F1652,H1652,J1652,K1652,L1652,M1652,Q1652)</f>
        <v>1420.403712</v>
      </c>
      <c r="AMH1652" s="13"/>
      <c r="AMI1652" s="0"/>
      <c r="AMJ1652" s="0"/>
    </row>
    <row r="1653" s="39" customFormat="true" ht="13.8" hidden="false" customHeight="false" outlineLevel="0" collapsed="false">
      <c r="A1653" s="16" t="n">
        <v>31002323</v>
      </c>
      <c r="B1653" s="17" t="s">
        <v>1683</v>
      </c>
      <c r="C1653" s="18"/>
      <c r="D1653" s="18"/>
      <c r="E1653" s="16" t="s">
        <v>308</v>
      </c>
      <c r="F1653" s="19" t="n">
        <f aca="false">IF(C1653="",VLOOKUP(E1653,'PORTE E UCO'!$A$5:$D$46,4,0),VLOOKUP(E1653,'PORTE E UCO'!$A$5:$D$46,4,0)*C1653)</f>
        <v>1327.248658</v>
      </c>
      <c r="G1653" s="20" t="n">
        <v>48.66</v>
      </c>
      <c r="H1653" s="21" t="n">
        <f aca="false">G1653*$R$2</f>
        <v>957.31893312</v>
      </c>
      <c r="I1653" s="16" t="n">
        <v>2</v>
      </c>
      <c r="J1653" s="22" t="n">
        <f aca="false">IF(I1653&gt;=1,F1653*$J$2,"")</f>
        <v>398.1745974</v>
      </c>
      <c r="K1653" s="22" t="n">
        <f aca="false">IF(I1653&gt;=2,F1653*$K$2,"")</f>
        <v>265.4497316</v>
      </c>
      <c r="L1653" s="22" t="str">
        <f aca="false">IF(I1653&gt;=3,F1653*$L$2,"")</f>
        <v/>
      </c>
      <c r="M1653" s="22" t="str">
        <f aca="false">IF(I1653&gt;=4,F1653*$M$2,"")</f>
        <v/>
      </c>
      <c r="N1653" s="16" t="n">
        <v>5</v>
      </c>
      <c r="O1653" s="16" t="n">
        <v>0</v>
      </c>
      <c r="P1653" s="23" t="n">
        <v>0</v>
      </c>
      <c r="Q1653" s="22"/>
      <c r="R1653" s="38"/>
      <c r="S1653" s="25" t="n">
        <f aca="false">SUM(F1653,H1653,J1653,K1653,L1653,M1653)</f>
        <v>2948.19192012</v>
      </c>
      <c r="T1653" s="25" t="n">
        <f aca="false">SUM(F1653,H1653,J1653,K1653,L1653,M1653,Q1653)</f>
        <v>2948.19192012</v>
      </c>
      <c r="AMH1653" s="13"/>
      <c r="AMI1653" s="0"/>
      <c r="AMJ1653" s="0"/>
    </row>
    <row r="1654" s="39" customFormat="true" ht="14.95" hidden="false" customHeight="false" outlineLevel="0" collapsed="false">
      <c r="A1654" s="27" t="n">
        <v>31002099</v>
      </c>
      <c r="B1654" s="28" t="s">
        <v>1684</v>
      </c>
      <c r="C1654" s="29"/>
      <c r="D1654" s="29"/>
      <c r="E1654" s="27" t="s">
        <v>341</v>
      </c>
      <c r="F1654" s="19" t="n">
        <f aca="false">IF(C1654="",VLOOKUP(E1654,'PORTE E UCO'!$A$5:$D$46,4,0),VLOOKUP(E1654,'PORTE E UCO'!$A$5:$D$46,4,0)*C1654)</f>
        <v>1558.54594</v>
      </c>
      <c r="G1654" s="30"/>
      <c r="H1654" s="21" t="n">
        <f aca="false">G1654*$R$2</f>
        <v>0</v>
      </c>
      <c r="I1654" s="27" t="n">
        <v>2</v>
      </c>
      <c r="J1654" s="22" t="n">
        <f aca="false">IF(I1654&gt;=1,F1654*$J$2,"")</f>
        <v>467.563782</v>
      </c>
      <c r="K1654" s="22" t="n">
        <f aca="false">IF(I1654&gt;=2,F1654*$K$2,"")</f>
        <v>311.709188</v>
      </c>
      <c r="L1654" s="22" t="str">
        <f aca="false">IF(I1654&gt;=3,F1654*$L$2,"")</f>
        <v/>
      </c>
      <c r="M1654" s="22" t="str">
        <f aca="false">IF(I1654&gt;=4,F1654*$M$2,"")</f>
        <v/>
      </c>
      <c r="N1654" s="27" t="n">
        <v>6</v>
      </c>
      <c r="O1654" s="27" t="n">
        <v>0</v>
      </c>
      <c r="P1654" s="31" t="n">
        <v>0</v>
      </c>
      <c r="Q1654" s="32"/>
      <c r="R1654" s="38"/>
      <c r="S1654" s="25" t="n">
        <f aca="false">SUM(F1654,H1654,J1654,K1654,L1654,M1654)</f>
        <v>2337.81891</v>
      </c>
      <c r="T1654" s="25" t="n">
        <f aca="false">SUM(F1654,H1654,J1654,K1654,L1654,M1654,Q1654)</f>
        <v>2337.81891</v>
      </c>
      <c r="AMH1654" s="13"/>
      <c r="AMI1654" s="0"/>
      <c r="AMJ1654" s="0"/>
    </row>
    <row r="1655" s="39" customFormat="true" ht="14.95" hidden="false" customHeight="false" outlineLevel="0" collapsed="false">
      <c r="A1655" s="16" t="n">
        <v>31002102</v>
      </c>
      <c r="B1655" s="17" t="s">
        <v>1685</v>
      </c>
      <c r="C1655" s="18"/>
      <c r="D1655" s="18"/>
      <c r="E1655" s="16" t="s">
        <v>308</v>
      </c>
      <c r="F1655" s="19" t="n">
        <f aca="false">IF(C1655="",VLOOKUP(E1655,'PORTE E UCO'!$A$5:$D$46,4,0),VLOOKUP(E1655,'PORTE E UCO'!$A$5:$D$46,4,0)*C1655)</f>
        <v>1327.248658</v>
      </c>
      <c r="G1655" s="20"/>
      <c r="H1655" s="21" t="n">
        <f aca="false">G1655*$R$2</f>
        <v>0</v>
      </c>
      <c r="I1655" s="16" t="n">
        <v>2</v>
      </c>
      <c r="J1655" s="22" t="n">
        <f aca="false">IF(I1655&gt;=1,F1655*$J$2,"")</f>
        <v>398.1745974</v>
      </c>
      <c r="K1655" s="22" t="n">
        <f aca="false">IF(I1655&gt;=2,F1655*$K$2,"")</f>
        <v>265.4497316</v>
      </c>
      <c r="L1655" s="22" t="str">
        <f aca="false">IF(I1655&gt;=3,F1655*$L$2,"")</f>
        <v/>
      </c>
      <c r="M1655" s="22" t="str">
        <f aca="false">IF(I1655&gt;=4,F1655*$M$2,"")</f>
        <v/>
      </c>
      <c r="N1655" s="16" t="n">
        <v>6</v>
      </c>
      <c r="O1655" s="16" t="n">
        <v>0</v>
      </c>
      <c r="P1655" s="23" t="n">
        <v>0</v>
      </c>
      <c r="Q1655" s="22"/>
      <c r="R1655" s="38"/>
      <c r="S1655" s="25" t="n">
        <f aca="false">SUM(F1655,H1655,J1655,K1655,L1655,M1655)</f>
        <v>1990.872987</v>
      </c>
      <c r="T1655" s="25" t="n">
        <f aca="false">SUM(F1655,H1655,J1655,K1655,L1655,M1655,Q1655)</f>
        <v>1990.872987</v>
      </c>
      <c r="AMH1655" s="13"/>
      <c r="AMI1655" s="0"/>
      <c r="AMJ1655" s="0"/>
    </row>
    <row r="1656" s="39" customFormat="true" ht="13.8" hidden="false" customHeight="false" outlineLevel="0" collapsed="false">
      <c r="A1656" s="27" t="n">
        <v>31002110</v>
      </c>
      <c r="B1656" s="28" t="s">
        <v>1686</v>
      </c>
      <c r="C1656" s="29"/>
      <c r="D1656" s="29"/>
      <c r="E1656" s="27" t="s">
        <v>341</v>
      </c>
      <c r="F1656" s="19" t="n">
        <f aca="false">IF(C1656="",VLOOKUP(E1656,'PORTE E UCO'!$A$5:$D$46,4,0),VLOOKUP(E1656,'PORTE E UCO'!$A$5:$D$46,4,0)*C1656)</f>
        <v>1558.54594</v>
      </c>
      <c r="G1656" s="30"/>
      <c r="H1656" s="21" t="n">
        <f aca="false">G1656*$R$2</f>
        <v>0</v>
      </c>
      <c r="I1656" s="27" t="n">
        <v>2</v>
      </c>
      <c r="J1656" s="22" t="n">
        <f aca="false">IF(I1656&gt;=1,F1656*$J$2,"")</f>
        <v>467.563782</v>
      </c>
      <c r="K1656" s="22" t="n">
        <f aca="false">IF(I1656&gt;=2,F1656*$K$2,"")</f>
        <v>311.709188</v>
      </c>
      <c r="L1656" s="22" t="str">
        <f aca="false">IF(I1656&gt;=3,F1656*$L$2,"")</f>
        <v/>
      </c>
      <c r="M1656" s="22" t="str">
        <f aca="false">IF(I1656&gt;=4,F1656*$M$2,"")</f>
        <v/>
      </c>
      <c r="N1656" s="27" t="n">
        <v>6</v>
      </c>
      <c r="O1656" s="27" t="n">
        <v>0</v>
      </c>
      <c r="P1656" s="31" t="n">
        <v>0</v>
      </c>
      <c r="Q1656" s="32"/>
      <c r="R1656" s="38"/>
      <c r="S1656" s="25" t="n">
        <f aca="false">SUM(F1656,H1656,J1656,K1656,L1656,M1656)</f>
        <v>2337.81891</v>
      </c>
      <c r="T1656" s="25" t="n">
        <f aca="false">SUM(F1656,H1656,J1656,K1656,L1656,M1656,Q1656)</f>
        <v>2337.81891</v>
      </c>
      <c r="AMH1656" s="13"/>
      <c r="AMI1656" s="0"/>
      <c r="AMJ1656" s="0"/>
    </row>
    <row r="1657" s="39" customFormat="true" ht="13.8" hidden="false" customHeight="false" outlineLevel="0" collapsed="false">
      <c r="A1657" s="16" t="n">
        <v>31002331</v>
      </c>
      <c r="B1657" s="17" t="s">
        <v>1687</v>
      </c>
      <c r="C1657" s="18"/>
      <c r="D1657" s="18"/>
      <c r="E1657" s="16" t="s">
        <v>361</v>
      </c>
      <c r="F1657" s="19" t="n">
        <f aca="false">IF(C1657="",VLOOKUP(E1657,'PORTE E UCO'!$A$5:$D$46,4,0),VLOOKUP(E1657,'PORTE E UCO'!$A$5:$D$46,4,0)*C1657)</f>
        <v>2089.449468</v>
      </c>
      <c r="G1657" s="20" t="n">
        <v>64.88</v>
      </c>
      <c r="H1657" s="21" t="n">
        <f aca="false">G1657*$R$2</f>
        <v>1276.42524416</v>
      </c>
      <c r="I1657" s="16" t="n">
        <v>2</v>
      </c>
      <c r="J1657" s="22" t="n">
        <f aca="false">IF(I1657&gt;=1,F1657*$J$2,"")</f>
        <v>626.8348404</v>
      </c>
      <c r="K1657" s="22" t="n">
        <f aca="false">IF(I1657&gt;=2,F1657*$K$2,"")</f>
        <v>417.8898936</v>
      </c>
      <c r="L1657" s="22" t="str">
        <f aca="false">IF(I1657&gt;=3,F1657*$L$2,"")</f>
        <v/>
      </c>
      <c r="M1657" s="22" t="str">
        <f aca="false">IF(I1657&gt;=4,F1657*$M$2,"")</f>
        <v/>
      </c>
      <c r="N1657" s="16" t="n">
        <v>7</v>
      </c>
      <c r="O1657" s="16" t="n">
        <v>0</v>
      </c>
      <c r="P1657" s="23" t="n">
        <v>0</v>
      </c>
      <c r="Q1657" s="22"/>
      <c r="R1657" s="38"/>
      <c r="S1657" s="25" t="n">
        <f aca="false">SUM(F1657,H1657,J1657,K1657,L1657,M1657)</f>
        <v>4410.59944616</v>
      </c>
      <c r="T1657" s="25" t="n">
        <f aca="false">SUM(F1657,H1657,J1657,K1657,L1657,M1657,Q1657)</f>
        <v>4410.59944616</v>
      </c>
      <c r="AMH1657" s="13"/>
      <c r="AMI1657" s="0"/>
      <c r="AMJ1657" s="0"/>
    </row>
    <row r="1658" s="39" customFormat="true" ht="13.8" hidden="false" customHeight="false" outlineLevel="0" collapsed="false">
      <c r="A1658" s="27" t="n">
        <v>31002129</v>
      </c>
      <c r="B1658" s="28" t="s">
        <v>1688</v>
      </c>
      <c r="C1658" s="29"/>
      <c r="D1658" s="29"/>
      <c r="E1658" s="27" t="s">
        <v>308</v>
      </c>
      <c r="F1658" s="19" t="n">
        <f aca="false">IF(C1658="",VLOOKUP(E1658,'PORTE E UCO'!$A$5:$D$46,4,0),VLOOKUP(E1658,'PORTE E UCO'!$A$5:$D$46,4,0)*C1658)</f>
        <v>1327.248658</v>
      </c>
      <c r="G1658" s="30"/>
      <c r="H1658" s="21" t="n">
        <f aca="false">G1658*$R$2</f>
        <v>0</v>
      </c>
      <c r="I1658" s="27" t="n">
        <v>2</v>
      </c>
      <c r="J1658" s="22" t="n">
        <f aca="false">IF(I1658&gt;=1,F1658*$J$2,"")</f>
        <v>398.1745974</v>
      </c>
      <c r="K1658" s="22" t="n">
        <f aca="false">IF(I1658&gt;=2,F1658*$K$2,"")</f>
        <v>265.4497316</v>
      </c>
      <c r="L1658" s="22" t="str">
        <f aca="false">IF(I1658&gt;=3,F1658*$L$2,"")</f>
        <v/>
      </c>
      <c r="M1658" s="22" t="str">
        <f aca="false">IF(I1658&gt;=4,F1658*$M$2,"")</f>
        <v/>
      </c>
      <c r="N1658" s="27" t="n">
        <v>6</v>
      </c>
      <c r="O1658" s="27" t="n">
        <v>0</v>
      </c>
      <c r="P1658" s="31" t="n">
        <v>0</v>
      </c>
      <c r="Q1658" s="32"/>
      <c r="R1658" s="38"/>
      <c r="S1658" s="25" t="n">
        <f aca="false">SUM(F1658,H1658,J1658,K1658,L1658,M1658)</f>
        <v>1990.872987</v>
      </c>
      <c r="T1658" s="25" t="n">
        <f aca="false">SUM(F1658,H1658,J1658,K1658,L1658,M1658,Q1658)</f>
        <v>1990.872987</v>
      </c>
      <c r="AMH1658" s="13"/>
      <c r="AMI1658" s="0"/>
      <c r="AMJ1658" s="0"/>
    </row>
    <row r="1659" s="39" customFormat="true" ht="13.8" hidden="false" customHeight="false" outlineLevel="0" collapsed="false">
      <c r="A1659" s="16" t="n">
        <v>31002340</v>
      </c>
      <c r="B1659" s="17" t="s">
        <v>1689</v>
      </c>
      <c r="C1659" s="18"/>
      <c r="D1659" s="18"/>
      <c r="E1659" s="16" t="s">
        <v>745</v>
      </c>
      <c r="F1659" s="19" t="n">
        <f aca="false">IF(C1659="",VLOOKUP(E1659,'PORTE E UCO'!$A$5:$D$46,4,0),VLOOKUP(E1659,'PORTE E UCO'!$A$5:$D$46,4,0)*C1659)</f>
        <v>1943.523148</v>
      </c>
      <c r="G1659" s="20" t="n">
        <v>64.88</v>
      </c>
      <c r="H1659" s="21" t="n">
        <f aca="false">G1659*$R$2</f>
        <v>1276.42524416</v>
      </c>
      <c r="I1659" s="16" t="n">
        <v>2</v>
      </c>
      <c r="J1659" s="22" t="n">
        <f aca="false">IF(I1659&gt;=1,F1659*$J$2,"")</f>
        <v>583.0569444</v>
      </c>
      <c r="K1659" s="22" t="n">
        <f aca="false">IF(I1659&gt;=2,F1659*$K$2,"")</f>
        <v>388.7046296</v>
      </c>
      <c r="L1659" s="22" t="str">
        <f aca="false">IF(I1659&gt;=3,F1659*$L$2,"")</f>
        <v/>
      </c>
      <c r="M1659" s="22" t="str">
        <f aca="false">IF(I1659&gt;=4,F1659*$M$2,"")</f>
        <v/>
      </c>
      <c r="N1659" s="16" t="n">
        <v>7</v>
      </c>
      <c r="O1659" s="16" t="n">
        <v>0</v>
      </c>
      <c r="P1659" s="23" t="n">
        <v>0</v>
      </c>
      <c r="Q1659" s="22"/>
      <c r="R1659" s="38"/>
      <c r="S1659" s="25" t="n">
        <f aca="false">SUM(F1659,H1659,J1659,K1659,L1659,M1659)</f>
        <v>4191.70996616</v>
      </c>
      <c r="T1659" s="25" t="n">
        <f aca="false">SUM(F1659,H1659,J1659,K1659,L1659,M1659,Q1659)</f>
        <v>4191.70996616</v>
      </c>
      <c r="AMH1659" s="13"/>
      <c r="AMI1659" s="0"/>
      <c r="AMJ1659" s="0"/>
    </row>
    <row r="1660" s="39" customFormat="true" ht="13.8" hidden="false" customHeight="false" outlineLevel="0" collapsed="false">
      <c r="A1660" s="27" t="n">
        <v>31002137</v>
      </c>
      <c r="B1660" s="28" t="s">
        <v>1690</v>
      </c>
      <c r="C1660" s="29"/>
      <c r="D1660" s="29"/>
      <c r="E1660" s="27" t="s">
        <v>195</v>
      </c>
      <c r="F1660" s="19" t="n">
        <f aca="false">IF(C1660="",VLOOKUP(E1660,'PORTE E UCO'!$A$5:$D$46,4,0),VLOOKUP(E1660,'PORTE E UCO'!$A$5:$D$46,4,0)*C1660)</f>
        <v>742.008916</v>
      </c>
      <c r="G1660" s="30"/>
      <c r="H1660" s="21" t="n">
        <f aca="false">G1660*$R$2</f>
        <v>0</v>
      </c>
      <c r="I1660" s="27" t="n">
        <v>2</v>
      </c>
      <c r="J1660" s="22" t="n">
        <f aca="false">IF(I1660&gt;=1,F1660*$J$2,"")</f>
        <v>222.6026748</v>
      </c>
      <c r="K1660" s="22" t="n">
        <f aca="false">IF(I1660&gt;=2,F1660*$K$2,"")</f>
        <v>148.4017832</v>
      </c>
      <c r="L1660" s="22" t="str">
        <f aca="false">IF(I1660&gt;=3,F1660*$L$2,"")</f>
        <v/>
      </c>
      <c r="M1660" s="22" t="str">
        <f aca="false">IF(I1660&gt;=4,F1660*$M$2,"")</f>
        <v/>
      </c>
      <c r="N1660" s="27" t="n">
        <v>3</v>
      </c>
      <c r="O1660" s="27" t="n">
        <v>0</v>
      </c>
      <c r="P1660" s="31" t="n">
        <v>0</v>
      </c>
      <c r="Q1660" s="32"/>
      <c r="R1660" s="38"/>
      <c r="S1660" s="25" t="n">
        <f aca="false">SUM(F1660,H1660,J1660,K1660,L1660,M1660)</f>
        <v>1113.013374</v>
      </c>
      <c r="T1660" s="25" t="n">
        <f aca="false">SUM(F1660,H1660,J1660,K1660,L1660,M1660,Q1660)</f>
        <v>1113.013374</v>
      </c>
      <c r="AMH1660" s="13"/>
      <c r="AMI1660" s="0"/>
      <c r="AMJ1660" s="0"/>
    </row>
    <row r="1661" s="39" customFormat="true" ht="13.8" hidden="false" customHeight="false" outlineLevel="0" collapsed="false">
      <c r="A1661" s="16" t="n">
        <v>31002358</v>
      </c>
      <c r="B1661" s="17" t="s">
        <v>1691</v>
      </c>
      <c r="C1661" s="18"/>
      <c r="D1661" s="18"/>
      <c r="E1661" s="16" t="s">
        <v>229</v>
      </c>
      <c r="F1661" s="19" t="n">
        <f aca="false">IF(C1661="",VLOOKUP(E1661,'PORTE E UCO'!$A$5:$D$46,4,0),VLOOKUP(E1661,'PORTE E UCO'!$A$5:$D$46,4,0)*C1661)</f>
        <v>946.935808</v>
      </c>
      <c r="G1661" s="20" t="n">
        <v>44.61</v>
      </c>
      <c r="H1661" s="21" t="n">
        <f aca="false">G1661*$R$2</f>
        <v>877.64072352</v>
      </c>
      <c r="I1661" s="16" t="n">
        <v>2</v>
      </c>
      <c r="J1661" s="22" t="n">
        <f aca="false">IF(I1661&gt;=1,F1661*$J$2,"")</f>
        <v>284.0807424</v>
      </c>
      <c r="K1661" s="22" t="n">
        <f aca="false">IF(I1661&gt;=2,F1661*$K$2,"")</f>
        <v>189.3871616</v>
      </c>
      <c r="L1661" s="22" t="str">
        <f aca="false">IF(I1661&gt;=3,F1661*$L$2,"")</f>
        <v/>
      </c>
      <c r="M1661" s="22" t="str">
        <f aca="false">IF(I1661&gt;=4,F1661*$M$2,"")</f>
        <v/>
      </c>
      <c r="N1661" s="16" t="n">
        <v>5</v>
      </c>
      <c r="O1661" s="16" t="n">
        <v>0</v>
      </c>
      <c r="P1661" s="23" t="n">
        <v>0</v>
      </c>
      <c r="Q1661" s="22"/>
      <c r="R1661" s="38"/>
      <c r="S1661" s="25" t="n">
        <f aca="false">SUM(F1661,H1661,J1661,K1661,L1661,M1661)</f>
        <v>2298.04443552</v>
      </c>
      <c r="T1661" s="25" t="n">
        <f aca="false">SUM(F1661,H1661,J1661,K1661,L1661,M1661,Q1661)</f>
        <v>2298.04443552</v>
      </c>
      <c r="AMH1661" s="13"/>
      <c r="AMI1661" s="0"/>
      <c r="AMJ1661" s="0"/>
    </row>
    <row r="1662" s="39" customFormat="true" ht="13.8" hidden="false" customHeight="false" outlineLevel="0" collapsed="false">
      <c r="A1662" s="27" t="n">
        <v>31002218</v>
      </c>
      <c r="B1662" s="28" t="s">
        <v>1692</v>
      </c>
      <c r="C1662" s="29"/>
      <c r="D1662" s="29"/>
      <c r="E1662" s="27" t="s">
        <v>359</v>
      </c>
      <c r="F1662" s="19" t="n">
        <f aca="false">IF(C1662="",VLOOKUP(E1662,'PORTE E UCO'!$A$5:$D$46,4,0),VLOOKUP(E1662,'PORTE E UCO'!$A$5:$D$46,4,0)*C1662)</f>
        <v>1473.154654</v>
      </c>
      <c r="G1662" s="30"/>
      <c r="H1662" s="21" t="n">
        <f aca="false">G1662*$R$2</f>
        <v>0</v>
      </c>
      <c r="I1662" s="27" t="n">
        <v>2</v>
      </c>
      <c r="J1662" s="22" t="n">
        <f aca="false">IF(I1662&gt;=1,F1662*$J$2,"")</f>
        <v>441.9463962</v>
      </c>
      <c r="K1662" s="22" t="n">
        <f aca="false">IF(I1662&gt;=2,F1662*$K$2,"")</f>
        <v>294.6309308</v>
      </c>
      <c r="L1662" s="22" t="str">
        <f aca="false">IF(I1662&gt;=3,F1662*$L$2,"")</f>
        <v/>
      </c>
      <c r="M1662" s="22" t="str">
        <f aca="false">IF(I1662&gt;=4,F1662*$M$2,"")</f>
        <v/>
      </c>
      <c r="N1662" s="27" t="n">
        <v>7</v>
      </c>
      <c r="O1662" s="27" t="n">
        <v>0</v>
      </c>
      <c r="P1662" s="31" t="n">
        <v>0</v>
      </c>
      <c r="Q1662" s="32"/>
      <c r="R1662" s="38"/>
      <c r="S1662" s="25" t="n">
        <f aca="false">SUM(F1662,H1662,J1662,K1662,L1662,M1662)</f>
        <v>2209.731981</v>
      </c>
      <c r="T1662" s="25" t="n">
        <f aca="false">SUM(F1662,H1662,J1662,K1662,L1662,M1662,Q1662)</f>
        <v>2209.731981</v>
      </c>
      <c r="AMH1662" s="13"/>
      <c r="AMI1662" s="0"/>
      <c r="AMJ1662" s="0"/>
    </row>
    <row r="1663" s="39" customFormat="true" ht="13.8" hidden="false" customHeight="false" outlineLevel="0" collapsed="false">
      <c r="A1663" s="16" t="n">
        <v>31002390</v>
      </c>
      <c r="B1663" s="17" t="s">
        <v>1693</v>
      </c>
      <c r="C1663" s="18"/>
      <c r="D1663" s="18"/>
      <c r="E1663" s="16" t="s">
        <v>361</v>
      </c>
      <c r="F1663" s="19" t="n">
        <f aca="false">IF(C1663="",VLOOKUP(E1663,'PORTE E UCO'!$A$5:$D$46,4,0),VLOOKUP(E1663,'PORTE E UCO'!$A$5:$D$46,4,0)*C1663)</f>
        <v>2089.449468</v>
      </c>
      <c r="G1663" s="20" t="n">
        <v>64.88</v>
      </c>
      <c r="H1663" s="21" t="n">
        <f aca="false">G1663*$R$2</f>
        <v>1276.42524416</v>
      </c>
      <c r="I1663" s="16" t="n">
        <v>2</v>
      </c>
      <c r="J1663" s="22" t="n">
        <f aca="false">IF(I1663&gt;=1,F1663*$J$2,"")</f>
        <v>626.8348404</v>
      </c>
      <c r="K1663" s="22" t="n">
        <f aca="false">IF(I1663&gt;=2,F1663*$K$2,"")</f>
        <v>417.8898936</v>
      </c>
      <c r="L1663" s="22" t="str">
        <f aca="false">IF(I1663&gt;=3,F1663*$L$2,"")</f>
        <v/>
      </c>
      <c r="M1663" s="22" t="str">
        <f aca="false">IF(I1663&gt;=4,F1663*$M$2,"")</f>
        <v/>
      </c>
      <c r="N1663" s="16" t="n">
        <v>7</v>
      </c>
      <c r="O1663" s="16" t="n">
        <v>0</v>
      </c>
      <c r="P1663" s="23" t="n">
        <v>0</v>
      </c>
      <c r="Q1663" s="22"/>
      <c r="R1663" s="38"/>
      <c r="S1663" s="25" t="n">
        <f aca="false">SUM(F1663,H1663,J1663,K1663,L1663,M1663)</f>
        <v>4410.59944616</v>
      </c>
      <c r="T1663" s="25" t="n">
        <f aca="false">SUM(F1663,H1663,J1663,K1663,L1663,M1663,Q1663)</f>
        <v>4410.59944616</v>
      </c>
      <c r="AMH1663" s="13"/>
      <c r="AMI1663" s="0"/>
      <c r="AMJ1663" s="0"/>
    </row>
    <row r="1664" s="39" customFormat="true" ht="13.8" hidden="false" customHeight="false" outlineLevel="0" collapsed="false">
      <c r="A1664" s="27" t="n">
        <v>31002145</v>
      </c>
      <c r="B1664" s="28" t="s">
        <v>1694</v>
      </c>
      <c r="C1664" s="29"/>
      <c r="D1664" s="29"/>
      <c r="E1664" s="27" t="s">
        <v>223</v>
      </c>
      <c r="F1664" s="19" t="n">
        <f aca="false">IF(C1664="",VLOOKUP(E1664,'PORTE E UCO'!$A$5:$D$46,4,0),VLOOKUP(E1664,'PORTE E UCO'!$A$5:$D$46,4,0)*C1664)</f>
        <v>436.20385</v>
      </c>
      <c r="G1664" s="30"/>
      <c r="H1664" s="21" t="n">
        <f aca="false">G1664*$R$2</f>
        <v>0</v>
      </c>
      <c r="I1664" s="27" t="n">
        <v>1</v>
      </c>
      <c r="J1664" s="22" t="n">
        <f aca="false">IF(I1664&gt;=1,F1664*$J$2,"")</f>
        <v>130.861155</v>
      </c>
      <c r="K1664" s="22" t="str">
        <f aca="false">IF(I1664&gt;=2,F1664*$K$2,"")</f>
        <v/>
      </c>
      <c r="L1664" s="22" t="str">
        <f aca="false">IF(I1664&gt;=3,F1664*$L$2,"")</f>
        <v/>
      </c>
      <c r="M1664" s="22" t="str">
        <f aca="false">IF(I1664&gt;=4,F1664*$M$2,"")</f>
        <v/>
      </c>
      <c r="N1664" s="27" t="n">
        <v>3</v>
      </c>
      <c r="O1664" s="27" t="n">
        <v>0</v>
      </c>
      <c r="P1664" s="31" t="n">
        <v>0</v>
      </c>
      <c r="Q1664" s="32"/>
      <c r="R1664" s="38"/>
      <c r="S1664" s="25" t="n">
        <f aca="false">SUM(F1664,H1664,J1664,K1664,L1664,M1664)</f>
        <v>567.065005</v>
      </c>
      <c r="T1664" s="25" t="n">
        <f aca="false">SUM(F1664,H1664,J1664,K1664,L1664,M1664,Q1664)</f>
        <v>567.065005</v>
      </c>
      <c r="AMH1664" s="13"/>
      <c r="AMI1664" s="0"/>
      <c r="AMJ1664" s="0"/>
    </row>
    <row r="1665" s="39" customFormat="true" ht="13.8" hidden="false" customHeight="false" outlineLevel="0" collapsed="false">
      <c r="A1665" s="16" t="n">
        <v>31002056</v>
      </c>
      <c r="B1665" s="17" t="s">
        <v>1695</v>
      </c>
      <c r="C1665" s="18"/>
      <c r="D1665" s="18"/>
      <c r="E1665" s="16" t="s">
        <v>223</v>
      </c>
      <c r="F1665" s="19" t="n">
        <f aca="false">IF(C1665="",VLOOKUP(E1665,'PORTE E UCO'!$A$5:$D$46,4,0),VLOOKUP(E1665,'PORTE E UCO'!$A$5:$D$46,4,0)*C1665)</f>
        <v>436.20385</v>
      </c>
      <c r="G1665" s="20"/>
      <c r="H1665" s="21" t="n">
        <f aca="false">G1665*$R$2</f>
        <v>0</v>
      </c>
      <c r="I1665" s="16" t="n">
        <v>1</v>
      </c>
      <c r="J1665" s="22" t="n">
        <f aca="false">IF(I1665&gt;=1,F1665*$J$2,"")</f>
        <v>130.861155</v>
      </c>
      <c r="K1665" s="22" t="str">
        <f aca="false">IF(I1665&gt;=2,F1665*$K$2,"")</f>
        <v/>
      </c>
      <c r="L1665" s="22" t="str">
        <f aca="false">IF(I1665&gt;=3,F1665*$L$2,"")</f>
        <v/>
      </c>
      <c r="M1665" s="22" t="str">
        <f aca="false">IF(I1665&gt;=4,F1665*$M$2,"")</f>
        <v/>
      </c>
      <c r="N1665" s="16" t="n">
        <v>3</v>
      </c>
      <c r="O1665" s="16" t="n">
        <v>0</v>
      </c>
      <c r="P1665" s="23" t="n">
        <v>0</v>
      </c>
      <c r="Q1665" s="22"/>
      <c r="R1665" s="38"/>
      <c r="S1665" s="25" t="n">
        <f aca="false">SUM(F1665,H1665,J1665,K1665,L1665,M1665)</f>
        <v>567.065005</v>
      </c>
      <c r="T1665" s="25" t="n">
        <f aca="false">SUM(F1665,H1665,J1665,K1665,L1665,M1665,Q1665)</f>
        <v>567.065005</v>
      </c>
      <c r="AMH1665" s="13"/>
      <c r="AMI1665" s="0"/>
      <c r="AMJ1665" s="0"/>
    </row>
    <row r="1666" s="39" customFormat="true" ht="13.8" hidden="false" customHeight="false" outlineLevel="0" collapsed="false">
      <c r="A1666" s="27" t="n">
        <v>31002153</v>
      </c>
      <c r="B1666" s="28" t="s">
        <v>1696</v>
      </c>
      <c r="C1666" s="29"/>
      <c r="D1666" s="29"/>
      <c r="E1666" s="27" t="s">
        <v>359</v>
      </c>
      <c r="F1666" s="19" t="n">
        <f aca="false">IF(C1666="",VLOOKUP(E1666,'PORTE E UCO'!$A$5:$D$46,4,0),VLOOKUP(E1666,'PORTE E UCO'!$A$5:$D$46,4,0)*C1666)</f>
        <v>1473.154654</v>
      </c>
      <c r="G1666" s="30"/>
      <c r="H1666" s="21" t="n">
        <f aca="false">G1666*$R$2</f>
        <v>0</v>
      </c>
      <c r="I1666" s="27" t="n">
        <v>2</v>
      </c>
      <c r="J1666" s="22" t="n">
        <f aca="false">IF(I1666&gt;=1,F1666*$J$2,"")</f>
        <v>441.9463962</v>
      </c>
      <c r="K1666" s="22" t="n">
        <f aca="false">IF(I1666&gt;=2,F1666*$K$2,"")</f>
        <v>294.6309308</v>
      </c>
      <c r="L1666" s="22" t="str">
        <f aca="false">IF(I1666&gt;=3,F1666*$L$2,"")</f>
        <v/>
      </c>
      <c r="M1666" s="22" t="str">
        <f aca="false">IF(I1666&gt;=4,F1666*$M$2,"")</f>
        <v/>
      </c>
      <c r="N1666" s="27" t="n">
        <v>5</v>
      </c>
      <c r="O1666" s="27" t="n">
        <v>0</v>
      </c>
      <c r="P1666" s="31" t="n">
        <v>0</v>
      </c>
      <c r="Q1666" s="32"/>
      <c r="R1666" s="38"/>
      <c r="S1666" s="25" t="n">
        <f aca="false">SUM(F1666,H1666,J1666,K1666,L1666,M1666)</f>
        <v>2209.731981</v>
      </c>
      <c r="T1666" s="25" t="n">
        <f aca="false">SUM(F1666,H1666,J1666,K1666,L1666,M1666,Q1666)</f>
        <v>2209.731981</v>
      </c>
      <c r="AMH1666" s="13"/>
      <c r="AMI1666" s="0"/>
      <c r="AMJ1666" s="0"/>
    </row>
    <row r="1667" s="39" customFormat="true" ht="13.8" hidden="false" customHeight="false" outlineLevel="0" collapsed="false">
      <c r="A1667" s="16" t="n">
        <v>31002170</v>
      </c>
      <c r="B1667" s="17" t="s">
        <v>1697</v>
      </c>
      <c r="C1667" s="18"/>
      <c r="D1667" s="18"/>
      <c r="E1667" s="16" t="s">
        <v>223</v>
      </c>
      <c r="F1667" s="19" t="n">
        <f aca="false">IF(C1667="",VLOOKUP(E1667,'PORTE E UCO'!$A$5:$D$46,4,0),VLOOKUP(E1667,'PORTE E UCO'!$A$5:$D$46,4,0)*C1667)</f>
        <v>436.20385</v>
      </c>
      <c r="G1667" s="20"/>
      <c r="H1667" s="21" t="n">
        <f aca="false">G1667*$R$2</f>
        <v>0</v>
      </c>
      <c r="I1667" s="16" t="n">
        <v>1</v>
      </c>
      <c r="J1667" s="22" t="n">
        <f aca="false">IF(I1667&gt;=1,F1667*$J$2,"")</f>
        <v>130.861155</v>
      </c>
      <c r="K1667" s="22" t="str">
        <f aca="false">IF(I1667&gt;=2,F1667*$K$2,"")</f>
        <v/>
      </c>
      <c r="L1667" s="22" t="str">
        <f aca="false">IF(I1667&gt;=3,F1667*$L$2,"")</f>
        <v/>
      </c>
      <c r="M1667" s="22" t="str">
        <f aca="false">IF(I1667&gt;=4,F1667*$M$2,"")</f>
        <v/>
      </c>
      <c r="N1667" s="16" t="n">
        <v>3</v>
      </c>
      <c r="O1667" s="16" t="n">
        <v>0</v>
      </c>
      <c r="P1667" s="23" t="n">
        <v>0</v>
      </c>
      <c r="Q1667" s="22"/>
      <c r="R1667" s="38"/>
      <c r="S1667" s="25" t="n">
        <f aca="false">SUM(F1667,H1667,J1667,K1667,L1667,M1667)</f>
        <v>567.065005</v>
      </c>
      <c r="T1667" s="25" t="n">
        <f aca="false">SUM(F1667,H1667,J1667,K1667,L1667,M1667,Q1667)</f>
        <v>567.065005</v>
      </c>
      <c r="AMH1667" s="13"/>
      <c r="AMI1667" s="0"/>
      <c r="AMJ1667" s="0"/>
    </row>
    <row r="1668" s="39" customFormat="true" ht="13.8" hidden="false" customHeight="false" outlineLevel="0" collapsed="false">
      <c r="A1668" s="27" t="n">
        <v>31002161</v>
      </c>
      <c r="B1668" s="28" t="s">
        <v>1698</v>
      </c>
      <c r="C1668" s="29"/>
      <c r="D1668" s="29"/>
      <c r="E1668" s="27" t="s">
        <v>272</v>
      </c>
      <c r="F1668" s="19" t="n">
        <f aca="false">IF(C1668="",VLOOKUP(E1668,'PORTE E UCO'!$A$5:$D$46,4,0),VLOOKUP(E1668,'PORTE E UCO'!$A$5:$D$46,4,0)*C1668)</f>
        <v>801.009488</v>
      </c>
      <c r="G1668" s="30"/>
      <c r="H1668" s="21" t="n">
        <f aca="false">G1668*$R$2</f>
        <v>0</v>
      </c>
      <c r="I1668" s="27" t="n">
        <v>2</v>
      </c>
      <c r="J1668" s="22" t="n">
        <f aca="false">IF(I1668&gt;=1,F1668*$J$2,"")</f>
        <v>240.3028464</v>
      </c>
      <c r="K1668" s="22" t="n">
        <f aca="false">IF(I1668&gt;=2,F1668*$K$2,"")</f>
        <v>160.2018976</v>
      </c>
      <c r="L1668" s="22" t="str">
        <f aca="false">IF(I1668&gt;=3,F1668*$L$2,"")</f>
        <v/>
      </c>
      <c r="M1668" s="22" t="str">
        <f aca="false">IF(I1668&gt;=4,F1668*$M$2,"")</f>
        <v/>
      </c>
      <c r="N1668" s="27" t="n">
        <v>4</v>
      </c>
      <c r="O1668" s="27" t="n">
        <v>0</v>
      </c>
      <c r="P1668" s="31" t="n">
        <v>0</v>
      </c>
      <c r="Q1668" s="32"/>
      <c r="R1668" s="38"/>
      <c r="S1668" s="25" t="n">
        <f aca="false">SUM(F1668,H1668,J1668,K1668,L1668,M1668)</f>
        <v>1201.514232</v>
      </c>
      <c r="T1668" s="25" t="n">
        <f aca="false">SUM(F1668,H1668,J1668,K1668,L1668,M1668,Q1668)</f>
        <v>1201.514232</v>
      </c>
      <c r="AMH1668" s="13"/>
      <c r="AMI1668" s="0"/>
      <c r="AMJ1668" s="0"/>
    </row>
    <row r="1669" s="39" customFormat="true" ht="14.95" hidden="false" customHeight="false" outlineLevel="0" collapsed="false">
      <c r="A1669" s="16" t="n">
        <v>31002366</v>
      </c>
      <c r="B1669" s="17" t="s">
        <v>1699</v>
      </c>
      <c r="C1669" s="18"/>
      <c r="D1669" s="18"/>
      <c r="E1669" s="16" t="s">
        <v>225</v>
      </c>
      <c r="F1669" s="19" t="n">
        <f aca="false">IF(C1669="",VLOOKUP(E1669,'PORTE E UCO'!$A$5:$D$46,4,0),VLOOKUP(E1669,'PORTE E UCO'!$A$5:$D$46,4,0)*C1669)</f>
        <v>1035.416342</v>
      </c>
      <c r="G1669" s="20" t="n">
        <v>44.61</v>
      </c>
      <c r="H1669" s="21" t="n">
        <f aca="false">G1669*$R$2</f>
        <v>877.64072352</v>
      </c>
      <c r="I1669" s="16" t="n">
        <v>2</v>
      </c>
      <c r="J1669" s="22" t="n">
        <f aca="false">IF(I1669&gt;=1,F1669*$J$2,"")</f>
        <v>310.6249026</v>
      </c>
      <c r="K1669" s="22" t="n">
        <f aca="false">IF(I1669&gt;=2,F1669*$K$2,"")</f>
        <v>207.0832684</v>
      </c>
      <c r="L1669" s="22" t="str">
        <f aca="false">IF(I1669&gt;=3,F1669*$L$2,"")</f>
        <v/>
      </c>
      <c r="M1669" s="22" t="str">
        <f aca="false">IF(I1669&gt;=4,F1669*$M$2,"")</f>
        <v/>
      </c>
      <c r="N1669" s="16" t="n">
        <v>5</v>
      </c>
      <c r="O1669" s="16" t="n">
        <v>0</v>
      </c>
      <c r="P1669" s="23" t="n">
        <v>0</v>
      </c>
      <c r="Q1669" s="22"/>
      <c r="R1669" s="38"/>
      <c r="S1669" s="25" t="n">
        <f aca="false">SUM(F1669,H1669,J1669,K1669,L1669,M1669)</f>
        <v>2430.76523652</v>
      </c>
      <c r="T1669" s="25" t="n">
        <f aca="false">SUM(F1669,H1669,J1669,K1669,L1669,M1669,Q1669)</f>
        <v>2430.76523652</v>
      </c>
      <c r="AMH1669" s="13"/>
      <c r="AMI1669" s="0"/>
      <c r="AMJ1669" s="0"/>
    </row>
    <row r="1670" s="39" customFormat="true" ht="13.8" hidden="false" customHeight="false" outlineLevel="0" collapsed="false">
      <c r="A1670" s="27" t="n">
        <v>31002188</v>
      </c>
      <c r="B1670" s="28" t="s">
        <v>1700</v>
      </c>
      <c r="C1670" s="29"/>
      <c r="D1670" s="29"/>
      <c r="E1670" s="27" t="s">
        <v>206</v>
      </c>
      <c r="F1670" s="19" t="n">
        <f aca="false">IF(C1670="",VLOOKUP(E1670,'PORTE E UCO'!$A$5:$D$46,4,0),VLOOKUP(E1670,'PORTE E UCO'!$A$5:$D$46,4,0)*C1670)</f>
        <v>839.818166</v>
      </c>
      <c r="G1670" s="30"/>
      <c r="H1670" s="21" t="n">
        <f aca="false">G1670*$R$2</f>
        <v>0</v>
      </c>
      <c r="I1670" s="27" t="n">
        <v>1</v>
      </c>
      <c r="J1670" s="22" t="n">
        <f aca="false">IF(I1670&gt;=1,F1670*$J$2,"")</f>
        <v>251.9454498</v>
      </c>
      <c r="K1670" s="22" t="str">
        <f aca="false">IF(I1670&gt;=2,F1670*$K$2,"")</f>
        <v/>
      </c>
      <c r="L1670" s="22" t="str">
        <f aca="false">IF(I1670&gt;=3,F1670*$L$2,"")</f>
        <v/>
      </c>
      <c r="M1670" s="22" t="str">
        <f aca="false">IF(I1670&gt;=4,F1670*$M$2,"")</f>
        <v/>
      </c>
      <c r="N1670" s="27" t="n">
        <v>4</v>
      </c>
      <c r="O1670" s="27" t="n">
        <v>0</v>
      </c>
      <c r="P1670" s="31" t="n">
        <v>0</v>
      </c>
      <c r="Q1670" s="32"/>
      <c r="R1670" s="38"/>
      <c r="S1670" s="25" t="n">
        <f aca="false">SUM(F1670,H1670,J1670,K1670,L1670,M1670)</f>
        <v>1091.7636158</v>
      </c>
      <c r="T1670" s="25" t="n">
        <f aca="false">SUM(F1670,H1670,J1670,K1670,L1670,M1670,Q1670)</f>
        <v>1091.7636158</v>
      </c>
      <c r="AMH1670" s="13"/>
      <c r="AMI1670" s="0"/>
      <c r="AMJ1670" s="0"/>
    </row>
    <row r="1671" s="39" customFormat="true" ht="13.8" hidden="false" customHeight="false" outlineLevel="0" collapsed="false">
      <c r="A1671" s="16" t="n">
        <v>31002196</v>
      </c>
      <c r="B1671" s="17" t="s">
        <v>1701</v>
      </c>
      <c r="C1671" s="18"/>
      <c r="D1671" s="18"/>
      <c r="E1671" s="16" t="s">
        <v>195</v>
      </c>
      <c r="F1671" s="19" t="n">
        <f aca="false">IF(C1671="",VLOOKUP(E1671,'PORTE E UCO'!$A$5:$D$46,4,0),VLOOKUP(E1671,'PORTE E UCO'!$A$5:$D$46,4,0)*C1671)</f>
        <v>742.008916</v>
      </c>
      <c r="G1671" s="20"/>
      <c r="H1671" s="21" t="n">
        <f aca="false">G1671*$R$2</f>
        <v>0</v>
      </c>
      <c r="I1671" s="16" t="n">
        <v>1</v>
      </c>
      <c r="J1671" s="22" t="n">
        <f aca="false">IF(I1671&gt;=1,F1671*$J$2,"")</f>
        <v>222.6026748</v>
      </c>
      <c r="K1671" s="22" t="str">
        <f aca="false">IF(I1671&gt;=2,F1671*$K$2,"")</f>
        <v/>
      </c>
      <c r="L1671" s="22" t="str">
        <f aca="false">IF(I1671&gt;=3,F1671*$L$2,"")</f>
        <v/>
      </c>
      <c r="M1671" s="22" t="str">
        <f aca="false">IF(I1671&gt;=4,F1671*$M$2,"")</f>
        <v/>
      </c>
      <c r="N1671" s="16" t="n">
        <v>3</v>
      </c>
      <c r="O1671" s="16" t="n">
        <v>0</v>
      </c>
      <c r="P1671" s="23" t="n">
        <v>0</v>
      </c>
      <c r="Q1671" s="22"/>
      <c r="R1671" s="38"/>
      <c r="S1671" s="25" t="n">
        <f aca="false">SUM(F1671,H1671,J1671,K1671,L1671,M1671)</f>
        <v>964.6115908</v>
      </c>
      <c r="T1671" s="25" t="n">
        <f aca="false">SUM(F1671,H1671,J1671,K1671,L1671,M1671,Q1671)</f>
        <v>964.6115908</v>
      </c>
      <c r="AMH1671" s="13"/>
      <c r="AMI1671" s="0"/>
      <c r="AMJ1671" s="0"/>
    </row>
    <row r="1672" s="39" customFormat="true" ht="13.8" hidden="false" customHeight="false" outlineLevel="0" collapsed="false">
      <c r="A1672" s="27" t="n">
        <v>31002374</v>
      </c>
      <c r="B1672" s="28" t="s">
        <v>1702</v>
      </c>
      <c r="C1672" s="29"/>
      <c r="D1672" s="29"/>
      <c r="E1672" s="27" t="s">
        <v>225</v>
      </c>
      <c r="F1672" s="19" t="n">
        <f aca="false">IF(C1672="",VLOOKUP(E1672,'PORTE E UCO'!$A$5:$D$46,4,0),VLOOKUP(E1672,'PORTE E UCO'!$A$5:$D$46,4,0)*C1672)</f>
        <v>1035.416342</v>
      </c>
      <c r="G1672" s="30" t="n">
        <v>44.61</v>
      </c>
      <c r="H1672" s="21" t="n">
        <f aca="false">G1672*$R$2</f>
        <v>877.64072352</v>
      </c>
      <c r="I1672" s="27" t="n">
        <v>2</v>
      </c>
      <c r="J1672" s="22" t="n">
        <f aca="false">IF(I1672&gt;=1,F1672*$J$2,"")</f>
        <v>310.6249026</v>
      </c>
      <c r="K1672" s="22" t="n">
        <f aca="false">IF(I1672&gt;=2,F1672*$K$2,"")</f>
        <v>207.0832684</v>
      </c>
      <c r="L1672" s="22" t="str">
        <f aca="false">IF(I1672&gt;=3,F1672*$L$2,"")</f>
        <v/>
      </c>
      <c r="M1672" s="22" t="str">
        <f aca="false">IF(I1672&gt;=4,F1672*$M$2,"")</f>
        <v/>
      </c>
      <c r="N1672" s="27" t="n">
        <v>5</v>
      </c>
      <c r="O1672" s="27" t="n">
        <v>0</v>
      </c>
      <c r="P1672" s="31" t="n">
        <v>0</v>
      </c>
      <c r="Q1672" s="32"/>
      <c r="R1672" s="38"/>
      <c r="S1672" s="25" t="n">
        <f aca="false">SUM(F1672,H1672,J1672,K1672,L1672,M1672)</f>
        <v>2430.76523652</v>
      </c>
      <c r="T1672" s="25" t="n">
        <f aca="false">SUM(F1672,H1672,J1672,K1672,L1672,M1672,Q1672)</f>
        <v>2430.76523652</v>
      </c>
      <c r="AMH1672" s="13"/>
      <c r="AMI1672" s="0"/>
      <c r="AMJ1672" s="0"/>
    </row>
    <row r="1673" s="39" customFormat="true" ht="13.8" hidden="false" customHeight="false" outlineLevel="0" collapsed="false">
      <c r="A1673" s="16" t="n">
        <v>31002242</v>
      </c>
      <c r="B1673" s="17" t="s">
        <v>1703</v>
      </c>
      <c r="C1673" s="18"/>
      <c r="D1673" s="18"/>
      <c r="E1673" s="16" t="s">
        <v>221</v>
      </c>
      <c r="F1673" s="19" t="n">
        <f aca="false">IF(C1673="",VLOOKUP(E1673,'PORTE E UCO'!$A$5:$D$46,4,0),VLOOKUP(E1673,'PORTE E UCO'!$A$5:$D$46,4,0)*C1673)</f>
        <v>1140.948712</v>
      </c>
      <c r="G1673" s="20"/>
      <c r="H1673" s="21" t="n">
        <f aca="false">G1673*$R$2</f>
        <v>0</v>
      </c>
      <c r="I1673" s="16" t="n">
        <v>2</v>
      </c>
      <c r="J1673" s="22" t="n">
        <f aca="false">IF(I1673&gt;=1,F1673*$J$2,"")</f>
        <v>342.2846136</v>
      </c>
      <c r="K1673" s="22" t="n">
        <f aca="false">IF(I1673&gt;=2,F1673*$K$2,"")</f>
        <v>228.1897424</v>
      </c>
      <c r="L1673" s="22" t="str">
        <f aca="false">IF(I1673&gt;=3,F1673*$L$2,"")</f>
        <v/>
      </c>
      <c r="M1673" s="22" t="str">
        <f aca="false">IF(I1673&gt;=4,F1673*$M$2,"")</f>
        <v/>
      </c>
      <c r="N1673" s="16" t="n">
        <v>5</v>
      </c>
      <c r="O1673" s="16" t="n">
        <v>0</v>
      </c>
      <c r="P1673" s="23" t="n">
        <v>0</v>
      </c>
      <c r="Q1673" s="22"/>
      <c r="R1673" s="38"/>
      <c r="S1673" s="25" t="n">
        <f aca="false">SUM(F1673,H1673,J1673,K1673,L1673,M1673)</f>
        <v>1711.423068</v>
      </c>
      <c r="T1673" s="25" t="n">
        <f aca="false">SUM(F1673,H1673,J1673,K1673,L1673,M1673,Q1673)</f>
        <v>1711.423068</v>
      </c>
      <c r="AMH1673" s="13"/>
      <c r="AMI1673" s="0"/>
      <c r="AMJ1673" s="0"/>
    </row>
    <row r="1674" s="39" customFormat="true" ht="13.8" hidden="false" customHeight="false" outlineLevel="0" collapsed="false">
      <c r="A1674" s="27" t="n">
        <v>31002250</v>
      </c>
      <c r="B1674" s="28" t="s">
        <v>1704</v>
      </c>
      <c r="C1674" s="29"/>
      <c r="D1674" s="29"/>
      <c r="E1674" s="27" t="s">
        <v>206</v>
      </c>
      <c r="F1674" s="19" t="n">
        <f aca="false">IF(C1674="",VLOOKUP(E1674,'PORTE E UCO'!$A$5:$D$46,4,0),VLOOKUP(E1674,'PORTE E UCO'!$A$5:$D$46,4,0)*C1674)</f>
        <v>839.818166</v>
      </c>
      <c r="G1674" s="30"/>
      <c r="H1674" s="21" t="n">
        <f aca="false">G1674*$R$2</f>
        <v>0</v>
      </c>
      <c r="I1674" s="27" t="n">
        <v>2</v>
      </c>
      <c r="J1674" s="22" t="n">
        <f aca="false">IF(I1674&gt;=1,F1674*$J$2,"")</f>
        <v>251.9454498</v>
      </c>
      <c r="K1674" s="22" t="n">
        <f aca="false">IF(I1674&gt;=2,F1674*$K$2,"")</f>
        <v>167.9636332</v>
      </c>
      <c r="L1674" s="22" t="str">
        <f aca="false">IF(I1674&gt;=3,F1674*$L$2,"")</f>
        <v/>
      </c>
      <c r="M1674" s="22" t="str">
        <f aca="false">IF(I1674&gt;=4,F1674*$M$2,"")</f>
        <v/>
      </c>
      <c r="N1674" s="27" t="n">
        <v>3</v>
      </c>
      <c r="O1674" s="27" t="n">
        <v>0</v>
      </c>
      <c r="P1674" s="31" t="n">
        <v>0</v>
      </c>
      <c r="Q1674" s="32"/>
      <c r="R1674" s="38"/>
      <c r="S1674" s="25" t="n">
        <f aca="false">SUM(F1674,H1674,J1674,K1674,L1674,M1674)</f>
        <v>1259.727249</v>
      </c>
      <c r="T1674" s="25" t="n">
        <f aca="false">SUM(F1674,H1674,J1674,K1674,L1674,M1674,Q1674)</f>
        <v>1259.727249</v>
      </c>
      <c r="AMH1674" s="13"/>
      <c r="AMI1674" s="0"/>
      <c r="AMJ1674" s="0"/>
    </row>
    <row r="1675" s="39" customFormat="true" ht="14.95" hidden="false" customHeight="false" outlineLevel="0" collapsed="false">
      <c r="A1675" s="16" t="n">
        <v>31002269</v>
      </c>
      <c r="B1675" s="17" t="s">
        <v>1705</v>
      </c>
      <c r="C1675" s="18"/>
      <c r="D1675" s="18"/>
      <c r="E1675" s="16" t="s">
        <v>206</v>
      </c>
      <c r="F1675" s="19" t="n">
        <f aca="false">IF(C1675="",VLOOKUP(E1675,'PORTE E UCO'!$A$5:$D$46,4,0),VLOOKUP(E1675,'PORTE E UCO'!$A$5:$D$46,4,0)*C1675)</f>
        <v>839.818166</v>
      </c>
      <c r="G1675" s="20"/>
      <c r="H1675" s="21" t="n">
        <f aca="false">G1675*$R$2</f>
        <v>0</v>
      </c>
      <c r="I1675" s="16" t="n">
        <v>2</v>
      </c>
      <c r="J1675" s="22" t="n">
        <f aca="false">IF(I1675&gt;=1,F1675*$J$2,"")</f>
        <v>251.9454498</v>
      </c>
      <c r="K1675" s="22" t="n">
        <f aca="false">IF(I1675&gt;=2,F1675*$K$2,"")</f>
        <v>167.9636332</v>
      </c>
      <c r="L1675" s="22" t="str">
        <f aca="false">IF(I1675&gt;=3,F1675*$L$2,"")</f>
        <v/>
      </c>
      <c r="M1675" s="22" t="str">
        <f aca="false">IF(I1675&gt;=4,F1675*$M$2,"")</f>
        <v/>
      </c>
      <c r="N1675" s="16" t="n">
        <v>5</v>
      </c>
      <c r="O1675" s="16" t="n">
        <v>0</v>
      </c>
      <c r="P1675" s="23" t="n">
        <v>0</v>
      </c>
      <c r="Q1675" s="22"/>
      <c r="R1675" s="38"/>
      <c r="S1675" s="25" t="n">
        <f aca="false">SUM(F1675,H1675,J1675,K1675,L1675,M1675)</f>
        <v>1259.727249</v>
      </c>
      <c r="T1675" s="25" t="n">
        <f aca="false">SUM(F1675,H1675,J1675,K1675,L1675,M1675,Q1675)</f>
        <v>1259.727249</v>
      </c>
      <c r="AMH1675" s="13"/>
      <c r="AMI1675" s="0"/>
      <c r="AMJ1675" s="0"/>
    </row>
    <row r="1676" s="39" customFormat="true" ht="14.95" hidden="false" customHeight="false" outlineLevel="0" collapsed="false">
      <c r="A1676" s="27" t="n">
        <v>31002404</v>
      </c>
      <c r="B1676" s="28" t="s">
        <v>1706</v>
      </c>
      <c r="C1676" s="29"/>
      <c r="D1676" s="29"/>
      <c r="E1676" s="27" t="s">
        <v>320</v>
      </c>
      <c r="F1676" s="19" t="n">
        <f aca="false">IF(C1676="",VLOOKUP(E1676,'PORTE E UCO'!$A$5:$D$46,4,0),VLOOKUP(E1676,'PORTE E UCO'!$A$5:$D$46,4,0)*C1676)</f>
        <v>1224.795374</v>
      </c>
      <c r="G1676" s="30" t="n">
        <v>44.61</v>
      </c>
      <c r="H1676" s="21" t="n">
        <f aca="false">G1676*$R$2</f>
        <v>877.64072352</v>
      </c>
      <c r="I1676" s="27" t="n">
        <v>2</v>
      </c>
      <c r="J1676" s="22" t="n">
        <f aca="false">IF(I1676&gt;=1,F1676*$J$2,"")</f>
        <v>367.4386122</v>
      </c>
      <c r="K1676" s="22" t="n">
        <f aca="false">IF(I1676&gt;=2,F1676*$K$2,"")</f>
        <v>244.9590748</v>
      </c>
      <c r="L1676" s="22" t="str">
        <f aca="false">IF(I1676&gt;=3,F1676*$L$2,"")</f>
        <v/>
      </c>
      <c r="M1676" s="22" t="str">
        <f aca="false">IF(I1676&gt;=4,F1676*$M$2,"")</f>
        <v/>
      </c>
      <c r="N1676" s="27" t="n">
        <v>6</v>
      </c>
      <c r="O1676" s="27" t="n">
        <v>0</v>
      </c>
      <c r="P1676" s="31" t="n">
        <v>0</v>
      </c>
      <c r="Q1676" s="32"/>
      <c r="R1676" s="38"/>
      <c r="S1676" s="25" t="n">
        <f aca="false">SUM(F1676,H1676,J1676,K1676,L1676,M1676)</f>
        <v>2714.83378452</v>
      </c>
      <c r="T1676" s="25" t="n">
        <f aca="false">SUM(F1676,H1676,J1676,K1676,L1676,M1676,Q1676)</f>
        <v>2714.83378452</v>
      </c>
      <c r="AMH1676" s="13"/>
      <c r="AMI1676" s="0"/>
      <c r="AMJ1676" s="0"/>
    </row>
    <row r="1677" s="39" customFormat="true" ht="13.8" hidden="false" customHeight="false" outlineLevel="0" collapsed="false">
      <c r="A1677" s="16" t="n">
        <v>31002277</v>
      </c>
      <c r="B1677" s="17" t="s">
        <v>1707</v>
      </c>
      <c r="C1677" s="18"/>
      <c r="D1677" s="18"/>
      <c r="E1677" s="16" t="s">
        <v>206</v>
      </c>
      <c r="F1677" s="19" t="n">
        <f aca="false">IF(C1677="",VLOOKUP(E1677,'PORTE E UCO'!$A$5:$D$46,4,0),VLOOKUP(E1677,'PORTE E UCO'!$A$5:$D$46,4,0)*C1677)</f>
        <v>839.818166</v>
      </c>
      <c r="G1677" s="20"/>
      <c r="H1677" s="21" t="n">
        <f aca="false">G1677*$R$2</f>
        <v>0</v>
      </c>
      <c r="I1677" s="16" t="n">
        <v>2</v>
      </c>
      <c r="J1677" s="22" t="n">
        <f aca="false">IF(I1677&gt;=1,F1677*$J$2,"")</f>
        <v>251.9454498</v>
      </c>
      <c r="K1677" s="22" t="n">
        <f aca="false">IF(I1677&gt;=2,F1677*$K$2,"")</f>
        <v>167.9636332</v>
      </c>
      <c r="L1677" s="22" t="str">
        <f aca="false">IF(I1677&gt;=3,F1677*$L$2,"")</f>
        <v/>
      </c>
      <c r="M1677" s="22" t="str">
        <f aca="false">IF(I1677&gt;=4,F1677*$M$2,"")</f>
        <v/>
      </c>
      <c r="N1677" s="16" t="n">
        <v>4</v>
      </c>
      <c r="O1677" s="16" t="n">
        <v>0</v>
      </c>
      <c r="P1677" s="23" t="n">
        <v>0</v>
      </c>
      <c r="Q1677" s="22"/>
      <c r="R1677" s="38"/>
      <c r="S1677" s="25" t="n">
        <f aca="false">SUM(F1677,H1677,J1677,K1677,L1677,M1677)</f>
        <v>1259.727249</v>
      </c>
      <c r="T1677" s="25" t="n">
        <f aca="false">SUM(F1677,H1677,J1677,K1677,L1677,M1677,Q1677)</f>
        <v>1259.727249</v>
      </c>
      <c r="AMH1677" s="13"/>
      <c r="AMI1677" s="0"/>
      <c r="AMJ1677" s="0"/>
    </row>
    <row r="1678" s="39" customFormat="true" ht="14.95" hidden="false" customHeight="false" outlineLevel="0" collapsed="false">
      <c r="A1678" s="27" t="n">
        <v>31002412</v>
      </c>
      <c r="B1678" s="28" t="s">
        <v>1708</v>
      </c>
      <c r="C1678" s="29"/>
      <c r="D1678" s="29"/>
      <c r="E1678" s="27" t="s">
        <v>320</v>
      </c>
      <c r="F1678" s="19" t="n">
        <f aca="false">IF(C1678="",VLOOKUP(E1678,'PORTE E UCO'!$A$5:$D$46,4,0),VLOOKUP(E1678,'PORTE E UCO'!$A$5:$D$46,4,0)*C1678)</f>
        <v>1224.795374</v>
      </c>
      <c r="G1678" s="30" t="n">
        <v>44.61</v>
      </c>
      <c r="H1678" s="21" t="n">
        <f aca="false">G1678*$R$2</f>
        <v>877.64072352</v>
      </c>
      <c r="I1678" s="27" t="n">
        <v>2</v>
      </c>
      <c r="J1678" s="22" t="n">
        <f aca="false">IF(I1678&gt;=1,F1678*$J$2,"")</f>
        <v>367.4386122</v>
      </c>
      <c r="K1678" s="22" t="n">
        <f aca="false">IF(I1678&gt;=2,F1678*$K$2,"")</f>
        <v>244.9590748</v>
      </c>
      <c r="L1678" s="22" t="str">
        <f aca="false">IF(I1678&gt;=3,F1678*$L$2,"")</f>
        <v/>
      </c>
      <c r="M1678" s="22" t="str">
        <f aca="false">IF(I1678&gt;=4,F1678*$M$2,"")</f>
        <v/>
      </c>
      <c r="N1678" s="27" t="n">
        <v>5</v>
      </c>
      <c r="O1678" s="27" t="n">
        <v>0</v>
      </c>
      <c r="P1678" s="31" t="n">
        <v>0</v>
      </c>
      <c r="Q1678" s="32"/>
      <c r="R1678" s="38"/>
      <c r="S1678" s="25" t="n">
        <f aca="false">SUM(F1678,H1678,J1678,K1678,L1678,M1678)</f>
        <v>2714.83378452</v>
      </c>
      <c r="T1678" s="25" t="n">
        <f aca="false">SUM(F1678,H1678,J1678,K1678,L1678,M1678,Q1678)</f>
        <v>2714.83378452</v>
      </c>
      <c r="AMH1678" s="13"/>
      <c r="AMI1678" s="0"/>
      <c r="AMJ1678" s="0"/>
    </row>
    <row r="1679" s="39" customFormat="true" ht="13.8" hidden="false" customHeight="false" outlineLevel="0" collapsed="false">
      <c r="A1679" s="16" t="n">
        <v>31003010</v>
      </c>
      <c r="B1679" s="17" t="s">
        <v>1709</v>
      </c>
      <c r="C1679" s="18"/>
      <c r="D1679" s="18"/>
      <c r="E1679" s="16" t="s">
        <v>359</v>
      </c>
      <c r="F1679" s="19" t="n">
        <f aca="false">IF(C1679="",VLOOKUP(E1679,'PORTE E UCO'!$A$5:$D$46,4,0),VLOOKUP(E1679,'PORTE E UCO'!$A$5:$D$46,4,0)*C1679)</f>
        <v>1473.154654</v>
      </c>
      <c r="G1679" s="20"/>
      <c r="H1679" s="21" t="n">
        <f aca="false">G1679*$R$2</f>
        <v>0</v>
      </c>
      <c r="I1679" s="16" t="n">
        <v>2</v>
      </c>
      <c r="J1679" s="22" t="n">
        <f aca="false">IF(I1679&gt;=1,F1679*$J$2,"")</f>
        <v>441.9463962</v>
      </c>
      <c r="K1679" s="22" t="n">
        <f aca="false">IF(I1679&gt;=2,F1679*$K$2,"")</f>
        <v>294.6309308</v>
      </c>
      <c r="L1679" s="22" t="str">
        <f aca="false">IF(I1679&gt;=3,F1679*$L$2,"")</f>
        <v/>
      </c>
      <c r="M1679" s="22" t="str">
        <f aca="false">IF(I1679&gt;=4,F1679*$M$2,"")</f>
        <v/>
      </c>
      <c r="N1679" s="16" t="n">
        <v>6</v>
      </c>
      <c r="O1679" s="16" t="n">
        <v>0</v>
      </c>
      <c r="P1679" s="23" t="n">
        <v>0</v>
      </c>
      <c r="Q1679" s="22"/>
      <c r="R1679" s="38"/>
      <c r="S1679" s="25" t="n">
        <f aca="false">SUM(F1679,H1679,J1679,K1679,L1679,M1679)</f>
        <v>2209.731981</v>
      </c>
      <c r="T1679" s="25" t="n">
        <f aca="false">SUM(F1679,H1679,J1679,K1679,L1679,M1679,Q1679)</f>
        <v>2209.731981</v>
      </c>
      <c r="AMH1679" s="13"/>
      <c r="AMI1679" s="0"/>
      <c r="AMJ1679" s="0"/>
    </row>
    <row r="1680" s="39" customFormat="true" ht="14.95" hidden="false" customHeight="false" outlineLevel="0" collapsed="false">
      <c r="A1680" s="27" t="n">
        <v>31003575</v>
      </c>
      <c r="B1680" s="28" t="s">
        <v>1710</v>
      </c>
      <c r="C1680" s="29"/>
      <c r="D1680" s="29"/>
      <c r="E1680" s="27" t="s">
        <v>361</v>
      </c>
      <c r="F1680" s="19" t="n">
        <f aca="false">IF(C1680="",VLOOKUP(E1680,'PORTE E UCO'!$A$5:$D$46,4,0),VLOOKUP(E1680,'PORTE E UCO'!$A$5:$D$46,4,0)*C1680)</f>
        <v>2089.449468</v>
      </c>
      <c r="G1680" s="30" t="n">
        <v>64.88</v>
      </c>
      <c r="H1680" s="21" t="n">
        <f aca="false">G1680*$R$2</f>
        <v>1276.42524416</v>
      </c>
      <c r="I1680" s="27" t="n">
        <v>2</v>
      </c>
      <c r="J1680" s="22" t="n">
        <f aca="false">IF(I1680&gt;=1,F1680*$J$2,"")</f>
        <v>626.8348404</v>
      </c>
      <c r="K1680" s="22" t="n">
        <f aca="false">IF(I1680&gt;=2,F1680*$K$2,"")</f>
        <v>417.8898936</v>
      </c>
      <c r="L1680" s="22" t="str">
        <f aca="false">IF(I1680&gt;=3,F1680*$L$2,"")</f>
        <v/>
      </c>
      <c r="M1680" s="22" t="str">
        <f aca="false">IF(I1680&gt;=4,F1680*$M$2,"")</f>
        <v/>
      </c>
      <c r="N1680" s="27" t="n">
        <v>7</v>
      </c>
      <c r="O1680" s="27" t="n">
        <v>0</v>
      </c>
      <c r="P1680" s="31" t="n">
        <v>0</v>
      </c>
      <c r="Q1680" s="32"/>
      <c r="R1680" s="38"/>
      <c r="S1680" s="25" t="n">
        <f aca="false">SUM(F1680,H1680,J1680,K1680,L1680,M1680)</f>
        <v>4410.59944616</v>
      </c>
      <c r="T1680" s="25" t="n">
        <f aca="false">SUM(F1680,H1680,J1680,K1680,L1680,M1680,Q1680)</f>
        <v>4410.59944616</v>
      </c>
      <c r="AMH1680" s="13"/>
      <c r="AMI1680" s="0"/>
      <c r="AMJ1680" s="0"/>
    </row>
    <row r="1681" s="39" customFormat="true" ht="13.8" hidden="false" customHeight="false" outlineLevel="0" collapsed="false">
      <c r="A1681" s="16" t="n">
        <v>31003028</v>
      </c>
      <c r="B1681" s="17" t="s">
        <v>1711</v>
      </c>
      <c r="C1681" s="18"/>
      <c r="D1681" s="18"/>
      <c r="E1681" s="16" t="s">
        <v>167</v>
      </c>
      <c r="F1681" s="19" t="n">
        <f aca="false">IF(C1681="",VLOOKUP(E1681,'PORTE E UCO'!$A$5:$D$46,4,0),VLOOKUP(E1681,'PORTE E UCO'!$A$5:$D$46,4,0)*C1681)</f>
        <v>566.612796</v>
      </c>
      <c r="G1681" s="20"/>
      <c r="H1681" s="21" t="n">
        <f aca="false">G1681*$R$2</f>
        <v>0</v>
      </c>
      <c r="I1681" s="16" t="n">
        <v>2</v>
      </c>
      <c r="J1681" s="22" t="n">
        <f aca="false">IF(I1681&gt;=1,F1681*$J$2,"")</f>
        <v>169.9838388</v>
      </c>
      <c r="K1681" s="22" t="n">
        <f aca="false">IF(I1681&gt;=2,F1681*$K$2,"")</f>
        <v>113.3225592</v>
      </c>
      <c r="L1681" s="22" t="str">
        <f aca="false">IF(I1681&gt;=3,F1681*$L$2,"")</f>
        <v/>
      </c>
      <c r="M1681" s="22" t="str">
        <f aca="false">IF(I1681&gt;=4,F1681*$M$2,"")</f>
        <v/>
      </c>
      <c r="N1681" s="16" t="n">
        <v>3</v>
      </c>
      <c r="O1681" s="16" t="n">
        <v>0</v>
      </c>
      <c r="P1681" s="23" t="n">
        <v>0</v>
      </c>
      <c r="Q1681" s="22"/>
      <c r="R1681" s="38"/>
      <c r="S1681" s="25" t="n">
        <f aca="false">SUM(F1681,H1681,J1681,K1681,L1681,M1681)</f>
        <v>849.919194</v>
      </c>
      <c r="T1681" s="25" t="n">
        <f aca="false">SUM(F1681,H1681,J1681,K1681,L1681,M1681,Q1681)</f>
        <v>849.919194</v>
      </c>
      <c r="AMH1681" s="13"/>
      <c r="AMI1681" s="0"/>
      <c r="AMJ1681" s="0"/>
    </row>
    <row r="1682" s="39" customFormat="true" ht="13.8" hidden="false" customHeight="false" outlineLevel="0" collapsed="false">
      <c r="A1682" s="27" t="n">
        <v>31003036</v>
      </c>
      <c r="B1682" s="28" t="s">
        <v>1712</v>
      </c>
      <c r="C1682" s="29"/>
      <c r="D1682" s="29"/>
      <c r="E1682" s="27" t="s">
        <v>308</v>
      </c>
      <c r="F1682" s="19" t="n">
        <f aca="false">IF(C1682="",VLOOKUP(E1682,'PORTE E UCO'!$A$5:$D$46,4,0),VLOOKUP(E1682,'PORTE E UCO'!$A$5:$D$46,4,0)*C1682)</f>
        <v>1327.248658</v>
      </c>
      <c r="G1682" s="30"/>
      <c r="H1682" s="21" t="n">
        <f aca="false">G1682*$R$2</f>
        <v>0</v>
      </c>
      <c r="I1682" s="27" t="n">
        <v>2</v>
      </c>
      <c r="J1682" s="22" t="n">
        <f aca="false">IF(I1682&gt;=1,F1682*$J$2,"")</f>
        <v>398.1745974</v>
      </c>
      <c r="K1682" s="22" t="n">
        <f aca="false">IF(I1682&gt;=2,F1682*$K$2,"")</f>
        <v>265.4497316</v>
      </c>
      <c r="L1682" s="22" t="str">
        <f aca="false">IF(I1682&gt;=3,F1682*$L$2,"")</f>
        <v/>
      </c>
      <c r="M1682" s="22" t="str">
        <f aca="false">IF(I1682&gt;=4,F1682*$M$2,"")</f>
        <v/>
      </c>
      <c r="N1682" s="27" t="n">
        <v>5</v>
      </c>
      <c r="O1682" s="27" t="n">
        <v>0</v>
      </c>
      <c r="P1682" s="31" t="n">
        <v>0</v>
      </c>
      <c r="Q1682" s="32"/>
      <c r="R1682" s="38"/>
      <c r="S1682" s="25" t="n">
        <f aca="false">SUM(F1682,H1682,J1682,K1682,L1682,M1682)</f>
        <v>1990.872987</v>
      </c>
      <c r="T1682" s="25" t="n">
        <f aca="false">SUM(F1682,H1682,J1682,K1682,L1682,M1682,Q1682)</f>
        <v>1990.872987</v>
      </c>
      <c r="AMH1682" s="13"/>
      <c r="AMI1682" s="0"/>
      <c r="AMJ1682" s="0"/>
    </row>
    <row r="1683" s="39" customFormat="true" ht="13.8" hidden="false" customHeight="false" outlineLevel="0" collapsed="false">
      <c r="A1683" s="16" t="n">
        <v>31003044</v>
      </c>
      <c r="B1683" s="17" t="s">
        <v>1713</v>
      </c>
      <c r="C1683" s="18"/>
      <c r="D1683" s="18"/>
      <c r="E1683" s="16" t="s">
        <v>359</v>
      </c>
      <c r="F1683" s="19" t="n">
        <f aca="false">IF(C1683="",VLOOKUP(E1683,'PORTE E UCO'!$A$5:$D$46,4,0),VLOOKUP(E1683,'PORTE E UCO'!$A$5:$D$46,4,0)*C1683)</f>
        <v>1473.154654</v>
      </c>
      <c r="G1683" s="20"/>
      <c r="H1683" s="21" t="n">
        <f aca="false">G1683*$R$2</f>
        <v>0</v>
      </c>
      <c r="I1683" s="16" t="n">
        <v>2</v>
      </c>
      <c r="J1683" s="22" t="n">
        <f aca="false">IF(I1683&gt;=1,F1683*$J$2,"")</f>
        <v>441.9463962</v>
      </c>
      <c r="K1683" s="22" t="n">
        <f aca="false">IF(I1683&gt;=2,F1683*$K$2,"")</f>
        <v>294.6309308</v>
      </c>
      <c r="L1683" s="22" t="str">
        <f aca="false">IF(I1683&gt;=3,F1683*$L$2,"")</f>
        <v/>
      </c>
      <c r="M1683" s="22" t="str">
        <f aca="false">IF(I1683&gt;=4,F1683*$M$2,"")</f>
        <v/>
      </c>
      <c r="N1683" s="16" t="n">
        <v>6</v>
      </c>
      <c r="O1683" s="16" t="n">
        <v>0</v>
      </c>
      <c r="P1683" s="23" t="n">
        <v>0</v>
      </c>
      <c r="Q1683" s="22"/>
      <c r="R1683" s="38"/>
      <c r="S1683" s="25" t="n">
        <f aca="false">SUM(F1683,H1683,J1683,K1683,L1683,M1683)</f>
        <v>2209.731981</v>
      </c>
      <c r="T1683" s="25" t="n">
        <f aca="false">SUM(F1683,H1683,J1683,K1683,L1683,M1683,Q1683)</f>
        <v>2209.731981</v>
      </c>
      <c r="AMH1683" s="13"/>
      <c r="AMI1683" s="0"/>
      <c r="AMJ1683" s="0"/>
    </row>
    <row r="1684" s="39" customFormat="true" ht="13.8" hidden="false" customHeight="false" outlineLevel="0" collapsed="false">
      <c r="A1684" s="27" t="n">
        <v>31003052</v>
      </c>
      <c r="B1684" s="28" t="s">
        <v>1714</v>
      </c>
      <c r="C1684" s="29"/>
      <c r="D1684" s="29"/>
      <c r="E1684" s="27" t="s">
        <v>221</v>
      </c>
      <c r="F1684" s="19" t="n">
        <f aca="false">IF(C1684="",VLOOKUP(E1684,'PORTE E UCO'!$A$5:$D$46,4,0),VLOOKUP(E1684,'PORTE E UCO'!$A$5:$D$46,4,0)*C1684)</f>
        <v>1140.948712</v>
      </c>
      <c r="G1684" s="30"/>
      <c r="H1684" s="21" t="n">
        <f aca="false">G1684*$R$2</f>
        <v>0</v>
      </c>
      <c r="I1684" s="27" t="n">
        <v>2</v>
      </c>
      <c r="J1684" s="22" t="n">
        <f aca="false">IF(I1684&gt;=1,F1684*$J$2,"")</f>
        <v>342.2846136</v>
      </c>
      <c r="K1684" s="22" t="n">
        <f aca="false">IF(I1684&gt;=2,F1684*$K$2,"")</f>
        <v>228.1897424</v>
      </c>
      <c r="L1684" s="22" t="str">
        <f aca="false">IF(I1684&gt;=3,F1684*$L$2,"")</f>
        <v/>
      </c>
      <c r="M1684" s="22" t="str">
        <f aca="false">IF(I1684&gt;=4,F1684*$M$2,"")</f>
        <v/>
      </c>
      <c r="N1684" s="27" t="n">
        <v>5</v>
      </c>
      <c r="O1684" s="27" t="n">
        <v>0</v>
      </c>
      <c r="P1684" s="31" t="n">
        <v>0</v>
      </c>
      <c r="Q1684" s="32"/>
      <c r="R1684" s="38"/>
      <c r="S1684" s="25" t="n">
        <f aca="false">SUM(F1684,H1684,J1684,K1684,L1684,M1684)</f>
        <v>1711.423068</v>
      </c>
      <c r="T1684" s="25" t="n">
        <f aca="false">SUM(F1684,H1684,J1684,K1684,L1684,M1684,Q1684)</f>
        <v>1711.423068</v>
      </c>
      <c r="AMH1684" s="13"/>
      <c r="AMI1684" s="0"/>
      <c r="AMJ1684" s="0"/>
    </row>
    <row r="1685" s="39" customFormat="true" ht="13.8" hidden="false" customHeight="false" outlineLevel="0" collapsed="false">
      <c r="A1685" s="16" t="n">
        <v>31003060</v>
      </c>
      <c r="B1685" s="17" t="s">
        <v>1715</v>
      </c>
      <c r="C1685" s="18"/>
      <c r="D1685" s="18"/>
      <c r="E1685" s="16" t="s">
        <v>225</v>
      </c>
      <c r="F1685" s="19" t="n">
        <f aca="false">IF(C1685="",VLOOKUP(E1685,'PORTE E UCO'!$A$5:$D$46,4,0),VLOOKUP(E1685,'PORTE E UCO'!$A$5:$D$46,4,0)*C1685)</f>
        <v>1035.416342</v>
      </c>
      <c r="G1685" s="20"/>
      <c r="H1685" s="21" t="n">
        <f aca="false">G1685*$R$2</f>
        <v>0</v>
      </c>
      <c r="I1685" s="16" t="n">
        <v>2</v>
      </c>
      <c r="J1685" s="22" t="n">
        <f aca="false">IF(I1685&gt;=1,F1685*$J$2,"")</f>
        <v>310.6249026</v>
      </c>
      <c r="K1685" s="22" t="n">
        <f aca="false">IF(I1685&gt;=2,F1685*$K$2,"")</f>
        <v>207.0832684</v>
      </c>
      <c r="L1685" s="22" t="str">
        <f aca="false">IF(I1685&gt;=3,F1685*$L$2,"")</f>
        <v/>
      </c>
      <c r="M1685" s="22" t="str">
        <f aca="false">IF(I1685&gt;=4,F1685*$M$2,"")</f>
        <v/>
      </c>
      <c r="N1685" s="16" t="n">
        <v>5</v>
      </c>
      <c r="O1685" s="16" t="n">
        <v>0</v>
      </c>
      <c r="P1685" s="23" t="n">
        <v>0</v>
      </c>
      <c r="Q1685" s="22"/>
      <c r="R1685" s="38"/>
      <c r="S1685" s="25" t="n">
        <f aca="false">SUM(F1685,H1685,J1685,K1685,L1685,M1685)</f>
        <v>1553.124513</v>
      </c>
      <c r="T1685" s="25" t="n">
        <f aca="false">SUM(F1685,H1685,J1685,K1685,L1685,M1685,Q1685)</f>
        <v>1553.124513</v>
      </c>
      <c r="AMH1685" s="13"/>
      <c r="AMI1685" s="0"/>
      <c r="AMJ1685" s="0"/>
    </row>
    <row r="1686" s="39" customFormat="true" ht="13.8" hidden="false" customHeight="false" outlineLevel="0" collapsed="false">
      <c r="A1686" s="27" t="n">
        <v>31003079</v>
      </c>
      <c r="B1686" s="28" t="s">
        <v>1716</v>
      </c>
      <c r="C1686" s="29"/>
      <c r="D1686" s="29"/>
      <c r="E1686" s="27" t="s">
        <v>272</v>
      </c>
      <c r="F1686" s="19" t="n">
        <f aca="false">IF(C1686="",VLOOKUP(E1686,'PORTE E UCO'!$A$5:$D$46,4,0),VLOOKUP(E1686,'PORTE E UCO'!$A$5:$D$46,4,0)*C1686)</f>
        <v>801.009488</v>
      </c>
      <c r="G1686" s="30"/>
      <c r="H1686" s="21" t="n">
        <f aca="false">G1686*$R$2</f>
        <v>0</v>
      </c>
      <c r="I1686" s="27" t="n">
        <v>2</v>
      </c>
      <c r="J1686" s="22" t="n">
        <f aca="false">IF(I1686&gt;=1,F1686*$J$2,"")</f>
        <v>240.3028464</v>
      </c>
      <c r="K1686" s="22" t="n">
        <f aca="false">IF(I1686&gt;=2,F1686*$K$2,"")</f>
        <v>160.2018976</v>
      </c>
      <c r="L1686" s="22" t="str">
        <f aca="false">IF(I1686&gt;=3,F1686*$L$2,"")</f>
        <v/>
      </c>
      <c r="M1686" s="22" t="str">
        <f aca="false">IF(I1686&gt;=4,F1686*$M$2,"")</f>
        <v/>
      </c>
      <c r="N1686" s="27" t="n">
        <v>3</v>
      </c>
      <c r="O1686" s="27" t="n">
        <v>0</v>
      </c>
      <c r="P1686" s="31" t="n">
        <v>0</v>
      </c>
      <c r="Q1686" s="32"/>
      <c r="R1686" s="38"/>
      <c r="S1686" s="25" t="n">
        <f aca="false">SUM(F1686,H1686,J1686,K1686,L1686,M1686)</f>
        <v>1201.514232</v>
      </c>
      <c r="T1686" s="25" t="n">
        <f aca="false">SUM(F1686,H1686,J1686,K1686,L1686,M1686,Q1686)</f>
        <v>1201.514232</v>
      </c>
      <c r="AMH1686" s="13"/>
      <c r="AMI1686" s="0"/>
      <c r="AMJ1686" s="0"/>
    </row>
    <row r="1687" s="39" customFormat="true" ht="13.8" hidden="false" customHeight="false" outlineLevel="0" collapsed="false">
      <c r="A1687" s="16" t="n">
        <v>31003583</v>
      </c>
      <c r="B1687" s="17" t="s">
        <v>1717</v>
      </c>
      <c r="C1687" s="18"/>
      <c r="D1687" s="18"/>
      <c r="E1687" s="16" t="s">
        <v>221</v>
      </c>
      <c r="F1687" s="19" t="n">
        <f aca="false">IF(C1687="",VLOOKUP(E1687,'PORTE E UCO'!$A$5:$D$46,4,0),VLOOKUP(E1687,'PORTE E UCO'!$A$5:$D$46,4,0)*C1687)</f>
        <v>1140.948712</v>
      </c>
      <c r="G1687" s="20" t="n">
        <v>36.5</v>
      </c>
      <c r="H1687" s="21" t="n">
        <f aca="false">G1687*$R$2</f>
        <v>718.087568</v>
      </c>
      <c r="I1687" s="16" t="n">
        <v>2</v>
      </c>
      <c r="J1687" s="22" t="n">
        <f aca="false">IF(I1687&gt;=1,F1687*$J$2,"")</f>
        <v>342.2846136</v>
      </c>
      <c r="K1687" s="22" t="n">
        <f aca="false">IF(I1687&gt;=2,F1687*$K$2,"")</f>
        <v>228.1897424</v>
      </c>
      <c r="L1687" s="22" t="str">
        <f aca="false">IF(I1687&gt;=3,F1687*$L$2,"")</f>
        <v/>
      </c>
      <c r="M1687" s="22" t="str">
        <f aca="false">IF(I1687&gt;=4,F1687*$M$2,"")</f>
        <v/>
      </c>
      <c r="N1687" s="16" t="n">
        <v>5</v>
      </c>
      <c r="O1687" s="16" t="n">
        <v>0</v>
      </c>
      <c r="P1687" s="23" t="n">
        <v>0</v>
      </c>
      <c r="Q1687" s="22"/>
      <c r="R1687" s="38"/>
      <c r="S1687" s="25" t="n">
        <f aca="false">SUM(F1687,H1687,J1687,K1687,L1687,M1687)</f>
        <v>2429.510636</v>
      </c>
      <c r="T1687" s="25" t="n">
        <f aca="false">SUM(F1687,H1687,J1687,K1687,L1687,M1687,Q1687)</f>
        <v>2429.510636</v>
      </c>
      <c r="AMH1687" s="13"/>
      <c r="AMI1687" s="0"/>
      <c r="AMJ1687" s="0"/>
    </row>
    <row r="1688" s="39" customFormat="true" ht="13.8" hidden="false" customHeight="false" outlineLevel="0" collapsed="false">
      <c r="A1688" s="27" t="n">
        <v>31003087</v>
      </c>
      <c r="B1688" s="28" t="s">
        <v>1718</v>
      </c>
      <c r="C1688" s="29"/>
      <c r="D1688" s="29"/>
      <c r="E1688" s="27" t="s">
        <v>174</v>
      </c>
      <c r="F1688" s="19" t="n">
        <f aca="false">IF(C1688="",VLOOKUP(E1688,'PORTE E UCO'!$A$5:$D$46,4,0),VLOOKUP(E1688,'PORTE E UCO'!$A$5:$D$46,4,0)*C1688)</f>
        <v>1709.126456</v>
      </c>
      <c r="G1688" s="30"/>
      <c r="H1688" s="21" t="n">
        <f aca="false">G1688*$R$2</f>
        <v>0</v>
      </c>
      <c r="I1688" s="27" t="n">
        <v>2</v>
      </c>
      <c r="J1688" s="22" t="n">
        <f aca="false">IF(I1688&gt;=1,F1688*$J$2,"")</f>
        <v>512.7379368</v>
      </c>
      <c r="K1688" s="22" t="n">
        <f aca="false">IF(I1688&gt;=2,F1688*$K$2,"")</f>
        <v>341.8252912</v>
      </c>
      <c r="L1688" s="22" t="str">
        <f aca="false">IF(I1688&gt;=3,F1688*$L$2,"")</f>
        <v/>
      </c>
      <c r="M1688" s="22" t="str">
        <f aca="false">IF(I1688&gt;=4,F1688*$M$2,"")</f>
        <v/>
      </c>
      <c r="N1688" s="27" t="n">
        <v>3</v>
      </c>
      <c r="O1688" s="27" t="n">
        <v>0</v>
      </c>
      <c r="P1688" s="31" t="n">
        <v>0</v>
      </c>
      <c r="Q1688" s="32"/>
      <c r="R1688" s="38"/>
      <c r="S1688" s="25" t="n">
        <f aca="false">SUM(F1688,H1688,J1688,K1688,L1688,M1688)</f>
        <v>2563.689684</v>
      </c>
      <c r="T1688" s="25" t="n">
        <f aca="false">SUM(F1688,H1688,J1688,K1688,L1688,M1688,Q1688)</f>
        <v>2563.689684</v>
      </c>
      <c r="AMH1688" s="13"/>
      <c r="AMI1688" s="0"/>
      <c r="AMJ1688" s="0"/>
    </row>
    <row r="1689" s="39" customFormat="true" ht="13.8" hidden="false" customHeight="false" outlineLevel="0" collapsed="false">
      <c r="A1689" s="16" t="n">
        <v>31003095</v>
      </c>
      <c r="B1689" s="17" t="s">
        <v>1719</v>
      </c>
      <c r="C1689" s="18"/>
      <c r="D1689" s="18"/>
      <c r="E1689" s="16" t="s">
        <v>320</v>
      </c>
      <c r="F1689" s="19" t="n">
        <f aca="false">IF(C1689="",VLOOKUP(E1689,'PORTE E UCO'!$A$5:$D$46,4,0),VLOOKUP(E1689,'PORTE E UCO'!$A$5:$D$46,4,0)*C1689)</f>
        <v>1224.795374</v>
      </c>
      <c r="G1689" s="20"/>
      <c r="H1689" s="21" t="n">
        <f aca="false">G1689*$R$2</f>
        <v>0</v>
      </c>
      <c r="I1689" s="16" t="n">
        <v>2</v>
      </c>
      <c r="J1689" s="22" t="n">
        <f aca="false">IF(I1689&gt;=1,F1689*$J$2,"")</f>
        <v>367.4386122</v>
      </c>
      <c r="K1689" s="22" t="n">
        <f aca="false">IF(I1689&gt;=2,F1689*$K$2,"")</f>
        <v>244.9590748</v>
      </c>
      <c r="L1689" s="22" t="str">
        <f aca="false">IF(I1689&gt;=3,F1689*$L$2,"")</f>
        <v/>
      </c>
      <c r="M1689" s="22" t="str">
        <f aca="false">IF(I1689&gt;=4,F1689*$M$2,"")</f>
        <v/>
      </c>
      <c r="N1689" s="16" t="n">
        <v>4</v>
      </c>
      <c r="O1689" s="16" t="n">
        <v>0</v>
      </c>
      <c r="P1689" s="23" t="n">
        <v>0</v>
      </c>
      <c r="Q1689" s="22"/>
      <c r="R1689" s="38"/>
      <c r="S1689" s="25" t="n">
        <f aca="false">SUM(F1689,H1689,J1689,K1689,L1689,M1689)</f>
        <v>1837.193061</v>
      </c>
      <c r="T1689" s="25" t="n">
        <f aca="false">SUM(F1689,H1689,J1689,K1689,L1689,M1689,Q1689)</f>
        <v>1837.193061</v>
      </c>
      <c r="AMH1689" s="13"/>
      <c r="AMI1689" s="0"/>
      <c r="AMJ1689" s="0"/>
    </row>
    <row r="1690" s="39" customFormat="true" ht="13.8" hidden="false" customHeight="false" outlineLevel="0" collapsed="false">
      <c r="A1690" s="27" t="n">
        <v>31003109</v>
      </c>
      <c r="B1690" s="28" t="s">
        <v>1720</v>
      </c>
      <c r="C1690" s="29"/>
      <c r="D1690" s="29"/>
      <c r="E1690" s="27" t="s">
        <v>341</v>
      </c>
      <c r="F1690" s="19" t="n">
        <f aca="false">IF(C1690="",VLOOKUP(E1690,'PORTE E UCO'!$A$5:$D$46,4,0),VLOOKUP(E1690,'PORTE E UCO'!$A$5:$D$46,4,0)*C1690)</f>
        <v>1558.54594</v>
      </c>
      <c r="G1690" s="30"/>
      <c r="H1690" s="21" t="n">
        <f aca="false">G1690*$R$2</f>
        <v>0</v>
      </c>
      <c r="I1690" s="27" t="n">
        <v>2</v>
      </c>
      <c r="J1690" s="22" t="n">
        <f aca="false">IF(I1690&gt;=1,F1690*$J$2,"")</f>
        <v>467.563782</v>
      </c>
      <c r="K1690" s="22" t="n">
        <f aca="false">IF(I1690&gt;=2,F1690*$K$2,"")</f>
        <v>311.709188</v>
      </c>
      <c r="L1690" s="22" t="str">
        <f aca="false">IF(I1690&gt;=3,F1690*$L$2,"")</f>
        <v/>
      </c>
      <c r="M1690" s="22" t="str">
        <f aca="false">IF(I1690&gt;=4,F1690*$M$2,"")</f>
        <v/>
      </c>
      <c r="N1690" s="27" t="n">
        <v>4</v>
      </c>
      <c r="O1690" s="27" t="n">
        <v>0</v>
      </c>
      <c r="P1690" s="31" t="n">
        <v>0</v>
      </c>
      <c r="Q1690" s="32"/>
      <c r="R1690" s="38"/>
      <c r="S1690" s="25" t="n">
        <f aca="false">SUM(F1690,H1690,J1690,K1690,L1690,M1690)</f>
        <v>2337.81891</v>
      </c>
      <c r="T1690" s="25" t="n">
        <f aca="false">SUM(F1690,H1690,J1690,K1690,L1690,M1690,Q1690)</f>
        <v>2337.81891</v>
      </c>
      <c r="AMH1690" s="13"/>
      <c r="AMI1690" s="0"/>
      <c r="AMJ1690" s="0"/>
    </row>
    <row r="1691" s="39" customFormat="true" ht="13.8" hidden="false" customHeight="false" outlineLevel="0" collapsed="false">
      <c r="A1691" s="16" t="n">
        <v>31003117</v>
      </c>
      <c r="B1691" s="17" t="s">
        <v>1721</v>
      </c>
      <c r="C1691" s="18"/>
      <c r="D1691" s="18"/>
      <c r="E1691" s="16" t="s">
        <v>320</v>
      </c>
      <c r="F1691" s="19" t="n">
        <f aca="false">IF(C1691="",VLOOKUP(E1691,'PORTE E UCO'!$A$5:$D$46,4,0),VLOOKUP(E1691,'PORTE E UCO'!$A$5:$D$46,4,0)*C1691)</f>
        <v>1224.795374</v>
      </c>
      <c r="G1691" s="20"/>
      <c r="H1691" s="21" t="n">
        <f aca="false">G1691*$R$2</f>
        <v>0</v>
      </c>
      <c r="I1691" s="16" t="n">
        <v>2</v>
      </c>
      <c r="J1691" s="22" t="n">
        <f aca="false">IF(I1691&gt;=1,F1691*$J$2,"")</f>
        <v>367.4386122</v>
      </c>
      <c r="K1691" s="22" t="n">
        <f aca="false">IF(I1691&gt;=2,F1691*$K$2,"")</f>
        <v>244.9590748</v>
      </c>
      <c r="L1691" s="22" t="str">
        <f aca="false">IF(I1691&gt;=3,F1691*$L$2,"")</f>
        <v/>
      </c>
      <c r="M1691" s="22" t="str">
        <f aca="false">IF(I1691&gt;=4,F1691*$M$2,"")</f>
        <v/>
      </c>
      <c r="N1691" s="16" t="n">
        <v>4</v>
      </c>
      <c r="O1691" s="16" t="n">
        <v>0</v>
      </c>
      <c r="P1691" s="23" t="n">
        <v>0</v>
      </c>
      <c r="Q1691" s="22"/>
      <c r="R1691" s="38"/>
      <c r="S1691" s="25" t="n">
        <f aca="false">SUM(F1691,H1691,J1691,K1691,L1691,M1691)</f>
        <v>1837.193061</v>
      </c>
      <c r="T1691" s="25" t="n">
        <f aca="false">SUM(F1691,H1691,J1691,K1691,L1691,M1691,Q1691)</f>
        <v>1837.193061</v>
      </c>
      <c r="AMH1691" s="13"/>
      <c r="AMI1691" s="0"/>
      <c r="AMJ1691" s="0"/>
    </row>
    <row r="1692" s="39" customFormat="true" ht="13.8" hidden="false" customHeight="false" outlineLevel="0" collapsed="false">
      <c r="A1692" s="27" t="n">
        <v>31003125</v>
      </c>
      <c r="B1692" s="28" t="s">
        <v>1722</v>
      </c>
      <c r="C1692" s="29"/>
      <c r="D1692" s="29"/>
      <c r="E1692" s="27" t="s">
        <v>341</v>
      </c>
      <c r="F1692" s="19" t="n">
        <f aca="false">IF(C1692="",VLOOKUP(E1692,'PORTE E UCO'!$A$5:$D$46,4,0),VLOOKUP(E1692,'PORTE E UCO'!$A$5:$D$46,4,0)*C1692)</f>
        <v>1558.54594</v>
      </c>
      <c r="G1692" s="30"/>
      <c r="H1692" s="21" t="n">
        <f aca="false">G1692*$R$2</f>
        <v>0</v>
      </c>
      <c r="I1692" s="27" t="n">
        <v>2</v>
      </c>
      <c r="J1692" s="22" t="n">
        <f aca="false">IF(I1692&gt;=1,F1692*$J$2,"")</f>
        <v>467.563782</v>
      </c>
      <c r="K1692" s="22" t="n">
        <f aca="false">IF(I1692&gt;=2,F1692*$K$2,"")</f>
        <v>311.709188</v>
      </c>
      <c r="L1692" s="22" t="str">
        <f aca="false">IF(I1692&gt;=3,F1692*$L$2,"")</f>
        <v/>
      </c>
      <c r="M1692" s="22" t="str">
        <f aca="false">IF(I1692&gt;=4,F1692*$M$2,"")</f>
        <v/>
      </c>
      <c r="N1692" s="27" t="n">
        <v>4</v>
      </c>
      <c r="O1692" s="27" t="n">
        <v>0</v>
      </c>
      <c r="P1692" s="31" t="n">
        <v>0</v>
      </c>
      <c r="Q1692" s="32"/>
      <c r="R1692" s="38"/>
      <c r="S1692" s="25" t="n">
        <f aca="false">SUM(F1692,H1692,J1692,K1692,L1692,M1692)</f>
        <v>2337.81891</v>
      </c>
      <c r="T1692" s="25" t="n">
        <f aca="false">SUM(F1692,H1692,J1692,K1692,L1692,M1692,Q1692)</f>
        <v>2337.81891</v>
      </c>
      <c r="AMH1692" s="13"/>
      <c r="AMI1692" s="0"/>
      <c r="AMJ1692" s="0"/>
    </row>
    <row r="1693" s="39" customFormat="true" ht="13.8" hidden="false" customHeight="false" outlineLevel="0" collapsed="false">
      <c r="A1693" s="16" t="n">
        <v>31003133</v>
      </c>
      <c r="B1693" s="17" t="s">
        <v>1723</v>
      </c>
      <c r="C1693" s="18"/>
      <c r="D1693" s="18"/>
      <c r="E1693" s="16" t="s">
        <v>359</v>
      </c>
      <c r="F1693" s="19" t="n">
        <f aca="false">IF(C1693="",VLOOKUP(E1693,'PORTE E UCO'!$A$5:$D$46,4,0),VLOOKUP(E1693,'PORTE E UCO'!$A$5:$D$46,4,0)*C1693)</f>
        <v>1473.154654</v>
      </c>
      <c r="G1693" s="20"/>
      <c r="H1693" s="21" t="n">
        <f aca="false">G1693*$R$2</f>
        <v>0</v>
      </c>
      <c r="I1693" s="16" t="n">
        <v>2</v>
      </c>
      <c r="J1693" s="22" t="n">
        <f aca="false">IF(I1693&gt;=1,F1693*$J$2,"")</f>
        <v>441.9463962</v>
      </c>
      <c r="K1693" s="22" t="n">
        <f aca="false">IF(I1693&gt;=2,F1693*$K$2,"")</f>
        <v>294.6309308</v>
      </c>
      <c r="L1693" s="22" t="str">
        <f aca="false">IF(I1693&gt;=3,F1693*$L$2,"")</f>
        <v/>
      </c>
      <c r="M1693" s="22" t="str">
        <f aca="false">IF(I1693&gt;=4,F1693*$M$2,"")</f>
        <v/>
      </c>
      <c r="N1693" s="16" t="n">
        <v>6</v>
      </c>
      <c r="O1693" s="16" t="n">
        <v>0</v>
      </c>
      <c r="P1693" s="23" t="n">
        <v>0</v>
      </c>
      <c r="Q1693" s="22"/>
      <c r="R1693" s="38"/>
      <c r="S1693" s="25" t="n">
        <f aca="false">SUM(F1693,H1693,J1693,K1693,L1693,M1693)</f>
        <v>2209.731981</v>
      </c>
      <c r="T1693" s="25" t="n">
        <f aca="false">SUM(F1693,H1693,J1693,K1693,L1693,M1693,Q1693)</f>
        <v>2209.731981</v>
      </c>
      <c r="AMH1693" s="13"/>
      <c r="AMI1693" s="0"/>
      <c r="AMJ1693" s="0"/>
    </row>
    <row r="1694" s="39" customFormat="true" ht="13.8" hidden="false" customHeight="false" outlineLevel="0" collapsed="false">
      <c r="A1694" s="27" t="n">
        <v>31003591</v>
      </c>
      <c r="B1694" s="28" t="s">
        <v>1724</v>
      </c>
      <c r="C1694" s="29"/>
      <c r="D1694" s="29"/>
      <c r="E1694" s="27" t="s">
        <v>361</v>
      </c>
      <c r="F1694" s="19" t="n">
        <f aca="false">IF(C1694="",VLOOKUP(E1694,'PORTE E UCO'!$A$5:$D$46,4,0),VLOOKUP(E1694,'PORTE E UCO'!$A$5:$D$46,4,0)*C1694)</f>
        <v>2089.449468</v>
      </c>
      <c r="G1694" s="30" t="n">
        <v>64.88</v>
      </c>
      <c r="H1694" s="21" t="n">
        <f aca="false">G1694*$R$2</f>
        <v>1276.42524416</v>
      </c>
      <c r="I1694" s="27" t="n">
        <v>2</v>
      </c>
      <c r="J1694" s="22" t="n">
        <f aca="false">IF(I1694&gt;=1,F1694*$J$2,"")</f>
        <v>626.8348404</v>
      </c>
      <c r="K1694" s="22" t="n">
        <f aca="false">IF(I1694&gt;=2,F1694*$K$2,"")</f>
        <v>417.8898936</v>
      </c>
      <c r="L1694" s="22" t="str">
        <f aca="false">IF(I1694&gt;=3,F1694*$L$2,"")</f>
        <v/>
      </c>
      <c r="M1694" s="22" t="str">
        <f aca="false">IF(I1694&gt;=4,F1694*$M$2,"")</f>
        <v/>
      </c>
      <c r="N1694" s="27" t="n">
        <v>7</v>
      </c>
      <c r="O1694" s="27" t="n">
        <v>0</v>
      </c>
      <c r="P1694" s="31" t="n">
        <v>0</v>
      </c>
      <c r="Q1694" s="32"/>
      <c r="R1694" s="38"/>
      <c r="S1694" s="25" t="n">
        <f aca="false">SUM(F1694,H1694,J1694,K1694,L1694,M1694)</f>
        <v>4410.59944616</v>
      </c>
      <c r="T1694" s="25" t="n">
        <f aca="false">SUM(F1694,H1694,J1694,K1694,L1694,M1694,Q1694)</f>
        <v>4410.59944616</v>
      </c>
      <c r="AMH1694" s="13"/>
      <c r="AMI1694" s="0"/>
      <c r="AMJ1694" s="0"/>
    </row>
    <row r="1695" s="39" customFormat="true" ht="13.8" hidden="false" customHeight="false" outlineLevel="0" collapsed="false">
      <c r="A1695" s="16" t="n">
        <v>31003141</v>
      </c>
      <c r="B1695" s="17" t="s">
        <v>1725</v>
      </c>
      <c r="C1695" s="18"/>
      <c r="D1695" s="18"/>
      <c r="E1695" s="16" t="s">
        <v>225</v>
      </c>
      <c r="F1695" s="19" t="n">
        <f aca="false">IF(C1695="",VLOOKUP(E1695,'PORTE E UCO'!$A$5:$D$46,4,0),VLOOKUP(E1695,'PORTE E UCO'!$A$5:$D$46,4,0)*C1695)</f>
        <v>1035.416342</v>
      </c>
      <c r="G1695" s="20"/>
      <c r="H1695" s="21" t="n">
        <f aca="false">G1695*$R$2</f>
        <v>0</v>
      </c>
      <c r="I1695" s="16" t="n">
        <v>2</v>
      </c>
      <c r="J1695" s="22" t="n">
        <f aca="false">IF(I1695&gt;=1,F1695*$J$2,"")</f>
        <v>310.6249026</v>
      </c>
      <c r="K1695" s="22" t="n">
        <f aca="false">IF(I1695&gt;=2,F1695*$K$2,"")</f>
        <v>207.0832684</v>
      </c>
      <c r="L1695" s="22" t="str">
        <f aca="false">IF(I1695&gt;=3,F1695*$L$2,"")</f>
        <v/>
      </c>
      <c r="M1695" s="22" t="str">
        <f aca="false">IF(I1695&gt;=4,F1695*$M$2,"")</f>
        <v/>
      </c>
      <c r="N1695" s="16" t="n">
        <v>6</v>
      </c>
      <c r="O1695" s="16" t="n">
        <v>0</v>
      </c>
      <c r="P1695" s="23" t="n">
        <v>0</v>
      </c>
      <c r="Q1695" s="22"/>
      <c r="R1695" s="38"/>
      <c r="S1695" s="25" t="n">
        <f aca="false">SUM(F1695,H1695,J1695,K1695,L1695,M1695)</f>
        <v>1553.124513</v>
      </c>
      <c r="T1695" s="25" t="n">
        <f aca="false">SUM(F1695,H1695,J1695,K1695,L1695,M1695,Q1695)</f>
        <v>1553.124513</v>
      </c>
      <c r="AMH1695" s="13"/>
      <c r="AMI1695" s="0"/>
      <c r="AMJ1695" s="0"/>
    </row>
    <row r="1696" s="39" customFormat="true" ht="13.8" hidden="false" customHeight="false" outlineLevel="0" collapsed="false">
      <c r="A1696" s="27" t="n">
        <v>31003150</v>
      </c>
      <c r="B1696" s="28" t="s">
        <v>1726</v>
      </c>
      <c r="C1696" s="29"/>
      <c r="D1696" s="29"/>
      <c r="E1696" s="27" t="s">
        <v>206</v>
      </c>
      <c r="F1696" s="19" t="n">
        <f aca="false">IF(C1696="",VLOOKUP(E1696,'PORTE E UCO'!$A$5:$D$46,4,0),VLOOKUP(E1696,'PORTE E UCO'!$A$5:$D$46,4,0)*C1696)</f>
        <v>839.818166</v>
      </c>
      <c r="G1696" s="30"/>
      <c r="H1696" s="21" t="n">
        <f aca="false">G1696*$R$2</f>
        <v>0</v>
      </c>
      <c r="I1696" s="27" t="n">
        <v>2</v>
      </c>
      <c r="J1696" s="22" t="n">
        <f aca="false">IF(I1696&gt;=1,F1696*$J$2,"")</f>
        <v>251.9454498</v>
      </c>
      <c r="K1696" s="22" t="n">
        <f aca="false">IF(I1696&gt;=2,F1696*$K$2,"")</f>
        <v>167.9636332</v>
      </c>
      <c r="L1696" s="22" t="str">
        <f aca="false">IF(I1696&gt;=3,F1696*$L$2,"")</f>
        <v/>
      </c>
      <c r="M1696" s="22" t="str">
        <f aca="false">IF(I1696&gt;=4,F1696*$M$2,"")</f>
        <v/>
      </c>
      <c r="N1696" s="27" t="n">
        <v>4</v>
      </c>
      <c r="O1696" s="27" t="n">
        <v>0</v>
      </c>
      <c r="P1696" s="31" t="n">
        <v>0</v>
      </c>
      <c r="Q1696" s="32"/>
      <c r="R1696" s="38"/>
      <c r="S1696" s="25" t="n">
        <f aca="false">SUM(F1696,H1696,J1696,K1696,L1696,M1696)</f>
        <v>1259.727249</v>
      </c>
      <c r="T1696" s="25" t="n">
        <f aca="false">SUM(F1696,H1696,J1696,K1696,L1696,M1696,Q1696)</f>
        <v>1259.727249</v>
      </c>
      <c r="AMH1696" s="13"/>
      <c r="AMI1696" s="0"/>
      <c r="AMJ1696" s="0"/>
    </row>
    <row r="1697" s="39" customFormat="true" ht="13.8" hidden="false" customHeight="false" outlineLevel="0" collapsed="false">
      <c r="A1697" s="16" t="n">
        <v>31003605</v>
      </c>
      <c r="B1697" s="17" t="s">
        <v>1727</v>
      </c>
      <c r="C1697" s="18"/>
      <c r="D1697" s="18"/>
      <c r="E1697" s="16" t="s">
        <v>320</v>
      </c>
      <c r="F1697" s="19" t="n">
        <f aca="false">IF(C1697="",VLOOKUP(E1697,'PORTE E UCO'!$A$5:$D$46,4,0),VLOOKUP(E1697,'PORTE E UCO'!$A$5:$D$46,4,0)*C1697)</f>
        <v>1224.795374</v>
      </c>
      <c r="G1697" s="20" t="n">
        <v>36.5</v>
      </c>
      <c r="H1697" s="21" t="n">
        <f aca="false">G1697*$R$2</f>
        <v>718.087568</v>
      </c>
      <c r="I1697" s="16" t="n">
        <v>2</v>
      </c>
      <c r="J1697" s="22" t="n">
        <f aca="false">IF(I1697&gt;=1,F1697*$J$2,"")</f>
        <v>367.4386122</v>
      </c>
      <c r="K1697" s="22" t="n">
        <f aca="false">IF(I1697&gt;=2,F1697*$K$2,"")</f>
        <v>244.9590748</v>
      </c>
      <c r="L1697" s="22" t="str">
        <f aca="false">IF(I1697&gt;=3,F1697*$L$2,"")</f>
        <v/>
      </c>
      <c r="M1697" s="22" t="str">
        <f aca="false">IF(I1697&gt;=4,F1697*$M$2,"")</f>
        <v/>
      </c>
      <c r="N1697" s="16" t="n">
        <v>5</v>
      </c>
      <c r="O1697" s="16" t="n">
        <v>0</v>
      </c>
      <c r="P1697" s="23" t="n">
        <v>0</v>
      </c>
      <c r="Q1697" s="22"/>
      <c r="R1697" s="38"/>
      <c r="S1697" s="25" t="n">
        <f aca="false">SUM(F1697,H1697,J1697,K1697,L1697,M1697)</f>
        <v>2555.280629</v>
      </c>
      <c r="T1697" s="25" t="n">
        <f aca="false">SUM(F1697,H1697,J1697,K1697,L1697,M1697,Q1697)</f>
        <v>2555.280629</v>
      </c>
      <c r="AMH1697" s="13"/>
      <c r="AMI1697" s="0"/>
      <c r="AMJ1697" s="0"/>
    </row>
    <row r="1698" s="39" customFormat="true" ht="13.8" hidden="false" customHeight="false" outlineLevel="0" collapsed="false">
      <c r="A1698" s="27" t="n">
        <v>31003168</v>
      </c>
      <c r="B1698" s="28" t="s">
        <v>1728</v>
      </c>
      <c r="C1698" s="29"/>
      <c r="D1698" s="29"/>
      <c r="E1698" s="27" t="s">
        <v>320</v>
      </c>
      <c r="F1698" s="19" t="n">
        <f aca="false">IF(C1698="",VLOOKUP(E1698,'PORTE E UCO'!$A$5:$D$46,4,0),VLOOKUP(E1698,'PORTE E UCO'!$A$5:$D$46,4,0)*C1698)</f>
        <v>1224.795374</v>
      </c>
      <c r="G1698" s="30"/>
      <c r="H1698" s="21" t="n">
        <f aca="false">G1698*$R$2</f>
        <v>0</v>
      </c>
      <c r="I1698" s="27" t="n">
        <v>2</v>
      </c>
      <c r="J1698" s="22" t="n">
        <f aca="false">IF(I1698&gt;=1,F1698*$J$2,"")</f>
        <v>367.4386122</v>
      </c>
      <c r="K1698" s="22" t="n">
        <f aca="false">IF(I1698&gt;=2,F1698*$K$2,"")</f>
        <v>244.9590748</v>
      </c>
      <c r="L1698" s="22" t="str">
        <f aca="false">IF(I1698&gt;=3,F1698*$L$2,"")</f>
        <v/>
      </c>
      <c r="M1698" s="22" t="str">
        <f aca="false">IF(I1698&gt;=4,F1698*$M$2,"")</f>
        <v/>
      </c>
      <c r="N1698" s="27" t="n">
        <v>6</v>
      </c>
      <c r="O1698" s="27" t="n">
        <v>0</v>
      </c>
      <c r="P1698" s="31" t="n">
        <v>0</v>
      </c>
      <c r="Q1698" s="32"/>
      <c r="R1698" s="38"/>
      <c r="S1698" s="25" t="n">
        <f aca="false">SUM(F1698,H1698,J1698,K1698,L1698,M1698)</f>
        <v>1837.193061</v>
      </c>
      <c r="T1698" s="25" t="n">
        <f aca="false">SUM(F1698,H1698,J1698,K1698,L1698,M1698,Q1698)</f>
        <v>1837.193061</v>
      </c>
      <c r="AMH1698" s="13"/>
      <c r="AMI1698" s="0"/>
      <c r="AMJ1698" s="0"/>
    </row>
    <row r="1699" s="39" customFormat="true" ht="13.8" hidden="false" customHeight="false" outlineLevel="0" collapsed="false">
      <c r="A1699" s="16" t="n">
        <v>31003613</v>
      </c>
      <c r="B1699" s="17" t="s">
        <v>1729</v>
      </c>
      <c r="C1699" s="18"/>
      <c r="D1699" s="18"/>
      <c r="E1699" s="16" t="s">
        <v>745</v>
      </c>
      <c r="F1699" s="19" t="n">
        <f aca="false">IF(C1699="",VLOOKUP(E1699,'PORTE E UCO'!$A$5:$D$46,4,0),VLOOKUP(E1699,'PORTE E UCO'!$A$5:$D$46,4,0)*C1699)</f>
        <v>1943.523148</v>
      </c>
      <c r="G1699" s="20" t="n">
        <v>64.88</v>
      </c>
      <c r="H1699" s="21" t="n">
        <f aca="false">G1699*$R$2</f>
        <v>1276.42524416</v>
      </c>
      <c r="I1699" s="16" t="n">
        <v>2</v>
      </c>
      <c r="J1699" s="22" t="n">
        <f aca="false">IF(I1699&gt;=1,F1699*$J$2,"")</f>
        <v>583.0569444</v>
      </c>
      <c r="K1699" s="22" t="n">
        <f aca="false">IF(I1699&gt;=2,F1699*$K$2,"")</f>
        <v>388.7046296</v>
      </c>
      <c r="L1699" s="22" t="str">
        <f aca="false">IF(I1699&gt;=3,F1699*$L$2,"")</f>
        <v/>
      </c>
      <c r="M1699" s="22" t="str">
        <f aca="false">IF(I1699&gt;=4,F1699*$M$2,"")</f>
        <v/>
      </c>
      <c r="N1699" s="16" t="n">
        <v>7</v>
      </c>
      <c r="O1699" s="16" t="n">
        <v>0</v>
      </c>
      <c r="P1699" s="23" t="n">
        <v>0</v>
      </c>
      <c r="Q1699" s="22"/>
      <c r="R1699" s="38"/>
      <c r="S1699" s="25" t="n">
        <f aca="false">SUM(F1699,H1699,J1699,K1699,L1699,M1699)</f>
        <v>4191.70996616</v>
      </c>
      <c r="T1699" s="25" t="n">
        <f aca="false">SUM(F1699,H1699,J1699,K1699,L1699,M1699,Q1699)</f>
        <v>4191.70996616</v>
      </c>
      <c r="AMH1699" s="13"/>
      <c r="AMI1699" s="0"/>
      <c r="AMJ1699" s="0"/>
    </row>
    <row r="1700" s="39" customFormat="true" ht="13.8" hidden="false" customHeight="false" outlineLevel="0" collapsed="false">
      <c r="A1700" s="27" t="n">
        <v>31003176</v>
      </c>
      <c r="B1700" s="28" t="s">
        <v>1730</v>
      </c>
      <c r="C1700" s="29"/>
      <c r="D1700" s="29"/>
      <c r="E1700" s="27" t="s">
        <v>221</v>
      </c>
      <c r="F1700" s="19" t="n">
        <f aca="false">IF(C1700="",VLOOKUP(E1700,'PORTE E UCO'!$A$5:$D$46,4,0),VLOOKUP(E1700,'PORTE E UCO'!$A$5:$D$46,4,0)*C1700)</f>
        <v>1140.948712</v>
      </c>
      <c r="G1700" s="30"/>
      <c r="H1700" s="21" t="n">
        <f aca="false">G1700*$R$2</f>
        <v>0</v>
      </c>
      <c r="I1700" s="27" t="n">
        <v>2</v>
      </c>
      <c r="J1700" s="22" t="n">
        <f aca="false">IF(I1700&gt;=1,F1700*$J$2,"")</f>
        <v>342.2846136</v>
      </c>
      <c r="K1700" s="22" t="n">
        <f aca="false">IF(I1700&gt;=2,F1700*$K$2,"")</f>
        <v>228.1897424</v>
      </c>
      <c r="L1700" s="22" t="str">
        <f aca="false">IF(I1700&gt;=3,F1700*$L$2,"")</f>
        <v/>
      </c>
      <c r="M1700" s="22" t="str">
        <f aca="false">IF(I1700&gt;=4,F1700*$M$2,"")</f>
        <v/>
      </c>
      <c r="N1700" s="27" t="n">
        <v>5</v>
      </c>
      <c r="O1700" s="27" t="n">
        <v>0</v>
      </c>
      <c r="P1700" s="31" t="n">
        <v>0</v>
      </c>
      <c r="Q1700" s="32"/>
      <c r="R1700" s="38"/>
      <c r="S1700" s="25" t="n">
        <f aca="false">SUM(F1700,H1700,J1700,K1700,L1700,M1700)</f>
        <v>1711.423068</v>
      </c>
      <c r="T1700" s="25" t="n">
        <f aca="false">SUM(F1700,H1700,J1700,K1700,L1700,M1700,Q1700)</f>
        <v>1711.423068</v>
      </c>
      <c r="AMH1700" s="13"/>
      <c r="AMI1700" s="0"/>
      <c r="AMJ1700" s="0"/>
    </row>
    <row r="1701" s="39" customFormat="true" ht="13.8" hidden="false" customHeight="false" outlineLevel="0" collapsed="false">
      <c r="A1701" s="16" t="n">
        <v>31003621</v>
      </c>
      <c r="B1701" s="17" t="s">
        <v>1731</v>
      </c>
      <c r="C1701" s="18"/>
      <c r="D1701" s="18"/>
      <c r="E1701" s="16" t="s">
        <v>174</v>
      </c>
      <c r="F1701" s="19" t="n">
        <f aca="false">IF(C1701="",VLOOKUP(E1701,'PORTE E UCO'!$A$5:$D$46,4,0),VLOOKUP(E1701,'PORTE E UCO'!$A$5:$D$46,4,0)*C1701)</f>
        <v>1709.126456</v>
      </c>
      <c r="G1701" s="20" t="n">
        <v>48.66</v>
      </c>
      <c r="H1701" s="21" t="n">
        <f aca="false">G1701*$R$2</f>
        <v>957.31893312</v>
      </c>
      <c r="I1701" s="16" t="n">
        <v>2</v>
      </c>
      <c r="J1701" s="22" t="n">
        <f aca="false">IF(I1701&gt;=1,F1701*$J$2,"")</f>
        <v>512.7379368</v>
      </c>
      <c r="K1701" s="22" t="n">
        <f aca="false">IF(I1701&gt;=2,F1701*$K$2,"")</f>
        <v>341.8252912</v>
      </c>
      <c r="L1701" s="22" t="str">
        <f aca="false">IF(I1701&gt;=3,F1701*$L$2,"")</f>
        <v/>
      </c>
      <c r="M1701" s="22" t="str">
        <f aca="false">IF(I1701&gt;=4,F1701*$M$2,"")</f>
        <v/>
      </c>
      <c r="N1701" s="16" t="n">
        <v>6</v>
      </c>
      <c r="O1701" s="16" t="n">
        <v>0</v>
      </c>
      <c r="P1701" s="23" t="n">
        <v>0</v>
      </c>
      <c r="Q1701" s="22"/>
      <c r="R1701" s="38"/>
      <c r="S1701" s="25" t="n">
        <f aca="false">SUM(F1701,H1701,J1701,K1701,L1701,M1701)</f>
        <v>3521.00861712</v>
      </c>
      <c r="T1701" s="25" t="n">
        <f aca="false">SUM(F1701,H1701,J1701,K1701,L1701,M1701,Q1701)</f>
        <v>3521.00861712</v>
      </c>
      <c r="AMH1701" s="13"/>
      <c r="AMI1701" s="0"/>
      <c r="AMJ1701" s="0"/>
    </row>
    <row r="1702" s="39" customFormat="true" ht="13.8" hidden="false" customHeight="false" outlineLevel="0" collapsed="false">
      <c r="A1702" s="27" t="n">
        <v>31003184</v>
      </c>
      <c r="B1702" s="28" t="s">
        <v>1732</v>
      </c>
      <c r="C1702" s="29"/>
      <c r="D1702" s="29"/>
      <c r="E1702" s="27" t="s">
        <v>359</v>
      </c>
      <c r="F1702" s="19" t="n">
        <f aca="false">IF(C1702="",VLOOKUP(E1702,'PORTE E UCO'!$A$5:$D$46,4,0),VLOOKUP(E1702,'PORTE E UCO'!$A$5:$D$46,4,0)*C1702)</f>
        <v>1473.154654</v>
      </c>
      <c r="G1702" s="30"/>
      <c r="H1702" s="21" t="n">
        <f aca="false">G1702*$R$2</f>
        <v>0</v>
      </c>
      <c r="I1702" s="27" t="n">
        <v>2</v>
      </c>
      <c r="J1702" s="22" t="n">
        <f aca="false">IF(I1702&gt;=1,F1702*$J$2,"")</f>
        <v>441.9463962</v>
      </c>
      <c r="K1702" s="22" t="n">
        <f aca="false">IF(I1702&gt;=2,F1702*$K$2,"")</f>
        <v>294.6309308</v>
      </c>
      <c r="L1702" s="22" t="str">
        <f aca="false">IF(I1702&gt;=3,F1702*$L$2,"")</f>
        <v/>
      </c>
      <c r="M1702" s="22" t="str">
        <f aca="false">IF(I1702&gt;=4,F1702*$M$2,"")</f>
        <v/>
      </c>
      <c r="N1702" s="27" t="n">
        <v>6</v>
      </c>
      <c r="O1702" s="27" t="n">
        <v>0</v>
      </c>
      <c r="P1702" s="31" t="n">
        <v>0</v>
      </c>
      <c r="Q1702" s="32"/>
      <c r="R1702" s="38"/>
      <c r="S1702" s="25" t="n">
        <f aca="false">SUM(F1702,H1702,J1702,K1702,L1702,M1702)</f>
        <v>2209.731981</v>
      </c>
      <c r="T1702" s="25" t="n">
        <f aca="false">SUM(F1702,H1702,J1702,K1702,L1702,M1702,Q1702)</f>
        <v>2209.731981</v>
      </c>
      <c r="AMH1702" s="13"/>
      <c r="AMI1702" s="0"/>
      <c r="AMJ1702" s="0"/>
    </row>
    <row r="1703" s="39" customFormat="true" ht="13.8" hidden="false" customHeight="false" outlineLevel="0" collapsed="false">
      <c r="A1703" s="16" t="n">
        <v>31003630</v>
      </c>
      <c r="B1703" s="17" t="s">
        <v>1733</v>
      </c>
      <c r="C1703" s="18"/>
      <c r="D1703" s="18"/>
      <c r="E1703" s="16" t="s">
        <v>361</v>
      </c>
      <c r="F1703" s="19" t="n">
        <f aca="false">IF(C1703="",VLOOKUP(E1703,'PORTE E UCO'!$A$5:$D$46,4,0),VLOOKUP(E1703,'PORTE E UCO'!$A$5:$D$46,4,0)*C1703)</f>
        <v>2089.449468</v>
      </c>
      <c r="G1703" s="20" t="n">
        <v>66.91</v>
      </c>
      <c r="H1703" s="21" t="n">
        <f aca="false">G1703*$R$2</f>
        <v>1316.36271712</v>
      </c>
      <c r="I1703" s="16" t="n">
        <v>2</v>
      </c>
      <c r="J1703" s="22" t="n">
        <f aca="false">IF(I1703&gt;=1,F1703*$J$2,"")</f>
        <v>626.8348404</v>
      </c>
      <c r="K1703" s="22" t="n">
        <f aca="false">IF(I1703&gt;=2,F1703*$K$2,"")</f>
        <v>417.8898936</v>
      </c>
      <c r="L1703" s="22" t="str">
        <f aca="false">IF(I1703&gt;=3,F1703*$L$2,"")</f>
        <v/>
      </c>
      <c r="M1703" s="22" t="str">
        <f aca="false">IF(I1703&gt;=4,F1703*$M$2,"")</f>
        <v/>
      </c>
      <c r="N1703" s="16" t="n">
        <v>7</v>
      </c>
      <c r="O1703" s="16" t="n">
        <v>0</v>
      </c>
      <c r="P1703" s="23" t="n">
        <v>0</v>
      </c>
      <c r="Q1703" s="22"/>
      <c r="R1703" s="38"/>
      <c r="S1703" s="25" t="n">
        <f aca="false">SUM(F1703,H1703,J1703,K1703,L1703,M1703)</f>
        <v>4450.53691912</v>
      </c>
      <c r="T1703" s="25" t="n">
        <f aca="false">SUM(F1703,H1703,J1703,K1703,L1703,M1703,Q1703)</f>
        <v>4450.53691912</v>
      </c>
      <c r="AMH1703" s="13"/>
      <c r="AMI1703" s="0"/>
      <c r="AMJ1703" s="0"/>
    </row>
    <row r="1704" s="39" customFormat="true" ht="13.8" hidden="false" customHeight="false" outlineLevel="0" collapsed="false">
      <c r="A1704" s="27" t="n">
        <v>31003192</v>
      </c>
      <c r="B1704" s="28" t="s">
        <v>1734</v>
      </c>
      <c r="C1704" s="29"/>
      <c r="D1704" s="29"/>
      <c r="E1704" s="27" t="s">
        <v>308</v>
      </c>
      <c r="F1704" s="19" t="n">
        <f aca="false">IF(C1704="",VLOOKUP(E1704,'PORTE E UCO'!$A$5:$D$46,4,0),VLOOKUP(E1704,'PORTE E UCO'!$A$5:$D$46,4,0)*C1704)</f>
        <v>1327.248658</v>
      </c>
      <c r="G1704" s="30"/>
      <c r="H1704" s="21" t="n">
        <f aca="false">G1704*$R$2</f>
        <v>0</v>
      </c>
      <c r="I1704" s="27" t="n">
        <v>2</v>
      </c>
      <c r="J1704" s="22" t="n">
        <f aca="false">IF(I1704&gt;=1,F1704*$J$2,"")</f>
        <v>398.1745974</v>
      </c>
      <c r="K1704" s="22" t="n">
        <f aca="false">IF(I1704&gt;=2,F1704*$K$2,"")</f>
        <v>265.4497316</v>
      </c>
      <c r="L1704" s="22" t="str">
        <f aca="false">IF(I1704&gt;=3,F1704*$L$2,"")</f>
        <v/>
      </c>
      <c r="M1704" s="22" t="str">
        <f aca="false">IF(I1704&gt;=4,F1704*$M$2,"")</f>
        <v/>
      </c>
      <c r="N1704" s="27" t="n">
        <v>6</v>
      </c>
      <c r="O1704" s="27" t="n">
        <v>0</v>
      </c>
      <c r="P1704" s="31" t="n">
        <v>0</v>
      </c>
      <c r="Q1704" s="32"/>
      <c r="R1704" s="38"/>
      <c r="S1704" s="25" t="n">
        <f aca="false">SUM(F1704,H1704,J1704,K1704,L1704,M1704)</f>
        <v>1990.872987</v>
      </c>
      <c r="T1704" s="25" t="n">
        <f aca="false">SUM(F1704,H1704,J1704,K1704,L1704,M1704,Q1704)</f>
        <v>1990.872987</v>
      </c>
      <c r="AMH1704" s="13"/>
      <c r="AMI1704" s="0"/>
      <c r="AMJ1704" s="0"/>
    </row>
    <row r="1705" s="39" customFormat="true" ht="13.8" hidden="false" customHeight="false" outlineLevel="0" collapsed="false">
      <c r="A1705" s="16" t="n">
        <v>31003648</v>
      </c>
      <c r="B1705" s="17" t="s">
        <v>1735</v>
      </c>
      <c r="C1705" s="18"/>
      <c r="D1705" s="18"/>
      <c r="E1705" s="16" t="s">
        <v>361</v>
      </c>
      <c r="F1705" s="19" t="n">
        <f aca="false">IF(C1705="",VLOOKUP(E1705,'PORTE E UCO'!$A$5:$D$46,4,0),VLOOKUP(E1705,'PORTE E UCO'!$A$5:$D$46,4,0)*C1705)</f>
        <v>2089.449468</v>
      </c>
      <c r="G1705" s="20" t="n">
        <v>64.88</v>
      </c>
      <c r="H1705" s="21" t="n">
        <f aca="false">G1705*$R$2</f>
        <v>1276.42524416</v>
      </c>
      <c r="I1705" s="16" t="n">
        <v>2</v>
      </c>
      <c r="J1705" s="22" t="n">
        <f aca="false">IF(I1705&gt;=1,F1705*$J$2,"")</f>
        <v>626.8348404</v>
      </c>
      <c r="K1705" s="22" t="n">
        <f aca="false">IF(I1705&gt;=2,F1705*$K$2,"")</f>
        <v>417.8898936</v>
      </c>
      <c r="L1705" s="22" t="str">
        <f aca="false">IF(I1705&gt;=3,F1705*$L$2,"")</f>
        <v/>
      </c>
      <c r="M1705" s="22" t="str">
        <f aca="false">IF(I1705&gt;=4,F1705*$M$2,"")</f>
        <v/>
      </c>
      <c r="N1705" s="16" t="n">
        <v>7</v>
      </c>
      <c r="O1705" s="16" t="n">
        <v>0</v>
      </c>
      <c r="P1705" s="23" t="n">
        <v>0</v>
      </c>
      <c r="Q1705" s="22"/>
      <c r="R1705" s="38"/>
      <c r="S1705" s="25" t="n">
        <f aca="false">SUM(F1705,H1705,J1705,K1705,L1705,M1705)</f>
        <v>4410.59944616</v>
      </c>
      <c r="T1705" s="25" t="n">
        <f aca="false">SUM(F1705,H1705,J1705,K1705,L1705,M1705,Q1705)</f>
        <v>4410.59944616</v>
      </c>
      <c r="AMH1705" s="13"/>
      <c r="AMI1705" s="0"/>
      <c r="AMJ1705" s="0"/>
    </row>
    <row r="1706" s="39" customFormat="true" ht="13.8" hidden="false" customHeight="false" outlineLevel="0" collapsed="false">
      <c r="A1706" s="27" t="n">
        <v>31003206</v>
      </c>
      <c r="B1706" s="28" t="s">
        <v>1736</v>
      </c>
      <c r="C1706" s="29"/>
      <c r="D1706" s="29"/>
      <c r="E1706" s="27" t="s">
        <v>15</v>
      </c>
      <c r="F1706" s="19" t="n">
        <f aca="false">IF(C1706="",VLOOKUP(E1706,'PORTE E UCO'!$A$5:$D$46,4,0),VLOOKUP(E1706,'PORTE E UCO'!$A$5:$D$46,4,0)*C1706)</f>
        <v>93.13473</v>
      </c>
      <c r="G1706" s="30"/>
      <c r="H1706" s="21" t="n">
        <f aca="false">G1706*$R$2</f>
        <v>0</v>
      </c>
      <c r="I1706" s="27" t="n">
        <v>0</v>
      </c>
      <c r="J1706" s="22" t="str">
        <f aca="false">IF(I1706&gt;=1,F1706*$J$2,"")</f>
        <v/>
      </c>
      <c r="K1706" s="22" t="str">
        <f aca="false">IF(I1706&gt;=2,F1706*$K$2,"")</f>
        <v/>
      </c>
      <c r="L1706" s="22" t="str">
        <f aca="false">IF(I1706&gt;=3,F1706*$L$2,"")</f>
        <v/>
      </c>
      <c r="M1706" s="22" t="str">
        <f aca="false">IF(I1706&gt;=4,F1706*$M$2,"")</f>
        <v/>
      </c>
      <c r="N1706" s="27" t="n">
        <v>0</v>
      </c>
      <c r="O1706" s="27" t="n">
        <v>0</v>
      </c>
      <c r="P1706" s="31" t="n">
        <v>0</v>
      </c>
      <c r="Q1706" s="32"/>
      <c r="R1706" s="38"/>
      <c r="S1706" s="25" t="n">
        <f aca="false">SUM(F1706,H1706,J1706,K1706,L1706,M1706)</f>
        <v>93.13473</v>
      </c>
      <c r="T1706" s="25" t="n">
        <f aca="false">SUM(F1706,H1706,J1706,K1706,L1706,M1706,Q1706)</f>
        <v>93.13473</v>
      </c>
      <c r="AMH1706" s="13"/>
      <c r="AMI1706" s="0"/>
      <c r="AMJ1706" s="0"/>
    </row>
    <row r="1707" s="39" customFormat="true" ht="13.8" hidden="false" customHeight="false" outlineLevel="0" collapsed="false">
      <c r="A1707" s="16" t="n">
        <v>31003214</v>
      </c>
      <c r="B1707" s="17" t="s">
        <v>1737</v>
      </c>
      <c r="C1707" s="18"/>
      <c r="D1707" s="18"/>
      <c r="E1707" s="16" t="s">
        <v>272</v>
      </c>
      <c r="F1707" s="19" t="n">
        <f aca="false">IF(C1707="",VLOOKUP(E1707,'PORTE E UCO'!$A$5:$D$46,4,0),VLOOKUP(E1707,'PORTE E UCO'!$A$5:$D$46,4,0)*C1707)</f>
        <v>801.009488</v>
      </c>
      <c r="G1707" s="20"/>
      <c r="H1707" s="21" t="n">
        <f aca="false">G1707*$R$2</f>
        <v>0</v>
      </c>
      <c r="I1707" s="16" t="n">
        <v>1</v>
      </c>
      <c r="J1707" s="22" t="n">
        <f aca="false">IF(I1707&gt;=1,F1707*$J$2,"")</f>
        <v>240.3028464</v>
      </c>
      <c r="K1707" s="22" t="str">
        <f aca="false">IF(I1707&gt;=2,F1707*$K$2,"")</f>
        <v/>
      </c>
      <c r="L1707" s="22" t="str">
        <f aca="false">IF(I1707&gt;=3,F1707*$L$2,"")</f>
        <v/>
      </c>
      <c r="M1707" s="22" t="str">
        <f aca="false">IF(I1707&gt;=4,F1707*$M$2,"")</f>
        <v/>
      </c>
      <c r="N1707" s="16" t="n">
        <v>3</v>
      </c>
      <c r="O1707" s="16" t="n">
        <v>0</v>
      </c>
      <c r="P1707" s="23" t="n">
        <v>0</v>
      </c>
      <c r="Q1707" s="22"/>
      <c r="R1707" s="38"/>
      <c r="S1707" s="25" t="n">
        <f aca="false">SUM(F1707,H1707,J1707,K1707,L1707,M1707)</f>
        <v>1041.3123344</v>
      </c>
      <c r="T1707" s="25" t="n">
        <f aca="false">SUM(F1707,H1707,J1707,K1707,L1707,M1707,Q1707)</f>
        <v>1041.3123344</v>
      </c>
      <c r="AMH1707" s="13"/>
      <c r="AMI1707" s="0"/>
      <c r="AMJ1707" s="0"/>
    </row>
    <row r="1708" s="39" customFormat="true" ht="13.8" hidden="false" customHeight="false" outlineLevel="0" collapsed="false">
      <c r="A1708" s="27" t="n">
        <v>31003230</v>
      </c>
      <c r="B1708" s="28" t="s">
        <v>1738</v>
      </c>
      <c r="C1708" s="29"/>
      <c r="D1708" s="29"/>
      <c r="E1708" s="27" t="s">
        <v>272</v>
      </c>
      <c r="F1708" s="19" t="n">
        <f aca="false">IF(C1708="",VLOOKUP(E1708,'PORTE E UCO'!$A$5:$D$46,4,0),VLOOKUP(E1708,'PORTE E UCO'!$A$5:$D$46,4,0)*C1708)</f>
        <v>801.009488</v>
      </c>
      <c r="G1708" s="30"/>
      <c r="H1708" s="21" t="n">
        <f aca="false">G1708*$R$2</f>
        <v>0</v>
      </c>
      <c r="I1708" s="27" t="n">
        <v>1</v>
      </c>
      <c r="J1708" s="22" t="n">
        <f aca="false">IF(I1708&gt;=1,F1708*$J$2,"")</f>
        <v>240.3028464</v>
      </c>
      <c r="K1708" s="22" t="str">
        <f aca="false">IF(I1708&gt;=2,F1708*$K$2,"")</f>
        <v/>
      </c>
      <c r="L1708" s="22" t="str">
        <f aca="false">IF(I1708&gt;=3,F1708*$L$2,"")</f>
        <v/>
      </c>
      <c r="M1708" s="22" t="str">
        <f aca="false">IF(I1708&gt;=4,F1708*$M$2,"")</f>
        <v/>
      </c>
      <c r="N1708" s="27" t="n">
        <v>4</v>
      </c>
      <c r="O1708" s="27" t="n">
        <v>0</v>
      </c>
      <c r="P1708" s="31" t="n">
        <v>0</v>
      </c>
      <c r="Q1708" s="32"/>
      <c r="R1708" s="38"/>
      <c r="S1708" s="25" t="n">
        <f aca="false">SUM(F1708,H1708,J1708,K1708,L1708,M1708)</f>
        <v>1041.3123344</v>
      </c>
      <c r="T1708" s="25" t="n">
        <f aca="false">SUM(F1708,H1708,J1708,K1708,L1708,M1708,Q1708)</f>
        <v>1041.3123344</v>
      </c>
      <c r="AMH1708" s="13"/>
      <c r="AMI1708" s="0"/>
      <c r="AMJ1708" s="0"/>
    </row>
    <row r="1709" s="39" customFormat="true" ht="13.8" hidden="false" customHeight="false" outlineLevel="0" collapsed="false">
      <c r="A1709" s="16" t="n">
        <v>31003249</v>
      </c>
      <c r="B1709" s="17" t="s">
        <v>1739</v>
      </c>
      <c r="C1709" s="18"/>
      <c r="D1709" s="18"/>
      <c r="E1709" s="16" t="s">
        <v>272</v>
      </c>
      <c r="F1709" s="19" t="n">
        <f aca="false">IF(C1709="",VLOOKUP(E1709,'PORTE E UCO'!$A$5:$D$46,4,0),VLOOKUP(E1709,'PORTE E UCO'!$A$5:$D$46,4,0)*C1709)</f>
        <v>801.009488</v>
      </c>
      <c r="G1709" s="20"/>
      <c r="H1709" s="21" t="n">
        <f aca="false">G1709*$R$2</f>
        <v>0</v>
      </c>
      <c r="I1709" s="16" t="n">
        <v>1</v>
      </c>
      <c r="J1709" s="22" t="n">
        <f aca="false">IF(I1709&gt;=1,F1709*$J$2,"")</f>
        <v>240.3028464</v>
      </c>
      <c r="K1709" s="22" t="str">
        <f aca="false">IF(I1709&gt;=2,F1709*$K$2,"")</f>
        <v/>
      </c>
      <c r="L1709" s="22" t="str">
        <f aca="false">IF(I1709&gt;=3,F1709*$L$2,"")</f>
        <v/>
      </c>
      <c r="M1709" s="22" t="str">
        <f aca="false">IF(I1709&gt;=4,F1709*$M$2,"")</f>
        <v/>
      </c>
      <c r="N1709" s="16" t="n">
        <v>3</v>
      </c>
      <c r="O1709" s="16" t="n">
        <v>0</v>
      </c>
      <c r="P1709" s="23" t="n">
        <v>0</v>
      </c>
      <c r="Q1709" s="22"/>
      <c r="R1709" s="38"/>
      <c r="S1709" s="25" t="n">
        <f aca="false">SUM(F1709,H1709,J1709,K1709,L1709,M1709)</f>
        <v>1041.3123344</v>
      </c>
      <c r="T1709" s="25" t="n">
        <f aca="false">SUM(F1709,H1709,J1709,K1709,L1709,M1709,Q1709)</f>
        <v>1041.3123344</v>
      </c>
      <c r="AMH1709" s="13"/>
      <c r="AMI1709" s="0"/>
      <c r="AMJ1709" s="0"/>
    </row>
    <row r="1710" s="39" customFormat="true" ht="13.8" hidden="false" customHeight="false" outlineLevel="0" collapsed="false">
      <c r="A1710" s="27" t="n">
        <v>31003257</v>
      </c>
      <c r="B1710" s="28" t="s">
        <v>1740</v>
      </c>
      <c r="C1710" s="29"/>
      <c r="D1710" s="29"/>
      <c r="E1710" s="27" t="s">
        <v>223</v>
      </c>
      <c r="F1710" s="19" t="n">
        <f aca="false">IF(C1710="",VLOOKUP(E1710,'PORTE E UCO'!$A$5:$D$46,4,0),VLOOKUP(E1710,'PORTE E UCO'!$A$5:$D$46,4,0)*C1710)</f>
        <v>436.20385</v>
      </c>
      <c r="G1710" s="30" t="n">
        <v>17.4</v>
      </c>
      <c r="H1710" s="21" t="n">
        <f aca="false">G1710*$R$2</f>
        <v>342.3211968</v>
      </c>
      <c r="I1710" s="27" t="n">
        <v>0</v>
      </c>
      <c r="J1710" s="22" t="str">
        <f aca="false">IF(I1710&gt;=1,F1710*$J$2,"")</f>
        <v/>
      </c>
      <c r="K1710" s="22" t="str">
        <f aca="false">IF(I1710&gt;=2,F1710*$K$2,"")</f>
        <v/>
      </c>
      <c r="L1710" s="22" t="str">
        <f aca="false">IF(I1710&gt;=3,F1710*$L$2,"")</f>
        <v/>
      </c>
      <c r="M1710" s="22" t="str">
        <f aca="false">IF(I1710&gt;=4,F1710*$M$2,"")</f>
        <v/>
      </c>
      <c r="N1710" s="27" t="n">
        <v>2</v>
      </c>
      <c r="O1710" s="27" t="n">
        <v>0</v>
      </c>
      <c r="P1710" s="31" t="n">
        <v>0</v>
      </c>
      <c r="Q1710" s="32"/>
      <c r="R1710" s="38"/>
      <c r="S1710" s="25" t="n">
        <f aca="false">SUM(F1710,H1710,J1710,K1710,L1710,M1710)</f>
        <v>778.5250468</v>
      </c>
      <c r="T1710" s="25" t="n">
        <f aca="false">SUM(F1710,H1710,J1710,K1710,L1710,M1710,Q1710)</f>
        <v>778.5250468</v>
      </c>
      <c r="AMH1710" s="13"/>
      <c r="AMI1710" s="0"/>
      <c r="AMJ1710" s="0"/>
    </row>
    <row r="1711" s="39" customFormat="true" ht="13.8" hidden="false" customHeight="false" outlineLevel="0" collapsed="false">
      <c r="A1711" s="16" t="n">
        <v>31003656</v>
      </c>
      <c r="B1711" s="17" t="s">
        <v>1741</v>
      </c>
      <c r="C1711" s="18"/>
      <c r="D1711" s="18"/>
      <c r="E1711" s="16" t="s">
        <v>225</v>
      </c>
      <c r="F1711" s="19" t="n">
        <f aca="false">IF(C1711="",VLOOKUP(E1711,'PORTE E UCO'!$A$5:$D$46,4,0),VLOOKUP(E1711,'PORTE E UCO'!$A$5:$D$46,4,0)*C1711)</f>
        <v>1035.416342</v>
      </c>
      <c r="G1711" s="20" t="n">
        <v>44.61</v>
      </c>
      <c r="H1711" s="21" t="n">
        <f aca="false">G1711*$R$2</f>
        <v>877.64072352</v>
      </c>
      <c r="I1711" s="16" t="n">
        <v>2</v>
      </c>
      <c r="J1711" s="22" t="n">
        <f aca="false">IF(I1711&gt;=1,F1711*$J$2,"")</f>
        <v>310.6249026</v>
      </c>
      <c r="K1711" s="22" t="n">
        <f aca="false">IF(I1711&gt;=2,F1711*$K$2,"")</f>
        <v>207.0832684</v>
      </c>
      <c r="L1711" s="22" t="str">
        <f aca="false">IF(I1711&gt;=3,F1711*$L$2,"")</f>
        <v/>
      </c>
      <c r="M1711" s="22" t="str">
        <f aca="false">IF(I1711&gt;=4,F1711*$M$2,"")</f>
        <v/>
      </c>
      <c r="N1711" s="16" t="n">
        <v>5</v>
      </c>
      <c r="O1711" s="16" t="n">
        <v>0</v>
      </c>
      <c r="P1711" s="23" t="n">
        <v>0</v>
      </c>
      <c r="Q1711" s="22"/>
      <c r="R1711" s="38"/>
      <c r="S1711" s="25" t="n">
        <f aca="false">SUM(F1711,H1711,J1711,K1711,L1711,M1711)</f>
        <v>2430.76523652</v>
      </c>
      <c r="T1711" s="25" t="n">
        <f aca="false">SUM(F1711,H1711,J1711,K1711,L1711,M1711,Q1711)</f>
        <v>2430.76523652</v>
      </c>
      <c r="AMH1711" s="13"/>
      <c r="AMI1711" s="0"/>
      <c r="AMJ1711" s="0"/>
    </row>
    <row r="1712" s="39" customFormat="true" ht="13.8" hidden="false" customHeight="false" outlineLevel="0" collapsed="false">
      <c r="A1712" s="27" t="n">
        <v>31003265</v>
      </c>
      <c r="B1712" s="28" t="s">
        <v>1742</v>
      </c>
      <c r="C1712" s="29"/>
      <c r="D1712" s="29"/>
      <c r="E1712" s="27" t="s">
        <v>206</v>
      </c>
      <c r="F1712" s="19" t="n">
        <f aca="false">IF(C1712="",VLOOKUP(E1712,'PORTE E UCO'!$A$5:$D$46,4,0),VLOOKUP(E1712,'PORTE E UCO'!$A$5:$D$46,4,0)*C1712)</f>
        <v>839.818166</v>
      </c>
      <c r="G1712" s="30"/>
      <c r="H1712" s="21" t="n">
        <f aca="false">G1712*$R$2</f>
        <v>0</v>
      </c>
      <c r="I1712" s="27" t="n">
        <v>2</v>
      </c>
      <c r="J1712" s="22" t="n">
        <f aca="false">IF(I1712&gt;=1,F1712*$J$2,"")</f>
        <v>251.9454498</v>
      </c>
      <c r="K1712" s="22" t="n">
        <f aca="false">IF(I1712&gt;=2,F1712*$K$2,"")</f>
        <v>167.9636332</v>
      </c>
      <c r="L1712" s="22" t="str">
        <f aca="false">IF(I1712&gt;=3,F1712*$L$2,"")</f>
        <v/>
      </c>
      <c r="M1712" s="22" t="str">
        <f aca="false">IF(I1712&gt;=4,F1712*$M$2,"")</f>
        <v/>
      </c>
      <c r="N1712" s="27" t="n">
        <v>4</v>
      </c>
      <c r="O1712" s="27" t="n">
        <v>0</v>
      </c>
      <c r="P1712" s="31" t="n">
        <v>0</v>
      </c>
      <c r="Q1712" s="32"/>
      <c r="R1712" s="38"/>
      <c r="S1712" s="25" t="n">
        <f aca="false">SUM(F1712,H1712,J1712,K1712,L1712,M1712)</f>
        <v>1259.727249</v>
      </c>
      <c r="T1712" s="25" t="n">
        <f aca="false">SUM(F1712,H1712,J1712,K1712,L1712,M1712,Q1712)</f>
        <v>1259.727249</v>
      </c>
      <c r="AMH1712" s="13"/>
      <c r="AMI1712" s="0"/>
      <c r="AMJ1712" s="0"/>
    </row>
    <row r="1713" s="39" customFormat="true" ht="13.8" hidden="false" customHeight="false" outlineLevel="0" collapsed="false">
      <c r="A1713" s="16" t="n">
        <v>31003664</v>
      </c>
      <c r="B1713" s="17" t="s">
        <v>1743</v>
      </c>
      <c r="C1713" s="18"/>
      <c r="D1713" s="18"/>
      <c r="E1713" s="16" t="s">
        <v>221</v>
      </c>
      <c r="F1713" s="19" t="n">
        <f aca="false">IF(C1713="",VLOOKUP(E1713,'PORTE E UCO'!$A$5:$D$46,4,0),VLOOKUP(E1713,'PORTE E UCO'!$A$5:$D$46,4,0)*C1713)</f>
        <v>1140.948712</v>
      </c>
      <c r="G1713" s="20" t="n">
        <v>44.61</v>
      </c>
      <c r="H1713" s="21" t="n">
        <f aca="false">G1713*$R$2</f>
        <v>877.64072352</v>
      </c>
      <c r="I1713" s="16" t="n">
        <v>2</v>
      </c>
      <c r="J1713" s="22" t="n">
        <f aca="false">IF(I1713&gt;=1,F1713*$J$2,"")</f>
        <v>342.2846136</v>
      </c>
      <c r="K1713" s="22" t="n">
        <f aca="false">IF(I1713&gt;=2,F1713*$K$2,"")</f>
        <v>228.1897424</v>
      </c>
      <c r="L1713" s="22" t="str">
        <f aca="false">IF(I1713&gt;=3,F1713*$L$2,"")</f>
        <v/>
      </c>
      <c r="M1713" s="22" t="str">
        <f aca="false">IF(I1713&gt;=4,F1713*$M$2,"")</f>
        <v/>
      </c>
      <c r="N1713" s="16" t="n">
        <v>5</v>
      </c>
      <c r="O1713" s="16" t="n">
        <v>0</v>
      </c>
      <c r="P1713" s="23" t="n">
        <v>0</v>
      </c>
      <c r="Q1713" s="22"/>
      <c r="R1713" s="38"/>
      <c r="S1713" s="25" t="n">
        <f aca="false">SUM(F1713,H1713,J1713,K1713,L1713,M1713)</f>
        <v>2589.06379152</v>
      </c>
      <c r="T1713" s="25" t="n">
        <f aca="false">SUM(F1713,H1713,J1713,K1713,L1713,M1713,Q1713)</f>
        <v>2589.06379152</v>
      </c>
      <c r="AMH1713" s="13"/>
      <c r="AMI1713" s="0"/>
      <c r="AMJ1713" s="0"/>
    </row>
    <row r="1714" s="39" customFormat="true" ht="13.8" hidden="false" customHeight="false" outlineLevel="0" collapsed="false">
      <c r="A1714" s="27" t="n">
        <v>31003273</v>
      </c>
      <c r="B1714" s="28" t="s">
        <v>1744</v>
      </c>
      <c r="C1714" s="29"/>
      <c r="D1714" s="29"/>
      <c r="E1714" s="27" t="s">
        <v>176</v>
      </c>
      <c r="F1714" s="19" t="n">
        <f aca="false">IF(C1714="",VLOOKUP(E1714,'PORTE E UCO'!$A$5:$D$46,4,0),VLOOKUP(E1714,'PORTE E UCO'!$A$5:$D$46,4,0)*C1714)</f>
        <v>891.034646</v>
      </c>
      <c r="G1714" s="30"/>
      <c r="H1714" s="21" t="n">
        <f aca="false">G1714*$R$2</f>
        <v>0</v>
      </c>
      <c r="I1714" s="27" t="n">
        <v>2</v>
      </c>
      <c r="J1714" s="22" t="n">
        <f aca="false">IF(I1714&gt;=1,F1714*$J$2,"")</f>
        <v>267.3103938</v>
      </c>
      <c r="K1714" s="22" t="n">
        <f aca="false">IF(I1714&gt;=2,F1714*$K$2,"")</f>
        <v>178.2069292</v>
      </c>
      <c r="L1714" s="22" t="str">
        <f aca="false">IF(I1714&gt;=3,F1714*$L$2,"")</f>
        <v/>
      </c>
      <c r="M1714" s="22" t="str">
        <f aca="false">IF(I1714&gt;=4,F1714*$M$2,"")</f>
        <v/>
      </c>
      <c r="N1714" s="27" t="n">
        <v>4</v>
      </c>
      <c r="O1714" s="27" t="n">
        <v>0</v>
      </c>
      <c r="P1714" s="31" t="n">
        <v>0</v>
      </c>
      <c r="Q1714" s="32"/>
      <c r="R1714" s="38"/>
      <c r="S1714" s="25" t="n">
        <f aca="false">SUM(F1714,H1714,J1714,K1714,L1714,M1714)</f>
        <v>1336.551969</v>
      </c>
      <c r="T1714" s="25" t="n">
        <f aca="false">SUM(F1714,H1714,J1714,K1714,L1714,M1714,Q1714)</f>
        <v>1336.551969</v>
      </c>
      <c r="AMH1714" s="13"/>
      <c r="AMI1714" s="0"/>
      <c r="AMJ1714" s="0"/>
    </row>
    <row r="1715" s="39" customFormat="true" ht="13.8" hidden="false" customHeight="false" outlineLevel="0" collapsed="false">
      <c r="A1715" s="16" t="n">
        <v>31003281</v>
      </c>
      <c r="B1715" s="17" t="s">
        <v>1745</v>
      </c>
      <c r="C1715" s="18"/>
      <c r="D1715" s="18"/>
      <c r="E1715" s="16" t="s">
        <v>206</v>
      </c>
      <c r="F1715" s="19" t="n">
        <f aca="false">IF(C1715="",VLOOKUP(E1715,'PORTE E UCO'!$A$5:$D$46,4,0),VLOOKUP(E1715,'PORTE E UCO'!$A$5:$D$46,4,0)*C1715)</f>
        <v>839.818166</v>
      </c>
      <c r="G1715" s="20"/>
      <c r="H1715" s="21" t="n">
        <f aca="false">G1715*$R$2</f>
        <v>0</v>
      </c>
      <c r="I1715" s="16" t="n">
        <v>2</v>
      </c>
      <c r="J1715" s="22" t="n">
        <f aca="false">IF(I1715&gt;=1,F1715*$J$2,"")</f>
        <v>251.9454498</v>
      </c>
      <c r="K1715" s="22" t="n">
        <f aca="false">IF(I1715&gt;=2,F1715*$K$2,"")</f>
        <v>167.9636332</v>
      </c>
      <c r="L1715" s="22" t="str">
        <f aca="false">IF(I1715&gt;=3,F1715*$L$2,"")</f>
        <v/>
      </c>
      <c r="M1715" s="22" t="str">
        <f aca="false">IF(I1715&gt;=4,F1715*$M$2,"")</f>
        <v/>
      </c>
      <c r="N1715" s="16" t="n">
        <v>4</v>
      </c>
      <c r="O1715" s="16" t="n">
        <v>0</v>
      </c>
      <c r="P1715" s="23" t="n">
        <v>0</v>
      </c>
      <c r="Q1715" s="22"/>
      <c r="R1715" s="38"/>
      <c r="S1715" s="25" t="n">
        <f aca="false">SUM(F1715,H1715,J1715,K1715,L1715,M1715)</f>
        <v>1259.727249</v>
      </c>
      <c r="T1715" s="25" t="n">
        <f aca="false">SUM(F1715,H1715,J1715,K1715,L1715,M1715,Q1715)</f>
        <v>1259.727249</v>
      </c>
      <c r="AMH1715" s="13"/>
      <c r="AMI1715" s="0"/>
      <c r="AMJ1715" s="0"/>
    </row>
    <row r="1716" s="39" customFormat="true" ht="13.8" hidden="false" customHeight="false" outlineLevel="0" collapsed="false">
      <c r="A1716" s="27" t="n">
        <v>31003672</v>
      </c>
      <c r="B1716" s="28" t="s">
        <v>1746</v>
      </c>
      <c r="C1716" s="29"/>
      <c r="D1716" s="29"/>
      <c r="E1716" s="27" t="s">
        <v>320</v>
      </c>
      <c r="F1716" s="19" t="n">
        <f aca="false">IF(C1716="",VLOOKUP(E1716,'PORTE E UCO'!$A$5:$D$46,4,0),VLOOKUP(E1716,'PORTE E UCO'!$A$5:$D$46,4,0)*C1716)</f>
        <v>1224.795374</v>
      </c>
      <c r="G1716" s="30" t="n">
        <v>44.61</v>
      </c>
      <c r="H1716" s="21" t="n">
        <f aca="false">G1716*$R$2</f>
        <v>877.64072352</v>
      </c>
      <c r="I1716" s="27" t="n">
        <v>2</v>
      </c>
      <c r="J1716" s="22" t="n">
        <f aca="false">IF(I1716&gt;=1,F1716*$J$2,"")</f>
        <v>367.4386122</v>
      </c>
      <c r="K1716" s="22" t="n">
        <f aca="false">IF(I1716&gt;=2,F1716*$K$2,"")</f>
        <v>244.9590748</v>
      </c>
      <c r="L1716" s="22" t="str">
        <f aca="false">IF(I1716&gt;=3,F1716*$L$2,"")</f>
        <v/>
      </c>
      <c r="M1716" s="22" t="str">
        <f aca="false">IF(I1716&gt;=4,F1716*$M$2,"")</f>
        <v/>
      </c>
      <c r="N1716" s="27" t="n">
        <v>5</v>
      </c>
      <c r="O1716" s="27" t="n">
        <v>0</v>
      </c>
      <c r="P1716" s="31" t="n">
        <v>0</v>
      </c>
      <c r="Q1716" s="32"/>
      <c r="R1716" s="38"/>
      <c r="S1716" s="25" t="n">
        <f aca="false">SUM(F1716,H1716,J1716,K1716,L1716,M1716)</f>
        <v>2714.83378452</v>
      </c>
      <c r="T1716" s="25" t="n">
        <f aca="false">SUM(F1716,H1716,J1716,K1716,L1716,M1716,Q1716)</f>
        <v>2714.83378452</v>
      </c>
      <c r="AMH1716" s="13"/>
      <c r="AMI1716" s="0"/>
      <c r="AMJ1716" s="0"/>
    </row>
    <row r="1717" s="39" customFormat="true" ht="13.8" hidden="false" customHeight="false" outlineLevel="0" collapsed="false">
      <c r="A1717" s="16" t="n">
        <v>31003290</v>
      </c>
      <c r="B1717" s="17" t="s">
        <v>1747</v>
      </c>
      <c r="C1717" s="18"/>
      <c r="D1717" s="18"/>
      <c r="E1717" s="16" t="s">
        <v>272</v>
      </c>
      <c r="F1717" s="19" t="n">
        <f aca="false">IF(C1717="",VLOOKUP(E1717,'PORTE E UCO'!$A$5:$D$46,4,0),VLOOKUP(E1717,'PORTE E UCO'!$A$5:$D$46,4,0)*C1717)</f>
        <v>801.009488</v>
      </c>
      <c r="G1717" s="20"/>
      <c r="H1717" s="21" t="n">
        <f aca="false">G1717*$R$2</f>
        <v>0</v>
      </c>
      <c r="I1717" s="16" t="n">
        <v>2</v>
      </c>
      <c r="J1717" s="22" t="n">
        <f aca="false">IF(I1717&gt;=1,F1717*$J$2,"")</f>
        <v>240.3028464</v>
      </c>
      <c r="K1717" s="22" t="n">
        <f aca="false">IF(I1717&gt;=2,F1717*$K$2,"")</f>
        <v>160.2018976</v>
      </c>
      <c r="L1717" s="22" t="str">
        <f aca="false">IF(I1717&gt;=3,F1717*$L$2,"")</f>
        <v/>
      </c>
      <c r="M1717" s="22" t="str">
        <f aca="false">IF(I1717&gt;=4,F1717*$M$2,"")</f>
        <v/>
      </c>
      <c r="N1717" s="16" t="n">
        <v>3</v>
      </c>
      <c r="O1717" s="16" t="n">
        <v>0</v>
      </c>
      <c r="P1717" s="23" t="n">
        <v>0</v>
      </c>
      <c r="Q1717" s="22"/>
      <c r="R1717" s="38"/>
      <c r="S1717" s="25" t="n">
        <f aca="false">SUM(F1717,H1717,J1717,K1717,L1717,M1717)</f>
        <v>1201.514232</v>
      </c>
      <c r="T1717" s="25" t="n">
        <f aca="false">SUM(F1717,H1717,J1717,K1717,L1717,M1717,Q1717)</f>
        <v>1201.514232</v>
      </c>
      <c r="AMH1717" s="13"/>
      <c r="AMI1717" s="0"/>
      <c r="AMJ1717" s="0"/>
    </row>
    <row r="1718" s="39" customFormat="true" ht="13.8" hidden="false" customHeight="false" outlineLevel="0" collapsed="false">
      <c r="A1718" s="27" t="n">
        <v>31003680</v>
      </c>
      <c r="B1718" s="28" t="s">
        <v>1748</v>
      </c>
      <c r="C1718" s="29"/>
      <c r="D1718" s="29"/>
      <c r="E1718" s="27" t="s">
        <v>221</v>
      </c>
      <c r="F1718" s="19" t="n">
        <f aca="false">IF(C1718="",VLOOKUP(E1718,'PORTE E UCO'!$A$5:$D$46,4,0),VLOOKUP(E1718,'PORTE E UCO'!$A$5:$D$46,4,0)*C1718)</f>
        <v>1140.948712</v>
      </c>
      <c r="G1718" s="30" t="n">
        <v>44.61</v>
      </c>
      <c r="H1718" s="21" t="n">
        <f aca="false">G1718*$R$2</f>
        <v>877.64072352</v>
      </c>
      <c r="I1718" s="27" t="n">
        <v>2</v>
      </c>
      <c r="J1718" s="22" t="n">
        <f aca="false">IF(I1718&gt;=1,F1718*$J$2,"")</f>
        <v>342.2846136</v>
      </c>
      <c r="K1718" s="22" t="n">
        <f aca="false">IF(I1718&gt;=2,F1718*$K$2,"")</f>
        <v>228.1897424</v>
      </c>
      <c r="L1718" s="22" t="str">
        <f aca="false">IF(I1718&gt;=3,F1718*$L$2,"")</f>
        <v/>
      </c>
      <c r="M1718" s="22" t="str">
        <f aca="false">IF(I1718&gt;=4,F1718*$M$2,"")</f>
        <v/>
      </c>
      <c r="N1718" s="27" t="n">
        <v>5</v>
      </c>
      <c r="O1718" s="27" t="n">
        <v>0</v>
      </c>
      <c r="P1718" s="31" t="n">
        <v>0</v>
      </c>
      <c r="Q1718" s="32"/>
      <c r="R1718" s="38"/>
      <c r="S1718" s="25" t="n">
        <f aca="false">SUM(F1718,H1718,J1718,K1718,L1718,M1718)</f>
        <v>2589.06379152</v>
      </c>
      <c r="T1718" s="25" t="n">
        <f aca="false">SUM(F1718,H1718,J1718,K1718,L1718,M1718,Q1718)</f>
        <v>2589.06379152</v>
      </c>
      <c r="AMH1718" s="13"/>
      <c r="AMI1718" s="0"/>
      <c r="AMJ1718" s="0"/>
    </row>
    <row r="1719" s="39" customFormat="true" ht="13.8" hidden="false" customHeight="false" outlineLevel="0" collapsed="false">
      <c r="A1719" s="16" t="n">
        <v>31003303</v>
      </c>
      <c r="B1719" s="17" t="s">
        <v>1749</v>
      </c>
      <c r="C1719" s="18"/>
      <c r="D1719" s="18"/>
      <c r="E1719" s="16" t="s">
        <v>320</v>
      </c>
      <c r="F1719" s="19" t="n">
        <f aca="false">IF(C1719="",VLOOKUP(E1719,'PORTE E UCO'!$A$5:$D$46,4,0),VLOOKUP(E1719,'PORTE E UCO'!$A$5:$D$46,4,0)*C1719)</f>
        <v>1224.795374</v>
      </c>
      <c r="G1719" s="20"/>
      <c r="H1719" s="21" t="n">
        <f aca="false">G1719*$R$2</f>
        <v>0</v>
      </c>
      <c r="I1719" s="16" t="n">
        <v>2</v>
      </c>
      <c r="J1719" s="22" t="n">
        <f aca="false">IF(I1719&gt;=1,F1719*$J$2,"")</f>
        <v>367.4386122</v>
      </c>
      <c r="K1719" s="22" t="n">
        <f aca="false">IF(I1719&gt;=2,F1719*$K$2,"")</f>
        <v>244.9590748</v>
      </c>
      <c r="L1719" s="22" t="str">
        <f aca="false">IF(I1719&gt;=3,F1719*$L$2,"")</f>
        <v/>
      </c>
      <c r="M1719" s="22" t="str">
        <f aca="false">IF(I1719&gt;=4,F1719*$M$2,"")</f>
        <v/>
      </c>
      <c r="N1719" s="16" t="n">
        <v>5</v>
      </c>
      <c r="O1719" s="16" t="n">
        <v>0</v>
      </c>
      <c r="P1719" s="23" t="n">
        <v>0</v>
      </c>
      <c r="Q1719" s="22"/>
      <c r="R1719" s="38"/>
      <c r="S1719" s="25" t="n">
        <f aca="false">SUM(F1719,H1719,J1719,K1719,L1719,M1719)</f>
        <v>1837.193061</v>
      </c>
      <c r="T1719" s="25" t="n">
        <f aca="false">SUM(F1719,H1719,J1719,K1719,L1719,M1719,Q1719)</f>
        <v>1837.193061</v>
      </c>
      <c r="AMH1719" s="13"/>
      <c r="AMI1719" s="0"/>
      <c r="AMJ1719" s="0"/>
    </row>
    <row r="1720" s="39" customFormat="true" ht="13.8" hidden="false" customHeight="false" outlineLevel="0" collapsed="false">
      <c r="A1720" s="27" t="n">
        <v>31003311</v>
      </c>
      <c r="B1720" s="28" t="s">
        <v>1750</v>
      </c>
      <c r="C1720" s="29"/>
      <c r="D1720" s="29"/>
      <c r="E1720" s="27" t="s">
        <v>272</v>
      </c>
      <c r="F1720" s="19" t="n">
        <f aca="false">IF(C1720="",VLOOKUP(E1720,'PORTE E UCO'!$A$5:$D$46,4,0),VLOOKUP(E1720,'PORTE E UCO'!$A$5:$D$46,4,0)*C1720)</f>
        <v>801.009488</v>
      </c>
      <c r="G1720" s="30"/>
      <c r="H1720" s="21" t="n">
        <f aca="false">G1720*$R$2</f>
        <v>0</v>
      </c>
      <c r="I1720" s="27" t="n">
        <v>2</v>
      </c>
      <c r="J1720" s="22" t="n">
        <f aca="false">IF(I1720&gt;=1,F1720*$J$2,"")</f>
        <v>240.3028464</v>
      </c>
      <c r="K1720" s="22" t="n">
        <f aca="false">IF(I1720&gt;=2,F1720*$K$2,"")</f>
        <v>160.2018976</v>
      </c>
      <c r="L1720" s="22" t="str">
        <f aca="false">IF(I1720&gt;=3,F1720*$L$2,"")</f>
        <v/>
      </c>
      <c r="M1720" s="22" t="str">
        <f aca="false">IF(I1720&gt;=4,F1720*$M$2,"")</f>
        <v/>
      </c>
      <c r="N1720" s="27" t="n">
        <v>3</v>
      </c>
      <c r="O1720" s="27" t="n">
        <v>0</v>
      </c>
      <c r="P1720" s="31" t="n">
        <v>0</v>
      </c>
      <c r="Q1720" s="32"/>
      <c r="R1720" s="38"/>
      <c r="S1720" s="25" t="n">
        <f aca="false">SUM(F1720,H1720,J1720,K1720,L1720,M1720)</f>
        <v>1201.514232</v>
      </c>
      <c r="T1720" s="25" t="n">
        <f aca="false">SUM(F1720,H1720,J1720,K1720,L1720,M1720,Q1720)</f>
        <v>1201.514232</v>
      </c>
      <c r="AMH1720" s="13"/>
      <c r="AMI1720" s="0"/>
      <c r="AMJ1720" s="0"/>
    </row>
    <row r="1721" s="39" customFormat="true" ht="13.8" hidden="false" customHeight="false" outlineLevel="0" collapsed="false">
      <c r="A1721" s="16" t="n">
        <v>31003699</v>
      </c>
      <c r="B1721" s="17" t="s">
        <v>1751</v>
      </c>
      <c r="C1721" s="18"/>
      <c r="D1721" s="18"/>
      <c r="E1721" s="16" t="s">
        <v>225</v>
      </c>
      <c r="F1721" s="19" t="n">
        <f aca="false">IF(C1721="",VLOOKUP(E1721,'PORTE E UCO'!$A$5:$D$46,4,0),VLOOKUP(E1721,'PORTE E UCO'!$A$5:$D$46,4,0)*C1721)</f>
        <v>1035.416342</v>
      </c>
      <c r="G1721" s="20" t="n">
        <v>36.5</v>
      </c>
      <c r="H1721" s="21" t="n">
        <f aca="false">G1721*$R$2</f>
        <v>718.087568</v>
      </c>
      <c r="I1721" s="16" t="n">
        <v>2</v>
      </c>
      <c r="J1721" s="22" t="n">
        <f aca="false">IF(I1721&gt;=1,F1721*$J$2,"")</f>
        <v>310.6249026</v>
      </c>
      <c r="K1721" s="22" t="n">
        <f aca="false">IF(I1721&gt;=2,F1721*$K$2,"")</f>
        <v>207.0832684</v>
      </c>
      <c r="L1721" s="22" t="str">
        <f aca="false">IF(I1721&gt;=3,F1721*$L$2,"")</f>
        <v/>
      </c>
      <c r="M1721" s="22" t="str">
        <f aca="false">IF(I1721&gt;=4,F1721*$M$2,"")</f>
        <v/>
      </c>
      <c r="N1721" s="16" t="n">
        <v>5</v>
      </c>
      <c r="O1721" s="16" t="n">
        <v>0</v>
      </c>
      <c r="P1721" s="23" t="n">
        <v>0</v>
      </c>
      <c r="Q1721" s="22"/>
      <c r="R1721" s="38"/>
      <c r="S1721" s="25" t="n">
        <f aca="false">SUM(F1721,H1721,J1721,K1721,L1721,M1721)</f>
        <v>2271.212081</v>
      </c>
      <c r="T1721" s="25" t="n">
        <f aca="false">SUM(F1721,H1721,J1721,K1721,L1721,M1721,Q1721)</f>
        <v>2271.212081</v>
      </c>
      <c r="AMH1721" s="13"/>
      <c r="AMI1721" s="0"/>
      <c r="AMJ1721" s="0"/>
    </row>
    <row r="1722" s="39" customFormat="true" ht="14.95" hidden="false" customHeight="false" outlineLevel="0" collapsed="false">
      <c r="A1722" s="27" t="n">
        <v>31003320</v>
      </c>
      <c r="B1722" s="28" t="s">
        <v>1752</v>
      </c>
      <c r="C1722" s="29"/>
      <c r="D1722" s="29"/>
      <c r="E1722" s="27" t="s">
        <v>272</v>
      </c>
      <c r="F1722" s="19" t="n">
        <f aca="false">IF(C1722="",VLOOKUP(E1722,'PORTE E UCO'!$A$5:$D$46,4,0),VLOOKUP(E1722,'PORTE E UCO'!$A$5:$D$46,4,0)*C1722)</f>
        <v>801.009488</v>
      </c>
      <c r="G1722" s="30"/>
      <c r="H1722" s="21" t="n">
        <f aca="false">G1722*$R$2</f>
        <v>0</v>
      </c>
      <c r="I1722" s="27" t="n">
        <v>1</v>
      </c>
      <c r="J1722" s="22" t="n">
        <f aca="false">IF(I1722&gt;=1,F1722*$J$2,"")</f>
        <v>240.3028464</v>
      </c>
      <c r="K1722" s="22" t="str">
        <f aca="false">IF(I1722&gt;=2,F1722*$K$2,"")</f>
        <v/>
      </c>
      <c r="L1722" s="22" t="str">
        <f aca="false">IF(I1722&gt;=3,F1722*$L$2,"")</f>
        <v/>
      </c>
      <c r="M1722" s="22" t="str">
        <f aca="false">IF(I1722&gt;=4,F1722*$M$2,"")</f>
        <v/>
      </c>
      <c r="N1722" s="27" t="n">
        <v>3</v>
      </c>
      <c r="O1722" s="27" t="n">
        <v>0</v>
      </c>
      <c r="P1722" s="31" t="n">
        <v>0</v>
      </c>
      <c r="Q1722" s="32"/>
      <c r="R1722" s="38"/>
      <c r="S1722" s="25" t="n">
        <f aca="false">SUM(F1722,H1722,J1722,K1722,L1722,M1722)</f>
        <v>1041.3123344</v>
      </c>
      <c r="T1722" s="25" t="n">
        <f aca="false">SUM(F1722,H1722,J1722,K1722,L1722,M1722,Q1722)</f>
        <v>1041.3123344</v>
      </c>
      <c r="AMH1722" s="13"/>
      <c r="AMI1722" s="0"/>
      <c r="AMJ1722" s="0"/>
    </row>
    <row r="1723" s="39" customFormat="true" ht="13.8" hidden="false" customHeight="false" outlineLevel="0" collapsed="false">
      <c r="A1723" s="16" t="n">
        <v>31003338</v>
      </c>
      <c r="B1723" s="17" t="s">
        <v>1753</v>
      </c>
      <c r="C1723" s="18"/>
      <c r="D1723" s="18"/>
      <c r="E1723" s="16" t="s">
        <v>24</v>
      </c>
      <c r="F1723" s="19" t="n">
        <f aca="false">IF(C1723="",VLOOKUP(E1723,'PORTE E UCO'!$A$5:$D$46,4,0),VLOOKUP(E1723,'PORTE E UCO'!$A$5:$D$46,4,0)*C1723)</f>
        <v>377.223602</v>
      </c>
      <c r="G1723" s="20"/>
      <c r="H1723" s="21" t="n">
        <f aca="false">G1723*$R$2</f>
        <v>0</v>
      </c>
      <c r="I1723" s="16" t="n">
        <v>2</v>
      </c>
      <c r="J1723" s="22" t="n">
        <f aca="false">IF(I1723&gt;=1,F1723*$J$2,"")</f>
        <v>113.1670806</v>
      </c>
      <c r="K1723" s="22" t="n">
        <f aca="false">IF(I1723&gt;=2,F1723*$K$2,"")</f>
        <v>75.4447204</v>
      </c>
      <c r="L1723" s="22" t="str">
        <f aca="false">IF(I1723&gt;=3,F1723*$L$2,"")</f>
        <v/>
      </c>
      <c r="M1723" s="22" t="str">
        <f aca="false">IF(I1723&gt;=4,F1723*$M$2,"")</f>
        <v/>
      </c>
      <c r="N1723" s="16" t="n">
        <v>4</v>
      </c>
      <c r="O1723" s="16" t="n">
        <v>0</v>
      </c>
      <c r="P1723" s="23" t="n">
        <v>0</v>
      </c>
      <c r="Q1723" s="22"/>
      <c r="R1723" s="38"/>
      <c r="S1723" s="25" t="n">
        <f aca="false">SUM(F1723,H1723,J1723,K1723,L1723,M1723)</f>
        <v>565.835403</v>
      </c>
      <c r="T1723" s="25" t="n">
        <f aca="false">SUM(F1723,H1723,J1723,K1723,L1723,M1723,Q1723)</f>
        <v>565.835403</v>
      </c>
      <c r="AMH1723" s="13"/>
      <c r="AMI1723" s="0"/>
      <c r="AMJ1723" s="0"/>
    </row>
    <row r="1724" s="39" customFormat="true" ht="13.8" hidden="false" customHeight="false" outlineLevel="0" collapsed="false">
      <c r="A1724" s="27" t="n">
        <v>31003346</v>
      </c>
      <c r="B1724" s="28" t="s">
        <v>1754</v>
      </c>
      <c r="C1724" s="29"/>
      <c r="D1724" s="29"/>
      <c r="E1724" s="27" t="s">
        <v>320</v>
      </c>
      <c r="F1724" s="19" t="n">
        <f aca="false">IF(C1724="",VLOOKUP(E1724,'PORTE E UCO'!$A$5:$D$46,4,0),VLOOKUP(E1724,'PORTE E UCO'!$A$5:$D$46,4,0)*C1724)</f>
        <v>1224.795374</v>
      </c>
      <c r="G1724" s="30"/>
      <c r="H1724" s="21" t="n">
        <f aca="false">G1724*$R$2</f>
        <v>0</v>
      </c>
      <c r="I1724" s="27" t="n">
        <v>3</v>
      </c>
      <c r="J1724" s="22" t="n">
        <f aca="false">IF(I1724&gt;=1,F1724*$J$2,"")</f>
        <v>367.4386122</v>
      </c>
      <c r="K1724" s="22" t="n">
        <f aca="false">IF(I1724&gt;=2,F1724*$K$2,"")</f>
        <v>244.9590748</v>
      </c>
      <c r="L1724" s="22" t="n">
        <f aca="false">IF(I1724&gt;=3,F1724*$L$2,"")</f>
        <v>244.9590748</v>
      </c>
      <c r="M1724" s="22" t="str">
        <f aca="false">IF(I1724&gt;=4,F1724*$M$2,"")</f>
        <v/>
      </c>
      <c r="N1724" s="27" t="n">
        <v>5</v>
      </c>
      <c r="O1724" s="27" t="n">
        <v>0</v>
      </c>
      <c r="P1724" s="31" t="n">
        <v>0</v>
      </c>
      <c r="Q1724" s="32"/>
      <c r="R1724" s="38"/>
      <c r="S1724" s="25" t="n">
        <f aca="false">SUM(F1724,H1724,J1724,K1724,L1724,M1724)</f>
        <v>2082.1521358</v>
      </c>
      <c r="T1724" s="25" t="n">
        <f aca="false">SUM(F1724,H1724,J1724,K1724,L1724,M1724,Q1724)</f>
        <v>2082.1521358</v>
      </c>
      <c r="AMH1724" s="13"/>
      <c r="AMI1724" s="0"/>
      <c r="AMJ1724" s="0"/>
    </row>
    <row r="1725" s="39" customFormat="true" ht="13.8" hidden="false" customHeight="false" outlineLevel="0" collapsed="false">
      <c r="A1725" s="16" t="n">
        <v>31003702</v>
      </c>
      <c r="B1725" s="17" t="s">
        <v>1755</v>
      </c>
      <c r="C1725" s="18"/>
      <c r="D1725" s="18"/>
      <c r="E1725" s="16" t="s">
        <v>745</v>
      </c>
      <c r="F1725" s="19" t="n">
        <f aca="false">IF(C1725="",VLOOKUP(E1725,'PORTE E UCO'!$A$5:$D$46,4,0),VLOOKUP(E1725,'PORTE E UCO'!$A$5:$D$46,4,0)*C1725)</f>
        <v>1943.523148</v>
      </c>
      <c r="G1725" s="20" t="n">
        <v>81.1</v>
      </c>
      <c r="H1725" s="21" t="n">
        <f aca="false">G1725*$R$2</f>
        <v>1595.5315552</v>
      </c>
      <c r="I1725" s="16" t="n">
        <v>2</v>
      </c>
      <c r="J1725" s="22" t="n">
        <f aca="false">IF(I1725&gt;=1,F1725*$J$2,"")</f>
        <v>583.0569444</v>
      </c>
      <c r="K1725" s="22" t="n">
        <f aca="false">IF(I1725&gt;=2,F1725*$K$2,"")</f>
        <v>388.7046296</v>
      </c>
      <c r="L1725" s="22" t="str">
        <f aca="false">IF(I1725&gt;=3,F1725*$L$2,"")</f>
        <v/>
      </c>
      <c r="M1725" s="22" t="str">
        <f aca="false">IF(I1725&gt;=4,F1725*$M$2,"")</f>
        <v/>
      </c>
      <c r="N1725" s="16" t="n">
        <v>6</v>
      </c>
      <c r="O1725" s="16" t="n">
        <v>0</v>
      </c>
      <c r="P1725" s="23" t="n">
        <v>0</v>
      </c>
      <c r="Q1725" s="22"/>
      <c r="R1725" s="38"/>
      <c r="S1725" s="25" t="n">
        <f aca="false">SUM(F1725,H1725,J1725,K1725,L1725,M1725)</f>
        <v>4510.8162772</v>
      </c>
      <c r="T1725" s="25" t="n">
        <f aca="false">SUM(F1725,H1725,J1725,K1725,L1725,M1725,Q1725)</f>
        <v>4510.8162772</v>
      </c>
      <c r="AMH1725" s="13"/>
      <c r="AMI1725" s="0"/>
      <c r="AMJ1725" s="0"/>
    </row>
    <row r="1726" s="39" customFormat="true" ht="13.8" hidden="false" customHeight="false" outlineLevel="0" collapsed="false">
      <c r="A1726" s="27" t="n">
        <v>31003354</v>
      </c>
      <c r="B1726" s="28" t="s">
        <v>1756</v>
      </c>
      <c r="C1726" s="29"/>
      <c r="D1726" s="29"/>
      <c r="E1726" s="27" t="s">
        <v>359</v>
      </c>
      <c r="F1726" s="19" t="n">
        <f aca="false">IF(C1726="",VLOOKUP(E1726,'PORTE E UCO'!$A$5:$D$46,4,0),VLOOKUP(E1726,'PORTE E UCO'!$A$5:$D$46,4,0)*C1726)</f>
        <v>1473.154654</v>
      </c>
      <c r="G1726" s="30"/>
      <c r="H1726" s="21" t="n">
        <f aca="false">G1726*$R$2</f>
        <v>0</v>
      </c>
      <c r="I1726" s="27" t="n">
        <v>3</v>
      </c>
      <c r="J1726" s="22" t="n">
        <f aca="false">IF(I1726&gt;=1,F1726*$J$2,"")</f>
        <v>441.9463962</v>
      </c>
      <c r="K1726" s="22" t="n">
        <f aca="false">IF(I1726&gt;=2,F1726*$K$2,"")</f>
        <v>294.6309308</v>
      </c>
      <c r="L1726" s="22" t="n">
        <f aca="false">IF(I1726&gt;=3,F1726*$L$2,"")</f>
        <v>294.6309308</v>
      </c>
      <c r="M1726" s="22" t="str">
        <f aca="false">IF(I1726&gt;=4,F1726*$M$2,"")</f>
        <v/>
      </c>
      <c r="N1726" s="27" t="n">
        <v>6</v>
      </c>
      <c r="O1726" s="27" t="n">
        <v>0</v>
      </c>
      <c r="P1726" s="31" t="n">
        <v>0</v>
      </c>
      <c r="Q1726" s="32"/>
      <c r="R1726" s="38"/>
      <c r="S1726" s="25" t="n">
        <f aca="false">SUM(F1726,H1726,J1726,K1726,L1726,M1726)</f>
        <v>2504.3629118</v>
      </c>
      <c r="T1726" s="25" t="n">
        <f aca="false">SUM(F1726,H1726,J1726,K1726,L1726,M1726,Q1726)</f>
        <v>2504.3629118</v>
      </c>
      <c r="AMH1726" s="13"/>
      <c r="AMI1726" s="0"/>
      <c r="AMJ1726" s="0"/>
    </row>
    <row r="1727" s="39" customFormat="true" ht="13.8" hidden="false" customHeight="false" outlineLevel="0" collapsed="false">
      <c r="A1727" s="16" t="n">
        <v>31003710</v>
      </c>
      <c r="B1727" s="17" t="s">
        <v>1757</v>
      </c>
      <c r="C1727" s="18"/>
      <c r="D1727" s="18"/>
      <c r="E1727" s="16" t="s">
        <v>361</v>
      </c>
      <c r="F1727" s="19" t="n">
        <f aca="false">IF(C1727="",VLOOKUP(E1727,'PORTE E UCO'!$A$5:$D$46,4,0),VLOOKUP(E1727,'PORTE E UCO'!$A$5:$D$46,4,0)*C1727)</f>
        <v>2089.449468</v>
      </c>
      <c r="G1727" s="20" t="n">
        <v>109.49</v>
      </c>
      <c r="H1727" s="21" t="n">
        <f aca="false">G1727*$R$2</f>
        <v>2154.06596768</v>
      </c>
      <c r="I1727" s="16" t="n">
        <v>2</v>
      </c>
      <c r="J1727" s="22" t="n">
        <f aca="false">IF(I1727&gt;=1,F1727*$J$2,"")</f>
        <v>626.8348404</v>
      </c>
      <c r="K1727" s="22" t="n">
        <f aca="false">IF(I1727&gt;=2,F1727*$K$2,"")</f>
        <v>417.8898936</v>
      </c>
      <c r="L1727" s="22" t="str">
        <f aca="false">IF(I1727&gt;=3,F1727*$L$2,"")</f>
        <v/>
      </c>
      <c r="M1727" s="22" t="str">
        <f aca="false">IF(I1727&gt;=4,F1727*$M$2,"")</f>
        <v/>
      </c>
      <c r="N1727" s="16" t="n">
        <v>7</v>
      </c>
      <c r="O1727" s="16" t="n">
        <v>0</v>
      </c>
      <c r="P1727" s="23" t="n">
        <v>0</v>
      </c>
      <c r="Q1727" s="22"/>
      <c r="R1727" s="38"/>
      <c r="S1727" s="25" t="n">
        <f aca="false">SUM(F1727,H1727,J1727,K1727,L1727,M1727)</f>
        <v>5288.24016968</v>
      </c>
      <c r="T1727" s="25" t="n">
        <f aca="false">SUM(F1727,H1727,J1727,K1727,L1727,M1727,Q1727)</f>
        <v>5288.24016968</v>
      </c>
      <c r="AMH1727" s="13"/>
      <c r="AMI1727" s="0"/>
      <c r="AMJ1727" s="0"/>
    </row>
    <row r="1728" s="39" customFormat="true" ht="13.8" hidden="false" customHeight="false" outlineLevel="0" collapsed="false">
      <c r="A1728" s="27" t="n">
        <v>31003362</v>
      </c>
      <c r="B1728" s="28" t="s">
        <v>1758</v>
      </c>
      <c r="C1728" s="29"/>
      <c r="D1728" s="29"/>
      <c r="E1728" s="27" t="s">
        <v>15</v>
      </c>
      <c r="F1728" s="19" t="n">
        <f aca="false">IF(C1728="",VLOOKUP(E1728,'PORTE E UCO'!$A$5:$D$46,4,0),VLOOKUP(E1728,'PORTE E UCO'!$A$5:$D$46,4,0)*C1728)</f>
        <v>93.13473</v>
      </c>
      <c r="G1728" s="30"/>
      <c r="H1728" s="21" t="n">
        <f aca="false">G1728*$R$2</f>
        <v>0</v>
      </c>
      <c r="I1728" s="27" t="n">
        <v>0</v>
      </c>
      <c r="J1728" s="22" t="str">
        <f aca="false">IF(I1728&gt;=1,F1728*$J$2,"")</f>
        <v/>
      </c>
      <c r="K1728" s="22" t="str">
        <f aca="false">IF(I1728&gt;=2,F1728*$K$2,"")</f>
        <v/>
      </c>
      <c r="L1728" s="22" t="str">
        <f aca="false">IF(I1728&gt;=3,F1728*$L$2,"")</f>
        <v/>
      </c>
      <c r="M1728" s="22" t="str">
        <f aca="false">IF(I1728&gt;=4,F1728*$M$2,"")</f>
        <v/>
      </c>
      <c r="N1728" s="27" t="n">
        <v>2</v>
      </c>
      <c r="O1728" s="27" t="n">
        <v>0</v>
      </c>
      <c r="P1728" s="31" t="n">
        <v>0</v>
      </c>
      <c r="Q1728" s="32"/>
      <c r="R1728" s="38"/>
      <c r="S1728" s="25" t="n">
        <f aca="false">SUM(F1728,H1728,J1728,K1728,L1728,M1728)</f>
        <v>93.13473</v>
      </c>
      <c r="T1728" s="25" t="n">
        <f aca="false">SUM(F1728,H1728,J1728,K1728,L1728,M1728,Q1728)</f>
        <v>93.13473</v>
      </c>
      <c r="AMH1728" s="13"/>
      <c r="AMI1728" s="0"/>
      <c r="AMJ1728" s="0"/>
    </row>
    <row r="1729" s="39" customFormat="true" ht="13.8" hidden="false" customHeight="false" outlineLevel="0" collapsed="false">
      <c r="A1729" s="16" t="n">
        <v>31003370</v>
      </c>
      <c r="B1729" s="17" t="s">
        <v>1759</v>
      </c>
      <c r="C1729" s="18"/>
      <c r="D1729" s="18"/>
      <c r="E1729" s="16" t="s">
        <v>176</v>
      </c>
      <c r="F1729" s="19" t="n">
        <f aca="false">IF(C1729="",VLOOKUP(E1729,'PORTE E UCO'!$A$5:$D$46,4,0),VLOOKUP(E1729,'PORTE E UCO'!$A$5:$D$46,4,0)*C1729)</f>
        <v>891.034646</v>
      </c>
      <c r="G1729" s="20"/>
      <c r="H1729" s="21" t="n">
        <f aca="false">G1729*$R$2</f>
        <v>0</v>
      </c>
      <c r="I1729" s="16" t="n">
        <v>1</v>
      </c>
      <c r="J1729" s="22" t="n">
        <f aca="false">IF(I1729&gt;=1,F1729*$J$2,"")</f>
        <v>267.3103938</v>
      </c>
      <c r="K1729" s="22" t="str">
        <f aca="false">IF(I1729&gt;=2,F1729*$K$2,"")</f>
        <v/>
      </c>
      <c r="L1729" s="22" t="str">
        <f aca="false">IF(I1729&gt;=3,F1729*$L$2,"")</f>
        <v/>
      </c>
      <c r="M1729" s="22" t="str">
        <f aca="false">IF(I1729&gt;=4,F1729*$M$2,"")</f>
        <v/>
      </c>
      <c r="N1729" s="16" t="n">
        <v>3</v>
      </c>
      <c r="O1729" s="16" t="n">
        <v>0</v>
      </c>
      <c r="P1729" s="23" t="n">
        <v>0</v>
      </c>
      <c r="Q1729" s="22"/>
      <c r="R1729" s="38"/>
      <c r="S1729" s="25" t="n">
        <f aca="false">SUM(F1729,H1729,J1729,K1729,L1729,M1729)</f>
        <v>1158.3450398</v>
      </c>
      <c r="T1729" s="25" t="n">
        <f aca="false">SUM(F1729,H1729,J1729,K1729,L1729,M1729,Q1729)</f>
        <v>1158.3450398</v>
      </c>
      <c r="AMH1729" s="13"/>
      <c r="AMI1729" s="0"/>
      <c r="AMJ1729" s="0"/>
    </row>
    <row r="1730" s="39" customFormat="true" ht="13.8" hidden="false" customHeight="false" outlineLevel="0" collapsed="false">
      <c r="A1730" s="27" t="n">
        <v>31003389</v>
      </c>
      <c r="B1730" s="28" t="s">
        <v>1760</v>
      </c>
      <c r="C1730" s="29"/>
      <c r="D1730" s="29"/>
      <c r="E1730" s="27" t="s">
        <v>272</v>
      </c>
      <c r="F1730" s="19" t="n">
        <f aca="false">IF(C1730="",VLOOKUP(E1730,'PORTE E UCO'!$A$5:$D$46,4,0),VLOOKUP(E1730,'PORTE E UCO'!$A$5:$D$46,4,0)*C1730)</f>
        <v>801.009488</v>
      </c>
      <c r="G1730" s="30"/>
      <c r="H1730" s="21" t="n">
        <f aca="false">G1730*$R$2</f>
        <v>0</v>
      </c>
      <c r="I1730" s="27" t="n">
        <v>2</v>
      </c>
      <c r="J1730" s="22" t="n">
        <f aca="false">IF(I1730&gt;=1,F1730*$J$2,"")</f>
        <v>240.3028464</v>
      </c>
      <c r="K1730" s="22" t="n">
        <f aca="false">IF(I1730&gt;=2,F1730*$K$2,"")</f>
        <v>160.2018976</v>
      </c>
      <c r="L1730" s="22" t="str">
        <f aca="false">IF(I1730&gt;=3,F1730*$L$2,"")</f>
        <v/>
      </c>
      <c r="M1730" s="22" t="str">
        <f aca="false">IF(I1730&gt;=4,F1730*$M$2,"")</f>
        <v/>
      </c>
      <c r="N1730" s="27" t="n">
        <v>3</v>
      </c>
      <c r="O1730" s="27" t="n">
        <v>0</v>
      </c>
      <c r="P1730" s="31" t="n">
        <v>0</v>
      </c>
      <c r="Q1730" s="32"/>
      <c r="R1730" s="38"/>
      <c r="S1730" s="25" t="n">
        <f aca="false">SUM(F1730,H1730,J1730,K1730,L1730,M1730)</f>
        <v>1201.514232</v>
      </c>
      <c r="T1730" s="25" t="n">
        <f aca="false">SUM(F1730,H1730,J1730,K1730,L1730,M1730,Q1730)</f>
        <v>1201.514232</v>
      </c>
      <c r="AMH1730" s="13"/>
      <c r="AMI1730" s="0"/>
      <c r="AMJ1730" s="0"/>
    </row>
    <row r="1731" s="39" customFormat="true" ht="13.8" hidden="false" customHeight="false" outlineLevel="0" collapsed="false">
      <c r="A1731" s="16" t="n">
        <v>31003729</v>
      </c>
      <c r="B1731" s="17" t="s">
        <v>1761</v>
      </c>
      <c r="C1731" s="18"/>
      <c r="D1731" s="18"/>
      <c r="E1731" s="16" t="s">
        <v>225</v>
      </c>
      <c r="F1731" s="19" t="n">
        <f aca="false">IF(C1731="",VLOOKUP(E1731,'PORTE E UCO'!$A$5:$D$46,4,0),VLOOKUP(E1731,'PORTE E UCO'!$A$5:$D$46,4,0)*C1731)</f>
        <v>1035.416342</v>
      </c>
      <c r="G1731" s="20" t="n">
        <v>36.5</v>
      </c>
      <c r="H1731" s="21" t="n">
        <f aca="false">G1731*$R$2</f>
        <v>718.087568</v>
      </c>
      <c r="I1731" s="16" t="n">
        <v>2</v>
      </c>
      <c r="J1731" s="22" t="n">
        <f aca="false">IF(I1731&gt;=1,F1731*$J$2,"")</f>
        <v>310.6249026</v>
      </c>
      <c r="K1731" s="22" t="n">
        <f aca="false">IF(I1731&gt;=2,F1731*$K$2,"")</f>
        <v>207.0832684</v>
      </c>
      <c r="L1731" s="22" t="str">
        <f aca="false">IF(I1731&gt;=3,F1731*$L$2,"")</f>
        <v/>
      </c>
      <c r="M1731" s="22" t="str">
        <f aca="false">IF(I1731&gt;=4,F1731*$M$2,"")</f>
        <v/>
      </c>
      <c r="N1731" s="16" t="n">
        <v>5</v>
      </c>
      <c r="O1731" s="16" t="n">
        <v>0</v>
      </c>
      <c r="P1731" s="23" t="n">
        <v>0</v>
      </c>
      <c r="Q1731" s="22"/>
      <c r="R1731" s="38"/>
      <c r="S1731" s="25" t="n">
        <f aca="false">SUM(F1731,H1731,J1731,K1731,L1731,M1731)</f>
        <v>2271.212081</v>
      </c>
      <c r="T1731" s="25" t="n">
        <f aca="false">SUM(F1731,H1731,J1731,K1731,L1731,M1731,Q1731)</f>
        <v>2271.212081</v>
      </c>
      <c r="AMH1731" s="13"/>
      <c r="AMI1731" s="0"/>
      <c r="AMJ1731" s="0"/>
    </row>
    <row r="1732" s="39" customFormat="true" ht="13.8" hidden="false" customHeight="false" outlineLevel="0" collapsed="false">
      <c r="A1732" s="27" t="n">
        <v>31003397</v>
      </c>
      <c r="B1732" s="28" t="s">
        <v>1762</v>
      </c>
      <c r="C1732" s="29"/>
      <c r="D1732" s="29"/>
      <c r="E1732" s="27" t="s">
        <v>320</v>
      </c>
      <c r="F1732" s="19" t="n">
        <f aca="false">IF(C1732="",VLOOKUP(E1732,'PORTE E UCO'!$A$5:$D$46,4,0),VLOOKUP(E1732,'PORTE E UCO'!$A$5:$D$46,4,0)*C1732)</f>
        <v>1224.795374</v>
      </c>
      <c r="G1732" s="30"/>
      <c r="H1732" s="21" t="n">
        <f aca="false">G1732*$R$2</f>
        <v>0</v>
      </c>
      <c r="I1732" s="27" t="n">
        <v>2</v>
      </c>
      <c r="J1732" s="22" t="n">
        <f aca="false">IF(I1732&gt;=1,F1732*$J$2,"")</f>
        <v>367.4386122</v>
      </c>
      <c r="K1732" s="22" t="n">
        <f aca="false">IF(I1732&gt;=2,F1732*$K$2,"")</f>
        <v>244.9590748</v>
      </c>
      <c r="L1732" s="22" t="str">
        <f aca="false">IF(I1732&gt;=3,F1732*$L$2,"")</f>
        <v/>
      </c>
      <c r="M1732" s="22" t="str">
        <f aca="false">IF(I1732&gt;=4,F1732*$M$2,"")</f>
        <v/>
      </c>
      <c r="N1732" s="27" t="n">
        <v>4</v>
      </c>
      <c r="O1732" s="27" t="n">
        <v>0</v>
      </c>
      <c r="P1732" s="31" t="n">
        <v>0</v>
      </c>
      <c r="Q1732" s="32"/>
      <c r="R1732" s="38"/>
      <c r="S1732" s="25" t="n">
        <f aca="false">SUM(F1732,H1732,J1732,K1732,L1732,M1732)</f>
        <v>1837.193061</v>
      </c>
      <c r="T1732" s="25" t="n">
        <f aca="false">SUM(F1732,H1732,J1732,K1732,L1732,M1732,Q1732)</f>
        <v>1837.193061</v>
      </c>
      <c r="AMH1732" s="13"/>
      <c r="AMI1732" s="0"/>
      <c r="AMJ1732" s="0"/>
    </row>
    <row r="1733" s="39" customFormat="true" ht="13.8" hidden="false" customHeight="false" outlineLevel="0" collapsed="false">
      <c r="A1733" s="16" t="n">
        <v>31003427</v>
      </c>
      <c r="B1733" s="17" t="s">
        <v>1763</v>
      </c>
      <c r="C1733" s="18"/>
      <c r="D1733" s="18"/>
      <c r="E1733" s="16" t="s">
        <v>206</v>
      </c>
      <c r="F1733" s="19" t="n">
        <f aca="false">IF(C1733="",VLOOKUP(E1733,'PORTE E UCO'!$A$5:$D$46,4,0),VLOOKUP(E1733,'PORTE E UCO'!$A$5:$D$46,4,0)*C1733)</f>
        <v>839.818166</v>
      </c>
      <c r="G1733" s="20"/>
      <c r="H1733" s="21" t="n">
        <f aca="false">G1733*$R$2</f>
        <v>0</v>
      </c>
      <c r="I1733" s="16" t="n">
        <v>2</v>
      </c>
      <c r="J1733" s="22" t="n">
        <f aca="false">IF(I1733&gt;=1,F1733*$J$2,"")</f>
        <v>251.9454498</v>
      </c>
      <c r="K1733" s="22" t="n">
        <f aca="false">IF(I1733&gt;=2,F1733*$K$2,"")</f>
        <v>167.9636332</v>
      </c>
      <c r="L1733" s="22" t="str">
        <f aca="false">IF(I1733&gt;=3,F1733*$L$2,"")</f>
        <v/>
      </c>
      <c r="M1733" s="22" t="str">
        <f aca="false">IF(I1733&gt;=4,F1733*$M$2,"")</f>
        <v/>
      </c>
      <c r="N1733" s="16" t="n">
        <v>5</v>
      </c>
      <c r="O1733" s="16" t="n">
        <v>0</v>
      </c>
      <c r="P1733" s="23" t="n">
        <v>0</v>
      </c>
      <c r="Q1733" s="22"/>
      <c r="R1733" s="38"/>
      <c r="S1733" s="25" t="n">
        <f aca="false">SUM(F1733,H1733,J1733,K1733,L1733,M1733)</f>
        <v>1259.727249</v>
      </c>
      <c r="T1733" s="25" t="n">
        <f aca="false">SUM(F1733,H1733,J1733,K1733,L1733,M1733,Q1733)</f>
        <v>1259.727249</v>
      </c>
      <c r="AMH1733" s="13"/>
      <c r="AMI1733" s="0"/>
      <c r="AMJ1733" s="0"/>
    </row>
    <row r="1734" s="39" customFormat="true" ht="13.8" hidden="false" customHeight="false" outlineLevel="0" collapsed="false">
      <c r="A1734" s="27" t="n">
        <v>31003435</v>
      </c>
      <c r="B1734" s="28" t="s">
        <v>1764</v>
      </c>
      <c r="C1734" s="29"/>
      <c r="D1734" s="29"/>
      <c r="E1734" s="27" t="s">
        <v>272</v>
      </c>
      <c r="F1734" s="19" t="n">
        <f aca="false">IF(C1734="",VLOOKUP(E1734,'PORTE E UCO'!$A$5:$D$46,4,0),VLOOKUP(E1734,'PORTE E UCO'!$A$5:$D$46,4,0)*C1734)</f>
        <v>801.009488</v>
      </c>
      <c r="G1734" s="30"/>
      <c r="H1734" s="21" t="n">
        <f aca="false">G1734*$R$2</f>
        <v>0</v>
      </c>
      <c r="I1734" s="27" t="n">
        <v>2</v>
      </c>
      <c r="J1734" s="22" t="n">
        <f aca="false">IF(I1734&gt;=1,F1734*$J$2,"")</f>
        <v>240.3028464</v>
      </c>
      <c r="K1734" s="22" t="n">
        <f aca="false">IF(I1734&gt;=2,F1734*$K$2,"")</f>
        <v>160.2018976</v>
      </c>
      <c r="L1734" s="22" t="str">
        <f aca="false">IF(I1734&gt;=3,F1734*$L$2,"")</f>
        <v/>
      </c>
      <c r="M1734" s="22" t="str">
        <f aca="false">IF(I1734&gt;=4,F1734*$M$2,"")</f>
        <v/>
      </c>
      <c r="N1734" s="27" t="n">
        <v>3</v>
      </c>
      <c r="O1734" s="27" t="n">
        <v>0</v>
      </c>
      <c r="P1734" s="31" t="n">
        <v>0</v>
      </c>
      <c r="Q1734" s="32"/>
      <c r="R1734" s="38"/>
      <c r="S1734" s="25" t="n">
        <f aca="false">SUM(F1734,H1734,J1734,K1734,L1734,M1734)</f>
        <v>1201.514232</v>
      </c>
      <c r="T1734" s="25" t="n">
        <f aca="false">SUM(F1734,H1734,J1734,K1734,L1734,M1734,Q1734)</f>
        <v>1201.514232</v>
      </c>
      <c r="AMH1734" s="13"/>
      <c r="AMI1734" s="0"/>
      <c r="AMJ1734" s="0"/>
    </row>
    <row r="1735" s="39" customFormat="true" ht="13.8" hidden="false" customHeight="false" outlineLevel="0" collapsed="false">
      <c r="A1735" s="16" t="n">
        <v>31003451</v>
      </c>
      <c r="B1735" s="17" t="s">
        <v>1765</v>
      </c>
      <c r="C1735" s="18"/>
      <c r="D1735" s="18"/>
      <c r="E1735" s="16" t="s">
        <v>320</v>
      </c>
      <c r="F1735" s="19" t="n">
        <f aca="false">IF(C1735="",VLOOKUP(E1735,'PORTE E UCO'!$A$5:$D$46,4,0),VLOOKUP(E1735,'PORTE E UCO'!$A$5:$D$46,4,0)*C1735)</f>
        <v>1224.795374</v>
      </c>
      <c r="G1735" s="20"/>
      <c r="H1735" s="21" t="n">
        <f aca="false">G1735*$R$2</f>
        <v>0</v>
      </c>
      <c r="I1735" s="16" t="n">
        <v>2</v>
      </c>
      <c r="J1735" s="22" t="n">
        <f aca="false">IF(I1735&gt;=1,F1735*$J$2,"")</f>
        <v>367.4386122</v>
      </c>
      <c r="K1735" s="22" t="n">
        <f aca="false">IF(I1735&gt;=2,F1735*$K$2,"")</f>
        <v>244.9590748</v>
      </c>
      <c r="L1735" s="22" t="str">
        <f aca="false">IF(I1735&gt;=3,F1735*$L$2,"")</f>
        <v/>
      </c>
      <c r="M1735" s="22" t="str">
        <f aca="false">IF(I1735&gt;=4,F1735*$M$2,"")</f>
        <v/>
      </c>
      <c r="N1735" s="16" t="n">
        <v>4</v>
      </c>
      <c r="O1735" s="16" t="n">
        <v>0</v>
      </c>
      <c r="P1735" s="23" t="n">
        <v>0</v>
      </c>
      <c r="Q1735" s="22"/>
      <c r="R1735" s="38"/>
      <c r="S1735" s="25" t="n">
        <f aca="false">SUM(F1735,H1735,J1735,K1735,L1735,M1735)</f>
        <v>1837.193061</v>
      </c>
      <c r="T1735" s="25" t="n">
        <f aca="false">SUM(F1735,H1735,J1735,K1735,L1735,M1735,Q1735)</f>
        <v>1837.193061</v>
      </c>
      <c r="AMH1735" s="13"/>
      <c r="AMI1735" s="0"/>
      <c r="AMJ1735" s="0"/>
    </row>
    <row r="1736" s="39" customFormat="true" ht="13.8" hidden="false" customHeight="false" outlineLevel="0" collapsed="false">
      <c r="A1736" s="27" t="n">
        <v>31003460</v>
      </c>
      <c r="B1736" s="28" t="s">
        <v>1766</v>
      </c>
      <c r="C1736" s="29"/>
      <c r="D1736" s="29"/>
      <c r="E1736" s="27" t="s">
        <v>359</v>
      </c>
      <c r="F1736" s="19" t="n">
        <f aca="false">IF(C1736="",VLOOKUP(E1736,'PORTE E UCO'!$A$5:$D$46,4,0),VLOOKUP(E1736,'PORTE E UCO'!$A$5:$D$46,4,0)*C1736)</f>
        <v>1473.154654</v>
      </c>
      <c r="G1736" s="30"/>
      <c r="H1736" s="21" t="n">
        <f aca="false">G1736*$R$2</f>
        <v>0</v>
      </c>
      <c r="I1736" s="27" t="n">
        <v>2</v>
      </c>
      <c r="J1736" s="22" t="n">
        <f aca="false">IF(I1736&gt;=1,F1736*$J$2,"")</f>
        <v>441.9463962</v>
      </c>
      <c r="K1736" s="22" t="n">
        <f aca="false">IF(I1736&gt;=2,F1736*$K$2,"")</f>
        <v>294.6309308</v>
      </c>
      <c r="L1736" s="22" t="str">
        <f aca="false">IF(I1736&gt;=3,F1736*$L$2,"")</f>
        <v/>
      </c>
      <c r="M1736" s="22" t="str">
        <f aca="false">IF(I1736&gt;=4,F1736*$M$2,"")</f>
        <v/>
      </c>
      <c r="N1736" s="27" t="n">
        <v>5</v>
      </c>
      <c r="O1736" s="27" t="n">
        <v>0</v>
      </c>
      <c r="P1736" s="31" t="n">
        <v>0</v>
      </c>
      <c r="Q1736" s="32"/>
      <c r="R1736" s="38"/>
      <c r="S1736" s="25" t="n">
        <f aca="false">SUM(F1736,H1736,J1736,K1736,L1736,M1736)</f>
        <v>2209.731981</v>
      </c>
      <c r="T1736" s="25" t="n">
        <f aca="false">SUM(F1736,H1736,J1736,K1736,L1736,M1736,Q1736)</f>
        <v>2209.731981</v>
      </c>
      <c r="AMH1736" s="13"/>
      <c r="AMI1736" s="0"/>
      <c r="AMJ1736" s="0"/>
    </row>
    <row r="1737" s="39" customFormat="true" ht="13.8" hidden="false" customHeight="false" outlineLevel="0" collapsed="false">
      <c r="A1737" s="16" t="n">
        <v>31003737</v>
      </c>
      <c r="B1737" s="17" t="s">
        <v>1767</v>
      </c>
      <c r="C1737" s="18"/>
      <c r="D1737" s="18"/>
      <c r="E1737" s="16" t="s">
        <v>361</v>
      </c>
      <c r="F1737" s="19" t="n">
        <f aca="false">IF(C1737="",VLOOKUP(E1737,'PORTE E UCO'!$A$5:$D$46,4,0),VLOOKUP(E1737,'PORTE E UCO'!$A$5:$D$46,4,0)*C1737)</f>
        <v>2089.449468</v>
      </c>
      <c r="G1737" s="20" t="n">
        <v>64.88</v>
      </c>
      <c r="H1737" s="21" t="n">
        <f aca="false">G1737*$R$2</f>
        <v>1276.42524416</v>
      </c>
      <c r="I1737" s="16" t="n">
        <v>2</v>
      </c>
      <c r="J1737" s="22" t="n">
        <f aca="false">IF(I1737&gt;=1,F1737*$J$2,"")</f>
        <v>626.8348404</v>
      </c>
      <c r="K1737" s="22" t="n">
        <f aca="false">IF(I1737&gt;=2,F1737*$K$2,"")</f>
        <v>417.8898936</v>
      </c>
      <c r="L1737" s="22" t="str">
        <f aca="false">IF(I1737&gt;=3,F1737*$L$2,"")</f>
        <v/>
      </c>
      <c r="M1737" s="22" t="str">
        <f aca="false">IF(I1737&gt;=4,F1737*$M$2,"")</f>
        <v/>
      </c>
      <c r="N1737" s="16" t="n">
        <v>6</v>
      </c>
      <c r="O1737" s="16" t="n">
        <v>0</v>
      </c>
      <c r="P1737" s="23" t="n">
        <v>0</v>
      </c>
      <c r="Q1737" s="22"/>
      <c r="R1737" s="38"/>
      <c r="S1737" s="25" t="n">
        <f aca="false">SUM(F1737,H1737,J1737,K1737,L1737,M1737)</f>
        <v>4410.59944616</v>
      </c>
      <c r="T1737" s="25" t="n">
        <f aca="false">SUM(F1737,H1737,J1737,K1737,L1737,M1737,Q1737)</f>
        <v>4410.59944616</v>
      </c>
      <c r="AMH1737" s="13"/>
      <c r="AMI1737" s="0"/>
      <c r="AMJ1737" s="0"/>
    </row>
    <row r="1738" s="39" customFormat="true" ht="13.8" hidden="false" customHeight="false" outlineLevel="0" collapsed="false">
      <c r="A1738" s="27" t="n">
        <v>31003478</v>
      </c>
      <c r="B1738" s="28" t="s">
        <v>1768</v>
      </c>
      <c r="C1738" s="29"/>
      <c r="D1738" s="29"/>
      <c r="E1738" s="27" t="s">
        <v>341</v>
      </c>
      <c r="F1738" s="19" t="n">
        <f aca="false">IF(C1738="",VLOOKUP(E1738,'PORTE E UCO'!$A$5:$D$46,4,0),VLOOKUP(E1738,'PORTE E UCO'!$A$5:$D$46,4,0)*C1738)</f>
        <v>1558.54594</v>
      </c>
      <c r="G1738" s="30"/>
      <c r="H1738" s="21" t="n">
        <f aca="false">G1738*$R$2</f>
        <v>0</v>
      </c>
      <c r="I1738" s="27" t="n">
        <v>2</v>
      </c>
      <c r="J1738" s="22" t="n">
        <f aca="false">IF(I1738&gt;=1,F1738*$J$2,"")</f>
        <v>467.563782</v>
      </c>
      <c r="K1738" s="22" t="n">
        <f aca="false">IF(I1738&gt;=2,F1738*$K$2,"")</f>
        <v>311.709188</v>
      </c>
      <c r="L1738" s="22" t="str">
        <f aca="false">IF(I1738&gt;=3,F1738*$L$2,"")</f>
        <v/>
      </c>
      <c r="M1738" s="22" t="str">
        <f aca="false">IF(I1738&gt;=4,F1738*$M$2,"")</f>
        <v/>
      </c>
      <c r="N1738" s="27" t="n">
        <v>4</v>
      </c>
      <c r="O1738" s="27" t="n">
        <v>0</v>
      </c>
      <c r="P1738" s="31" t="n">
        <v>0</v>
      </c>
      <c r="Q1738" s="32"/>
      <c r="R1738" s="38"/>
      <c r="S1738" s="25" t="n">
        <f aca="false">SUM(F1738,H1738,J1738,K1738,L1738,M1738)</f>
        <v>2337.81891</v>
      </c>
      <c r="T1738" s="25" t="n">
        <f aca="false">SUM(F1738,H1738,J1738,K1738,L1738,M1738,Q1738)</f>
        <v>2337.81891</v>
      </c>
      <c r="AMH1738" s="13"/>
      <c r="AMI1738" s="0"/>
      <c r="AMJ1738" s="0"/>
    </row>
    <row r="1739" s="39" customFormat="true" ht="13.8" hidden="false" customHeight="false" outlineLevel="0" collapsed="false">
      <c r="A1739" s="16" t="n">
        <v>31003486</v>
      </c>
      <c r="B1739" s="17" t="s">
        <v>1769</v>
      </c>
      <c r="C1739" s="18"/>
      <c r="D1739" s="18"/>
      <c r="E1739" s="16" t="s">
        <v>341</v>
      </c>
      <c r="F1739" s="19" t="n">
        <f aca="false">IF(C1739="",VLOOKUP(E1739,'PORTE E UCO'!$A$5:$D$46,4,0),VLOOKUP(E1739,'PORTE E UCO'!$A$5:$D$46,4,0)*C1739)</f>
        <v>1558.54594</v>
      </c>
      <c r="G1739" s="20"/>
      <c r="H1739" s="21" t="n">
        <f aca="false">G1739*$R$2</f>
        <v>0</v>
      </c>
      <c r="I1739" s="16" t="n">
        <v>2</v>
      </c>
      <c r="J1739" s="22" t="n">
        <f aca="false">IF(I1739&gt;=1,F1739*$J$2,"")</f>
        <v>467.563782</v>
      </c>
      <c r="K1739" s="22" t="n">
        <f aca="false">IF(I1739&gt;=2,F1739*$K$2,"")</f>
        <v>311.709188</v>
      </c>
      <c r="L1739" s="22" t="str">
        <f aca="false">IF(I1739&gt;=3,F1739*$L$2,"")</f>
        <v/>
      </c>
      <c r="M1739" s="22" t="str">
        <f aca="false">IF(I1739&gt;=4,F1739*$M$2,"")</f>
        <v/>
      </c>
      <c r="N1739" s="16" t="n">
        <v>4</v>
      </c>
      <c r="O1739" s="16" t="n">
        <v>0</v>
      </c>
      <c r="P1739" s="23" t="n">
        <v>0</v>
      </c>
      <c r="Q1739" s="22"/>
      <c r="R1739" s="38"/>
      <c r="S1739" s="25" t="n">
        <f aca="false">SUM(F1739,H1739,J1739,K1739,L1739,M1739)</f>
        <v>2337.81891</v>
      </c>
      <c r="T1739" s="25" t="n">
        <f aca="false">SUM(F1739,H1739,J1739,K1739,L1739,M1739,Q1739)</f>
        <v>2337.81891</v>
      </c>
      <c r="AMH1739" s="13"/>
      <c r="AMI1739" s="0"/>
      <c r="AMJ1739" s="0"/>
    </row>
    <row r="1740" s="39" customFormat="true" ht="13.8" hidden="false" customHeight="false" outlineLevel="0" collapsed="false">
      <c r="A1740" s="27" t="n">
        <v>31003745</v>
      </c>
      <c r="B1740" s="28" t="s">
        <v>1770</v>
      </c>
      <c r="C1740" s="29"/>
      <c r="D1740" s="29"/>
      <c r="E1740" s="27" t="s">
        <v>361</v>
      </c>
      <c r="F1740" s="19" t="n">
        <f aca="false">IF(C1740="",VLOOKUP(E1740,'PORTE E UCO'!$A$5:$D$46,4,0),VLOOKUP(E1740,'PORTE E UCO'!$A$5:$D$46,4,0)*C1740)</f>
        <v>2089.449468</v>
      </c>
      <c r="G1740" s="30" t="n">
        <v>64.88</v>
      </c>
      <c r="H1740" s="21" t="n">
        <f aca="false">G1740*$R$2</f>
        <v>1276.42524416</v>
      </c>
      <c r="I1740" s="27" t="n">
        <v>2</v>
      </c>
      <c r="J1740" s="22" t="n">
        <f aca="false">IF(I1740&gt;=1,F1740*$J$2,"")</f>
        <v>626.8348404</v>
      </c>
      <c r="K1740" s="22" t="n">
        <f aca="false">IF(I1740&gt;=2,F1740*$K$2,"")</f>
        <v>417.8898936</v>
      </c>
      <c r="L1740" s="22" t="str">
        <f aca="false">IF(I1740&gt;=3,F1740*$L$2,"")</f>
        <v/>
      </c>
      <c r="M1740" s="22" t="str">
        <f aca="false">IF(I1740&gt;=4,F1740*$M$2,"")</f>
        <v/>
      </c>
      <c r="N1740" s="27" t="n">
        <v>5</v>
      </c>
      <c r="O1740" s="27" t="n">
        <v>0</v>
      </c>
      <c r="P1740" s="31" t="n">
        <v>0</v>
      </c>
      <c r="Q1740" s="32"/>
      <c r="R1740" s="38"/>
      <c r="S1740" s="25" t="n">
        <f aca="false">SUM(F1740,H1740,J1740,K1740,L1740,M1740)</f>
        <v>4410.59944616</v>
      </c>
      <c r="T1740" s="25" t="n">
        <f aca="false">SUM(F1740,H1740,J1740,K1740,L1740,M1740,Q1740)</f>
        <v>4410.59944616</v>
      </c>
      <c r="AMH1740" s="13"/>
      <c r="AMI1740" s="0"/>
      <c r="AMJ1740" s="0"/>
    </row>
    <row r="1741" s="39" customFormat="true" ht="13.8" hidden="false" customHeight="false" outlineLevel="0" collapsed="false">
      <c r="A1741" s="16" t="n">
        <v>31003494</v>
      </c>
      <c r="B1741" s="17" t="s">
        <v>1771</v>
      </c>
      <c r="C1741" s="18"/>
      <c r="D1741" s="18"/>
      <c r="E1741" s="16" t="s">
        <v>206</v>
      </c>
      <c r="F1741" s="19" t="n">
        <f aca="false">IF(C1741="",VLOOKUP(E1741,'PORTE E UCO'!$A$5:$D$46,4,0),VLOOKUP(E1741,'PORTE E UCO'!$A$5:$D$46,4,0)*C1741)</f>
        <v>839.818166</v>
      </c>
      <c r="G1741" s="20"/>
      <c r="H1741" s="21" t="n">
        <f aca="false">G1741*$R$2</f>
        <v>0</v>
      </c>
      <c r="I1741" s="16" t="n">
        <v>2</v>
      </c>
      <c r="J1741" s="22" t="n">
        <f aca="false">IF(I1741&gt;=1,F1741*$J$2,"")</f>
        <v>251.9454498</v>
      </c>
      <c r="K1741" s="22" t="n">
        <f aca="false">IF(I1741&gt;=2,F1741*$K$2,"")</f>
        <v>167.9636332</v>
      </c>
      <c r="L1741" s="22" t="str">
        <f aca="false">IF(I1741&gt;=3,F1741*$L$2,"")</f>
        <v/>
      </c>
      <c r="M1741" s="22" t="str">
        <f aca="false">IF(I1741&gt;=4,F1741*$M$2,"")</f>
        <v/>
      </c>
      <c r="N1741" s="16" t="n">
        <v>4</v>
      </c>
      <c r="O1741" s="16" t="n">
        <v>0</v>
      </c>
      <c r="P1741" s="23" t="n">
        <v>0</v>
      </c>
      <c r="Q1741" s="22"/>
      <c r="R1741" s="38"/>
      <c r="S1741" s="25" t="n">
        <f aca="false">SUM(F1741,H1741,J1741,K1741,L1741,M1741)</f>
        <v>1259.727249</v>
      </c>
      <c r="T1741" s="25" t="n">
        <f aca="false">SUM(F1741,H1741,J1741,K1741,L1741,M1741,Q1741)</f>
        <v>1259.727249</v>
      </c>
      <c r="AMH1741" s="13"/>
      <c r="AMI1741" s="0"/>
      <c r="AMJ1741" s="0"/>
    </row>
    <row r="1742" s="39" customFormat="true" ht="14.95" hidden="false" customHeight="false" outlineLevel="0" collapsed="false">
      <c r="A1742" s="27" t="n">
        <v>31003753</v>
      </c>
      <c r="B1742" s="28" t="s">
        <v>1772</v>
      </c>
      <c r="C1742" s="29"/>
      <c r="D1742" s="29"/>
      <c r="E1742" s="27" t="s">
        <v>320</v>
      </c>
      <c r="F1742" s="19" t="n">
        <f aca="false">IF(C1742="",VLOOKUP(E1742,'PORTE E UCO'!$A$5:$D$46,4,0),VLOOKUP(E1742,'PORTE E UCO'!$A$5:$D$46,4,0)*C1742)</f>
        <v>1224.795374</v>
      </c>
      <c r="G1742" s="30" t="n">
        <v>44.61</v>
      </c>
      <c r="H1742" s="21" t="n">
        <f aca="false">G1742*$R$2</f>
        <v>877.64072352</v>
      </c>
      <c r="I1742" s="27" t="n">
        <v>2</v>
      </c>
      <c r="J1742" s="22" t="n">
        <f aca="false">IF(I1742&gt;=1,F1742*$J$2,"")</f>
        <v>367.4386122</v>
      </c>
      <c r="K1742" s="22" t="n">
        <f aca="false">IF(I1742&gt;=2,F1742*$K$2,"")</f>
        <v>244.9590748</v>
      </c>
      <c r="L1742" s="22" t="str">
        <f aca="false">IF(I1742&gt;=3,F1742*$L$2,"")</f>
        <v/>
      </c>
      <c r="M1742" s="22" t="str">
        <f aca="false">IF(I1742&gt;=4,F1742*$M$2,"")</f>
        <v/>
      </c>
      <c r="N1742" s="27" t="n">
        <v>5</v>
      </c>
      <c r="O1742" s="27" t="n">
        <v>0</v>
      </c>
      <c r="P1742" s="31" t="n">
        <v>0</v>
      </c>
      <c r="Q1742" s="32"/>
      <c r="R1742" s="38"/>
      <c r="S1742" s="25" t="n">
        <f aca="false">SUM(F1742,H1742,J1742,K1742,L1742,M1742)</f>
        <v>2714.83378452</v>
      </c>
      <c r="T1742" s="25" t="n">
        <f aca="false">SUM(F1742,H1742,J1742,K1742,L1742,M1742,Q1742)</f>
        <v>2714.83378452</v>
      </c>
      <c r="AMH1742" s="13"/>
      <c r="AMI1742" s="0"/>
      <c r="AMJ1742" s="0"/>
    </row>
    <row r="1743" s="39" customFormat="true" ht="13.8" hidden="false" customHeight="false" outlineLevel="0" collapsed="false">
      <c r="A1743" s="16" t="n">
        <v>31003508</v>
      </c>
      <c r="B1743" s="17" t="s">
        <v>1773</v>
      </c>
      <c r="C1743" s="18"/>
      <c r="D1743" s="18"/>
      <c r="E1743" s="16" t="s">
        <v>195</v>
      </c>
      <c r="F1743" s="19" t="n">
        <f aca="false">IF(C1743="",VLOOKUP(E1743,'PORTE E UCO'!$A$5:$D$46,4,0),VLOOKUP(E1743,'PORTE E UCO'!$A$5:$D$46,4,0)*C1743)</f>
        <v>742.008916</v>
      </c>
      <c r="G1743" s="20"/>
      <c r="H1743" s="21" t="n">
        <f aca="false">G1743*$R$2</f>
        <v>0</v>
      </c>
      <c r="I1743" s="16" t="n">
        <v>1</v>
      </c>
      <c r="J1743" s="22" t="n">
        <f aca="false">IF(I1743&gt;=1,F1743*$J$2,"")</f>
        <v>222.6026748</v>
      </c>
      <c r="K1743" s="22" t="str">
        <f aca="false">IF(I1743&gt;=2,F1743*$K$2,"")</f>
        <v/>
      </c>
      <c r="L1743" s="22" t="str">
        <f aca="false">IF(I1743&gt;=3,F1743*$L$2,"")</f>
        <v/>
      </c>
      <c r="M1743" s="22" t="str">
        <f aca="false">IF(I1743&gt;=4,F1743*$M$2,"")</f>
        <v/>
      </c>
      <c r="N1743" s="16" t="n">
        <v>3</v>
      </c>
      <c r="O1743" s="16" t="n">
        <v>0</v>
      </c>
      <c r="P1743" s="23" t="n">
        <v>0</v>
      </c>
      <c r="Q1743" s="22"/>
      <c r="R1743" s="38"/>
      <c r="S1743" s="25" t="n">
        <f aca="false">SUM(F1743,H1743,J1743,K1743,L1743,M1743)</f>
        <v>964.6115908</v>
      </c>
      <c r="T1743" s="25" t="n">
        <f aca="false">SUM(F1743,H1743,J1743,K1743,L1743,M1743,Q1743)</f>
        <v>964.6115908</v>
      </c>
      <c r="AMH1743" s="13"/>
      <c r="AMI1743" s="0"/>
      <c r="AMJ1743" s="0"/>
    </row>
    <row r="1744" s="39" customFormat="true" ht="13.8" hidden="false" customHeight="false" outlineLevel="0" collapsed="false">
      <c r="A1744" s="27" t="n">
        <v>31003761</v>
      </c>
      <c r="B1744" s="28" t="s">
        <v>1774</v>
      </c>
      <c r="C1744" s="29"/>
      <c r="D1744" s="29"/>
      <c r="E1744" s="27" t="s">
        <v>221</v>
      </c>
      <c r="F1744" s="19" t="n">
        <f aca="false">IF(C1744="",VLOOKUP(E1744,'PORTE E UCO'!$A$5:$D$46,4,0),VLOOKUP(E1744,'PORTE E UCO'!$A$5:$D$46,4,0)*C1744)</f>
        <v>1140.948712</v>
      </c>
      <c r="G1744" s="30" t="n">
        <v>44.61</v>
      </c>
      <c r="H1744" s="21" t="n">
        <f aca="false">G1744*$R$2</f>
        <v>877.64072352</v>
      </c>
      <c r="I1744" s="27" t="n">
        <v>2</v>
      </c>
      <c r="J1744" s="22" t="n">
        <f aca="false">IF(I1744&gt;=1,F1744*$J$2,"")</f>
        <v>342.2846136</v>
      </c>
      <c r="K1744" s="22" t="n">
        <f aca="false">IF(I1744&gt;=2,F1744*$K$2,"")</f>
        <v>228.1897424</v>
      </c>
      <c r="L1744" s="22" t="str">
        <f aca="false">IF(I1744&gt;=3,F1744*$L$2,"")</f>
        <v/>
      </c>
      <c r="M1744" s="22" t="str">
        <f aca="false">IF(I1744&gt;=4,F1744*$M$2,"")</f>
        <v/>
      </c>
      <c r="N1744" s="27" t="n">
        <v>5</v>
      </c>
      <c r="O1744" s="27" t="n">
        <v>0</v>
      </c>
      <c r="P1744" s="31" t="n">
        <v>0</v>
      </c>
      <c r="Q1744" s="32"/>
      <c r="R1744" s="38"/>
      <c r="S1744" s="25" t="n">
        <f aca="false">SUM(F1744,H1744,J1744,K1744,L1744,M1744)</f>
        <v>2589.06379152</v>
      </c>
      <c r="T1744" s="25" t="n">
        <f aca="false">SUM(F1744,H1744,J1744,K1744,L1744,M1744,Q1744)</f>
        <v>2589.06379152</v>
      </c>
      <c r="AMH1744" s="13"/>
      <c r="AMI1744" s="0"/>
      <c r="AMJ1744" s="0"/>
    </row>
    <row r="1745" s="39" customFormat="true" ht="13.8" hidden="false" customHeight="false" outlineLevel="0" collapsed="false">
      <c r="A1745" s="16" t="n">
        <v>31003516</v>
      </c>
      <c r="B1745" s="17" t="s">
        <v>1775</v>
      </c>
      <c r="C1745" s="18"/>
      <c r="D1745" s="18"/>
      <c r="E1745" s="16" t="s">
        <v>15</v>
      </c>
      <c r="F1745" s="19" t="n">
        <f aca="false">IF(C1745="",VLOOKUP(E1745,'PORTE E UCO'!$A$5:$D$46,4,0),VLOOKUP(E1745,'PORTE E UCO'!$A$5:$D$46,4,0)*C1745)</f>
        <v>93.13473</v>
      </c>
      <c r="G1745" s="20"/>
      <c r="H1745" s="21" t="n">
        <f aca="false">G1745*$R$2</f>
        <v>0</v>
      </c>
      <c r="I1745" s="16" t="n">
        <v>0</v>
      </c>
      <c r="J1745" s="22" t="str">
        <f aca="false">IF(I1745&gt;=1,F1745*$J$2,"")</f>
        <v/>
      </c>
      <c r="K1745" s="22" t="str">
        <f aca="false">IF(I1745&gt;=2,F1745*$K$2,"")</f>
        <v/>
      </c>
      <c r="L1745" s="22" t="str">
        <f aca="false">IF(I1745&gt;=3,F1745*$L$2,"")</f>
        <v/>
      </c>
      <c r="M1745" s="22" t="str">
        <f aca="false">IF(I1745&gt;=4,F1745*$M$2,"")</f>
        <v/>
      </c>
      <c r="N1745" s="16" t="n">
        <v>2</v>
      </c>
      <c r="O1745" s="16" t="n">
        <v>0</v>
      </c>
      <c r="P1745" s="23" t="n">
        <v>0</v>
      </c>
      <c r="Q1745" s="22"/>
      <c r="R1745" s="38"/>
      <c r="S1745" s="25" t="n">
        <f aca="false">SUM(F1745,H1745,J1745,K1745,L1745,M1745)</f>
        <v>93.13473</v>
      </c>
      <c r="T1745" s="25" t="n">
        <f aca="false">SUM(F1745,H1745,J1745,K1745,L1745,M1745,Q1745)</f>
        <v>93.13473</v>
      </c>
      <c r="AMH1745" s="13"/>
      <c r="AMI1745" s="0"/>
      <c r="AMJ1745" s="0"/>
    </row>
    <row r="1746" s="39" customFormat="true" ht="13.8" hidden="false" customHeight="false" outlineLevel="0" collapsed="false">
      <c r="A1746" s="27" t="n">
        <v>31003524</v>
      </c>
      <c r="B1746" s="28" t="s">
        <v>1776</v>
      </c>
      <c r="C1746" s="29"/>
      <c r="D1746" s="29"/>
      <c r="E1746" s="27" t="s">
        <v>745</v>
      </c>
      <c r="F1746" s="19" t="n">
        <f aca="false">IF(C1746="",VLOOKUP(E1746,'PORTE E UCO'!$A$5:$D$46,4,0),VLOOKUP(E1746,'PORTE E UCO'!$A$5:$D$46,4,0)*C1746)</f>
        <v>1943.523148</v>
      </c>
      <c r="G1746" s="30"/>
      <c r="H1746" s="21" t="n">
        <f aca="false">G1746*$R$2</f>
        <v>0</v>
      </c>
      <c r="I1746" s="27" t="n">
        <v>2</v>
      </c>
      <c r="J1746" s="22" t="n">
        <f aca="false">IF(I1746&gt;=1,F1746*$J$2,"")</f>
        <v>583.0569444</v>
      </c>
      <c r="K1746" s="22" t="n">
        <f aca="false">IF(I1746&gt;=2,F1746*$K$2,"")</f>
        <v>388.7046296</v>
      </c>
      <c r="L1746" s="22" t="str">
        <f aca="false">IF(I1746&gt;=3,F1746*$L$2,"")</f>
        <v/>
      </c>
      <c r="M1746" s="22" t="str">
        <f aca="false">IF(I1746&gt;=4,F1746*$M$2,"")</f>
        <v/>
      </c>
      <c r="N1746" s="27" t="n">
        <v>6</v>
      </c>
      <c r="O1746" s="27" t="n">
        <v>0</v>
      </c>
      <c r="P1746" s="31" t="n">
        <v>0</v>
      </c>
      <c r="Q1746" s="32"/>
      <c r="R1746" s="38"/>
      <c r="S1746" s="25" t="n">
        <f aca="false">SUM(F1746,H1746,J1746,K1746,L1746,M1746)</f>
        <v>2915.284722</v>
      </c>
      <c r="T1746" s="25" t="n">
        <f aca="false">SUM(F1746,H1746,J1746,K1746,L1746,M1746,Q1746)</f>
        <v>2915.284722</v>
      </c>
      <c r="AMH1746" s="13"/>
      <c r="AMI1746" s="0"/>
      <c r="AMJ1746" s="0"/>
    </row>
    <row r="1747" s="39" customFormat="true" ht="13.8" hidden="false" customHeight="false" outlineLevel="0" collapsed="false">
      <c r="A1747" s="16" t="n">
        <v>31003532</v>
      </c>
      <c r="B1747" s="17" t="s">
        <v>1777</v>
      </c>
      <c r="C1747" s="18"/>
      <c r="D1747" s="18"/>
      <c r="E1747" s="16" t="s">
        <v>361</v>
      </c>
      <c r="F1747" s="19" t="n">
        <f aca="false">IF(C1747="",VLOOKUP(E1747,'PORTE E UCO'!$A$5:$D$46,4,0),VLOOKUP(E1747,'PORTE E UCO'!$A$5:$D$46,4,0)*C1747)</f>
        <v>2089.449468</v>
      </c>
      <c r="G1747" s="20"/>
      <c r="H1747" s="21" t="n">
        <f aca="false">G1747*$R$2</f>
        <v>0</v>
      </c>
      <c r="I1747" s="16" t="n">
        <v>3</v>
      </c>
      <c r="J1747" s="22" t="n">
        <f aca="false">IF(I1747&gt;=1,F1747*$J$2,"")</f>
        <v>626.8348404</v>
      </c>
      <c r="K1747" s="22" t="n">
        <f aca="false">IF(I1747&gt;=2,F1747*$K$2,"")</f>
        <v>417.8898936</v>
      </c>
      <c r="L1747" s="22" t="n">
        <f aca="false">IF(I1747&gt;=3,F1747*$L$2,"")</f>
        <v>417.8898936</v>
      </c>
      <c r="M1747" s="22" t="str">
        <f aca="false">IF(I1747&gt;=4,F1747*$M$2,"")</f>
        <v/>
      </c>
      <c r="N1747" s="16" t="n">
        <v>6</v>
      </c>
      <c r="O1747" s="16" t="n">
        <v>0</v>
      </c>
      <c r="P1747" s="23" t="n">
        <v>0</v>
      </c>
      <c r="Q1747" s="22"/>
      <c r="R1747" s="38"/>
      <c r="S1747" s="25" t="n">
        <f aca="false">SUM(F1747,H1747,J1747,K1747,L1747,M1747)</f>
        <v>3552.0640956</v>
      </c>
      <c r="T1747" s="25" t="n">
        <f aca="false">SUM(F1747,H1747,J1747,K1747,L1747,M1747,Q1747)</f>
        <v>3552.0640956</v>
      </c>
      <c r="AMH1747" s="13"/>
      <c r="AMI1747" s="0"/>
      <c r="AMJ1747" s="0"/>
    </row>
    <row r="1748" s="39" customFormat="true" ht="13.8" hidden="false" customHeight="false" outlineLevel="0" collapsed="false">
      <c r="A1748" s="27" t="n">
        <v>31003770</v>
      </c>
      <c r="B1748" s="28" t="s">
        <v>1778</v>
      </c>
      <c r="C1748" s="29"/>
      <c r="D1748" s="29"/>
      <c r="E1748" s="27" t="s">
        <v>807</v>
      </c>
      <c r="F1748" s="19" t="n">
        <f aca="false">IF(C1748="",VLOOKUP(E1748,'PORTE E UCO'!$A$5:$D$46,4,0),VLOOKUP(E1748,'PORTE E UCO'!$A$5:$D$46,4,0)*C1748)</f>
        <v>2817.485634</v>
      </c>
      <c r="G1748" s="30" t="n">
        <v>109.49</v>
      </c>
      <c r="H1748" s="21" t="n">
        <f aca="false">G1748*$R$2</f>
        <v>2154.06596768</v>
      </c>
      <c r="I1748" s="27" t="n">
        <v>2</v>
      </c>
      <c r="J1748" s="22" t="n">
        <f aca="false">IF(I1748&gt;=1,F1748*$J$2,"")</f>
        <v>845.2456902</v>
      </c>
      <c r="K1748" s="22" t="n">
        <f aca="false">IF(I1748&gt;=2,F1748*$K$2,"")</f>
        <v>563.4971268</v>
      </c>
      <c r="L1748" s="22" t="str">
        <f aca="false">IF(I1748&gt;=3,F1748*$L$2,"")</f>
        <v/>
      </c>
      <c r="M1748" s="22" t="str">
        <f aca="false">IF(I1748&gt;=4,F1748*$M$2,"")</f>
        <v/>
      </c>
      <c r="N1748" s="27" t="n">
        <v>7</v>
      </c>
      <c r="O1748" s="27" t="n">
        <v>0</v>
      </c>
      <c r="P1748" s="31" t="n">
        <v>0</v>
      </c>
      <c r="Q1748" s="32"/>
      <c r="R1748" s="38"/>
      <c r="S1748" s="25" t="n">
        <f aca="false">SUM(F1748,H1748,J1748,K1748,L1748,M1748)</f>
        <v>6380.29441868</v>
      </c>
      <c r="T1748" s="25" t="n">
        <f aca="false">SUM(F1748,H1748,J1748,K1748,L1748,M1748,Q1748)</f>
        <v>6380.29441868</v>
      </c>
      <c r="AMH1748" s="13"/>
      <c r="AMI1748" s="0"/>
      <c r="AMJ1748" s="0"/>
    </row>
    <row r="1749" s="39" customFormat="true" ht="13.8" hidden="false" customHeight="false" outlineLevel="0" collapsed="false">
      <c r="A1749" s="16" t="n">
        <v>31003788</v>
      </c>
      <c r="B1749" s="17" t="s">
        <v>1779</v>
      </c>
      <c r="C1749" s="18"/>
      <c r="D1749" s="18"/>
      <c r="E1749" s="16" t="s">
        <v>805</v>
      </c>
      <c r="F1749" s="19" t="n">
        <f aca="false">IF(C1749="",VLOOKUP(E1749,'PORTE E UCO'!$A$5:$D$46,4,0),VLOOKUP(E1749,'PORTE E UCO'!$A$5:$D$46,4,0)*C1749)</f>
        <v>2559.797638</v>
      </c>
      <c r="G1749" s="20" t="n">
        <v>81.1</v>
      </c>
      <c r="H1749" s="21" t="n">
        <f aca="false">G1749*$R$2</f>
        <v>1595.5315552</v>
      </c>
      <c r="I1749" s="16" t="n">
        <v>2</v>
      </c>
      <c r="J1749" s="22" t="n">
        <f aca="false">IF(I1749&gt;=1,F1749*$J$2,"")</f>
        <v>767.9392914</v>
      </c>
      <c r="K1749" s="22" t="n">
        <f aca="false">IF(I1749&gt;=2,F1749*$K$2,"")</f>
        <v>511.9595276</v>
      </c>
      <c r="L1749" s="22" t="str">
        <f aca="false">IF(I1749&gt;=3,F1749*$L$2,"")</f>
        <v/>
      </c>
      <c r="M1749" s="22" t="str">
        <f aca="false">IF(I1749&gt;=4,F1749*$M$2,"")</f>
        <v/>
      </c>
      <c r="N1749" s="16" t="n">
        <v>7</v>
      </c>
      <c r="O1749" s="16" t="n">
        <v>0</v>
      </c>
      <c r="P1749" s="23" t="n">
        <v>0</v>
      </c>
      <c r="Q1749" s="22"/>
      <c r="R1749" s="38"/>
      <c r="S1749" s="25" t="n">
        <f aca="false">SUM(F1749,H1749,J1749,K1749,L1749,M1749)</f>
        <v>5435.2280122</v>
      </c>
      <c r="T1749" s="25" t="n">
        <f aca="false">SUM(F1749,H1749,J1749,K1749,L1749,M1749,Q1749)</f>
        <v>5435.2280122</v>
      </c>
      <c r="AMH1749" s="13"/>
      <c r="AMI1749" s="0"/>
      <c r="AMJ1749" s="0"/>
    </row>
    <row r="1750" s="39" customFormat="true" ht="13.8" hidden="false" customHeight="false" outlineLevel="0" collapsed="false">
      <c r="A1750" s="27" t="n">
        <v>31003540</v>
      </c>
      <c r="B1750" s="28" t="s">
        <v>1780</v>
      </c>
      <c r="C1750" s="29"/>
      <c r="D1750" s="29"/>
      <c r="E1750" s="27" t="s">
        <v>229</v>
      </c>
      <c r="F1750" s="19" t="n">
        <f aca="false">IF(C1750="",VLOOKUP(E1750,'PORTE E UCO'!$A$5:$D$46,4,0),VLOOKUP(E1750,'PORTE E UCO'!$A$5:$D$46,4,0)*C1750)</f>
        <v>946.935808</v>
      </c>
      <c r="G1750" s="30"/>
      <c r="H1750" s="21" t="n">
        <f aca="false">G1750*$R$2</f>
        <v>0</v>
      </c>
      <c r="I1750" s="27" t="n">
        <v>2</v>
      </c>
      <c r="J1750" s="22" t="n">
        <f aca="false">IF(I1750&gt;=1,F1750*$J$2,"")</f>
        <v>284.0807424</v>
      </c>
      <c r="K1750" s="22" t="n">
        <f aca="false">IF(I1750&gt;=2,F1750*$K$2,"")</f>
        <v>189.3871616</v>
      </c>
      <c r="L1750" s="22" t="str">
        <f aca="false">IF(I1750&gt;=3,F1750*$L$2,"")</f>
        <v/>
      </c>
      <c r="M1750" s="22" t="str">
        <f aca="false">IF(I1750&gt;=4,F1750*$M$2,"")</f>
        <v/>
      </c>
      <c r="N1750" s="27" t="n">
        <v>4</v>
      </c>
      <c r="O1750" s="27" t="n">
        <v>0</v>
      </c>
      <c r="P1750" s="31" t="n">
        <v>0</v>
      </c>
      <c r="Q1750" s="32"/>
      <c r="R1750" s="38"/>
      <c r="S1750" s="25" t="n">
        <f aca="false">SUM(F1750,H1750,J1750,K1750,L1750,M1750)</f>
        <v>1420.403712</v>
      </c>
      <c r="T1750" s="25" t="n">
        <f aca="false">SUM(F1750,H1750,J1750,K1750,L1750,M1750,Q1750)</f>
        <v>1420.403712</v>
      </c>
      <c r="AMH1750" s="13"/>
      <c r="AMI1750" s="0"/>
      <c r="AMJ1750" s="0"/>
    </row>
    <row r="1751" s="39" customFormat="true" ht="13.8" hidden="false" customHeight="false" outlineLevel="0" collapsed="false">
      <c r="A1751" s="16" t="n">
        <v>31003559</v>
      </c>
      <c r="B1751" s="17" t="s">
        <v>1781</v>
      </c>
      <c r="C1751" s="18"/>
      <c r="D1751" s="18"/>
      <c r="E1751" s="16" t="s">
        <v>359</v>
      </c>
      <c r="F1751" s="19" t="n">
        <f aca="false">IF(C1751="",VLOOKUP(E1751,'PORTE E UCO'!$A$5:$D$46,4,0),VLOOKUP(E1751,'PORTE E UCO'!$A$5:$D$46,4,0)*C1751)</f>
        <v>1473.154654</v>
      </c>
      <c r="G1751" s="20"/>
      <c r="H1751" s="21" t="n">
        <f aca="false">G1751*$R$2</f>
        <v>0</v>
      </c>
      <c r="I1751" s="16" t="n">
        <v>2</v>
      </c>
      <c r="J1751" s="22" t="n">
        <f aca="false">IF(I1751&gt;=1,F1751*$J$2,"")</f>
        <v>441.9463962</v>
      </c>
      <c r="K1751" s="22" t="n">
        <f aca="false">IF(I1751&gt;=2,F1751*$K$2,"")</f>
        <v>294.6309308</v>
      </c>
      <c r="L1751" s="22" t="str">
        <f aca="false">IF(I1751&gt;=3,F1751*$L$2,"")</f>
        <v/>
      </c>
      <c r="M1751" s="22" t="str">
        <f aca="false">IF(I1751&gt;=4,F1751*$M$2,"")</f>
        <v/>
      </c>
      <c r="N1751" s="16" t="n">
        <v>5</v>
      </c>
      <c r="O1751" s="16" t="n">
        <v>0</v>
      </c>
      <c r="P1751" s="23" t="n">
        <v>0</v>
      </c>
      <c r="Q1751" s="22"/>
      <c r="R1751" s="38"/>
      <c r="S1751" s="25" t="n">
        <f aca="false">SUM(F1751,H1751,J1751,K1751,L1751,M1751)</f>
        <v>2209.731981</v>
      </c>
      <c r="T1751" s="25" t="n">
        <f aca="false">SUM(F1751,H1751,J1751,K1751,L1751,M1751,Q1751)</f>
        <v>2209.731981</v>
      </c>
      <c r="AMH1751" s="13"/>
      <c r="AMI1751" s="0"/>
      <c r="AMJ1751" s="0"/>
    </row>
    <row r="1752" s="39" customFormat="true" ht="13.8" hidden="false" customHeight="false" outlineLevel="0" collapsed="false">
      <c r="A1752" s="27" t="n">
        <v>31003796</v>
      </c>
      <c r="B1752" s="28" t="s">
        <v>1782</v>
      </c>
      <c r="C1752" s="29"/>
      <c r="D1752" s="29"/>
      <c r="E1752" s="27" t="s">
        <v>361</v>
      </c>
      <c r="F1752" s="19" t="n">
        <f aca="false">IF(C1752="",VLOOKUP(E1752,'PORTE E UCO'!$A$5:$D$46,4,0),VLOOKUP(E1752,'PORTE E UCO'!$A$5:$D$46,4,0)*C1752)</f>
        <v>2089.449468</v>
      </c>
      <c r="G1752" s="30" t="n">
        <v>64.88</v>
      </c>
      <c r="H1752" s="21" t="n">
        <f aca="false">G1752*$R$2</f>
        <v>1276.42524416</v>
      </c>
      <c r="I1752" s="27" t="n">
        <v>2</v>
      </c>
      <c r="J1752" s="22" t="n">
        <f aca="false">IF(I1752&gt;=1,F1752*$J$2,"")</f>
        <v>626.8348404</v>
      </c>
      <c r="K1752" s="22" t="n">
        <f aca="false">IF(I1752&gt;=2,F1752*$K$2,"")</f>
        <v>417.8898936</v>
      </c>
      <c r="L1752" s="22" t="str">
        <f aca="false">IF(I1752&gt;=3,F1752*$L$2,"")</f>
        <v/>
      </c>
      <c r="M1752" s="22" t="str">
        <f aca="false">IF(I1752&gt;=4,F1752*$M$2,"")</f>
        <v/>
      </c>
      <c r="N1752" s="27" t="n">
        <v>6</v>
      </c>
      <c r="O1752" s="27" t="n">
        <v>0</v>
      </c>
      <c r="P1752" s="31" t="n">
        <v>0</v>
      </c>
      <c r="Q1752" s="32"/>
      <c r="R1752" s="38"/>
      <c r="S1752" s="25" t="n">
        <f aca="false">SUM(F1752,H1752,J1752,K1752,L1752,M1752)</f>
        <v>4410.59944616</v>
      </c>
      <c r="T1752" s="25" t="n">
        <f aca="false">SUM(F1752,H1752,J1752,K1752,L1752,M1752,Q1752)</f>
        <v>4410.59944616</v>
      </c>
      <c r="AMH1752" s="13"/>
      <c r="AMI1752" s="0"/>
      <c r="AMJ1752" s="0"/>
    </row>
    <row r="1753" s="39" customFormat="true" ht="13.8" hidden="false" customHeight="false" outlineLevel="0" collapsed="false">
      <c r="A1753" s="16" t="n">
        <v>31003567</v>
      </c>
      <c r="B1753" s="17" t="s">
        <v>1783</v>
      </c>
      <c r="C1753" s="18"/>
      <c r="D1753" s="18"/>
      <c r="E1753" s="16" t="s">
        <v>223</v>
      </c>
      <c r="F1753" s="19" t="n">
        <f aca="false">IF(C1753="",VLOOKUP(E1753,'PORTE E UCO'!$A$5:$D$46,4,0),VLOOKUP(E1753,'PORTE E UCO'!$A$5:$D$46,4,0)*C1753)</f>
        <v>436.20385</v>
      </c>
      <c r="G1753" s="20"/>
      <c r="H1753" s="21" t="n">
        <f aca="false">G1753*$R$2</f>
        <v>0</v>
      </c>
      <c r="I1753" s="16" t="n">
        <v>1</v>
      </c>
      <c r="J1753" s="22" t="n">
        <f aca="false">IF(I1753&gt;=1,F1753*$J$2,"")</f>
        <v>130.861155</v>
      </c>
      <c r="K1753" s="22" t="str">
        <f aca="false">IF(I1753&gt;=2,F1753*$K$2,"")</f>
        <v/>
      </c>
      <c r="L1753" s="22" t="str">
        <f aca="false">IF(I1753&gt;=3,F1753*$L$2,"")</f>
        <v/>
      </c>
      <c r="M1753" s="22" t="str">
        <f aca="false">IF(I1753&gt;=4,F1753*$M$2,"")</f>
        <v/>
      </c>
      <c r="N1753" s="16" t="n">
        <v>1</v>
      </c>
      <c r="O1753" s="16" t="n">
        <v>0</v>
      </c>
      <c r="P1753" s="23" t="n">
        <v>0</v>
      </c>
      <c r="Q1753" s="22"/>
      <c r="R1753" s="38"/>
      <c r="S1753" s="25" t="n">
        <f aca="false">SUM(F1753,H1753,J1753,K1753,L1753,M1753)</f>
        <v>567.065005</v>
      </c>
      <c r="T1753" s="25" t="n">
        <f aca="false">SUM(F1753,H1753,J1753,K1753,L1753,M1753,Q1753)</f>
        <v>567.065005</v>
      </c>
      <c r="AMH1753" s="13"/>
      <c r="AMI1753" s="0"/>
      <c r="AMJ1753" s="0"/>
    </row>
    <row r="1754" s="39" customFormat="true" ht="13.8" hidden="false" customHeight="false" outlineLevel="0" collapsed="false">
      <c r="A1754" s="27" t="n">
        <v>31004016</v>
      </c>
      <c r="B1754" s="28" t="s">
        <v>1784</v>
      </c>
      <c r="C1754" s="29"/>
      <c r="D1754" s="29"/>
      <c r="E1754" s="27" t="s">
        <v>37</v>
      </c>
      <c r="F1754" s="19" t="n">
        <f aca="false">IF(C1754="",VLOOKUP(E1754,'PORTE E UCO'!$A$5:$D$46,4,0),VLOOKUP(E1754,'PORTE E UCO'!$A$5:$D$46,4,0)*C1754)</f>
        <v>192.437794</v>
      </c>
      <c r="G1754" s="30"/>
      <c r="H1754" s="21" t="n">
        <f aca="false">G1754*$R$2</f>
        <v>0</v>
      </c>
      <c r="I1754" s="27" t="n">
        <v>0</v>
      </c>
      <c r="J1754" s="22" t="str">
        <f aca="false">IF(I1754&gt;=1,F1754*$J$2,"")</f>
        <v/>
      </c>
      <c r="K1754" s="22" t="str">
        <f aca="false">IF(I1754&gt;=2,F1754*$K$2,"")</f>
        <v/>
      </c>
      <c r="L1754" s="22" t="str">
        <f aca="false">IF(I1754&gt;=3,F1754*$L$2,"")</f>
        <v/>
      </c>
      <c r="M1754" s="22" t="str">
        <f aca="false">IF(I1754&gt;=4,F1754*$M$2,"")</f>
        <v/>
      </c>
      <c r="N1754" s="27" t="n">
        <v>2</v>
      </c>
      <c r="O1754" s="27" t="n">
        <v>0</v>
      </c>
      <c r="P1754" s="31" t="n">
        <v>0</v>
      </c>
      <c r="Q1754" s="32"/>
      <c r="R1754" s="38"/>
      <c r="S1754" s="25" t="n">
        <f aca="false">SUM(F1754,H1754,J1754,K1754,L1754,M1754)</f>
        <v>192.437794</v>
      </c>
      <c r="T1754" s="25" t="n">
        <f aca="false">SUM(F1754,H1754,J1754,K1754,L1754,M1754,Q1754)</f>
        <v>192.437794</v>
      </c>
      <c r="AMH1754" s="13"/>
      <c r="AMI1754" s="0"/>
      <c r="AMJ1754" s="0"/>
    </row>
    <row r="1755" s="39" customFormat="true" ht="13.8" hidden="false" customHeight="false" outlineLevel="0" collapsed="false">
      <c r="A1755" s="16" t="n">
        <v>31004024</v>
      </c>
      <c r="B1755" s="17" t="s">
        <v>1785</v>
      </c>
      <c r="C1755" s="18"/>
      <c r="D1755" s="18"/>
      <c r="E1755" s="16" t="s">
        <v>171</v>
      </c>
      <c r="F1755" s="19" t="n">
        <f aca="false">IF(C1755="",VLOOKUP(E1755,'PORTE E UCO'!$A$5:$D$46,4,0),VLOOKUP(E1755,'PORTE E UCO'!$A$5:$D$46,4,0)*C1755)</f>
        <v>287.188282</v>
      </c>
      <c r="G1755" s="20"/>
      <c r="H1755" s="21" t="n">
        <f aca="false">G1755*$R$2</f>
        <v>0</v>
      </c>
      <c r="I1755" s="16" t="n">
        <v>0</v>
      </c>
      <c r="J1755" s="22" t="str">
        <f aca="false">IF(I1755&gt;=1,F1755*$J$2,"")</f>
        <v/>
      </c>
      <c r="K1755" s="22" t="str">
        <f aca="false">IF(I1755&gt;=2,F1755*$K$2,"")</f>
        <v/>
      </c>
      <c r="L1755" s="22" t="str">
        <f aca="false">IF(I1755&gt;=3,F1755*$L$2,"")</f>
        <v/>
      </c>
      <c r="M1755" s="22" t="str">
        <f aca="false">IF(I1755&gt;=4,F1755*$M$2,"")</f>
        <v/>
      </c>
      <c r="N1755" s="16" t="n">
        <v>2</v>
      </c>
      <c r="O1755" s="16" t="n">
        <v>0</v>
      </c>
      <c r="P1755" s="23" t="n">
        <v>0</v>
      </c>
      <c r="Q1755" s="22"/>
      <c r="R1755" s="38"/>
      <c r="S1755" s="25" t="n">
        <f aca="false">SUM(F1755,H1755,J1755,K1755,L1755,M1755)</f>
        <v>287.188282</v>
      </c>
      <c r="T1755" s="25" t="n">
        <f aca="false">SUM(F1755,H1755,J1755,K1755,L1755,M1755,Q1755)</f>
        <v>287.188282</v>
      </c>
      <c r="AMH1755" s="13"/>
      <c r="AMI1755" s="0"/>
      <c r="AMJ1755" s="0"/>
    </row>
    <row r="1756" s="39" customFormat="true" ht="13.8" hidden="false" customHeight="false" outlineLevel="0" collapsed="false">
      <c r="A1756" s="27" t="n">
        <v>31004032</v>
      </c>
      <c r="B1756" s="28" t="s">
        <v>1786</v>
      </c>
      <c r="C1756" s="29"/>
      <c r="D1756" s="29"/>
      <c r="E1756" s="27" t="s">
        <v>22</v>
      </c>
      <c r="F1756" s="19" t="n">
        <f aca="false">IF(C1756="",VLOOKUP(E1756,'PORTE E UCO'!$A$5:$D$46,4,0),VLOOKUP(E1756,'PORTE E UCO'!$A$5:$D$46,4,0)*C1756)</f>
        <v>220.434104</v>
      </c>
      <c r="G1756" s="30"/>
      <c r="H1756" s="21" t="n">
        <f aca="false">G1756*$R$2</f>
        <v>0</v>
      </c>
      <c r="I1756" s="27" t="n">
        <v>0</v>
      </c>
      <c r="J1756" s="22" t="str">
        <f aca="false">IF(I1756&gt;=1,F1756*$J$2,"")</f>
        <v/>
      </c>
      <c r="K1756" s="22" t="str">
        <f aca="false">IF(I1756&gt;=2,F1756*$K$2,"")</f>
        <v/>
      </c>
      <c r="L1756" s="22" t="str">
        <f aca="false">IF(I1756&gt;=3,F1756*$L$2,"")</f>
        <v/>
      </c>
      <c r="M1756" s="22" t="str">
        <f aca="false">IF(I1756&gt;=4,F1756*$M$2,"")</f>
        <v/>
      </c>
      <c r="N1756" s="27" t="n">
        <v>3</v>
      </c>
      <c r="O1756" s="27" t="n">
        <v>0</v>
      </c>
      <c r="P1756" s="31" t="n">
        <v>0</v>
      </c>
      <c r="Q1756" s="32"/>
      <c r="R1756" s="38"/>
      <c r="S1756" s="25" t="n">
        <f aca="false">SUM(F1756,H1756,J1756,K1756,L1756,M1756)</f>
        <v>220.434104</v>
      </c>
      <c r="T1756" s="25" t="n">
        <f aca="false">SUM(F1756,H1756,J1756,K1756,L1756,M1756,Q1756)</f>
        <v>220.434104</v>
      </c>
      <c r="AMH1756" s="13"/>
      <c r="AMI1756" s="0"/>
      <c r="AMJ1756" s="0"/>
    </row>
    <row r="1757" s="39" customFormat="true" ht="13.8" hidden="false" customHeight="false" outlineLevel="0" collapsed="false">
      <c r="A1757" s="16" t="n">
        <v>31004040</v>
      </c>
      <c r="B1757" s="17" t="s">
        <v>1787</v>
      </c>
      <c r="C1757" s="18"/>
      <c r="D1757" s="18"/>
      <c r="E1757" s="16" t="s">
        <v>37</v>
      </c>
      <c r="F1757" s="19" t="n">
        <f aca="false">IF(C1757="",VLOOKUP(E1757,'PORTE E UCO'!$A$5:$D$46,4,0),VLOOKUP(E1757,'PORTE E UCO'!$A$5:$D$46,4,0)*C1757)</f>
        <v>192.437794</v>
      </c>
      <c r="G1757" s="20"/>
      <c r="H1757" s="21" t="n">
        <f aca="false">G1757*$R$2</f>
        <v>0</v>
      </c>
      <c r="I1757" s="16" t="n">
        <v>0</v>
      </c>
      <c r="J1757" s="22" t="str">
        <f aca="false">IF(I1757&gt;=1,F1757*$J$2,"")</f>
        <v/>
      </c>
      <c r="K1757" s="22" t="str">
        <f aca="false">IF(I1757&gt;=2,F1757*$K$2,"")</f>
        <v/>
      </c>
      <c r="L1757" s="22" t="str">
        <f aca="false">IF(I1757&gt;=3,F1757*$L$2,"")</f>
        <v/>
      </c>
      <c r="M1757" s="22" t="str">
        <f aca="false">IF(I1757&gt;=4,F1757*$M$2,"")</f>
        <v/>
      </c>
      <c r="N1757" s="16" t="n">
        <v>2</v>
      </c>
      <c r="O1757" s="16" t="n">
        <v>0</v>
      </c>
      <c r="P1757" s="23" t="n">
        <v>0</v>
      </c>
      <c r="Q1757" s="22"/>
      <c r="R1757" s="38"/>
      <c r="S1757" s="25" t="n">
        <f aca="false">SUM(F1757,H1757,J1757,K1757,L1757,M1757)</f>
        <v>192.437794</v>
      </c>
      <c r="T1757" s="25" t="n">
        <f aca="false">SUM(F1757,H1757,J1757,K1757,L1757,M1757,Q1757)</f>
        <v>192.437794</v>
      </c>
      <c r="AMH1757" s="13"/>
      <c r="AMI1757" s="0"/>
      <c r="AMJ1757" s="0"/>
    </row>
    <row r="1758" s="39" customFormat="true" ht="13.8" hidden="false" customHeight="false" outlineLevel="0" collapsed="false">
      <c r="A1758" s="27" t="n">
        <v>31004059</v>
      </c>
      <c r="B1758" s="28" t="s">
        <v>1788</v>
      </c>
      <c r="C1758" s="29"/>
      <c r="D1758" s="29"/>
      <c r="E1758" s="27" t="s">
        <v>15</v>
      </c>
      <c r="F1758" s="19" t="n">
        <f aca="false">IF(C1758="",VLOOKUP(E1758,'PORTE E UCO'!$A$5:$D$46,4,0),VLOOKUP(E1758,'PORTE E UCO'!$A$5:$D$46,4,0)*C1758)</f>
        <v>93.13473</v>
      </c>
      <c r="G1758" s="30"/>
      <c r="H1758" s="21" t="n">
        <f aca="false">G1758*$R$2</f>
        <v>0</v>
      </c>
      <c r="I1758" s="27" t="n">
        <v>0</v>
      </c>
      <c r="J1758" s="22" t="str">
        <f aca="false">IF(I1758&gt;=1,F1758*$J$2,"")</f>
        <v/>
      </c>
      <c r="K1758" s="22" t="str">
        <f aca="false">IF(I1758&gt;=2,F1758*$K$2,"")</f>
        <v/>
      </c>
      <c r="L1758" s="22" t="str">
        <f aca="false">IF(I1758&gt;=3,F1758*$L$2,"")</f>
        <v/>
      </c>
      <c r="M1758" s="22" t="str">
        <f aca="false">IF(I1758&gt;=4,F1758*$M$2,"")</f>
        <v/>
      </c>
      <c r="N1758" s="27" t="n">
        <v>1</v>
      </c>
      <c r="O1758" s="27" t="n">
        <v>0</v>
      </c>
      <c r="P1758" s="31" t="n">
        <v>0</v>
      </c>
      <c r="Q1758" s="32"/>
      <c r="R1758" s="38"/>
      <c r="S1758" s="25" t="n">
        <f aca="false">SUM(F1758,H1758,J1758,K1758,L1758,M1758)</f>
        <v>93.13473</v>
      </c>
      <c r="T1758" s="25" t="n">
        <f aca="false">SUM(F1758,H1758,J1758,K1758,L1758,M1758,Q1758)</f>
        <v>93.13473</v>
      </c>
      <c r="AMH1758" s="13"/>
      <c r="AMI1758" s="0"/>
      <c r="AMJ1758" s="0"/>
    </row>
    <row r="1759" s="39" customFormat="true" ht="13.8" hidden="false" customHeight="false" outlineLevel="0" collapsed="false">
      <c r="A1759" s="16" t="n">
        <v>31004067</v>
      </c>
      <c r="B1759" s="17" t="s">
        <v>1789</v>
      </c>
      <c r="C1759" s="18"/>
      <c r="D1759" s="18"/>
      <c r="E1759" s="16" t="s">
        <v>15</v>
      </c>
      <c r="F1759" s="19" t="n">
        <f aca="false">IF(C1759="",VLOOKUP(E1759,'PORTE E UCO'!$A$5:$D$46,4,0),VLOOKUP(E1759,'PORTE E UCO'!$A$5:$D$46,4,0)*C1759)</f>
        <v>93.13473</v>
      </c>
      <c r="G1759" s="20"/>
      <c r="H1759" s="21" t="n">
        <f aca="false">G1759*$R$2</f>
        <v>0</v>
      </c>
      <c r="I1759" s="16" t="n">
        <v>0</v>
      </c>
      <c r="J1759" s="22" t="str">
        <f aca="false">IF(I1759&gt;=1,F1759*$J$2,"")</f>
        <v/>
      </c>
      <c r="K1759" s="22" t="str">
        <f aca="false">IF(I1759&gt;=2,F1759*$K$2,"")</f>
        <v/>
      </c>
      <c r="L1759" s="22" t="str">
        <f aca="false">IF(I1759&gt;=3,F1759*$L$2,"")</f>
        <v/>
      </c>
      <c r="M1759" s="22" t="str">
        <f aca="false">IF(I1759&gt;=4,F1759*$M$2,"")</f>
        <v/>
      </c>
      <c r="N1759" s="16" t="n">
        <v>2</v>
      </c>
      <c r="O1759" s="16" t="n">
        <v>0</v>
      </c>
      <c r="P1759" s="23" t="n">
        <v>0</v>
      </c>
      <c r="Q1759" s="22"/>
      <c r="R1759" s="38"/>
      <c r="S1759" s="25" t="n">
        <f aca="false">SUM(F1759,H1759,J1759,K1759,L1759,M1759)</f>
        <v>93.13473</v>
      </c>
      <c r="T1759" s="25" t="n">
        <f aca="false">SUM(F1759,H1759,J1759,K1759,L1759,M1759,Q1759)</f>
        <v>93.13473</v>
      </c>
      <c r="AMH1759" s="13"/>
      <c r="AMI1759" s="0"/>
      <c r="AMJ1759" s="0"/>
    </row>
    <row r="1760" s="39" customFormat="true" ht="13.8" hidden="false" customHeight="false" outlineLevel="0" collapsed="false">
      <c r="A1760" s="27" t="n">
        <v>31004075</v>
      </c>
      <c r="B1760" s="28" t="s">
        <v>1790</v>
      </c>
      <c r="C1760" s="29"/>
      <c r="D1760" s="29"/>
      <c r="E1760" s="27" t="s">
        <v>167</v>
      </c>
      <c r="F1760" s="19" t="n">
        <f aca="false">IF(C1760="",VLOOKUP(E1760,'PORTE E UCO'!$A$5:$D$46,4,0),VLOOKUP(E1760,'PORTE E UCO'!$A$5:$D$46,4,0)*C1760)</f>
        <v>566.612796</v>
      </c>
      <c r="G1760" s="30"/>
      <c r="H1760" s="21" t="n">
        <f aca="false">G1760*$R$2</f>
        <v>0</v>
      </c>
      <c r="I1760" s="27" t="n">
        <v>1</v>
      </c>
      <c r="J1760" s="22" t="n">
        <f aca="false">IF(I1760&gt;=1,F1760*$J$2,"")</f>
        <v>169.9838388</v>
      </c>
      <c r="K1760" s="22" t="str">
        <f aca="false">IF(I1760&gt;=2,F1760*$K$2,"")</f>
        <v/>
      </c>
      <c r="L1760" s="22" t="str">
        <f aca="false">IF(I1760&gt;=3,F1760*$L$2,"")</f>
        <v/>
      </c>
      <c r="M1760" s="22" t="str">
        <f aca="false">IF(I1760&gt;=4,F1760*$M$2,"")</f>
        <v/>
      </c>
      <c r="N1760" s="27" t="n">
        <v>2</v>
      </c>
      <c r="O1760" s="27" t="n">
        <v>0</v>
      </c>
      <c r="P1760" s="31" t="n">
        <v>0</v>
      </c>
      <c r="Q1760" s="32"/>
      <c r="R1760" s="38"/>
      <c r="S1760" s="25" t="n">
        <f aca="false">SUM(F1760,H1760,J1760,K1760,L1760,M1760)</f>
        <v>736.5966348</v>
      </c>
      <c r="T1760" s="25" t="n">
        <f aca="false">SUM(F1760,H1760,J1760,K1760,L1760,M1760,Q1760)</f>
        <v>736.5966348</v>
      </c>
      <c r="AMH1760" s="13"/>
      <c r="AMI1760" s="0"/>
      <c r="AMJ1760" s="0"/>
    </row>
    <row r="1761" s="39" customFormat="true" ht="13.8" hidden="false" customHeight="false" outlineLevel="0" collapsed="false">
      <c r="A1761" s="16" t="n">
        <v>31004334</v>
      </c>
      <c r="B1761" s="17" t="s">
        <v>1791</v>
      </c>
      <c r="C1761" s="18"/>
      <c r="D1761" s="18"/>
      <c r="E1761" s="16" t="s">
        <v>15</v>
      </c>
      <c r="F1761" s="19" t="n">
        <f aca="false">IF(C1761="",VLOOKUP(E1761,'PORTE E UCO'!$A$5:$D$46,4,0),VLOOKUP(E1761,'PORTE E UCO'!$A$5:$D$46,4,0)*C1761)</f>
        <v>93.13473</v>
      </c>
      <c r="G1761" s="20"/>
      <c r="H1761" s="21" t="n">
        <f aca="false">G1761*$R$2</f>
        <v>0</v>
      </c>
      <c r="I1761" s="16" t="n">
        <v>0</v>
      </c>
      <c r="J1761" s="22" t="str">
        <f aca="false">IF(I1761&gt;=1,F1761*$J$2,"")</f>
        <v/>
      </c>
      <c r="K1761" s="22" t="str">
        <f aca="false">IF(I1761&gt;=2,F1761*$K$2,"")</f>
        <v/>
      </c>
      <c r="L1761" s="22" t="str">
        <f aca="false">IF(I1761&gt;=3,F1761*$L$2,"")</f>
        <v/>
      </c>
      <c r="M1761" s="22" t="str">
        <f aca="false">IF(I1761&gt;=4,F1761*$M$2,"")</f>
        <v/>
      </c>
      <c r="N1761" s="16" t="n">
        <v>0</v>
      </c>
      <c r="O1761" s="16" t="n">
        <v>0</v>
      </c>
      <c r="P1761" s="23" t="n">
        <v>0</v>
      </c>
      <c r="Q1761" s="22"/>
      <c r="R1761" s="38"/>
      <c r="S1761" s="25" t="n">
        <f aca="false">SUM(F1761,H1761,J1761,K1761,L1761,M1761)</f>
        <v>93.13473</v>
      </c>
      <c r="T1761" s="25" t="n">
        <f aca="false">SUM(F1761,H1761,J1761,K1761,L1761,M1761,Q1761)</f>
        <v>93.13473</v>
      </c>
      <c r="AMH1761" s="13"/>
      <c r="AMI1761" s="0"/>
      <c r="AMJ1761" s="0"/>
    </row>
    <row r="1762" s="39" customFormat="true" ht="13.8" hidden="false" customHeight="false" outlineLevel="0" collapsed="false">
      <c r="A1762" s="27" t="n">
        <v>31004083</v>
      </c>
      <c r="B1762" s="28" t="s">
        <v>1792</v>
      </c>
      <c r="C1762" s="29"/>
      <c r="D1762" s="29"/>
      <c r="E1762" s="27" t="s">
        <v>223</v>
      </c>
      <c r="F1762" s="19" t="n">
        <f aca="false">IF(C1762="",VLOOKUP(E1762,'PORTE E UCO'!$A$5:$D$46,4,0),VLOOKUP(E1762,'PORTE E UCO'!$A$5:$D$46,4,0)*C1762)</f>
        <v>436.20385</v>
      </c>
      <c r="G1762" s="30"/>
      <c r="H1762" s="21" t="n">
        <f aca="false">G1762*$R$2</f>
        <v>0</v>
      </c>
      <c r="I1762" s="27" t="n">
        <v>1</v>
      </c>
      <c r="J1762" s="22" t="n">
        <f aca="false">IF(I1762&gt;=1,F1762*$J$2,"")</f>
        <v>130.861155</v>
      </c>
      <c r="K1762" s="22" t="str">
        <f aca="false">IF(I1762&gt;=2,F1762*$K$2,"")</f>
        <v/>
      </c>
      <c r="L1762" s="22" t="str">
        <f aca="false">IF(I1762&gt;=3,F1762*$L$2,"")</f>
        <v/>
      </c>
      <c r="M1762" s="22" t="str">
        <f aca="false">IF(I1762&gt;=4,F1762*$M$2,"")</f>
        <v/>
      </c>
      <c r="N1762" s="27" t="n">
        <v>1</v>
      </c>
      <c r="O1762" s="27" t="n">
        <v>0</v>
      </c>
      <c r="P1762" s="31" t="n">
        <v>0</v>
      </c>
      <c r="Q1762" s="32"/>
      <c r="R1762" s="38"/>
      <c r="S1762" s="25" t="n">
        <f aca="false">SUM(F1762,H1762,J1762,K1762,L1762,M1762)</f>
        <v>567.065005</v>
      </c>
      <c r="T1762" s="25" t="n">
        <f aca="false">SUM(F1762,H1762,J1762,K1762,L1762,M1762,Q1762)</f>
        <v>567.065005</v>
      </c>
      <c r="AMH1762" s="13"/>
      <c r="AMI1762" s="0"/>
      <c r="AMJ1762" s="0"/>
    </row>
    <row r="1763" s="39" customFormat="true" ht="13.8" hidden="false" customHeight="false" outlineLevel="0" collapsed="false">
      <c r="A1763" s="16" t="n">
        <v>31004091</v>
      </c>
      <c r="B1763" s="17" t="s">
        <v>1793</v>
      </c>
      <c r="C1763" s="18"/>
      <c r="D1763" s="18"/>
      <c r="E1763" s="16" t="s">
        <v>15</v>
      </c>
      <c r="F1763" s="19" t="n">
        <f aca="false">IF(C1763="",VLOOKUP(E1763,'PORTE E UCO'!$A$5:$D$46,4,0),VLOOKUP(E1763,'PORTE E UCO'!$A$5:$D$46,4,0)*C1763)</f>
        <v>93.13473</v>
      </c>
      <c r="G1763" s="20"/>
      <c r="H1763" s="21" t="n">
        <f aca="false">G1763*$R$2</f>
        <v>0</v>
      </c>
      <c r="I1763" s="16" t="n">
        <v>0</v>
      </c>
      <c r="J1763" s="22" t="str">
        <f aca="false">IF(I1763&gt;=1,F1763*$J$2,"")</f>
        <v/>
      </c>
      <c r="K1763" s="22" t="str">
        <f aca="false">IF(I1763&gt;=2,F1763*$K$2,"")</f>
        <v/>
      </c>
      <c r="L1763" s="22" t="str">
        <f aca="false">IF(I1763&gt;=3,F1763*$L$2,"")</f>
        <v/>
      </c>
      <c r="M1763" s="22" t="str">
        <f aca="false">IF(I1763&gt;=4,F1763*$M$2,"")</f>
        <v/>
      </c>
      <c r="N1763" s="16" t="n">
        <v>1</v>
      </c>
      <c r="O1763" s="16" t="n">
        <v>0</v>
      </c>
      <c r="P1763" s="23" t="n">
        <v>0</v>
      </c>
      <c r="Q1763" s="22"/>
      <c r="R1763" s="38"/>
      <c r="S1763" s="25" t="n">
        <f aca="false">SUM(F1763,H1763,J1763,K1763,L1763,M1763)</f>
        <v>93.13473</v>
      </c>
      <c r="T1763" s="25" t="n">
        <f aca="false">SUM(F1763,H1763,J1763,K1763,L1763,M1763,Q1763)</f>
        <v>93.13473</v>
      </c>
      <c r="AMH1763" s="13"/>
      <c r="AMI1763" s="0"/>
      <c r="AMJ1763" s="0"/>
    </row>
    <row r="1764" s="39" customFormat="true" ht="13.8" hidden="false" customHeight="false" outlineLevel="0" collapsed="false">
      <c r="A1764" s="27" t="n">
        <v>31004105</v>
      </c>
      <c r="B1764" s="28" t="s">
        <v>1794</v>
      </c>
      <c r="C1764" s="29"/>
      <c r="D1764" s="29"/>
      <c r="E1764" s="27" t="s">
        <v>22</v>
      </c>
      <c r="F1764" s="19" t="n">
        <f aca="false">IF(C1764="",VLOOKUP(E1764,'PORTE E UCO'!$A$5:$D$46,4,0),VLOOKUP(E1764,'PORTE E UCO'!$A$5:$D$46,4,0)*C1764)</f>
        <v>220.434104</v>
      </c>
      <c r="G1764" s="30"/>
      <c r="H1764" s="21" t="n">
        <f aca="false">G1764*$R$2</f>
        <v>0</v>
      </c>
      <c r="I1764" s="27" t="n">
        <v>1</v>
      </c>
      <c r="J1764" s="22" t="n">
        <f aca="false">IF(I1764&gt;=1,F1764*$J$2,"")</f>
        <v>66.1302312</v>
      </c>
      <c r="K1764" s="22" t="str">
        <f aca="false">IF(I1764&gt;=2,F1764*$K$2,"")</f>
        <v/>
      </c>
      <c r="L1764" s="22" t="str">
        <f aca="false">IF(I1764&gt;=3,F1764*$L$2,"")</f>
        <v/>
      </c>
      <c r="M1764" s="22" t="str">
        <f aca="false">IF(I1764&gt;=4,F1764*$M$2,"")</f>
        <v/>
      </c>
      <c r="N1764" s="27" t="n">
        <v>1</v>
      </c>
      <c r="O1764" s="27" t="n">
        <v>0</v>
      </c>
      <c r="P1764" s="31" t="n">
        <v>0</v>
      </c>
      <c r="Q1764" s="32"/>
      <c r="R1764" s="38"/>
      <c r="S1764" s="25" t="n">
        <f aca="false">SUM(F1764,H1764,J1764,K1764,L1764,M1764)</f>
        <v>286.5643352</v>
      </c>
      <c r="T1764" s="25" t="n">
        <f aca="false">SUM(F1764,H1764,J1764,K1764,L1764,M1764,Q1764)</f>
        <v>286.5643352</v>
      </c>
      <c r="AMH1764" s="13"/>
      <c r="AMI1764" s="0"/>
      <c r="AMJ1764" s="0"/>
    </row>
    <row r="1765" s="39" customFormat="true" ht="14.95" hidden="false" customHeight="false" outlineLevel="0" collapsed="false">
      <c r="A1765" s="16" t="n">
        <v>31004113</v>
      </c>
      <c r="B1765" s="17" t="s">
        <v>1795</v>
      </c>
      <c r="C1765" s="18"/>
      <c r="D1765" s="18"/>
      <c r="E1765" s="16" t="s">
        <v>225</v>
      </c>
      <c r="F1765" s="19" t="n">
        <f aca="false">IF(C1765="",VLOOKUP(E1765,'PORTE E UCO'!$A$5:$D$46,4,0),VLOOKUP(E1765,'PORTE E UCO'!$A$5:$D$46,4,0)*C1765)</f>
        <v>1035.416342</v>
      </c>
      <c r="G1765" s="20"/>
      <c r="H1765" s="21" t="n">
        <f aca="false">G1765*$R$2</f>
        <v>0</v>
      </c>
      <c r="I1765" s="16" t="n">
        <v>2</v>
      </c>
      <c r="J1765" s="22" t="n">
        <f aca="false">IF(I1765&gt;=1,F1765*$J$2,"")</f>
        <v>310.6249026</v>
      </c>
      <c r="K1765" s="22" t="n">
        <f aca="false">IF(I1765&gt;=2,F1765*$K$2,"")</f>
        <v>207.0832684</v>
      </c>
      <c r="L1765" s="22" t="str">
        <f aca="false">IF(I1765&gt;=3,F1765*$L$2,"")</f>
        <v/>
      </c>
      <c r="M1765" s="22" t="str">
        <f aca="false">IF(I1765&gt;=4,F1765*$M$2,"")</f>
        <v/>
      </c>
      <c r="N1765" s="16" t="n">
        <v>4</v>
      </c>
      <c r="O1765" s="16" t="n">
        <v>0</v>
      </c>
      <c r="P1765" s="23" t="n">
        <v>0</v>
      </c>
      <c r="Q1765" s="22"/>
      <c r="R1765" s="38"/>
      <c r="S1765" s="25" t="n">
        <f aca="false">SUM(F1765,H1765,J1765,K1765,L1765,M1765)</f>
        <v>1553.124513</v>
      </c>
      <c r="T1765" s="25" t="n">
        <f aca="false">SUM(F1765,H1765,J1765,K1765,L1765,M1765,Q1765)</f>
        <v>1553.124513</v>
      </c>
      <c r="AMH1765" s="13"/>
      <c r="AMI1765" s="0"/>
      <c r="AMJ1765" s="0"/>
    </row>
    <row r="1766" s="39" customFormat="true" ht="13.8" hidden="false" customHeight="false" outlineLevel="0" collapsed="false">
      <c r="A1766" s="27" t="n">
        <v>31004121</v>
      </c>
      <c r="B1766" s="28" t="s">
        <v>1796</v>
      </c>
      <c r="C1766" s="29"/>
      <c r="D1766" s="29"/>
      <c r="E1766" s="27" t="s">
        <v>223</v>
      </c>
      <c r="F1766" s="19" t="n">
        <f aca="false">IF(C1766="",VLOOKUP(E1766,'PORTE E UCO'!$A$5:$D$46,4,0),VLOOKUP(E1766,'PORTE E UCO'!$A$5:$D$46,4,0)*C1766)</f>
        <v>436.20385</v>
      </c>
      <c r="G1766" s="30"/>
      <c r="H1766" s="21" t="n">
        <f aca="false">G1766*$R$2</f>
        <v>0</v>
      </c>
      <c r="I1766" s="27" t="n">
        <v>1</v>
      </c>
      <c r="J1766" s="22" t="n">
        <f aca="false">IF(I1766&gt;=1,F1766*$J$2,"")</f>
        <v>130.861155</v>
      </c>
      <c r="K1766" s="22" t="str">
        <f aca="false">IF(I1766&gt;=2,F1766*$K$2,"")</f>
        <v/>
      </c>
      <c r="L1766" s="22" t="str">
        <f aca="false">IF(I1766&gt;=3,F1766*$L$2,"")</f>
        <v/>
      </c>
      <c r="M1766" s="22" t="str">
        <f aca="false">IF(I1766&gt;=4,F1766*$M$2,"")</f>
        <v/>
      </c>
      <c r="N1766" s="27" t="n">
        <v>2</v>
      </c>
      <c r="O1766" s="27" t="n">
        <v>0</v>
      </c>
      <c r="P1766" s="31" t="n">
        <v>0</v>
      </c>
      <c r="Q1766" s="32"/>
      <c r="R1766" s="38"/>
      <c r="S1766" s="25" t="n">
        <f aca="false">SUM(F1766,H1766,J1766,K1766,L1766,M1766)</f>
        <v>567.065005</v>
      </c>
      <c r="T1766" s="25" t="n">
        <f aca="false">SUM(F1766,H1766,J1766,K1766,L1766,M1766,Q1766)</f>
        <v>567.065005</v>
      </c>
      <c r="AMH1766" s="13"/>
      <c r="AMI1766" s="0"/>
      <c r="AMJ1766" s="0"/>
    </row>
    <row r="1767" s="39" customFormat="true" ht="13.8" hidden="false" customHeight="false" outlineLevel="0" collapsed="false">
      <c r="A1767" s="16" t="n">
        <v>31004130</v>
      </c>
      <c r="B1767" s="17" t="s">
        <v>1797</v>
      </c>
      <c r="C1767" s="18"/>
      <c r="D1767" s="18"/>
      <c r="E1767" s="16" t="s">
        <v>195</v>
      </c>
      <c r="F1767" s="19" t="n">
        <f aca="false">IF(C1767="",VLOOKUP(E1767,'PORTE E UCO'!$A$5:$D$46,4,0),VLOOKUP(E1767,'PORTE E UCO'!$A$5:$D$46,4,0)*C1767)</f>
        <v>742.008916</v>
      </c>
      <c r="G1767" s="20"/>
      <c r="H1767" s="21" t="n">
        <f aca="false">G1767*$R$2</f>
        <v>0</v>
      </c>
      <c r="I1767" s="16" t="n">
        <v>1</v>
      </c>
      <c r="J1767" s="22" t="n">
        <f aca="false">IF(I1767&gt;=1,F1767*$J$2,"")</f>
        <v>222.6026748</v>
      </c>
      <c r="K1767" s="22" t="str">
        <f aca="false">IF(I1767&gt;=2,F1767*$K$2,"")</f>
        <v/>
      </c>
      <c r="L1767" s="22" t="str">
        <f aca="false">IF(I1767&gt;=3,F1767*$L$2,"")</f>
        <v/>
      </c>
      <c r="M1767" s="22" t="str">
        <f aca="false">IF(I1767&gt;=4,F1767*$M$2,"")</f>
        <v/>
      </c>
      <c r="N1767" s="16" t="n">
        <v>2</v>
      </c>
      <c r="O1767" s="16" t="n">
        <v>0</v>
      </c>
      <c r="P1767" s="23" t="n">
        <v>0</v>
      </c>
      <c r="Q1767" s="22"/>
      <c r="R1767" s="38"/>
      <c r="S1767" s="25" t="n">
        <f aca="false">SUM(F1767,H1767,J1767,K1767,L1767,M1767)</f>
        <v>964.6115908</v>
      </c>
      <c r="T1767" s="25" t="n">
        <f aca="false">SUM(F1767,H1767,J1767,K1767,L1767,M1767,Q1767)</f>
        <v>964.6115908</v>
      </c>
      <c r="AMH1767" s="13"/>
      <c r="AMI1767" s="0"/>
      <c r="AMJ1767" s="0"/>
    </row>
    <row r="1768" s="39" customFormat="true" ht="13.8" hidden="false" customHeight="false" outlineLevel="0" collapsed="false">
      <c r="A1768" s="27" t="n">
        <v>31004148</v>
      </c>
      <c r="B1768" s="28" t="s">
        <v>1798</v>
      </c>
      <c r="C1768" s="29"/>
      <c r="D1768" s="29"/>
      <c r="E1768" s="27" t="s">
        <v>223</v>
      </c>
      <c r="F1768" s="19" t="n">
        <f aca="false">IF(C1768="",VLOOKUP(E1768,'PORTE E UCO'!$A$5:$D$46,4,0),VLOOKUP(E1768,'PORTE E UCO'!$A$5:$D$46,4,0)*C1768)</f>
        <v>436.20385</v>
      </c>
      <c r="G1768" s="30"/>
      <c r="H1768" s="21" t="n">
        <f aca="false">G1768*$R$2</f>
        <v>0</v>
      </c>
      <c r="I1768" s="27" t="n">
        <v>1</v>
      </c>
      <c r="J1768" s="22" t="n">
        <f aca="false">IF(I1768&gt;=1,F1768*$J$2,"")</f>
        <v>130.861155</v>
      </c>
      <c r="K1768" s="22" t="str">
        <f aca="false">IF(I1768&gt;=2,F1768*$K$2,"")</f>
        <v/>
      </c>
      <c r="L1768" s="22" t="str">
        <f aca="false">IF(I1768&gt;=3,F1768*$L$2,"")</f>
        <v/>
      </c>
      <c r="M1768" s="22" t="str">
        <f aca="false">IF(I1768&gt;=4,F1768*$M$2,"")</f>
        <v/>
      </c>
      <c r="N1768" s="27" t="n">
        <v>2</v>
      </c>
      <c r="O1768" s="27" t="n">
        <v>0</v>
      </c>
      <c r="P1768" s="31" t="n">
        <v>0</v>
      </c>
      <c r="Q1768" s="32"/>
      <c r="R1768" s="38"/>
      <c r="S1768" s="25" t="n">
        <f aca="false">SUM(F1768,H1768,J1768,K1768,L1768,M1768)</f>
        <v>567.065005</v>
      </c>
      <c r="T1768" s="25" t="n">
        <f aca="false">SUM(F1768,H1768,J1768,K1768,L1768,M1768,Q1768)</f>
        <v>567.065005</v>
      </c>
      <c r="AMH1768" s="13"/>
      <c r="AMI1768" s="0"/>
      <c r="AMJ1768" s="0"/>
    </row>
    <row r="1769" s="39" customFormat="true" ht="13.8" hidden="false" customHeight="false" outlineLevel="0" collapsed="false">
      <c r="A1769" s="16" t="n">
        <v>31004156</v>
      </c>
      <c r="B1769" s="17" t="s">
        <v>1799</v>
      </c>
      <c r="C1769" s="18"/>
      <c r="D1769" s="18"/>
      <c r="E1769" s="16" t="s">
        <v>195</v>
      </c>
      <c r="F1769" s="19" t="n">
        <f aca="false">IF(C1769="",VLOOKUP(E1769,'PORTE E UCO'!$A$5:$D$46,4,0),VLOOKUP(E1769,'PORTE E UCO'!$A$5:$D$46,4,0)*C1769)</f>
        <v>742.008916</v>
      </c>
      <c r="G1769" s="20"/>
      <c r="H1769" s="21" t="n">
        <f aca="false">G1769*$R$2</f>
        <v>0</v>
      </c>
      <c r="I1769" s="16" t="n">
        <v>1</v>
      </c>
      <c r="J1769" s="22" t="n">
        <f aca="false">IF(I1769&gt;=1,F1769*$J$2,"")</f>
        <v>222.6026748</v>
      </c>
      <c r="K1769" s="22" t="str">
        <f aca="false">IF(I1769&gt;=2,F1769*$K$2,"")</f>
        <v/>
      </c>
      <c r="L1769" s="22" t="str">
        <f aca="false">IF(I1769&gt;=3,F1769*$L$2,"")</f>
        <v/>
      </c>
      <c r="M1769" s="22" t="str">
        <f aca="false">IF(I1769&gt;=4,F1769*$M$2,"")</f>
        <v/>
      </c>
      <c r="N1769" s="16" t="n">
        <v>1</v>
      </c>
      <c r="O1769" s="16" t="n">
        <v>0</v>
      </c>
      <c r="P1769" s="23" t="n">
        <v>0</v>
      </c>
      <c r="Q1769" s="22"/>
      <c r="R1769" s="38"/>
      <c r="S1769" s="25" t="n">
        <f aca="false">SUM(F1769,H1769,J1769,K1769,L1769,M1769)</f>
        <v>964.6115908</v>
      </c>
      <c r="T1769" s="25" t="n">
        <f aca="false">SUM(F1769,H1769,J1769,K1769,L1769,M1769,Q1769)</f>
        <v>964.6115908</v>
      </c>
      <c r="AMH1769" s="13"/>
      <c r="AMI1769" s="0"/>
      <c r="AMJ1769" s="0"/>
    </row>
    <row r="1770" s="39" customFormat="true" ht="13.8" hidden="false" customHeight="false" outlineLevel="0" collapsed="false">
      <c r="A1770" s="27" t="n">
        <v>31004164</v>
      </c>
      <c r="B1770" s="28" t="s">
        <v>1800</v>
      </c>
      <c r="C1770" s="29"/>
      <c r="D1770" s="29"/>
      <c r="E1770" s="27" t="s">
        <v>26</v>
      </c>
      <c r="F1770" s="19" t="n">
        <f aca="false">IF(C1770="",VLOOKUP(E1770,'PORTE E UCO'!$A$5:$D$46,4,0),VLOOKUP(E1770,'PORTE E UCO'!$A$5:$D$46,4,0)*C1770)</f>
        <v>324.442174</v>
      </c>
      <c r="G1770" s="30"/>
      <c r="H1770" s="21" t="n">
        <f aca="false">G1770*$R$2</f>
        <v>0</v>
      </c>
      <c r="I1770" s="27" t="n">
        <v>1</v>
      </c>
      <c r="J1770" s="22" t="n">
        <f aca="false">IF(I1770&gt;=1,F1770*$J$2,"")</f>
        <v>97.3326522</v>
      </c>
      <c r="K1770" s="22" t="str">
        <f aca="false">IF(I1770&gt;=2,F1770*$K$2,"")</f>
        <v/>
      </c>
      <c r="L1770" s="22" t="str">
        <f aca="false">IF(I1770&gt;=3,F1770*$L$2,"")</f>
        <v/>
      </c>
      <c r="M1770" s="22" t="str">
        <f aca="false">IF(I1770&gt;=4,F1770*$M$2,"")</f>
        <v/>
      </c>
      <c r="N1770" s="27" t="n">
        <v>2</v>
      </c>
      <c r="O1770" s="27" t="n">
        <v>0</v>
      </c>
      <c r="P1770" s="31" t="n">
        <v>0</v>
      </c>
      <c r="Q1770" s="32"/>
      <c r="R1770" s="38"/>
      <c r="S1770" s="25" t="n">
        <f aca="false">SUM(F1770,H1770,J1770,K1770,L1770,M1770)</f>
        <v>421.7748262</v>
      </c>
      <c r="T1770" s="25" t="n">
        <f aca="false">SUM(F1770,H1770,J1770,K1770,L1770,M1770,Q1770)</f>
        <v>421.7748262</v>
      </c>
      <c r="AMH1770" s="13"/>
      <c r="AMI1770" s="0"/>
      <c r="AMJ1770" s="0"/>
    </row>
    <row r="1771" s="39" customFormat="true" ht="13.8" hidden="false" customHeight="false" outlineLevel="0" collapsed="false">
      <c r="A1771" s="16" t="n">
        <v>31004172</v>
      </c>
      <c r="B1771" s="17" t="s">
        <v>1801</v>
      </c>
      <c r="C1771" s="18"/>
      <c r="D1771" s="18"/>
      <c r="E1771" s="16" t="s">
        <v>15</v>
      </c>
      <c r="F1771" s="19" t="n">
        <f aca="false">IF(C1771="",VLOOKUP(E1771,'PORTE E UCO'!$A$5:$D$46,4,0),VLOOKUP(E1771,'PORTE E UCO'!$A$5:$D$46,4,0)*C1771)</f>
        <v>93.13473</v>
      </c>
      <c r="G1771" s="20"/>
      <c r="H1771" s="21" t="n">
        <f aca="false">G1771*$R$2</f>
        <v>0</v>
      </c>
      <c r="I1771" s="16" t="n">
        <v>0</v>
      </c>
      <c r="J1771" s="22" t="str">
        <f aca="false">IF(I1771&gt;=1,F1771*$J$2,"")</f>
        <v/>
      </c>
      <c r="K1771" s="22" t="str">
        <f aca="false">IF(I1771&gt;=2,F1771*$K$2,"")</f>
        <v/>
      </c>
      <c r="L1771" s="22" t="str">
        <f aca="false">IF(I1771&gt;=3,F1771*$L$2,"")</f>
        <v/>
      </c>
      <c r="M1771" s="22" t="str">
        <f aca="false">IF(I1771&gt;=4,F1771*$M$2,"")</f>
        <v/>
      </c>
      <c r="N1771" s="16" t="n">
        <v>0</v>
      </c>
      <c r="O1771" s="16" t="n">
        <v>0</v>
      </c>
      <c r="P1771" s="23" t="n">
        <v>0</v>
      </c>
      <c r="Q1771" s="22"/>
      <c r="R1771" s="38"/>
      <c r="S1771" s="25" t="n">
        <f aca="false">SUM(F1771,H1771,J1771,K1771,L1771,M1771)</f>
        <v>93.13473</v>
      </c>
      <c r="T1771" s="25" t="n">
        <f aca="false">SUM(F1771,H1771,J1771,K1771,L1771,M1771,Q1771)</f>
        <v>93.13473</v>
      </c>
      <c r="AMH1771" s="13"/>
      <c r="AMI1771" s="0"/>
      <c r="AMJ1771" s="0"/>
    </row>
    <row r="1772" s="39" customFormat="true" ht="13.8" hidden="false" customHeight="false" outlineLevel="0" collapsed="false">
      <c r="A1772" s="27" t="n">
        <v>31004180</v>
      </c>
      <c r="B1772" s="28" t="s">
        <v>1802</v>
      </c>
      <c r="C1772" s="29"/>
      <c r="D1772" s="29"/>
      <c r="E1772" s="27" t="s">
        <v>15</v>
      </c>
      <c r="F1772" s="19" t="n">
        <f aca="false">IF(C1772="",VLOOKUP(E1772,'PORTE E UCO'!$A$5:$D$46,4,0),VLOOKUP(E1772,'PORTE E UCO'!$A$5:$D$46,4,0)*C1772)</f>
        <v>93.13473</v>
      </c>
      <c r="G1772" s="30"/>
      <c r="H1772" s="21" t="n">
        <f aca="false">G1772*$R$2</f>
        <v>0</v>
      </c>
      <c r="I1772" s="27" t="n">
        <v>0</v>
      </c>
      <c r="J1772" s="22" t="str">
        <f aca="false">IF(I1772&gt;=1,F1772*$J$2,"")</f>
        <v/>
      </c>
      <c r="K1772" s="22" t="str">
        <f aca="false">IF(I1772&gt;=2,F1772*$K$2,"")</f>
        <v/>
      </c>
      <c r="L1772" s="22" t="str">
        <f aca="false">IF(I1772&gt;=3,F1772*$L$2,"")</f>
        <v/>
      </c>
      <c r="M1772" s="22" t="str">
        <f aca="false">IF(I1772&gt;=4,F1772*$M$2,"")</f>
        <v/>
      </c>
      <c r="N1772" s="27" t="n">
        <v>0</v>
      </c>
      <c r="O1772" s="27" t="n">
        <v>0</v>
      </c>
      <c r="P1772" s="31" t="n">
        <v>0</v>
      </c>
      <c r="Q1772" s="32"/>
      <c r="R1772" s="38"/>
      <c r="S1772" s="25" t="n">
        <f aca="false">SUM(F1772,H1772,J1772,K1772,L1772,M1772)</f>
        <v>93.13473</v>
      </c>
      <c r="T1772" s="25" t="n">
        <f aca="false">SUM(F1772,H1772,J1772,K1772,L1772,M1772,Q1772)</f>
        <v>93.13473</v>
      </c>
      <c r="AMH1772" s="13"/>
      <c r="AMI1772" s="0"/>
      <c r="AMJ1772" s="0"/>
    </row>
    <row r="1773" s="39" customFormat="true" ht="13.8" hidden="false" customHeight="false" outlineLevel="0" collapsed="false">
      <c r="A1773" s="16" t="n">
        <v>31004199</v>
      </c>
      <c r="B1773" s="17" t="s">
        <v>1803</v>
      </c>
      <c r="C1773" s="18"/>
      <c r="D1773" s="18"/>
      <c r="E1773" s="16" t="s">
        <v>15</v>
      </c>
      <c r="F1773" s="19" t="n">
        <f aca="false">IF(C1773="",VLOOKUP(E1773,'PORTE E UCO'!$A$5:$D$46,4,0),VLOOKUP(E1773,'PORTE E UCO'!$A$5:$D$46,4,0)*C1773)</f>
        <v>93.13473</v>
      </c>
      <c r="G1773" s="20"/>
      <c r="H1773" s="21" t="n">
        <f aca="false">G1773*$R$2</f>
        <v>0</v>
      </c>
      <c r="I1773" s="16" t="n">
        <v>0</v>
      </c>
      <c r="J1773" s="22" t="str">
        <f aca="false">IF(I1773&gt;=1,F1773*$J$2,"")</f>
        <v/>
      </c>
      <c r="K1773" s="22" t="str">
        <f aca="false">IF(I1773&gt;=2,F1773*$K$2,"")</f>
        <v/>
      </c>
      <c r="L1773" s="22" t="str">
        <f aca="false">IF(I1773&gt;=3,F1773*$L$2,"")</f>
        <v/>
      </c>
      <c r="M1773" s="22" t="str">
        <f aca="false">IF(I1773&gt;=4,F1773*$M$2,"")</f>
        <v/>
      </c>
      <c r="N1773" s="16" t="n">
        <v>0</v>
      </c>
      <c r="O1773" s="16" t="n">
        <v>0</v>
      </c>
      <c r="P1773" s="23" t="n">
        <v>0</v>
      </c>
      <c r="Q1773" s="22"/>
      <c r="R1773" s="38"/>
      <c r="S1773" s="25" t="n">
        <f aca="false">SUM(F1773,H1773,J1773,K1773,L1773,M1773)</f>
        <v>93.13473</v>
      </c>
      <c r="T1773" s="25" t="n">
        <f aca="false">SUM(F1773,H1773,J1773,K1773,L1773,M1773,Q1773)</f>
        <v>93.13473</v>
      </c>
      <c r="AMH1773" s="13"/>
      <c r="AMI1773" s="0"/>
      <c r="AMJ1773" s="0"/>
    </row>
    <row r="1774" s="39" customFormat="true" ht="13.8" hidden="false" customHeight="false" outlineLevel="0" collapsed="false">
      <c r="A1774" s="27" t="n">
        <v>31004202</v>
      </c>
      <c r="B1774" s="28" t="s">
        <v>1804</v>
      </c>
      <c r="C1774" s="29"/>
      <c r="D1774" s="29"/>
      <c r="E1774" s="27" t="s">
        <v>223</v>
      </c>
      <c r="F1774" s="19" t="n">
        <f aca="false">IF(C1774="",VLOOKUP(E1774,'PORTE E UCO'!$A$5:$D$46,4,0),VLOOKUP(E1774,'PORTE E UCO'!$A$5:$D$46,4,0)*C1774)</f>
        <v>436.20385</v>
      </c>
      <c r="G1774" s="30"/>
      <c r="H1774" s="21" t="n">
        <f aca="false">G1774*$R$2</f>
        <v>0</v>
      </c>
      <c r="I1774" s="27" t="n">
        <v>1</v>
      </c>
      <c r="J1774" s="22" t="n">
        <f aca="false">IF(I1774&gt;=1,F1774*$J$2,"")</f>
        <v>130.861155</v>
      </c>
      <c r="K1774" s="22" t="str">
        <f aca="false">IF(I1774&gt;=2,F1774*$K$2,"")</f>
        <v/>
      </c>
      <c r="L1774" s="22" t="str">
        <f aca="false">IF(I1774&gt;=3,F1774*$L$2,"")</f>
        <v/>
      </c>
      <c r="M1774" s="22" t="str">
        <f aca="false">IF(I1774&gt;=4,F1774*$M$2,"")</f>
        <v/>
      </c>
      <c r="N1774" s="27" t="n">
        <v>3</v>
      </c>
      <c r="O1774" s="27" t="n">
        <v>0</v>
      </c>
      <c r="P1774" s="31" t="n">
        <v>0</v>
      </c>
      <c r="Q1774" s="32"/>
      <c r="R1774" s="38"/>
      <c r="S1774" s="25" t="n">
        <f aca="false">SUM(F1774,H1774,J1774,K1774,L1774,M1774)</f>
        <v>567.065005</v>
      </c>
      <c r="T1774" s="25" t="n">
        <f aca="false">SUM(F1774,H1774,J1774,K1774,L1774,M1774,Q1774)</f>
        <v>567.065005</v>
      </c>
      <c r="AMH1774" s="13"/>
      <c r="AMI1774" s="0"/>
      <c r="AMJ1774" s="0"/>
    </row>
    <row r="1775" s="39" customFormat="true" ht="13.8" hidden="false" customHeight="false" outlineLevel="0" collapsed="false">
      <c r="A1775" s="16" t="n">
        <v>31004210</v>
      </c>
      <c r="B1775" s="17" t="s">
        <v>1805</v>
      </c>
      <c r="C1775" s="18"/>
      <c r="D1775" s="18"/>
      <c r="E1775" s="16" t="s">
        <v>223</v>
      </c>
      <c r="F1775" s="19" t="n">
        <f aca="false">IF(C1775="",VLOOKUP(E1775,'PORTE E UCO'!$A$5:$D$46,4,0),VLOOKUP(E1775,'PORTE E UCO'!$A$5:$D$46,4,0)*C1775)</f>
        <v>436.20385</v>
      </c>
      <c r="G1775" s="20"/>
      <c r="H1775" s="21" t="n">
        <f aca="false">G1775*$R$2</f>
        <v>0</v>
      </c>
      <c r="I1775" s="16" t="n">
        <v>2</v>
      </c>
      <c r="J1775" s="22" t="n">
        <f aca="false">IF(I1775&gt;=1,F1775*$J$2,"")</f>
        <v>130.861155</v>
      </c>
      <c r="K1775" s="22" t="n">
        <f aca="false">IF(I1775&gt;=2,F1775*$K$2,"")</f>
        <v>87.24077</v>
      </c>
      <c r="L1775" s="22" t="str">
        <f aca="false">IF(I1775&gt;=3,F1775*$L$2,"")</f>
        <v/>
      </c>
      <c r="M1775" s="22" t="str">
        <f aca="false">IF(I1775&gt;=4,F1775*$M$2,"")</f>
        <v/>
      </c>
      <c r="N1775" s="16" t="n">
        <v>2</v>
      </c>
      <c r="O1775" s="16" t="n">
        <v>0</v>
      </c>
      <c r="P1775" s="23" t="n">
        <v>0</v>
      </c>
      <c r="Q1775" s="22"/>
      <c r="R1775" s="38"/>
      <c r="S1775" s="25" t="n">
        <f aca="false">SUM(F1775,H1775,J1775,K1775,L1775,M1775)</f>
        <v>654.305775</v>
      </c>
      <c r="T1775" s="25" t="n">
        <f aca="false">SUM(F1775,H1775,J1775,K1775,L1775,M1775,Q1775)</f>
        <v>654.305775</v>
      </c>
      <c r="AMH1775" s="13"/>
      <c r="AMI1775" s="0"/>
      <c r="AMJ1775" s="0"/>
    </row>
    <row r="1776" s="39" customFormat="true" ht="13.8" hidden="false" customHeight="false" outlineLevel="0" collapsed="false">
      <c r="A1776" s="27" t="n">
        <v>31004229</v>
      </c>
      <c r="B1776" s="28" t="s">
        <v>1806</v>
      </c>
      <c r="C1776" s="29"/>
      <c r="D1776" s="29"/>
      <c r="E1776" s="27" t="s">
        <v>15</v>
      </c>
      <c r="F1776" s="19" t="n">
        <f aca="false">IF(C1776="",VLOOKUP(E1776,'PORTE E UCO'!$A$5:$D$46,4,0),VLOOKUP(E1776,'PORTE E UCO'!$A$5:$D$46,4,0)*C1776)</f>
        <v>93.13473</v>
      </c>
      <c r="G1776" s="30"/>
      <c r="H1776" s="21" t="n">
        <f aca="false">G1776*$R$2</f>
        <v>0</v>
      </c>
      <c r="I1776" s="27" t="n">
        <v>0</v>
      </c>
      <c r="J1776" s="22" t="str">
        <f aca="false">IF(I1776&gt;=1,F1776*$J$2,"")</f>
        <v/>
      </c>
      <c r="K1776" s="22" t="str">
        <f aca="false">IF(I1776&gt;=2,F1776*$K$2,"")</f>
        <v/>
      </c>
      <c r="L1776" s="22" t="str">
        <f aca="false">IF(I1776&gt;=3,F1776*$L$2,"")</f>
        <v/>
      </c>
      <c r="M1776" s="22" t="str">
        <f aca="false">IF(I1776&gt;=4,F1776*$M$2,"")</f>
        <v/>
      </c>
      <c r="N1776" s="27" t="n">
        <v>2</v>
      </c>
      <c r="O1776" s="27" t="n">
        <v>0</v>
      </c>
      <c r="P1776" s="31" t="n">
        <v>0</v>
      </c>
      <c r="Q1776" s="32"/>
      <c r="R1776" s="38"/>
      <c r="S1776" s="25" t="n">
        <f aca="false">SUM(F1776,H1776,J1776,K1776,L1776,M1776)</f>
        <v>93.13473</v>
      </c>
      <c r="T1776" s="25" t="n">
        <f aca="false">SUM(F1776,H1776,J1776,K1776,L1776,M1776,Q1776)</f>
        <v>93.13473</v>
      </c>
      <c r="AMH1776" s="13"/>
      <c r="AMI1776" s="0"/>
      <c r="AMJ1776" s="0"/>
    </row>
    <row r="1777" s="39" customFormat="true" ht="13.8" hidden="false" customHeight="false" outlineLevel="0" collapsed="false">
      <c r="A1777" s="16" t="n">
        <v>31004237</v>
      </c>
      <c r="B1777" s="17" t="s">
        <v>1807</v>
      </c>
      <c r="C1777" s="18"/>
      <c r="D1777" s="18"/>
      <c r="E1777" s="16" t="s">
        <v>15</v>
      </c>
      <c r="F1777" s="19" t="n">
        <f aca="false">IF(C1777="",VLOOKUP(E1777,'PORTE E UCO'!$A$5:$D$46,4,0),VLOOKUP(E1777,'PORTE E UCO'!$A$5:$D$46,4,0)*C1777)</f>
        <v>93.13473</v>
      </c>
      <c r="G1777" s="20"/>
      <c r="H1777" s="21" t="n">
        <f aca="false">G1777*$R$2</f>
        <v>0</v>
      </c>
      <c r="I1777" s="16" t="n">
        <v>0</v>
      </c>
      <c r="J1777" s="22" t="str">
        <f aca="false">IF(I1777&gt;=1,F1777*$J$2,"")</f>
        <v/>
      </c>
      <c r="K1777" s="22" t="str">
        <f aca="false">IF(I1777&gt;=2,F1777*$K$2,"")</f>
        <v/>
      </c>
      <c r="L1777" s="22" t="str">
        <f aca="false">IF(I1777&gt;=3,F1777*$L$2,"")</f>
        <v/>
      </c>
      <c r="M1777" s="22" t="str">
        <f aca="false">IF(I1777&gt;=4,F1777*$M$2,"")</f>
        <v/>
      </c>
      <c r="N1777" s="16" t="n">
        <v>1</v>
      </c>
      <c r="O1777" s="16" t="n">
        <v>0</v>
      </c>
      <c r="P1777" s="23" t="n">
        <v>0</v>
      </c>
      <c r="Q1777" s="22"/>
      <c r="R1777" s="38"/>
      <c r="S1777" s="25" t="n">
        <f aca="false">SUM(F1777,H1777,J1777,K1777,L1777,M1777)</f>
        <v>93.13473</v>
      </c>
      <c r="T1777" s="25" t="n">
        <f aca="false">SUM(F1777,H1777,J1777,K1777,L1777,M1777,Q1777)</f>
        <v>93.13473</v>
      </c>
      <c r="AMH1777" s="13"/>
      <c r="AMI1777" s="0"/>
      <c r="AMJ1777" s="0"/>
    </row>
    <row r="1778" s="39" customFormat="true" ht="13.8" hidden="false" customHeight="false" outlineLevel="0" collapsed="false">
      <c r="A1778" s="27" t="n">
        <v>31004245</v>
      </c>
      <c r="B1778" s="28" t="s">
        <v>1808</v>
      </c>
      <c r="C1778" s="29"/>
      <c r="D1778" s="29"/>
      <c r="E1778" s="27" t="s">
        <v>22</v>
      </c>
      <c r="F1778" s="19" t="n">
        <f aca="false">IF(C1778="",VLOOKUP(E1778,'PORTE E UCO'!$A$5:$D$46,4,0),VLOOKUP(E1778,'PORTE E UCO'!$A$5:$D$46,4,0)*C1778)</f>
        <v>220.434104</v>
      </c>
      <c r="G1778" s="30"/>
      <c r="H1778" s="21" t="n">
        <f aca="false">G1778*$R$2</f>
        <v>0</v>
      </c>
      <c r="I1778" s="27" t="n">
        <v>1</v>
      </c>
      <c r="J1778" s="22" t="n">
        <f aca="false">IF(I1778&gt;=1,F1778*$J$2,"")</f>
        <v>66.1302312</v>
      </c>
      <c r="K1778" s="22" t="str">
        <f aca="false">IF(I1778&gt;=2,F1778*$K$2,"")</f>
        <v/>
      </c>
      <c r="L1778" s="22" t="str">
        <f aca="false">IF(I1778&gt;=3,F1778*$L$2,"")</f>
        <v/>
      </c>
      <c r="M1778" s="22" t="str">
        <f aca="false">IF(I1778&gt;=4,F1778*$M$2,"")</f>
        <v/>
      </c>
      <c r="N1778" s="27" t="n">
        <v>2</v>
      </c>
      <c r="O1778" s="27" t="n">
        <v>0</v>
      </c>
      <c r="P1778" s="31" t="n">
        <v>0</v>
      </c>
      <c r="Q1778" s="32"/>
      <c r="R1778" s="38"/>
      <c r="S1778" s="25" t="n">
        <f aca="false">SUM(F1778,H1778,J1778,K1778,L1778,M1778)</f>
        <v>286.5643352</v>
      </c>
      <c r="T1778" s="25" t="n">
        <f aca="false">SUM(F1778,H1778,J1778,K1778,L1778,M1778,Q1778)</f>
        <v>286.5643352</v>
      </c>
      <c r="AMH1778" s="13"/>
      <c r="AMI1778" s="0"/>
      <c r="AMJ1778" s="0"/>
    </row>
    <row r="1779" s="39" customFormat="true" ht="13.8" hidden="false" customHeight="false" outlineLevel="0" collapsed="false">
      <c r="A1779" s="16" t="n">
        <v>31004253</v>
      </c>
      <c r="B1779" s="17" t="s">
        <v>1809</v>
      </c>
      <c r="C1779" s="18"/>
      <c r="D1779" s="18"/>
      <c r="E1779" s="16" t="s">
        <v>15</v>
      </c>
      <c r="F1779" s="19" t="n">
        <f aca="false">IF(C1779="",VLOOKUP(E1779,'PORTE E UCO'!$A$5:$D$46,4,0),VLOOKUP(E1779,'PORTE E UCO'!$A$5:$D$46,4,0)*C1779)</f>
        <v>93.13473</v>
      </c>
      <c r="G1779" s="20"/>
      <c r="H1779" s="21" t="n">
        <f aca="false">G1779*$R$2</f>
        <v>0</v>
      </c>
      <c r="I1779" s="16" t="n">
        <v>1</v>
      </c>
      <c r="J1779" s="22" t="n">
        <f aca="false">IF(I1779&gt;=1,F1779*$J$2,"")</f>
        <v>27.940419</v>
      </c>
      <c r="K1779" s="22" t="str">
        <f aca="false">IF(I1779&gt;=2,F1779*$K$2,"")</f>
        <v/>
      </c>
      <c r="L1779" s="22" t="str">
        <f aca="false">IF(I1779&gt;=3,F1779*$L$2,"")</f>
        <v/>
      </c>
      <c r="M1779" s="22" t="str">
        <f aca="false">IF(I1779&gt;=4,F1779*$M$2,"")</f>
        <v/>
      </c>
      <c r="N1779" s="16" t="n">
        <v>2</v>
      </c>
      <c r="O1779" s="16" t="n">
        <v>0</v>
      </c>
      <c r="P1779" s="23" t="n">
        <v>0</v>
      </c>
      <c r="Q1779" s="22"/>
      <c r="R1779" s="38"/>
      <c r="S1779" s="25" t="n">
        <f aca="false">SUM(F1779,H1779,J1779,K1779,L1779,M1779)</f>
        <v>121.075149</v>
      </c>
      <c r="T1779" s="25" t="n">
        <f aca="false">SUM(F1779,H1779,J1779,K1779,L1779,M1779,Q1779)</f>
        <v>121.075149</v>
      </c>
      <c r="AMH1779" s="13"/>
      <c r="AMI1779" s="0"/>
      <c r="AMJ1779" s="0"/>
    </row>
    <row r="1780" s="39" customFormat="true" ht="13.8" hidden="false" customHeight="false" outlineLevel="0" collapsed="false">
      <c r="A1780" s="27" t="n">
        <v>31004261</v>
      </c>
      <c r="B1780" s="28" t="s">
        <v>1810</v>
      </c>
      <c r="C1780" s="29"/>
      <c r="D1780" s="29"/>
      <c r="E1780" s="27" t="s">
        <v>223</v>
      </c>
      <c r="F1780" s="19" t="n">
        <f aca="false">IF(C1780="",VLOOKUP(E1780,'PORTE E UCO'!$A$5:$D$46,4,0),VLOOKUP(E1780,'PORTE E UCO'!$A$5:$D$46,4,0)*C1780)</f>
        <v>436.20385</v>
      </c>
      <c r="G1780" s="30"/>
      <c r="H1780" s="21" t="n">
        <f aca="false">G1780*$R$2</f>
        <v>0</v>
      </c>
      <c r="I1780" s="27" t="n">
        <v>1</v>
      </c>
      <c r="J1780" s="22" t="n">
        <f aca="false">IF(I1780&gt;=1,F1780*$J$2,"")</f>
        <v>130.861155</v>
      </c>
      <c r="K1780" s="22" t="str">
        <f aca="false">IF(I1780&gt;=2,F1780*$K$2,"")</f>
        <v/>
      </c>
      <c r="L1780" s="22" t="str">
        <f aca="false">IF(I1780&gt;=3,F1780*$L$2,"")</f>
        <v/>
      </c>
      <c r="M1780" s="22" t="str">
        <f aca="false">IF(I1780&gt;=4,F1780*$M$2,"")</f>
        <v/>
      </c>
      <c r="N1780" s="27" t="n">
        <v>3</v>
      </c>
      <c r="O1780" s="27" t="n">
        <v>0</v>
      </c>
      <c r="P1780" s="31" t="n">
        <v>0</v>
      </c>
      <c r="Q1780" s="32"/>
      <c r="R1780" s="38"/>
      <c r="S1780" s="25" t="n">
        <f aca="false">SUM(F1780,H1780,J1780,K1780,L1780,M1780)</f>
        <v>567.065005</v>
      </c>
      <c r="T1780" s="25" t="n">
        <f aca="false">SUM(F1780,H1780,J1780,K1780,L1780,M1780,Q1780)</f>
        <v>567.065005</v>
      </c>
      <c r="AMH1780" s="13"/>
      <c r="AMI1780" s="0"/>
      <c r="AMJ1780" s="0"/>
    </row>
    <row r="1781" s="39" customFormat="true" ht="13.8" hidden="false" customHeight="false" outlineLevel="0" collapsed="false">
      <c r="A1781" s="16" t="n">
        <v>31004326</v>
      </c>
      <c r="B1781" s="17" t="s">
        <v>1811</v>
      </c>
      <c r="C1781" s="18"/>
      <c r="D1781" s="18"/>
      <c r="E1781" s="16" t="s">
        <v>223</v>
      </c>
      <c r="F1781" s="19" t="n">
        <f aca="false">IF(C1781="",VLOOKUP(E1781,'PORTE E UCO'!$A$5:$D$46,4,0),VLOOKUP(E1781,'PORTE E UCO'!$A$5:$D$46,4,0)*C1781)</f>
        <v>436.20385</v>
      </c>
      <c r="G1781" s="20"/>
      <c r="H1781" s="21" t="n">
        <f aca="false">G1781*$R$2</f>
        <v>0</v>
      </c>
      <c r="I1781" s="16" t="n">
        <v>1</v>
      </c>
      <c r="J1781" s="22" t="n">
        <f aca="false">IF(I1781&gt;=1,F1781*$J$2,"")</f>
        <v>130.861155</v>
      </c>
      <c r="K1781" s="22" t="str">
        <f aca="false">IF(I1781&gt;=2,F1781*$K$2,"")</f>
        <v/>
      </c>
      <c r="L1781" s="22" t="str">
        <f aca="false">IF(I1781&gt;=3,F1781*$L$2,"")</f>
        <v/>
      </c>
      <c r="M1781" s="22" t="str">
        <f aca="false">IF(I1781&gt;=4,F1781*$M$2,"")</f>
        <v/>
      </c>
      <c r="N1781" s="16" t="n">
        <v>1</v>
      </c>
      <c r="O1781" s="16" t="n">
        <v>0</v>
      </c>
      <c r="P1781" s="23" t="n">
        <v>0</v>
      </c>
      <c r="Q1781" s="22"/>
      <c r="R1781" s="38"/>
      <c r="S1781" s="25" t="n">
        <f aca="false">SUM(F1781,H1781,J1781,K1781,L1781,M1781)</f>
        <v>567.065005</v>
      </c>
      <c r="T1781" s="25" t="n">
        <f aca="false">SUM(F1781,H1781,J1781,K1781,L1781,M1781,Q1781)</f>
        <v>567.065005</v>
      </c>
      <c r="AMH1781" s="13"/>
      <c r="AMI1781" s="0"/>
      <c r="AMJ1781" s="0"/>
    </row>
    <row r="1782" s="39" customFormat="true" ht="14.95" hidden="false" customHeight="false" outlineLevel="0" collapsed="false">
      <c r="A1782" s="27" t="n">
        <v>31004270</v>
      </c>
      <c r="B1782" s="28" t="s">
        <v>1812</v>
      </c>
      <c r="C1782" s="29"/>
      <c r="D1782" s="29"/>
      <c r="E1782" s="27" t="s">
        <v>359</v>
      </c>
      <c r="F1782" s="19" t="n">
        <f aca="false">IF(C1782="",VLOOKUP(E1782,'PORTE E UCO'!$A$5:$D$46,4,0),VLOOKUP(E1782,'PORTE E UCO'!$A$5:$D$46,4,0)*C1782)</f>
        <v>1473.154654</v>
      </c>
      <c r="G1782" s="30"/>
      <c r="H1782" s="21" t="n">
        <f aca="false">G1782*$R$2</f>
        <v>0</v>
      </c>
      <c r="I1782" s="27" t="n">
        <v>1</v>
      </c>
      <c r="J1782" s="22" t="n">
        <f aca="false">IF(I1782&gt;=1,F1782*$J$2,"")</f>
        <v>441.9463962</v>
      </c>
      <c r="K1782" s="22" t="str">
        <f aca="false">IF(I1782&gt;=2,F1782*$K$2,"")</f>
        <v/>
      </c>
      <c r="L1782" s="22" t="str">
        <f aca="false">IF(I1782&gt;=3,F1782*$L$2,"")</f>
        <v/>
      </c>
      <c r="M1782" s="22" t="str">
        <f aca="false">IF(I1782&gt;=4,F1782*$M$2,"")</f>
        <v/>
      </c>
      <c r="N1782" s="27" t="n">
        <v>5</v>
      </c>
      <c r="O1782" s="27" t="n">
        <v>0</v>
      </c>
      <c r="P1782" s="31" t="n">
        <v>0</v>
      </c>
      <c r="Q1782" s="32"/>
      <c r="R1782" s="38"/>
      <c r="S1782" s="25" t="n">
        <f aca="false">SUM(F1782,H1782,J1782,K1782,L1782,M1782)</f>
        <v>1915.1010502</v>
      </c>
      <c r="T1782" s="25" t="n">
        <f aca="false">SUM(F1782,H1782,J1782,K1782,L1782,M1782,Q1782)</f>
        <v>1915.1010502</v>
      </c>
      <c r="AMH1782" s="13"/>
      <c r="AMI1782" s="0"/>
      <c r="AMJ1782" s="0"/>
    </row>
    <row r="1783" s="39" customFormat="true" ht="13.8" hidden="false" customHeight="false" outlineLevel="0" collapsed="false">
      <c r="A1783" s="16" t="n">
        <v>31004288</v>
      </c>
      <c r="B1783" s="17" t="s">
        <v>1813</v>
      </c>
      <c r="C1783" s="18"/>
      <c r="D1783" s="18"/>
      <c r="E1783" s="16" t="s">
        <v>359</v>
      </c>
      <c r="F1783" s="19" t="n">
        <f aca="false">IF(C1783="",VLOOKUP(E1783,'PORTE E UCO'!$A$5:$D$46,4,0),VLOOKUP(E1783,'PORTE E UCO'!$A$5:$D$46,4,0)*C1783)</f>
        <v>1473.154654</v>
      </c>
      <c r="G1783" s="20"/>
      <c r="H1783" s="21" t="n">
        <f aca="false">G1783*$R$2</f>
        <v>0</v>
      </c>
      <c r="I1783" s="16" t="n">
        <v>2</v>
      </c>
      <c r="J1783" s="22" t="n">
        <f aca="false">IF(I1783&gt;=1,F1783*$J$2,"")</f>
        <v>441.9463962</v>
      </c>
      <c r="K1783" s="22" t="n">
        <f aca="false">IF(I1783&gt;=2,F1783*$K$2,"")</f>
        <v>294.6309308</v>
      </c>
      <c r="L1783" s="22" t="str">
        <f aca="false">IF(I1783&gt;=3,F1783*$L$2,"")</f>
        <v/>
      </c>
      <c r="M1783" s="22" t="str">
        <f aca="false">IF(I1783&gt;=4,F1783*$M$2,"")</f>
        <v/>
      </c>
      <c r="N1783" s="16" t="n">
        <v>6</v>
      </c>
      <c r="O1783" s="16" t="n">
        <v>0</v>
      </c>
      <c r="P1783" s="23" t="n">
        <v>0</v>
      </c>
      <c r="Q1783" s="22"/>
      <c r="R1783" s="38"/>
      <c r="S1783" s="25" t="n">
        <f aca="false">SUM(F1783,H1783,J1783,K1783,L1783,M1783)</f>
        <v>2209.731981</v>
      </c>
      <c r="T1783" s="25" t="n">
        <f aca="false">SUM(F1783,H1783,J1783,K1783,L1783,M1783,Q1783)</f>
        <v>2209.731981</v>
      </c>
      <c r="AMH1783" s="13"/>
      <c r="AMI1783" s="0"/>
      <c r="AMJ1783" s="0"/>
    </row>
    <row r="1784" s="39" customFormat="true" ht="13.8" hidden="false" customHeight="false" outlineLevel="0" collapsed="false">
      <c r="A1784" s="27" t="n">
        <v>31004300</v>
      </c>
      <c r="B1784" s="28" t="s">
        <v>1814</v>
      </c>
      <c r="C1784" s="29"/>
      <c r="D1784" s="29"/>
      <c r="E1784" s="27" t="s">
        <v>167</v>
      </c>
      <c r="F1784" s="19" t="n">
        <f aca="false">IF(C1784="",VLOOKUP(E1784,'PORTE E UCO'!$A$5:$D$46,4,0),VLOOKUP(E1784,'PORTE E UCO'!$A$5:$D$46,4,0)*C1784)</f>
        <v>566.612796</v>
      </c>
      <c r="G1784" s="30"/>
      <c r="H1784" s="21" t="n">
        <f aca="false">G1784*$R$2</f>
        <v>0</v>
      </c>
      <c r="I1784" s="27" t="n">
        <v>1</v>
      </c>
      <c r="J1784" s="22" t="n">
        <f aca="false">IF(I1784&gt;=1,F1784*$J$2,"")</f>
        <v>169.9838388</v>
      </c>
      <c r="K1784" s="22" t="str">
        <f aca="false">IF(I1784&gt;=2,F1784*$K$2,"")</f>
        <v/>
      </c>
      <c r="L1784" s="22" t="str">
        <f aca="false">IF(I1784&gt;=3,F1784*$L$2,"")</f>
        <v/>
      </c>
      <c r="M1784" s="22" t="str">
        <f aca="false">IF(I1784&gt;=4,F1784*$M$2,"")</f>
        <v/>
      </c>
      <c r="N1784" s="27" t="n">
        <v>2</v>
      </c>
      <c r="O1784" s="27" t="n">
        <v>0</v>
      </c>
      <c r="P1784" s="31" t="n">
        <v>0</v>
      </c>
      <c r="Q1784" s="32"/>
      <c r="R1784" s="38"/>
      <c r="S1784" s="25" t="n">
        <f aca="false">SUM(F1784,H1784,J1784,K1784,L1784,M1784)</f>
        <v>736.5966348</v>
      </c>
      <c r="T1784" s="25" t="n">
        <f aca="false">SUM(F1784,H1784,J1784,K1784,L1784,M1784,Q1784)</f>
        <v>736.5966348</v>
      </c>
      <c r="AMH1784" s="13"/>
      <c r="AMI1784" s="0"/>
      <c r="AMJ1784" s="0"/>
    </row>
    <row r="1785" s="39" customFormat="true" ht="13.8" hidden="false" customHeight="false" outlineLevel="0" collapsed="false">
      <c r="A1785" s="16" t="n">
        <v>31004318</v>
      </c>
      <c r="B1785" s="17" t="s">
        <v>1815</v>
      </c>
      <c r="C1785" s="18"/>
      <c r="D1785" s="18"/>
      <c r="E1785" s="16" t="s">
        <v>15</v>
      </c>
      <c r="F1785" s="19" t="n">
        <f aca="false">IF(C1785="",VLOOKUP(E1785,'PORTE E UCO'!$A$5:$D$46,4,0),VLOOKUP(E1785,'PORTE E UCO'!$A$5:$D$46,4,0)*C1785)</f>
        <v>93.13473</v>
      </c>
      <c r="G1785" s="20"/>
      <c r="H1785" s="21" t="n">
        <f aca="false">G1785*$R$2</f>
        <v>0</v>
      </c>
      <c r="I1785" s="16" t="n">
        <v>0</v>
      </c>
      <c r="J1785" s="22" t="str">
        <f aca="false">IF(I1785&gt;=1,F1785*$J$2,"")</f>
        <v/>
      </c>
      <c r="K1785" s="22" t="str">
        <f aca="false">IF(I1785&gt;=2,F1785*$K$2,"")</f>
        <v/>
      </c>
      <c r="L1785" s="22" t="str">
        <f aca="false">IF(I1785&gt;=3,F1785*$L$2,"")</f>
        <v/>
      </c>
      <c r="M1785" s="22" t="str">
        <f aca="false">IF(I1785&gt;=4,F1785*$M$2,"")</f>
        <v/>
      </c>
      <c r="N1785" s="16" t="n">
        <v>2</v>
      </c>
      <c r="O1785" s="16" t="n">
        <v>0</v>
      </c>
      <c r="P1785" s="23" t="n">
        <v>0</v>
      </c>
      <c r="Q1785" s="22"/>
      <c r="R1785" s="38"/>
      <c r="S1785" s="25" t="n">
        <f aca="false">SUM(F1785,H1785,J1785,K1785,L1785,M1785)</f>
        <v>93.13473</v>
      </c>
      <c r="T1785" s="25" t="n">
        <f aca="false">SUM(F1785,H1785,J1785,K1785,L1785,M1785,Q1785)</f>
        <v>93.13473</v>
      </c>
      <c r="AMH1785" s="13"/>
      <c r="AMI1785" s="0"/>
      <c r="AMJ1785" s="0"/>
    </row>
    <row r="1786" s="39" customFormat="true" ht="13.8" hidden="false" customHeight="false" outlineLevel="0" collapsed="false">
      <c r="A1786" s="27" t="n">
        <v>31005012</v>
      </c>
      <c r="B1786" s="28" t="s">
        <v>1816</v>
      </c>
      <c r="C1786" s="29"/>
      <c r="D1786" s="29"/>
      <c r="E1786" s="27" t="s">
        <v>460</v>
      </c>
      <c r="F1786" s="19" t="n">
        <f aca="false">IF(C1786="",VLOOKUP(E1786,'PORTE E UCO'!$A$5:$D$46,4,0),VLOOKUP(E1786,'PORTE E UCO'!$A$5:$D$46,4,0)*C1786)</f>
        <v>627.14783</v>
      </c>
      <c r="G1786" s="30"/>
      <c r="H1786" s="21" t="n">
        <f aca="false">G1786*$R$2</f>
        <v>0</v>
      </c>
      <c r="I1786" s="27" t="n">
        <v>2</v>
      </c>
      <c r="J1786" s="22" t="n">
        <f aca="false">IF(I1786&gt;=1,F1786*$J$2,"")</f>
        <v>188.144349</v>
      </c>
      <c r="K1786" s="22" t="n">
        <f aca="false">IF(I1786&gt;=2,F1786*$K$2,"")</f>
        <v>125.429566</v>
      </c>
      <c r="L1786" s="22" t="str">
        <f aca="false">IF(I1786&gt;=3,F1786*$L$2,"")</f>
        <v/>
      </c>
      <c r="M1786" s="22" t="str">
        <f aca="false">IF(I1786&gt;=4,F1786*$M$2,"")</f>
        <v/>
      </c>
      <c r="N1786" s="27" t="n">
        <v>3</v>
      </c>
      <c r="O1786" s="27" t="n">
        <v>0</v>
      </c>
      <c r="P1786" s="31" t="n">
        <v>0</v>
      </c>
      <c r="Q1786" s="32"/>
      <c r="R1786" s="38"/>
      <c r="S1786" s="25" t="n">
        <f aca="false">SUM(F1786,H1786,J1786,K1786,L1786,M1786)</f>
        <v>940.721745</v>
      </c>
      <c r="T1786" s="25" t="n">
        <f aca="false">SUM(F1786,H1786,J1786,K1786,L1786,M1786,Q1786)</f>
        <v>940.721745</v>
      </c>
      <c r="AMH1786" s="13"/>
      <c r="AMI1786" s="0"/>
      <c r="AMJ1786" s="0"/>
    </row>
    <row r="1787" s="39" customFormat="true" ht="13.8" hidden="false" customHeight="false" outlineLevel="0" collapsed="false">
      <c r="A1787" s="16" t="n">
        <v>31005454</v>
      </c>
      <c r="B1787" s="17" t="s">
        <v>1817</v>
      </c>
      <c r="C1787" s="18"/>
      <c r="D1787" s="18"/>
      <c r="E1787" s="16" t="s">
        <v>272</v>
      </c>
      <c r="F1787" s="19" t="n">
        <f aca="false">IF(C1787="",VLOOKUP(E1787,'PORTE E UCO'!$A$5:$D$46,4,0),VLOOKUP(E1787,'PORTE E UCO'!$A$5:$D$46,4,0)*C1787)</f>
        <v>801.009488</v>
      </c>
      <c r="G1787" s="20" t="n">
        <v>28.39</v>
      </c>
      <c r="H1787" s="21" t="n">
        <f aca="false">G1787*$R$2</f>
        <v>558.53441248</v>
      </c>
      <c r="I1787" s="16" t="n">
        <v>2</v>
      </c>
      <c r="J1787" s="22" t="n">
        <f aca="false">IF(I1787&gt;=1,F1787*$J$2,"")</f>
        <v>240.3028464</v>
      </c>
      <c r="K1787" s="22" t="n">
        <f aca="false">IF(I1787&gt;=2,F1787*$K$2,"")</f>
        <v>160.2018976</v>
      </c>
      <c r="L1787" s="22" t="str">
        <f aca="false">IF(I1787&gt;=3,F1787*$L$2,"")</f>
        <v/>
      </c>
      <c r="M1787" s="22" t="str">
        <f aca="false">IF(I1787&gt;=4,F1787*$M$2,"")</f>
        <v/>
      </c>
      <c r="N1787" s="16" t="n">
        <v>5</v>
      </c>
      <c r="O1787" s="16" t="n">
        <v>0</v>
      </c>
      <c r="P1787" s="23" t="n">
        <v>0</v>
      </c>
      <c r="Q1787" s="22"/>
      <c r="R1787" s="38"/>
      <c r="S1787" s="25" t="n">
        <f aca="false">SUM(F1787,H1787,J1787,K1787,L1787,M1787)</f>
        <v>1760.04864448</v>
      </c>
      <c r="T1787" s="25" t="n">
        <f aca="false">SUM(F1787,H1787,J1787,K1787,L1787,M1787,Q1787)</f>
        <v>1760.04864448</v>
      </c>
      <c r="AMH1787" s="13"/>
      <c r="AMI1787" s="0"/>
      <c r="AMJ1787" s="0"/>
    </row>
    <row r="1788" s="39" customFormat="true" ht="13.8" hidden="false" customHeight="false" outlineLevel="0" collapsed="false">
      <c r="A1788" s="27" t="n">
        <v>31005020</v>
      </c>
      <c r="B1788" s="28" t="s">
        <v>1818</v>
      </c>
      <c r="C1788" s="29"/>
      <c r="D1788" s="29"/>
      <c r="E1788" s="27" t="s">
        <v>460</v>
      </c>
      <c r="F1788" s="19" t="n">
        <f aca="false">IF(C1788="",VLOOKUP(E1788,'PORTE E UCO'!$A$5:$D$46,4,0),VLOOKUP(E1788,'PORTE E UCO'!$A$5:$D$46,4,0)*C1788)</f>
        <v>627.14783</v>
      </c>
      <c r="G1788" s="30"/>
      <c r="H1788" s="21" t="n">
        <f aca="false">G1788*$R$2</f>
        <v>0</v>
      </c>
      <c r="I1788" s="27" t="n">
        <v>1</v>
      </c>
      <c r="J1788" s="22" t="n">
        <f aca="false">IF(I1788&gt;=1,F1788*$J$2,"")</f>
        <v>188.144349</v>
      </c>
      <c r="K1788" s="22" t="str">
        <f aca="false">IF(I1788&gt;=2,F1788*$K$2,"")</f>
        <v/>
      </c>
      <c r="L1788" s="22" t="str">
        <f aca="false">IF(I1788&gt;=3,F1788*$L$2,"")</f>
        <v/>
      </c>
      <c r="M1788" s="22" t="str">
        <f aca="false">IF(I1788&gt;=4,F1788*$M$2,"")</f>
        <v/>
      </c>
      <c r="N1788" s="27" t="n">
        <v>3</v>
      </c>
      <c r="O1788" s="27" t="n">
        <v>0</v>
      </c>
      <c r="P1788" s="31" t="n">
        <v>0</v>
      </c>
      <c r="Q1788" s="32"/>
      <c r="R1788" s="38"/>
      <c r="S1788" s="25" t="n">
        <f aca="false">SUM(F1788,H1788,J1788,K1788,L1788,M1788)</f>
        <v>815.292179</v>
      </c>
      <c r="T1788" s="25" t="n">
        <f aca="false">SUM(F1788,H1788,J1788,K1788,L1788,M1788,Q1788)</f>
        <v>815.292179</v>
      </c>
      <c r="AMH1788" s="13"/>
      <c r="AMI1788" s="0"/>
      <c r="AMJ1788" s="0"/>
    </row>
    <row r="1789" s="39" customFormat="true" ht="14.95" hidden="false" customHeight="false" outlineLevel="0" collapsed="false">
      <c r="A1789" s="16" t="n">
        <v>31005462</v>
      </c>
      <c r="B1789" s="17" t="s">
        <v>1819</v>
      </c>
      <c r="C1789" s="18"/>
      <c r="D1789" s="18"/>
      <c r="E1789" s="16" t="s">
        <v>272</v>
      </c>
      <c r="F1789" s="19" t="n">
        <f aca="false">IF(C1789="",VLOOKUP(E1789,'PORTE E UCO'!$A$5:$D$46,4,0),VLOOKUP(E1789,'PORTE E UCO'!$A$5:$D$46,4,0)*C1789)</f>
        <v>801.009488</v>
      </c>
      <c r="G1789" s="20" t="n">
        <v>28.39</v>
      </c>
      <c r="H1789" s="21" t="n">
        <f aca="false">G1789*$R$2</f>
        <v>558.53441248</v>
      </c>
      <c r="I1789" s="16" t="n">
        <v>1</v>
      </c>
      <c r="J1789" s="22" t="n">
        <f aca="false">IF(I1789&gt;=1,F1789*$J$2,"")</f>
        <v>240.3028464</v>
      </c>
      <c r="K1789" s="22" t="str">
        <f aca="false">IF(I1789&gt;=2,F1789*$K$2,"")</f>
        <v/>
      </c>
      <c r="L1789" s="22" t="str">
        <f aca="false">IF(I1789&gt;=3,F1789*$L$2,"")</f>
        <v/>
      </c>
      <c r="M1789" s="22" t="str">
        <f aca="false">IF(I1789&gt;=4,F1789*$M$2,"")</f>
        <v/>
      </c>
      <c r="N1789" s="16" t="n">
        <v>5</v>
      </c>
      <c r="O1789" s="16" t="n">
        <v>0</v>
      </c>
      <c r="P1789" s="23" t="n">
        <v>0</v>
      </c>
      <c r="Q1789" s="22"/>
      <c r="R1789" s="38"/>
      <c r="S1789" s="25" t="n">
        <f aca="false">SUM(F1789,H1789,J1789,K1789,L1789,M1789)</f>
        <v>1599.84674688</v>
      </c>
      <c r="T1789" s="25" t="n">
        <f aca="false">SUM(F1789,H1789,J1789,K1789,L1789,M1789,Q1789)</f>
        <v>1599.84674688</v>
      </c>
      <c r="AMH1789" s="13"/>
      <c r="AMI1789" s="0"/>
      <c r="AMJ1789" s="0"/>
    </row>
    <row r="1790" s="39" customFormat="true" ht="13.8" hidden="false" customHeight="false" outlineLevel="0" collapsed="false">
      <c r="A1790" s="27" t="n">
        <v>31005039</v>
      </c>
      <c r="B1790" s="28" t="s">
        <v>1820</v>
      </c>
      <c r="C1790" s="29"/>
      <c r="D1790" s="29"/>
      <c r="E1790" s="27" t="s">
        <v>174</v>
      </c>
      <c r="F1790" s="19" t="n">
        <f aca="false">IF(C1790="",VLOOKUP(E1790,'PORTE E UCO'!$A$5:$D$46,4,0),VLOOKUP(E1790,'PORTE E UCO'!$A$5:$D$46,4,0)*C1790)</f>
        <v>1709.126456</v>
      </c>
      <c r="G1790" s="30"/>
      <c r="H1790" s="21" t="n">
        <f aca="false">G1790*$R$2</f>
        <v>0</v>
      </c>
      <c r="I1790" s="27" t="n">
        <v>2</v>
      </c>
      <c r="J1790" s="22" t="n">
        <f aca="false">IF(I1790&gt;=1,F1790*$J$2,"")</f>
        <v>512.7379368</v>
      </c>
      <c r="K1790" s="22" t="n">
        <f aca="false">IF(I1790&gt;=2,F1790*$K$2,"")</f>
        <v>341.8252912</v>
      </c>
      <c r="L1790" s="22" t="str">
        <f aca="false">IF(I1790&gt;=3,F1790*$L$2,"")</f>
        <v/>
      </c>
      <c r="M1790" s="22" t="str">
        <f aca="false">IF(I1790&gt;=4,F1790*$M$2,"")</f>
        <v/>
      </c>
      <c r="N1790" s="27" t="n">
        <v>6</v>
      </c>
      <c r="O1790" s="27" t="n">
        <v>0</v>
      </c>
      <c r="P1790" s="31" t="n">
        <v>0</v>
      </c>
      <c r="Q1790" s="32"/>
      <c r="R1790" s="38"/>
      <c r="S1790" s="25" t="n">
        <f aca="false">SUM(F1790,H1790,J1790,K1790,L1790,M1790)</f>
        <v>2563.689684</v>
      </c>
      <c r="T1790" s="25" t="n">
        <f aca="false">SUM(F1790,H1790,J1790,K1790,L1790,M1790,Q1790)</f>
        <v>2563.689684</v>
      </c>
      <c r="AMH1790" s="13"/>
      <c r="AMI1790" s="0"/>
      <c r="AMJ1790" s="0"/>
    </row>
    <row r="1791" s="39" customFormat="true" ht="13.8" hidden="false" customHeight="false" outlineLevel="0" collapsed="false">
      <c r="A1791" s="16" t="n">
        <v>31005047</v>
      </c>
      <c r="B1791" s="17" t="s">
        <v>1821</v>
      </c>
      <c r="C1791" s="18"/>
      <c r="D1791" s="18"/>
      <c r="E1791" s="16" t="s">
        <v>805</v>
      </c>
      <c r="F1791" s="19" t="n">
        <f aca="false">IF(C1791="",VLOOKUP(E1791,'PORTE E UCO'!$A$5:$D$46,4,0),VLOOKUP(E1791,'PORTE E UCO'!$A$5:$D$46,4,0)*C1791)</f>
        <v>2559.797638</v>
      </c>
      <c r="G1791" s="20"/>
      <c r="H1791" s="21" t="n">
        <f aca="false">G1791*$R$2</f>
        <v>0</v>
      </c>
      <c r="I1791" s="16" t="n">
        <v>2</v>
      </c>
      <c r="J1791" s="22" t="n">
        <f aca="false">IF(I1791&gt;=1,F1791*$J$2,"")</f>
        <v>767.9392914</v>
      </c>
      <c r="K1791" s="22" t="n">
        <f aca="false">IF(I1791&gt;=2,F1791*$K$2,"")</f>
        <v>511.9595276</v>
      </c>
      <c r="L1791" s="22" t="str">
        <f aca="false">IF(I1791&gt;=3,F1791*$L$2,"")</f>
        <v/>
      </c>
      <c r="M1791" s="22" t="str">
        <f aca="false">IF(I1791&gt;=4,F1791*$M$2,"")</f>
        <v/>
      </c>
      <c r="N1791" s="16" t="n">
        <v>6</v>
      </c>
      <c r="O1791" s="16" t="n">
        <v>0</v>
      </c>
      <c r="P1791" s="23" t="n">
        <v>0</v>
      </c>
      <c r="Q1791" s="22"/>
      <c r="R1791" s="38"/>
      <c r="S1791" s="25" t="n">
        <f aca="false">SUM(F1791,H1791,J1791,K1791,L1791,M1791)</f>
        <v>3839.696457</v>
      </c>
      <c r="T1791" s="25" t="n">
        <f aca="false">SUM(F1791,H1791,J1791,K1791,L1791,M1791,Q1791)</f>
        <v>3839.696457</v>
      </c>
      <c r="AMH1791" s="13"/>
      <c r="AMI1791" s="0"/>
      <c r="AMJ1791" s="0"/>
    </row>
    <row r="1792" s="39" customFormat="true" ht="13.8" hidden="false" customHeight="false" outlineLevel="0" collapsed="false">
      <c r="A1792" s="27" t="n">
        <v>31005683</v>
      </c>
      <c r="B1792" s="28" t="s">
        <v>1822</v>
      </c>
      <c r="C1792" s="29"/>
      <c r="D1792" s="29"/>
      <c r="E1792" s="27" t="s">
        <v>195</v>
      </c>
      <c r="F1792" s="19" t="n">
        <f aca="false">IF(C1792="",VLOOKUP(E1792,'PORTE E UCO'!$A$5:$D$46,4,0),VLOOKUP(E1792,'PORTE E UCO'!$A$5:$D$46,4,0)*C1792)</f>
        <v>742.008916</v>
      </c>
      <c r="G1792" s="30"/>
      <c r="H1792" s="21" t="n">
        <f aca="false">G1792*$R$2</f>
        <v>0</v>
      </c>
      <c r="I1792" s="27" t="n">
        <v>0</v>
      </c>
      <c r="J1792" s="22" t="str">
        <f aca="false">IF(I1792&gt;=1,F1792*$J$2,"")</f>
        <v/>
      </c>
      <c r="K1792" s="22" t="str">
        <f aca="false">IF(I1792&gt;=2,F1792*$K$2,"")</f>
        <v/>
      </c>
      <c r="L1792" s="22" t="str">
        <f aca="false">IF(I1792&gt;=3,F1792*$L$2,"")</f>
        <v/>
      </c>
      <c r="M1792" s="22" t="str">
        <f aca="false">IF(I1792&gt;=4,F1792*$M$2,"")</f>
        <v/>
      </c>
      <c r="N1792" s="27" t="n">
        <v>3</v>
      </c>
      <c r="O1792" s="27" t="n">
        <v>0</v>
      </c>
      <c r="P1792" s="31" t="n">
        <v>0</v>
      </c>
      <c r="Q1792" s="32"/>
      <c r="R1792" s="38"/>
      <c r="S1792" s="25" t="n">
        <f aca="false">SUM(F1792,H1792,J1792,K1792,L1792,M1792)</f>
        <v>742.008916</v>
      </c>
      <c r="T1792" s="25" t="n">
        <f aca="false">SUM(F1792,H1792,J1792,K1792,L1792,M1792,Q1792)</f>
        <v>742.008916</v>
      </c>
      <c r="AMH1792" s="13"/>
      <c r="AMI1792" s="0"/>
      <c r="AMJ1792" s="0"/>
    </row>
    <row r="1793" s="39" customFormat="true" ht="13.8" hidden="false" customHeight="false" outlineLevel="0" collapsed="false">
      <c r="A1793" s="16" t="n">
        <v>31005063</v>
      </c>
      <c r="B1793" s="17" t="s">
        <v>1823</v>
      </c>
      <c r="C1793" s="18"/>
      <c r="D1793" s="18"/>
      <c r="E1793" s="16" t="s">
        <v>460</v>
      </c>
      <c r="F1793" s="19" t="n">
        <f aca="false">IF(C1793="",VLOOKUP(E1793,'PORTE E UCO'!$A$5:$D$46,4,0),VLOOKUP(E1793,'PORTE E UCO'!$A$5:$D$46,4,0)*C1793)</f>
        <v>627.14783</v>
      </c>
      <c r="G1793" s="20"/>
      <c r="H1793" s="21" t="n">
        <f aca="false">G1793*$R$2</f>
        <v>0</v>
      </c>
      <c r="I1793" s="16" t="n">
        <v>0</v>
      </c>
      <c r="J1793" s="22" t="str">
        <f aca="false">IF(I1793&gt;=1,F1793*$J$2,"")</f>
        <v/>
      </c>
      <c r="K1793" s="22" t="str">
        <f aca="false">IF(I1793&gt;=2,F1793*$K$2,"")</f>
        <v/>
      </c>
      <c r="L1793" s="22" t="str">
        <f aca="false">IF(I1793&gt;=3,F1793*$L$2,"")</f>
        <v/>
      </c>
      <c r="M1793" s="22" t="str">
        <f aca="false">IF(I1793&gt;=4,F1793*$M$2,"")</f>
        <v/>
      </c>
      <c r="N1793" s="16" t="n">
        <v>3</v>
      </c>
      <c r="O1793" s="16" t="n">
        <v>0</v>
      </c>
      <c r="P1793" s="23" t="n">
        <v>0</v>
      </c>
      <c r="Q1793" s="22"/>
      <c r="R1793" s="38"/>
      <c r="S1793" s="25" t="n">
        <f aca="false">SUM(F1793,H1793,J1793,K1793,L1793,M1793)</f>
        <v>627.14783</v>
      </c>
      <c r="T1793" s="25" t="n">
        <f aca="false">SUM(F1793,H1793,J1793,K1793,L1793,M1793,Q1793)</f>
        <v>627.14783</v>
      </c>
      <c r="AMH1793" s="13"/>
      <c r="AMI1793" s="0"/>
      <c r="AMJ1793" s="0"/>
    </row>
    <row r="1794" s="39" customFormat="true" ht="13.8" hidden="false" customHeight="false" outlineLevel="0" collapsed="false">
      <c r="A1794" s="27" t="n">
        <v>31005675</v>
      </c>
      <c r="B1794" s="28" t="s">
        <v>1824</v>
      </c>
      <c r="C1794" s="29"/>
      <c r="D1794" s="29"/>
      <c r="E1794" s="27" t="s">
        <v>460</v>
      </c>
      <c r="F1794" s="19" t="n">
        <f aca="false">IF(C1794="",VLOOKUP(E1794,'PORTE E UCO'!$A$5:$D$46,4,0),VLOOKUP(E1794,'PORTE E UCO'!$A$5:$D$46,4,0)*C1794)</f>
        <v>627.14783</v>
      </c>
      <c r="G1794" s="30" t="n">
        <v>28.39</v>
      </c>
      <c r="H1794" s="21" t="n">
        <f aca="false">G1794*$R$2</f>
        <v>558.53441248</v>
      </c>
      <c r="I1794" s="27" t="n">
        <v>1</v>
      </c>
      <c r="J1794" s="22" t="n">
        <f aca="false">IF(I1794&gt;=1,F1794*$J$2,"")</f>
        <v>188.144349</v>
      </c>
      <c r="K1794" s="22" t="str">
        <f aca="false">IF(I1794&gt;=2,F1794*$K$2,"")</f>
        <v/>
      </c>
      <c r="L1794" s="22" t="str">
        <f aca="false">IF(I1794&gt;=3,F1794*$L$2,"")</f>
        <v/>
      </c>
      <c r="M1794" s="22" t="str">
        <f aca="false">IF(I1794&gt;=4,F1794*$M$2,"")</f>
        <v/>
      </c>
      <c r="N1794" s="27" t="n">
        <v>5</v>
      </c>
      <c r="O1794" s="27" t="n">
        <v>0</v>
      </c>
      <c r="P1794" s="31" t="n">
        <v>0</v>
      </c>
      <c r="Q1794" s="32"/>
      <c r="R1794" s="38"/>
      <c r="S1794" s="25" t="n">
        <f aca="false">SUM(F1794,H1794,J1794,K1794,L1794,M1794)</f>
        <v>1373.82659148</v>
      </c>
      <c r="T1794" s="25" t="n">
        <f aca="false">SUM(F1794,H1794,J1794,K1794,L1794,M1794,Q1794)</f>
        <v>1373.82659148</v>
      </c>
      <c r="AMH1794" s="13"/>
      <c r="AMI1794" s="0"/>
      <c r="AMJ1794" s="0"/>
    </row>
    <row r="1795" s="39" customFormat="true" ht="13.8" hidden="false" customHeight="false" outlineLevel="0" collapsed="false">
      <c r="A1795" s="16" t="n">
        <v>31005691</v>
      </c>
      <c r="B1795" s="17" t="s">
        <v>1825</v>
      </c>
      <c r="C1795" s="18"/>
      <c r="D1795" s="18"/>
      <c r="E1795" s="16" t="s">
        <v>59</v>
      </c>
      <c r="F1795" s="19" t="n">
        <f aca="false">IF(C1795="",VLOOKUP(E1795,'PORTE E UCO'!$A$5:$D$46,4,0),VLOOKUP(E1795,'PORTE E UCO'!$A$5:$D$46,4,0)*C1795)</f>
        <v>349.26794</v>
      </c>
      <c r="G1795" s="20"/>
      <c r="H1795" s="21" t="n">
        <f aca="false">G1795*$R$2</f>
        <v>0</v>
      </c>
      <c r="I1795" s="16" t="n">
        <v>0</v>
      </c>
      <c r="J1795" s="22" t="str">
        <f aca="false">IF(I1795&gt;=1,F1795*$J$2,"")</f>
        <v/>
      </c>
      <c r="K1795" s="22" t="str">
        <f aca="false">IF(I1795&gt;=2,F1795*$K$2,"")</f>
        <v/>
      </c>
      <c r="L1795" s="22" t="str">
        <f aca="false">IF(I1795&gt;=3,F1795*$L$2,"")</f>
        <v/>
      </c>
      <c r="M1795" s="22" t="str">
        <f aca="false">IF(I1795&gt;=4,F1795*$M$2,"")</f>
        <v/>
      </c>
      <c r="N1795" s="16" t="n">
        <v>3</v>
      </c>
      <c r="O1795" s="16" t="n">
        <v>0</v>
      </c>
      <c r="P1795" s="23" t="n">
        <v>0</v>
      </c>
      <c r="Q1795" s="22"/>
      <c r="R1795" s="38"/>
      <c r="S1795" s="25" t="n">
        <f aca="false">SUM(F1795,H1795,J1795,K1795,L1795,M1795)</f>
        <v>349.26794</v>
      </c>
      <c r="T1795" s="25" t="n">
        <f aca="false">SUM(F1795,H1795,J1795,K1795,L1795,M1795,Q1795)</f>
        <v>349.26794</v>
      </c>
      <c r="AMH1795" s="13"/>
      <c r="AMI1795" s="0"/>
      <c r="AMJ1795" s="0"/>
    </row>
    <row r="1796" s="39" customFormat="true" ht="13.8" hidden="false" customHeight="false" outlineLevel="0" collapsed="false">
      <c r="A1796" s="27" t="n">
        <v>31005071</v>
      </c>
      <c r="B1796" s="28" t="s">
        <v>1826</v>
      </c>
      <c r="C1796" s="29"/>
      <c r="D1796" s="29"/>
      <c r="E1796" s="27" t="s">
        <v>26</v>
      </c>
      <c r="F1796" s="19" t="n">
        <f aca="false">IF(C1796="",VLOOKUP(E1796,'PORTE E UCO'!$A$5:$D$46,4,0),VLOOKUP(E1796,'PORTE E UCO'!$A$5:$D$46,4,0)*C1796)</f>
        <v>324.442174</v>
      </c>
      <c r="G1796" s="30"/>
      <c r="H1796" s="21" t="n">
        <f aca="false">G1796*$R$2</f>
        <v>0</v>
      </c>
      <c r="I1796" s="27" t="n">
        <v>0</v>
      </c>
      <c r="J1796" s="22" t="str">
        <f aca="false">IF(I1796&gt;=1,F1796*$J$2,"")</f>
        <v/>
      </c>
      <c r="K1796" s="22" t="str">
        <f aca="false">IF(I1796&gt;=2,F1796*$K$2,"")</f>
        <v/>
      </c>
      <c r="L1796" s="22" t="str">
        <f aca="false">IF(I1796&gt;=3,F1796*$L$2,"")</f>
        <v/>
      </c>
      <c r="M1796" s="22" t="str">
        <f aca="false">IF(I1796&gt;=4,F1796*$M$2,"")</f>
        <v/>
      </c>
      <c r="N1796" s="27" t="n">
        <v>3</v>
      </c>
      <c r="O1796" s="27" t="n">
        <v>0</v>
      </c>
      <c r="P1796" s="31" t="n">
        <v>0</v>
      </c>
      <c r="Q1796" s="32"/>
      <c r="R1796" s="38"/>
      <c r="S1796" s="25" t="n">
        <f aca="false">SUM(F1796,H1796,J1796,K1796,L1796,M1796)</f>
        <v>324.442174</v>
      </c>
      <c r="T1796" s="25" t="n">
        <f aca="false">SUM(F1796,H1796,J1796,K1796,L1796,M1796,Q1796)</f>
        <v>324.442174</v>
      </c>
      <c r="AMH1796" s="13"/>
      <c r="AMI1796" s="0"/>
      <c r="AMJ1796" s="0"/>
    </row>
    <row r="1797" s="39" customFormat="true" ht="13.8" hidden="false" customHeight="false" outlineLevel="0" collapsed="false">
      <c r="A1797" s="16" t="n">
        <v>31005098</v>
      </c>
      <c r="B1797" s="17" t="s">
        <v>1827</v>
      </c>
      <c r="C1797" s="18"/>
      <c r="D1797" s="18"/>
      <c r="E1797" s="16" t="s">
        <v>176</v>
      </c>
      <c r="F1797" s="19" t="n">
        <f aca="false">IF(C1797="",VLOOKUP(E1797,'PORTE E UCO'!$A$5:$D$46,4,0),VLOOKUP(E1797,'PORTE E UCO'!$A$5:$D$46,4,0)*C1797)</f>
        <v>891.034646</v>
      </c>
      <c r="G1797" s="20"/>
      <c r="H1797" s="21" t="n">
        <f aca="false">G1797*$R$2</f>
        <v>0</v>
      </c>
      <c r="I1797" s="16" t="n">
        <v>1</v>
      </c>
      <c r="J1797" s="22" t="n">
        <f aca="false">IF(I1797&gt;=1,F1797*$J$2,"")</f>
        <v>267.3103938</v>
      </c>
      <c r="K1797" s="22" t="str">
        <f aca="false">IF(I1797&gt;=2,F1797*$K$2,"")</f>
        <v/>
      </c>
      <c r="L1797" s="22" t="str">
        <f aca="false">IF(I1797&gt;=3,F1797*$L$2,"")</f>
        <v/>
      </c>
      <c r="M1797" s="22" t="str">
        <f aca="false">IF(I1797&gt;=4,F1797*$M$2,"")</f>
        <v/>
      </c>
      <c r="N1797" s="16" t="n">
        <v>5</v>
      </c>
      <c r="O1797" s="16" t="n">
        <v>0</v>
      </c>
      <c r="P1797" s="23" t="n">
        <v>0</v>
      </c>
      <c r="Q1797" s="22"/>
      <c r="R1797" s="38"/>
      <c r="S1797" s="25" t="n">
        <f aca="false">SUM(F1797,H1797,J1797,K1797,L1797,M1797)</f>
        <v>1158.3450398</v>
      </c>
      <c r="T1797" s="25" t="n">
        <f aca="false">SUM(F1797,H1797,J1797,K1797,L1797,M1797,Q1797)</f>
        <v>1158.3450398</v>
      </c>
      <c r="AMH1797" s="13"/>
      <c r="AMI1797" s="0"/>
      <c r="AMJ1797" s="0"/>
    </row>
    <row r="1798" s="39" customFormat="true" ht="13.8" hidden="false" customHeight="false" outlineLevel="0" collapsed="false">
      <c r="A1798" s="27" t="n">
        <v>31005101</v>
      </c>
      <c r="B1798" s="28" t="s">
        <v>1828</v>
      </c>
      <c r="C1798" s="29"/>
      <c r="D1798" s="29"/>
      <c r="E1798" s="27" t="s">
        <v>229</v>
      </c>
      <c r="F1798" s="19" t="n">
        <f aca="false">IF(C1798="",VLOOKUP(E1798,'PORTE E UCO'!$A$5:$D$46,4,0),VLOOKUP(E1798,'PORTE E UCO'!$A$5:$D$46,4,0)*C1798)</f>
        <v>946.935808</v>
      </c>
      <c r="G1798" s="30"/>
      <c r="H1798" s="21" t="n">
        <f aca="false">G1798*$R$2</f>
        <v>0</v>
      </c>
      <c r="I1798" s="27" t="n">
        <v>2</v>
      </c>
      <c r="J1798" s="22" t="n">
        <f aca="false">IF(I1798&gt;=1,F1798*$J$2,"")</f>
        <v>284.0807424</v>
      </c>
      <c r="K1798" s="22" t="n">
        <f aca="false">IF(I1798&gt;=2,F1798*$K$2,"")</f>
        <v>189.3871616</v>
      </c>
      <c r="L1798" s="22" t="str">
        <f aca="false">IF(I1798&gt;=3,F1798*$L$2,"")</f>
        <v/>
      </c>
      <c r="M1798" s="22" t="str">
        <f aca="false">IF(I1798&gt;=4,F1798*$M$2,"")</f>
        <v/>
      </c>
      <c r="N1798" s="27" t="n">
        <v>5</v>
      </c>
      <c r="O1798" s="27" t="n">
        <v>0</v>
      </c>
      <c r="P1798" s="31" t="n">
        <v>0</v>
      </c>
      <c r="Q1798" s="32"/>
      <c r="R1798" s="38"/>
      <c r="S1798" s="25" t="n">
        <f aca="false">SUM(F1798,H1798,J1798,K1798,L1798,M1798)</f>
        <v>1420.403712</v>
      </c>
      <c r="T1798" s="25" t="n">
        <f aca="false">SUM(F1798,H1798,J1798,K1798,L1798,M1798,Q1798)</f>
        <v>1420.403712</v>
      </c>
      <c r="AMH1798" s="13"/>
      <c r="AMI1798" s="0"/>
      <c r="AMJ1798" s="0"/>
    </row>
    <row r="1799" s="39" customFormat="true" ht="13.8" hidden="false" customHeight="false" outlineLevel="0" collapsed="false">
      <c r="A1799" s="16" t="n">
        <v>31005470</v>
      </c>
      <c r="B1799" s="17" t="s">
        <v>1829</v>
      </c>
      <c r="C1799" s="18"/>
      <c r="D1799" s="18"/>
      <c r="E1799" s="16" t="s">
        <v>320</v>
      </c>
      <c r="F1799" s="19" t="n">
        <f aca="false">IF(C1799="",VLOOKUP(E1799,'PORTE E UCO'!$A$5:$D$46,4,0),VLOOKUP(E1799,'PORTE E UCO'!$A$5:$D$46,4,0)*C1799)</f>
        <v>1224.795374</v>
      </c>
      <c r="G1799" s="20" t="n">
        <v>36.5</v>
      </c>
      <c r="H1799" s="21" t="n">
        <f aca="false">G1799*$R$2</f>
        <v>718.087568</v>
      </c>
      <c r="I1799" s="16" t="n">
        <v>2</v>
      </c>
      <c r="J1799" s="22" t="n">
        <f aca="false">IF(I1799&gt;=1,F1799*$J$2,"")</f>
        <v>367.4386122</v>
      </c>
      <c r="K1799" s="22" t="n">
        <f aca="false">IF(I1799&gt;=2,F1799*$K$2,"")</f>
        <v>244.9590748</v>
      </c>
      <c r="L1799" s="22" t="str">
        <f aca="false">IF(I1799&gt;=3,F1799*$L$2,"")</f>
        <v/>
      </c>
      <c r="M1799" s="22" t="str">
        <f aca="false">IF(I1799&gt;=4,F1799*$M$2,"")</f>
        <v/>
      </c>
      <c r="N1799" s="16" t="n">
        <v>6</v>
      </c>
      <c r="O1799" s="16" t="n">
        <v>0</v>
      </c>
      <c r="P1799" s="23" t="n">
        <v>0</v>
      </c>
      <c r="Q1799" s="22"/>
      <c r="R1799" s="38"/>
      <c r="S1799" s="25" t="n">
        <f aca="false">SUM(F1799,H1799,J1799,K1799,L1799,M1799)</f>
        <v>2555.280629</v>
      </c>
      <c r="T1799" s="25" t="n">
        <f aca="false">SUM(F1799,H1799,J1799,K1799,L1799,M1799,Q1799)</f>
        <v>2555.280629</v>
      </c>
      <c r="AMH1799" s="13"/>
      <c r="AMI1799" s="0"/>
      <c r="AMJ1799" s="0"/>
    </row>
    <row r="1800" s="39" customFormat="true" ht="13.8" hidden="false" customHeight="false" outlineLevel="0" collapsed="false">
      <c r="A1800" s="27" t="n">
        <v>31005110</v>
      </c>
      <c r="B1800" s="28" t="s">
        <v>1830</v>
      </c>
      <c r="C1800" s="29"/>
      <c r="D1800" s="29"/>
      <c r="E1800" s="27" t="s">
        <v>221</v>
      </c>
      <c r="F1800" s="19" t="n">
        <f aca="false">IF(C1800="",VLOOKUP(E1800,'PORTE E UCO'!$A$5:$D$46,4,0),VLOOKUP(E1800,'PORTE E UCO'!$A$5:$D$46,4,0)*C1800)</f>
        <v>1140.948712</v>
      </c>
      <c r="G1800" s="30"/>
      <c r="H1800" s="21" t="n">
        <f aca="false">G1800*$R$2</f>
        <v>0</v>
      </c>
      <c r="I1800" s="27" t="n">
        <v>2</v>
      </c>
      <c r="J1800" s="22" t="n">
        <f aca="false">IF(I1800&gt;=1,F1800*$J$2,"")</f>
        <v>342.2846136</v>
      </c>
      <c r="K1800" s="22" t="n">
        <f aca="false">IF(I1800&gt;=2,F1800*$K$2,"")</f>
        <v>228.1897424</v>
      </c>
      <c r="L1800" s="22" t="str">
        <f aca="false">IF(I1800&gt;=3,F1800*$L$2,"")</f>
        <v/>
      </c>
      <c r="M1800" s="22" t="str">
        <f aca="false">IF(I1800&gt;=4,F1800*$M$2,"")</f>
        <v/>
      </c>
      <c r="N1800" s="27" t="n">
        <v>5</v>
      </c>
      <c r="O1800" s="27" t="n">
        <v>0</v>
      </c>
      <c r="P1800" s="31" t="n">
        <v>0</v>
      </c>
      <c r="Q1800" s="32"/>
      <c r="R1800" s="38"/>
      <c r="S1800" s="25" t="n">
        <f aca="false">SUM(F1800,H1800,J1800,K1800,L1800,M1800)</f>
        <v>1711.423068</v>
      </c>
      <c r="T1800" s="25" t="n">
        <f aca="false">SUM(F1800,H1800,J1800,K1800,L1800,M1800,Q1800)</f>
        <v>1711.423068</v>
      </c>
      <c r="AMH1800" s="13"/>
      <c r="AMI1800" s="0"/>
      <c r="AMJ1800" s="0"/>
    </row>
    <row r="1801" s="39" customFormat="true" ht="13.8" hidden="false" customHeight="false" outlineLevel="0" collapsed="false">
      <c r="A1801" s="16" t="n">
        <v>31005489</v>
      </c>
      <c r="B1801" s="17" t="s">
        <v>1831</v>
      </c>
      <c r="C1801" s="18"/>
      <c r="D1801" s="18"/>
      <c r="E1801" s="16" t="s">
        <v>174</v>
      </c>
      <c r="F1801" s="19" t="n">
        <f aca="false">IF(C1801="",VLOOKUP(E1801,'PORTE E UCO'!$A$5:$D$46,4,0),VLOOKUP(E1801,'PORTE E UCO'!$A$5:$D$46,4,0)*C1801)</f>
        <v>1709.126456</v>
      </c>
      <c r="G1801" s="20" t="n">
        <v>48.66</v>
      </c>
      <c r="H1801" s="21" t="n">
        <f aca="false">G1801*$R$2</f>
        <v>957.31893312</v>
      </c>
      <c r="I1801" s="16" t="n">
        <v>2</v>
      </c>
      <c r="J1801" s="22" t="n">
        <f aca="false">IF(I1801&gt;=1,F1801*$J$2,"")</f>
        <v>512.7379368</v>
      </c>
      <c r="K1801" s="22" t="n">
        <f aca="false">IF(I1801&gt;=2,F1801*$K$2,"")</f>
        <v>341.8252912</v>
      </c>
      <c r="L1801" s="22" t="str">
        <f aca="false">IF(I1801&gt;=3,F1801*$L$2,"")</f>
        <v/>
      </c>
      <c r="M1801" s="22" t="str">
        <f aca="false">IF(I1801&gt;=4,F1801*$M$2,"")</f>
        <v/>
      </c>
      <c r="N1801" s="16" t="n">
        <v>6</v>
      </c>
      <c r="O1801" s="16" t="n">
        <v>0</v>
      </c>
      <c r="P1801" s="23" t="n">
        <v>0</v>
      </c>
      <c r="Q1801" s="22"/>
      <c r="R1801" s="38"/>
      <c r="S1801" s="25" t="n">
        <f aca="false">SUM(F1801,H1801,J1801,K1801,L1801,M1801)</f>
        <v>3521.00861712</v>
      </c>
      <c r="T1801" s="25" t="n">
        <f aca="false">SUM(F1801,H1801,J1801,K1801,L1801,M1801,Q1801)</f>
        <v>3521.00861712</v>
      </c>
      <c r="AMH1801" s="13"/>
      <c r="AMI1801" s="0"/>
      <c r="AMJ1801" s="0"/>
    </row>
    <row r="1802" s="39" customFormat="true" ht="13.8" hidden="false" customHeight="false" outlineLevel="0" collapsed="false">
      <c r="A1802" s="27" t="n">
        <v>31005128</v>
      </c>
      <c r="B1802" s="28" t="s">
        <v>1832</v>
      </c>
      <c r="C1802" s="29"/>
      <c r="D1802" s="29"/>
      <c r="E1802" s="27" t="s">
        <v>176</v>
      </c>
      <c r="F1802" s="19" t="n">
        <f aca="false">IF(C1802="",VLOOKUP(E1802,'PORTE E UCO'!$A$5:$D$46,4,0),VLOOKUP(E1802,'PORTE E UCO'!$A$5:$D$46,4,0)*C1802)</f>
        <v>891.034646</v>
      </c>
      <c r="G1802" s="30"/>
      <c r="H1802" s="21" t="n">
        <f aca="false">G1802*$R$2</f>
        <v>0</v>
      </c>
      <c r="I1802" s="27" t="n">
        <v>2</v>
      </c>
      <c r="J1802" s="22" t="n">
        <f aca="false">IF(I1802&gt;=1,F1802*$J$2,"")</f>
        <v>267.3103938</v>
      </c>
      <c r="K1802" s="22" t="n">
        <f aca="false">IF(I1802&gt;=2,F1802*$K$2,"")</f>
        <v>178.2069292</v>
      </c>
      <c r="L1802" s="22" t="str">
        <f aca="false">IF(I1802&gt;=3,F1802*$L$2,"")</f>
        <v/>
      </c>
      <c r="M1802" s="22" t="str">
        <f aca="false">IF(I1802&gt;=4,F1802*$M$2,"")</f>
        <v/>
      </c>
      <c r="N1802" s="27" t="n">
        <v>4</v>
      </c>
      <c r="O1802" s="27" t="n">
        <v>0</v>
      </c>
      <c r="P1802" s="31" t="n">
        <v>0</v>
      </c>
      <c r="Q1802" s="32"/>
      <c r="R1802" s="38"/>
      <c r="S1802" s="25" t="n">
        <f aca="false">SUM(F1802,H1802,J1802,K1802,L1802,M1802)</f>
        <v>1336.551969</v>
      </c>
      <c r="T1802" s="25" t="n">
        <f aca="false">SUM(F1802,H1802,J1802,K1802,L1802,M1802,Q1802)</f>
        <v>1336.551969</v>
      </c>
      <c r="AMH1802" s="13"/>
      <c r="AMI1802" s="0"/>
      <c r="AMJ1802" s="0"/>
    </row>
    <row r="1803" s="39" customFormat="true" ht="13.8" hidden="false" customHeight="false" outlineLevel="0" collapsed="false">
      <c r="A1803" s="16" t="n">
        <v>31005497</v>
      </c>
      <c r="B1803" s="17" t="s">
        <v>1833</v>
      </c>
      <c r="C1803" s="18"/>
      <c r="D1803" s="18"/>
      <c r="E1803" s="16" t="s">
        <v>221</v>
      </c>
      <c r="F1803" s="19" t="n">
        <f aca="false">IF(C1803="",VLOOKUP(E1803,'PORTE E UCO'!$A$5:$D$46,4,0),VLOOKUP(E1803,'PORTE E UCO'!$A$5:$D$46,4,0)*C1803)</f>
        <v>1140.948712</v>
      </c>
      <c r="G1803" s="20" t="n">
        <v>34.47</v>
      </c>
      <c r="H1803" s="21" t="n">
        <f aca="false">G1803*$R$2</f>
        <v>678.15009504</v>
      </c>
      <c r="I1803" s="16" t="n">
        <v>2</v>
      </c>
      <c r="J1803" s="22" t="n">
        <f aca="false">IF(I1803&gt;=1,F1803*$J$2,"")</f>
        <v>342.2846136</v>
      </c>
      <c r="K1803" s="22" t="n">
        <f aca="false">IF(I1803&gt;=2,F1803*$K$2,"")</f>
        <v>228.1897424</v>
      </c>
      <c r="L1803" s="22" t="str">
        <f aca="false">IF(I1803&gt;=3,F1803*$L$2,"")</f>
        <v/>
      </c>
      <c r="M1803" s="22" t="str">
        <f aca="false">IF(I1803&gt;=4,F1803*$M$2,"")</f>
        <v/>
      </c>
      <c r="N1803" s="16" t="n">
        <v>5</v>
      </c>
      <c r="O1803" s="16" t="n">
        <v>0</v>
      </c>
      <c r="P1803" s="23" t="n">
        <v>0</v>
      </c>
      <c r="Q1803" s="22"/>
      <c r="R1803" s="38"/>
      <c r="S1803" s="25" t="n">
        <f aca="false">SUM(F1803,H1803,J1803,K1803,L1803,M1803)</f>
        <v>2389.57316304</v>
      </c>
      <c r="T1803" s="25" t="n">
        <f aca="false">SUM(F1803,H1803,J1803,K1803,L1803,M1803,Q1803)</f>
        <v>2389.57316304</v>
      </c>
      <c r="AMH1803" s="13"/>
      <c r="AMI1803" s="0"/>
      <c r="AMJ1803" s="0"/>
    </row>
    <row r="1804" s="39" customFormat="true" ht="13.8" hidden="false" customHeight="false" outlineLevel="0" collapsed="false">
      <c r="A1804" s="27" t="n">
        <v>31005136</v>
      </c>
      <c r="B1804" s="28" t="s">
        <v>1834</v>
      </c>
      <c r="C1804" s="29"/>
      <c r="D1804" s="29"/>
      <c r="E1804" s="27" t="s">
        <v>229</v>
      </c>
      <c r="F1804" s="19" t="n">
        <f aca="false">IF(C1804="",VLOOKUP(E1804,'PORTE E UCO'!$A$5:$D$46,4,0),VLOOKUP(E1804,'PORTE E UCO'!$A$5:$D$46,4,0)*C1804)</f>
        <v>946.935808</v>
      </c>
      <c r="G1804" s="30"/>
      <c r="H1804" s="21" t="n">
        <f aca="false">G1804*$R$2</f>
        <v>0</v>
      </c>
      <c r="I1804" s="27" t="n">
        <v>2</v>
      </c>
      <c r="J1804" s="22" t="n">
        <f aca="false">IF(I1804&gt;=1,F1804*$J$2,"")</f>
        <v>284.0807424</v>
      </c>
      <c r="K1804" s="22" t="n">
        <f aca="false">IF(I1804&gt;=2,F1804*$K$2,"")</f>
        <v>189.3871616</v>
      </c>
      <c r="L1804" s="22" t="str">
        <f aca="false">IF(I1804&gt;=3,F1804*$L$2,"")</f>
        <v/>
      </c>
      <c r="M1804" s="22" t="str">
        <f aca="false">IF(I1804&gt;=4,F1804*$M$2,"")</f>
        <v/>
      </c>
      <c r="N1804" s="27" t="n">
        <v>5</v>
      </c>
      <c r="O1804" s="27" t="n">
        <v>0</v>
      </c>
      <c r="P1804" s="31" t="n">
        <v>0</v>
      </c>
      <c r="Q1804" s="32"/>
      <c r="R1804" s="38"/>
      <c r="S1804" s="25" t="n">
        <f aca="false">SUM(F1804,H1804,J1804,K1804,L1804,M1804)</f>
        <v>1420.403712</v>
      </c>
      <c r="T1804" s="25" t="n">
        <f aca="false">SUM(F1804,H1804,J1804,K1804,L1804,M1804,Q1804)</f>
        <v>1420.403712</v>
      </c>
      <c r="AMH1804" s="13"/>
      <c r="AMI1804" s="0"/>
      <c r="AMJ1804" s="0"/>
    </row>
    <row r="1805" s="39" customFormat="true" ht="13.8" hidden="false" customHeight="false" outlineLevel="0" collapsed="false">
      <c r="A1805" s="16" t="n">
        <v>31005500</v>
      </c>
      <c r="B1805" s="17" t="s">
        <v>1835</v>
      </c>
      <c r="C1805" s="18"/>
      <c r="D1805" s="18"/>
      <c r="E1805" s="16" t="s">
        <v>308</v>
      </c>
      <c r="F1805" s="19" t="n">
        <f aca="false">IF(C1805="",VLOOKUP(E1805,'PORTE E UCO'!$A$5:$D$46,4,0),VLOOKUP(E1805,'PORTE E UCO'!$A$5:$D$46,4,0)*C1805)</f>
        <v>1327.248658</v>
      </c>
      <c r="G1805" s="20" t="n">
        <v>36.5</v>
      </c>
      <c r="H1805" s="21" t="n">
        <f aca="false">G1805*$R$2</f>
        <v>718.087568</v>
      </c>
      <c r="I1805" s="16" t="n">
        <v>2</v>
      </c>
      <c r="J1805" s="22" t="n">
        <f aca="false">IF(I1805&gt;=1,F1805*$J$2,"")</f>
        <v>398.1745974</v>
      </c>
      <c r="K1805" s="22" t="n">
        <f aca="false">IF(I1805&gt;=2,F1805*$K$2,"")</f>
        <v>265.4497316</v>
      </c>
      <c r="L1805" s="22" t="str">
        <f aca="false">IF(I1805&gt;=3,F1805*$L$2,"")</f>
        <v/>
      </c>
      <c r="M1805" s="22" t="str">
        <f aca="false">IF(I1805&gt;=4,F1805*$M$2,"")</f>
        <v/>
      </c>
      <c r="N1805" s="16" t="n">
        <v>6</v>
      </c>
      <c r="O1805" s="16" t="n">
        <v>0</v>
      </c>
      <c r="P1805" s="23" t="n">
        <v>0</v>
      </c>
      <c r="Q1805" s="22"/>
      <c r="R1805" s="38"/>
      <c r="S1805" s="25" t="n">
        <f aca="false">SUM(F1805,H1805,J1805,K1805,L1805,M1805)</f>
        <v>2708.960555</v>
      </c>
      <c r="T1805" s="25" t="n">
        <f aca="false">SUM(F1805,H1805,J1805,K1805,L1805,M1805,Q1805)</f>
        <v>2708.960555</v>
      </c>
      <c r="AMH1805" s="13"/>
      <c r="AMI1805" s="0"/>
      <c r="AMJ1805" s="0"/>
    </row>
    <row r="1806" s="39" customFormat="true" ht="13.8" hidden="false" customHeight="false" outlineLevel="0" collapsed="false">
      <c r="A1806" s="27" t="n">
        <v>31005144</v>
      </c>
      <c r="B1806" s="28" t="s">
        <v>1836</v>
      </c>
      <c r="C1806" s="29"/>
      <c r="D1806" s="29"/>
      <c r="E1806" s="27" t="s">
        <v>195</v>
      </c>
      <c r="F1806" s="19" t="n">
        <f aca="false">IF(C1806="",VLOOKUP(E1806,'PORTE E UCO'!$A$5:$D$46,4,0),VLOOKUP(E1806,'PORTE E UCO'!$A$5:$D$46,4,0)*C1806)</f>
        <v>742.008916</v>
      </c>
      <c r="G1806" s="30"/>
      <c r="H1806" s="21" t="n">
        <f aca="false">G1806*$R$2</f>
        <v>0</v>
      </c>
      <c r="I1806" s="27" t="n">
        <v>1</v>
      </c>
      <c r="J1806" s="22" t="n">
        <f aca="false">IF(I1806&gt;=1,F1806*$J$2,"")</f>
        <v>222.6026748</v>
      </c>
      <c r="K1806" s="22" t="str">
        <f aca="false">IF(I1806&gt;=2,F1806*$K$2,"")</f>
        <v/>
      </c>
      <c r="L1806" s="22" t="str">
        <f aca="false">IF(I1806&gt;=3,F1806*$L$2,"")</f>
        <v/>
      </c>
      <c r="M1806" s="22" t="str">
        <f aca="false">IF(I1806&gt;=4,F1806*$M$2,"")</f>
        <v/>
      </c>
      <c r="N1806" s="27" t="n">
        <v>3</v>
      </c>
      <c r="O1806" s="27" t="n">
        <v>0</v>
      </c>
      <c r="P1806" s="31" t="n">
        <v>0</v>
      </c>
      <c r="Q1806" s="32"/>
      <c r="R1806" s="38"/>
      <c r="S1806" s="25" t="n">
        <f aca="false">SUM(F1806,H1806,J1806,K1806,L1806,M1806)</f>
        <v>964.6115908</v>
      </c>
      <c r="T1806" s="25" t="n">
        <f aca="false">SUM(F1806,H1806,J1806,K1806,L1806,M1806,Q1806)</f>
        <v>964.6115908</v>
      </c>
      <c r="AMH1806" s="13"/>
      <c r="AMI1806" s="0"/>
      <c r="AMJ1806" s="0"/>
    </row>
    <row r="1807" s="39" customFormat="true" ht="13.8" hidden="false" customHeight="false" outlineLevel="0" collapsed="false">
      <c r="A1807" s="16" t="n">
        <v>31005519</v>
      </c>
      <c r="B1807" s="17" t="s">
        <v>1837</v>
      </c>
      <c r="C1807" s="18"/>
      <c r="D1807" s="18"/>
      <c r="E1807" s="16" t="s">
        <v>229</v>
      </c>
      <c r="F1807" s="19" t="n">
        <f aca="false">IF(C1807="",VLOOKUP(E1807,'PORTE E UCO'!$A$5:$D$46,4,0),VLOOKUP(E1807,'PORTE E UCO'!$A$5:$D$46,4,0)*C1807)</f>
        <v>946.935808</v>
      </c>
      <c r="G1807" s="20" t="n">
        <v>28.39</v>
      </c>
      <c r="H1807" s="21" t="n">
        <f aca="false">G1807*$R$2</f>
        <v>558.53441248</v>
      </c>
      <c r="I1807" s="16" t="n">
        <v>2</v>
      </c>
      <c r="J1807" s="22" t="n">
        <f aca="false">IF(I1807&gt;=1,F1807*$J$2,"")</f>
        <v>284.0807424</v>
      </c>
      <c r="K1807" s="22" t="n">
        <f aca="false">IF(I1807&gt;=2,F1807*$K$2,"")</f>
        <v>189.3871616</v>
      </c>
      <c r="L1807" s="22" t="str">
        <f aca="false">IF(I1807&gt;=3,F1807*$L$2,"")</f>
        <v/>
      </c>
      <c r="M1807" s="22" t="str">
        <f aca="false">IF(I1807&gt;=4,F1807*$M$2,"")</f>
        <v/>
      </c>
      <c r="N1807" s="16" t="n">
        <v>5</v>
      </c>
      <c r="O1807" s="16" t="n">
        <v>0</v>
      </c>
      <c r="P1807" s="23" t="n">
        <v>0</v>
      </c>
      <c r="Q1807" s="22"/>
      <c r="R1807" s="38"/>
      <c r="S1807" s="25" t="n">
        <f aca="false">SUM(F1807,H1807,J1807,K1807,L1807,M1807)</f>
        <v>1978.93812448</v>
      </c>
      <c r="T1807" s="25" t="n">
        <f aca="false">SUM(F1807,H1807,J1807,K1807,L1807,M1807,Q1807)</f>
        <v>1978.93812448</v>
      </c>
      <c r="AMH1807" s="13"/>
      <c r="AMI1807" s="0"/>
      <c r="AMJ1807" s="0"/>
    </row>
    <row r="1808" s="39" customFormat="true" ht="13.8" hidden="false" customHeight="false" outlineLevel="0" collapsed="false">
      <c r="A1808" s="27" t="n">
        <v>31005152</v>
      </c>
      <c r="B1808" s="28" t="s">
        <v>1838</v>
      </c>
      <c r="C1808" s="29"/>
      <c r="D1808" s="29"/>
      <c r="E1808" s="27" t="s">
        <v>229</v>
      </c>
      <c r="F1808" s="19" t="n">
        <f aca="false">IF(C1808="",VLOOKUP(E1808,'PORTE E UCO'!$A$5:$D$46,4,0),VLOOKUP(E1808,'PORTE E UCO'!$A$5:$D$46,4,0)*C1808)</f>
        <v>946.935808</v>
      </c>
      <c r="G1808" s="30"/>
      <c r="H1808" s="21" t="n">
        <f aca="false">G1808*$R$2</f>
        <v>0</v>
      </c>
      <c r="I1808" s="27" t="n">
        <v>2</v>
      </c>
      <c r="J1808" s="22" t="n">
        <f aca="false">IF(I1808&gt;=1,F1808*$J$2,"")</f>
        <v>284.0807424</v>
      </c>
      <c r="K1808" s="22" t="n">
        <f aca="false">IF(I1808&gt;=2,F1808*$K$2,"")</f>
        <v>189.3871616</v>
      </c>
      <c r="L1808" s="22" t="str">
        <f aca="false">IF(I1808&gt;=3,F1808*$L$2,"")</f>
        <v/>
      </c>
      <c r="M1808" s="22" t="str">
        <f aca="false">IF(I1808&gt;=4,F1808*$M$2,"")</f>
        <v/>
      </c>
      <c r="N1808" s="27" t="n">
        <v>5</v>
      </c>
      <c r="O1808" s="27" t="n">
        <v>0</v>
      </c>
      <c r="P1808" s="31" t="n">
        <v>0</v>
      </c>
      <c r="Q1808" s="32"/>
      <c r="R1808" s="38"/>
      <c r="S1808" s="25" t="n">
        <f aca="false">SUM(F1808,H1808,J1808,K1808,L1808,M1808)</f>
        <v>1420.403712</v>
      </c>
      <c r="T1808" s="25" t="n">
        <f aca="false">SUM(F1808,H1808,J1808,K1808,L1808,M1808,Q1808)</f>
        <v>1420.403712</v>
      </c>
      <c r="AMH1808" s="13"/>
      <c r="AMI1808" s="0"/>
      <c r="AMJ1808" s="0"/>
    </row>
    <row r="1809" s="39" customFormat="true" ht="13.8" hidden="false" customHeight="false" outlineLevel="0" collapsed="false">
      <c r="A1809" s="16" t="n">
        <v>31005527</v>
      </c>
      <c r="B1809" s="17" t="s">
        <v>1839</v>
      </c>
      <c r="C1809" s="18"/>
      <c r="D1809" s="18"/>
      <c r="E1809" s="16" t="s">
        <v>359</v>
      </c>
      <c r="F1809" s="19" t="n">
        <f aca="false">IF(C1809="",VLOOKUP(E1809,'PORTE E UCO'!$A$5:$D$46,4,0),VLOOKUP(E1809,'PORTE E UCO'!$A$5:$D$46,4,0)*C1809)</f>
        <v>1473.154654</v>
      </c>
      <c r="G1809" s="20" t="n">
        <v>36.5</v>
      </c>
      <c r="H1809" s="21" t="n">
        <f aca="false">G1809*$R$2</f>
        <v>718.087568</v>
      </c>
      <c r="I1809" s="16" t="n">
        <v>2</v>
      </c>
      <c r="J1809" s="22" t="n">
        <f aca="false">IF(I1809&gt;=1,F1809*$J$2,"")</f>
        <v>441.9463962</v>
      </c>
      <c r="K1809" s="22" t="n">
        <f aca="false">IF(I1809&gt;=2,F1809*$K$2,"")</f>
        <v>294.6309308</v>
      </c>
      <c r="L1809" s="22" t="str">
        <f aca="false">IF(I1809&gt;=3,F1809*$L$2,"")</f>
        <v/>
      </c>
      <c r="M1809" s="22" t="str">
        <f aca="false">IF(I1809&gt;=4,F1809*$M$2,"")</f>
        <v/>
      </c>
      <c r="N1809" s="16" t="n">
        <v>6</v>
      </c>
      <c r="O1809" s="16" t="n">
        <v>0</v>
      </c>
      <c r="P1809" s="23" t="n">
        <v>0</v>
      </c>
      <c r="Q1809" s="22"/>
      <c r="R1809" s="38"/>
      <c r="S1809" s="25" t="n">
        <f aca="false">SUM(F1809,H1809,J1809,K1809,L1809,M1809)</f>
        <v>2927.819549</v>
      </c>
      <c r="T1809" s="25" t="n">
        <f aca="false">SUM(F1809,H1809,J1809,K1809,L1809,M1809,Q1809)</f>
        <v>2927.819549</v>
      </c>
      <c r="AMH1809" s="13"/>
      <c r="AMI1809" s="0"/>
      <c r="AMJ1809" s="0"/>
    </row>
    <row r="1810" s="39" customFormat="true" ht="13.8" hidden="false" customHeight="false" outlineLevel="0" collapsed="false">
      <c r="A1810" s="27" t="n">
        <v>31005160</v>
      </c>
      <c r="B1810" s="28" t="s">
        <v>1840</v>
      </c>
      <c r="C1810" s="29"/>
      <c r="D1810" s="29"/>
      <c r="E1810" s="27" t="s">
        <v>320</v>
      </c>
      <c r="F1810" s="19" t="n">
        <f aca="false">IF(C1810="",VLOOKUP(E1810,'PORTE E UCO'!$A$5:$D$46,4,0),VLOOKUP(E1810,'PORTE E UCO'!$A$5:$D$46,4,0)*C1810)</f>
        <v>1224.795374</v>
      </c>
      <c r="G1810" s="30"/>
      <c r="H1810" s="21" t="n">
        <f aca="false">G1810*$R$2</f>
        <v>0</v>
      </c>
      <c r="I1810" s="27" t="n">
        <v>2</v>
      </c>
      <c r="J1810" s="22" t="n">
        <f aca="false">IF(I1810&gt;=1,F1810*$J$2,"")</f>
        <v>367.4386122</v>
      </c>
      <c r="K1810" s="22" t="n">
        <f aca="false">IF(I1810&gt;=2,F1810*$K$2,"")</f>
        <v>244.9590748</v>
      </c>
      <c r="L1810" s="22" t="str">
        <f aca="false">IF(I1810&gt;=3,F1810*$L$2,"")</f>
        <v/>
      </c>
      <c r="M1810" s="22" t="str">
        <f aca="false">IF(I1810&gt;=4,F1810*$M$2,"")</f>
        <v/>
      </c>
      <c r="N1810" s="27" t="n">
        <v>5</v>
      </c>
      <c r="O1810" s="27" t="n">
        <v>0</v>
      </c>
      <c r="P1810" s="31" t="n">
        <v>0</v>
      </c>
      <c r="Q1810" s="32"/>
      <c r="R1810" s="38"/>
      <c r="S1810" s="25" t="n">
        <f aca="false">SUM(F1810,H1810,J1810,K1810,L1810,M1810)</f>
        <v>1837.193061</v>
      </c>
      <c r="T1810" s="25" t="n">
        <f aca="false">SUM(F1810,H1810,J1810,K1810,L1810,M1810,Q1810)</f>
        <v>1837.193061</v>
      </c>
      <c r="AMH1810" s="13"/>
      <c r="AMI1810" s="0"/>
      <c r="AMJ1810" s="0"/>
    </row>
    <row r="1811" s="39" customFormat="true" ht="13.8" hidden="false" customHeight="false" outlineLevel="0" collapsed="false">
      <c r="A1811" s="16" t="n">
        <v>31005179</v>
      </c>
      <c r="B1811" s="17" t="s">
        <v>1841</v>
      </c>
      <c r="C1811" s="18"/>
      <c r="D1811" s="18"/>
      <c r="E1811" s="16" t="s">
        <v>229</v>
      </c>
      <c r="F1811" s="19" t="n">
        <f aca="false">IF(C1811="",VLOOKUP(E1811,'PORTE E UCO'!$A$5:$D$46,4,0),VLOOKUP(E1811,'PORTE E UCO'!$A$5:$D$46,4,0)*C1811)</f>
        <v>946.935808</v>
      </c>
      <c r="G1811" s="20"/>
      <c r="H1811" s="21" t="n">
        <f aca="false">G1811*$R$2</f>
        <v>0</v>
      </c>
      <c r="I1811" s="16" t="n">
        <v>2</v>
      </c>
      <c r="J1811" s="22" t="n">
        <f aca="false">IF(I1811&gt;=1,F1811*$J$2,"")</f>
        <v>284.0807424</v>
      </c>
      <c r="K1811" s="22" t="n">
        <f aca="false">IF(I1811&gt;=2,F1811*$K$2,"")</f>
        <v>189.3871616</v>
      </c>
      <c r="L1811" s="22" t="str">
        <f aca="false">IF(I1811&gt;=3,F1811*$L$2,"")</f>
        <v/>
      </c>
      <c r="M1811" s="22" t="str">
        <f aca="false">IF(I1811&gt;=4,F1811*$M$2,"")</f>
        <v/>
      </c>
      <c r="N1811" s="16" t="n">
        <v>5</v>
      </c>
      <c r="O1811" s="16" t="n">
        <v>0</v>
      </c>
      <c r="P1811" s="23" t="n">
        <v>0</v>
      </c>
      <c r="Q1811" s="22"/>
      <c r="R1811" s="38"/>
      <c r="S1811" s="25" t="n">
        <f aca="false">SUM(F1811,H1811,J1811,K1811,L1811,M1811)</f>
        <v>1420.403712</v>
      </c>
      <c r="T1811" s="25" t="n">
        <f aca="false">SUM(F1811,H1811,J1811,K1811,L1811,M1811,Q1811)</f>
        <v>1420.403712</v>
      </c>
      <c r="AMH1811" s="13"/>
      <c r="AMI1811" s="0"/>
      <c r="AMJ1811" s="0"/>
    </row>
    <row r="1812" s="39" customFormat="true" ht="13.8" hidden="false" customHeight="false" outlineLevel="0" collapsed="false">
      <c r="A1812" s="27" t="n">
        <v>31005535</v>
      </c>
      <c r="B1812" s="28" t="s">
        <v>1842</v>
      </c>
      <c r="C1812" s="29"/>
      <c r="D1812" s="29"/>
      <c r="E1812" s="27" t="s">
        <v>359</v>
      </c>
      <c r="F1812" s="19" t="n">
        <f aca="false">IF(C1812="",VLOOKUP(E1812,'PORTE E UCO'!$A$5:$D$46,4,0),VLOOKUP(E1812,'PORTE E UCO'!$A$5:$D$46,4,0)*C1812)</f>
        <v>1473.154654</v>
      </c>
      <c r="G1812" s="30" t="n">
        <v>36.5</v>
      </c>
      <c r="H1812" s="21" t="n">
        <f aca="false">G1812*$R$2</f>
        <v>718.087568</v>
      </c>
      <c r="I1812" s="27" t="n">
        <v>2</v>
      </c>
      <c r="J1812" s="22" t="n">
        <f aca="false">IF(I1812&gt;=1,F1812*$J$2,"")</f>
        <v>441.9463962</v>
      </c>
      <c r="K1812" s="22" t="n">
        <f aca="false">IF(I1812&gt;=2,F1812*$K$2,"")</f>
        <v>294.6309308</v>
      </c>
      <c r="L1812" s="22" t="str">
        <f aca="false">IF(I1812&gt;=3,F1812*$L$2,"")</f>
        <v/>
      </c>
      <c r="M1812" s="22" t="str">
        <f aca="false">IF(I1812&gt;=4,F1812*$M$2,"")</f>
        <v/>
      </c>
      <c r="N1812" s="27" t="n">
        <v>6</v>
      </c>
      <c r="O1812" s="27" t="n">
        <v>0</v>
      </c>
      <c r="P1812" s="31" t="n">
        <v>0</v>
      </c>
      <c r="Q1812" s="32"/>
      <c r="R1812" s="38"/>
      <c r="S1812" s="25" t="n">
        <f aca="false">SUM(F1812,H1812,J1812,K1812,L1812,M1812)</f>
        <v>2927.819549</v>
      </c>
      <c r="T1812" s="25" t="n">
        <f aca="false">SUM(F1812,H1812,J1812,K1812,L1812,M1812,Q1812)</f>
        <v>2927.819549</v>
      </c>
      <c r="AMH1812" s="13"/>
      <c r="AMI1812" s="0"/>
      <c r="AMJ1812" s="0"/>
    </row>
    <row r="1813" s="39" customFormat="true" ht="13.8" hidden="false" customHeight="false" outlineLevel="0" collapsed="false">
      <c r="A1813" s="16" t="n">
        <v>31005195</v>
      </c>
      <c r="B1813" s="17" t="s">
        <v>1843</v>
      </c>
      <c r="C1813" s="18"/>
      <c r="D1813" s="18"/>
      <c r="E1813" s="16" t="s">
        <v>22</v>
      </c>
      <c r="F1813" s="19" t="n">
        <f aca="false">IF(C1813="",VLOOKUP(E1813,'PORTE E UCO'!$A$5:$D$46,4,0),VLOOKUP(E1813,'PORTE E UCO'!$A$5:$D$46,4,0)*C1813)</f>
        <v>220.434104</v>
      </c>
      <c r="G1813" s="20"/>
      <c r="H1813" s="21" t="n">
        <f aca="false">G1813*$R$2</f>
        <v>0</v>
      </c>
      <c r="I1813" s="16" t="n">
        <v>1</v>
      </c>
      <c r="J1813" s="22" t="n">
        <f aca="false">IF(I1813&gt;=1,F1813*$J$2,"")</f>
        <v>66.1302312</v>
      </c>
      <c r="K1813" s="22" t="str">
        <f aca="false">IF(I1813&gt;=2,F1813*$K$2,"")</f>
        <v/>
      </c>
      <c r="L1813" s="22" t="str">
        <f aca="false">IF(I1813&gt;=3,F1813*$L$2,"")</f>
        <v/>
      </c>
      <c r="M1813" s="22" t="str">
        <f aca="false">IF(I1813&gt;=4,F1813*$M$2,"")</f>
        <v/>
      </c>
      <c r="N1813" s="16" t="n">
        <v>4</v>
      </c>
      <c r="O1813" s="16" t="n">
        <v>0</v>
      </c>
      <c r="P1813" s="23" t="n">
        <v>0</v>
      </c>
      <c r="Q1813" s="22"/>
      <c r="R1813" s="38"/>
      <c r="S1813" s="25" t="n">
        <f aca="false">SUM(F1813,H1813,J1813,K1813,L1813,M1813)</f>
        <v>286.5643352</v>
      </c>
      <c r="T1813" s="25" t="n">
        <f aca="false">SUM(F1813,H1813,J1813,K1813,L1813,M1813,Q1813)</f>
        <v>286.5643352</v>
      </c>
      <c r="AMH1813" s="13"/>
      <c r="AMI1813" s="0"/>
      <c r="AMJ1813" s="0"/>
    </row>
    <row r="1814" s="39" customFormat="true" ht="13.8" hidden="false" customHeight="false" outlineLevel="0" collapsed="false">
      <c r="A1814" s="27" t="n">
        <v>31005446</v>
      </c>
      <c r="B1814" s="28" t="s">
        <v>1844</v>
      </c>
      <c r="C1814" s="29"/>
      <c r="D1814" s="29"/>
      <c r="E1814" s="27" t="s">
        <v>229</v>
      </c>
      <c r="F1814" s="19" t="n">
        <f aca="false">IF(C1814="",VLOOKUP(E1814,'PORTE E UCO'!$A$5:$D$46,4,0),VLOOKUP(E1814,'PORTE E UCO'!$A$5:$D$46,4,0)*C1814)</f>
        <v>946.935808</v>
      </c>
      <c r="G1814" s="30"/>
      <c r="H1814" s="21" t="n">
        <f aca="false">G1814*$R$2</f>
        <v>0</v>
      </c>
      <c r="I1814" s="27" t="n">
        <v>2</v>
      </c>
      <c r="J1814" s="22" t="n">
        <f aca="false">IF(I1814&gt;=1,F1814*$J$2,"")</f>
        <v>284.0807424</v>
      </c>
      <c r="K1814" s="22" t="n">
        <f aca="false">IF(I1814&gt;=2,F1814*$K$2,"")</f>
        <v>189.3871616</v>
      </c>
      <c r="L1814" s="22" t="str">
        <f aca="false">IF(I1814&gt;=3,F1814*$L$2,"")</f>
        <v/>
      </c>
      <c r="M1814" s="22" t="str">
        <f aca="false">IF(I1814&gt;=4,F1814*$M$2,"")</f>
        <v/>
      </c>
      <c r="N1814" s="27" t="n">
        <v>5</v>
      </c>
      <c r="O1814" s="27" t="n">
        <v>0</v>
      </c>
      <c r="P1814" s="31" t="n">
        <v>0</v>
      </c>
      <c r="Q1814" s="32"/>
      <c r="R1814" s="38"/>
      <c r="S1814" s="25" t="n">
        <f aca="false">SUM(F1814,H1814,J1814,K1814,L1814,M1814)</f>
        <v>1420.403712</v>
      </c>
      <c r="T1814" s="25" t="n">
        <f aca="false">SUM(F1814,H1814,J1814,K1814,L1814,M1814,Q1814)</f>
        <v>1420.403712</v>
      </c>
      <c r="AMH1814" s="13"/>
      <c r="AMI1814" s="0"/>
      <c r="AMJ1814" s="0"/>
    </row>
    <row r="1815" s="39" customFormat="true" ht="14.95" hidden="false" customHeight="false" outlineLevel="0" collapsed="false">
      <c r="A1815" s="16" t="n">
        <v>31005543</v>
      </c>
      <c r="B1815" s="17" t="s">
        <v>1845</v>
      </c>
      <c r="C1815" s="18"/>
      <c r="D1815" s="18"/>
      <c r="E1815" s="16" t="s">
        <v>320</v>
      </c>
      <c r="F1815" s="19" t="n">
        <f aca="false">IF(C1815="",VLOOKUP(E1815,'PORTE E UCO'!$A$5:$D$46,4,0),VLOOKUP(E1815,'PORTE E UCO'!$A$5:$D$46,4,0)*C1815)</f>
        <v>1224.795374</v>
      </c>
      <c r="G1815" s="20" t="n">
        <v>34.47</v>
      </c>
      <c r="H1815" s="21" t="n">
        <f aca="false">G1815*$R$2</f>
        <v>678.15009504</v>
      </c>
      <c r="I1815" s="16" t="n">
        <v>2</v>
      </c>
      <c r="J1815" s="22" t="n">
        <f aca="false">IF(I1815&gt;=1,F1815*$J$2,"")</f>
        <v>367.4386122</v>
      </c>
      <c r="K1815" s="22" t="n">
        <f aca="false">IF(I1815&gt;=2,F1815*$K$2,"")</f>
        <v>244.9590748</v>
      </c>
      <c r="L1815" s="22" t="str">
        <f aca="false">IF(I1815&gt;=3,F1815*$L$2,"")</f>
        <v/>
      </c>
      <c r="M1815" s="22" t="str">
        <f aca="false">IF(I1815&gt;=4,F1815*$M$2,"")</f>
        <v/>
      </c>
      <c r="N1815" s="16" t="n">
        <v>6</v>
      </c>
      <c r="O1815" s="16" t="n">
        <v>0</v>
      </c>
      <c r="P1815" s="23" t="n">
        <v>0</v>
      </c>
      <c r="Q1815" s="22"/>
      <c r="R1815" s="38"/>
      <c r="S1815" s="25" t="n">
        <f aca="false">SUM(F1815,H1815,J1815,K1815,L1815,M1815)</f>
        <v>2515.34315604</v>
      </c>
      <c r="T1815" s="25" t="n">
        <f aca="false">SUM(F1815,H1815,J1815,K1815,L1815,M1815,Q1815)</f>
        <v>2515.34315604</v>
      </c>
      <c r="AMH1815" s="13"/>
      <c r="AMI1815" s="0"/>
      <c r="AMJ1815" s="0"/>
    </row>
    <row r="1816" s="39" customFormat="true" ht="13.8" hidden="false" customHeight="false" outlineLevel="0" collapsed="false">
      <c r="A1816" s="27" t="n">
        <v>31005187</v>
      </c>
      <c r="B1816" s="28" t="s">
        <v>1846</v>
      </c>
      <c r="C1816" s="29"/>
      <c r="D1816" s="29"/>
      <c r="E1816" s="27" t="s">
        <v>206</v>
      </c>
      <c r="F1816" s="19" t="n">
        <f aca="false">IF(C1816="",VLOOKUP(E1816,'PORTE E UCO'!$A$5:$D$46,4,0),VLOOKUP(E1816,'PORTE E UCO'!$A$5:$D$46,4,0)*C1816)</f>
        <v>839.818166</v>
      </c>
      <c r="G1816" s="30"/>
      <c r="H1816" s="21" t="n">
        <f aca="false">G1816*$R$2</f>
        <v>0</v>
      </c>
      <c r="I1816" s="27" t="n">
        <v>2</v>
      </c>
      <c r="J1816" s="22" t="n">
        <f aca="false">IF(I1816&gt;=1,F1816*$J$2,"")</f>
        <v>251.9454498</v>
      </c>
      <c r="K1816" s="22" t="n">
        <f aca="false">IF(I1816&gt;=2,F1816*$K$2,"")</f>
        <v>167.9636332</v>
      </c>
      <c r="L1816" s="22" t="str">
        <f aca="false">IF(I1816&gt;=3,F1816*$L$2,"")</f>
        <v/>
      </c>
      <c r="M1816" s="22" t="str">
        <f aca="false">IF(I1816&gt;=4,F1816*$M$2,"")</f>
        <v/>
      </c>
      <c r="N1816" s="27" t="n">
        <v>5</v>
      </c>
      <c r="O1816" s="27" t="n">
        <v>0</v>
      </c>
      <c r="P1816" s="31" t="n">
        <v>0</v>
      </c>
      <c r="Q1816" s="32"/>
      <c r="R1816" s="38"/>
      <c r="S1816" s="25" t="n">
        <f aca="false">SUM(F1816,H1816,J1816,K1816,L1816,M1816)</f>
        <v>1259.727249</v>
      </c>
      <c r="T1816" s="25" t="n">
        <f aca="false">SUM(F1816,H1816,J1816,K1816,L1816,M1816,Q1816)</f>
        <v>1259.727249</v>
      </c>
      <c r="AMH1816" s="13"/>
      <c r="AMI1816" s="0"/>
      <c r="AMJ1816" s="0"/>
    </row>
    <row r="1817" s="39" customFormat="true" ht="14.95" hidden="false" customHeight="false" outlineLevel="0" collapsed="false">
      <c r="A1817" s="16" t="n">
        <v>31005551</v>
      </c>
      <c r="B1817" s="17" t="s">
        <v>1847</v>
      </c>
      <c r="C1817" s="18"/>
      <c r="D1817" s="18"/>
      <c r="E1817" s="16" t="s">
        <v>221</v>
      </c>
      <c r="F1817" s="19" t="n">
        <f aca="false">IF(C1817="",VLOOKUP(E1817,'PORTE E UCO'!$A$5:$D$46,4,0),VLOOKUP(E1817,'PORTE E UCO'!$A$5:$D$46,4,0)*C1817)</f>
        <v>1140.948712</v>
      </c>
      <c r="G1817" s="20" t="n">
        <v>34.47</v>
      </c>
      <c r="H1817" s="21" t="n">
        <f aca="false">G1817*$R$2</f>
        <v>678.15009504</v>
      </c>
      <c r="I1817" s="16" t="n">
        <v>2</v>
      </c>
      <c r="J1817" s="22" t="n">
        <f aca="false">IF(I1817&gt;=1,F1817*$J$2,"")</f>
        <v>342.2846136</v>
      </c>
      <c r="K1817" s="22" t="n">
        <f aca="false">IF(I1817&gt;=2,F1817*$K$2,"")</f>
        <v>228.1897424</v>
      </c>
      <c r="L1817" s="22" t="str">
        <f aca="false">IF(I1817&gt;=3,F1817*$L$2,"")</f>
        <v/>
      </c>
      <c r="M1817" s="22" t="str">
        <f aca="false">IF(I1817&gt;=4,F1817*$M$2,"")</f>
        <v/>
      </c>
      <c r="N1817" s="16" t="n">
        <v>6</v>
      </c>
      <c r="O1817" s="16" t="n">
        <v>0</v>
      </c>
      <c r="P1817" s="23" t="n">
        <v>0</v>
      </c>
      <c r="Q1817" s="22"/>
      <c r="R1817" s="38"/>
      <c r="S1817" s="25" t="n">
        <f aca="false">SUM(F1817,H1817,J1817,K1817,L1817,M1817)</f>
        <v>2389.57316304</v>
      </c>
      <c r="T1817" s="25" t="n">
        <f aca="false">SUM(F1817,H1817,J1817,K1817,L1817,M1817,Q1817)</f>
        <v>2389.57316304</v>
      </c>
      <c r="AMH1817" s="13"/>
      <c r="AMI1817" s="0"/>
      <c r="AMJ1817" s="0"/>
    </row>
    <row r="1818" s="39" customFormat="true" ht="13.8" hidden="false" customHeight="false" outlineLevel="0" collapsed="false">
      <c r="A1818" s="27" t="n">
        <v>31005209</v>
      </c>
      <c r="B1818" s="28" t="s">
        <v>1848</v>
      </c>
      <c r="C1818" s="29"/>
      <c r="D1818" s="29"/>
      <c r="E1818" s="27" t="s">
        <v>174</v>
      </c>
      <c r="F1818" s="19" t="n">
        <f aca="false">IF(C1818="",VLOOKUP(E1818,'PORTE E UCO'!$A$5:$D$46,4,0),VLOOKUP(E1818,'PORTE E UCO'!$A$5:$D$46,4,0)*C1818)</f>
        <v>1709.126456</v>
      </c>
      <c r="G1818" s="30"/>
      <c r="H1818" s="21" t="n">
        <f aca="false">G1818*$R$2</f>
        <v>0</v>
      </c>
      <c r="I1818" s="27" t="n">
        <v>2</v>
      </c>
      <c r="J1818" s="22" t="n">
        <f aca="false">IF(I1818&gt;=1,F1818*$J$2,"")</f>
        <v>512.7379368</v>
      </c>
      <c r="K1818" s="22" t="n">
        <f aca="false">IF(I1818&gt;=2,F1818*$K$2,"")</f>
        <v>341.8252912</v>
      </c>
      <c r="L1818" s="22" t="str">
        <f aca="false">IF(I1818&gt;=3,F1818*$L$2,"")</f>
        <v/>
      </c>
      <c r="M1818" s="22" t="str">
        <f aca="false">IF(I1818&gt;=4,F1818*$M$2,"")</f>
        <v/>
      </c>
      <c r="N1818" s="27" t="n">
        <v>6</v>
      </c>
      <c r="O1818" s="27" t="n">
        <v>0</v>
      </c>
      <c r="P1818" s="31" t="n">
        <v>0</v>
      </c>
      <c r="Q1818" s="32"/>
      <c r="R1818" s="38"/>
      <c r="S1818" s="25" t="n">
        <f aca="false">SUM(F1818,H1818,J1818,K1818,L1818,M1818)</f>
        <v>2563.689684</v>
      </c>
      <c r="T1818" s="25" t="n">
        <f aca="false">SUM(F1818,H1818,J1818,K1818,L1818,M1818,Q1818)</f>
        <v>2563.689684</v>
      </c>
      <c r="AMH1818" s="13"/>
      <c r="AMI1818" s="0"/>
      <c r="AMJ1818" s="0"/>
    </row>
    <row r="1819" s="39" customFormat="true" ht="13.8" hidden="false" customHeight="false" outlineLevel="0" collapsed="false">
      <c r="A1819" s="16" t="n">
        <v>31005217</v>
      </c>
      <c r="B1819" s="17" t="s">
        <v>1849</v>
      </c>
      <c r="C1819" s="18"/>
      <c r="D1819" s="18"/>
      <c r="E1819" s="16" t="s">
        <v>308</v>
      </c>
      <c r="F1819" s="19" t="n">
        <f aca="false">IF(C1819="",VLOOKUP(E1819,'PORTE E UCO'!$A$5:$D$46,4,0),VLOOKUP(E1819,'PORTE E UCO'!$A$5:$D$46,4,0)*C1819)</f>
        <v>1327.248658</v>
      </c>
      <c r="G1819" s="20"/>
      <c r="H1819" s="21" t="n">
        <f aca="false">G1819*$R$2</f>
        <v>0</v>
      </c>
      <c r="I1819" s="16" t="n">
        <v>2</v>
      </c>
      <c r="J1819" s="22" t="n">
        <f aca="false">IF(I1819&gt;=1,F1819*$J$2,"")</f>
        <v>398.1745974</v>
      </c>
      <c r="K1819" s="22" t="n">
        <f aca="false">IF(I1819&gt;=2,F1819*$K$2,"")</f>
        <v>265.4497316</v>
      </c>
      <c r="L1819" s="22" t="str">
        <f aca="false">IF(I1819&gt;=3,F1819*$L$2,"")</f>
        <v/>
      </c>
      <c r="M1819" s="22" t="str">
        <f aca="false">IF(I1819&gt;=4,F1819*$M$2,"")</f>
        <v/>
      </c>
      <c r="N1819" s="16" t="n">
        <v>6</v>
      </c>
      <c r="O1819" s="16" t="n">
        <v>0</v>
      </c>
      <c r="P1819" s="23" t="n">
        <v>0</v>
      </c>
      <c r="Q1819" s="22"/>
      <c r="R1819" s="38"/>
      <c r="S1819" s="25" t="n">
        <f aca="false">SUM(F1819,H1819,J1819,K1819,L1819,M1819)</f>
        <v>1990.872987</v>
      </c>
      <c r="T1819" s="25" t="n">
        <f aca="false">SUM(F1819,H1819,J1819,K1819,L1819,M1819,Q1819)</f>
        <v>1990.872987</v>
      </c>
      <c r="AMH1819" s="13"/>
      <c r="AMI1819" s="0"/>
      <c r="AMJ1819" s="0"/>
    </row>
    <row r="1820" s="39" customFormat="true" ht="13.8" hidden="false" customHeight="false" outlineLevel="0" collapsed="false">
      <c r="A1820" s="27" t="n">
        <v>31005560</v>
      </c>
      <c r="B1820" s="28" t="s">
        <v>1850</v>
      </c>
      <c r="C1820" s="29"/>
      <c r="D1820" s="29"/>
      <c r="E1820" s="27" t="s">
        <v>361</v>
      </c>
      <c r="F1820" s="19" t="n">
        <f aca="false">IF(C1820="",VLOOKUP(E1820,'PORTE E UCO'!$A$5:$D$46,4,0),VLOOKUP(E1820,'PORTE E UCO'!$A$5:$D$46,4,0)*C1820)</f>
        <v>2089.449468</v>
      </c>
      <c r="G1820" s="30" t="n">
        <v>64.88</v>
      </c>
      <c r="H1820" s="21" t="n">
        <f aca="false">G1820*$R$2</f>
        <v>1276.42524416</v>
      </c>
      <c r="I1820" s="27" t="n">
        <v>2</v>
      </c>
      <c r="J1820" s="22" t="n">
        <f aca="false">IF(I1820&gt;=1,F1820*$J$2,"")</f>
        <v>626.8348404</v>
      </c>
      <c r="K1820" s="22" t="n">
        <f aca="false">IF(I1820&gt;=2,F1820*$K$2,"")</f>
        <v>417.8898936</v>
      </c>
      <c r="L1820" s="22" t="str">
        <f aca="false">IF(I1820&gt;=3,F1820*$L$2,"")</f>
        <v/>
      </c>
      <c r="M1820" s="22" t="str">
        <f aca="false">IF(I1820&gt;=4,F1820*$M$2,"")</f>
        <v/>
      </c>
      <c r="N1820" s="27" t="n">
        <v>7</v>
      </c>
      <c r="O1820" s="27" t="n">
        <v>0</v>
      </c>
      <c r="P1820" s="31" t="n">
        <v>0</v>
      </c>
      <c r="Q1820" s="32"/>
      <c r="R1820" s="38"/>
      <c r="S1820" s="25" t="n">
        <f aca="false">SUM(F1820,H1820,J1820,K1820,L1820,M1820)</f>
        <v>4410.59944616</v>
      </c>
      <c r="T1820" s="25" t="n">
        <f aca="false">SUM(F1820,H1820,J1820,K1820,L1820,M1820,Q1820)</f>
        <v>4410.59944616</v>
      </c>
      <c r="AMH1820" s="13"/>
      <c r="AMI1820" s="0"/>
      <c r="AMJ1820" s="0"/>
    </row>
    <row r="1821" s="39" customFormat="true" ht="13.8" hidden="false" customHeight="false" outlineLevel="0" collapsed="false">
      <c r="A1821" s="16" t="n">
        <v>31005225</v>
      </c>
      <c r="B1821" s="17" t="s">
        <v>1851</v>
      </c>
      <c r="C1821" s="18"/>
      <c r="D1821" s="18"/>
      <c r="E1821" s="16" t="s">
        <v>221</v>
      </c>
      <c r="F1821" s="19" t="n">
        <f aca="false">IF(C1821="",VLOOKUP(E1821,'PORTE E UCO'!$A$5:$D$46,4,0),VLOOKUP(E1821,'PORTE E UCO'!$A$5:$D$46,4,0)*C1821)</f>
        <v>1140.948712</v>
      </c>
      <c r="G1821" s="20"/>
      <c r="H1821" s="21" t="n">
        <f aca="false">G1821*$R$2</f>
        <v>0</v>
      </c>
      <c r="I1821" s="16" t="n">
        <v>2</v>
      </c>
      <c r="J1821" s="22" t="n">
        <f aca="false">IF(I1821&gt;=1,F1821*$J$2,"")</f>
        <v>342.2846136</v>
      </c>
      <c r="K1821" s="22" t="n">
        <f aca="false">IF(I1821&gt;=2,F1821*$K$2,"")</f>
        <v>228.1897424</v>
      </c>
      <c r="L1821" s="22" t="str">
        <f aca="false">IF(I1821&gt;=3,F1821*$L$2,"")</f>
        <v/>
      </c>
      <c r="M1821" s="22" t="str">
        <f aca="false">IF(I1821&gt;=4,F1821*$M$2,"")</f>
        <v/>
      </c>
      <c r="N1821" s="16" t="n">
        <v>5</v>
      </c>
      <c r="O1821" s="16" t="n">
        <v>0</v>
      </c>
      <c r="P1821" s="23" t="n">
        <v>0</v>
      </c>
      <c r="Q1821" s="22"/>
      <c r="R1821" s="38"/>
      <c r="S1821" s="25" t="n">
        <f aca="false">SUM(F1821,H1821,J1821,K1821,L1821,M1821)</f>
        <v>1711.423068</v>
      </c>
      <c r="T1821" s="25" t="n">
        <f aca="false">SUM(F1821,H1821,J1821,K1821,L1821,M1821,Q1821)</f>
        <v>1711.423068</v>
      </c>
      <c r="AMH1821" s="13"/>
      <c r="AMI1821" s="0"/>
      <c r="AMJ1821" s="0"/>
    </row>
    <row r="1822" s="39" customFormat="true" ht="13.8" hidden="false" customHeight="false" outlineLevel="0" collapsed="false">
      <c r="A1822" s="27" t="n">
        <v>31005578</v>
      </c>
      <c r="B1822" s="28" t="s">
        <v>1852</v>
      </c>
      <c r="C1822" s="29"/>
      <c r="D1822" s="29"/>
      <c r="E1822" s="27" t="s">
        <v>174</v>
      </c>
      <c r="F1822" s="19" t="n">
        <f aca="false">IF(C1822="",VLOOKUP(E1822,'PORTE E UCO'!$A$5:$D$46,4,0),VLOOKUP(E1822,'PORTE E UCO'!$A$5:$D$46,4,0)*C1822)</f>
        <v>1709.126456</v>
      </c>
      <c r="G1822" s="30" t="n">
        <v>48.66</v>
      </c>
      <c r="H1822" s="21" t="n">
        <f aca="false">G1822*$R$2</f>
        <v>957.31893312</v>
      </c>
      <c r="I1822" s="27" t="n">
        <v>2</v>
      </c>
      <c r="J1822" s="22" t="n">
        <f aca="false">IF(I1822&gt;=1,F1822*$J$2,"")</f>
        <v>512.7379368</v>
      </c>
      <c r="K1822" s="22" t="n">
        <f aca="false">IF(I1822&gt;=2,F1822*$K$2,"")</f>
        <v>341.8252912</v>
      </c>
      <c r="L1822" s="22" t="str">
        <f aca="false">IF(I1822&gt;=3,F1822*$L$2,"")</f>
        <v/>
      </c>
      <c r="M1822" s="22" t="str">
        <f aca="false">IF(I1822&gt;=4,F1822*$M$2,"")</f>
        <v/>
      </c>
      <c r="N1822" s="27" t="n">
        <v>6</v>
      </c>
      <c r="O1822" s="27" t="n">
        <v>0</v>
      </c>
      <c r="P1822" s="31" t="n">
        <v>0</v>
      </c>
      <c r="Q1822" s="32"/>
      <c r="R1822" s="38"/>
      <c r="S1822" s="25" t="n">
        <f aca="false">SUM(F1822,H1822,J1822,K1822,L1822,M1822)</f>
        <v>3521.00861712</v>
      </c>
      <c r="T1822" s="25" t="n">
        <f aca="false">SUM(F1822,H1822,J1822,K1822,L1822,M1822,Q1822)</f>
        <v>3521.00861712</v>
      </c>
      <c r="AMH1822" s="13"/>
      <c r="AMI1822" s="0"/>
      <c r="AMJ1822" s="0"/>
    </row>
    <row r="1823" s="39" customFormat="true" ht="13.8" hidden="false" customHeight="false" outlineLevel="0" collapsed="false">
      <c r="A1823" s="16" t="n">
        <v>31005233</v>
      </c>
      <c r="B1823" s="17" t="s">
        <v>1853</v>
      </c>
      <c r="C1823" s="18"/>
      <c r="D1823" s="18"/>
      <c r="E1823" s="16" t="s">
        <v>176</v>
      </c>
      <c r="F1823" s="19" t="n">
        <f aca="false">IF(C1823="",VLOOKUP(E1823,'PORTE E UCO'!$A$5:$D$46,4,0),VLOOKUP(E1823,'PORTE E UCO'!$A$5:$D$46,4,0)*C1823)</f>
        <v>891.034646</v>
      </c>
      <c r="G1823" s="20"/>
      <c r="H1823" s="21" t="n">
        <f aca="false">G1823*$R$2</f>
        <v>0</v>
      </c>
      <c r="I1823" s="16" t="n">
        <v>2</v>
      </c>
      <c r="J1823" s="22" t="n">
        <f aca="false">IF(I1823&gt;=1,F1823*$J$2,"")</f>
        <v>267.3103938</v>
      </c>
      <c r="K1823" s="22" t="n">
        <f aca="false">IF(I1823&gt;=2,F1823*$K$2,"")</f>
        <v>178.2069292</v>
      </c>
      <c r="L1823" s="22" t="str">
        <f aca="false">IF(I1823&gt;=3,F1823*$L$2,"")</f>
        <v/>
      </c>
      <c r="M1823" s="22" t="str">
        <f aca="false">IF(I1823&gt;=4,F1823*$M$2,"")</f>
        <v/>
      </c>
      <c r="N1823" s="16" t="n">
        <v>4</v>
      </c>
      <c r="O1823" s="16" t="n">
        <v>0</v>
      </c>
      <c r="P1823" s="23" t="n">
        <v>0</v>
      </c>
      <c r="Q1823" s="22"/>
      <c r="R1823" s="38"/>
      <c r="S1823" s="25" t="n">
        <f aca="false">SUM(F1823,H1823,J1823,K1823,L1823,M1823)</f>
        <v>1336.551969</v>
      </c>
      <c r="T1823" s="25" t="n">
        <f aca="false">SUM(F1823,H1823,J1823,K1823,L1823,M1823,Q1823)</f>
        <v>1336.551969</v>
      </c>
      <c r="AMH1823" s="13"/>
      <c r="AMI1823" s="0"/>
      <c r="AMJ1823" s="0"/>
    </row>
    <row r="1824" s="39" customFormat="true" ht="13.8" hidden="false" customHeight="false" outlineLevel="0" collapsed="false">
      <c r="A1824" s="27" t="n">
        <v>31005241</v>
      </c>
      <c r="B1824" s="28" t="s">
        <v>1854</v>
      </c>
      <c r="C1824" s="29"/>
      <c r="D1824" s="29"/>
      <c r="E1824" s="27" t="s">
        <v>206</v>
      </c>
      <c r="F1824" s="19" t="n">
        <f aca="false">IF(C1824="",VLOOKUP(E1824,'PORTE E UCO'!$A$5:$D$46,4,0),VLOOKUP(E1824,'PORTE E UCO'!$A$5:$D$46,4,0)*C1824)</f>
        <v>839.818166</v>
      </c>
      <c r="G1824" s="30"/>
      <c r="H1824" s="21" t="n">
        <f aca="false">G1824*$R$2</f>
        <v>0</v>
      </c>
      <c r="I1824" s="27" t="n">
        <v>2</v>
      </c>
      <c r="J1824" s="22" t="n">
        <f aca="false">IF(I1824&gt;=1,F1824*$J$2,"")</f>
        <v>251.9454498</v>
      </c>
      <c r="K1824" s="22" t="n">
        <f aca="false">IF(I1824&gt;=2,F1824*$K$2,"")</f>
        <v>167.9636332</v>
      </c>
      <c r="L1824" s="22" t="str">
        <f aca="false">IF(I1824&gt;=3,F1824*$L$2,"")</f>
        <v/>
      </c>
      <c r="M1824" s="22" t="str">
        <f aca="false">IF(I1824&gt;=4,F1824*$M$2,"")</f>
        <v/>
      </c>
      <c r="N1824" s="27" t="n">
        <v>4</v>
      </c>
      <c r="O1824" s="27" t="n">
        <v>0</v>
      </c>
      <c r="P1824" s="31" t="n">
        <v>0</v>
      </c>
      <c r="Q1824" s="32"/>
      <c r="R1824" s="38"/>
      <c r="S1824" s="25" t="n">
        <f aca="false">SUM(F1824,H1824,J1824,K1824,L1824,M1824)</f>
        <v>1259.727249</v>
      </c>
      <c r="T1824" s="25" t="n">
        <f aca="false">SUM(F1824,H1824,J1824,K1824,L1824,M1824,Q1824)</f>
        <v>1259.727249</v>
      </c>
      <c r="AMH1824" s="13"/>
      <c r="AMI1824" s="0"/>
      <c r="AMJ1824" s="0"/>
    </row>
    <row r="1825" s="39" customFormat="true" ht="13.8" hidden="false" customHeight="false" outlineLevel="0" collapsed="false">
      <c r="A1825" s="16" t="n">
        <v>31005586</v>
      </c>
      <c r="B1825" s="17" t="s">
        <v>1855</v>
      </c>
      <c r="C1825" s="18"/>
      <c r="D1825" s="18"/>
      <c r="E1825" s="16" t="s">
        <v>308</v>
      </c>
      <c r="F1825" s="19" t="n">
        <f aca="false">IF(C1825="",VLOOKUP(E1825,'PORTE E UCO'!$A$5:$D$46,4,0),VLOOKUP(E1825,'PORTE E UCO'!$A$5:$D$46,4,0)*C1825)</f>
        <v>1327.248658</v>
      </c>
      <c r="G1825" s="20" t="n">
        <v>36.5</v>
      </c>
      <c r="H1825" s="21" t="n">
        <f aca="false">G1825*$R$2</f>
        <v>718.087568</v>
      </c>
      <c r="I1825" s="16" t="n">
        <v>2</v>
      </c>
      <c r="J1825" s="22" t="n">
        <f aca="false">IF(I1825&gt;=1,F1825*$J$2,"")</f>
        <v>398.1745974</v>
      </c>
      <c r="K1825" s="22" t="n">
        <f aca="false">IF(I1825&gt;=2,F1825*$K$2,"")</f>
        <v>265.4497316</v>
      </c>
      <c r="L1825" s="22" t="str">
        <f aca="false">IF(I1825&gt;=3,F1825*$L$2,"")</f>
        <v/>
      </c>
      <c r="M1825" s="22" t="str">
        <f aca="false">IF(I1825&gt;=4,F1825*$M$2,"")</f>
        <v/>
      </c>
      <c r="N1825" s="16" t="n">
        <v>5</v>
      </c>
      <c r="O1825" s="16" t="n">
        <v>0</v>
      </c>
      <c r="P1825" s="23" t="n">
        <v>0</v>
      </c>
      <c r="Q1825" s="22"/>
      <c r="R1825" s="38"/>
      <c r="S1825" s="25" t="n">
        <f aca="false">SUM(F1825,H1825,J1825,K1825,L1825,M1825)</f>
        <v>2708.960555</v>
      </c>
      <c r="T1825" s="25" t="n">
        <f aca="false">SUM(F1825,H1825,J1825,K1825,L1825,M1825,Q1825)</f>
        <v>2708.960555</v>
      </c>
      <c r="AMH1825" s="13"/>
      <c r="AMI1825" s="0"/>
      <c r="AMJ1825" s="0"/>
    </row>
    <row r="1826" s="39" customFormat="true" ht="13.8" hidden="false" customHeight="false" outlineLevel="0" collapsed="false">
      <c r="A1826" s="27" t="n">
        <v>31005250</v>
      </c>
      <c r="B1826" s="28" t="s">
        <v>1856</v>
      </c>
      <c r="C1826" s="29"/>
      <c r="D1826" s="29"/>
      <c r="E1826" s="27" t="s">
        <v>206</v>
      </c>
      <c r="F1826" s="19" t="n">
        <f aca="false">IF(C1826="",VLOOKUP(E1826,'PORTE E UCO'!$A$5:$D$46,4,0),VLOOKUP(E1826,'PORTE E UCO'!$A$5:$D$46,4,0)*C1826)</f>
        <v>839.818166</v>
      </c>
      <c r="G1826" s="30"/>
      <c r="H1826" s="21" t="n">
        <f aca="false">G1826*$R$2</f>
        <v>0</v>
      </c>
      <c r="I1826" s="27" t="n">
        <v>2</v>
      </c>
      <c r="J1826" s="22" t="n">
        <f aca="false">IF(I1826&gt;=1,F1826*$J$2,"")</f>
        <v>251.9454498</v>
      </c>
      <c r="K1826" s="22" t="n">
        <f aca="false">IF(I1826&gt;=2,F1826*$K$2,"")</f>
        <v>167.9636332</v>
      </c>
      <c r="L1826" s="22" t="str">
        <f aca="false">IF(I1826&gt;=3,F1826*$L$2,"")</f>
        <v/>
      </c>
      <c r="M1826" s="22" t="str">
        <f aca="false">IF(I1826&gt;=4,F1826*$M$2,"")</f>
        <v/>
      </c>
      <c r="N1826" s="27" t="n">
        <v>4</v>
      </c>
      <c r="O1826" s="27" t="n">
        <v>0</v>
      </c>
      <c r="P1826" s="31" t="n">
        <v>0</v>
      </c>
      <c r="Q1826" s="32"/>
      <c r="R1826" s="38"/>
      <c r="S1826" s="25" t="n">
        <f aca="false">SUM(F1826,H1826,J1826,K1826,L1826,M1826)</f>
        <v>1259.727249</v>
      </c>
      <c r="T1826" s="25" t="n">
        <f aca="false">SUM(F1826,H1826,J1826,K1826,L1826,M1826,Q1826)</f>
        <v>1259.727249</v>
      </c>
      <c r="AMH1826" s="13"/>
      <c r="AMI1826" s="0"/>
      <c r="AMJ1826" s="0"/>
    </row>
    <row r="1827" s="39" customFormat="true" ht="13.8" hidden="false" customHeight="false" outlineLevel="0" collapsed="false">
      <c r="A1827" s="16" t="n">
        <v>31005268</v>
      </c>
      <c r="B1827" s="17" t="s">
        <v>1857</v>
      </c>
      <c r="C1827" s="18"/>
      <c r="D1827" s="18"/>
      <c r="E1827" s="16" t="s">
        <v>26</v>
      </c>
      <c r="F1827" s="19" t="n">
        <f aca="false">IF(C1827="",VLOOKUP(E1827,'PORTE E UCO'!$A$5:$D$46,4,0),VLOOKUP(E1827,'PORTE E UCO'!$A$5:$D$46,4,0)*C1827)</f>
        <v>324.442174</v>
      </c>
      <c r="G1827" s="20"/>
      <c r="H1827" s="21" t="n">
        <f aca="false">G1827*$R$2</f>
        <v>0</v>
      </c>
      <c r="I1827" s="16" t="n">
        <v>0</v>
      </c>
      <c r="J1827" s="22" t="str">
        <f aca="false">IF(I1827&gt;=1,F1827*$J$2,"")</f>
        <v/>
      </c>
      <c r="K1827" s="22" t="str">
        <f aca="false">IF(I1827&gt;=2,F1827*$K$2,"")</f>
        <v/>
      </c>
      <c r="L1827" s="22" t="str">
        <f aca="false">IF(I1827&gt;=3,F1827*$L$2,"")</f>
        <v/>
      </c>
      <c r="M1827" s="22" t="str">
        <f aca="false">IF(I1827&gt;=4,F1827*$M$2,"")</f>
        <v/>
      </c>
      <c r="N1827" s="16" t="n">
        <v>3</v>
      </c>
      <c r="O1827" s="16" t="n">
        <v>0</v>
      </c>
      <c r="P1827" s="23" t="n">
        <v>0</v>
      </c>
      <c r="Q1827" s="22"/>
      <c r="R1827" s="38"/>
      <c r="S1827" s="25" t="n">
        <f aca="false">SUM(F1827,H1827,J1827,K1827,L1827,M1827)</f>
        <v>324.442174</v>
      </c>
      <c r="T1827" s="25" t="n">
        <f aca="false">SUM(F1827,H1827,J1827,K1827,L1827,M1827,Q1827)</f>
        <v>324.442174</v>
      </c>
      <c r="AMH1827" s="13"/>
      <c r="AMI1827" s="0"/>
      <c r="AMJ1827" s="0"/>
    </row>
    <row r="1828" s="39" customFormat="true" ht="13.8" hidden="false" customHeight="false" outlineLevel="0" collapsed="false">
      <c r="A1828" s="27" t="n">
        <v>31005276</v>
      </c>
      <c r="B1828" s="28" t="s">
        <v>1858</v>
      </c>
      <c r="C1828" s="29"/>
      <c r="D1828" s="29"/>
      <c r="E1828" s="27" t="s">
        <v>460</v>
      </c>
      <c r="F1828" s="19" t="n">
        <f aca="false">IF(C1828="",VLOOKUP(E1828,'PORTE E UCO'!$A$5:$D$46,4,0),VLOOKUP(E1828,'PORTE E UCO'!$A$5:$D$46,4,0)*C1828)</f>
        <v>627.14783</v>
      </c>
      <c r="G1828" s="30"/>
      <c r="H1828" s="21" t="n">
        <f aca="false">G1828*$R$2</f>
        <v>0</v>
      </c>
      <c r="I1828" s="27" t="n">
        <v>2</v>
      </c>
      <c r="J1828" s="22" t="n">
        <f aca="false">IF(I1828&gt;=1,F1828*$J$2,"")</f>
        <v>188.144349</v>
      </c>
      <c r="K1828" s="22" t="n">
        <f aca="false">IF(I1828&gt;=2,F1828*$K$2,"")</f>
        <v>125.429566</v>
      </c>
      <c r="L1828" s="22" t="str">
        <f aca="false">IF(I1828&gt;=3,F1828*$L$2,"")</f>
        <v/>
      </c>
      <c r="M1828" s="22" t="str">
        <f aca="false">IF(I1828&gt;=4,F1828*$M$2,"")</f>
        <v/>
      </c>
      <c r="N1828" s="27" t="n">
        <v>4</v>
      </c>
      <c r="O1828" s="27" t="n">
        <v>0</v>
      </c>
      <c r="P1828" s="31" t="n">
        <v>0</v>
      </c>
      <c r="Q1828" s="32"/>
      <c r="R1828" s="38"/>
      <c r="S1828" s="25" t="n">
        <f aca="false">SUM(F1828,H1828,J1828,K1828,L1828,M1828)</f>
        <v>940.721745</v>
      </c>
      <c r="T1828" s="25" t="n">
        <f aca="false">SUM(F1828,H1828,J1828,K1828,L1828,M1828,Q1828)</f>
        <v>940.721745</v>
      </c>
      <c r="AMH1828" s="13"/>
      <c r="AMI1828" s="0"/>
      <c r="AMJ1828" s="0"/>
    </row>
    <row r="1829" s="39" customFormat="true" ht="13.8" hidden="false" customHeight="false" outlineLevel="0" collapsed="false">
      <c r="A1829" s="16" t="n">
        <v>31005284</v>
      </c>
      <c r="B1829" s="17" t="s">
        <v>1859</v>
      </c>
      <c r="C1829" s="18"/>
      <c r="D1829" s="18"/>
      <c r="E1829" s="16" t="s">
        <v>174</v>
      </c>
      <c r="F1829" s="19" t="n">
        <f aca="false">IF(C1829="",VLOOKUP(E1829,'PORTE E UCO'!$A$5:$D$46,4,0),VLOOKUP(E1829,'PORTE E UCO'!$A$5:$D$46,4,0)*C1829)</f>
        <v>1709.126456</v>
      </c>
      <c r="G1829" s="20"/>
      <c r="H1829" s="21" t="n">
        <f aca="false">G1829*$R$2</f>
        <v>0</v>
      </c>
      <c r="I1829" s="16" t="n">
        <v>2</v>
      </c>
      <c r="J1829" s="22" t="n">
        <f aca="false">IF(I1829&gt;=1,F1829*$J$2,"")</f>
        <v>512.7379368</v>
      </c>
      <c r="K1829" s="22" t="n">
        <f aca="false">IF(I1829&gt;=2,F1829*$K$2,"")</f>
        <v>341.8252912</v>
      </c>
      <c r="L1829" s="22" t="str">
        <f aca="false">IF(I1829&gt;=3,F1829*$L$2,"")</f>
        <v/>
      </c>
      <c r="M1829" s="22" t="str">
        <f aca="false">IF(I1829&gt;=4,F1829*$M$2,"")</f>
        <v/>
      </c>
      <c r="N1829" s="16" t="n">
        <v>6</v>
      </c>
      <c r="O1829" s="16" t="n">
        <v>0</v>
      </c>
      <c r="P1829" s="23" t="n">
        <v>0</v>
      </c>
      <c r="Q1829" s="22"/>
      <c r="R1829" s="38"/>
      <c r="S1829" s="25" t="n">
        <f aca="false">SUM(F1829,H1829,J1829,K1829,L1829,M1829)</f>
        <v>2563.689684</v>
      </c>
      <c r="T1829" s="25" t="n">
        <f aca="false">SUM(F1829,H1829,J1829,K1829,L1829,M1829,Q1829)</f>
        <v>2563.689684</v>
      </c>
      <c r="AMH1829" s="13"/>
      <c r="AMI1829" s="0"/>
      <c r="AMJ1829" s="0"/>
    </row>
    <row r="1830" s="39" customFormat="true" ht="14.95" hidden="false" customHeight="false" outlineLevel="0" collapsed="false">
      <c r="A1830" s="27" t="n">
        <v>31005594</v>
      </c>
      <c r="B1830" s="28" t="s">
        <v>1860</v>
      </c>
      <c r="C1830" s="29"/>
      <c r="D1830" s="29"/>
      <c r="E1830" s="27" t="s">
        <v>805</v>
      </c>
      <c r="F1830" s="19" t="n">
        <f aca="false">IF(C1830="",VLOOKUP(E1830,'PORTE E UCO'!$A$5:$D$46,4,0),VLOOKUP(E1830,'PORTE E UCO'!$A$5:$D$46,4,0)*C1830)</f>
        <v>2559.797638</v>
      </c>
      <c r="G1830" s="30" t="n">
        <v>81.1</v>
      </c>
      <c r="H1830" s="21" t="n">
        <f aca="false">G1830*$R$2</f>
        <v>1595.5315552</v>
      </c>
      <c r="I1830" s="27" t="n">
        <v>2</v>
      </c>
      <c r="J1830" s="22" t="n">
        <f aca="false">IF(I1830&gt;=1,F1830*$J$2,"")</f>
        <v>767.9392914</v>
      </c>
      <c r="K1830" s="22" t="n">
        <f aca="false">IF(I1830&gt;=2,F1830*$K$2,"")</f>
        <v>511.9595276</v>
      </c>
      <c r="L1830" s="22" t="str">
        <f aca="false">IF(I1830&gt;=3,F1830*$L$2,"")</f>
        <v/>
      </c>
      <c r="M1830" s="22" t="str">
        <f aca="false">IF(I1830&gt;=4,F1830*$M$2,"")</f>
        <v/>
      </c>
      <c r="N1830" s="27" t="n">
        <v>7</v>
      </c>
      <c r="O1830" s="27" t="n">
        <v>0</v>
      </c>
      <c r="P1830" s="31" t="n">
        <v>0</v>
      </c>
      <c r="Q1830" s="32"/>
      <c r="R1830" s="38"/>
      <c r="S1830" s="25" t="n">
        <f aca="false">SUM(F1830,H1830,J1830,K1830,L1830,M1830)</f>
        <v>5435.2280122</v>
      </c>
      <c r="T1830" s="25" t="n">
        <f aca="false">SUM(F1830,H1830,J1830,K1830,L1830,M1830,Q1830)</f>
        <v>5435.2280122</v>
      </c>
      <c r="AMH1830" s="13"/>
      <c r="AMI1830" s="0"/>
      <c r="AMJ1830" s="0"/>
    </row>
    <row r="1831" s="39" customFormat="true" ht="13.8" hidden="false" customHeight="false" outlineLevel="0" collapsed="false">
      <c r="A1831" s="16" t="n">
        <v>31005608</v>
      </c>
      <c r="B1831" s="17" t="s">
        <v>1861</v>
      </c>
      <c r="C1831" s="18"/>
      <c r="D1831" s="18"/>
      <c r="E1831" s="16" t="s">
        <v>272</v>
      </c>
      <c r="F1831" s="19" t="n">
        <f aca="false">IF(C1831="",VLOOKUP(E1831,'PORTE E UCO'!$A$5:$D$46,4,0),VLOOKUP(E1831,'PORTE E UCO'!$A$5:$D$46,4,0)*C1831)</f>
        <v>801.009488</v>
      </c>
      <c r="G1831" s="20" t="n">
        <v>28.39</v>
      </c>
      <c r="H1831" s="21" t="n">
        <f aca="false">G1831*$R$2</f>
        <v>558.53441248</v>
      </c>
      <c r="I1831" s="16" t="n">
        <v>2</v>
      </c>
      <c r="J1831" s="22" t="n">
        <f aca="false">IF(I1831&gt;=1,F1831*$J$2,"")</f>
        <v>240.3028464</v>
      </c>
      <c r="K1831" s="22" t="n">
        <f aca="false">IF(I1831&gt;=2,F1831*$K$2,"")</f>
        <v>160.2018976</v>
      </c>
      <c r="L1831" s="22" t="str">
        <f aca="false">IF(I1831&gt;=3,F1831*$L$2,"")</f>
        <v/>
      </c>
      <c r="M1831" s="22" t="str">
        <f aca="false">IF(I1831&gt;=4,F1831*$M$2,"")</f>
        <v/>
      </c>
      <c r="N1831" s="16" t="n">
        <v>5</v>
      </c>
      <c r="O1831" s="16" t="n">
        <v>0</v>
      </c>
      <c r="P1831" s="23" t="n">
        <v>0</v>
      </c>
      <c r="Q1831" s="22"/>
      <c r="R1831" s="38"/>
      <c r="S1831" s="25" t="n">
        <f aca="false">SUM(F1831,H1831,J1831,K1831,L1831,M1831)</f>
        <v>1760.04864448</v>
      </c>
      <c r="T1831" s="25" t="n">
        <f aca="false">SUM(F1831,H1831,J1831,K1831,L1831,M1831,Q1831)</f>
        <v>1760.04864448</v>
      </c>
      <c r="AMH1831" s="13"/>
      <c r="AMI1831" s="0"/>
      <c r="AMJ1831" s="0"/>
    </row>
    <row r="1832" s="39" customFormat="true" ht="14.95" hidden="false" customHeight="false" outlineLevel="0" collapsed="false">
      <c r="A1832" s="27" t="n">
        <v>31005080</v>
      </c>
      <c r="B1832" s="28" t="s">
        <v>1862</v>
      </c>
      <c r="C1832" s="29"/>
      <c r="D1832" s="29"/>
      <c r="E1832" s="27" t="s">
        <v>229</v>
      </c>
      <c r="F1832" s="19" t="n">
        <f aca="false">IF(C1832="",VLOOKUP(E1832,'PORTE E UCO'!$A$5:$D$46,4,0),VLOOKUP(E1832,'PORTE E UCO'!$A$5:$D$46,4,0)*C1832)</f>
        <v>946.935808</v>
      </c>
      <c r="G1832" s="30"/>
      <c r="H1832" s="21" t="n">
        <f aca="false">G1832*$R$2</f>
        <v>0</v>
      </c>
      <c r="I1832" s="27" t="n">
        <v>2</v>
      </c>
      <c r="J1832" s="22" t="n">
        <f aca="false">IF(I1832&gt;=1,F1832*$J$2,"")</f>
        <v>284.0807424</v>
      </c>
      <c r="K1832" s="22" t="n">
        <f aca="false">IF(I1832&gt;=2,F1832*$K$2,"")</f>
        <v>189.3871616</v>
      </c>
      <c r="L1832" s="22" t="str">
        <f aca="false">IF(I1832&gt;=3,F1832*$L$2,"")</f>
        <v/>
      </c>
      <c r="M1832" s="22" t="str">
        <f aca="false">IF(I1832&gt;=4,F1832*$M$2,"")</f>
        <v/>
      </c>
      <c r="N1832" s="27" t="n">
        <v>5</v>
      </c>
      <c r="O1832" s="27" t="n">
        <v>0</v>
      </c>
      <c r="P1832" s="31" t="n">
        <v>0</v>
      </c>
      <c r="Q1832" s="32"/>
      <c r="R1832" s="38"/>
      <c r="S1832" s="25" t="n">
        <f aca="false">SUM(F1832,H1832,J1832,K1832,L1832,M1832)</f>
        <v>1420.403712</v>
      </c>
      <c r="T1832" s="25" t="n">
        <f aca="false">SUM(F1832,H1832,J1832,K1832,L1832,M1832,Q1832)</f>
        <v>1420.403712</v>
      </c>
      <c r="AMH1832" s="13"/>
      <c r="AMI1832" s="0"/>
      <c r="AMJ1832" s="0"/>
    </row>
    <row r="1833" s="39" customFormat="true" ht="13.8" hidden="false" customHeight="false" outlineLevel="0" collapsed="false">
      <c r="A1833" s="16" t="n">
        <v>31005292</v>
      </c>
      <c r="B1833" s="17" t="s">
        <v>1863</v>
      </c>
      <c r="C1833" s="18"/>
      <c r="D1833" s="18"/>
      <c r="E1833" s="16" t="s">
        <v>341</v>
      </c>
      <c r="F1833" s="19" t="n">
        <f aca="false">IF(C1833="",VLOOKUP(E1833,'PORTE E UCO'!$A$5:$D$46,4,0),VLOOKUP(E1833,'PORTE E UCO'!$A$5:$D$46,4,0)*C1833)</f>
        <v>1558.54594</v>
      </c>
      <c r="G1833" s="20"/>
      <c r="H1833" s="21" t="n">
        <f aca="false">G1833*$R$2</f>
        <v>0</v>
      </c>
      <c r="I1833" s="16" t="n">
        <v>2</v>
      </c>
      <c r="J1833" s="22" t="n">
        <f aca="false">IF(I1833&gt;=1,F1833*$J$2,"")</f>
        <v>467.563782</v>
      </c>
      <c r="K1833" s="22" t="n">
        <f aca="false">IF(I1833&gt;=2,F1833*$K$2,"")</f>
        <v>311.709188</v>
      </c>
      <c r="L1833" s="22" t="str">
        <f aca="false">IF(I1833&gt;=3,F1833*$L$2,"")</f>
        <v/>
      </c>
      <c r="M1833" s="22" t="str">
        <f aca="false">IF(I1833&gt;=4,F1833*$M$2,"")</f>
        <v/>
      </c>
      <c r="N1833" s="16" t="n">
        <v>6</v>
      </c>
      <c r="O1833" s="16" t="n">
        <v>0</v>
      </c>
      <c r="P1833" s="23" t="n">
        <v>0</v>
      </c>
      <c r="Q1833" s="22"/>
      <c r="R1833" s="38"/>
      <c r="S1833" s="25" t="n">
        <f aca="false">SUM(F1833,H1833,J1833,K1833,L1833,M1833)</f>
        <v>2337.81891</v>
      </c>
      <c r="T1833" s="25" t="n">
        <f aca="false">SUM(F1833,H1833,J1833,K1833,L1833,M1833,Q1833)</f>
        <v>2337.81891</v>
      </c>
      <c r="AMH1833" s="13"/>
      <c r="AMI1833" s="0"/>
      <c r="AMJ1833" s="0"/>
    </row>
    <row r="1834" s="39" customFormat="true" ht="13.8" hidden="false" customHeight="false" outlineLevel="0" collapsed="false">
      <c r="A1834" s="27" t="n">
        <v>31005616</v>
      </c>
      <c r="B1834" s="28" t="s">
        <v>1864</v>
      </c>
      <c r="C1834" s="29"/>
      <c r="D1834" s="29"/>
      <c r="E1834" s="27" t="s">
        <v>361</v>
      </c>
      <c r="F1834" s="19" t="n">
        <f aca="false">IF(C1834="",VLOOKUP(E1834,'PORTE E UCO'!$A$5:$D$46,4,0),VLOOKUP(E1834,'PORTE E UCO'!$A$5:$D$46,4,0)*C1834)</f>
        <v>2089.449468</v>
      </c>
      <c r="G1834" s="30" t="n">
        <v>81.1</v>
      </c>
      <c r="H1834" s="21" t="n">
        <f aca="false">G1834*$R$2</f>
        <v>1595.5315552</v>
      </c>
      <c r="I1834" s="27" t="n">
        <v>2</v>
      </c>
      <c r="J1834" s="22" t="n">
        <f aca="false">IF(I1834&gt;=1,F1834*$J$2,"")</f>
        <v>626.8348404</v>
      </c>
      <c r="K1834" s="22" t="n">
        <f aca="false">IF(I1834&gt;=2,F1834*$K$2,"")</f>
        <v>417.8898936</v>
      </c>
      <c r="L1834" s="22" t="str">
        <f aca="false">IF(I1834&gt;=3,F1834*$L$2,"")</f>
        <v/>
      </c>
      <c r="M1834" s="22" t="str">
        <f aca="false">IF(I1834&gt;=4,F1834*$M$2,"")</f>
        <v/>
      </c>
      <c r="N1834" s="27" t="n">
        <v>7</v>
      </c>
      <c r="O1834" s="27" t="n">
        <v>0</v>
      </c>
      <c r="P1834" s="31" t="n">
        <v>0</v>
      </c>
      <c r="Q1834" s="32"/>
      <c r="R1834" s="38"/>
      <c r="S1834" s="25" t="n">
        <f aca="false">SUM(F1834,H1834,J1834,K1834,L1834,M1834)</f>
        <v>4729.7057572</v>
      </c>
      <c r="T1834" s="25" t="n">
        <f aca="false">SUM(F1834,H1834,J1834,K1834,L1834,M1834,Q1834)</f>
        <v>4729.7057572</v>
      </c>
      <c r="AMH1834" s="13"/>
      <c r="AMI1834" s="0"/>
      <c r="AMJ1834" s="0"/>
    </row>
    <row r="1835" s="39" customFormat="true" ht="13.8" hidden="false" customHeight="false" outlineLevel="0" collapsed="false">
      <c r="A1835" s="16" t="n">
        <v>31005306</v>
      </c>
      <c r="B1835" s="17" t="s">
        <v>1865</v>
      </c>
      <c r="C1835" s="18"/>
      <c r="D1835" s="18"/>
      <c r="E1835" s="16" t="s">
        <v>229</v>
      </c>
      <c r="F1835" s="19" t="n">
        <f aca="false">IF(C1835="",VLOOKUP(E1835,'PORTE E UCO'!$A$5:$D$46,4,0),VLOOKUP(E1835,'PORTE E UCO'!$A$5:$D$46,4,0)*C1835)</f>
        <v>946.935808</v>
      </c>
      <c r="G1835" s="20"/>
      <c r="H1835" s="21" t="n">
        <f aca="false">G1835*$R$2</f>
        <v>0</v>
      </c>
      <c r="I1835" s="16" t="n">
        <v>2</v>
      </c>
      <c r="J1835" s="22" t="n">
        <f aca="false">IF(I1835&gt;=1,F1835*$J$2,"")</f>
        <v>284.0807424</v>
      </c>
      <c r="K1835" s="22" t="n">
        <f aca="false">IF(I1835&gt;=2,F1835*$K$2,"")</f>
        <v>189.3871616</v>
      </c>
      <c r="L1835" s="22" t="str">
        <f aca="false">IF(I1835&gt;=3,F1835*$L$2,"")</f>
        <v/>
      </c>
      <c r="M1835" s="22" t="str">
        <f aca="false">IF(I1835&gt;=4,F1835*$M$2,"")</f>
        <v/>
      </c>
      <c r="N1835" s="16" t="n">
        <v>6</v>
      </c>
      <c r="O1835" s="16" t="n">
        <v>0</v>
      </c>
      <c r="P1835" s="23" t="n">
        <v>0</v>
      </c>
      <c r="Q1835" s="22"/>
      <c r="R1835" s="38"/>
      <c r="S1835" s="25" t="n">
        <f aca="false">SUM(F1835,H1835,J1835,K1835,L1835,M1835)</f>
        <v>1420.403712</v>
      </c>
      <c r="T1835" s="25" t="n">
        <f aca="false">SUM(F1835,H1835,J1835,K1835,L1835,M1835,Q1835)</f>
        <v>1420.403712</v>
      </c>
      <c r="AMH1835" s="13"/>
      <c r="AMI1835" s="0"/>
      <c r="AMJ1835" s="0"/>
    </row>
    <row r="1836" s="39" customFormat="true" ht="13.8" hidden="false" customHeight="false" outlineLevel="0" collapsed="false">
      <c r="A1836" s="27" t="n">
        <v>31005624</v>
      </c>
      <c r="B1836" s="28" t="s">
        <v>1866</v>
      </c>
      <c r="C1836" s="29"/>
      <c r="D1836" s="29"/>
      <c r="E1836" s="27" t="s">
        <v>359</v>
      </c>
      <c r="F1836" s="19" t="n">
        <f aca="false">IF(C1836="",VLOOKUP(E1836,'PORTE E UCO'!$A$5:$D$46,4,0),VLOOKUP(E1836,'PORTE E UCO'!$A$5:$D$46,4,0)*C1836)</f>
        <v>1473.154654</v>
      </c>
      <c r="G1836" s="30" t="n">
        <v>48.66</v>
      </c>
      <c r="H1836" s="21" t="n">
        <f aca="false">G1836*$R$2</f>
        <v>957.31893312</v>
      </c>
      <c r="I1836" s="27" t="n">
        <v>2</v>
      </c>
      <c r="J1836" s="22" t="n">
        <f aca="false">IF(I1836&gt;=1,F1836*$J$2,"")</f>
        <v>441.9463962</v>
      </c>
      <c r="K1836" s="22" t="n">
        <f aca="false">IF(I1836&gt;=2,F1836*$K$2,"")</f>
        <v>294.6309308</v>
      </c>
      <c r="L1836" s="22" t="str">
        <f aca="false">IF(I1836&gt;=3,F1836*$L$2,"")</f>
        <v/>
      </c>
      <c r="M1836" s="22" t="str">
        <f aca="false">IF(I1836&gt;=4,F1836*$M$2,"")</f>
        <v/>
      </c>
      <c r="N1836" s="27" t="n">
        <v>7</v>
      </c>
      <c r="O1836" s="27" t="n">
        <v>0</v>
      </c>
      <c r="P1836" s="31" t="n">
        <v>0</v>
      </c>
      <c r="Q1836" s="32"/>
      <c r="R1836" s="38"/>
      <c r="S1836" s="25" t="n">
        <f aca="false">SUM(F1836,H1836,J1836,K1836,L1836,M1836)</f>
        <v>3167.05091412</v>
      </c>
      <c r="T1836" s="25" t="n">
        <f aca="false">SUM(F1836,H1836,J1836,K1836,L1836,M1836,Q1836)</f>
        <v>3167.05091412</v>
      </c>
      <c r="AMH1836" s="13"/>
      <c r="AMI1836" s="0"/>
      <c r="AMJ1836" s="0"/>
    </row>
    <row r="1837" s="39" customFormat="true" ht="13.8" hidden="false" customHeight="false" outlineLevel="0" collapsed="false">
      <c r="A1837" s="16" t="n">
        <v>31005314</v>
      </c>
      <c r="B1837" s="17" t="s">
        <v>1867</v>
      </c>
      <c r="C1837" s="18"/>
      <c r="D1837" s="18"/>
      <c r="E1837" s="16" t="s">
        <v>225</v>
      </c>
      <c r="F1837" s="19" t="n">
        <f aca="false">IF(C1837="",VLOOKUP(E1837,'PORTE E UCO'!$A$5:$D$46,4,0),VLOOKUP(E1837,'PORTE E UCO'!$A$5:$D$46,4,0)*C1837)</f>
        <v>1035.416342</v>
      </c>
      <c r="G1837" s="20"/>
      <c r="H1837" s="21" t="n">
        <f aca="false">G1837*$R$2</f>
        <v>0</v>
      </c>
      <c r="I1837" s="16" t="n">
        <v>2</v>
      </c>
      <c r="J1837" s="22" t="n">
        <f aca="false">IF(I1837&gt;=1,F1837*$J$2,"")</f>
        <v>310.6249026</v>
      </c>
      <c r="K1837" s="22" t="n">
        <f aca="false">IF(I1837&gt;=2,F1837*$K$2,"")</f>
        <v>207.0832684</v>
      </c>
      <c r="L1837" s="22" t="str">
        <f aca="false">IF(I1837&gt;=3,F1837*$L$2,"")</f>
        <v/>
      </c>
      <c r="M1837" s="22" t="str">
        <f aca="false">IF(I1837&gt;=4,F1837*$M$2,"")</f>
        <v/>
      </c>
      <c r="N1837" s="16" t="n">
        <v>4</v>
      </c>
      <c r="O1837" s="16" t="n">
        <v>0</v>
      </c>
      <c r="P1837" s="23" t="n">
        <v>0</v>
      </c>
      <c r="Q1837" s="22"/>
      <c r="R1837" s="38"/>
      <c r="S1837" s="25" t="n">
        <f aca="false">SUM(F1837,H1837,J1837,K1837,L1837,M1837)</f>
        <v>1553.124513</v>
      </c>
      <c r="T1837" s="25" t="n">
        <f aca="false">SUM(F1837,H1837,J1837,K1837,L1837,M1837,Q1837)</f>
        <v>1553.124513</v>
      </c>
      <c r="AMH1837" s="13"/>
      <c r="AMI1837" s="0"/>
      <c r="AMJ1837" s="0"/>
    </row>
    <row r="1838" s="39" customFormat="true" ht="13.8" hidden="false" customHeight="false" outlineLevel="0" collapsed="false">
      <c r="A1838" s="27" t="n">
        <v>31005632</v>
      </c>
      <c r="B1838" s="28" t="s">
        <v>1868</v>
      </c>
      <c r="C1838" s="29"/>
      <c r="D1838" s="29"/>
      <c r="E1838" s="27" t="s">
        <v>350</v>
      </c>
      <c r="F1838" s="19" t="n">
        <f aca="false">IF(C1838="",VLOOKUP(E1838,'PORTE E UCO'!$A$5:$D$46,4,0),VLOOKUP(E1838,'PORTE E UCO'!$A$5:$D$46,4,0)*C1838)</f>
        <v>479.687048</v>
      </c>
      <c r="G1838" s="30" t="n">
        <v>24.33</v>
      </c>
      <c r="H1838" s="21" t="n">
        <f aca="false">G1838*$R$2</f>
        <v>478.65946656</v>
      </c>
      <c r="I1838" s="27" t="n">
        <v>0</v>
      </c>
      <c r="J1838" s="22" t="str">
        <f aca="false">IF(I1838&gt;=1,F1838*$J$2,"")</f>
        <v/>
      </c>
      <c r="K1838" s="22" t="str">
        <f aca="false">IF(I1838&gt;=2,F1838*$K$2,"")</f>
        <v/>
      </c>
      <c r="L1838" s="22" t="str">
        <f aca="false">IF(I1838&gt;=3,F1838*$L$2,"")</f>
        <v/>
      </c>
      <c r="M1838" s="22" t="str">
        <f aca="false">IF(I1838&gt;=4,F1838*$M$2,"")</f>
        <v/>
      </c>
      <c r="N1838" s="27" t="n">
        <v>5</v>
      </c>
      <c r="O1838" s="27" t="n">
        <v>0</v>
      </c>
      <c r="P1838" s="31" t="n">
        <v>0</v>
      </c>
      <c r="Q1838" s="32"/>
      <c r="R1838" s="38"/>
      <c r="S1838" s="25" t="n">
        <f aca="false">SUM(F1838,H1838,J1838,K1838,L1838,M1838)</f>
        <v>958.34651456</v>
      </c>
      <c r="T1838" s="25" t="n">
        <f aca="false">SUM(F1838,H1838,J1838,K1838,L1838,M1838,Q1838)</f>
        <v>958.34651456</v>
      </c>
      <c r="AMH1838" s="13"/>
      <c r="AMI1838" s="0"/>
      <c r="AMJ1838" s="0"/>
    </row>
    <row r="1839" s="39" customFormat="true" ht="13.8" hidden="false" customHeight="false" outlineLevel="0" collapsed="false">
      <c r="A1839" s="16" t="n">
        <v>31005322</v>
      </c>
      <c r="B1839" s="17" t="s">
        <v>1869</v>
      </c>
      <c r="C1839" s="18"/>
      <c r="D1839" s="18"/>
      <c r="E1839" s="16" t="s">
        <v>223</v>
      </c>
      <c r="F1839" s="19" t="n">
        <f aca="false">IF(C1839="",VLOOKUP(E1839,'PORTE E UCO'!$A$5:$D$46,4,0),VLOOKUP(E1839,'PORTE E UCO'!$A$5:$D$46,4,0)*C1839)</f>
        <v>436.20385</v>
      </c>
      <c r="G1839" s="20"/>
      <c r="H1839" s="21" t="n">
        <f aca="false">G1839*$R$2</f>
        <v>0</v>
      </c>
      <c r="I1839" s="16" t="n">
        <v>0</v>
      </c>
      <c r="J1839" s="22" t="str">
        <f aca="false">IF(I1839&gt;=1,F1839*$J$2,"")</f>
        <v/>
      </c>
      <c r="K1839" s="22" t="str">
        <f aca="false">IF(I1839&gt;=2,F1839*$K$2,"")</f>
        <v/>
      </c>
      <c r="L1839" s="22" t="str">
        <f aca="false">IF(I1839&gt;=3,F1839*$L$2,"")</f>
        <v/>
      </c>
      <c r="M1839" s="22" t="str">
        <f aca="false">IF(I1839&gt;=4,F1839*$M$2,"")</f>
        <v/>
      </c>
      <c r="N1839" s="16" t="n">
        <v>3</v>
      </c>
      <c r="O1839" s="16" t="n">
        <v>0</v>
      </c>
      <c r="P1839" s="23" t="n">
        <v>0</v>
      </c>
      <c r="Q1839" s="22"/>
      <c r="R1839" s="38"/>
      <c r="S1839" s="25" t="n">
        <f aca="false">SUM(F1839,H1839,J1839,K1839,L1839,M1839)</f>
        <v>436.20385</v>
      </c>
      <c r="T1839" s="25" t="n">
        <f aca="false">SUM(F1839,H1839,J1839,K1839,L1839,M1839,Q1839)</f>
        <v>436.20385</v>
      </c>
      <c r="AMH1839" s="13"/>
      <c r="AMI1839" s="0"/>
      <c r="AMJ1839" s="0"/>
    </row>
    <row r="1840" s="39" customFormat="true" ht="13.8" hidden="false" customHeight="false" outlineLevel="0" collapsed="false">
      <c r="A1840" s="27" t="n">
        <v>31005330</v>
      </c>
      <c r="B1840" s="28" t="s">
        <v>1870</v>
      </c>
      <c r="C1840" s="29"/>
      <c r="D1840" s="29"/>
      <c r="E1840" s="27" t="s">
        <v>195</v>
      </c>
      <c r="F1840" s="19" t="n">
        <f aca="false">IF(C1840="",VLOOKUP(E1840,'PORTE E UCO'!$A$5:$D$46,4,0),VLOOKUP(E1840,'PORTE E UCO'!$A$5:$D$46,4,0)*C1840)</f>
        <v>742.008916</v>
      </c>
      <c r="G1840" s="30"/>
      <c r="H1840" s="21" t="n">
        <f aca="false">G1840*$R$2</f>
        <v>0</v>
      </c>
      <c r="I1840" s="27" t="n">
        <v>0</v>
      </c>
      <c r="J1840" s="22" t="str">
        <f aca="false">IF(I1840&gt;=1,F1840*$J$2,"")</f>
        <v/>
      </c>
      <c r="K1840" s="22" t="str">
        <f aca="false">IF(I1840&gt;=2,F1840*$K$2,"")</f>
        <v/>
      </c>
      <c r="L1840" s="22" t="str">
        <f aca="false">IF(I1840&gt;=3,F1840*$L$2,"")</f>
        <v/>
      </c>
      <c r="M1840" s="22" t="str">
        <f aca="false">IF(I1840&gt;=4,F1840*$M$2,"")</f>
        <v/>
      </c>
      <c r="N1840" s="27" t="n">
        <v>3</v>
      </c>
      <c r="O1840" s="27" t="n">
        <v>0</v>
      </c>
      <c r="P1840" s="31" t="n">
        <v>0</v>
      </c>
      <c r="Q1840" s="32"/>
      <c r="R1840" s="38"/>
      <c r="S1840" s="25" t="n">
        <f aca="false">SUM(F1840,H1840,J1840,K1840,L1840,M1840)</f>
        <v>742.008916</v>
      </c>
      <c r="T1840" s="25" t="n">
        <f aca="false">SUM(F1840,H1840,J1840,K1840,L1840,M1840,Q1840)</f>
        <v>742.008916</v>
      </c>
      <c r="AMH1840" s="13"/>
      <c r="AMI1840" s="0"/>
      <c r="AMJ1840" s="0"/>
    </row>
    <row r="1841" s="39" customFormat="true" ht="14.95" hidden="false" customHeight="false" outlineLevel="0" collapsed="false">
      <c r="A1841" s="16" t="n">
        <v>31005640</v>
      </c>
      <c r="B1841" s="17" t="s">
        <v>1871</v>
      </c>
      <c r="C1841" s="18"/>
      <c r="D1841" s="18"/>
      <c r="E1841" s="16" t="s">
        <v>229</v>
      </c>
      <c r="F1841" s="19" t="n">
        <f aca="false">IF(C1841="",VLOOKUP(E1841,'PORTE E UCO'!$A$5:$D$46,4,0),VLOOKUP(E1841,'PORTE E UCO'!$A$5:$D$46,4,0)*C1841)</f>
        <v>946.935808</v>
      </c>
      <c r="G1841" s="20" t="n">
        <v>28.39</v>
      </c>
      <c r="H1841" s="21" t="n">
        <f aca="false">G1841*$R$2</f>
        <v>558.53441248</v>
      </c>
      <c r="I1841" s="16" t="n">
        <v>0</v>
      </c>
      <c r="J1841" s="22" t="str">
        <f aca="false">IF(I1841&gt;=1,F1841*$J$2,"")</f>
        <v/>
      </c>
      <c r="K1841" s="22" t="str">
        <f aca="false">IF(I1841&gt;=2,F1841*$K$2,"")</f>
        <v/>
      </c>
      <c r="L1841" s="22" t="str">
        <f aca="false">IF(I1841&gt;=3,F1841*$L$2,"")</f>
        <v/>
      </c>
      <c r="M1841" s="22" t="str">
        <f aca="false">IF(I1841&gt;=4,F1841*$M$2,"")</f>
        <v/>
      </c>
      <c r="N1841" s="16" t="n">
        <v>5</v>
      </c>
      <c r="O1841" s="16" t="n">
        <v>0</v>
      </c>
      <c r="P1841" s="23" t="n">
        <v>0</v>
      </c>
      <c r="Q1841" s="22"/>
      <c r="R1841" s="38"/>
      <c r="S1841" s="25" t="n">
        <f aca="false">SUM(F1841,H1841,J1841,K1841,L1841,M1841)</f>
        <v>1505.47022048</v>
      </c>
      <c r="T1841" s="25" t="n">
        <f aca="false">SUM(F1841,H1841,J1841,K1841,L1841,M1841,Q1841)</f>
        <v>1505.47022048</v>
      </c>
      <c r="AMH1841" s="13"/>
      <c r="AMI1841" s="0"/>
      <c r="AMJ1841" s="0"/>
    </row>
    <row r="1842" s="39" customFormat="true" ht="13.8" hidden="false" customHeight="false" outlineLevel="0" collapsed="false">
      <c r="A1842" s="27" t="n">
        <v>31005357</v>
      </c>
      <c r="B1842" s="28" t="s">
        <v>1872</v>
      </c>
      <c r="C1842" s="29"/>
      <c r="D1842" s="29"/>
      <c r="E1842" s="27" t="s">
        <v>229</v>
      </c>
      <c r="F1842" s="19" t="n">
        <f aca="false">IF(C1842="",VLOOKUP(E1842,'PORTE E UCO'!$A$5:$D$46,4,0),VLOOKUP(E1842,'PORTE E UCO'!$A$5:$D$46,4,0)*C1842)</f>
        <v>946.935808</v>
      </c>
      <c r="G1842" s="30"/>
      <c r="H1842" s="21" t="n">
        <f aca="false">G1842*$R$2</f>
        <v>0</v>
      </c>
      <c r="I1842" s="27" t="n">
        <v>2</v>
      </c>
      <c r="J1842" s="22" t="n">
        <f aca="false">IF(I1842&gt;=1,F1842*$J$2,"")</f>
        <v>284.0807424</v>
      </c>
      <c r="K1842" s="22" t="n">
        <f aca="false">IF(I1842&gt;=2,F1842*$K$2,"")</f>
        <v>189.3871616</v>
      </c>
      <c r="L1842" s="22" t="str">
        <f aca="false">IF(I1842&gt;=3,F1842*$L$2,"")</f>
        <v/>
      </c>
      <c r="M1842" s="22" t="str">
        <f aca="false">IF(I1842&gt;=4,F1842*$M$2,"")</f>
        <v/>
      </c>
      <c r="N1842" s="27" t="n">
        <v>6</v>
      </c>
      <c r="O1842" s="27" t="n">
        <v>0</v>
      </c>
      <c r="P1842" s="31" t="n">
        <v>0</v>
      </c>
      <c r="Q1842" s="32"/>
      <c r="R1842" s="38"/>
      <c r="S1842" s="25" t="n">
        <f aca="false">SUM(F1842,H1842,J1842,K1842,L1842,M1842)</f>
        <v>1420.403712</v>
      </c>
      <c r="T1842" s="25" t="n">
        <f aca="false">SUM(F1842,H1842,J1842,K1842,L1842,M1842,Q1842)</f>
        <v>1420.403712</v>
      </c>
      <c r="AMH1842" s="13"/>
      <c r="AMI1842" s="0"/>
      <c r="AMJ1842" s="0"/>
    </row>
    <row r="1843" s="39" customFormat="true" ht="13.8" hidden="false" customHeight="false" outlineLevel="0" collapsed="false">
      <c r="A1843" s="16" t="n">
        <v>31005659</v>
      </c>
      <c r="B1843" s="17" t="s">
        <v>1873</v>
      </c>
      <c r="C1843" s="18"/>
      <c r="D1843" s="18"/>
      <c r="E1843" s="16" t="s">
        <v>359</v>
      </c>
      <c r="F1843" s="19" t="n">
        <f aca="false">IF(C1843="",VLOOKUP(E1843,'PORTE E UCO'!$A$5:$D$46,4,0),VLOOKUP(E1843,'PORTE E UCO'!$A$5:$D$46,4,0)*C1843)</f>
        <v>1473.154654</v>
      </c>
      <c r="G1843" s="20" t="n">
        <v>48.66</v>
      </c>
      <c r="H1843" s="21" t="n">
        <f aca="false">G1843*$R$2</f>
        <v>957.31893312</v>
      </c>
      <c r="I1843" s="16" t="n">
        <v>2</v>
      </c>
      <c r="J1843" s="22" t="n">
        <f aca="false">IF(I1843&gt;=1,F1843*$J$2,"")</f>
        <v>441.9463962</v>
      </c>
      <c r="K1843" s="22" t="n">
        <f aca="false">IF(I1843&gt;=2,F1843*$K$2,"")</f>
        <v>294.6309308</v>
      </c>
      <c r="L1843" s="22" t="str">
        <f aca="false">IF(I1843&gt;=3,F1843*$L$2,"")</f>
        <v/>
      </c>
      <c r="M1843" s="22" t="str">
        <f aca="false">IF(I1843&gt;=4,F1843*$M$2,"")</f>
        <v/>
      </c>
      <c r="N1843" s="16" t="n">
        <v>7</v>
      </c>
      <c r="O1843" s="16" t="n">
        <v>0</v>
      </c>
      <c r="P1843" s="23" t="n">
        <v>0</v>
      </c>
      <c r="Q1843" s="22"/>
      <c r="R1843" s="38"/>
      <c r="S1843" s="25" t="n">
        <f aca="false">SUM(F1843,H1843,J1843,K1843,L1843,M1843)</f>
        <v>3167.05091412</v>
      </c>
      <c r="T1843" s="25" t="n">
        <f aca="false">SUM(F1843,H1843,J1843,K1843,L1843,M1843,Q1843)</f>
        <v>3167.05091412</v>
      </c>
      <c r="AMH1843" s="13"/>
      <c r="AMI1843" s="0"/>
      <c r="AMJ1843" s="0"/>
    </row>
    <row r="1844" s="39" customFormat="true" ht="13.8" hidden="false" customHeight="false" outlineLevel="0" collapsed="false">
      <c r="A1844" s="27" t="n">
        <v>31005365</v>
      </c>
      <c r="B1844" s="28" t="s">
        <v>1874</v>
      </c>
      <c r="C1844" s="29"/>
      <c r="D1844" s="29"/>
      <c r="E1844" s="27" t="s">
        <v>206</v>
      </c>
      <c r="F1844" s="19" t="n">
        <f aca="false">IF(C1844="",VLOOKUP(E1844,'PORTE E UCO'!$A$5:$D$46,4,0),VLOOKUP(E1844,'PORTE E UCO'!$A$5:$D$46,4,0)*C1844)</f>
        <v>839.818166</v>
      </c>
      <c r="G1844" s="30"/>
      <c r="H1844" s="21" t="n">
        <f aca="false">G1844*$R$2</f>
        <v>0</v>
      </c>
      <c r="I1844" s="27" t="n">
        <v>2</v>
      </c>
      <c r="J1844" s="22" t="n">
        <f aca="false">IF(I1844&gt;=1,F1844*$J$2,"")</f>
        <v>251.9454498</v>
      </c>
      <c r="K1844" s="22" t="n">
        <f aca="false">IF(I1844&gt;=2,F1844*$K$2,"")</f>
        <v>167.9636332</v>
      </c>
      <c r="L1844" s="22" t="str">
        <f aca="false">IF(I1844&gt;=3,F1844*$L$2,"")</f>
        <v/>
      </c>
      <c r="M1844" s="22" t="str">
        <f aca="false">IF(I1844&gt;=4,F1844*$M$2,"")</f>
        <v/>
      </c>
      <c r="N1844" s="27" t="n">
        <v>5</v>
      </c>
      <c r="O1844" s="27" t="n">
        <v>0</v>
      </c>
      <c r="P1844" s="31" t="n">
        <v>0</v>
      </c>
      <c r="Q1844" s="32"/>
      <c r="R1844" s="38"/>
      <c r="S1844" s="25" t="n">
        <f aca="false">SUM(F1844,H1844,J1844,K1844,L1844,M1844)</f>
        <v>1259.727249</v>
      </c>
      <c r="T1844" s="25" t="n">
        <f aca="false">SUM(F1844,H1844,J1844,K1844,L1844,M1844,Q1844)</f>
        <v>1259.727249</v>
      </c>
      <c r="AMH1844" s="13"/>
      <c r="AMI1844" s="0"/>
      <c r="AMJ1844" s="0"/>
    </row>
    <row r="1845" s="39" customFormat="true" ht="13.8" hidden="false" customHeight="false" outlineLevel="0" collapsed="false">
      <c r="A1845" s="16" t="n">
        <v>31005667</v>
      </c>
      <c r="B1845" s="17" t="s">
        <v>1875</v>
      </c>
      <c r="C1845" s="18"/>
      <c r="D1845" s="18"/>
      <c r="E1845" s="16" t="s">
        <v>320</v>
      </c>
      <c r="F1845" s="19" t="n">
        <f aca="false">IF(C1845="",VLOOKUP(E1845,'PORTE E UCO'!$A$5:$D$46,4,0),VLOOKUP(E1845,'PORTE E UCO'!$A$5:$D$46,4,0)*C1845)</f>
        <v>1224.795374</v>
      </c>
      <c r="G1845" s="20" t="n">
        <v>34.47</v>
      </c>
      <c r="H1845" s="21" t="n">
        <f aca="false">G1845*$R$2</f>
        <v>678.15009504</v>
      </c>
      <c r="I1845" s="16" t="n">
        <v>2</v>
      </c>
      <c r="J1845" s="22" t="n">
        <f aca="false">IF(I1845&gt;=1,F1845*$J$2,"")</f>
        <v>367.4386122</v>
      </c>
      <c r="K1845" s="22" t="n">
        <f aca="false">IF(I1845&gt;=2,F1845*$K$2,"")</f>
        <v>244.9590748</v>
      </c>
      <c r="L1845" s="22" t="str">
        <f aca="false">IF(I1845&gt;=3,F1845*$L$2,"")</f>
        <v/>
      </c>
      <c r="M1845" s="22" t="str">
        <f aca="false">IF(I1845&gt;=4,F1845*$M$2,"")</f>
        <v/>
      </c>
      <c r="N1845" s="16" t="n">
        <v>6</v>
      </c>
      <c r="O1845" s="16" t="n">
        <v>0</v>
      </c>
      <c r="P1845" s="23" t="n">
        <v>0</v>
      </c>
      <c r="Q1845" s="22"/>
      <c r="R1845" s="38"/>
      <c r="S1845" s="25" t="n">
        <f aca="false">SUM(F1845,H1845,J1845,K1845,L1845,M1845)</f>
        <v>2515.34315604</v>
      </c>
      <c r="T1845" s="25" t="n">
        <f aca="false">SUM(F1845,H1845,J1845,K1845,L1845,M1845,Q1845)</f>
        <v>2515.34315604</v>
      </c>
      <c r="AMH1845" s="13"/>
      <c r="AMI1845" s="0"/>
      <c r="AMJ1845" s="0"/>
    </row>
    <row r="1846" s="39" customFormat="true" ht="13.8" hidden="false" customHeight="false" outlineLevel="0" collapsed="false">
      <c r="A1846" s="27" t="n">
        <v>31005373</v>
      </c>
      <c r="B1846" s="28" t="s">
        <v>1876</v>
      </c>
      <c r="C1846" s="29"/>
      <c r="D1846" s="29"/>
      <c r="E1846" s="27" t="s">
        <v>745</v>
      </c>
      <c r="F1846" s="19" t="n">
        <f aca="false">IF(C1846="",VLOOKUP(E1846,'PORTE E UCO'!$A$5:$D$46,4,0),VLOOKUP(E1846,'PORTE E UCO'!$A$5:$D$46,4,0)*C1846)</f>
        <v>1943.523148</v>
      </c>
      <c r="G1846" s="30"/>
      <c r="H1846" s="21" t="n">
        <f aca="false">G1846*$R$2</f>
        <v>0</v>
      </c>
      <c r="I1846" s="27" t="n">
        <v>3</v>
      </c>
      <c r="J1846" s="22" t="n">
        <f aca="false">IF(I1846&gt;=1,F1846*$J$2,"")</f>
        <v>583.0569444</v>
      </c>
      <c r="K1846" s="22" t="n">
        <f aca="false">IF(I1846&gt;=2,F1846*$K$2,"")</f>
        <v>388.7046296</v>
      </c>
      <c r="L1846" s="22" t="n">
        <f aca="false">IF(I1846&gt;=3,F1846*$L$2,"")</f>
        <v>388.7046296</v>
      </c>
      <c r="M1846" s="22" t="str">
        <f aca="false">IF(I1846&gt;=4,F1846*$M$2,"")</f>
        <v/>
      </c>
      <c r="N1846" s="27" t="n">
        <v>6</v>
      </c>
      <c r="O1846" s="27" t="n">
        <v>0</v>
      </c>
      <c r="P1846" s="31" t="n">
        <v>0</v>
      </c>
      <c r="Q1846" s="32"/>
      <c r="R1846" s="38"/>
      <c r="S1846" s="25" t="n">
        <f aca="false">SUM(F1846,H1846,J1846,K1846,L1846,M1846)</f>
        <v>3303.9893516</v>
      </c>
      <c r="T1846" s="25" t="n">
        <f aca="false">SUM(F1846,H1846,J1846,K1846,L1846,M1846,Q1846)</f>
        <v>3303.9893516</v>
      </c>
      <c r="AMH1846" s="13"/>
      <c r="AMI1846" s="0"/>
      <c r="AMJ1846" s="0"/>
    </row>
    <row r="1847" s="39" customFormat="true" ht="13.8" hidden="false" customHeight="false" outlineLevel="0" collapsed="false">
      <c r="A1847" s="16" t="n">
        <v>31005381</v>
      </c>
      <c r="B1847" s="17" t="s">
        <v>1877</v>
      </c>
      <c r="C1847" s="18"/>
      <c r="D1847" s="18"/>
      <c r="E1847" s="16" t="s">
        <v>229</v>
      </c>
      <c r="F1847" s="19" t="n">
        <f aca="false">IF(C1847="",VLOOKUP(E1847,'PORTE E UCO'!$A$5:$D$46,4,0),VLOOKUP(E1847,'PORTE E UCO'!$A$5:$D$46,4,0)*C1847)</f>
        <v>946.935808</v>
      </c>
      <c r="G1847" s="20"/>
      <c r="H1847" s="21" t="n">
        <f aca="false">G1847*$R$2</f>
        <v>0</v>
      </c>
      <c r="I1847" s="16" t="n">
        <v>3</v>
      </c>
      <c r="J1847" s="22" t="n">
        <f aca="false">IF(I1847&gt;=1,F1847*$J$2,"")</f>
        <v>284.0807424</v>
      </c>
      <c r="K1847" s="22" t="n">
        <f aca="false">IF(I1847&gt;=2,F1847*$K$2,"")</f>
        <v>189.3871616</v>
      </c>
      <c r="L1847" s="22" t="n">
        <f aca="false">IF(I1847&gt;=3,F1847*$L$2,"")</f>
        <v>189.3871616</v>
      </c>
      <c r="M1847" s="22" t="str">
        <f aca="false">IF(I1847&gt;=4,F1847*$M$2,"")</f>
        <v/>
      </c>
      <c r="N1847" s="16" t="n">
        <v>5</v>
      </c>
      <c r="O1847" s="16" t="n">
        <v>0</v>
      </c>
      <c r="P1847" s="23" t="n">
        <v>0</v>
      </c>
      <c r="Q1847" s="22"/>
      <c r="R1847" s="38"/>
      <c r="S1847" s="25" t="n">
        <f aca="false">SUM(F1847,H1847,J1847,K1847,L1847,M1847)</f>
        <v>1609.7908736</v>
      </c>
      <c r="T1847" s="25" t="n">
        <f aca="false">SUM(F1847,H1847,J1847,K1847,L1847,M1847,Q1847)</f>
        <v>1609.7908736</v>
      </c>
      <c r="AMH1847" s="13"/>
      <c r="AMI1847" s="0"/>
      <c r="AMJ1847" s="0"/>
    </row>
    <row r="1848" s="39" customFormat="true" ht="13.8" hidden="false" customHeight="false" outlineLevel="0" collapsed="false">
      <c r="A1848" s="27" t="n">
        <v>31005390</v>
      </c>
      <c r="B1848" s="28" t="s">
        <v>1878</v>
      </c>
      <c r="C1848" s="29"/>
      <c r="D1848" s="29"/>
      <c r="E1848" s="27" t="s">
        <v>359</v>
      </c>
      <c r="F1848" s="19" t="n">
        <f aca="false">IF(C1848="",VLOOKUP(E1848,'PORTE E UCO'!$A$5:$D$46,4,0),VLOOKUP(E1848,'PORTE E UCO'!$A$5:$D$46,4,0)*C1848)</f>
        <v>1473.154654</v>
      </c>
      <c r="G1848" s="30"/>
      <c r="H1848" s="21" t="n">
        <f aca="false">G1848*$R$2</f>
        <v>0</v>
      </c>
      <c r="I1848" s="27" t="n">
        <v>2</v>
      </c>
      <c r="J1848" s="22" t="n">
        <f aca="false">IF(I1848&gt;=1,F1848*$J$2,"")</f>
        <v>441.9463962</v>
      </c>
      <c r="K1848" s="22" t="n">
        <f aca="false">IF(I1848&gt;=2,F1848*$K$2,"")</f>
        <v>294.6309308</v>
      </c>
      <c r="L1848" s="22" t="str">
        <f aca="false">IF(I1848&gt;=3,F1848*$L$2,"")</f>
        <v/>
      </c>
      <c r="M1848" s="22" t="str">
        <f aca="false">IF(I1848&gt;=4,F1848*$M$2,"")</f>
        <v/>
      </c>
      <c r="N1848" s="27" t="n">
        <v>5</v>
      </c>
      <c r="O1848" s="27" t="n">
        <v>0</v>
      </c>
      <c r="P1848" s="31" t="n">
        <v>0</v>
      </c>
      <c r="Q1848" s="32"/>
      <c r="R1848" s="38"/>
      <c r="S1848" s="25" t="n">
        <f aca="false">SUM(F1848,H1848,J1848,K1848,L1848,M1848)</f>
        <v>2209.731981</v>
      </c>
      <c r="T1848" s="25" t="n">
        <f aca="false">SUM(F1848,H1848,J1848,K1848,L1848,M1848,Q1848)</f>
        <v>2209.731981</v>
      </c>
      <c r="AMH1848" s="13"/>
      <c r="AMI1848" s="0"/>
      <c r="AMJ1848" s="0"/>
    </row>
    <row r="1849" s="39" customFormat="true" ht="13.8" hidden="false" customHeight="false" outlineLevel="0" collapsed="false">
      <c r="A1849" s="16" t="n">
        <v>31005403</v>
      </c>
      <c r="B1849" s="17" t="s">
        <v>1879</v>
      </c>
      <c r="C1849" s="18"/>
      <c r="D1849" s="18"/>
      <c r="E1849" s="16" t="s">
        <v>308</v>
      </c>
      <c r="F1849" s="19" t="n">
        <f aca="false">IF(C1849="",VLOOKUP(E1849,'PORTE E UCO'!$A$5:$D$46,4,0),VLOOKUP(E1849,'PORTE E UCO'!$A$5:$D$46,4,0)*C1849)</f>
        <v>1327.248658</v>
      </c>
      <c r="G1849" s="20"/>
      <c r="H1849" s="21" t="n">
        <f aca="false">G1849*$R$2</f>
        <v>0</v>
      </c>
      <c r="I1849" s="16" t="n">
        <v>2</v>
      </c>
      <c r="J1849" s="22" t="n">
        <f aca="false">IF(I1849&gt;=1,F1849*$J$2,"")</f>
        <v>398.1745974</v>
      </c>
      <c r="K1849" s="22" t="n">
        <f aca="false">IF(I1849&gt;=2,F1849*$K$2,"")</f>
        <v>265.4497316</v>
      </c>
      <c r="L1849" s="22" t="str">
        <f aca="false">IF(I1849&gt;=3,F1849*$L$2,"")</f>
        <v/>
      </c>
      <c r="M1849" s="22" t="str">
        <f aca="false">IF(I1849&gt;=4,F1849*$M$2,"")</f>
        <v/>
      </c>
      <c r="N1849" s="16" t="n">
        <v>6</v>
      </c>
      <c r="O1849" s="16" t="n">
        <v>0</v>
      </c>
      <c r="P1849" s="23" t="n">
        <v>0</v>
      </c>
      <c r="Q1849" s="22"/>
      <c r="R1849" s="38"/>
      <c r="S1849" s="25" t="n">
        <f aca="false">SUM(F1849,H1849,J1849,K1849,L1849,M1849)</f>
        <v>1990.872987</v>
      </c>
      <c r="T1849" s="25" t="n">
        <f aca="false">SUM(F1849,H1849,J1849,K1849,L1849,M1849,Q1849)</f>
        <v>1990.872987</v>
      </c>
      <c r="AMH1849" s="13"/>
      <c r="AMI1849" s="0"/>
      <c r="AMJ1849" s="0"/>
    </row>
    <row r="1850" s="39" customFormat="true" ht="13.8" hidden="false" customHeight="false" outlineLevel="0" collapsed="false">
      <c r="A1850" s="27" t="n">
        <v>31005420</v>
      </c>
      <c r="B1850" s="28" t="s">
        <v>1880</v>
      </c>
      <c r="C1850" s="29"/>
      <c r="D1850" s="29"/>
      <c r="E1850" s="27" t="s">
        <v>320</v>
      </c>
      <c r="F1850" s="19" t="n">
        <f aca="false">IF(C1850="",VLOOKUP(E1850,'PORTE E UCO'!$A$5:$D$46,4,0),VLOOKUP(E1850,'PORTE E UCO'!$A$5:$D$46,4,0)*C1850)</f>
        <v>1224.795374</v>
      </c>
      <c r="G1850" s="30"/>
      <c r="H1850" s="21" t="n">
        <f aca="false">G1850*$R$2</f>
        <v>0</v>
      </c>
      <c r="I1850" s="27" t="n">
        <v>2</v>
      </c>
      <c r="J1850" s="22" t="n">
        <f aca="false">IF(I1850&gt;=1,F1850*$J$2,"")</f>
        <v>367.4386122</v>
      </c>
      <c r="K1850" s="22" t="n">
        <f aca="false">IF(I1850&gt;=2,F1850*$K$2,"")</f>
        <v>244.9590748</v>
      </c>
      <c r="L1850" s="22" t="str">
        <f aca="false">IF(I1850&gt;=3,F1850*$L$2,"")</f>
        <v/>
      </c>
      <c r="M1850" s="22" t="str">
        <f aca="false">IF(I1850&gt;=4,F1850*$M$2,"")</f>
        <v/>
      </c>
      <c r="N1850" s="27" t="n">
        <v>6</v>
      </c>
      <c r="O1850" s="27" t="n">
        <v>0</v>
      </c>
      <c r="P1850" s="31" t="n">
        <v>0</v>
      </c>
      <c r="Q1850" s="32"/>
      <c r="R1850" s="38"/>
      <c r="S1850" s="25" t="n">
        <f aca="false">SUM(F1850,H1850,J1850,K1850,L1850,M1850)</f>
        <v>1837.193061</v>
      </c>
      <c r="T1850" s="25" t="n">
        <f aca="false">SUM(F1850,H1850,J1850,K1850,L1850,M1850,Q1850)</f>
        <v>1837.193061</v>
      </c>
      <c r="AMH1850" s="13"/>
      <c r="AMI1850" s="0"/>
      <c r="AMJ1850" s="0"/>
    </row>
    <row r="1851" s="39" customFormat="true" ht="13.8" hidden="false" customHeight="false" outlineLevel="0" collapsed="false">
      <c r="A1851" s="16" t="n">
        <v>31005438</v>
      </c>
      <c r="B1851" s="17" t="s">
        <v>1881</v>
      </c>
      <c r="C1851" s="18"/>
      <c r="D1851" s="18"/>
      <c r="E1851" s="16" t="s">
        <v>361</v>
      </c>
      <c r="F1851" s="19" t="n">
        <f aca="false">IF(C1851="",VLOOKUP(E1851,'PORTE E UCO'!$A$5:$D$46,4,0),VLOOKUP(E1851,'PORTE E UCO'!$A$5:$D$46,4,0)*C1851)</f>
        <v>2089.449468</v>
      </c>
      <c r="G1851" s="20"/>
      <c r="H1851" s="21" t="n">
        <f aca="false">G1851*$R$2</f>
        <v>0</v>
      </c>
      <c r="I1851" s="16" t="n">
        <v>2</v>
      </c>
      <c r="J1851" s="22" t="n">
        <f aca="false">IF(I1851&gt;=1,F1851*$J$2,"")</f>
        <v>626.8348404</v>
      </c>
      <c r="K1851" s="22" t="n">
        <f aca="false">IF(I1851&gt;=2,F1851*$K$2,"")</f>
        <v>417.8898936</v>
      </c>
      <c r="L1851" s="22" t="str">
        <f aca="false">IF(I1851&gt;=3,F1851*$L$2,"")</f>
        <v/>
      </c>
      <c r="M1851" s="22" t="str">
        <f aca="false">IF(I1851&gt;=4,F1851*$M$2,"")</f>
        <v/>
      </c>
      <c r="N1851" s="16" t="n">
        <v>6</v>
      </c>
      <c r="O1851" s="16" t="n">
        <v>0</v>
      </c>
      <c r="P1851" s="23" t="n">
        <v>0</v>
      </c>
      <c r="Q1851" s="22"/>
      <c r="R1851" s="38"/>
      <c r="S1851" s="25" t="n">
        <f aca="false">SUM(F1851,H1851,J1851,K1851,L1851,M1851)</f>
        <v>3134.174202</v>
      </c>
      <c r="T1851" s="25" t="n">
        <f aca="false">SUM(F1851,H1851,J1851,K1851,L1851,M1851,Q1851)</f>
        <v>3134.174202</v>
      </c>
      <c r="AMH1851" s="13"/>
      <c r="AMI1851" s="0"/>
      <c r="AMJ1851" s="0"/>
    </row>
    <row r="1852" s="39" customFormat="true" ht="13.8" hidden="false" customHeight="false" outlineLevel="0" collapsed="false">
      <c r="A1852" s="27" t="n">
        <v>31006019</v>
      </c>
      <c r="B1852" s="28" t="s">
        <v>1882</v>
      </c>
      <c r="C1852" s="29"/>
      <c r="D1852" s="29"/>
      <c r="E1852" s="27" t="s">
        <v>272</v>
      </c>
      <c r="F1852" s="19" t="n">
        <f aca="false">IF(C1852="",VLOOKUP(E1852,'PORTE E UCO'!$A$5:$D$46,4,0),VLOOKUP(E1852,'PORTE E UCO'!$A$5:$D$46,4,0)*C1852)</f>
        <v>801.009488</v>
      </c>
      <c r="G1852" s="30"/>
      <c r="H1852" s="21" t="n">
        <f aca="false">G1852*$R$2</f>
        <v>0</v>
      </c>
      <c r="I1852" s="27" t="n">
        <v>2</v>
      </c>
      <c r="J1852" s="22" t="n">
        <f aca="false">IF(I1852&gt;=1,F1852*$J$2,"")</f>
        <v>240.3028464</v>
      </c>
      <c r="K1852" s="22" t="n">
        <f aca="false">IF(I1852&gt;=2,F1852*$K$2,"")</f>
        <v>160.2018976</v>
      </c>
      <c r="L1852" s="22" t="str">
        <f aca="false">IF(I1852&gt;=3,F1852*$L$2,"")</f>
        <v/>
      </c>
      <c r="M1852" s="22" t="str">
        <f aca="false">IF(I1852&gt;=4,F1852*$M$2,"")</f>
        <v/>
      </c>
      <c r="N1852" s="27" t="n">
        <v>5</v>
      </c>
      <c r="O1852" s="27" t="n">
        <v>0</v>
      </c>
      <c r="P1852" s="31" t="n">
        <v>0</v>
      </c>
      <c r="Q1852" s="32"/>
      <c r="R1852" s="38"/>
      <c r="S1852" s="25" t="n">
        <f aca="false">SUM(F1852,H1852,J1852,K1852,L1852,M1852)</f>
        <v>1201.514232</v>
      </c>
      <c r="T1852" s="25" t="n">
        <f aca="false">SUM(F1852,H1852,J1852,K1852,L1852,M1852,Q1852)</f>
        <v>1201.514232</v>
      </c>
      <c r="AMH1852" s="13"/>
      <c r="AMI1852" s="0"/>
      <c r="AMJ1852" s="0"/>
    </row>
    <row r="1853" s="39" customFormat="true" ht="13.8" hidden="false" customHeight="false" outlineLevel="0" collapsed="false">
      <c r="A1853" s="16" t="n">
        <v>31006027</v>
      </c>
      <c r="B1853" s="17" t="s">
        <v>1883</v>
      </c>
      <c r="C1853" s="18"/>
      <c r="D1853" s="18"/>
      <c r="E1853" s="16" t="s">
        <v>26</v>
      </c>
      <c r="F1853" s="19" t="n">
        <f aca="false">IF(C1853="",VLOOKUP(E1853,'PORTE E UCO'!$A$5:$D$46,4,0),VLOOKUP(E1853,'PORTE E UCO'!$A$5:$D$46,4,0)*C1853)</f>
        <v>324.442174</v>
      </c>
      <c r="G1853" s="20"/>
      <c r="H1853" s="21" t="n">
        <f aca="false">G1853*$R$2</f>
        <v>0</v>
      </c>
      <c r="I1853" s="16" t="n">
        <v>1</v>
      </c>
      <c r="J1853" s="22" t="n">
        <f aca="false">IF(I1853&gt;=1,F1853*$J$2,"")</f>
        <v>97.3326522</v>
      </c>
      <c r="K1853" s="22" t="str">
        <f aca="false">IF(I1853&gt;=2,F1853*$K$2,"")</f>
        <v/>
      </c>
      <c r="L1853" s="22" t="str">
        <f aca="false">IF(I1853&gt;=3,F1853*$L$2,"")</f>
        <v/>
      </c>
      <c r="M1853" s="22" t="str">
        <f aca="false">IF(I1853&gt;=4,F1853*$M$2,"")</f>
        <v/>
      </c>
      <c r="N1853" s="16" t="n">
        <v>3</v>
      </c>
      <c r="O1853" s="16" t="n">
        <v>0</v>
      </c>
      <c r="P1853" s="23" t="n">
        <v>0</v>
      </c>
      <c r="Q1853" s="22"/>
      <c r="R1853" s="38"/>
      <c r="S1853" s="25" t="n">
        <f aca="false">SUM(F1853,H1853,J1853,K1853,L1853,M1853)</f>
        <v>421.7748262</v>
      </c>
      <c r="T1853" s="25" t="n">
        <f aca="false">SUM(F1853,H1853,J1853,K1853,L1853,M1853,Q1853)</f>
        <v>421.7748262</v>
      </c>
      <c r="AMH1853" s="13"/>
      <c r="AMI1853" s="0"/>
      <c r="AMJ1853" s="0"/>
    </row>
    <row r="1854" s="39" customFormat="true" ht="13.8" hidden="false" customHeight="false" outlineLevel="0" collapsed="false">
      <c r="A1854" s="27" t="n">
        <v>31006159</v>
      </c>
      <c r="B1854" s="28" t="s">
        <v>1884</v>
      </c>
      <c r="C1854" s="29"/>
      <c r="D1854" s="29"/>
      <c r="E1854" s="27" t="s">
        <v>225</v>
      </c>
      <c r="F1854" s="19" t="n">
        <f aca="false">IF(C1854="",VLOOKUP(E1854,'PORTE E UCO'!$A$5:$D$46,4,0),VLOOKUP(E1854,'PORTE E UCO'!$A$5:$D$46,4,0)*C1854)</f>
        <v>1035.416342</v>
      </c>
      <c r="G1854" s="30" t="n">
        <v>34.47</v>
      </c>
      <c r="H1854" s="21" t="n">
        <f aca="false">G1854*$R$2</f>
        <v>678.15009504</v>
      </c>
      <c r="I1854" s="27" t="n">
        <v>2</v>
      </c>
      <c r="J1854" s="22" t="n">
        <f aca="false">IF(I1854&gt;=1,F1854*$J$2,"")</f>
        <v>310.6249026</v>
      </c>
      <c r="K1854" s="22" t="n">
        <f aca="false">IF(I1854&gt;=2,F1854*$K$2,"")</f>
        <v>207.0832684</v>
      </c>
      <c r="L1854" s="22" t="str">
        <f aca="false">IF(I1854&gt;=3,F1854*$L$2,"")</f>
        <v/>
      </c>
      <c r="M1854" s="22" t="str">
        <f aca="false">IF(I1854&gt;=4,F1854*$M$2,"")</f>
        <v/>
      </c>
      <c r="N1854" s="27" t="n">
        <v>6</v>
      </c>
      <c r="O1854" s="27" t="n">
        <v>0</v>
      </c>
      <c r="P1854" s="31" t="n">
        <v>0</v>
      </c>
      <c r="Q1854" s="32"/>
      <c r="R1854" s="38"/>
      <c r="S1854" s="25" t="n">
        <f aca="false">SUM(F1854,H1854,J1854,K1854,L1854,M1854)</f>
        <v>2231.27460804</v>
      </c>
      <c r="T1854" s="25" t="n">
        <f aca="false">SUM(F1854,H1854,J1854,K1854,L1854,M1854,Q1854)</f>
        <v>2231.27460804</v>
      </c>
      <c r="AMH1854" s="13"/>
      <c r="AMI1854" s="0"/>
      <c r="AMJ1854" s="0"/>
    </row>
    <row r="1855" s="39" customFormat="true" ht="13.8" hidden="false" customHeight="false" outlineLevel="0" collapsed="false">
      <c r="A1855" s="16" t="n">
        <v>31006035</v>
      </c>
      <c r="B1855" s="17" t="s">
        <v>1885</v>
      </c>
      <c r="C1855" s="18"/>
      <c r="D1855" s="18"/>
      <c r="E1855" s="16" t="s">
        <v>229</v>
      </c>
      <c r="F1855" s="19" t="n">
        <f aca="false">IF(C1855="",VLOOKUP(E1855,'PORTE E UCO'!$A$5:$D$46,4,0),VLOOKUP(E1855,'PORTE E UCO'!$A$5:$D$46,4,0)*C1855)</f>
        <v>946.935808</v>
      </c>
      <c r="G1855" s="20"/>
      <c r="H1855" s="21" t="n">
        <f aca="false">G1855*$R$2</f>
        <v>0</v>
      </c>
      <c r="I1855" s="16" t="n">
        <v>2</v>
      </c>
      <c r="J1855" s="22" t="n">
        <f aca="false">IF(I1855&gt;=1,F1855*$J$2,"")</f>
        <v>284.0807424</v>
      </c>
      <c r="K1855" s="22" t="n">
        <f aca="false">IF(I1855&gt;=2,F1855*$K$2,"")</f>
        <v>189.3871616</v>
      </c>
      <c r="L1855" s="22" t="str">
        <f aca="false">IF(I1855&gt;=3,F1855*$L$2,"")</f>
        <v/>
      </c>
      <c r="M1855" s="22" t="str">
        <f aca="false">IF(I1855&gt;=4,F1855*$M$2,"")</f>
        <v/>
      </c>
      <c r="N1855" s="16" t="n">
        <v>5</v>
      </c>
      <c r="O1855" s="16" t="n">
        <v>0</v>
      </c>
      <c r="P1855" s="23" t="n">
        <v>0</v>
      </c>
      <c r="Q1855" s="22"/>
      <c r="R1855" s="38"/>
      <c r="S1855" s="25" t="n">
        <f aca="false">SUM(F1855,H1855,J1855,K1855,L1855,M1855)</f>
        <v>1420.403712</v>
      </c>
      <c r="T1855" s="25" t="n">
        <f aca="false">SUM(F1855,H1855,J1855,K1855,L1855,M1855,Q1855)</f>
        <v>1420.403712</v>
      </c>
      <c r="AMH1855" s="13"/>
      <c r="AMI1855" s="0"/>
      <c r="AMJ1855" s="0"/>
    </row>
    <row r="1856" s="39" customFormat="true" ht="13.8" hidden="false" customHeight="false" outlineLevel="0" collapsed="false">
      <c r="A1856" s="27" t="n">
        <v>31006167</v>
      </c>
      <c r="B1856" s="28" t="s">
        <v>1886</v>
      </c>
      <c r="C1856" s="29"/>
      <c r="D1856" s="29"/>
      <c r="E1856" s="27" t="s">
        <v>308</v>
      </c>
      <c r="F1856" s="19" t="n">
        <f aca="false">IF(C1856="",VLOOKUP(E1856,'PORTE E UCO'!$A$5:$D$46,4,0),VLOOKUP(E1856,'PORTE E UCO'!$A$5:$D$46,4,0)*C1856)</f>
        <v>1327.248658</v>
      </c>
      <c r="G1856" s="30" t="n">
        <v>36.5</v>
      </c>
      <c r="H1856" s="21" t="n">
        <f aca="false">G1856*$R$2</f>
        <v>718.087568</v>
      </c>
      <c r="I1856" s="27" t="n">
        <v>2</v>
      </c>
      <c r="J1856" s="22" t="n">
        <f aca="false">IF(I1856&gt;=1,F1856*$J$2,"")</f>
        <v>398.1745974</v>
      </c>
      <c r="K1856" s="22" t="n">
        <f aca="false">IF(I1856&gt;=2,F1856*$K$2,"")</f>
        <v>265.4497316</v>
      </c>
      <c r="L1856" s="22" t="str">
        <f aca="false">IF(I1856&gt;=3,F1856*$L$2,"")</f>
        <v/>
      </c>
      <c r="M1856" s="22" t="str">
        <f aca="false">IF(I1856&gt;=4,F1856*$M$2,"")</f>
        <v/>
      </c>
      <c r="N1856" s="27" t="n">
        <v>6</v>
      </c>
      <c r="O1856" s="27" t="n">
        <v>0</v>
      </c>
      <c r="P1856" s="31" t="n">
        <v>0</v>
      </c>
      <c r="Q1856" s="32"/>
      <c r="R1856" s="38"/>
      <c r="S1856" s="25" t="n">
        <f aca="false">SUM(F1856,H1856,J1856,K1856,L1856,M1856)</f>
        <v>2708.960555</v>
      </c>
      <c r="T1856" s="25" t="n">
        <f aca="false">SUM(F1856,H1856,J1856,K1856,L1856,M1856,Q1856)</f>
        <v>2708.960555</v>
      </c>
      <c r="AMH1856" s="13"/>
      <c r="AMI1856" s="0"/>
      <c r="AMJ1856" s="0"/>
    </row>
    <row r="1857" s="39" customFormat="true" ht="13.8" hidden="false" customHeight="false" outlineLevel="0" collapsed="false">
      <c r="A1857" s="16" t="n">
        <v>31006043</v>
      </c>
      <c r="B1857" s="17" t="s">
        <v>1887</v>
      </c>
      <c r="C1857" s="18"/>
      <c r="D1857" s="18"/>
      <c r="E1857" s="16" t="s">
        <v>807</v>
      </c>
      <c r="F1857" s="19" t="n">
        <f aca="false">IF(C1857="",VLOOKUP(E1857,'PORTE E UCO'!$A$5:$D$46,4,0),VLOOKUP(E1857,'PORTE E UCO'!$A$5:$D$46,4,0)*C1857)</f>
        <v>2817.485634</v>
      </c>
      <c r="G1857" s="20"/>
      <c r="H1857" s="21" t="n">
        <f aca="false">G1857*$R$2</f>
        <v>0</v>
      </c>
      <c r="I1857" s="16" t="n">
        <v>2</v>
      </c>
      <c r="J1857" s="22" t="n">
        <f aca="false">IF(I1857&gt;=1,F1857*$J$2,"")</f>
        <v>845.2456902</v>
      </c>
      <c r="K1857" s="22" t="n">
        <f aca="false">IF(I1857&gt;=2,F1857*$K$2,"")</f>
        <v>563.4971268</v>
      </c>
      <c r="L1857" s="22" t="str">
        <f aca="false">IF(I1857&gt;=3,F1857*$L$2,"")</f>
        <v/>
      </c>
      <c r="M1857" s="22" t="str">
        <f aca="false">IF(I1857&gt;=4,F1857*$M$2,"")</f>
        <v/>
      </c>
      <c r="N1857" s="16" t="n">
        <v>6</v>
      </c>
      <c r="O1857" s="16" t="n">
        <v>0</v>
      </c>
      <c r="P1857" s="23" t="n">
        <v>0</v>
      </c>
      <c r="Q1857" s="22"/>
      <c r="R1857" s="38"/>
      <c r="S1857" s="25" t="n">
        <f aca="false">SUM(F1857,H1857,J1857,K1857,L1857,M1857)</f>
        <v>4226.228451</v>
      </c>
      <c r="T1857" s="25" t="n">
        <f aca="false">SUM(F1857,H1857,J1857,K1857,L1857,M1857,Q1857)</f>
        <v>4226.228451</v>
      </c>
      <c r="AMH1857" s="13"/>
      <c r="AMI1857" s="0"/>
      <c r="AMJ1857" s="0"/>
    </row>
    <row r="1858" s="39" customFormat="true" ht="13.8" hidden="false" customHeight="false" outlineLevel="0" collapsed="false">
      <c r="A1858" s="27" t="n">
        <v>31006051</v>
      </c>
      <c r="B1858" s="28" t="s">
        <v>1888</v>
      </c>
      <c r="C1858" s="29"/>
      <c r="D1858" s="29"/>
      <c r="E1858" s="27" t="s">
        <v>174</v>
      </c>
      <c r="F1858" s="19" t="n">
        <f aca="false">IF(C1858="",VLOOKUP(E1858,'PORTE E UCO'!$A$5:$D$46,4,0),VLOOKUP(E1858,'PORTE E UCO'!$A$5:$D$46,4,0)*C1858)</f>
        <v>1709.126456</v>
      </c>
      <c r="G1858" s="30"/>
      <c r="H1858" s="21" t="n">
        <f aca="false">G1858*$R$2</f>
        <v>0</v>
      </c>
      <c r="I1858" s="27" t="n">
        <v>2</v>
      </c>
      <c r="J1858" s="22" t="n">
        <f aca="false">IF(I1858&gt;=1,F1858*$J$2,"")</f>
        <v>512.7379368</v>
      </c>
      <c r="K1858" s="22" t="n">
        <f aca="false">IF(I1858&gt;=2,F1858*$K$2,"")</f>
        <v>341.8252912</v>
      </c>
      <c r="L1858" s="22" t="str">
        <f aca="false">IF(I1858&gt;=3,F1858*$L$2,"")</f>
        <v/>
      </c>
      <c r="M1858" s="22" t="str">
        <f aca="false">IF(I1858&gt;=4,F1858*$M$2,"")</f>
        <v/>
      </c>
      <c r="N1858" s="27" t="n">
        <v>5</v>
      </c>
      <c r="O1858" s="27" t="n">
        <v>0</v>
      </c>
      <c r="P1858" s="31" t="n">
        <v>0</v>
      </c>
      <c r="Q1858" s="32"/>
      <c r="R1858" s="38"/>
      <c r="S1858" s="25" t="n">
        <f aca="false">SUM(F1858,H1858,J1858,K1858,L1858,M1858)</f>
        <v>2563.689684</v>
      </c>
      <c r="T1858" s="25" t="n">
        <f aca="false">SUM(F1858,H1858,J1858,K1858,L1858,M1858,Q1858)</f>
        <v>2563.689684</v>
      </c>
      <c r="AMH1858" s="13"/>
      <c r="AMI1858" s="0"/>
      <c r="AMJ1858" s="0"/>
    </row>
    <row r="1859" s="39" customFormat="true" ht="13.8" hidden="false" customHeight="false" outlineLevel="0" collapsed="false">
      <c r="A1859" s="16" t="n">
        <v>31006060</v>
      </c>
      <c r="B1859" s="17" t="s">
        <v>1889</v>
      </c>
      <c r="C1859" s="18"/>
      <c r="D1859" s="18"/>
      <c r="E1859" s="16" t="s">
        <v>308</v>
      </c>
      <c r="F1859" s="19" t="n">
        <f aca="false">IF(C1859="",VLOOKUP(E1859,'PORTE E UCO'!$A$5:$D$46,4,0),VLOOKUP(E1859,'PORTE E UCO'!$A$5:$D$46,4,0)*C1859)</f>
        <v>1327.248658</v>
      </c>
      <c r="G1859" s="20"/>
      <c r="H1859" s="21" t="n">
        <f aca="false">G1859*$R$2</f>
        <v>0</v>
      </c>
      <c r="I1859" s="16" t="n">
        <v>2</v>
      </c>
      <c r="J1859" s="22" t="n">
        <f aca="false">IF(I1859&gt;=1,F1859*$J$2,"")</f>
        <v>398.1745974</v>
      </c>
      <c r="K1859" s="22" t="n">
        <f aca="false">IF(I1859&gt;=2,F1859*$K$2,"")</f>
        <v>265.4497316</v>
      </c>
      <c r="L1859" s="22" t="str">
        <f aca="false">IF(I1859&gt;=3,F1859*$L$2,"")</f>
        <v/>
      </c>
      <c r="M1859" s="22" t="str">
        <f aca="false">IF(I1859&gt;=4,F1859*$M$2,"")</f>
        <v/>
      </c>
      <c r="N1859" s="16" t="n">
        <v>5</v>
      </c>
      <c r="O1859" s="16" t="n">
        <v>0</v>
      </c>
      <c r="P1859" s="23" t="n">
        <v>0</v>
      </c>
      <c r="Q1859" s="22"/>
      <c r="R1859" s="38"/>
      <c r="S1859" s="25" t="n">
        <f aca="false">SUM(F1859,H1859,J1859,K1859,L1859,M1859)</f>
        <v>1990.872987</v>
      </c>
      <c r="T1859" s="25" t="n">
        <f aca="false">SUM(F1859,H1859,J1859,K1859,L1859,M1859,Q1859)</f>
        <v>1990.872987</v>
      </c>
      <c r="AMH1859" s="13"/>
      <c r="AMI1859" s="0"/>
      <c r="AMJ1859" s="0"/>
    </row>
    <row r="1860" s="39" customFormat="true" ht="13.8" hidden="false" customHeight="false" outlineLevel="0" collapsed="false">
      <c r="A1860" s="27" t="n">
        <v>31006078</v>
      </c>
      <c r="B1860" s="28" t="s">
        <v>1890</v>
      </c>
      <c r="C1860" s="29"/>
      <c r="D1860" s="29"/>
      <c r="E1860" s="27" t="s">
        <v>745</v>
      </c>
      <c r="F1860" s="19" t="n">
        <f aca="false">IF(C1860="",VLOOKUP(E1860,'PORTE E UCO'!$A$5:$D$46,4,0),VLOOKUP(E1860,'PORTE E UCO'!$A$5:$D$46,4,0)*C1860)</f>
        <v>1943.523148</v>
      </c>
      <c r="G1860" s="30"/>
      <c r="H1860" s="21" t="n">
        <f aca="false">G1860*$R$2</f>
        <v>0</v>
      </c>
      <c r="I1860" s="27" t="n">
        <v>3</v>
      </c>
      <c r="J1860" s="22" t="n">
        <f aca="false">IF(I1860&gt;=1,F1860*$J$2,"")</f>
        <v>583.0569444</v>
      </c>
      <c r="K1860" s="22" t="n">
        <f aca="false">IF(I1860&gt;=2,F1860*$K$2,"")</f>
        <v>388.7046296</v>
      </c>
      <c r="L1860" s="22" t="n">
        <f aca="false">IF(I1860&gt;=3,F1860*$L$2,"")</f>
        <v>388.7046296</v>
      </c>
      <c r="M1860" s="22" t="str">
        <f aca="false">IF(I1860&gt;=4,F1860*$M$2,"")</f>
        <v/>
      </c>
      <c r="N1860" s="27" t="n">
        <v>7</v>
      </c>
      <c r="O1860" s="27" t="n">
        <v>0</v>
      </c>
      <c r="P1860" s="31" t="n">
        <v>0</v>
      </c>
      <c r="Q1860" s="32"/>
      <c r="R1860" s="38"/>
      <c r="S1860" s="25" t="n">
        <f aca="false">SUM(F1860,H1860,J1860,K1860,L1860,M1860)</f>
        <v>3303.9893516</v>
      </c>
      <c r="T1860" s="25" t="n">
        <f aca="false">SUM(F1860,H1860,J1860,K1860,L1860,M1860,Q1860)</f>
        <v>3303.9893516</v>
      </c>
      <c r="AMH1860" s="13"/>
      <c r="AMI1860" s="0"/>
      <c r="AMJ1860" s="0"/>
    </row>
    <row r="1861" s="39" customFormat="true" ht="13.8" hidden="false" customHeight="false" outlineLevel="0" collapsed="false">
      <c r="A1861" s="16" t="n">
        <v>31006086</v>
      </c>
      <c r="B1861" s="17" t="s">
        <v>1891</v>
      </c>
      <c r="C1861" s="18"/>
      <c r="D1861" s="18"/>
      <c r="E1861" s="16" t="s">
        <v>229</v>
      </c>
      <c r="F1861" s="19" t="n">
        <f aca="false">IF(C1861="",VLOOKUP(E1861,'PORTE E UCO'!$A$5:$D$46,4,0),VLOOKUP(E1861,'PORTE E UCO'!$A$5:$D$46,4,0)*C1861)</f>
        <v>946.935808</v>
      </c>
      <c r="G1861" s="20"/>
      <c r="H1861" s="21" t="n">
        <f aca="false">G1861*$R$2</f>
        <v>0</v>
      </c>
      <c r="I1861" s="16" t="n">
        <v>3</v>
      </c>
      <c r="J1861" s="22" t="n">
        <f aca="false">IF(I1861&gt;=1,F1861*$J$2,"")</f>
        <v>284.0807424</v>
      </c>
      <c r="K1861" s="22" t="n">
        <f aca="false">IF(I1861&gt;=2,F1861*$K$2,"")</f>
        <v>189.3871616</v>
      </c>
      <c r="L1861" s="22" t="n">
        <f aca="false">IF(I1861&gt;=3,F1861*$L$2,"")</f>
        <v>189.3871616</v>
      </c>
      <c r="M1861" s="22" t="str">
        <f aca="false">IF(I1861&gt;=4,F1861*$M$2,"")</f>
        <v/>
      </c>
      <c r="N1861" s="16" t="n">
        <v>4</v>
      </c>
      <c r="O1861" s="16" t="n">
        <v>0</v>
      </c>
      <c r="P1861" s="23" t="n">
        <v>0</v>
      </c>
      <c r="Q1861" s="22"/>
      <c r="R1861" s="38"/>
      <c r="S1861" s="25" t="n">
        <f aca="false">SUM(F1861,H1861,J1861,K1861,L1861,M1861)</f>
        <v>1609.7908736</v>
      </c>
      <c r="T1861" s="25" t="n">
        <f aca="false">SUM(F1861,H1861,J1861,K1861,L1861,M1861,Q1861)</f>
        <v>1609.7908736</v>
      </c>
      <c r="AMH1861" s="13"/>
      <c r="AMI1861" s="0"/>
      <c r="AMJ1861" s="0"/>
    </row>
    <row r="1862" s="39" customFormat="true" ht="13.8" hidden="false" customHeight="false" outlineLevel="0" collapsed="false">
      <c r="A1862" s="27" t="n">
        <v>31006094</v>
      </c>
      <c r="B1862" s="28" t="s">
        <v>1892</v>
      </c>
      <c r="C1862" s="29"/>
      <c r="D1862" s="29"/>
      <c r="E1862" s="27" t="s">
        <v>272</v>
      </c>
      <c r="F1862" s="19" t="n">
        <f aca="false">IF(C1862="",VLOOKUP(E1862,'PORTE E UCO'!$A$5:$D$46,4,0),VLOOKUP(E1862,'PORTE E UCO'!$A$5:$D$46,4,0)*C1862)</f>
        <v>801.009488</v>
      </c>
      <c r="G1862" s="30"/>
      <c r="H1862" s="21" t="n">
        <f aca="false">G1862*$R$2</f>
        <v>0</v>
      </c>
      <c r="I1862" s="27" t="n">
        <v>2</v>
      </c>
      <c r="J1862" s="22" t="n">
        <f aca="false">IF(I1862&gt;=1,F1862*$J$2,"")</f>
        <v>240.3028464</v>
      </c>
      <c r="K1862" s="22" t="n">
        <f aca="false">IF(I1862&gt;=2,F1862*$K$2,"")</f>
        <v>160.2018976</v>
      </c>
      <c r="L1862" s="22" t="str">
        <f aca="false">IF(I1862&gt;=3,F1862*$L$2,"")</f>
        <v/>
      </c>
      <c r="M1862" s="22" t="str">
        <f aca="false">IF(I1862&gt;=4,F1862*$M$2,"")</f>
        <v/>
      </c>
      <c r="N1862" s="27" t="n">
        <v>4</v>
      </c>
      <c r="O1862" s="27" t="n">
        <v>0</v>
      </c>
      <c r="P1862" s="31" t="n">
        <v>0</v>
      </c>
      <c r="Q1862" s="32"/>
      <c r="R1862" s="38"/>
      <c r="S1862" s="25" t="n">
        <f aca="false">SUM(F1862,H1862,J1862,K1862,L1862,M1862)</f>
        <v>1201.514232</v>
      </c>
      <c r="T1862" s="25" t="n">
        <f aca="false">SUM(F1862,H1862,J1862,K1862,L1862,M1862,Q1862)</f>
        <v>1201.514232</v>
      </c>
      <c r="AMH1862" s="13"/>
      <c r="AMI1862" s="0"/>
      <c r="AMJ1862" s="0"/>
    </row>
    <row r="1863" s="39" customFormat="true" ht="13.8" hidden="false" customHeight="false" outlineLevel="0" collapsed="false">
      <c r="A1863" s="16" t="n">
        <v>31006108</v>
      </c>
      <c r="B1863" s="17" t="s">
        <v>1893</v>
      </c>
      <c r="C1863" s="18"/>
      <c r="D1863" s="18"/>
      <c r="E1863" s="16" t="s">
        <v>206</v>
      </c>
      <c r="F1863" s="19" t="n">
        <f aca="false">IF(C1863="",VLOOKUP(E1863,'PORTE E UCO'!$A$5:$D$46,4,0),VLOOKUP(E1863,'PORTE E UCO'!$A$5:$D$46,4,0)*C1863)</f>
        <v>839.818166</v>
      </c>
      <c r="G1863" s="20"/>
      <c r="H1863" s="21" t="n">
        <f aca="false">G1863*$R$2</f>
        <v>0</v>
      </c>
      <c r="I1863" s="16" t="n">
        <v>2</v>
      </c>
      <c r="J1863" s="22" t="n">
        <f aca="false">IF(I1863&gt;=1,F1863*$J$2,"")</f>
        <v>251.9454498</v>
      </c>
      <c r="K1863" s="22" t="n">
        <f aca="false">IF(I1863&gt;=2,F1863*$K$2,"")</f>
        <v>167.9636332</v>
      </c>
      <c r="L1863" s="22" t="str">
        <f aca="false">IF(I1863&gt;=3,F1863*$L$2,"")</f>
        <v/>
      </c>
      <c r="M1863" s="22" t="str">
        <f aca="false">IF(I1863&gt;=4,F1863*$M$2,"")</f>
        <v/>
      </c>
      <c r="N1863" s="16" t="n">
        <v>3</v>
      </c>
      <c r="O1863" s="16" t="n">
        <v>0</v>
      </c>
      <c r="P1863" s="23" t="n">
        <v>0</v>
      </c>
      <c r="Q1863" s="22"/>
      <c r="R1863" s="38"/>
      <c r="S1863" s="25" t="n">
        <f aca="false">SUM(F1863,H1863,J1863,K1863,L1863,M1863)</f>
        <v>1259.727249</v>
      </c>
      <c r="T1863" s="25" t="n">
        <f aca="false">SUM(F1863,H1863,J1863,K1863,L1863,M1863,Q1863)</f>
        <v>1259.727249</v>
      </c>
      <c r="AMH1863" s="13"/>
      <c r="AMI1863" s="0"/>
      <c r="AMJ1863" s="0"/>
    </row>
    <row r="1864" s="39" customFormat="true" ht="13.8" hidden="false" customHeight="false" outlineLevel="0" collapsed="false">
      <c r="A1864" s="27" t="n">
        <v>31006175</v>
      </c>
      <c r="B1864" s="28" t="s">
        <v>1894</v>
      </c>
      <c r="C1864" s="29"/>
      <c r="D1864" s="29"/>
      <c r="E1864" s="27" t="s">
        <v>320</v>
      </c>
      <c r="F1864" s="19" t="n">
        <f aca="false">IF(C1864="",VLOOKUP(E1864,'PORTE E UCO'!$A$5:$D$46,4,0),VLOOKUP(E1864,'PORTE E UCO'!$A$5:$D$46,4,0)*C1864)</f>
        <v>1224.795374</v>
      </c>
      <c r="G1864" s="30" t="n">
        <v>36.5</v>
      </c>
      <c r="H1864" s="21" t="n">
        <f aca="false">G1864*$R$2</f>
        <v>718.087568</v>
      </c>
      <c r="I1864" s="27" t="n">
        <v>2</v>
      </c>
      <c r="J1864" s="22" t="n">
        <f aca="false">IF(I1864&gt;=1,F1864*$J$2,"")</f>
        <v>367.4386122</v>
      </c>
      <c r="K1864" s="22" t="n">
        <f aca="false">IF(I1864&gt;=2,F1864*$K$2,"")</f>
        <v>244.9590748</v>
      </c>
      <c r="L1864" s="22" t="str">
        <f aca="false">IF(I1864&gt;=3,F1864*$L$2,"")</f>
        <v/>
      </c>
      <c r="M1864" s="22" t="str">
        <f aca="false">IF(I1864&gt;=4,F1864*$M$2,"")</f>
        <v/>
      </c>
      <c r="N1864" s="27" t="n">
        <v>5</v>
      </c>
      <c r="O1864" s="27" t="n">
        <v>0</v>
      </c>
      <c r="P1864" s="31" t="n">
        <v>0</v>
      </c>
      <c r="Q1864" s="32"/>
      <c r="R1864" s="38"/>
      <c r="S1864" s="25" t="n">
        <f aca="false">SUM(F1864,H1864,J1864,K1864,L1864,M1864)</f>
        <v>2555.280629</v>
      </c>
      <c r="T1864" s="25" t="n">
        <f aca="false">SUM(F1864,H1864,J1864,K1864,L1864,M1864,Q1864)</f>
        <v>2555.280629</v>
      </c>
      <c r="AMH1864" s="13"/>
      <c r="AMI1864" s="0"/>
      <c r="AMJ1864" s="0"/>
    </row>
    <row r="1865" s="39" customFormat="true" ht="13.8" hidden="false" customHeight="false" outlineLevel="0" collapsed="false">
      <c r="A1865" s="16" t="n">
        <v>31006116</v>
      </c>
      <c r="B1865" s="17" t="s">
        <v>1895</v>
      </c>
      <c r="C1865" s="18"/>
      <c r="D1865" s="18"/>
      <c r="E1865" s="16" t="s">
        <v>229</v>
      </c>
      <c r="F1865" s="19" t="n">
        <f aca="false">IF(C1865="",VLOOKUP(E1865,'PORTE E UCO'!$A$5:$D$46,4,0),VLOOKUP(E1865,'PORTE E UCO'!$A$5:$D$46,4,0)*C1865)</f>
        <v>946.935808</v>
      </c>
      <c r="G1865" s="20"/>
      <c r="H1865" s="21" t="n">
        <f aca="false">G1865*$R$2</f>
        <v>0</v>
      </c>
      <c r="I1865" s="16" t="n">
        <v>2</v>
      </c>
      <c r="J1865" s="22" t="n">
        <f aca="false">IF(I1865&gt;=1,F1865*$J$2,"")</f>
        <v>284.0807424</v>
      </c>
      <c r="K1865" s="22" t="n">
        <f aca="false">IF(I1865&gt;=2,F1865*$K$2,"")</f>
        <v>189.3871616</v>
      </c>
      <c r="L1865" s="22" t="str">
        <f aca="false">IF(I1865&gt;=3,F1865*$L$2,"")</f>
        <v/>
      </c>
      <c r="M1865" s="22" t="str">
        <f aca="false">IF(I1865&gt;=4,F1865*$M$2,"")</f>
        <v/>
      </c>
      <c r="N1865" s="16" t="n">
        <v>4</v>
      </c>
      <c r="O1865" s="16" t="n">
        <v>0</v>
      </c>
      <c r="P1865" s="23" t="n">
        <v>0</v>
      </c>
      <c r="Q1865" s="22"/>
      <c r="R1865" s="38"/>
      <c r="S1865" s="25" t="n">
        <f aca="false">SUM(F1865,H1865,J1865,K1865,L1865,M1865)</f>
        <v>1420.403712</v>
      </c>
      <c r="T1865" s="25" t="n">
        <f aca="false">SUM(F1865,H1865,J1865,K1865,L1865,M1865,Q1865)</f>
        <v>1420.403712</v>
      </c>
      <c r="AMH1865" s="13"/>
      <c r="AMI1865" s="0"/>
      <c r="AMJ1865" s="0"/>
    </row>
    <row r="1866" s="39" customFormat="true" ht="13.8" hidden="false" customHeight="false" outlineLevel="0" collapsed="false">
      <c r="A1866" s="27" t="n">
        <v>31006183</v>
      </c>
      <c r="B1866" s="28" t="s">
        <v>1896</v>
      </c>
      <c r="C1866" s="29"/>
      <c r="D1866" s="29"/>
      <c r="E1866" s="27" t="s">
        <v>359</v>
      </c>
      <c r="F1866" s="19" t="n">
        <f aca="false">IF(C1866="",VLOOKUP(E1866,'PORTE E UCO'!$A$5:$D$46,4,0),VLOOKUP(E1866,'PORTE E UCO'!$A$5:$D$46,4,0)*C1866)</f>
        <v>1473.154654</v>
      </c>
      <c r="G1866" s="30" t="n">
        <v>48.66</v>
      </c>
      <c r="H1866" s="21" t="n">
        <f aca="false">G1866*$R$2</f>
        <v>957.31893312</v>
      </c>
      <c r="I1866" s="27" t="n">
        <v>2</v>
      </c>
      <c r="J1866" s="22" t="n">
        <f aca="false">IF(I1866&gt;=1,F1866*$J$2,"")</f>
        <v>441.9463962</v>
      </c>
      <c r="K1866" s="22" t="n">
        <f aca="false">IF(I1866&gt;=2,F1866*$K$2,"")</f>
        <v>294.6309308</v>
      </c>
      <c r="L1866" s="22" t="str">
        <f aca="false">IF(I1866&gt;=3,F1866*$L$2,"")</f>
        <v/>
      </c>
      <c r="M1866" s="22" t="str">
        <f aca="false">IF(I1866&gt;=4,F1866*$M$2,"")</f>
        <v/>
      </c>
      <c r="N1866" s="27" t="n">
        <v>5</v>
      </c>
      <c r="O1866" s="27" t="n">
        <v>0</v>
      </c>
      <c r="P1866" s="31" t="n">
        <v>0</v>
      </c>
      <c r="Q1866" s="32"/>
      <c r="R1866" s="38"/>
      <c r="S1866" s="25" t="n">
        <f aca="false">SUM(F1866,H1866,J1866,K1866,L1866,M1866)</f>
        <v>3167.05091412</v>
      </c>
      <c r="T1866" s="25" t="n">
        <f aca="false">SUM(F1866,H1866,J1866,K1866,L1866,M1866,Q1866)</f>
        <v>3167.05091412</v>
      </c>
      <c r="AMH1866" s="13"/>
      <c r="AMI1866" s="0"/>
      <c r="AMJ1866" s="0"/>
    </row>
    <row r="1867" s="39" customFormat="true" ht="13.8" hidden="false" customHeight="false" outlineLevel="0" collapsed="false">
      <c r="A1867" s="16" t="n">
        <v>31007015</v>
      </c>
      <c r="B1867" s="17" t="s">
        <v>1897</v>
      </c>
      <c r="C1867" s="18"/>
      <c r="D1867" s="18"/>
      <c r="E1867" s="16" t="s">
        <v>26</v>
      </c>
      <c r="F1867" s="19" t="n">
        <f aca="false">IF(C1867="",VLOOKUP(E1867,'PORTE E UCO'!$A$5:$D$46,4,0),VLOOKUP(E1867,'PORTE E UCO'!$A$5:$D$46,4,0)*C1867)</f>
        <v>324.442174</v>
      </c>
      <c r="G1867" s="20"/>
      <c r="H1867" s="21" t="n">
        <f aca="false">G1867*$R$2</f>
        <v>0</v>
      </c>
      <c r="I1867" s="16" t="n">
        <v>2</v>
      </c>
      <c r="J1867" s="22" t="n">
        <f aca="false">IF(I1867&gt;=1,F1867*$J$2,"")</f>
        <v>97.3326522</v>
      </c>
      <c r="K1867" s="22" t="n">
        <f aca="false">IF(I1867&gt;=2,F1867*$K$2,"")</f>
        <v>64.8884348</v>
      </c>
      <c r="L1867" s="22" t="str">
        <f aca="false">IF(I1867&gt;=3,F1867*$L$2,"")</f>
        <v/>
      </c>
      <c r="M1867" s="22" t="str">
        <f aca="false">IF(I1867&gt;=4,F1867*$M$2,"")</f>
        <v/>
      </c>
      <c r="N1867" s="16" t="n">
        <v>2</v>
      </c>
      <c r="O1867" s="16" t="n">
        <v>0</v>
      </c>
      <c r="P1867" s="23" t="n">
        <v>0</v>
      </c>
      <c r="Q1867" s="22"/>
      <c r="R1867" s="38"/>
      <c r="S1867" s="25" t="n">
        <f aca="false">SUM(F1867,H1867,J1867,K1867,L1867,M1867)</f>
        <v>486.663261</v>
      </c>
      <c r="T1867" s="25" t="n">
        <f aca="false">SUM(F1867,H1867,J1867,K1867,L1867,M1867,Q1867)</f>
        <v>486.663261</v>
      </c>
      <c r="AMH1867" s="13"/>
      <c r="AMI1867" s="0"/>
      <c r="AMJ1867" s="0"/>
    </row>
    <row r="1868" s="39" customFormat="true" ht="13.8" hidden="false" customHeight="false" outlineLevel="0" collapsed="false">
      <c r="A1868" s="27" t="n">
        <v>31007023</v>
      </c>
      <c r="B1868" s="28" t="s">
        <v>1898</v>
      </c>
      <c r="C1868" s="29"/>
      <c r="D1868" s="29"/>
      <c r="E1868" s="27" t="s">
        <v>308</v>
      </c>
      <c r="F1868" s="19" t="n">
        <f aca="false">IF(C1868="",VLOOKUP(E1868,'PORTE E UCO'!$A$5:$D$46,4,0),VLOOKUP(E1868,'PORTE E UCO'!$A$5:$D$46,4,0)*C1868)</f>
        <v>1327.248658</v>
      </c>
      <c r="G1868" s="30"/>
      <c r="H1868" s="21" t="n">
        <f aca="false">G1868*$R$2</f>
        <v>0</v>
      </c>
      <c r="I1868" s="27" t="n">
        <v>2</v>
      </c>
      <c r="J1868" s="22" t="n">
        <f aca="false">IF(I1868&gt;=1,F1868*$J$2,"")</f>
        <v>398.1745974</v>
      </c>
      <c r="K1868" s="22" t="n">
        <f aca="false">IF(I1868&gt;=2,F1868*$K$2,"")</f>
        <v>265.4497316</v>
      </c>
      <c r="L1868" s="22" t="str">
        <f aca="false">IF(I1868&gt;=3,F1868*$L$2,"")</f>
        <v/>
      </c>
      <c r="M1868" s="22" t="str">
        <f aca="false">IF(I1868&gt;=4,F1868*$M$2,"")</f>
        <v/>
      </c>
      <c r="N1868" s="27" t="n">
        <v>4</v>
      </c>
      <c r="O1868" s="27" t="n">
        <v>0</v>
      </c>
      <c r="P1868" s="31" t="n">
        <v>0</v>
      </c>
      <c r="Q1868" s="32"/>
      <c r="R1868" s="38"/>
      <c r="S1868" s="25" t="n">
        <f aca="false">SUM(F1868,H1868,J1868,K1868,L1868,M1868)</f>
        <v>1990.872987</v>
      </c>
      <c r="T1868" s="25" t="n">
        <f aca="false">SUM(F1868,H1868,J1868,K1868,L1868,M1868,Q1868)</f>
        <v>1990.872987</v>
      </c>
      <c r="AMH1868" s="13"/>
      <c r="AMI1868" s="0"/>
      <c r="AMJ1868" s="0"/>
    </row>
    <row r="1869" s="39" customFormat="true" ht="13.8" hidden="false" customHeight="false" outlineLevel="0" collapsed="false">
      <c r="A1869" s="16" t="n">
        <v>31007058</v>
      </c>
      <c r="B1869" s="17" t="s">
        <v>1899</v>
      </c>
      <c r="C1869" s="18"/>
      <c r="D1869" s="18"/>
      <c r="E1869" s="16" t="s">
        <v>745</v>
      </c>
      <c r="F1869" s="19" t="n">
        <f aca="false">IF(C1869="",VLOOKUP(E1869,'PORTE E UCO'!$A$5:$D$46,4,0),VLOOKUP(E1869,'PORTE E UCO'!$A$5:$D$46,4,0)*C1869)</f>
        <v>1943.523148</v>
      </c>
      <c r="G1869" s="20" t="n">
        <v>66.91</v>
      </c>
      <c r="H1869" s="21" t="n">
        <f aca="false">G1869*$R$2</f>
        <v>1316.36271712</v>
      </c>
      <c r="I1869" s="16" t="n">
        <v>2</v>
      </c>
      <c r="J1869" s="22" t="n">
        <f aca="false">IF(I1869&gt;=1,F1869*$J$2,"")</f>
        <v>583.0569444</v>
      </c>
      <c r="K1869" s="22" t="n">
        <f aca="false">IF(I1869&gt;=2,F1869*$K$2,"")</f>
        <v>388.7046296</v>
      </c>
      <c r="L1869" s="22" t="str">
        <f aca="false">IF(I1869&gt;=3,F1869*$L$2,"")</f>
        <v/>
      </c>
      <c r="M1869" s="22" t="str">
        <f aca="false">IF(I1869&gt;=4,F1869*$M$2,"")</f>
        <v/>
      </c>
      <c r="N1869" s="16" t="n">
        <v>5</v>
      </c>
      <c r="O1869" s="16" t="n">
        <v>0</v>
      </c>
      <c r="P1869" s="23" t="n">
        <v>0</v>
      </c>
      <c r="Q1869" s="22"/>
      <c r="R1869" s="38"/>
      <c r="S1869" s="25" t="n">
        <f aca="false">SUM(F1869,H1869,J1869,K1869,L1869,M1869)</f>
        <v>4231.64743912</v>
      </c>
      <c r="T1869" s="25" t="n">
        <f aca="false">SUM(F1869,H1869,J1869,K1869,L1869,M1869,Q1869)</f>
        <v>4231.64743912</v>
      </c>
      <c r="AMH1869" s="13"/>
      <c r="AMI1869" s="0"/>
      <c r="AMJ1869" s="0"/>
    </row>
    <row r="1870" s="39" customFormat="true" ht="13.8" hidden="false" customHeight="false" outlineLevel="0" collapsed="false">
      <c r="A1870" s="27" t="n">
        <v>31007031</v>
      </c>
      <c r="B1870" s="28" t="s">
        <v>1900</v>
      </c>
      <c r="C1870" s="29"/>
      <c r="D1870" s="29"/>
      <c r="E1870" s="27" t="s">
        <v>206</v>
      </c>
      <c r="F1870" s="19" t="n">
        <f aca="false">IF(C1870="",VLOOKUP(E1870,'PORTE E UCO'!$A$5:$D$46,4,0),VLOOKUP(E1870,'PORTE E UCO'!$A$5:$D$46,4,0)*C1870)</f>
        <v>839.818166</v>
      </c>
      <c r="G1870" s="30"/>
      <c r="H1870" s="21" t="n">
        <f aca="false">G1870*$R$2</f>
        <v>0</v>
      </c>
      <c r="I1870" s="27" t="n">
        <v>2</v>
      </c>
      <c r="J1870" s="22" t="n">
        <f aca="false">IF(I1870&gt;=1,F1870*$J$2,"")</f>
        <v>251.9454498</v>
      </c>
      <c r="K1870" s="22" t="n">
        <f aca="false">IF(I1870&gt;=2,F1870*$K$2,"")</f>
        <v>167.9636332</v>
      </c>
      <c r="L1870" s="22" t="str">
        <f aca="false">IF(I1870&gt;=3,F1870*$L$2,"")</f>
        <v/>
      </c>
      <c r="M1870" s="22" t="str">
        <f aca="false">IF(I1870&gt;=4,F1870*$M$2,"")</f>
        <v/>
      </c>
      <c r="N1870" s="27" t="n">
        <v>4</v>
      </c>
      <c r="O1870" s="27" t="n">
        <v>0</v>
      </c>
      <c r="P1870" s="31" t="n">
        <v>0</v>
      </c>
      <c r="Q1870" s="32"/>
      <c r="R1870" s="38"/>
      <c r="S1870" s="25" t="n">
        <f aca="false">SUM(F1870,H1870,J1870,K1870,L1870,M1870)</f>
        <v>1259.727249</v>
      </c>
      <c r="T1870" s="25" t="n">
        <f aca="false">SUM(F1870,H1870,J1870,K1870,L1870,M1870,Q1870)</f>
        <v>1259.727249</v>
      </c>
      <c r="AMH1870" s="13"/>
      <c r="AMI1870" s="0"/>
      <c r="AMJ1870" s="0"/>
    </row>
    <row r="1871" s="39" customFormat="true" ht="13.8" hidden="false" customHeight="false" outlineLevel="0" collapsed="false">
      <c r="A1871" s="16" t="n">
        <v>31007066</v>
      </c>
      <c r="B1871" s="17" t="s">
        <v>1901</v>
      </c>
      <c r="C1871" s="18"/>
      <c r="D1871" s="18"/>
      <c r="E1871" s="16" t="s">
        <v>320</v>
      </c>
      <c r="F1871" s="19" t="n">
        <f aca="false">IF(C1871="",VLOOKUP(E1871,'PORTE E UCO'!$A$5:$D$46,4,0),VLOOKUP(E1871,'PORTE E UCO'!$A$5:$D$46,4,0)*C1871)</f>
        <v>1224.795374</v>
      </c>
      <c r="G1871" s="20" t="n">
        <v>48.66</v>
      </c>
      <c r="H1871" s="21" t="n">
        <f aca="false">G1871*$R$2</f>
        <v>957.31893312</v>
      </c>
      <c r="I1871" s="16" t="n">
        <v>2</v>
      </c>
      <c r="J1871" s="22" t="n">
        <f aca="false">IF(I1871&gt;=1,F1871*$J$2,"")</f>
        <v>367.4386122</v>
      </c>
      <c r="K1871" s="22" t="n">
        <f aca="false">IF(I1871&gt;=2,F1871*$K$2,"")</f>
        <v>244.9590748</v>
      </c>
      <c r="L1871" s="22" t="str">
        <f aca="false">IF(I1871&gt;=3,F1871*$L$2,"")</f>
        <v/>
      </c>
      <c r="M1871" s="22" t="str">
        <f aca="false">IF(I1871&gt;=4,F1871*$M$2,"")</f>
        <v/>
      </c>
      <c r="N1871" s="16" t="n">
        <v>5</v>
      </c>
      <c r="O1871" s="16" t="n">
        <v>0</v>
      </c>
      <c r="P1871" s="23" t="n">
        <v>0</v>
      </c>
      <c r="Q1871" s="22"/>
      <c r="R1871" s="38"/>
      <c r="S1871" s="25" t="n">
        <f aca="false">SUM(F1871,H1871,J1871,K1871,L1871,M1871)</f>
        <v>2794.51199412</v>
      </c>
      <c r="T1871" s="25" t="n">
        <f aca="false">SUM(F1871,H1871,J1871,K1871,L1871,M1871,Q1871)</f>
        <v>2794.51199412</v>
      </c>
      <c r="AMH1871" s="13"/>
      <c r="AMI1871" s="0"/>
      <c r="AMJ1871" s="0"/>
    </row>
    <row r="1872" s="39" customFormat="true" ht="13.8" hidden="false" customHeight="false" outlineLevel="0" collapsed="false">
      <c r="A1872" s="27" t="n">
        <v>31007040</v>
      </c>
      <c r="B1872" s="28" t="s">
        <v>1902</v>
      </c>
      <c r="C1872" s="29"/>
      <c r="D1872" s="29"/>
      <c r="E1872" s="27" t="s">
        <v>460</v>
      </c>
      <c r="F1872" s="19" t="n">
        <f aca="false">IF(C1872="",VLOOKUP(E1872,'PORTE E UCO'!$A$5:$D$46,4,0),VLOOKUP(E1872,'PORTE E UCO'!$A$5:$D$46,4,0)*C1872)</f>
        <v>627.14783</v>
      </c>
      <c r="G1872" s="30"/>
      <c r="H1872" s="21" t="n">
        <f aca="false">G1872*$R$2</f>
        <v>0</v>
      </c>
      <c r="I1872" s="27" t="n">
        <v>2</v>
      </c>
      <c r="J1872" s="22" t="n">
        <f aca="false">IF(I1872&gt;=1,F1872*$J$2,"")</f>
        <v>188.144349</v>
      </c>
      <c r="K1872" s="22" t="n">
        <f aca="false">IF(I1872&gt;=2,F1872*$K$2,"")</f>
        <v>125.429566</v>
      </c>
      <c r="L1872" s="22" t="str">
        <f aca="false">IF(I1872&gt;=3,F1872*$L$2,"")</f>
        <v/>
      </c>
      <c r="M1872" s="22" t="str">
        <f aca="false">IF(I1872&gt;=4,F1872*$M$2,"")</f>
        <v/>
      </c>
      <c r="N1872" s="27" t="n">
        <v>4</v>
      </c>
      <c r="O1872" s="27" t="n">
        <v>0</v>
      </c>
      <c r="P1872" s="31" t="n">
        <v>0</v>
      </c>
      <c r="Q1872" s="32"/>
      <c r="R1872" s="38"/>
      <c r="S1872" s="25" t="n">
        <f aca="false">SUM(F1872,H1872,J1872,K1872,L1872,M1872)</f>
        <v>940.721745</v>
      </c>
      <c r="T1872" s="25" t="n">
        <f aca="false">SUM(F1872,H1872,J1872,K1872,L1872,M1872,Q1872)</f>
        <v>940.721745</v>
      </c>
      <c r="AMH1872" s="13"/>
      <c r="AMI1872" s="0"/>
      <c r="AMJ1872" s="0"/>
    </row>
    <row r="1873" s="39" customFormat="true" ht="13.8" hidden="false" customHeight="false" outlineLevel="0" collapsed="false">
      <c r="A1873" s="16" t="n">
        <v>31007074</v>
      </c>
      <c r="B1873" s="17" t="s">
        <v>1903</v>
      </c>
      <c r="C1873" s="18"/>
      <c r="D1873" s="18"/>
      <c r="E1873" s="16" t="s">
        <v>176</v>
      </c>
      <c r="F1873" s="19" t="n">
        <f aca="false">IF(C1873="",VLOOKUP(E1873,'PORTE E UCO'!$A$5:$D$46,4,0),VLOOKUP(E1873,'PORTE E UCO'!$A$5:$D$46,4,0)*C1873)</f>
        <v>891.034646</v>
      </c>
      <c r="G1873" s="20" t="n">
        <v>28.39</v>
      </c>
      <c r="H1873" s="21" t="n">
        <f aca="false">G1873*$R$2</f>
        <v>558.53441248</v>
      </c>
      <c r="I1873" s="16" t="n">
        <v>2</v>
      </c>
      <c r="J1873" s="22" t="n">
        <f aca="false">IF(I1873&gt;=1,F1873*$J$2,"")</f>
        <v>267.3103938</v>
      </c>
      <c r="K1873" s="22" t="n">
        <f aca="false">IF(I1873&gt;=2,F1873*$K$2,"")</f>
        <v>178.2069292</v>
      </c>
      <c r="L1873" s="22" t="str">
        <f aca="false">IF(I1873&gt;=3,F1873*$L$2,"")</f>
        <v/>
      </c>
      <c r="M1873" s="22" t="str">
        <f aca="false">IF(I1873&gt;=4,F1873*$M$2,"")</f>
        <v/>
      </c>
      <c r="N1873" s="16" t="n">
        <v>5</v>
      </c>
      <c r="O1873" s="16" t="n">
        <v>0</v>
      </c>
      <c r="P1873" s="23" t="n">
        <v>0</v>
      </c>
      <c r="Q1873" s="22"/>
      <c r="R1873" s="38"/>
      <c r="S1873" s="25" t="n">
        <f aca="false">SUM(F1873,H1873,J1873,K1873,L1873,M1873)</f>
        <v>1895.08638148</v>
      </c>
      <c r="T1873" s="25" t="n">
        <f aca="false">SUM(F1873,H1873,J1873,K1873,L1873,M1873,Q1873)</f>
        <v>1895.08638148</v>
      </c>
      <c r="AMH1873" s="13"/>
      <c r="AMI1873" s="0"/>
      <c r="AMJ1873" s="0"/>
    </row>
    <row r="1874" s="39" customFormat="true" ht="13.8" hidden="false" customHeight="false" outlineLevel="0" collapsed="false">
      <c r="A1874" s="27" t="n">
        <v>31008020</v>
      </c>
      <c r="B1874" s="28" t="s">
        <v>1904</v>
      </c>
      <c r="C1874" s="29"/>
      <c r="D1874" s="29"/>
      <c r="E1874" s="27" t="s">
        <v>223</v>
      </c>
      <c r="F1874" s="19" t="n">
        <f aca="false">IF(C1874="",VLOOKUP(E1874,'PORTE E UCO'!$A$5:$D$46,4,0),VLOOKUP(E1874,'PORTE E UCO'!$A$5:$D$46,4,0)*C1874)</f>
        <v>436.20385</v>
      </c>
      <c r="G1874" s="30"/>
      <c r="H1874" s="21" t="n">
        <f aca="false">G1874*$R$2</f>
        <v>0</v>
      </c>
      <c r="I1874" s="27" t="n">
        <v>0</v>
      </c>
      <c r="J1874" s="22" t="str">
        <f aca="false">IF(I1874&gt;=1,F1874*$J$2,"")</f>
        <v/>
      </c>
      <c r="K1874" s="22" t="str">
        <f aca="false">IF(I1874&gt;=2,F1874*$K$2,"")</f>
        <v/>
      </c>
      <c r="L1874" s="22" t="str">
        <f aca="false">IF(I1874&gt;=3,F1874*$L$2,"")</f>
        <v/>
      </c>
      <c r="M1874" s="22" t="str">
        <f aca="false">IF(I1874&gt;=4,F1874*$M$2,"")</f>
        <v/>
      </c>
      <c r="N1874" s="27" t="n">
        <v>0</v>
      </c>
      <c r="O1874" s="27" t="n">
        <v>0</v>
      </c>
      <c r="P1874" s="31" t="n">
        <v>0</v>
      </c>
      <c r="Q1874" s="32"/>
      <c r="R1874" s="38"/>
      <c r="S1874" s="25" t="n">
        <f aca="false">SUM(F1874,H1874,J1874,K1874,L1874,M1874)</f>
        <v>436.20385</v>
      </c>
      <c r="T1874" s="25" t="n">
        <f aca="false">SUM(F1874,H1874,J1874,K1874,L1874,M1874,Q1874)</f>
        <v>436.20385</v>
      </c>
      <c r="AMH1874" s="13"/>
      <c r="AMI1874" s="0"/>
      <c r="AMJ1874" s="0"/>
    </row>
    <row r="1875" s="39" customFormat="true" ht="13.8" hidden="false" customHeight="false" outlineLevel="0" collapsed="false">
      <c r="A1875" s="16" t="n">
        <v>31008038</v>
      </c>
      <c r="B1875" s="17" t="s">
        <v>1905</v>
      </c>
      <c r="C1875" s="18"/>
      <c r="D1875" s="18"/>
      <c r="E1875" s="16" t="s">
        <v>320</v>
      </c>
      <c r="F1875" s="19" t="n">
        <f aca="false">IF(C1875="",VLOOKUP(E1875,'PORTE E UCO'!$A$5:$D$46,4,0),VLOOKUP(E1875,'PORTE E UCO'!$A$5:$D$46,4,0)*C1875)</f>
        <v>1224.795374</v>
      </c>
      <c r="G1875" s="20"/>
      <c r="H1875" s="21" t="n">
        <f aca="false">G1875*$R$2</f>
        <v>0</v>
      </c>
      <c r="I1875" s="16" t="n">
        <v>0</v>
      </c>
      <c r="J1875" s="22" t="str">
        <f aca="false">IF(I1875&gt;=1,F1875*$J$2,"")</f>
        <v/>
      </c>
      <c r="K1875" s="22" t="str">
        <f aca="false">IF(I1875&gt;=2,F1875*$K$2,"")</f>
        <v/>
      </c>
      <c r="L1875" s="22" t="str">
        <f aca="false">IF(I1875&gt;=3,F1875*$L$2,"")</f>
        <v/>
      </c>
      <c r="M1875" s="22" t="str">
        <f aca="false">IF(I1875&gt;=4,F1875*$M$2,"")</f>
        <v/>
      </c>
      <c r="N1875" s="16" t="n">
        <v>0</v>
      </c>
      <c r="O1875" s="16" t="n">
        <v>0</v>
      </c>
      <c r="P1875" s="23" t="n">
        <v>0</v>
      </c>
      <c r="Q1875" s="22"/>
      <c r="R1875" s="38"/>
      <c r="S1875" s="25" t="n">
        <f aca="false">SUM(F1875,H1875,J1875,K1875,L1875,M1875)</f>
        <v>1224.795374</v>
      </c>
      <c r="T1875" s="25" t="n">
        <f aca="false">SUM(F1875,H1875,J1875,K1875,L1875,M1875,Q1875)</f>
        <v>1224.795374</v>
      </c>
      <c r="AMH1875" s="13"/>
      <c r="AMI1875" s="0"/>
      <c r="AMJ1875" s="0"/>
    </row>
    <row r="1876" s="39" customFormat="true" ht="14.95" hidden="false" customHeight="false" outlineLevel="0" collapsed="false">
      <c r="A1876" s="27" t="n">
        <v>31008046</v>
      </c>
      <c r="B1876" s="28" t="s">
        <v>1906</v>
      </c>
      <c r="C1876" s="29"/>
      <c r="D1876" s="29"/>
      <c r="E1876" s="27" t="s">
        <v>350</v>
      </c>
      <c r="F1876" s="19" t="n">
        <f aca="false">IF(C1876="",VLOOKUP(E1876,'PORTE E UCO'!$A$5:$D$46,4,0),VLOOKUP(E1876,'PORTE E UCO'!$A$5:$D$46,4,0)*C1876)</f>
        <v>479.687048</v>
      </c>
      <c r="G1876" s="30" t="n">
        <v>17</v>
      </c>
      <c r="H1876" s="21" t="n">
        <f aca="false">G1876*$R$2</f>
        <v>334.451744</v>
      </c>
      <c r="I1876" s="27" t="n">
        <v>0</v>
      </c>
      <c r="J1876" s="22" t="str">
        <f aca="false">IF(I1876&gt;=1,F1876*$J$2,"")</f>
        <v/>
      </c>
      <c r="K1876" s="22" t="str">
        <f aca="false">IF(I1876&gt;=2,F1876*$K$2,"")</f>
        <v/>
      </c>
      <c r="L1876" s="22" t="str">
        <f aca="false">IF(I1876&gt;=3,F1876*$L$2,"")</f>
        <v/>
      </c>
      <c r="M1876" s="22" t="str">
        <f aca="false">IF(I1876&gt;=4,F1876*$M$2,"")</f>
        <v/>
      </c>
      <c r="N1876" s="27" t="n">
        <v>0</v>
      </c>
      <c r="O1876" s="27" t="n">
        <v>0</v>
      </c>
      <c r="P1876" s="31" t="n">
        <v>0</v>
      </c>
      <c r="Q1876" s="32"/>
      <c r="R1876" s="38"/>
      <c r="S1876" s="25" t="n">
        <f aca="false">SUM(F1876,H1876,J1876,K1876,L1876,M1876)</f>
        <v>814.138792</v>
      </c>
      <c r="T1876" s="25" t="n">
        <f aca="false">SUM(F1876,H1876,J1876,K1876,L1876,M1876,Q1876)</f>
        <v>814.138792</v>
      </c>
      <c r="AMH1876" s="13"/>
      <c r="AMI1876" s="0"/>
      <c r="AMJ1876" s="0"/>
    </row>
    <row r="1877" s="39" customFormat="true" ht="13.8" hidden="false" customHeight="false" outlineLevel="0" collapsed="false">
      <c r="A1877" s="16" t="n">
        <v>31008119</v>
      </c>
      <c r="B1877" s="17" t="s">
        <v>1907</v>
      </c>
      <c r="C1877" s="18"/>
      <c r="D1877" s="18"/>
      <c r="E1877" s="16" t="s">
        <v>320</v>
      </c>
      <c r="F1877" s="19" t="n">
        <f aca="false">IF(C1877="",VLOOKUP(E1877,'PORTE E UCO'!$A$5:$D$46,4,0),VLOOKUP(E1877,'PORTE E UCO'!$A$5:$D$46,4,0)*C1877)</f>
        <v>1224.795374</v>
      </c>
      <c r="G1877" s="20" t="n">
        <v>50</v>
      </c>
      <c r="H1877" s="21" t="n">
        <f aca="false">G1877*$R$2</f>
        <v>983.6816</v>
      </c>
      <c r="I1877" s="16" t="n">
        <v>0</v>
      </c>
      <c r="J1877" s="22" t="str">
        <f aca="false">IF(I1877&gt;=1,F1877*$J$2,"")</f>
        <v/>
      </c>
      <c r="K1877" s="22" t="str">
        <f aca="false">IF(I1877&gt;=2,F1877*$K$2,"")</f>
        <v/>
      </c>
      <c r="L1877" s="22" t="str">
        <f aca="false">IF(I1877&gt;=3,F1877*$L$2,"")</f>
        <v/>
      </c>
      <c r="M1877" s="22" t="str">
        <f aca="false">IF(I1877&gt;=4,F1877*$M$2,"")</f>
        <v/>
      </c>
      <c r="N1877" s="16" t="n">
        <v>0</v>
      </c>
      <c r="O1877" s="16" t="n">
        <v>0</v>
      </c>
      <c r="P1877" s="23" t="n">
        <v>0</v>
      </c>
      <c r="Q1877" s="22"/>
      <c r="R1877" s="38"/>
      <c r="S1877" s="25" t="n">
        <f aca="false">SUM(F1877,H1877,J1877,K1877,L1877,M1877)</f>
        <v>2208.476974</v>
      </c>
      <c r="T1877" s="25" t="n">
        <f aca="false">SUM(F1877,H1877,J1877,K1877,L1877,M1877,Q1877)</f>
        <v>2208.476974</v>
      </c>
      <c r="AMH1877" s="13"/>
      <c r="AMI1877" s="0"/>
      <c r="AMJ1877" s="0"/>
    </row>
    <row r="1878" s="39" customFormat="true" ht="13.8" hidden="false" customHeight="false" outlineLevel="0" collapsed="false">
      <c r="A1878" s="27" t="n">
        <v>31008011</v>
      </c>
      <c r="B1878" s="28" t="s">
        <v>1908</v>
      </c>
      <c r="C1878" s="29"/>
      <c r="D1878" s="29"/>
      <c r="E1878" s="27" t="s">
        <v>171</v>
      </c>
      <c r="F1878" s="19" t="n">
        <f aca="false">IF(C1878="",VLOOKUP(E1878,'PORTE E UCO'!$A$5:$D$46,4,0),VLOOKUP(E1878,'PORTE E UCO'!$A$5:$D$46,4,0)*C1878)</f>
        <v>287.188282</v>
      </c>
      <c r="G1878" s="30"/>
      <c r="H1878" s="21" t="n">
        <f aca="false">G1878*$R$2</f>
        <v>0</v>
      </c>
      <c r="I1878" s="27" t="n">
        <v>0</v>
      </c>
      <c r="J1878" s="22" t="str">
        <f aca="false">IF(I1878&gt;=1,F1878*$J$2,"")</f>
        <v/>
      </c>
      <c r="K1878" s="22" t="str">
        <f aca="false">IF(I1878&gt;=2,F1878*$K$2,"")</f>
        <v/>
      </c>
      <c r="L1878" s="22" t="str">
        <f aca="false">IF(I1878&gt;=3,F1878*$L$2,"")</f>
        <v/>
      </c>
      <c r="M1878" s="22" t="str">
        <f aca="false">IF(I1878&gt;=4,F1878*$M$2,"")</f>
        <v/>
      </c>
      <c r="N1878" s="27" t="n">
        <v>0</v>
      </c>
      <c r="O1878" s="27" t="n">
        <v>0</v>
      </c>
      <c r="P1878" s="31" t="n">
        <v>0</v>
      </c>
      <c r="Q1878" s="32"/>
      <c r="R1878" s="38"/>
      <c r="S1878" s="25" t="n">
        <f aca="false">SUM(F1878,H1878,J1878,K1878,L1878,M1878)</f>
        <v>287.188282</v>
      </c>
      <c r="T1878" s="25" t="n">
        <f aca="false">SUM(F1878,H1878,J1878,K1878,L1878,M1878,Q1878)</f>
        <v>287.188282</v>
      </c>
      <c r="AMH1878" s="13"/>
      <c r="AMI1878" s="0"/>
      <c r="AMJ1878" s="0"/>
    </row>
    <row r="1879" s="39" customFormat="true" ht="13.8" hidden="false" customHeight="false" outlineLevel="0" collapsed="false">
      <c r="A1879" s="16" t="n">
        <v>31008054</v>
      </c>
      <c r="B1879" s="17" t="s">
        <v>1909</v>
      </c>
      <c r="C1879" s="18"/>
      <c r="D1879" s="18"/>
      <c r="E1879" s="16" t="s">
        <v>24</v>
      </c>
      <c r="F1879" s="19" t="n">
        <f aca="false">IF(C1879="",VLOOKUP(E1879,'PORTE E UCO'!$A$5:$D$46,4,0),VLOOKUP(E1879,'PORTE E UCO'!$A$5:$D$46,4,0)*C1879)</f>
        <v>377.223602</v>
      </c>
      <c r="G1879" s="20"/>
      <c r="H1879" s="21" t="n">
        <f aca="false">G1879*$R$2</f>
        <v>0</v>
      </c>
      <c r="I1879" s="16" t="n">
        <v>2</v>
      </c>
      <c r="J1879" s="22" t="n">
        <f aca="false">IF(I1879&gt;=1,F1879*$J$2,"")</f>
        <v>113.1670806</v>
      </c>
      <c r="K1879" s="22" t="n">
        <f aca="false">IF(I1879&gt;=2,F1879*$K$2,"")</f>
        <v>75.4447204</v>
      </c>
      <c r="L1879" s="22" t="str">
        <f aca="false">IF(I1879&gt;=3,F1879*$L$2,"")</f>
        <v/>
      </c>
      <c r="M1879" s="22" t="str">
        <f aca="false">IF(I1879&gt;=4,F1879*$M$2,"")</f>
        <v/>
      </c>
      <c r="N1879" s="16" t="n">
        <v>3</v>
      </c>
      <c r="O1879" s="16" t="n">
        <v>0</v>
      </c>
      <c r="P1879" s="23" t="n">
        <v>0</v>
      </c>
      <c r="Q1879" s="22"/>
      <c r="R1879" s="38"/>
      <c r="S1879" s="25" t="n">
        <f aca="false">SUM(F1879,H1879,J1879,K1879,L1879,M1879)</f>
        <v>565.835403</v>
      </c>
      <c r="T1879" s="25" t="n">
        <f aca="false">SUM(F1879,H1879,J1879,K1879,L1879,M1879,Q1879)</f>
        <v>565.835403</v>
      </c>
      <c r="AMH1879" s="13"/>
      <c r="AMI1879" s="0"/>
      <c r="AMJ1879" s="0"/>
    </row>
    <row r="1880" s="39" customFormat="true" ht="13.8" hidden="false" customHeight="false" outlineLevel="0" collapsed="false">
      <c r="A1880" s="27" t="n">
        <v>31008100</v>
      </c>
      <c r="B1880" s="28" t="s">
        <v>1910</v>
      </c>
      <c r="C1880" s="29"/>
      <c r="D1880" s="29"/>
      <c r="E1880" s="27" t="s">
        <v>62</v>
      </c>
      <c r="F1880" s="19" t="n">
        <f aca="false">IF(C1880="",VLOOKUP(E1880,'PORTE E UCO'!$A$5:$D$46,4,0),VLOOKUP(E1880,'PORTE E UCO'!$A$5:$D$46,4,0)*C1880)</f>
        <v>524.694546</v>
      </c>
      <c r="G1880" s="30" t="n">
        <v>24.33</v>
      </c>
      <c r="H1880" s="21" t="n">
        <f aca="false">G1880*$R$2</f>
        <v>478.65946656</v>
      </c>
      <c r="I1880" s="27" t="n">
        <v>2</v>
      </c>
      <c r="J1880" s="22" t="n">
        <f aca="false">IF(I1880&gt;=1,F1880*$J$2,"")</f>
        <v>157.4083638</v>
      </c>
      <c r="K1880" s="22" t="n">
        <f aca="false">IF(I1880&gt;=2,F1880*$K$2,"")</f>
        <v>104.9389092</v>
      </c>
      <c r="L1880" s="22" t="str">
        <f aca="false">IF(I1880&gt;=3,F1880*$L$2,"")</f>
        <v/>
      </c>
      <c r="M1880" s="22" t="str">
        <f aca="false">IF(I1880&gt;=4,F1880*$M$2,"")</f>
        <v/>
      </c>
      <c r="N1880" s="27" t="n">
        <v>4</v>
      </c>
      <c r="O1880" s="27" t="n">
        <v>0</v>
      </c>
      <c r="P1880" s="31" t="n">
        <v>0</v>
      </c>
      <c r="Q1880" s="32"/>
      <c r="R1880" s="38"/>
      <c r="S1880" s="25" t="n">
        <f aca="false">SUM(F1880,H1880,J1880,K1880,L1880,M1880)</f>
        <v>1265.70128556</v>
      </c>
      <c r="T1880" s="25" t="n">
        <f aca="false">SUM(F1880,H1880,J1880,K1880,L1880,M1880,Q1880)</f>
        <v>1265.70128556</v>
      </c>
      <c r="AMH1880" s="13"/>
      <c r="AMI1880" s="0"/>
      <c r="AMJ1880" s="0"/>
    </row>
    <row r="1881" s="39" customFormat="true" ht="13.8" hidden="false" customHeight="false" outlineLevel="0" collapsed="false">
      <c r="A1881" s="16" t="n">
        <v>31008062</v>
      </c>
      <c r="B1881" s="17" t="s">
        <v>1911</v>
      </c>
      <c r="C1881" s="18"/>
      <c r="D1881" s="18"/>
      <c r="E1881" s="16" t="s">
        <v>22</v>
      </c>
      <c r="F1881" s="19" t="n">
        <f aca="false">IF(C1881="",VLOOKUP(E1881,'PORTE E UCO'!$A$5:$D$46,4,0),VLOOKUP(E1881,'PORTE E UCO'!$A$5:$D$46,4,0)*C1881)</f>
        <v>220.434104</v>
      </c>
      <c r="G1881" s="20"/>
      <c r="H1881" s="21" t="n">
        <f aca="false">G1881*$R$2</f>
        <v>0</v>
      </c>
      <c r="I1881" s="16" t="n">
        <v>0</v>
      </c>
      <c r="J1881" s="22" t="str">
        <f aca="false">IF(I1881&gt;=1,F1881*$J$2,"")</f>
        <v/>
      </c>
      <c r="K1881" s="22" t="str">
        <f aca="false">IF(I1881&gt;=2,F1881*$K$2,"")</f>
        <v/>
      </c>
      <c r="L1881" s="22" t="str">
        <f aca="false">IF(I1881&gt;=3,F1881*$L$2,"")</f>
        <v/>
      </c>
      <c r="M1881" s="22" t="str">
        <f aca="false">IF(I1881&gt;=4,F1881*$M$2,"")</f>
        <v/>
      </c>
      <c r="N1881" s="16" t="n">
        <v>2</v>
      </c>
      <c r="O1881" s="16" t="n">
        <v>0</v>
      </c>
      <c r="P1881" s="23" t="n">
        <v>0</v>
      </c>
      <c r="Q1881" s="22"/>
      <c r="R1881" s="38"/>
      <c r="S1881" s="25" t="n">
        <f aca="false">SUM(F1881,H1881,J1881,K1881,L1881,M1881)</f>
        <v>220.434104</v>
      </c>
      <c r="T1881" s="25" t="n">
        <f aca="false">SUM(F1881,H1881,J1881,K1881,L1881,M1881,Q1881)</f>
        <v>220.434104</v>
      </c>
      <c r="AMH1881" s="13"/>
      <c r="AMI1881" s="0"/>
      <c r="AMJ1881" s="0"/>
    </row>
    <row r="1882" s="39" customFormat="true" ht="13.8" hidden="false" customHeight="false" outlineLevel="0" collapsed="false">
      <c r="A1882" s="27" t="n">
        <v>31008070</v>
      </c>
      <c r="B1882" s="28" t="s">
        <v>1912</v>
      </c>
      <c r="C1882" s="29"/>
      <c r="D1882" s="29"/>
      <c r="E1882" s="27" t="s">
        <v>171</v>
      </c>
      <c r="F1882" s="19" t="n">
        <f aca="false">IF(C1882="",VLOOKUP(E1882,'PORTE E UCO'!$A$5:$D$46,4,0),VLOOKUP(E1882,'PORTE E UCO'!$A$5:$D$46,4,0)*C1882)</f>
        <v>287.188282</v>
      </c>
      <c r="G1882" s="30"/>
      <c r="H1882" s="21" t="n">
        <f aca="false">G1882*$R$2</f>
        <v>0</v>
      </c>
      <c r="I1882" s="27" t="n">
        <v>0</v>
      </c>
      <c r="J1882" s="22" t="str">
        <f aca="false">IF(I1882&gt;=1,F1882*$J$2,"")</f>
        <v/>
      </c>
      <c r="K1882" s="22" t="str">
        <f aca="false">IF(I1882&gt;=2,F1882*$K$2,"")</f>
        <v/>
      </c>
      <c r="L1882" s="22" t="str">
        <f aca="false">IF(I1882&gt;=3,F1882*$L$2,"")</f>
        <v/>
      </c>
      <c r="M1882" s="22" t="str">
        <f aca="false">IF(I1882&gt;=4,F1882*$M$2,"")</f>
        <v/>
      </c>
      <c r="N1882" s="27" t="n">
        <v>2</v>
      </c>
      <c r="O1882" s="27" t="n">
        <v>0</v>
      </c>
      <c r="P1882" s="31" t="n">
        <v>0</v>
      </c>
      <c r="Q1882" s="32"/>
      <c r="R1882" s="38"/>
      <c r="S1882" s="25" t="n">
        <f aca="false">SUM(F1882,H1882,J1882,K1882,L1882,M1882)</f>
        <v>287.188282</v>
      </c>
      <c r="T1882" s="25" t="n">
        <f aca="false">SUM(F1882,H1882,J1882,K1882,L1882,M1882,Q1882)</f>
        <v>287.188282</v>
      </c>
      <c r="AMH1882" s="13"/>
      <c r="AMI1882" s="0"/>
      <c r="AMJ1882" s="0"/>
    </row>
    <row r="1883" s="39" customFormat="true" ht="13.8" hidden="false" customHeight="false" outlineLevel="0" collapsed="false">
      <c r="A1883" s="16" t="n">
        <v>31008097</v>
      </c>
      <c r="B1883" s="17" t="s">
        <v>1913</v>
      </c>
      <c r="C1883" s="18"/>
      <c r="D1883" s="18"/>
      <c r="E1883" s="16" t="s">
        <v>171</v>
      </c>
      <c r="F1883" s="19" t="n">
        <f aca="false">IF(C1883="",VLOOKUP(E1883,'PORTE E UCO'!$A$5:$D$46,4,0),VLOOKUP(E1883,'PORTE E UCO'!$A$5:$D$46,4,0)*C1883)</f>
        <v>287.188282</v>
      </c>
      <c r="G1883" s="20"/>
      <c r="H1883" s="21" t="n">
        <f aca="false">G1883*$R$2</f>
        <v>0</v>
      </c>
      <c r="I1883" s="16" t="n">
        <v>0</v>
      </c>
      <c r="J1883" s="22" t="str">
        <f aca="false">IF(I1883&gt;=1,F1883*$J$2,"")</f>
        <v/>
      </c>
      <c r="K1883" s="22" t="str">
        <f aca="false">IF(I1883&gt;=2,F1883*$K$2,"")</f>
        <v/>
      </c>
      <c r="L1883" s="22" t="str">
        <f aca="false">IF(I1883&gt;=3,F1883*$L$2,"")</f>
        <v/>
      </c>
      <c r="M1883" s="22" t="str">
        <f aca="false">IF(I1883&gt;=4,F1883*$M$2,"")</f>
        <v/>
      </c>
      <c r="N1883" s="16" t="n">
        <v>2</v>
      </c>
      <c r="O1883" s="16" t="n">
        <v>0</v>
      </c>
      <c r="P1883" s="23" t="n">
        <v>0</v>
      </c>
      <c r="Q1883" s="22"/>
      <c r="R1883" s="38"/>
      <c r="S1883" s="25" t="n">
        <f aca="false">SUM(F1883,H1883,J1883,K1883,L1883,M1883)</f>
        <v>287.188282</v>
      </c>
      <c r="T1883" s="25" t="n">
        <f aca="false">SUM(F1883,H1883,J1883,K1883,L1883,M1883,Q1883)</f>
        <v>287.188282</v>
      </c>
      <c r="AMH1883" s="13"/>
      <c r="AMI1883" s="0"/>
      <c r="AMJ1883" s="0"/>
    </row>
    <row r="1884" s="39" customFormat="true" ht="13.8" hidden="false" customHeight="false" outlineLevel="0" collapsed="false">
      <c r="A1884" s="27" t="n">
        <v>31009018</v>
      </c>
      <c r="B1884" s="28" t="s">
        <v>1914</v>
      </c>
      <c r="C1884" s="29"/>
      <c r="D1884" s="29"/>
      <c r="E1884" s="27" t="s">
        <v>15</v>
      </c>
      <c r="F1884" s="19" t="n">
        <f aca="false">IF(C1884="",VLOOKUP(E1884,'PORTE E UCO'!$A$5:$D$46,4,0),VLOOKUP(E1884,'PORTE E UCO'!$A$5:$D$46,4,0)*C1884)</f>
        <v>93.13473</v>
      </c>
      <c r="G1884" s="30"/>
      <c r="H1884" s="21" t="n">
        <f aca="false">G1884*$R$2</f>
        <v>0</v>
      </c>
      <c r="I1884" s="27" t="n">
        <v>1</v>
      </c>
      <c r="J1884" s="22" t="n">
        <f aca="false">IF(I1884&gt;=1,F1884*$J$2,"")</f>
        <v>27.940419</v>
      </c>
      <c r="K1884" s="22" t="str">
        <f aca="false">IF(I1884&gt;=2,F1884*$K$2,"")</f>
        <v/>
      </c>
      <c r="L1884" s="22" t="str">
        <f aca="false">IF(I1884&gt;=3,F1884*$L$2,"")</f>
        <v/>
      </c>
      <c r="M1884" s="22" t="str">
        <f aca="false">IF(I1884&gt;=4,F1884*$M$2,"")</f>
        <v/>
      </c>
      <c r="N1884" s="27" t="n">
        <v>2</v>
      </c>
      <c r="O1884" s="27" t="n">
        <v>0</v>
      </c>
      <c r="P1884" s="31" t="n">
        <v>0</v>
      </c>
      <c r="Q1884" s="32"/>
      <c r="R1884" s="38"/>
      <c r="S1884" s="25" t="n">
        <f aca="false">SUM(F1884,H1884,J1884,K1884,L1884,M1884)</f>
        <v>121.075149</v>
      </c>
      <c r="T1884" s="25" t="n">
        <f aca="false">SUM(F1884,H1884,J1884,K1884,L1884,M1884,Q1884)</f>
        <v>121.075149</v>
      </c>
      <c r="AMH1884" s="13"/>
      <c r="AMI1884" s="0"/>
      <c r="AMJ1884" s="0"/>
    </row>
    <row r="1885" s="39" customFormat="true" ht="13.8" hidden="false" customHeight="false" outlineLevel="0" collapsed="false">
      <c r="A1885" s="16" t="n">
        <v>31009026</v>
      </c>
      <c r="B1885" s="17" t="s">
        <v>1915</v>
      </c>
      <c r="C1885" s="18"/>
      <c r="D1885" s="18"/>
      <c r="E1885" s="16" t="s">
        <v>37</v>
      </c>
      <c r="F1885" s="19" t="n">
        <f aca="false">IF(C1885="",VLOOKUP(E1885,'PORTE E UCO'!$A$5:$D$46,4,0),VLOOKUP(E1885,'PORTE E UCO'!$A$5:$D$46,4,0)*C1885)</f>
        <v>192.437794</v>
      </c>
      <c r="G1885" s="20"/>
      <c r="H1885" s="21" t="n">
        <f aca="false">G1885*$R$2</f>
        <v>0</v>
      </c>
      <c r="I1885" s="16" t="n">
        <v>1</v>
      </c>
      <c r="J1885" s="22" t="n">
        <f aca="false">IF(I1885&gt;=1,F1885*$J$2,"")</f>
        <v>57.7313382</v>
      </c>
      <c r="K1885" s="22" t="str">
        <f aca="false">IF(I1885&gt;=2,F1885*$K$2,"")</f>
        <v/>
      </c>
      <c r="L1885" s="22" t="str">
        <f aca="false">IF(I1885&gt;=3,F1885*$L$2,"")</f>
        <v/>
      </c>
      <c r="M1885" s="22" t="str">
        <f aca="false">IF(I1885&gt;=4,F1885*$M$2,"")</f>
        <v/>
      </c>
      <c r="N1885" s="16" t="n">
        <v>1</v>
      </c>
      <c r="O1885" s="16" t="n">
        <v>0</v>
      </c>
      <c r="P1885" s="23" t="n">
        <v>0</v>
      </c>
      <c r="Q1885" s="22"/>
      <c r="R1885" s="38"/>
      <c r="S1885" s="25" t="n">
        <f aca="false">SUM(F1885,H1885,J1885,K1885,L1885,M1885)</f>
        <v>250.1691322</v>
      </c>
      <c r="T1885" s="25" t="n">
        <f aca="false">SUM(F1885,H1885,J1885,K1885,L1885,M1885,Q1885)</f>
        <v>250.1691322</v>
      </c>
      <c r="AMH1885" s="13"/>
      <c r="AMI1885" s="0"/>
      <c r="AMJ1885" s="0"/>
    </row>
    <row r="1886" s="39" customFormat="true" ht="13.8" hidden="false" customHeight="false" outlineLevel="0" collapsed="false">
      <c r="A1886" s="27" t="n">
        <v>31009042</v>
      </c>
      <c r="B1886" s="28" t="s">
        <v>1916</v>
      </c>
      <c r="C1886" s="29"/>
      <c r="D1886" s="29"/>
      <c r="E1886" s="27" t="s">
        <v>26</v>
      </c>
      <c r="F1886" s="19" t="n">
        <f aca="false">IF(C1886="",VLOOKUP(E1886,'PORTE E UCO'!$A$5:$D$46,4,0),VLOOKUP(E1886,'PORTE E UCO'!$A$5:$D$46,4,0)*C1886)</f>
        <v>324.442174</v>
      </c>
      <c r="G1886" s="30"/>
      <c r="H1886" s="21" t="n">
        <f aca="false">G1886*$R$2</f>
        <v>0</v>
      </c>
      <c r="I1886" s="27" t="n">
        <v>1</v>
      </c>
      <c r="J1886" s="22" t="n">
        <f aca="false">IF(I1886&gt;=1,F1886*$J$2,"")</f>
        <v>97.3326522</v>
      </c>
      <c r="K1886" s="22" t="str">
        <f aca="false">IF(I1886&gt;=2,F1886*$K$2,"")</f>
        <v/>
      </c>
      <c r="L1886" s="22" t="str">
        <f aca="false">IF(I1886&gt;=3,F1886*$L$2,"")</f>
        <v/>
      </c>
      <c r="M1886" s="22" t="str">
        <f aca="false">IF(I1886&gt;=4,F1886*$M$2,"")</f>
        <v/>
      </c>
      <c r="N1886" s="27" t="n">
        <v>2</v>
      </c>
      <c r="O1886" s="27" t="n">
        <v>0</v>
      </c>
      <c r="P1886" s="31" t="n">
        <v>0</v>
      </c>
      <c r="Q1886" s="32"/>
      <c r="R1886" s="38"/>
      <c r="S1886" s="25" t="n">
        <f aca="false">SUM(F1886,H1886,J1886,K1886,L1886,M1886)</f>
        <v>421.7748262</v>
      </c>
      <c r="T1886" s="25" t="n">
        <f aca="false">SUM(F1886,H1886,J1886,K1886,L1886,M1886,Q1886)</f>
        <v>421.7748262</v>
      </c>
      <c r="AMH1886" s="13"/>
      <c r="AMI1886" s="0"/>
      <c r="AMJ1886" s="0"/>
    </row>
    <row r="1887" s="39" customFormat="true" ht="13.8" hidden="false" customHeight="false" outlineLevel="0" collapsed="false">
      <c r="A1887" s="16" t="n">
        <v>31009050</v>
      </c>
      <c r="B1887" s="17" t="s">
        <v>1917</v>
      </c>
      <c r="C1887" s="18"/>
      <c r="D1887" s="18"/>
      <c r="E1887" s="16" t="s">
        <v>24</v>
      </c>
      <c r="F1887" s="19" t="n">
        <f aca="false">IF(C1887="",VLOOKUP(E1887,'PORTE E UCO'!$A$5:$D$46,4,0),VLOOKUP(E1887,'PORTE E UCO'!$A$5:$D$46,4,0)*C1887)</f>
        <v>377.223602</v>
      </c>
      <c r="G1887" s="20"/>
      <c r="H1887" s="21" t="n">
        <f aca="false">G1887*$R$2</f>
        <v>0</v>
      </c>
      <c r="I1887" s="16" t="n">
        <v>1</v>
      </c>
      <c r="J1887" s="22" t="n">
        <f aca="false">IF(I1887&gt;=1,F1887*$J$2,"")</f>
        <v>113.1670806</v>
      </c>
      <c r="K1887" s="22" t="str">
        <f aca="false">IF(I1887&gt;=2,F1887*$K$2,"")</f>
        <v/>
      </c>
      <c r="L1887" s="22" t="str">
        <f aca="false">IF(I1887&gt;=3,F1887*$L$2,"")</f>
        <v/>
      </c>
      <c r="M1887" s="22" t="str">
        <f aca="false">IF(I1887&gt;=4,F1887*$M$2,"")</f>
        <v/>
      </c>
      <c r="N1887" s="16" t="n">
        <v>2</v>
      </c>
      <c r="O1887" s="16" t="n">
        <v>0</v>
      </c>
      <c r="P1887" s="23" t="n">
        <v>0</v>
      </c>
      <c r="Q1887" s="22"/>
      <c r="R1887" s="38"/>
      <c r="S1887" s="25" t="n">
        <f aca="false">SUM(F1887,H1887,J1887,K1887,L1887,M1887)</f>
        <v>490.3906826</v>
      </c>
      <c r="T1887" s="25" t="n">
        <f aca="false">SUM(F1887,H1887,J1887,K1887,L1887,M1887,Q1887)</f>
        <v>490.3906826</v>
      </c>
      <c r="AMH1887" s="13"/>
      <c r="AMI1887" s="0"/>
      <c r="AMJ1887" s="0"/>
    </row>
    <row r="1888" s="39" customFormat="true" ht="13.8" hidden="false" customHeight="false" outlineLevel="0" collapsed="false">
      <c r="A1888" s="27" t="n">
        <v>31009069</v>
      </c>
      <c r="B1888" s="28" t="s">
        <v>1918</v>
      </c>
      <c r="C1888" s="29"/>
      <c r="D1888" s="29"/>
      <c r="E1888" s="27" t="s">
        <v>206</v>
      </c>
      <c r="F1888" s="19" t="n">
        <f aca="false">IF(C1888="",VLOOKUP(E1888,'PORTE E UCO'!$A$5:$D$46,4,0),VLOOKUP(E1888,'PORTE E UCO'!$A$5:$D$46,4,0)*C1888)</f>
        <v>839.818166</v>
      </c>
      <c r="G1888" s="30"/>
      <c r="H1888" s="21" t="n">
        <f aca="false">G1888*$R$2</f>
        <v>0</v>
      </c>
      <c r="I1888" s="27" t="n">
        <v>1</v>
      </c>
      <c r="J1888" s="22" t="n">
        <f aca="false">IF(I1888&gt;=1,F1888*$J$2,"")</f>
        <v>251.9454498</v>
      </c>
      <c r="K1888" s="22" t="str">
        <f aca="false">IF(I1888&gt;=2,F1888*$K$2,"")</f>
        <v/>
      </c>
      <c r="L1888" s="22" t="str">
        <f aca="false">IF(I1888&gt;=3,F1888*$L$2,"")</f>
        <v/>
      </c>
      <c r="M1888" s="22" t="str">
        <f aca="false">IF(I1888&gt;=4,F1888*$M$2,"")</f>
        <v/>
      </c>
      <c r="N1888" s="27" t="n">
        <v>4</v>
      </c>
      <c r="O1888" s="27" t="n">
        <v>0</v>
      </c>
      <c r="P1888" s="31" t="n">
        <v>0</v>
      </c>
      <c r="Q1888" s="32"/>
      <c r="R1888" s="38"/>
      <c r="S1888" s="25" t="n">
        <f aca="false">SUM(F1888,H1888,J1888,K1888,L1888,M1888)</f>
        <v>1091.7636158</v>
      </c>
      <c r="T1888" s="25" t="n">
        <f aca="false">SUM(F1888,H1888,J1888,K1888,L1888,M1888,Q1888)</f>
        <v>1091.7636158</v>
      </c>
      <c r="AMH1888" s="13"/>
      <c r="AMI1888" s="0"/>
      <c r="AMJ1888" s="0"/>
    </row>
    <row r="1889" s="39" customFormat="true" ht="13.8" hidden="false" customHeight="false" outlineLevel="0" collapsed="false">
      <c r="A1889" s="16" t="n">
        <v>31009077</v>
      </c>
      <c r="B1889" s="17" t="s">
        <v>1919</v>
      </c>
      <c r="C1889" s="18"/>
      <c r="D1889" s="18"/>
      <c r="E1889" s="16" t="s">
        <v>272</v>
      </c>
      <c r="F1889" s="19" t="n">
        <f aca="false">IF(C1889="",VLOOKUP(E1889,'PORTE E UCO'!$A$5:$D$46,4,0),VLOOKUP(E1889,'PORTE E UCO'!$A$5:$D$46,4,0)*C1889)</f>
        <v>801.009488</v>
      </c>
      <c r="G1889" s="20"/>
      <c r="H1889" s="21" t="n">
        <f aca="false">G1889*$R$2</f>
        <v>0</v>
      </c>
      <c r="I1889" s="16" t="n">
        <v>2</v>
      </c>
      <c r="J1889" s="22" t="n">
        <f aca="false">IF(I1889&gt;=1,F1889*$J$2,"")</f>
        <v>240.3028464</v>
      </c>
      <c r="K1889" s="22" t="n">
        <f aca="false">IF(I1889&gt;=2,F1889*$K$2,"")</f>
        <v>160.2018976</v>
      </c>
      <c r="L1889" s="22" t="str">
        <f aca="false">IF(I1889&gt;=3,F1889*$L$2,"")</f>
        <v/>
      </c>
      <c r="M1889" s="22" t="str">
        <f aca="false">IF(I1889&gt;=4,F1889*$M$2,"")</f>
        <v/>
      </c>
      <c r="N1889" s="16" t="n">
        <v>4</v>
      </c>
      <c r="O1889" s="16" t="n">
        <v>0</v>
      </c>
      <c r="P1889" s="23" t="n">
        <v>0</v>
      </c>
      <c r="Q1889" s="22"/>
      <c r="R1889" s="38"/>
      <c r="S1889" s="25" t="n">
        <f aca="false">SUM(F1889,H1889,J1889,K1889,L1889,M1889)</f>
        <v>1201.514232</v>
      </c>
      <c r="T1889" s="25" t="n">
        <f aca="false">SUM(F1889,H1889,J1889,K1889,L1889,M1889,Q1889)</f>
        <v>1201.514232</v>
      </c>
      <c r="AMH1889" s="13"/>
      <c r="AMI1889" s="0"/>
      <c r="AMJ1889" s="0"/>
    </row>
    <row r="1890" s="39" customFormat="true" ht="14.95" hidden="false" customHeight="false" outlineLevel="0" collapsed="false">
      <c r="A1890" s="27" t="n">
        <v>31009310</v>
      </c>
      <c r="B1890" s="28" t="s">
        <v>1920</v>
      </c>
      <c r="C1890" s="29"/>
      <c r="D1890" s="29"/>
      <c r="E1890" s="27" t="s">
        <v>229</v>
      </c>
      <c r="F1890" s="19" t="n">
        <f aca="false">IF(C1890="",VLOOKUP(E1890,'PORTE E UCO'!$A$5:$D$46,4,0),VLOOKUP(E1890,'PORTE E UCO'!$A$5:$D$46,4,0)*C1890)</f>
        <v>946.935808</v>
      </c>
      <c r="G1890" s="30" t="n">
        <v>44.61</v>
      </c>
      <c r="H1890" s="21" t="n">
        <f aca="false">G1890*$R$2</f>
        <v>877.64072352</v>
      </c>
      <c r="I1890" s="27" t="n">
        <v>2</v>
      </c>
      <c r="J1890" s="22" t="n">
        <f aca="false">IF(I1890&gt;=1,F1890*$J$2,"")</f>
        <v>284.0807424</v>
      </c>
      <c r="K1890" s="22" t="n">
        <f aca="false">IF(I1890&gt;=2,F1890*$K$2,"")</f>
        <v>189.3871616</v>
      </c>
      <c r="L1890" s="22" t="str">
        <f aca="false">IF(I1890&gt;=3,F1890*$L$2,"")</f>
        <v/>
      </c>
      <c r="M1890" s="22" t="str">
        <f aca="false">IF(I1890&gt;=4,F1890*$M$2,"")</f>
        <v/>
      </c>
      <c r="N1890" s="27" t="n">
        <v>5</v>
      </c>
      <c r="O1890" s="27" t="n">
        <v>0</v>
      </c>
      <c r="P1890" s="31" t="n">
        <v>0</v>
      </c>
      <c r="Q1890" s="32"/>
      <c r="R1890" s="38"/>
      <c r="S1890" s="25" t="n">
        <f aca="false">SUM(F1890,H1890,J1890,K1890,L1890,M1890)</f>
        <v>2298.04443552</v>
      </c>
      <c r="T1890" s="25" t="n">
        <f aca="false">SUM(F1890,H1890,J1890,K1890,L1890,M1890,Q1890)</f>
        <v>2298.04443552</v>
      </c>
      <c r="AMH1890" s="13"/>
      <c r="AMI1890" s="0"/>
      <c r="AMJ1890" s="0"/>
    </row>
    <row r="1891" s="39" customFormat="true" ht="13.8" hidden="false" customHeight="false" outlineLevel="0" collapsed="false">
      <c r="A1891" s="16" t="n">
        <v>31009085</v>
      </c>
      <c r="B1891" s="17" t="s">
        <v>1921</v>
      </c>
      <c r="C1891" s="18"/>
      <c r="D1891" s="18"/>
      <c r="E1891" s="16" t="s">
        <v>272</v>
      </c>
      <c r="F1891" s="19" t="n">
        <f aca="false">IF(C1891="",VLOOKUP(E1891,'PORTE E UCO'!$A$5:$D$46,4,0),VLOOKUP(E1891,'PORTE E UCO'!$A$5:$D$46,4,0)*C1891)</f>
        <v>801.009488</v>
      </c>
      <c r="G1891" s="20"/>
      <c r="H1891" s="21" t="n">
        <f aca="false">G1891*$R$2</f>
        <v>0</v>
      </c>
      <c r="I1891" s="16" t="n">
        <v>2</v>
      </c>
      <c r="J1891" s="22" t="n">
        <f aca="false">IF(I1891&gt;=1,F1891*$J$2,"")</f>
        <v>240.3028464</v>
      </c>
      <c r="K1891" s="22" t="n">
        <f aca="false">IF(I1891&gt;=2,F1891*$K$2,"")</f>
        <v>160.2018976</v>
      </c>
      <c r="L1891" s="22" t="str">
        <f aca="false">IF(I1891&gt;=3,F1891*$L$2,"")</f>
        <v/>
      </c>
      <c r="M1891" s="22" t="str">
        <f aca="false">IF(I1891&gt;=4,F1891*$M$2,"")</f>
        <v/>
      </c>
      <c r="N1891" s="16" t="n">
        <v>3</v>
      </c>
      <c r="O1891" s="16" t="n">
        <v>0</v>
      </c>
      <c r="P1891" s="23" t="n">
        <v>0</v>
      </c>
      <c r="Q1891" s="22"/>
      <c r="R1891" s="38"/>
      <c r="S1891" s="25" t="n">
        <f aca="false">SUM(F1891,H1891,J1891,K1891,L1891,M1891)</f>
        <v>1201.514232</v>
      </c>
      <c r="T1891" s="25" t="n">
        <f aca="false">SUM(F1891,H1891,J1891,K1891,L1891,M1891,Q1891)</f>
        <v>1201.514232</v>
      </c>
      <c r="AMH1891" s="13"/>
      <c r="AMI1891" s="0"/>
      <c r="AMJ1891" s="0"/>
    </row>
    <row r="1892" s="39" customFormat="true" ht="13.8" hidden="false" customHeight="false" outlineLevel="0" collapsed="false">
      <c r="A1892" s="27" t="n">
        <v>31009328</v>
      </c>
      <c r="B1892" s="28" t="s">
        <v>1922</v>
      </c>
      <c r="C1892" s="29"/>
      <c r="D1892" s="29"/>
      <c r="E1892" s="27" t="s">
        <v>176</v>
      </c>
      <c r="F1892" s="19" t="n">
        <f aca="false">IF(C1892="",VLOOKUP(E1892,'PORTE E UCO'!$A$5:$D$46,4,0),VLOOKUP(E1892,'PORTE E UCO'!$A$5:$D$46,4,0)*C1892)</f>
        <v>891.034646</v>
      </c>
      <c r="G1892" s="30" t="n">
        <v>36.5</v>
      </c>
      <c r="H1892" s="21" t="n">
        <f aca="false">G1892*$R$2</f>
        <v>718.087568</v>
      </c>
      <c r="I1892" s="27" t="n">
        <v>1</v>
      </c>
      <c r="J1892" s="22" t="n">
        <f aca="false">IF(I1892&gt;=1,F1892*$J$2,"")</f>
        <v>267.3103938</v>
      </c>
      <c r="K1892" s="22" t="str">
        <f aca="false">IF(I1892&gt;=2,F1892*$K$2,"")</f>
        <v/>
      </c>
      <c r="L1892" s="22" t="str">
        <f aca="false">IF(I1892&gt;=3,F1892*$L$2,"")</f>
        <v/>
      </c>
      <c r="M1892" s="22" t="str">
        <f aca="false">IF(I1892&gt;=4,F1892*$M$2,"")</f>
        <v/>
      </c>
      <c r="N1892" s="27" t="n">
        <v>5</v>
      </c>
      <c r="O1892" s="27" t="n">
        <v>0</v>
      </c>
      <c r="P1892" s="31" t="n">
        <v>0</v>
      </c>
      <c r="Q1892" s="32"/>
      <c r="R1892" s="38"/>
      <c r="S1892" s="25" t="n">
        <f aca="false">SUM(F1892,H1892,J1892,K1892,L1892,M1892)</f>
        <v>1876.4326078</v>
      </c>
      <c r="T1892" s="25" t="n">
        <f aca="false">SUM(F1892,H1892,J1892,K1892,L1892,M1892,Q1892)</f>
        <v>1876.4326078</v>
      </c>
      <c r="AMH1892" s="13"/>
      <c r="AMI1892" s="0"/>
      <c r="AMJ1892" s="0"/>
    </row>
    <row r="1893" s="39" customFormat="true" ht="13.8" hidden="false" customHeight="false" outlineLevel="0" collapsed="false">
      <c r="A1893" s="16" t="n">
        <v>31009093</v>
      </c>
      <c r="B1893" s="17" t="s">
        <v>1923</v>
      </c>
      <c r="C1893" s="18"/>
      <c r="D1893" s="18"/>
      <c r="E1893" s="16" t="s">
        <v>24</v>
      </c>
      <c r="F1893" s="19" t="n">
        <f aca="false">IF(C1893="",VLOOKUP(E1893,'PORTE E UCO'!$A$5:$D$46,4,0),VLOOKUP(E1893,'PORTE E UCO'!$A$5:$D$46,4,0)*C1893)</f>
        <v>377.223602</v>
      </c>
      <c r="G1893" s="20"/>
      <c r="H1893" s="21" t="n">
        <f aca="false">G1893*$R$2</f>
        <v>0</v>
      </c>
      <c r="I1893" s="16" t="n">
        <v>1</v>
      </c>
      <c r="J1893" s="22" t="n">
        <f aca="false">IF(I1893&gt;=1,F1893*$J$2,"")</f>
        <v>113.1670806</v>
      </c>
      <c r="K1893" s="22" t="str">
        <f aca="false">IF(I1893&gt;=2,F1893*$K$2,"")</f>
        <v/>
      </c>
      <c r="L1893" s="22" t="str">
        <f aca="false">IF(I1893&gt;=3,F1893*$L$2,"")</f>
        <v/>
      </c>
      <c r="M1893" s="22" t="str">
        <f aca="false">IF(I1893&gt;=4,F1893*$M$2,"")</f>
        <v/>
      </c>
      <c r="N1893" s="16" t="n">
        <v>2</v>
      </c>
      <c r="O1893" s="16" t="n">
        <v>0</v>
      </c>
      <c r="P1893" s="23" t="n">
        <v>0</v>
      </c>
      <c r="Q1893" s="22"/>
      <c r="R1893" s="38"/>
      <c r="S1893" s="25" t="n">
        <f aca="false">SUM(F1893,H1893,J1893,K1893,L1893,M1893)</f>
        <v>490.3906826</v>
      </c>
      <c r="T1893" s="25" t="n">
        <f aca="false">SUM(F1893,H1893,J1893,K1893,L1893,M1893,Q1893)</f>
        <v>490.3906826</v>
      </c>
      <c r="AMH1893" s="13"/>
      <c r="AMI1893" s="0"/>
      <c r="AMJ1893" s="0"/>
    </row>
    <row r="1894" s="39" customFormat="true" ht="13.8" hidden="false" customHeight="false" outlineLevel="0" collapsed="false">
      <c r="A1894" s="27" t="n">
        <v>31009107</v>
      </c>
      <c r="B1894" s="28" t="s">
        <v>1924</v>
      </c>
      <c r="C1894" s="29"/>
      <c r="D1894" s="29"/>
      <c r="E1894" s="27" t="s">
        <v>167</v>
      </c>
      <c r="F1894" s="19" t="n">
        <f aca="false">IF(C1894="",VLOOKUP(E1894,'PORTE E UCO'!$A$5:$D$46,4,0),VLOOKUP(E1894,'PORTE E UCO'!$A$5:$D$46,4,0)*C1894)</f>
        <v>566.612796</v>
      </c>
      <c r="G1894" s="30"/>
      <c r="H1894" s="21" t="n">
        <f aca="false">G1894*$R$2</f>
        <v>0</v>
      </c>
      <c r="I1894" s="27" t="n">
        <v>1</v>
      </c>
      <c r="J1894" s="22" t="n">
        <f aca="false">IF(I1894&gt;=1,F1894*$J$2,"")</f>
        <v>169.9838388</v>
      </c>
      <c r="K1894" s="22" t="str">
        <f aca="false">IF(I1894&gt;=2,F1894*$K$2,"")</f>
        <v/>
      </c>
      <c r="L1894" s="22" t="str">
        <f aca="false">IF(I1894&gt;=3,F1894*$L$2,"")</f>
        <v/>
      </c>
      <c r="M1894" s="22" t="str">
        <f aca="false">IF(I1894&gt;=4,F1894*$M$2,"")</f>
        <v/>
      </c>
      <c r="N1894" s="27" t="n">
        <v>3</v>
      </c>
      <c r="O1894" s="27" t="n">
        <v>0</v>
      </c>
      <c r="P1894" s="31" t="n">
        <v>0</v>
      </c>
      <c r="Q1894" s="32"/>
      <c r="R1894" s="38"/>
      <c r="S1894" s="25" t="n">
        <f aca="false">SUM(F1894,H1894,J1894,K1894,L1894,M1894)</f>
        <v>736.5966348</v>
      </c>
      <c r="T1894" s="25" t="n">
        <f aca="false">SUM(F1894,H1894,J1894,K1894,L1894,M1894,Q1894)</f>
        <v>736.5966348</v>
      </c>
      <c r="AMH1894" s="13"/>
      <c r="AMI1894" s="0"/>
      <c r="AMJ1894" s="0"/>
    </row>
    <row r="1895" s="39" customFormat="true" ht="13.8" hidden="false" customHeight="false" outlineLevel="0" collapsed="false">
      <c r="A1895" s="16" t="n">
        <v>31009115</v>
      </c>
      <c r="B1895" s="17" t="s">
        <v>1925</v>
      </c>
      <c r="C1895" s="18"/>
      <c r="D1895" s="18"/>
      <c r="E1895" s="16" t="s">
        <v>62</v>
      </c>
      <c r="F1895" s="19" t="n">
        <f aca="false">IF(C1895="",VLOOKUP(E1895,'PORTE E UCO'!$A$5:$D$46,4,0),VLOOKUP(E1895,'PORTE E UCO'!$A$5:$D$46,4,0)*C1895)</f>
        <v>524.694546</v>
      </c>
      <c r="G1895" s="20"/>
      <c r="H1895" s="21" t="n">
        <f aca="false">G1895*$R$2</f>
        <v>0</v>
      </c>
      <c r="I1895" s="16" t="n">
        <v>1</v>
      </c>
      <c r="J1895" s="22" t="n">
        <f aca="false">IF(I1895&gt;=1,F1895*$J$2,"")</f>
        <v>157.4083638</v>
      </c>
      <c r="K1895" s="22" t="str">
        <f aca="false">IF(I1895&gt;=2,F1895*$K$2,"")</f>
        <v/>
      </c>
      <c r="L1895" s="22" t="str">
        <f aca="false">IF(I1895&gt;=3,F1895*$L$2,"")</f>
        <v/>
      </c>
      <c r="M1895" s="22" t="str">
        <f aca="false">IF(I1895&gt;=4,F1895*$M$2,"")</f>
        <v/>
      </c>
      <c r="N1895" s="16" t="n">
        <v>2</v>
      </c>
      <c r="O1895" s="16" t="n">
        <v>0</v>
      </c>
      <c r="P1895" s="23" t="n">
        <v>0</v>
      </c>
      <c r="Q1895" s="22"/>
      <c r="R1895" s="38"/>
      <c r="S1895" s="25" t="n">
        <f aca="false">SUM(F1895,H1895,J1895,K1895,L1895,M1895)</f>
        <v>682.1029098</v>
      </c>
      <c r="T1895" s="25" t="n">
        <f aca="false">SUM(F1895,H1895,J1895,K1895,L1895,M1895,Q1895)</f>
        <v>682.1029098</v>
      </c>
      <c r="AMH1895" s="13"/>
      <c r="AMI1895" s="0"/>
      <c r="AMJ1895" s="0"/>
    </row>
    <row r="1896" s="39" customFormat="true" ht="13.8" hidden="false" customHeight="false" outlineLevel="0" collapsed="false">
      <c r="A1896" s="27" t="n">
        <v>31009336</v>
      </c>
      <c r="B1896" s="28" t="s">
        <v>1926</v>
      </c>
      <c r="C1896" s="29"/>
      <c r="D1896" s="29"/>
      <c r="E1896" s="27" t="s">
        <v>460</v>
      </c>
      <c r="F1896" s="19" t="n">
        <f aca="false">IF(C1896="",VLOOKUP(E1896,'PORTE E UCO'!$A$5:$D$46,4,0),VLOOKUP(E1896,'PORTE E UCO'!$A$5:$D$46,4,0)*C1896)</f>
        <v>627.14783</v>
      </c>
      <c r="G1896" s="30" t="n">
        <v>24.33</v>
      </c>
      <c r="H1896" s="21" t="n">
        <f aca="false">G1896*$R$2</f>
        <v>478.65946656</v>
      </c>
      <c r="I1896" s="27" t="n">
        <v>1</v>
      </c>
      <c r="J1896" s="22" t="n">
        <f aca="false">IF(I1896&gt;=1,F1896*$J$2,"")</f>
        <v>188.144349</v>
      </c>
      <c r="K1896" s="22" t="str">
        <f aca="false">IF(I1896&gt;=2,F1896*$K$2,"")</f>
        <v/>
      </c>
      <c r="L1896" s="22" t="str">
        <f aca="false">IF(I1896&gt;=3,F1896*$L$2,"")</f>
        <v/>
      </c>
      <c r="M1896" s="22" t="str">
        <f aca="false">IF(I1896&gt;=4,F1896*$M$2,"")</f>
        <v/>
      </c>
      <c r="N1896" s="27" t="n">
        <v>5</v>
      </c>
      <c r="O1896" s="27" t="n">
        <v>0</v>
      </c>
      <c r="P1896" s="31" t="n">
        <v>0</v>
      </c>
      <c r="Q1896" s="32"/>
      <c r="R1896" s="38"/>
      <c r="S1896" s="25" t="n">
        <f aca="false">SUM(F1896,H1896,J1896,K1896,L1896,M1896)</f>
        <v>1293.95164556</v>
      </c>
      <c r="T1896" s="25" t="n">
        <f aca="false">SUM(F1896,H1896,J1896,K1896,L1896,M1896,Q1896)</f>
        <v>1293.95164556</v>
      </c>
      <c r="AMH1896" s="13"/>
      <c r="AMI1896" s="0"/>
      <c r="AMJ1896" s="0"/>
    </row>
    <row r="1897" s="39" customFormat="true" ht="13.8" hidden="false" customHeight="false" outlineLevel="0" collapsed="false">
      <c r="A1897" s="16" t="n">
        <v>31009360</v>
      </c>
      <c r="B1897" s="17" t="s">
        <v>1927</v>
      </c>
      <c r="C1897" s="18"/>
      <c r="D1897" s="18"/>
      <c r="E1897" s="16" t="s">
        <v>460</v>
      </c>
      <c r="F1897" s="19" t="n">
        <f aca="false">IF(C1897="",VLOOKUP(E1897,'PORTE E UCO'!$A$5:$D$46,4,0),VLOOKUP(E1897,'PORTE E UCO'!$A$5:$D$46,4,0)*C1897)</f>
        <v>627.14783</v>
      </c>
      <c r="G1897" s="20"/>
      <c r="H1897" s="21" t="n">
        <f aca="false">G1897*$R$2</f>
        <v>0</v>
      </c>
      <c r="I1897" s="16" t="n">
        <v>1</v>
      </c>
      <c r="J1897" s="22" t="n">
        <f aca="false">IF(I1897&gt;=1,F1897*$J$2,"")</f>
        <v>188.144349</v>
      </c>
      <c r="K1897" s="22" t="str">
        <f aca="false">IF(I1897&gt;=2,F1897*$K$2,"")</f>
        <v/>
      </c>
      <c r="L1897" s="22" t="str">
        <f aca="false">IF(I1897&gt;=3,F1897*$L$2,"")</f>
        <v/>
      </c>
      <c r="M1897" s="22" t="str">
        <f aca="false">IF(I1897&gt;=4,F1897*$M$2,"")</f>
        <v/>
      </c>
      <c r="N1897" s="16" t="n">
        <v>2</v>
      </c>
      <c r="O1897" s="16" t="n">
        <v>0</v>
      </c>
      <c r="P1897" s="23" t="n">
        <v>0</v>
      </c>
      <c r="Q1897" s="22"/>
      <c r="R1897" s="38"/>
      <c r="S1897" s="25" t="n">
        <f aca="false">SUM(F1897,H1897,J1897,K1897,L1897,M1897)</f>
        <v>815.292179</v>
      </c>
      <c r="T1897" s="25" t="n">
        <f aca="false">SUM(F1897,H1897,J1897,K1897,L1897,M1897,Q1897)</f>
        <v>815.292179</v>
      </c>
      <c r="AMH1897" s="13"/>
      <c r="AMI1897" s="0"/>
      <c r="AMJ1897" s="0"/>
    </row>
    <row r="1898" s="39" customFormat="true" ht="13.8" hidden="false" customHeight="false" outlineLevel="0" collapsed="false">
      <c r="A1898" s="27" t="n">
        <v>31009123</v>
      </c>
      <c r="B1898" s="28" t="s">
        <v>1928</v>
      </c>
      <c r="C1898" s="29"/>
      <c r="D1898" s="29"/>
      <c r="E1898" s="27" t="s">
        <v>195</v>
      </c>
      <c r="F1898" s="19" t="n">
        <f aca="false">IF(C1898="",VLOOKUP(E1898,'PORTE E UCO'!$A$5:$D$46,4,0),VLOOKUP(E1898,'PORTE E UCO'!$A$5:$D$46,4,0)*C1898)</f>
        <v>742.008916</v>
      </c>
      <c r="G1898" s="30"/>
      <c r="H1898" s="21" t="n">
        <f aca="false">G1898*$R$2</f>
        <v>0</v>
      </c>
      <c r="I1898" s="27" t="n">
        <v>1</v>
      </c>
      <c r="J1898" s="22" t="n">
        <f aca="false">IF(I1898&gt;=1,F1898*$J$2,"")</f>
        <v>222.6026748</v>
      </c>
      <c r="K1898" s="22" t="str">
        <f aca="false">IF(I1898&gt;=2,F1898*$K$2,"")</f>
        <v/>
      </c>
      <c r="L1898" s="22" t="str">
        <f aca="false">IF(I1898&gt;=3,F1898*$L$2,"")</f>
        <v/>
      </c>
      <c r="M1898" s="22" t="str">
        <f aca="false">IF(I1898&gt;=4,F1898*$M$2,"")</f>
        <v/>
      </c>
      <c r="N1898" s="27" t="n">
        <v>4</v>
      </c>
      <c r="O1898" s="27" t="n">
        <v>0</v>
      </c>
      <c r="P1898" s="31" t="n">
        <v>0</v>
      </c>
      <c r="Q1898" s="32"/>
      <c r="R1898" s="38"/>
      <c r="S1898" s="25" t="n">
        <f aca="false">SUM(F1898,H1898,J1898,K1898,L1898,M1898)</f>
        <v>964.6115908</v>
      </c>
      <c r="T1898" s="25" t="n">
        <f aca="false">SUM(F1898,H1898,J1898,K1898,L1898,M1898,Q1898)</f>
        <v>964.6115908</v>
      </c>
      <c r="AMH1898" s="13"/>
      <c r="AMI1898" s="0"/>
      <c r="AMJ1898" s="0"/>
    </row>
    <row r="1899" s="39" customFormat="true" ht="13.8" hidden="false" customHeight="false" outlineLevel="0" collapsed="false">
      <c r="A1899" s="16" t="n">
        <v>31009131</v>
      </c>
      <c r="B1899" s="17" t="s">
        <v>1929</v>
      </c>
      <c r="C1899" s="18"/>
      <c r="D1899" s="18"/>
      <c r="E1899" s="16" t="s">
        <v>167</v>
      </c>
      <c r="F1899" s="19" t="n">
        <f aca="false">IF(C1899="",VLOOKUP(E1899,'PORTE E UCO'!$A$5:$D$46,4,0),VLOOKUP(E1899,'PORTE E UCO'!$A$5:$D$46,4,0)*C1899)</f>
        <v>566.612796</v>
      </c>
      <c r="G1899" s="20"/>
      <c r="H1899" s="21" t="n">
        <f aca="false">G1899*$R$2</f>
        <v>0</v>
      </c>
      <c r="I1899" s="16" t="n">
        <v>1</v>
      </c>
      <c r="J1899" s="22" t="n">
        <f aca="false">IF(I1899&gt;=1,F1899*$J$2,"")</f>
        <v>169.9838388</v>
      </c>
      <c r="K1899" s="22" t="str">
        <f aca="false">IF(I1899&gt;=2,F1899*$K$2,"")</f>
        <v/>
      </c>
      <c r="L1899" s="22" t="str">
        <f aca="false">IF(I1899&gt;=3,F1899*$L$2,"")</f>
        <v/>
      </c>
      <c r="M1899" s="22" t="str">
        <f aca="false">IF(I1899&gt;=4,F1899*$M$2,"")</f>
        <v/>
      </c>
      <c r="N1899" s="16" t="n">
        <v>3</v>
      </c>
      <c r="O1899" s="16" t="n">
        <v>0</v>
      </c>
      <c r="P1899" s="23" t="n">
        <v>0</v>
      </c>
      <c r="Q1899" s="22"/>
      <c r="R1899" s="38"/>
      <c r="S1899" s="25" t="n">
        <f aca="false">SUM(F1899,H1899,J1899,K1899,L1899,M1899)</f>
        <v>736.5966348</v>
      </c>
      <c r="T1899" s="25" t="n">
        <f aca="false">SUM(F1899,H1899,J1899,K1899,L1899,M1899,Q1899)</f>
        <v>736.5966348</v>
      </c>
      <c r="AMH1899" s="13"/>
      <c r="AMI1899" s="0"/>
      <c r="AMJ1899" s="0"/>
    </row>
    <row r="1900" s="39" customFormat="true" ht="13.8" hidden="false" customHeight="false" outlineLevel="0" collapsed="false">
      <c r="A1900" s="27" t="n">
        <v>31009140</v>
      </c>
      <c r="B1900" s="28" t="s">
        <v>1930</v>
      </c>
      <c r="C1900" s="29"/>
      <c r="D1900" s="29"/>
      <c r="E1900" s="27" t="s">
        <v>195</v>
      </c>
      <c r="F1900" s="19" t="n">
        <f aca="false">IF(C1900="",VLOOKUP(E1900,'PORTE E UCO'!$A$5:$D$46,4,0),VLOOKUP(E1900,'PORTE E UCO'!$A$5:$D$46,4,0)*C1900)</f>
        <v>742.008916</v>
      </c>
      <c r="G1900" s="30"/>
      <c r="H1900" s="21" t="n">
        <f aca="false">G1900*$R$2</f>
        <v>0</v>
      </c>
      <c r="I1900" s="27" t="n">
        <v>2</v>
      </c>
      <c r="J1900" s="22" t="n">
        <f aca="false">IF(I1900&gt;=1,F1900*$J$2,"")</f>
        <v>222.6026748</v>
      </c>
      <c r="K1900" s="22" t="n">
        <f aca="false">IF(I1900&gt;=2,F1900*$K$2,"")</f>
        <v>148.4017832</v>
      </c>
      <c r="L1900" s="22" t="str">
        <f aca="false">IF(I1900&gt;=3,F1900*$L$2,"")</f>
        <v/>
      </c>
      <c r="M1900" s="22" t="str">
        <f aca="false">IF(I1900&gt;=4,F1900*$M$2,"")</f>
        <v/>
      </c>
      <c r="N1900" s="27" t="n">
        <v>3</v>
      </c>
      <c r="O1900" s="27" t="n">
        <v>0</v>
      </c>
      <c r="P1900" s="31" t="n">
        <v>0</v>
      </c>
      <c r="Q1900" s="32"/>
      <c r="R1900" s="38"/>
      <c r="S1900" s="25" t="n">
        <f aca="false">SUM(F1900,H1900,J1900,K1900,L1900,M1900)</f>
        <v>1113.013374</v>
      </c>
      <c r="T1900" s="25" t="n">
        <f aca="false">SUM(F1900,H1900,J1900,K1900,L1900,M1900,Q1900)</f>
        <v>1113.013374</v>
      </c>
      <c r="AMH1900" s="13"/>
      <c r="AMI1900" s="0"/>
      <c r="AMJ1900" s="0"/>
    </row>
    <row r="1901" s="39" customFormat="true" ht="13.8" hidden="false" customHeight="false" outlineLevel="0" collapsed="false">
      <c r="A1901" s="16" t="n">
        <v>31009344</v>
      </c>
      <c r="B1901" s="17" t="s">
        <v>1931</v>
      </c>
      <c r="C1901" s="18"/>
      <c r="D1901" s="18"/>
      <c r="E1901" s="16" t="s">
        <v>176</v>
      </c>
      <c r="F1901" s="19" t="n">
        <f aca="false">IF(C1901="",VLOOKUP(E1901,'PORTE E UCO'!$A$5:$D$46,4,0),VLOOKUP(E1901,'PORTE E UCO'!$A$5:$D$46,4,0)*C1901)</f>
        <v>891.034646</v>
      </c>
      <c r="G1901" s="20" t="n">
        <v>30.41</v>
      </c>
      <c r="H1901" s="21" t="n">
        <f aca="false">G1901*$R$2</f>
        <v>598.27514912</v>
      </c>
      <c r="I1901" s="16" t="n">
        <v>1</v>
      </c>
      <c r="J1901" s="22" t="n">
        <f aca="false">IF(I1901&gt;=1,F1901*$J$2,"")</f>
        <v>267.3103938</v>
      </c>
      <c r="K1901" s="22" t="str">
        <f aca="false">IF(I1901&gt;=2,F1901*$K$2,"")</f>
        <v/>
      </c>
      <c r="L1901" s="22" t="str">
        <f aca="false">IF(I1901&gt;=3,F1901*$L$2,"")</f>
        <v/>
      </c>
      <c r="M1901" s="22" t="str">
        <f aca="false">IF(I1901&gt;=4,F1901*$M$2,"")</f>
        <v/>
      </c>
      <c r="N1901" s="16" t="n">
        <v>5</v>
      </c>
      <c r="O1901" s="16" t="n">
        <v>0</v>
      </c>
      <c r="P1901" s="23" t="n">
        <v>0</v>
      </c>
      <c r="Q1901" s="22"/>
      <c r="R1901" s="38"/>
      <c r="S1901" s="25" t="n">
        <f aca="false">SUM(F1901,H1901,J1901,K1901,L1901,M1901)</f>
        <v>1756.62018892</v>
      </c>
      <c r="T1901" s="25" t="n">
        <f aca="false">SUM(F1901,H1901,J1901,K1901,L1901,M1901,Q1901)</f>
        <v>1756.62018892</v>
      </c>
      <c r="AMH1901" s="13"/>
      <c r="AMI1901" s="0"/>
      <c r="AMJ1901" s="0"/>
    </row>
    <row r="1902" s="39" customFormat="true" ht="13.8" hidden="false" customHeight="false" outlineLevel="0" collapsed="false">
      <c r="A1902" s="27" t="n">
        <v>31009158</v>
      </c>
      <c r="B1902" s="28" t="s">
        <v>1932</v>
      </c>
      <c r="C1902" s="29"/>
      <c r="D1902" s="29"/>
      <c r="E1902" s="27" t="s">
        <v>195</v>
      </c>
      <c r="F1902" s="19" t="n">
        <f aca="false">IF(C1902="",VLOOKUP(E1902,'PORTE E UCO'!$A$5:$D$46,4,0),VLOOKUP(E1902,'PORTE E UCO'!$A$5:$D$46,4,0)*C1902)</f>
        <v>742.008916</v>
      </c>
      <c r="G1902" s="30"/>
      <c r="H1902" s="21" t="n">
        <f aca="false">G1902*$R$2</f>
        <v>0</v>
      </c>
      <c r="I1902" s="27" t="n">
        <v>1</v>
      </c>
      <c r="J1902" s="22" t="n">
        <f aca="false">IF(I1902&gt;=1,F1902*$J$2,"")</f>
        <v>222.6026748</v>
      </c>
      <c r="K1902" s="22" t="str">
        <f aca="false">IF(I1902&gt;=2,F1902*$K$2,"")</f>
        <v/>
      </c>
      <c r="L1902" s="22" t="str">
        <f aca="false">IF(I1902&gt;=3,F1902*$L$2,"")</f>
        <v/>
      </c>
      <c r="M1902" s="22" t="str">
        <f aca="false">IF(I1902&gt;=4,F1902*$M$2,"")</f>
        <v/>
      </c>
      <c r="N1902" s="27" t="n">
        <v>3</v>
      </c>
      <c r="O1902" s="27" t="n">
        <v>0</v>
      </c>
      <c r="P1902" s="31" t="n">
        <v>0</v>
      </c>
      <c r="Q1902" s="32"/>
      <c r="R1902" s="38"/>
      <c r="S1902" s="25" t="n">
        <f aca="false">SUM(F1902,H1902,J1902,K1902,L1902,M1902)</f>
        <v>964.6115908</v>
      </c>
      <c r="T1902" s="25" t="n">
        <f aca="false">SUM(F1902,H1902,J1902,K1902,L1902,M1902,Q1902)</f>
        <v>964.6115908</v>
      </c>
      <c r="AMH1902" s="13"/>
      <c r="AMI1902" s="0"/>
      <c r="AMJ1902" s="0"/>
    </row>
    <row r="1903" s="39" customFormat="true" ht="13.8" hidden="false" customHeight="false" outlineLevel="0" collapsed="false">
      <c r="A1903" s="16" t="n">
        <v>31009166</v>
      </c>
      <c r="B1903" s="17" t="s">
        <v>1933</v>
      </c>
      <c r="C1903" s="18"/>
      <c r="D1903" s="18"/>
      <c r="E1903" s="16" t="s">
        <v>59</v>
      </c>
      <c r="F1903" s="19" t="n">
        <f aca="false">IF(C1903="",VLOOKUP(E1903,'PORTE E UCO'!$A$5:$D$46,4,0),VLOOKUP(E1903,'PORTE E UCO'!$A$5:$D$46,4,0)*C1903)</f>
        <v>349.26794</v>
      </c>
      <c r="G1903" s="20"/>
      <c r="H1903" s="21" t="n">
        <f aca="false">G1903*$R$2</f>
        <v>0</v>
      </c>
      <c r="I1903" s="16" t="n">
        <v>1</v>
      </c>
      <c r="J1903" s="22" t="n">
        <f aca="false">IF(I1903&gt;=1,F1903*$J$2,"")</f>
        <v>104.780382</v>
      </c>
      <c r="K1903" s="22" t="str">
        <f aca="false">IF(I1903&gt;=2,F1903*$K$2,"")</f>
        <v/>
      </c>
      <c r="L1903" s="22" t="str">
        <f aca="false">IF(I1903&gt;=3,F1903*$L$2,"")</f>
        <v/>
      </c>
      <c r="M1903" s="22" t="str">
        <f aca="false">IF(I1903&gt;=4,F1903*$M$2,"")</f>
        <v/>
      </c>
      <c r="N1903" s="16" t="n">
        <v>2</v>
      </c>
      <c r="O1903" s="16" t="n">
        <v>0</v>
      </c>
      <c r="P1903" s="23" t="n">
        <v>0</v>
      </c>
      <c r="Q1903" s="22"/>
      <c r="R1903" s="38"/>
      <c r="S1903" s="25" t="n">
        <f aca="false">SUM(F1903,H1903,J1903,K1903,L1903,M1903)</f>
        <v>454.048322</v>
      </c>
      <c r="T1903" s="25" t="n">
        <f aca="false">SUM(F1903,H1903,J1903,K1903,L1903,M1903,Q1903)</f>
        <v>454.048322</v>
      </c>
      <c r="AMH1903" s="13"/>
      <c r="AMI1903" s="0"/>
      <c r="AMJ1903" s="0"/>
    </row>
    <row r="1904" s="39" customFormat="true" ht="14.95" hidden="false" customHeight="false" outlineLevel="0" collapsed="false">
      <c r="A1904" s="27" t="n">
        <v>31009174</v>
      </c>
      <c r="B1904" s="28" t="s">
        <v>1934</v>
      </c>
      <c r="C1904" s="29"/>
      <c r="D1904" s="29"/>
      <c r="E1904" s="27" t="s">
        <v>167</v>
      </c>
      <c r="F1904" s="19" t="n">
        <f aca="false">IF(C1904="",VLOOKUP(E1904,'PORTE E UCO'!$A$5:$D$46,4,0),VLOOKUP(E1904,'PORTE E UCO'!$A$5:$D$46,4,0)*C1904)</f>
        <v>566.612796</v>
      </c>
      <c r="G1904" s="30"/>
      <c r="H1904" s="21" t="n">
        <f aca="false">G1904*$R$2</f>
        <v>0</v>
      </c>
      <c r="I1904" s="27" t="n">
        <v>1</v>
      </c>
      <c r="J1904" s="22" t="n">
        <f aca="false">IF(I1904&gt;=1,F1904*$J$2,"")</f>
        <v>169.9838388</v>
      </c>
      <c r="K1904" s="22" t="str">
        <f aca="false">IF(I1904&gt;=2,F1904*$K$2,"")</f>
        <v/>
      </c>
      <c r="L1904" s="22" t="str">
        <f aca="false">IF(I1904&gt;=3,F1904*$L$2,"")</f>
        <v/>
      </c>
      <c r="M1904" s="22" t="str">
        <f aca="false">IF(I1904&gt;=4,F1904*$M$2,"")</f>
        <v/>
      </c>
      <c r="N1904" s="27" t="n">
        <v>4</v>
      </c>
      <c r="O1904" s="27" t="n">
        <v>0</v>
      </c>
      <c r="P1904" s="31" t="n">
        <v>0</v>
      </c>
      <c r="Q1904" s="32"/>
      <c r="R1904" s="38"/>
      <c r="S1904" s="25" t="n">
        <f aca="false">SUM(F1904,H1904,J1904,K1904,L1904,M1904)</f>
        <v>736.5966348</v>
      </c>
      <c r="T1904" s="25" t="n">
        <f aca="false">SUM(F1904,H1904,J1904,K1904,L1904,M1904,Q1904)</f>
        <v>736.5966348</v>
      </c>
      <c r="AMH1904" s="13"/>
      <c r="AMI1904" s="0"/>
      <c r="AMJ1904" s="0"/>
    </row>
    <row r="1905" s="39" customFormat="true" ht="21.65" hidden="false" customHeight="false" outlineLevel="0" collapsed="false">
      <c r="A1905" s="16" t="n">
        <v>31009352</v>
      </c>
      <c r="B1905" s="17" t="s">
        <v>1935</v>
      </c>
      <c r="C1905" s="18"/>
      <c r="D1905" s="18"/>
      <c r="E1905" s="16" t="s">
        <v>206</v>
      </c>
      <c r="F1905" s="19" t="n">
        <f aca="false">IF(C1905="",VLOOKUP(E1905,'PORTE E UCO'!$A$5:$D$46,4,0),VLOOKUP(E1905,'PORTE E UCO'!$A$5:$D$46,4,0)*C1905)</f>
        <v>839.818166</v>
      </c>
      <c r="G1905" s="20" t="n">
        <v>30.41</v>
      </c>
      <c r="H1905" s="21" t="n">
        <f aca="false">G1905*$R$2</f>
        <v>598.27514912</v>
      </c>
      <c r="I1905" s="16" t="n">
        <v>1</v>
      </c>
      <c r="J1905" s="22" t="n">
        <f aca="false">IF(I1905&gt;=1,F1905*$J$2,"")</f>
        <v>251.9454498</v>
      </c>
      <c r="K1905" s="22" t="str">
        <f aca="false">IF(I1905&gt;=2,F1905*$K$2,"")</f>
        <v/>
      </c>
      <c r="L1905" s="22" t="str">
        <f aca="false">IF(I1905&gt;=3,F1905*$L$2,"")</f>
        <v/>
      </c>
      <c r="M1905" s="22" t="str">
        <f aca="false">IF(I1905&gt;=4,F1905*$M$2,"")</f>
        <v/>
      </c>
      <c r="N1905" s="16" t="n">
        <v>5</v>
      </c>
      <c r="O1905" s="16" t="n">
        <v>0</v>
      </c>
      <c r="P1905" s="23" t="n">
        <v>0</v>
      </c>
      <c r="Q1905" s="22"/>
      <c r="R1905" s="38"/>
      <c r="S1905" s="25" t="n">
        <f aca="false">SUM(F1905,H1905,J1905,K1905,L1905,M1905)</f>
        <v>1690.03876492</v>
      </c>
      <c r="T1905" s="25" t="n">
        <f aca="false">SUM(F1905,H1905,J1905,K1905,L1905,M1905,Q1905)</f>
        <v>1690.03876492</v>
      </c>
      <c r="AMH1905" s="13"/>
      <c r="AMI1905" s="0"/>
      <c r="AMJ1905" s="0"/>
    </row>
    <row r="1906" s="39" customFormat="true" ht="13.8" hidden="false" customHeight="false" outlineLevel="0" collapsed="false">
      <c r="A1906" s="27" t="n">
        <v>31009204</v>
      </c>
      <c r="B1906" s="28" t="s">
        <v>1936</v>
      </c>
      <c r="C1906" s="29"/>
      <c r="D1906" s="29"/>
      <c r="E1906" s="27" t="s">
        <v>254</v>
      </c>
      <c r="F1906" s="19" t="n">
        <f aca="false">IF(C1906="",VLOOKUP(E1906,'PORTE E UCO'!$A$5:$D$46,4,0),VLOOKUP(E1906,'PORTE E UCO'!$A$5:$D$46,4,0)*C1906)</f>
        <v>1875.234508</v>
      </c>
      <c r="G1906" s="30"/>
      <c r="H1906" s="21" t="n">
        <f aca="false">G1906*$R$2</f>
        <v>0</v>
      </c>
      <c r="I1906" s="27" t="n">
        <v>2</v>
      </c>
      <c r="J1906" s="22" t="n">
        <f aca="false">IF(I1906&gt;=1,F1906*$J$2,"")</f>
        <v>562.5703524</v>
      </c>
      <c r="K1906" s="22" t="n">
        <f aca="false">IF(I1906&gt;=2,F1906*$K$2,"")</f>
        <v>375.0469016</v>
      </c>
      <c r="L1906" s="22" t="str">
        <f aca="false">IF(I1906&gt;=3,F1906*$L$2,"")</f>
        <v/>
      </c>
      <c r="M1906" s="22" t="str">
        <f aca="false">IF(I1906&gt;=4,F1906*$M$2,"")</f>
        <v/>
      </c>
      <c r="N1906" s="27" t="n">
        <v>5</v>
      </c>
      <c r="O1906" s="27" t="n">
        <v>0</v>
      </c>
      <c r="P1906" s="31" t="n">
        <v>0</v>
      </c>
      <c r="Q1906" s="32"/>
      <c r="R1906" s="38"/>
      <c r="S1906" s="25" t="n">
        <f aca="false">SUM(F1906,H1906,J1906,K1906,L1906,M1906)</f>
        <v>2812.851762</v>
      </c>
      <c r="T1906" s="25" t="n">
        <f aca="false">SUM(F1906,H1906,J1906,K1906,L1906,M1906,Q1906)</f>
        <v>2812.851762</v>
      </c>
      <c r="AMH1906" s="13"/>
      <c r="AMI1906" s="0"/>
      <c r="AMJ1906" s="0"/>
    </row>
    <row r="1907" s="39" customFormat="true" ht="13.8" hidden="false" customHeight="false" outlineLevel="0" collapsed="false">
      <c r="A1907" s="16" t="n">
        <v>31009239</v>
      </c>
      <c r="B1907" s="17" t="s">
        <v>1937</v>
      </c>
      <c r="C1907" s="18"/>
      <c r="D1907" s="18"/>
      <c r="E1907" s="16" t="s">
        <v>320</v>
      </c>
      <c r="F1907" s="19" t="n">
        <f aca="false">IF(C1907="",VLOOKUP(E1907,'PORTE E UCO'!$A$5:$D$46,4,0),VLOOKUP(E1907,'PORTE E UCO'!$A$5:$D$46,4,0)*C1907)</f>
        <v>1224.795374</v>
      </c>
      <c r="G1907" s="20"/>
      <c r="H1907" s="21" t="n">
        <f aca="false">G1907*$R$2</f>
        <v>0</v>
      </c>
      <c r="I1907" s="16" t="n">
        <v>2</v>
      </c>
      <c r="J1907" s="22" t="n">
        <f aca="false">IF(I1907&gt;=1,F1907*$J$2,"")</f>
        <v>367.4386122</v>
      </c>
      <c r="K1907" s="22" t="n">
        <f aca="false">IF(I1907&gt;=2,F1907*$K$2,"")</f>
        <v>244.9590748</v>
      </c>
      <c r="L1907" s="22" t="str">
        <f aca="false">IF(I1907&gt;=3,F1907*$L$2,"")</f>
        <v/>
      </c>
      <c r="M1907" s="22" t="str">
        <f aca="false">IF(I1907&gt;=4,F1907*$M$2,"")</f>
        <v/>
      </c>
      <c r="N1907" s="16" t="n">
        <v>3</v>
      </c>
      <c r="O1907" s="16" t="n">
        <v>0</v>
      </c>
      <c r="P1907" s="23" t="n">
        <v>0</v>
      </c>
      <c r="Q1907" s="22"/>
      <c r="R1907" s="38"/>
      <c r="S1907" s="25" t="n">
        <f aca="false">SUM(F1907,H1907,J1907,K1907,L1907,M1907)</f>
        <v>1837.193061</v>
      </c>
      <c r="T1907" s="25" t="n">
        <f aca="false">SUM(F1907,H1907,J1907,K1907,L1907,M1907,Q1907)</f>
        <v>1837.193061</v>
      </c>
      <c r="AMH1907" s="13"/>
      <c r="AMI1907" s="0"/>
      <c r="AMJ1907" s="0"/>
    </row>
    <row r="1908" s="39" customFormat="true" ht="14.95" hidden="false" customHeight="false" outlineLevel="0" collapsed="false">
      <c r="A1908" s="27" t="n">
        <v>31009220</v>
      </c>
      <c r="B1908" s="28" t="s">
        <v>1938</v>
      </c>
      <c r="C1908" s="29"/>
      <c r="D1908" s="29"/>
      <c r="E1908" s="27" t="s">
        <v>805</v>
      </c>
      <c r="F1908" s="19" t="n">
        <f aca="false">IF(C1908="",VLOOKUP(E1908,'PORTE E UCO'!$A$5:$D$46,4,0),VLOOKUP(E1908,'PORTE E UCO'!$A$5:$D$46,4,0)*C1908)</f>
        <v>2559.797638</v>
      </c>
      <c r="G1908" s="30"/>
      <c r="H1908" s="21" t="n">
        <f aca="false">G1908*$R$2</f>
        <v>0</v>
      </c>
      <c r="I1908" s="27" t="n">
        <v>2</v>
      </c>
      <c r="J1908" s="22" t="n">
        <f aca="false">IF(I1908&gt;=1,F1908*$J$2,"")</f>
        <v>767.9392914</v>
      </c>
      <c r="K1908" s="22" t="n">
        <f aca="false">IF(I1908&gt;=2,F1908*$K$2,"")</f>
        <v>511.9595276</v>
      </c>
      <c r="L1908" s="22" t="str">
        <f aca="false">IF(I1908&gt;=3,F1908*$L$2,"")</f>
        <v/>
      </c>
      <c r="M1908" s="22" t="str">
        <f aca="false">IF(I1908&gt;=4,F1908*$M$2,"")</f>
        <v/>
      </c>
      <c r="N1908" s="27" t="n">
        <v>5</v>
      </c>
      <c r="O1908" s="27" t="n">
        <v>0</v>
      </c>
      <c r="P1908" s="31" t="n">
        <v>0</v>
      </c>
      <c r="Q1908" s="32"/>
      <c r="R1908" s="38"/>
      <c r="S1908" s="25" t="n">
        <f aca="false">SUM(F1908,H1908,J1908,K1908,L1908,M1908)</f>
        <v>3839.696457</v>
      </c>
      <c r="T1908" s="25" t="n">
        <f aca="false">SUM(F1908,H1908,J1908,K1908,L1908,M1908,Q1908)</f>
        <v>3839.696457</v>
      </c>
      <c r="AMH1908" s="13"/>
      <c r="AMI1908" s="0"/>
      <c r="AMJ1908" s="0"/>
    </row>
    <row r="1909" s="39" customFormat="true" ht="13.8" hidden="false" customHeight="false" outlineLevel="0" collapsed="false">
      <c r="A1909" s="16" t="n">
        <v>31009247</v>
      </c>
      <c r="B1909" s="17" t="s">
        <v>1939</v>
      </c>
      <c r="C1909" s="18"/>
      <c r="D1909" s="18"/>
      <c r="E1909" s="16" t="s">
        <v>37</v>
      </c>
      <c r="F1909" s="19" t="n">
        <f aca="false">IF(C1909="",VLOOKUP(E1909,'PORTE E UCO'!$A$5:$D$46,4,0),VLOOKUP(E1909,'PORTE E UCO'!$A$5:$D$46,4,0)*C1909)</f>
        <v>192.437794</v>
      </c>
      <c r="G1909" s="20"/>
      <c r="H1909" s="21" t="n">
        <f aca="false">G1909*$R$2</f>
        <v>0</v>
      </c>
      <c r="I1909" s="16" t="n">
        <v>0</v>
      </c>
      <c r="J1909" s="22" t="str">
        <f aca="false">IF(I1909&gt;=1,F1909*$J$2,"")</f>
        <v/>
      </c>
      <c r="K1909" s="22" t="str">
        <f aca="false">IF(I1909&gt;=2,F1909*$K$2,"")</f>
        <v/>
      </c>
      <c r="L1909" s="22" t="str">
        <f aca="false">IF(I1909&gt;=3,F1909*$L$2,"")</f>
        <v/>
      </c>
      <c r="M1909" s="22" t="str">
        <f aca="false">IF(I1909&gt;=4,F1909*$M$2,"")</f>
        <v/>
      </c>
      <c r="N1909" s="16" t="n">
        <v>1</v>
      </c>
      <c r="O1909" s="16" t="n">
        <v>0</v>
      </c>
      <c r="P1909" s="23" t="n">
        <v>0</v>
      </c>
      <c r="Q1909" s="22"/>
      <c r="R1909" s="38"/>
      <c r="S1909" s="25" t="n">
        <f aca="false">SUM(F1909,H1909,J1909,K1909,L1909,M1909)</f>
        <v>192.437794</v>
      </c>
      <c r="T1909" s="25" t="n">
        <f aca="false">SUM(F1909,H1909,J1909,K1909,L1909,M1909,Q1909)</f>
        <v>192.437794</v>
      </c>
      <c r="AMH1909" s="13"/>
      <c r="AMI1909" s="0"/>
      <c r="AMJ1909" s="0"/>
    </row>
    <row r="1910" s="39" customFormat="true" ht="14.95" hidden="false" customHeight="false" outlineLevel="0" collapsed="false">
      <c r="A1910" s="27" t="n">
        <v>31009255</v>
      </c>
      <c r="B1910" s="28" t="s">
        <v>1940</v>
      </c>
      <c r="C1910" s="29"/>
      <c r="D1910" s="29"/>
      <c r="E1910" s="27" t="s">
        <v>320</v>
      </c>
      <c r="F1910" s="19" t="n">
        <f aca="false">IF(C1910="",VLOOKUP(E1910,'PORTE E UCO'!$A$5:$D$46,4,0),VLOOKUP(E1910,'PORTE E UCO'!$A$5:$D$46,4,0)*C1910)</f>
        <v>1224.795374</v>
      </c>
      <c r="G1910" s="30"/>
      <c r="H1910" s="21" t="n">
        <f aca="false">G1910*$R$2</f>
        <v>0</v>
      </c>
      <c r="I1910" s="27" t="n">
        <v>2</v>
      </c>
      <c r="J1910" s="22" t="n">
        <f aca="false">IF(I1910&gt;=1,F1910*$J$2,"")</f>
        <v>367.4386122</v>
      </c>
      <c r="K1910" s="22" t="n">
        <f aca="false">IF(I1910&gt;=2,F1910*$K$2,"")</f>
        <v>244.9590748</v>
      </c>
      <c r="L1910" s="22" t="str">
        <f aca="false">IF(I1910&gt;=3,F1910*$L$2,"")</f>
        <v/>
      </c>
      <c r="M1910" s="22" t="str">
        <f aca="false">IF(I1910&gt;=4,F1910*$M$2,"")</f>
        <v/>
      </c>
      <c r="N1910" s="27" t="n">
        <v>6</v>
      </c>
      <c r="O1910" s="27" t="n">
        <v>0</v>
      </c>
      <c r="P1910" s="31" t="n">
        <v>0</v>
      </c>
      <c r="Q1910" s="32"/>
      <c r="R1910" s="38"/>
      <c r="S1910" s="25" t="n">
        <f aca="false">SUM(F1910,H1910,J1910,K1910,L1910,M1910)</f>
        <v>1837.193061</v>
      </c>
      <c r="T1910" s="25" t="n">
        <f aca="false">SUM(F1910,H1910,J1910,K1910,L1910,M1910,Q1910)</f>
        <v>1837.193061</v>
      </c>
      <c r="AMH1910" s="13"/>
      <c r="AMI1910" s="0"/>
      <c r="AMJ1910" s="0"/>
    </row>
    <row r="1911" s="39" customFormat="true" ht="13.8" hidden="false" customHeight="false" outlineLevel="0" collapsed="false">
      <c r="A1911" s="16" t="n">
        <v>31009263</v>
      </c>
      <c r="B1911" s="17" t="s">
        <v>1941</v>
      </c>
      <c r="C1911" s="18"/>
      <c r="D1911" s="18"/>
      <c r="E1911" s="16" t="s">
        <v>24</v>
      </c>
      <c r="F1911" s="19" t="n">
        <f aca="false">IF(C1911="",VLOOKUP(E1911,'PORTE E UCO'!$A$5:$D$46,4,0),VLOOKUP(E1911,'PORTE E UCO'!$A$5:$D$46,4,0)*C1911)</f>
        <v>377.223602</v>
      </c>
      <c r="G1911" s="20"/>
      <c r="H1911" s="21" t="n">
        <f aca="false">G1911*$R$2</f>
        <v>0</v>
      </c>
      <c r="I1911" s="16" t="n">
        <v>1</v>
      </c>
      <c r="J1911" s="22" t="n">
        <f aca="false">IF(I1911&gt;=1,F1911*$J$2,"")</f>
        <v>113.1670806</v>
      </c>
      <c r="K1911" s="22" t="str">
        <f aca="false">IF(I1911&gt;=2,F1911*$K$2,"")</f>
        <v/>
      </c>
      <c r="L1911" s="22" t="str">
        <f aca="false">IF(I1911&gt;=3,F1911*$L$2,"")</f>
        <v/>
      </c>
      <c r="M1911" s="22" t="str">
        <f aca="false">IF(I1911&gt;=4,F1911*$M$2,"")</f>
        <v/>
      </c>
      <c r="N1911" s="16" t="n">
        <v>2</v>
      </c>
      <c r="O1911" s="16" t="n">
        <v>0</v>
      </c>
      <c r="P1911" s="23" t="n">
        <v>0</v>
      </c>
      <c r="Q1911" s="22"/>
      <c r="R1911" s="38"/>
      <c r="S1911" s="25" t="n">
        <f aca="false">SUM(F1911,H1911,J1911,K1911,L1911,M1911)</f>
        <v>490.3906826</v>
      </c>
      <c r="T1911" s="25" t="n">
        <f aca="false">SUM(F1911,H1911,J1911,K1911,L1911,M1911,Q1911)</f>
        <v>490.3906826</v>
      </c>
      <c r="AMH1911" s="13"/>
      <c r="AMI1911" s="0"/>
      <c r="AMJ1911" s="0"/>
    </row>
    <row r="1912" s="39" customFormat="true" ht="13.8" hidden="false" customHeight="false" outlineLevel="0" collapsed="false">
      <c r="A1912" s="27" t="n">
        <v>31009271</v>
      </c>
      <c r="B1912" s="28" t="s">
        <v>1942</v>
      </c>
      <c r="C1912" s="29"/>
      <c r="D1912" s="29"/>
      <c r="E1912" s="27" t="s">
        <v>223</v>
      </c>
      <c r="F1912" s="19" t="n">
        <f aca="false">IF(C1912="",VLOOKUP(E1912,'PORTE E UCO'!$A$5:$D$46,4,0),VLOOKUP(E1912,'PORTE E UCO'!$A$5:$D$46,4,0)*C1912)</f>
        <v>436.20385</v>
      </c>
      <c r="G1912" s="30"/>
      <c r="H1912" s="21" t="n">
        <f aca="false">G1912*$R$2</f>
        <v>0</v>
      </c>
      <c r="I1912" s="27" t="n">
        <v>1</v>
      </c>
      <c r="J1912" s="22" t="n">
        <f aca="false">IF(I1912&gt;=1,F1912*$J$2,"")</f>
        <v>130.861155</v>
      </c>
      <c r="K1912" s="22" t="str">
        <f aca="false">IF(I1912&gt;=2,F1912*$K$2,"")</f>
        <v/>
      </c>
      <c r="L1912" s="22" t="str">
        <f aca="false">IF(I1912&gt;=3,F1912*$L$2,"")</f>
        <v/>
      </c>
      <c r="M1912" s="22" t="str">
        <f aca="false">IF(I1912&gt;=4,F1912*$M$2,"")</f>
        <v/>
      </c>
      <c r="N1912" s="27" t="n">
        <v>3</v>
      </c>
      <c r="O1912" s="27" t="n">
        <v>0</v>
      </c>
      <c r="P1912" s="31" t="n">
        <v>0</v>
      </c>
      <c r="Q1912" s="32"/>
      <c r="R1912" s="38"/>
      <c r="S1912" s="25" t="n">
        <f aca="false">SUM(F1912,H1912,J1912,K1912,L1912,M1912)</f>
        <v>567.065005</v>
      </c>
      <c r="T1912" s="25" t="n">
        <f aca="false">SUM(F1912,H1912,J1912,K1912,L1912,M1912,Q1912)</f>
        <v>567.065005</v>
      </c>
      <c r="AMH1912" s="13"/>
      <c r="AMI1912" s="0"/>
      <c r="AMJ1912" s="0"/>
    </row>
    <row r="1913" s="39" customFormat="true" ht="13.8" hidden="false" customHeight="false" outlineLevel="0" collapsed="false">
      <c r="A1913" s="16" t="n">
        <v>31009280</v>
      </c>
      <c r="B1913" s="17" t="s">
        <v>1943</v>
      </c>
      <c r="C1913" s="18"/>
      <c r="D1913" s="18"/>
      <c r="E1913" s="16" t="s">
        <v>272</v>
      </c>
      <c r="F1913" s="19" t="n">
        <f aca="false">IF(C1913="",VLOOKUP(E1913,'PORTE E UCO'!$A$5:$D$46,4,0),VLOOKUP(E1913,'PORTE E UCO'!$A$5:$D$46,4,0)*C1913)</f>
        <v>801.009488</v>
      </c>
      <c r="G1913" s="20"/>
      <c r="H1913" s="21" t="n">
        <f aca="false">G1913*$R$2</f>
        <v>0</v>
      </c>
      <c r="I1913" s="16" t="n">
        <v>1</v>
      </c>
      <c r="J1913" s="22" t="n">
        <f aca="false">IF(I1913&gt;=1,F1913*$J$2,"")</f>
        <v>240.3028464</v>
      </c>
      <c r="K1913" s="22" t="str">
        <f aca="false">IF(I1913&gt;=2,F1913*$K$2,"")</f>
        <v/>
      </c>
      <c r="L1913" s="22" t="str">
        <f aca="false">IF(I1913&gt;=3,F1913*$L$2,"")</f>
        <v/>
      </c>
      <c r="M1913" s="22" t="str">
        <f aca="false">IF(I1913&gt;=4,F1913*$M$2,"")</f>
        <v/>
      </c>
      <c r="N1913" s="16" t="n">
        <v>2</v>
      </c>
      <c r="O1913" s="16" t="n">
        <v>0</v>
      </c>
      <c r="P1913" s="23" t="n">
        <v>0</v>
      </c>
      <c r="Q1913" s="22"/>
      <c r="R1913" s="38"/>
      <c r="S1913" s="25" t="n">
        <f aca="false">SUM(F1913,H1913,J1913,K1913,L1913,M1913)</f>
        <v>1041.3123344</v>
      </c>
      <c r="T1913" s="25" t="n">
        <f aca="false">SUM(F1913,H1913,J1913,K1913,L1913,M1913,Q1913)</f>
        <v>1041.3123344</v>
      </c>
      <c r="AMH1913" s="13"/>
      <c r="AMI1913" s="0"/>
      <c r="AMJ1913" s="0"/>
    </row>
    <row r="1914" s="39" customFormat="true" ht="13.8" hidden="false" customHeight="false" outlineLevel="0" collapsed="false">
      <c r="A1914" s="27" t="n">
        <v>31009298</v>
      </c>
      <c r="B1914" s="28" t="s">
        <v>1944</v>
      </c>
      <c r="C1914" s="29"/>
      <c r="D1914" s="29"/>
      <c r="E1914" s="27" t="s">
        <v>223</v>
      </c>
      <c r="F1914" s="19" t="n">
        <f aca="false">IF(C1914="",VLOOKUP(E1914,'PORTE E UCO'!$A$5:$D$46,4,0),VLOOKUP(E1914,'PORTE E UCO'!$A$5:$D$46,4,0)*C1914)</f>
        <v>436.20385</v>
      </c>
      <c r="G1914" s="30"/>
      <c r="H1914" s="21" t="n">
        <f aca="false">G1914*$R$2</f>
        <v>0</v>
      </c>
      <c r="I1914" s="27" t="n">
        <v>1</v>
      </c>
      <c r="J1914" s="22" t="n">
        <f aca="false">IF(I1914&gt;=1,F1914*$J$2,"")</f>
        <v>130.861155</v>
      </c>
      <c r="K1914" s="22" t="str">
        <f aca="false">IF(I1914&gt;=2,F1914*$K$2,"")</f>
        <v/>
      </c>
      <c r="L1914" s="22" t="str">
        <f aca="false">IF(I1914&gt;=3,F1914*$L$2,"")</f>
        <v/>
      </c>
      <c r="M1914" s="22" t="str">
        <f aca="false">IF(I1914&gt;=4,F1914*$M$2,"")</f>
        <v/>
      </c>
      <c r="N1914" s="27" t="n">
        <v>3</v>
      </c>
      <c r="O1914" s="27" t="n">
        <v>0</v>
      </c>
      <c r="P1914" s="31" t="n">
        <v>0</v>
      </c>
      <c r="Q1914" s="32"/>
      <c r="R1914" s="38"/>
      <c r="S1914" s="25" t="n">
        <f aca="false">SUM(F1914,H1914,J1914,K1914,L1914,M1914)</f>
        <v>567.065005</v>
      </c>
      <c r="T1914" s="25" t="n">
        <f aca="false">SUM(F1914,H1914,J1914,K1914,L1914,M1914,Q1914)</f>
        <v>567.065005</v>
      </c>
      <c r="AMH1914" s="13"/>
      <c r="AMI1914" s="0"/>
      <c r="AMJ1914" s="0"/>
    </row>
    <row r="1915" s="39" customFormat="true" ht="13.8" hidden="false" customHeight="false" outlineLevel="0" collapsed="false">
      <c r="A1915" s="16" t="n">
        <v>31009301</v>
      </c>
      <c r="B1915" s="17" t="s">
        <v>1945</v>
      </c>
      <c r="C1915" s="18"/>
      <c r="D1915" s="18"/>
      <c r="E1915" s="16" t="s">
        <v>174</v>
      </c>
      <c r="F1915" s="19" t="n">
        <f aca="false">IF(C1915="",VLOOKUP(E1915,'PORTE E UCO'!$A$5:$D$46,4,0),VLOOKUP(E1915,'PORTE E UCO'!$A$5:$D$46,4,0)*C1915)</f>
        <v>1709.126456</v>
      </c>
      <c r="G1915" s="20"/>
      <c r="H1915" s="21" t="n">
        <f aca="false">G1915*$R$2</f>
        <v>0</v>
      </c>
      <c r="I1915" s="16" t="n">
        <v>1</v>
      </c>
      <c r="J1915" s="22" t="n">
        <f aca="false">IF(I1915&gt;=1,F1915*$J$2,"")</f>
        <v>512.7379368</v>
      </c>
      <c r="K1915" s="22" t="str">
        <f aca="false">IF(I1915&gt;=2,F1915*$K$2,"")</f>
        <v/>
      </c>
      <c r="L1915" s="22" t="str">
        <f aca="false">IF(I1915&gt;=3,F1915*$L$2,"")</f>
        <v/>
      </c>
      <c r="M1915" s="22" t="str">
        <f aca="false">IF(I1915&gt;=4,F1915*$M$2,"")</f>
        <v/>
      </c>
      <c r="N1915" s="16" t="n">
        <v>4</v>
      </c>
      <c r="O1915" s="16" t="n">
        <v>0</v>
      </c>
      <c r="P1915" s="23" t="n">
        <v>0</v>
      </c>
      <c r="Q1915" s="22"/>
      <c r="R1915" s="38"/>
      <c r="S1915" s="25" t="n">
        <f aca="false">SUM(F1915,H1915,J1915,K1915,L1915,M1915)</f>
        <v>2221.8643928</v>
      </c>
      <c r="T1915" s="25" t="n">
        <f aca="false">SUM(F1915,H1915,J1915,K1915,L1915,M1915,Q1915)</f>
        <v>2221.8643928</v>
      </c>
      <c r="AMH1915" s="13"/>
      <c r="AMI1915" s="0"/>
      <c r="AMJ1915" s="0"/>
    </row>
    <row r="1916" s="39" customFormat="true" ht="13.8" hidden="false" customHeight="false" outlineLevel="0" collapsed="false">
      <c r="A1916" s="27" t="n">
        <v>31101011</v>
      </c>
      <c r="B1916" s="28" t="s">
        <v>1946</v>
      </c>
      <c r="C1916" s="29"/>
      <c r="D1916" s="29"/>
      <c r="E1916" s="27" t="s">
        <v>223</v>
      </c>
      <c r="F1916" s="19" t="n">
        <f aca="false">IF(C1916="",VLOOKUP(E1916,'PORTE E UCO'!$A$5:$D$46,4,0),VLOOKUP(E1916,'PORTE E UCO'!$A$5:$D$46,4,0)*C1916)</f>
        <v>436.20385</v>
      </c>
      <c r="G1916" s="30"/>
      <c r="H1916" s="21" t="n">
        <f aca="false">G1916*$R$2</f>
        <v>0</v>
      </c>
      <c r="I1916" s="27" t="n">
        <v>1</v>
      </c>
      <c r="J1916" s="22" t="n">
        <f aca="false">IF(I1916&gt;=1,F1916*$J$2,"")</f>
        <v>130.861155</v>
      </c>
      <c r="K1916" s="22" t="str">
        <f aca="false">IF(I1916&gt;=2,F1916*$K$2,"")</f>
        <v/>
      </c>
      <c r="L1916" s="22" t="str">
        <f aca="false">IF(I1916&gt;=3,F1916*$L$2,"")</f>
        <v/>
      </c>
      <c r="M1916" s="22" t="str">
        <f aca="false">IF(I1916&gt;=4,F1916*$M$2,"")</f>
        <v/>
      </c>
      <c r="N1916" s="27" t="n">
        <v>3</v>
      </c>
      <c r="O1916" s="27" t="n">
        <v>0</v>
      </c>
      <c r="P1916" s="31" t="n">
        <v>0</v>
      </c>
      <c r="Q1916" s="32"/>
      <c r="R1916" s="38"/>
      <c r="S1916" s="25" t="n">
        <f aca="false">SUM(F1916,H1916,J1916,K1916,L1916,M1916)</f>
        <v>567.065005</v>
      </c>
      <c r="T1916" s="25" t="n">
        <f aca="false">SUM(F1916,H1916,J1916,K1916,L1916,M1916,Q1916)</f>
        <v>567.065005</v>
      </c>
      <c r="AMH1916" s="13"/>
      <c r="AMI1916" s="0"/>
      <c r="AMJ1916" s="0"/>
    </row>
    <row r="1917" s="39" customFormat="true" ht="13.8" hidden="false" customHeight="false" outlineLevel="0" collapsed="false">
      <c r="A1917" s="16" t="n">
        <v>31101020</v>
      </c>
      <c r="B1917" s="17" t="s">
        <v>1947</v>
      </c>
      <c r="C1917" s="18"/>
      <c r="D1917" s="18"/>
      <c r="E1917" s="16" t="s">
        <v>223</v>
      </c>
      <c r="F1917" s="19" t="n">
        <f aca="false">IF(C1917="",VLOOKUP(E1917,'PORTE E UCO'!$A$5:$D$46,4,0),VLOOKUP(E1917,'PORTE E UCO'!$A$5:$D$46,4,0)*C1917)</f>
        <v>436.20385</v>
      </c>
      <c r="G1917" s="20"/>
      <c r="H1917" s="21" t="n">
        <f aca="false">G1917*$R$2</f>
        <v>0</v>
      </c>
      <c r="I1917" s="16" t="n">
        <v>1</v>
      </c>
      <c r="J1917" s="22" t="n">
        <f aca="false">IF(I1917&gt;=1,F1917*$J$2,"")</f>
        <v>130.861155</v>
      </c>
      <c r="K1917" s="22" t="str">
        <f aca="false">IF(I1917&gt;=2,F1917*$K$2,"")</f>
        <v/>
      </c>
      <c r="L1917" s="22" t="str">
        <f aca="false">IF(I1917&gt;=3,F1917*$L$2,"")</f>
        <v/>
      </c>
      <c r="M1917" s="22" t="str">
        <f aca="false">IF(I1917&gt;=4,F1917*$M$2,"")</f>
        <v/>
      </c>
      <c r="N1917" s="16" t="n">
        <v>3</v>
      </c>
      <c r="O1917" s="16" t="n">
        <v>0</v>
      </c>
      <c r="P1917" s="23" t="n">
        <v>0</v>
      </c>
      <c r="Q1917" s="22"/>
      <c r="R1917" s="38"/>
      <c r="S1917" s="25" t="n">
        <f aca="false">SUM(F1917,H1917,J1917,K1917,L1917,M1917)</f>
        <v>567.065005</v>
      </c>
      <c r="T1917" s="25" t="n">
        <f aca="false">SUM(F1917,H1917,J1917,K1917,L1917,M1917,Q1917)</f>
        <v>567.065005</v>
      </c>
      <c r="AMH1917" s="13"/>
      <c r="AMI1917" s="0"/>
      <c r="AMJ1917" s="0"/>
    </row>
    <row r="1918" s="39" customFormat="true" ht="13.8" hidden="false" customHeight="false" outlineLevel="0" collapsed="false">
      <c r="A1918" s="27" t="n">
        <v>31101488</v>
      </c>
      <c r="B1918" s="28" t="s">
        <v>1948</v>
      </c>
      <c r="C1918" s="29"/>
      <c r="D1918" s="29"/>
      <c r="E1918" s="27" t="s">
        <v>254</v>
      </c>
      <c r="F1918" s="19" t="n">
        <f aca="false">IF(C1918="",VLOOKUP(E1918,'PORTE E UCO'!$A$5:$D$46,4,0),VLOOKUP(E1918,'PORTE E UCO'!$A$5:$D$46,4,0)*C1918)</f>
        <v>1875.234508</v>
      </c>
      <c r="G1918" s="30" t="n">
        <v>48.66</v>
      </c>
      <c r="H1918" s="21" t="n">
        <f aca="false">G1918*$R$2</f>
        <v>957.31893312</v>
      </c>
      <c r="I1918" s="27" t="n">
        <v>2</v>
      </c>
      <c r="J1918" s="22" t="n">
        <f aca="false">IF(I1918&gt;=1,F1918*$J$2,"")</f>
        <v>562.5703524</v>
      </c>
      <c r="K1918" s="22" t="n">
        <f aca="false">IF(I1918&gt;=2,F1918*$K$2,"")</f>
        <v>375.0469016</v>
      </c>
      <c r="L1918" s="22" t="str">
        <f aca="false">IF(I1918&gt;=3,F1918*$L$2,"")</f>
        <v/>
      </c>
      <c r="M1918" s="22" t="str">
        <f aca="false">IF(I1918&gt;=4,F1918*$M$2,"")</f>
        <v/>
      </c>
      <c r="N1918" s="27" t="n">
        <v>7</v>
      </c>
      <c r="O1918" s="27" t="n">
        <v>0</v>
      </c>
      <c r="P1918" s="31" t="n">
        <v>0</v>
      </c>
      <c r="Q1918" s="32"/>
      <c r="R1918" s="38"/>
      <c r="S1918" s="25" t="n">
        <f aca="false">SUM(F1918,H1918,J1918,K1918,L1918,M1918)</f>
        <v>3770.17069512</v>
      </c>
      <c r="T1918" s="25" t="n">
        <f aca="false">SUM(F1918,H1918,J1918,K1918,L1918,M1918,Q1918)</f>
        <v>3770.17069512</v>
      </c>
      <c r="AMH1918" s="13"/>
      <c r="AMI1918" s="0"/>
      <c r="AMJ1918" s="0"/>
    </row>
    <row r="1919" s="39" customFormat="true" ht="13.8" hidden="false" customHeight="false" outlineLevel="0" collapsed="false">
      <c r="A1919" s="16" t="n">
        <v>31101038</v>
      </c>
      <c r="B1919" s="17" t="s">
        <v>1949</v>
      </c>
      <c r="C1919" s="18"/>
      <c r="D1919" s="18"/>
      <c r="E1919" s="16" t="s">
        <v>320</v>
      </c>
      <c r="F1919" s="19" t="n">
        <f aca="false">IF(C1919="",VLOOKUP(E1919,'PORTE E UCO'!$A$5:$D$46,4,0),VLOOKUP(E1919,'PORTE E UCO'!$A$5:$D$46,4,0)*C1919)</f>
        <v>1224.795374</v>
      </c>
      <c r="G1919" s="20"/>
      <c r="H1919" s="21" t="n">
        <f aca="false">G1919*$R$2</f>
        <v>0</v>
      </c>
      <c r="I1919" s="16" t="n">
        <v>2</v>
      </c>
      <c r="J1919" s="22" t="n">
        <f aca="false">IF(I1919&gt;=1,F1919*$J$2,"")</f>
        <v>367.4386122</v>
      </c>
      <c r="K1919" s="22" t="n">
        <f aca="false">IF(I1919&gt;=2,F1919*$K$2,"")</f>
        <v>244.9590748</v>
      </c>
      <c r="L1919" s="22" t="str">
        <f aca="false">IF(I1919&gt;=3,F1919*$L$2,"")</f>
        <v/>
      </c>
      <c r="M1919" s="22" t="str">
        <f aca="false">IF(I1919&gt;=4,F1919*$M$2,"")</f>
        <v/>
      </c>
      <c r="N1919" s="16" t="n">
        <v>6</v>
      </c>
      <c r="O1919" s="16" t="n">
        <v>0</v>
      </c>
      <c r="P1919" s="23" t="n">
        <v>0</v>
      </c>
      <c r="Q1919" s="22"/>
      <c r="R1919" s="38"/>
      <c r="S1919" s="25" t="n">
        <f aca="false">SUM(F1919,H1919,J1919,K1919,L1919,M1919)</f>
        <v>1837.193061</v>
      </c>
      <c r="T1919" s="25" t="n">
        <f aca="false">SUM(F1919,H1919,J1919,K1919,L1919,M1919,Q1919)</f>
        <v>1837.193061</v>
      </c>
      <c r="AMH1919" s="13"/>
      <c r="AMI1919" s="0"/>
      <c r="AMJ1919" s="0"/>
    </row>
    <row r="1920" s="39" customFormat="true" ht="13.8" hidden="false" customHeight="false" outlineLevel="0" collapsed="false">
      <c r="A1920" s="27" t="n">
        <v>31101046</v>
      </c>
      <c r="B1920" s="28" t="s">
        <v>1950</v>
      </c>
      <c r="C1920" s="29"/>
      <c r="D1920" s="29"/>
      <c r="E1920" s="27" t="s">
        <v>229</v>
      </c>
      <c r="F1920" s="19" t="n">
        <f aca="false">IF(C1920="",VLOOKUP(E1920,'PORTE E UCO'!$A$5:$D$46,4,0),VLOOKUP(E1920,'PORTE E UCO'!$A$5:$D$46,4,0)*C1920)</f>
        <v>946.935808</v>
      </c>
      <c r="G1920" s="30"/>
      <c r="H1920" s="21" t="n">
        <f aca="false">G1920*$R$2</f>
        <v>0</v>
      </c>
      <c r="I1920" s="27" t="n">
        <v>2</v>
      </c>
      <c r="J1920" s="22" t="n">
        <f aca="false">IF(I1920&gt;=1,F1920*$J$2,"")</f>
        <v>284.0807424</v>
      </c>
      <c r="K1920" s="22" t="n">
        <f aca="false">IF(I1920&gt;=2,F1920*$K$2,"")</f>
        <v>189.3871616</v>
      </c>
      <c r="L1920" s="22" t="str">
        <f aca="false">IF(I1920&gt;=3,F1920*$L$2,"")</f>
        <v/>
      </c>
      <c r="M1920" s="22" t="str">
        <f aca="false">IF(I1920&gt;=4,F1920*$M$2,"")</f>
        <v/>
      </c>
      <c r="N1920" s="27" t="n">
        <v>5</v>
      </c>
      <c r="O1920" s="27" t="n">
        <v>0</v>
      </c>
      <c r="P1920" s="31" t="n">
        <v>0</v>
      </c>
      <c r="Q1920" s="32"/>
      <c r="R1920" s="38"/>
      <c r="S1920" s="25" t="n">
        <f aca="false">SUM(F1920,H1920,J1920,K1920,L1920,M1920)</f>
        <v>1420.403712</v>
      </c>
      <c r="T1920" s="25" t="n">
        <f aca="false">SUM(F1920,H1920,J1920,K1920,L1920,M1920,Q1920)</f>
        <v>1420.403712</v>
      </c>
      <c r="AMH1920" s="13"/>
      <c r="AMI1920" s="0"/>
      <c r="AMJ1920" s="0"/>
    </row>
    <row r="1921" s="39" customFormat="true" ht="13.8" hidden="false" customHeight="false" outlineLevel="0" collapsed="false">
      <c r="A1921" s="16" t="n">
        <v>31101054</v>
      </c>
      <c r="B1921" s="17" t="s">
        <v>1951</v>
      </c>
      <c r="C1921" s="18"/>
      <c r="D1921" s="18"/>
      <c r="E1921" s="16" t="s">
        <v>195</v>
      </c>
      <c r="F1921" s="19" t="n">
        <f aca="false">IF(C1921="",VLOOKUP(E1921,'PORTE E UCO'!$A$5:$D$46,4,0),VLOOKUP(E1921,'PORTE E UCO'!$A$5:$D$46,4,0)*C1921)</f>
        <v>742.008916</v>
      </c>
      <c r="G1921" s="20"/>
      <c r="H1921" s="21" t="n">
        <f aca="false">G1921*$R$2</f>
        <v>0</v>
      </c>
      <c r="I1921" s="16" t="n">
        <v>1</v>
      </c>
      <c r="J1921" s="22" t="n">
        <f aca="false">IF(I1921&gt;=1,F1921*$J$2,"")</f>
        <v>222.6026748</v>
      </c>
      <c r="K1921" s="22" t="str">
        <f aca="false">IF(I1921&gt;=2,F1921*$K$2,"")</f>
        <v/>
      </c>
      <c r="L1921" s="22" t="str">
        <f aca="false">IF(I1921&gt;=3,F1921*$L$2,"")</f>
        <v/>
      </c>
      <c r="M1921" s="22" t="str">
        <f aca="false">IF(I1921&gt;=4,F1921*$M$2,"")</f>
        <v/>
      </c>
      <c r="N1921" s="16" t="n">
        <v>4</v>
      </c>
      <c r="O1921" s="16" t="n">
        <v>0</v>
      </c>
      <c r="P1921" s="23" t="n">
        <v>0</v>
      </c>
      <c r="Q1921" s="22"/>
      <c r="R1921" s="38"/>
      <c r="S1921" s="25" t="n">
        <f aca="false">SUM(F1921,H1921,J1921,K1921,L1921,M1921)</f>
        <v>964.6115908</v>
      </c>
      <c r="T1921" s="25" t="n">
        <f aca="false">SUM(F1921,H1921,J1921,K1921,L1921,M1921,Q1921)</f>
        <v>964.6115908</v>
      </c>
      <c r="AMH1921" s="13"/>
      <c r="AMI1921" s="0"/>
      <c r="AMJ1921" s="0"/>
    </row>
    <row r="1922" s="39" customFormat="true" ht="13.8" hidden="false" customHeight="false" outlineLevel="0" collapsed="false">
      <c r="A1922" s="27" t="n">
        <v>31101062</v>
      </c>
      <c r="B1922" s="28" t="s">
        <v>1952</v>
      </c>
      <c r="C1922" s="29"/>
      <c r="D1922" s="29"/>
      <c r="E1922" s="27" t="s">
        <v>1446</v>
      </c>
      <c r="F1922" s="19" t="n">
        <f aca="false">IF(C1922="",VLOOKUP(E1922,'PORTE E UCO'!$A$5:$D$46,4,0),VLOOKUP(E1922,'PORTE E UCO'!$A$5:$D$46,4,0)*C1922)</f>
        <v>4144.744454</v>
      </c>
      <c r="G1922" s="30"/>
      <c r="H1922" s="21" t="n">
        <f aca="false">G1922*$R$2</f>
        <v>0</v>
      </c>
      <c r="I1922" s="27" t="n">
        <v>2</v>
      </c>
      <c r="J1922" s="22" t="n">
        <f aca="false">IF(I1922&gt;=1,F1922*$J$2,"")</f>
        <v>1243.4233362</v>
      </c>
      <c r="K1922" s="22" t="n">
        <f aca="false">IF(I1922&gt;=2,F1922*$K$2,"")</f>
        <v>828.9488908</v>
      </c>
      <c r="L1922" s="22" t="str">
        <f aca="false">IF(I1922&gt;=3,F1922*$L$2,"")</f>
        <v/>
      </c>
      <c r="M1922" s="22" t="str">
        <f aca="false">IF(I1922&gt;=4,F1922*$M$2,"")</f>
        <v/>
      </c>
      <c r="N1922" s="27" t="n">
        <v>8</v>
      </c>
      <c r="O1922" s="27" t="n">
        <v>0</v>
      </c>
      <c r="P1922" s="31" t="n">
        <v>0</v>
      </c>
      <c r="Q1922" s="32"/>
      <c r="R1922" s="38"/>
      <c r="S1922" s="25" t="n">
        <f aca="false">SUM(F1922,H1922,J1922,K1922,L1922,M1922)</f>
        <v>6217.116681</v>
      </c>
      <c r="T1922" s="25" t="n">
        <f aca="false">SUM(F1922,H1922,J1922,K1922,L1922,M1922,Q1922)</f>
        <v>6217.116681</v>
      </c>
      <c r="AMH1922" s="13"/>
      <c r="AMI1922" s="0"/>
      <c r="AMJ1922" s="0"/>
    </row>
    <row r="1923" s="39" customFormat="true" ht="13.8" hidden="false" customHeight="false" outlineLevel="0" collapsed="false">
      <c r="A1923" s="16" t="n">
        <v>31101070</v>
      </c>
      <c r="B1923" s="17" t="s">
        <v>1953</v>
      </c>
      <c r="C1923" s="18"/>
      <c r="D1923" s="18"/>
      <c r="E1923" s="16" t="s">
        <v>206</v>
      </c>
      <c r="F1923" s="19" t="n">
        <f aca="false">IF(C1923="",VLOOKUP(E1923,'PORTE E UCO'!$A$5:$D$46,4,0),VLOOKUP(E1923,'PORTE E UCO'!$A$5:$D$46,4,0)*C1923)</f>
        <v>839.818166</v>
      </c>
      <c r="G1923" s="20"/>
      <c r="H1923" s="21" t="n">
        <f aca="false">G1923*$R$2</f>
        <v>0</v>
      </c>
      <c r="I1923" s="16" t="n">
        <v>1</v>
      </c>
      <c r="J1923" s="22" t="n">
        <f aca="false">IF(I1923&gt;=1,F1923*$J$2,"")</f>
        <v>251.9454498</v>
      </c>
      <c r="K1923" s="22" t="str">
        <f aca="false">IF(I1923&gt;=2,F1923*$K$2,"")</f>
        <v/>
      </c>
      <c r="L1923" s="22" t="str">
        <f aca="false">IF(I1923&gt;=3,F1923*$L$2,"")</f>
        <v/>
      </c>
      <c r="M1923" s="22" t="str">
        <f aca="false">IF(I1923&gt;=4,F1923*$M$2,"")</f>
        <v/>
      </c>
      <c r="N1923" s="16" t="n">
        <v>3</v>
      </c>
      <c r="O1923" s="16" t="n">
        <v>0</v>
      </c>
      <c r="P1923" s="23" t="n">
        <v>0</v>
      </c>
      <c r="Q1923" s="22"/>
      <c r="R1923" s="38"/>
      <c r="S1923" s="25" t="n">
        <f aca="false">SUM(F1923,H1923,J1923,K1923,L1923,M1923)</f>
        <v>1091.7636158</v>
      </c>
      <c r="T1923" s="25" t="n">
        <f aca="false">SUM(F1923,H1923,J1923,K1923,L1923,M1923,Q1923)</f>
        <v>1091.7636158</v>
      </c>
      <c r="AMH1923" s="13"/>
      <c r="AMI1923" s="0"/>
      <c r="AMJ1923" s="0"/>
    </row>
    <row r="1924" s="39" customFormat="true" ht="13.8" hidden="false" customHeight="false" outlineLevel="0" collapsed="false">
      <c r="A1924" s="27" t="n">
        <v>31101500</v>
      </c>
      <c r="B1924" s="28" t="s">
        <v>1954</v>
      </c>
      <c r="C1924" s="29"/>
      <c r="D1924" s="29"/>
      <c r="E1924" s="27" t="s">
        <v>320</v>
      </c>
      <c r="F1924" s="19" t="n">
        <f aca="false">IF(C1924="",VLOOKUP(E1924,'PORTE E UCO'!$A$5:$D$46,4,0),VLOOKUP(E1924,'PORTE E UCO'!$A$5:$D$46,4,0)*C1924)</f>
        <v>1224.795374</v>
      </c>
      <c r="G1924" s="30" t="n">
        <v>26.36</v>
      </c>
      <c r="H1924" s="21" t="n">
        <f aca="false">G1924*$R$2</f>
        <v>518.59693952</v>
      </c>
      <c r="I1924" s="27" t="n">
        <v>1</v>
      </c>
      <c r="J1924" s="22" t="n">
        <f aca="false">IF(I1924&gt;=1,F1924*$J$2,"")</f>
        <v>367.4386122</v>
      </c>
      <c r="K1924" s="22" t="str">
        <f aca="false">IF(I1924&gt;=2,F1924*$K$2,"")</f>
        <v/>
      </c>
      <c r="L1924" s="22" t="str">
        <f aca="false">IF(I1924&gt;=3,F1924*$L$2,"")</f>
        <v/>
      </c>
      <c r="M1924" s="22" t="str">
        <f aca="false">IF(I1924&gt;=4,F1924*$M$2,"")</f>
        <v/>
      </c>
      <c r="N1924" s="27" t="n">
        <v>5</v>
      </c>
      <c r="O1924" s="27" t="n">
        <v>0</v>
      </c>
      <c r="P1924" s="31" t="n">
        <v>0</v>
      </c>
      <c r="Q1924" s="32"/>
      <c r="R1924" s="38"/>
      <c r="S1924" s="25" t="n">
        <f aca="false">SUM(F1924,H1924,J1924,K1924,L1924,M1924)</f>
        <v>2110.83092572</v>
      </c>
      <c r="T1924" s="25" t="n">
        <f aca="false">SUM(F1924,H1924,J1924,K1924,L1924,M1924,Q1924)</f>
        <v>2110.83092572</v>
      </c>
      <c r="AMH1924" s="13"/>
      <c r="AMI1924" s="0"/>
      <c r="AMJ1924" s="0"/>
    </row>
    <row r="1925" s="39" customFormat="true" ht="13.8" hidden="false" customHeight="false" outlineLevel="0" collapsed="false">
      <c r="A1925" s="16" t="n">
        <v>31101089</v>
      </c>
      <c r="B1925" s="17" t="s">
        <v>1955</v>
      </c>
      <c r="C1925" s="18"/>
      <c r="D1925" s="18"/>
      <c r="E1925" s="16" t="s">
        <v>171</v>
      </c>
      <c r="F1925" s="19" t="n">
        <f aca="false">IF(C1925="",VLOOKUP(E1925,'PORTE E UCO'!$A$5:$D$46,4,0),VLOOKUP(E1925,'PORTE E UCO'!$A$5:$D$46,4,0)*C1925)</f>
        <v>287.188282</v>
      </c>
      <c r="G1925" s="20"/>
      <c r="H1925" s="21" t="n">
        <f aca="false">G1925*$R$2</f>
        <v>0</v>
      </c>
      <c r="I1925" s="16" t="n">
        <v>0</v>
      </c>
      <c r="J1925" s="22" t="str">
        <f aca="false">IF(I1925&gt;=1,F1925*$J$2,"")</f>
        <v/>
      </c>
      <c r="K1925" s="22" t="str">
        <f aca="false">IF(I1925&gt;=2,F1925*$K$2,"")</f>
        <v/>
      </c>
      <c r="L1925" s="22" t="str">
        <f aca="false">IF(I1925&gt;=3,F1925*$L$2,"")</f>
        <v/>
      </c>
      <c r="M1925" s="22" t="str">
        <f aca="false">IF(I1925&gt;=4,F1925*$M$2,"")</f>
        <v/>
      </c>
      <c r="N1925" s="16" t="n">
        <v>1</v>
      </c>
      <c r="O1925" s="16" t="n">
        <v>0</v>
      </c>
      <c r="P1925" s="23" t="n">
        <v>0</v>
      </c>
      <c r="Q1925" s="22"/>
      <c r="R1925" s="38"/>
      <c r="S1925" s="25" t="n">
        <f aca="false">SUM(F1925,H1925,J1925,K1925,L1925,M1925)</f>
        <v>287.188282</v>
      </c>
      <c r="T1925" s="25" t="n">
        <f aca="false">SUM(F1925,H1925,J1925,K1925,L1925,M1925,Q1925)</f>
        <v>287.188282</v>
      </c>
      <c r="AMH1925" s="13"/>
      <c r="AMI1925" s="0"/>
      <c r="AMJ1925" s="0"/>
    </row>
    <row r="1926" s="39" customFormat="true" ht="13.8" hidden="false" customHeight="false" outlineLevel="0" collapsed="false">
      <c r="A1926" s="27" t="n">
        <v>31101097</v>
      </c>
      <c r="B1926" s="28" t="s">
        <v>1956</v>
      </c>
      <c r="C1926" s="29"/>
      <c r="D1926" s="29"/>
      <c r="E1926" s="27" t="s">
        <v>320</v>
      </c>
      <c r="F1926" s="19" t="n">
        <f aca="false">IF(C1926="",VLOOKUP(E1926,'PORTE E UCO'!$A$5:$D$46,4,0),VLOOKUP(E1926,'PORTE E UCO'!$A$5:$D$46,4,0)*C1926)</f>
        <v>1224.795374</v>
      </c>
      <c r="G1926" s="30" t="n">
        <v>47.16</v>
      </c>
      <c r="H1926" s="21" t="n">
        <f aca="false">G1926*$R$2</f>
        <v>927.80848512</v>
      </c>
      <c r="I1926" s="27" t="n">
        <v>2</v>
      </c>
      <c r="J1926" s="22" t="n">
        <f aca="false">IF(I1926&gt;=1,F1926*$J$2,"")</f>
        <v>367.4386122</v>
      </c>
      <c r="K1926" s="22" t="n">
        <f aca="false">IF(I1926&gt;=2,F1926*$K$2,"")</f>
        <v>244.9590748</v>
      </c>
      <c r="L1926" s="22" t="str">
        <f aca="false">IF(I1926&gt;=3,F1926*$L$2,"")</f>
        <v/>
      </c>
      <c r="M1926" s="22" t="str">
        <f aca="false">IF(I1926&gt;=4,F1926*$M$2,"")</f>
        <v/>
      </c>
      <c r="N1926" s="27" t="n">
        <v>5</v>
      </c>
      <c r="O1926" s="27" t="n">
        <v>0</v>
      </c>
      <c r="P1926" s="31" t="n">
        <v>0</v>
      </c>
      <c r="Q1926" s="32"/>
      <c r="R1926" s="38"/>
      <c r="S1926" s="25" t="n">
        <f aca="false">SUM(F1926,H1926,J1926,K1926,L1926,M1926)</f>
        <v>2765.00154612</v>
      </c>
      <c r="T1926" s="25" t="n">
        <f aca="false">SUM(F1926,H1926,J1926,K1926,L1926,M1926,Q1926)</f>
        <v>2765.00154612</v>
      </c>
      <c r="AMH1926" s="13"/>
      <c r="AMI1926" s="0"/>
      <c r="AMJ1926" s="0"/>
    </row>
    <row r="1927" s="39" customFormat="true" ht="13.8" hidden="false" customHeight="false" outlineLevel="0" collapsed="false">
      <c r="A1927" s="16" t="n">
        <v>31101100</v>
      </c>
      <c r="B1927" s="17" t="s">
        <v>1957</v>
      </c>
      <c r="C1927" s="18"/>
      <c r="D1927" s="18"/>
      <c r="E1927" s="16" t="s">
        <v>176</v>
      </c>
      <c r="F1927" s="19" t="n">
        <f aca="false">IF(C1927="",VLOOKUP(E1927,'PORTE E UCO'!$A$5:$D$46,4,0),VLOOKUP(E1927,'PORTE E UCO'!$A$5:$D$46,4,0)*C1927)</f>
        <v>891.034646</v>
      </c>
      <c r="G1927" s="20"/>
      <c r="H1927" s="21" t="n">
        <f aca="false">G1927*$R$2</f>
        <v>0</v>
      </c>
      <c r="I1927" s="16" t="n">
        <v>1</v>
      </c>
      <c r="J1927" s="22" t="n">
        <f aca="false">IF(I1927&gt;=1,F1927*$J$2,"")</f>
        <v>267.3103938</v>
      </c>
      <c r="K1927" s="22" t="str">
        <f aca="false">IF(I1927&gt;=2,F1927*$K$2,"")</f>
        <v/>
      </c>
      <c r="L1927" s="22" t="str">
        <f aca="false">IF(I1927&gt;=3,F1927*$L$2,"")</f>
        <v/>
      </c>
      <c r="M1927" s="22" t="str">
        <f aca="false">IF(I1927&gt;=4,F1927*$M$2,"")</f>
        <v/>
      </c>
      <c r="N1927" s="16" t="n">
        <v>5</v>
      </c>
      <c r="O1927" s="16" t="n">
        <v>0</v>
      </c>
      <c r="P1927" s="23" t="n">
        <v>0</v>
      </c>
      <c r="Q1927" s="22"/>
      <c r="R1927" s="38"/>
      <c r="S1927" s="25" t="n">
        <f aca="false">SUM(F1927,H1927,J1927,K1927,L1927,M1927)</f>
        <v>1158.3450398</v>
      </c>
      <c r="T1927" s="25" t="n">
        <f aca="false">SUM(F1927,H1927,J1927,K1927,L1927,M1927,Q1927)</f>
        <v>1158.3450398</v>
      </c>
      <c r="AMH1927" s="13"/>
      <c r="AMI1927" s="0"/>
      <c r="AMJ1927" s="0"/>
    </row>
    <row r="1928" s="39" customFormat="true" ht="13.8" hidden="false" customHeight="false" outlineLevel="0" collapsed="false">
      <c r="A1928" s="27" t="n">
        <v>31101119</v>
      </c>
      <c r="B1928" s="28" t="s">
        <v>1958</v>
      </c>
      <c r="C1928" s="29"/>
      <c r="D1928" s="29"/>
      <c r="E1928" s="27" t="s">
        <v>24</v>
      </c>
      <c r="F1928" s="19" t="n">
        <f aca="false">IF(C1928="",VLOOKUP(E1928,'PORTE E UCO'!$A$5:$D$46,4,0),VLOOKUP(E1928,'PORTE E UCO'!$A$5:$D$46,4,0)*C1928)</f>
        <v>377.223602</v>
      </c>
      <c r="G1928" s="30"/>
      <c r="H1928" s="21" t="n">
        <f aca="false">G1928*$R$2</f>
        <v>0</v>
      </c>
      <c r="I1928" s="27" t="n">
        <v>2</v>
      </c>
      <c r="J1928" s="22" t="n">
        <f aca="false">IF(I1928&gt;=1,F1928*$J$2,"")</f>
        <v>113.1670806</v>
      </c>
      <c r="K1928" s="22" t="n">
        <f aca="false">IF(I1928&gt;=2,F1928*$K$2,"")</f>
        <v>75.4447204</v>
      </c>
      <c r="L1928" s="22" t="str">
        <f aca="false">IF(I1928&gt;=3,F1928*$L$2,"")</f>
        <v/>
      </c>
      <c r="M1928" s="22" t="str">
        <f aca="false">IF(I1928&gt;=4,F1928*$M$2,"")</f>
        <v/>
      </c>
      <c r="N1928" s="27" t="n">
        <v>3</v>
      </c>
      <c r="O1928" s="27" t="n">
        <v>0</v>
      </c>
      <c r="P1928" s="31" t="n">
        <v>0</v>
      </c>
      <c r="Q1928" s="32"/>
      <c r="R1928" s="38"/>
      <c r="S1928" s="25" t="n">
        <f aca="false">SUM(F1928,H1928,J1928,K1928,L1928,M1928)</f>
        <v>565.835403</v>
      </c>
      <c r="T1928" s="25" t="n">
        <f aca="false">SUM(F1928,H1928,J1928,K1928,L1928,M1928,Q1928)</f>
        <v>565.835403</v>
      </c>
      <c r="AMH1928" s="13"/>
      <c r="AMI1928" s="0"/>
      <c r="AMJ1928" s="0"/>
    </row>
    <row r="1929" s="39" customFormat="true" ht="13.8" hidden="false" customHeight="false" outlineLevel="0" collapsed="false">
      <c r="A1929" s="16" t="n">
        <v>31101127</v>
      </c>
      <c r="B1929" s="17" t="s">
        <v>1959</v>
      </c>
      <c r="C1929" s="18"/>
      <c r="D1929" s="18"/>
      <c r="E1929" s="16" t="s">
        <v>167</v>
      </c>
      <c r="F1929" s="19" t="n">
        <f aca="false">IF(C1929="",VLOOKUP(E1929,'PORTE E UCO'!$A$5:$D$46,4,0),VLOOKUP(E1929,'PORTE E UCO'!$A$5:$D$46,4,0)*C1929)</f>
        <v>566.612796</v>
      </c>
      <c r="G1929" s="20"/>
      <c r="H1929" s="21" t="n">
        <f aca="false">G1929*$R$2</f>
        <v>0</v>
      </c>
      <c r="I1929" s="16" t="n">
        <v>2</v>
      </c>
      <c r="J1929" s="22" t="n">
        <f aca="false">IF(I1929&gt;=1,F1929*$J$2,"")</f>
        <v>169.9838388</v>
      </c>
      <c r="K1929" s="22" t="n">
        <f aca="false">IF(I1929&gt;=2,F1929*$K$2,"")</f>
        <v>113.3225592</v>
      </c>
      <c r="L1929" s="22" t="str">
        <f aca="false">IF(I1929&gt;=3,F1929*$L$2,"")</f>
        <v/>
      </c>
      <c r="M1929" s="22" t="str">
        <f aca="false">IF(I1929&gt;=4,F1929*$M$2,"")</f>
        <v/>
      </c>
      <c r="N1929" s="16" t="n">
        <v>3</v>
      </c>
      <c r="O1929" s="16" t="n">
        <v>0</v>
      </c>
      <c r="P1929" s="23" t="n">
        <v>0</v>
      </c>
      <c r="Q1929" s="22"/>
      <c r="R1929" s="38"/>
      <c r="S1929" s="25" t="n">
        <f aca="false">SUM(F1929,H1929,J1929,K1929,L1929,M1929)</f>
        <v>849.919194</v>
      </c>
      <c r="T1929" s="25" t="n">
        <f aca="false">SUM(F1929,H1929,J1929,K1929,L1929,M1929,Q1929)</f>
        <v>849.919194</v>
      </c>
      <c r="AMH1929" s="13"/>
      <c r="AMI1929" s="0"/>
      <c r="AMJ1929" s="0"/>
    </row>
    <row r="1930" s="39" customFormat="true" ht="13.8" hidden="false" customHeight="false" outlineLevel="0" collapsed="false">
      <c r="A1930" s="27" t="n">
        <v>31101135</v>
      </c>
      <c r="B1930" s="28" t="s">
        <v>1960</v>
      </c>
      <c r="C1930" s="29"/>
      <c r="D1930" s="29"/>
      <c r="E1930" s="27" t="s">
        <v>206</v>
      </c>
      <c r="F1930" s="19" t="n">
        <f aca="false">IF(C1930="",VLOOKUP(E1930,'PORTE E UCO'!$A$5:$D$46,4,0),VLOOKUP(E1930,'PORTE E UCO'!$A$5:$D$46,4,0)*C1930)</f>
        <v>839.818166</v>
      </c>
      <c r="G1930" s="30"/>
      <c r="H1930" s="21" t="n">
        <f aca="false">G1930*$R$2</f>
        <v>0</v>
      </c>
      <c r="I1930" s="27" t="n">
        <v>1</v>
      </c>
      <c r="J1930" s="22" t="n">
        <f aca="false">IF(I1930&gt;=1,F1930*$J$2,"")</f>
        <v>251.9454498</v>
      </c>
      <c r="K1930" s="22" t="str">
        <f aca="false">IF(I1930&gt;=2,F1930*$K$2,"")</f>
        <v/>
      </c>
      <c r="L1930" s="22" t="str">
        <f aca="false">IF(I1930&gt;=3,F1930*$L$2,"")</f>
        <v/>
      </c>
      <c r="M1930" s="22" t="str">
        <f aca="false">IF(I1930&gt;=4,F1930*$M$2,"")</f>
        <v/>
      </c>
      <c r="N1930" s="27" t="n">
        <v>3</v>
      </c>
      <c r="O1930" s="27" t="n">
        <v>0</v>
      </c>
      <c r="P1930" s="31" t="n">
        <v>0</v>
      </c>
      <c r="Q1930" s="32"/>
      <c r="R1930" s="38"/>
      <c r="S1930" s="25" t="n">
        <f aca="false">SUM(F1930,H1930,J1930,K1930,L1930,M1930)</f>
        <v>1091.7636158</v>
      </c>
      <c r="T1930" s="25" t="n">
        <f aca="false">SUM(F1930,H1930,J1930,K1930,L1930,M1930,Q1930)</f>
        <v>1091.7636158</v>
      </c>
      <c r="AMH1930" s="13"/>
      <c r="AMI1930" s="0"/>
      <c r="AMJ1930" s="0"/>
    </row>
    <row r="1931" s="39" customFormat="true" ht="13.8" hidden="false" customHeight="false" outlineLevel="0" collapsed="false">
      <c r="A1931" s="16" t="n">
        <v>31101496</v>
      </c>
      <c r="B1931" s="17" t="s">
        <v>1961</v>
      </c>
      <c r="C1931" s="18"/>
      <c r="D1931" s="18"/>
      <c r="E1931" s="16" t="s">
        <v>320</v>
      </c>
      <c r="F1931" s="19" t="n">
        <f aca="false">IF(C1931="",VLOOKUP(E1931,'PORTE E UCO'!$A$5:$D$46,4,0),VLOOKUP(E1931,'PORTE E UCO'!$A$5:$D$46,4,0)*C1931)</f>
        <v>1224.795374</v>
      </c>
      <c r="G1931" s="20" t="n">
        <v>30.41</v>
      </c>
      <c r="H1931" s="21" t="n">
        <f aca="false">G1931*$R$2</f>
        <v>598.27514912</v>
      </c>
      <c r="I1931" s="16" t="n">
        <v>1</v>
      </c>
      <c r="J1931" s="22" t="n">
        <f aca="false">IF(I1931&gt;=1,F1931*$J$2,"")</f>
        <v>367.4386122</v>
      </c>
      <c r="K1931" s="22" t="str">
        <f aca="false">IF(I1931&gt;=2,F1931*$K$2,"")</f>
        <v/>
      </c>
      <c r="L1931" s="22" t="str">
        <f aca="false">IF(I1931&gt;=3,F1931*$L$2,"")</f>
        <v/>
      </c>
      <c r="M1931" s="22" t="str">
        <f aca="false">IF(I1931&gt;=4,F1931*$M$2,"")</f>
        <v/>
      </c>
      <c r="N1931" s="16" t="n">
        <v>5</v>
      </c>
      <c r="O1931" s="16" t="n">
        <v>0</v>
      </c>
      <c r="P1931" s="23" t="n">
        <v>0</v>
      </c>
      <c r="Q1931" s="22"/>
      <c r="R1931" s="38"/>
      <c r="S1931" s="25" t="n">
        <f aca="false">SUM(F1931,H1931,J1931,K1931,L1931,M1931)</f>
        <v>2190.50913532</v>
      </c>
      <c r="T1931" s="25" t="n">
        <f aca="false">SUM(F1931,H1931,J1931,K1931,L1931,M1931,Q1931)</f>
        <v>2190.50913532</v>
      </c>
      <c r="AMH1931" s="13"/>
      <c r="AMI1931" s="0"/>
      <c r="AMJ1931" s="0"/>
    </row>
    <row r="1932" s="39" customFormat="true" ht="13.8" hidden="false" customHeight="false" outlineLevel="0" collapsed="false">
      <c r="A1932" s="27" t="n">
        <v>31101151</v>
      </c>
      <c r="B1932" s="28" t="s">
        <v>1962</v>
      </c>
      <c r="C1932" s="29"/>
      <c r="D1932" s="29"/>
      <c r="E1932" s="27" t="s">
        <v>341</v>
      </c>
      <c r="F1932" s="19" t="n">
        <f aca="false">IF(C1932="",VLOOKUP(E1932,'PORTE E UCO'!$A$5:$D$46,4,0),VLOOKUP(E1932,'PORTE E UCO'!$A$5:$D$46,4,0)*C1932)</f>
        <v>1558.54594</v>
      </c>
      <c r="G1932" s="30"/>
      <c r="H1932" s="21" t="n">
        <f aca="false">G1932*$R$2</f>
        <v>0</v>
      </c>
      <c r="I1932" s="27" t="n">
        <v>2</v>
      </c>
      <c r="J1932" s="22" t="n">
        <f aca="false">IF(I1932&gt;=1,F1932*$J$2,"")</f>
        <v>467.563782</v>
      </c>
      <c r="K1932" s="22" t="n">
        <f aca="false">IF(I1932&gt;=2,F1932*$K$2,"")</f>
        <v>311.709188</v>
      </c>
      <c r="L1932" s="22" t="str">
        <f aca="false">IF(I1932&gt;=3,F1932*$L$2,"")</f>
        <v/>
      </c>
      <c r="M1932" s="22" t="str">
        <f aca="false">IF(I1932&gt;=4,F1932*$M$2,"")</f>
        <v/>
      </c>
      <c r="N1932" s="27" t="n">
        <v>5</v>
      </c>
      <c r="O1932" s="27" t="n">
        <v>0</v>
      </c>
      <c r="P1932" s="31" t="n">
        <v>0</v>
      </c>
      <c r="Q1932" s="32"/>
      <c r="R1932" s="38"/>
      <c r="S1932" s="25" t="n">
        <f aca="false">SUM(F1932,H1932,J1932,K1932,L1932,M1932)</f>
        <v>2337.81891</v>
      </c>
      <c r="T1932" s="25" t="n">
        <f aca="false">SUM(F1932,H1932,J1932,K1932,L1932,M1932,Q1932)</f>
        <v>2337.81891</v>
      </c>
      <c r="AMH1932" s="13"/>
      <c r="AMI1932" s="0"/>
      <c r="AMJ1932" s="0"/>
    </row>
    <row r="1933" s="39" customFormat="true" ht="13.8" hidden="false" customHeight="false" outlineLevel="0" collapsed="false">
      <c r="A1933" s="16" t="n">
        <v>31101569</v>
      </c>
      <c r="B1933" s="17" t="s">
        <v>1963</v>
      </c>
      <c r="C1933" s="18"/>
      <c r="D1933" s="18"/>
      <c r="E1933" s="16" t="s">
        <v>805</v>
      </c>
      <c r="F1933" s="19" t="n">
        <f aca="false">IF(C1933="",VLOOKUP(E1933,'PORTE E UCO'!$A$5:$D$46,4,0),VLOOKUP(E1933,'PORTE E UCO'!$A$5:$D$46,4,0)*C1933)</f>
        <v>2559.797638</v>
      </c>
      <c r="G1933" s="20" t="n">
        <v>56.77</v>
      </c>
      <c r="H1933" s="21" t="n">
        <f aca="false">G1933*$R$2</f>
        <v>1116.87208864</v>
      </c>
      <c r="I1933" s="16" t="n">
        <v>2</v>
      </c>
      <c r="J1933" s="22" t="n">
        <f aca="false">IF(I1933&gt;=1,F1933*$J$2,"")</f>
        <v>767.9392914</v>
      </c>
      <c r="K1933" s="22" t="n">
        <f aca="false">IF(I1933&gt;=2,F1933*$K$2,"")</f>
        <v>511.9595276</v>
      </c>
      <c r="L1933" s="22" t="str">
        <f aca="false">IF(I1933&gt;=3,F1933*$L$2,"")</f>
        <v/>
      </c>
      <c r="M1933" s="22" t="str">
        <f aca="false">IF(I1933&gt;=4,F1933*$M$2,"")</f>
        <v/>
      </c>
      <c r="N1933" s="16" t="n">
        <v>5</v>
      </c>
      <c r="O1933" s="16" t="n">
        <v>0</v>
      </c>
      <c r="P1933" s="23" t="n">
        <v>0</v>
      </c>
      <c r="Q1933" s="22"/>
      <c r="R1933" s="38"/>
      <c r="S1933" s="25" t="n">
        <f aca="false">SUM(F1933,H1933,J1933,K1933,L1933,M1933)</f>
        <v>4956.56854564</v>
      </c>
      <c r="T1933" s="25" t="n">
        <f aca="false">SUM(F1933,H1933,J1933,K1933,L1933,M1933,Q1933)</f>
        <v>4956.56854564</v>
      </c>
      <c r="AMH1933" s="13"/>
      <c r="AMI1933" s="0"/>
      <c r="AMJ1933" s="0"/>
    </row>
    <row r="1934" s="39" customFormat="true" ht="13.8" hidden="false" customHeight="false" outlineLevel="0" collapsed="false">
      <c r="A1934" s="27" t="n">
        <v>31101160</v>
      </c>
      <c r="B1934" s="28" t="s">
        <v>1964</v>
      </c>
      <c r="C1934" s="29"/>
      <c r="D1934" s="29"/>
      <c r="E1934" s="27" t="s">
        <v>341</v>
      </c>
      <c r="F1934" s="19" t="n">
        <f aca="false">IF(C1934="",VLOOKUP(E1934,'PORTE E UCO'!$A$5:$D$46,4,0),VLOOKUP(E1934,'PORTE E UCO'!$A$5:$D$46,4,0)*C1934)</f>
        <v>1558.54594</v>
      </c>
      <c r="G1934" s="30"/>
      <c r="H1934" s="21" t="n">
        <f aca="false">G1934*$R$2</f>
        <v>0</v>
      </c>
      <c r="I1934" s="27" t="n">
        <v>2</v>
      </c>
      <c r="J1934" s="22" t="n">
        <f aca="false">IF(I1934&gt;=1,F1934*$J$2,"")</f>
        <v>467.563782</v>
      </c>
      <c r="K1934" s="22" t="n">
        <f aca="false">IF(I1934&gt;=2,F1934*$K$2,"")</f>
        <v>311.709188</v>
      </c>
      <c r="L1934" s="22" t="str">
        <f aca="false">IF(I1934&gt;=3,F1934*$L$2,"")</f>
        <v/>
      </c>
      <c r="M1934" s="22" t="str">
        <f aca="false">IF(I1934&gt;=4,F1934*$M$2,"")</f>
        <v/>
      </c>
      <c r="N1934" s="27" t="n">
        <v>4</v>
      </c>
      <c r="O1934" s="27" t="n">
        <v>0</v>
      </c>
      <c r="P1934" s="31" t="n">
        <v>0</v>
      </c>
      <c r="Q1934" s="32"/>
      <c r="R1934" s="38"/>
      <c r="S1934" s="25" t="n">
        <f aca="false">SUM(F1934,H1934,J1934,K1934,L1934,M1934)</f>
        <v>2337.81891</v>
      </c>
      <c r="T1934" s="25" t="n">
        <f aca="false">SUM(F1934,H1934,J1934,K1934,L1934,M1934,Q1934)</f>
        <v>2337.81891</v>
      </c>
      <c r="AMH1934" s="13"/>
      <c r="AMI1934" s="0"/>
      <c r="AMJ1934" s="0"/>
    </row>
    <row r="1935" s="39" customFormat="true" ht="13.8" hidden="false" customHeight="false" outlineLevel="0" collapsed="false">
      <c r="A1935" s="16" t="n">
        <v>31101178</v>
      </c>
      <c r="B1935" s="17" t="s">
        <v>1965</v>
      </c>
      <c r="C1935" s="18"/>
      <c r="D1935" s="18"/>
      <c r="E1935" s="16" t="s">
        <v>178</v>
      </c>
      <c r="F1935" s="19" t="n">
        <f aca="false">IF(C1935="",VLOOKUP(E1935,'PORTE E UCO'!$A$5:$D$46,4,0),VLOOKUP(E1935,'PORTE E UCO'!$A$5:$D$46,4,0)*C1935)</f>
        <v>3809.42894</v>
      </c>
      <c r="G1935" s="20"/>
      <c r="H1935" s="21" t="n">
        <f aca="false">G1935*$R$2</f>
        <v>0</v>
      </c>
      <c r="I1935" s="16" t="n">
        <v>2</v>
      </c>
      <c r="J1935" s="22" t="n">
        <f aca="false">IF(I1935&gt;=1,F1935*$J$2,"")</f>
        <v>1142.828682</v>
      </c>
      <c r="K1935" s="22" t="n">
        <f aca="false">IF(I1935&gt;=2,F1935*$K$2,"")</f>
        <v>761.885788</v>
      </c>
      <c r="L1935" s="22" t="str">
        <f aca="false">IF(I1935&gt;=3,F1935*$L$2,"")</f>
        <v/>
      </c>
      <c r="M1935" s="22" t="str">
        <f aca="false">IF(I1935&gt;=4,F1935*$M$2,"")</f>
        <v/>
      </c>
      <c r="N1935" s="16" t="n">
        <v>6</v>
      </c>
      <c r="O1935" s="16" t="n">
        <v>0</v>
      </c>
      <c r="P1935" s="23" t="n">
        <v>0</v>
      </c>
      <c r="Q1935" s="22"/>
      <c r="R1935" s="38"/>
      <c r="S1935" s="25" t="n">
        <f aca="false">SUM(F1935,H1935,J1935,K1935,L1935,M1935)</f>
        <v>5714.14341</v>
      </c>
      <c r="T1935" s="25" t="n">
        <f aca="false">SUM(F1935,H1935,J1935,K1935,L1935,M1935,Q1935)</f>
        <v>5714.14341</v>
      </c>
      <c r="AMH1935" s="13"/>
      <c r="AMI1935" s="0"/>
      <c r="AMJ1935" s="0"/>
    </row>
    <row r="1936" s="39" customFormat="true" ht="13.8" hidden="false" customHeight="false" outlineLevel="0" collapsed="false">
      <c r="A1936" s="27" t="n">
        <v>31101550</v>
      </c>
      <c r="B1936" s="28" t="s">
        <v>1966</v>
      </c>
      <c r="C1936" s="29"/>
      <c r="D1936" s="29"/>
      <c r="E1936" s="27" t="s">
        <v>805</v>
      </c>
      <c r="F1936" s="19" t="n">
        <f aca="false">IF(C1936="",VLOOKUP(E1936,'PORTE E UCO'!$A$5:$D$46,4,0),VLOOKUP(E1936,'PORTE E UCO'!$A$5:$D$46,4,0)*C1936)</f>
        <v>2559.797638</v>
      </c>
      <c r="G1936" s="30" t="n">
        <v>52.72</v>
      </c>
      <c r="H1936" s="21" t="n">
        <f aca="false">G1936*$R$2</f>
        <v>1037.19387904</v>
      </c>
      <c r="I1936" s="27" t="n">
        <v>2</v>
      </c>
      <c r="J1936" s="22" t="n">
        <f aca="false">IF(I1936&gt;=1,F1936*$J$2,"")</f>
        <v>767.9392914</v>
      </c>
      <c r="K1936" s="22" t="n">
        <f aca="false">IF(I1936&gt;=2,F1936*$K$2,"")</f>
        <v>511.9595276</v>
      </c>
      <c r="L1936" s="22" t="str">
        <f aca="false">IF(I1936&gt;=3,F1936*$L$2,"")</f>
        <v/>
      </c>
      <c r="M1936" s="22" t="str">
        <f aca="false">IF(I1936&gt;=4,F1936*$M$2,"")</f>
        <v/>
      </c>
      <c r="N1936" s="27" t="n">
        <v>6</v>
      </c>
      <c r="O1936" s="27" t="n">
        <v>0</v>
      </c>
      <c r="P1936" s="31" t="n">
        <v>0</v>
      </c>
      <c r="Q1936" s="32"/>
      <c r="R1936" s="38"/>
      <c r="S1936" s="25" t="n">
        <f aca="false">SUM(F1936,H1936,J1936,K1936,L1936,M1936)</f>
        <v>4876.89033604</v>
      </c>
      <c r="T1936" s="25" t="n">
        <f aca="false">SUM(F1936,H1936,J1936,K1936,L1936,M1936,Q1936)</f>
        <v>4876.89033604</v>
      </c>
      <c r="AMH1936" s="13"/>
      <c r="AMI1936" s="0"/>
      <c r="AMJ1936" s="0"/>
    </row>
    <row r="1937" s="39" customFormat="true" ht="13.8" hidden="false" customHeight="false" outlineLevel="0" collapsed="false">
      <c r="A1937" s="16" t="n">
        <v>31101186</v>
      </c>
      <c r="B1937" s="17" t="s">
        <v>1967</v>
      </c>
      <c r="C1937" s="18"/>
      <c r="D1937" s="18"/>
      <c r="E1937" s="16" t="s">
        <v>174</v>
      </c>
      <c r="F1937" s="19" t="n">
        <f aca="false">IF(C1937="",VLOOKUP(E1937,'PORTE E UCO'!$A$5:$D$46,4,0),VLOOKUP(E1937,'PORTE E UCO'!$A$5:$D$46,4,0)*C1937)</f>
        <v>1709.126456</v>
      </c>
      <c r="G1937" s="20"/>
      <c r="H1937" s="21" t="n">
        <f aca="false">G1937*$R$2</f>
        <v>0</v>
      </c>
      <c r="I1937" s="16" t="n">
        <v>2</v>
      </c>
      <c r="J1937" s="22" t="n">
        <f aca="false">IF(I1937&gt;=1,F1937*$J$2,"")</f>
        <v>512.7379368</v>
      </c>
      <c r="K1937" s="22" t="n">
        <f aca="false">IF(I1937&gt;=2,F1937*$K$2,"")</f>
        <v>341.8252912</v>
      </c>
      <c r="L1937" s="22" t="str">
        <f aca="false">IF(I1937&gt;=3,F1937*$L$2,"")</f>
        <v/>
      </c>
      <c r="M1937" s="22" t="str">
        <f aca="false">IF(I1937&gt;=4,F1937*$M$2,"")</f>
        <v/>
      </c>
      <c r="N1937" s="16" t="n">
        <v>5</v>
      </c>
      <c r="O1937" s="16" t="n">
        <v>0</v>
      </c>
      <c r="P1937" s="23" t="n">
        <v>0</v>
      </c>
      <c r="Q1937" s="22"/>
      <c r="R1937" s="38"/>
      <c r="S1937" s="25" t="n">
        <f aca="false">SUM(F1937,H1937,J1937,K1937,L1937,M1937)</f>
        <v>2563.689684</v>
      </c>
      <c r="T1937" s="25" t="n">
        <f aca="false">SUM(F1937,H1937,J1937,K1937,L1937,M1937,Q1937)</f>
        <v>2563.689684</v>
      </c>
      <c r="AMH1937" s="13"/>
      <c r="AMI1937" s="0"/>
      <c r="AMJ1937" s="0"/>
    </row>
    <row r="1938" s="39" customFormat="true" ht="13.8" hidden="false" customHeight="false" outlineLevel="0" collapsed="false">
      <c r="A1938" s="27" t="n">
        <v>31101194</v>
      </c>
      <c r="B1938" s="28" t="s">
        <v>1968</v>
      </c>
      <c r="C1938" s="29"/>
      <c r="D1938" s="29"/>
      <c r="E1938" s="27" t="s">
        <v>308</v>
      </c>
      <c r="F1938" s="19" t="n">
        <f aca="false">IF(C1938="",VLOOKUP(E1938,'PORTE E UCO'!$A$5:$D$46,4,0),VLOOKUP(E1938,'PORTE E UCO'!$A$5:$D$46,4,0)*C1938)</f>
        <v>1327.248658</v>
      </c>
      <c r="G1938" s="30"/>
      <c r="H1938" s="21" t="n">
        <f aca="false">G1938*$R$2</f>
        <v>0</v>
      </c>
      <c r="I1938" s="27" t="n">
        <v>2</v>
      </c>
      <c r="J1938" s="22" t="n">
        <f aca="false">IF(I1938&gt;=1,F1938*$J$2,"")</f>
        <v>398.1745974</v>
      </c>
      <c r="K1938" s="22" t="n">
        <f aca="false">IF(I1938&gt;=2,F1938*$K$2,"")</f>
        <v>265.4497316</v>
      </c>
      <c r="L1938" s="22" t="str">
        <f aca="false">IF(I1938&gt;=3,F1938*$L$2,"")</f>
        <v/>
      </c>
      <c r="M1938" s="22" t="str">
        <f aca="false">IF(I1938&gt;=4,F1938*$M$2,"")</f>
        <v/>
      </c>
      <c r="N1938" s="27" t="n">
        <v>5</v>
      </c>
      <c r="O1938" s="27" t="n">
        <v>0</v>
      </c>
      <c r="P1938" s="31" t="n">
        <v>0</v>
      </c>
      <c r="Q1938" s="32"/>
      <c r="R1938" s="38"/>
      <c r="S1938" s="25" t="n">
        <f aca="false">SUM(F1938,H1938,J1938,K1938,L1938,M1938)</f>
        <v>1990.872987</v>
      </c>
      <c r="T1938" s="25" t="n">
        <f aca="false">SUM(F1938,H1938,J1938,K1938,L1938,M1938,Q1938)</f>
        <v>1990.872987</v>
      </c>
      <c r="AMH1938" s="13"/>
      <c r="AMI1938" s="0"/>
      <c r="AMJ1938" s="0"/>
    </row>
    <row r="1939" s="39" customFormat="true" ht="13.8" hidden="false" customHeight="false" outlineLevel="0" collapsed="false">
      <c r="A1939" s="16" t="n">
        <v>31101585</v>
      </c>
      <c r="B1939" s="17" t="s">
        <v>1969</v>
      </c>
      <c r="C1939" s="18"/>
      <c r="D1939" s="18"/>
      <c r="E1939" s="16" t="s">
        <v>745</v>
      </c>
      <c r="F1939" s="19" t="n">
        <f aca="false">IF(C1939="",VLOOKUP(E1939,'PORTE E UCO'!$A$5:$D$46,4,0),VLOOKUP(E1939,'PORTE E UCO'!$A$5:$D$46,4,0)*C1939)</f>
        <v>1943.523148</v>
      </c>
      <c r="G1939" s="20" t="n">
        <v>49.8</v>
      </c>
      <c r="H1939" s="21" t="n">
        <f aca="false">G1939*$R$2</f>
        <v>979.7468736</v>
      </c>
      <c r="I1939" s="16" t="n">
        <v>2</v>
      </c>
      <c r="J1939" s="22" t="n">
        <f aca="false">IF(I1939&gt;=1,F1939*$J$2,"")</f>
        <v>583.0569444</v>
      </c>
      <c r="K1939" s="22" t="n">
        <f aca="false">IF(I1939&gt;=2,F1939*$K$2,"")</f>
        <v>388.7046296</v>
      </c>
      <c r="L1939" s="22" t="str">
        <f aca="false">IF(I1939&gt;=3,F1939*$L$2,"")</f>
        <v/>
      </c>
      <c r="M1939" s="22" t="str">
        <f aca="false">IF(I1939&gt;=4,F1939*$M$2,"")</f>
        <v/>
      </c>
      <c r="N1939" s="16" t="n">
        <v>6</v>
      </c>
      <c r="O1939" s="16" t="n">
        <v>0</v>
      </c>
      <c r="P1939" s="23" t="n">
        <v>0</v>
      </c>
      <c r="Q1939" s="22"/>
      <c r="R1939" s="38"/>
      <c r="S1939" s="25" t="n">
        <f aca="false">SUM(F1939,H1939,J1939,K1939,L1939,M1939)</f>
        <v>3895.0315956</v>
      </c>
      <c r="T1939" s="25" t="n">
        <f aca="false">SUM(F1939,H1939,J1939,K1939,L1939,M1939,Q1939)</f>
        <v>3895.0315956</v>
      </c>
      <c r="AMH1939" s="13"/>
      <c r="AMI1939" s="0"/>
      <c r="AMJ1939" s="0"/>
    </row>
    <row r="1940" s="39" customFormat="true" ht="13.8" hidden="false" customHeight="false" outlineLevel="0" collapsed="false">
      <c r="A1940" s="27" t="n">
        <v>31101208</v>
      </c>
      <c r="B1940" s="28" t="s">
        <v>1970</v>
      </c>
      <c r="C1940" s="29"/>
      <c r="D1940" s="29"/>
      <c r="E1940" s="27" t="s">
        <v>359</v>
      </c>
      <c r="F1940" s="19" t="n">
        <f aca="false">IF(C1940="",VLOOKUP(E1940,'PORTE E UCO'!$A$5:$D$46,4,0),VLOOKUP(E1940,'PORTE E UCO'!$A$5:$D$46,4,0)*C1940)</f>
        <v>1473.154654</v>
      </c>
      <c r="G1940" s="30"/>
      <c r="H1940" s="21" t="n">
        <f aca="false">G1940*$R$2</f>
        <v>0</v>
      </c>
      <c r="I1940" s="27" t="n">
        <v>2</v>
      </c>
      <c r="J1940" s="22" t="n">
        <f aca="false">IF(I1940&gt;=1,F1940*$J$2,"")</f>
        <v>441.9463962</v>
      </c>
      <c r="K1940" s="22" t="n">
        <f aca="false">IF(I1940&gt;=2,F1940*$K$2,"")</f>
        <v>294.6309308</v>
      </c>
      <c r="L1940" s="22" t="str">
        <f aca="false">IF(I1940&gt;=3,F1940*$L$2,"")</f>
        <v/>
      </c>
      <c r="M1940" s="22" t="str">
        <f aca="false">IF(I1940&gt;=4,F1940*$M$2,"")</f>
        <v/>
      </c>
      <c r="N1940" s="27" t="n">
        <v>5</v>
      </c>
      <c r="O1940" s="27" t="n">
        <v>0</v>
      </c>
      <c r="P1940" s="31" t="n">
        <v>0</v>
      </c>
      <c r="Q1940" s="32"/>
      <c r="R1940" s="38"/>
      <c r="S1940" s="25" t="n">
        <f aca="false">SUM(F1940,H1940,J1940,K1940,L1940,M1940)</f>
        <v>2209.731981</v>
      </c>
      <c r="T1940" s="25" t="n">
        <f aca="false">SUM(F1940,H1940,J1940,K1940,L1940,M1940,Q1940)</f>
        <v>2209.731981</v>
      </c>
      <c r="AMH1940" s="13"/>
      <c r="AMI1940" s="0"/>
      <c r="AMJ1940" s="0"/>
    </row>
    <row r="1941" s="39" customFormat="true" ht="13.8" hidden="false" customHeight="false" outlineLevel="0" collapsed="false">
      <c r="A1941" s="16" t="n">
        <v>31101216</v>
      </c>
      <c r="B1941" s="17" t="s">
        <v>1971</v>
      </c>
      <c r="C1941" s="18"/>
      <c r="D1941" s="18"/>
      <c r="E1941" s="16" t="s">
        <v>341</v>
      </c>
      <c r="F1941" s="19" t="n">
        <f aca="false">IF(C1941="",VLOOKUP(E1941,'PORTE E UCO'!$A$5:$D$46,4,0),VLOOKUP(E1941,'PORTE E UCO'!$A$5:$D$46,4,0)*C1941)</f>
        <v>1558.54594</v>
      </c>
      <c r="G1941" s="20"/>
      <c r="H1941" s="21" t="n">
        <f aca="false">G1941*$R$2</f>
        <v>0</v>
      </c>
      <c r="I1941" s="16" t="n">
        <v>2</v>
      </c>
      <c r="J1941" s="22" t="n">
        <f aca="false">IF(I1941&gt;=1,F1941*$J$2,"")</f>
        <v>467.563782</v>
      </c>
      <c r="K1941" s="22" t="n">
        <f aca="false">IF(I1941&gt;=2,F1941*$K$2,"")</f>
        <v>311.709188</v>
      </c>
      <c r="L1941" s="22" t="str">
        <f aca="false">IF(I1941&gt;=3,F1941*$L$2,"")</f>
        <v/>
      </c>
      <c r="M1941" s="22" t="str">
        <f aca="false">IF(I1941&gt;=4,F1941*$M$2,"")</f>
        <v/>
      </c>
      <c r="N1941" s="16" t="n">
        <v>6</v>
      </c>
      <c r="O1941" s="16" t="n">
        <v>0</v>
      </c>
      <c r="P1941" s="23" t="n">
        <v>0</v>
      </c>
      <c r="Q1941" s="22"/>
      <c r="R1941" s="38"/>
      <c r="S1941" s="25" t="n">
        <f aca="false">SUM(F1941,H1941,J1941,K1941,L1941,M1941)</f>
        <v>2337.81891</v>
      </c>
      <c r="T1941" s="25" t="n">
        <f aca="false">SUM(F1941,H1941,J1941,K1941,L1941,M1941,Q1941)</f>
        <v>2337.81891</v>
      </c>
      <c r="AMH1941" s="13"/>
      <c r="AMI1941" s="0"/>
      <c r="AMJ1941" s="0"/>
    </row>
    <row r="1942" s="39" customFormat="true" ht="13.8" hidden="false" customHeight="false" outlineLevel="0" collapsed="false">
      <c r="A1942" s="27" t="n">
        <v>31101224</v>
      </c>
      <c r="B1942" s="28" t="s">
        <v>1972</v>
      </c>
      <c r="C1942" s="29"/>
      <c r="D1942" s="29"/>
      <c r="E1942" s="27" t="s">
        <v>320</v>
      </c>
      <c r="F1942" s="19" t="n">
        <f aca="false">IF(C1942="",VLOOKUP(E1942,'PORTE E UCO'!$A$5:$D$46,4,0),VLOOKUP(E1942,'PORTE E UCO'!$A$5:$D$46,4,0)*C1942)</f>
        <v>1224.795374</v>
      </c>
      <c r="G1942" s="30" t="n">
        <v>50.31</v>
      </c>
      <c r="H1942" s="21" t="n">
        <f aca="false">G1942*$R$2</f>
        <v>989.78042592</v>
      </c>
      <c r="I1942" s="27" t="n">
        <v>2</v>
      </c>
      <c r="J1942" s="22" t="n">
        <f aca="false">IF(I1942&gt;=1,F1942*$J$2,"")</f>
        <v>367.4386122</v>
      </c>
      <c r="K1942" s="22" t="n">
        <f aca="false">IF(I1942&gt;=2,F1942*$K$2,"")</f>
        <v>244.9590748</v>
      </c>
      <c r="L1942" s="22" t="str">
        <f aca="false">IF(I1942&gt;=3,F1942*$L$2,"")</f>
        <v/>
      </c>
      <c r="M1942" s="22" t="str">
        <f aca="false">IF(I1942&gt;=4,F1942*$M$2,"")</f>
        <v/>
      </c>
      <c r="N1942" s="27" t="n">
        <v>5</v>
      </c>
      <c r="O1942" s="27" t="n">
        <v>0</v>
      </c>
      <c r="P1942" s="31" t="n">
        <v>0</v>
      </c>
      <c r="Q1942" s="32"/>
      <c r="R1942" s="38"/>
      <c r="S1942" s="25" t="n">
        <f aca="false">SUM(F1942,H1942,J1942,K1942,L1942,M1942)</f>
        <v>2826.97348692</v>
      </c>
      <c r="T1942" s="25" t="n">
        <f aca="false">SUM(F1942,H1942,J1942,K1942,L1942,M1942,Q1942)</f>
        <v>2826.97348692</v>
      </c>
      <c r="AMH1942" s="13"/>
      <c r="AMI1942" s="0"/>
      <c r="AMJ1942" s="0"/>
    </row>
    <row r="1943" s="39" customFormat="true" ht="13.8" hidden="false" customHeight="false" outlineLevel="0" collapsed="false">
      <c r="A1943" s="16" t="n">
        <v>31101232</v>
      </c>
      <c r="B1943" s="17" t="s">
        <v>1973</v>
      </c>
      <c r="C1943" s="18"/>
      <c r="D1943" s="18"/>
      <c r="E1943" s="16" t="s">
        <v>225</v>
      </c>
      <c r="F1943" s="19" t="n">
        <f aca="false">IF(C1943="",VLOOKUP(E1943,'PORTE E UCO'!$A$5:$D$46,4,0),VLOOKUP(E1943,'PORTE E UCO'!$A$5:$D$46,4,0)*C1943)</f>
        <v>1035.416342</v>
      </c>
      <c r="G1943" s="20"/>
      <c r="H1943" s="21" t="n">
        <f aca="false">G1943*$R$2</f>
        <v>0</v>
      </c>
      <c r="I1943" s="16" t="n">
        <v>2</v>
      </c>
      <c r="J1943" s="22" t="n">
        <f aca="false">IF(I1943&gt;=1,F1943*$J$2,"")</f>
        <v>310.6249026</v>
      </c>
      <c r="K1943" s="22" t="n">
        <f aca="false">IF(I1943&gt;=2,F1943*$K$2,"")</f>
        <v>207.0832684</v>
      </c>
      <c r="L1943" s="22" t="str">
        <f aca="false">IF(I1943&gt;=3,F1943*$L$2,"")</f>
        <v/>
      </c>
      <c r="M1943" s="22" t="str">
        <f aca="false">IF(I1943&gt;=4,F1943*$M$2,"")</f>
        <v/>
      </c>
      <c r="N1943" s="16" t="n">
        <v>4</v>
      </c>
      <c r="O1943" s="16" t="n">
        <v>0</v>
      </c>
      <c r="P1943" s="23" t="n">
        <v>0</v>
      </c>
      <c r="Q1943" s="22"/>
      <c r="R1943" s="38"/>
      <c r="S1943" s="25" t="n">
        <f aca="false">SUM(F1943,H1943,J1943,K1943,L1943,M1943)</f>
        <v>1553.124513</v>
      </c>
      <c r="T1943" s="25" t="n">
        <f aca="false">SUM(F1943,H1943,J1943,K1943,L1943,M1943,Q1943)</f>
        <v>1553.124513</v>
      </c>
      <c r="AMH1943" s="13"/>
      <c r="AMI1943" s="0"/>
      <c r="AMJ1943" s="0"/>
    </row>
    <row r="1944" s="39" customFormat="true" ht="13.8" hidden="false" customHeight="false" outlineLevel="0" collapsed="false">
      <c r="A1944" s="27" t="n">
        <v>31101240</v>
      </c>
      <c r="B1944" s="28" t="s">
        <v>1974</v>
      </c>
      <c r="C1944" s="29"/>
      <c r="D1944" s="29"/>
      <c r="E1944" s="27" t="s">
        <v>272</v>
      </c>
      <c r="F1944" s="19" t="n">
        <f aca="false">IF(C1944="",VLOOKUP(E1944,'PORTE E UCO'!$A$5:$D$46,4,0),VLOOKUP(E1944,'PORTE E UCO'!$A$5:$D$46,4,0)*C1944)</f>
        <v>801.009488</v>
      </c>
      <c r="G1944" s="30" t="n">
        <v>54.94</v>
      </c>
      <c r="H1944" s="21" t="n">
        <f aca="false">G1944*$R$2</f>
        <v>1080.86934208</v>
      </c>
      <c r="I1944" s="27" t="n">
        <v>0</v>
      </c>
      <c r="J1944" s="22" t="str">
        <f aca="false">IF(I1944&gt;=1,F1944*$J$2,"")</f>
        <v/>
      </c>
      <c r="K1944" s="22" t="str">
        <f aca="false">IF(I1944&gt;=2,F1944*$K$2,"")</f>
        <v/>
      </c>
      <c r="L1944" s="22" t="str">
        <f aca="false">IF(I1944&gt;=3,F1944*$L$2,"")</f>
        <v/>
      </c>
      <c r="M1944" s="22" t="str">
        <f aca="false">IF(I1944&gt;=4,F1944*$M$2,"")</f>
        <v/>
      </c>
      <c r="N1944" s="27" t="n">
        <v>4</v>
      </c>
      <c r="O1944" s="27" t="n">
        <v>0</v>
      </c>
      <c r="P1944" s="31" t="n">
        <v>0</v>
      </c>
      <c r="Q1944" s="32"/>
      <c r="R1944" s="38"/>
      <c r="S1944" s="25" t="n">
        <f aca="false">SUM(F1944,H1944,J1944,K1944,L1944,M1944)</f>
        <v>1881.87883008</v>
      </c>
      <c r="T1944" s="25" t="n">
        <f aca="false">SUM(F1944,H1944,J1944,K1944,L1944,M1944,Q1944)</f>
        <v>1881.87883008</v>
      </c>
      <c r="AMH1944" s="13"/>
      <c r="AMI1944" s="0"/>
      <c r="AMJ1944" s="0"/>
    </row>
    <row r="1945" s="39" customFormat="true" ht="13.8" hidden="false" customHeight="false" outlineLevel="0" collapsed="false">
      <c r="A1945" s="16" t="n">
        <v>31101259</v>
      </c>
      <c r="B1945" s="17" t="s">
        <v>1975</v>
      </c>
      <c r="C1945" s="18"/>
      <c r="D1945" s="18"/>
      <c r="E1945" s="16" t="s">
        <v>26</v>
      </c>
      <c r="F1945" s="19" t="n">
        <f aca="false">IF(C1945="",VLOOKUP(E1945,'PORTE E UCO'!$A$5:$D$46,4,0),VLOOKUP(E1945,'PORTE E UCO'!$A$5:$D$46,4,0)*C1945)</f>
        <v>324.442174</v>
      </c>
      <c r="G1945" s="20" t="n">
        <v>54.94</v>
      </c>
      <c r="H1945" s="21" t="n">
        <f aca="false">G1945*$R$2</f>
        <v>1080.86934208</v>
      </c>
      <c r="I1945" s="16" t="n">
        <v>0</v>
      </c>
      <c r="J1945" s="22" t="str">
        <f aca="false">IF(I1945&gt;=1,F1945*$J$2,"")</f>
        <v/>
      </c>
      <c r="K1945" s="22" t="str">
        <f aca="false">IF(I1945&gt;=2,F1945*$K$2,"")</f>
        <v/>
      </c>
      <c r="L1945" s="22" t="str">
        <f aca="false">IF(I1945&gt;=3,F1945*$L$2,"")</f>
        <v/>
      </c>
      <c r="M1945" s="22" t="str">
        <f aca="false">IF(I1945&gt;=4,F1945*$M$2,"")</f>
        <v/>
      </c>
      <c r="N1945" s="16" t="n">
        <v>4</v>
      </c>
      <c r="O1945" s="16" t="n">
        <v>0</v>
      </c>
      <c r="P1945" s="23" t="n">
        <v>0</v>
      </c>
      <c r="Q1945" s="22"/>
      <c r="R1945" s="38"/>
      <c r="S1945" s="25" t="n">
        <f aca="false">SUM(F1945,H1945,J1945,K1945,L1945,M1945)</f>
        <v>1405.31151608</v>
      </c>
      <c r="T1945" s="25" t="n">
        <f aca="false">SUM(F1945,H1945,J1945,K1945,L1945,M1945,Q1945)</f>
        <v>1405.31151608</v>
      </c>
      <c r="AMH1945" s="13"/>
      <c r="AMI1945" s="0"/>
      <c r="AMJ1945" s="0"/>
    </row>
    <row r="1946" s="39" customFormat="true" ht="13.8" hidden="false" customHeight="false" outlineLevel="0" collapsed="false">
      <c r="A1946" s="27" t="n">
        <v>31101275</v>
      </c>
      <c r="B1946" s="28" t="s">
        <v>1976</v>
      </c>
      <c r="C1946" s="29"/>
      <c r="D1946" s="29"/>
      <c r="E1946" s="27" t="s">
        <v>359</v>
      </c>
      <c r="F1946" s="19" t="n">
        <f aca="false">IF(C1946="",VLOOKUP(E1946,'PORTE E UCO'!$A$5:$D$46,4,0),VLOOKUP(E1946,'PORTE E UCO'!$A$5:$D$46,4,0)*C1946)</f>
        <v>1473.154654</v>
      </c>
      <c r="G1946" s="30" t="n">
        <v>81.34</v>
      </c>
      <c r="H1946" s="21" t="n">
        <f aca="false">G1946*$R$2</f>
        <v>1600.25322688</v>
      </c>
      <c r="I1946" s="27" t="n">
        <v>2</v>
      </c>
      <c r="J1946" s="22" t="n">
        <f aca="false">IF(I1946&gt;=1,F1946*$J$2,"")</f>
        <v>441.9463962</v>
      </c>
      <c r="K1946" s="22" t="n">
        <f aca="false">IF(I1946&gt;=2,F1946*$K$2,"")</f>
        <v>294.6309308</v>
      </c>
      <c r="L1946" s="22" t="str">
        <f aca="false">IF(I1946&gt;=3,F1946*$L$2,"")</f>
        <v/>
      </c>
      <c r="M1946" s="22" t="str">
        <f aca="false">IF(I1946&gt;=4,F1946*$M$2,"")</f>
        <v/>
      </c>
      <c r="N1946" s="27" t="n">
        <v>6</v>
      </c>
      <c r="O1946" s="27" t="n">
        <v>0</v>
      </c>
      <c r="P1946" s="31" t="n">
        <v>0</v>
      </c>
      <c r="Q1946" s="32"/>
      <c r="R1946" s="38"/>
      <c r="S1946" s="25" t="n">
        <f aca="false">SUM(F1946,H1946,J1946,K1946,L1946,M1946)</f>
        <v>3809.98520788</v>
      </c>
      <c r="T1946" s="25" t="n">
        <f aca="false">SUM(F1946,H1946,J1946,K1946,L1946,M1946,Q1946)</f>
        <v>3809.98520788</v>
      </c>
      <c r="AMH1946" s="13"/>
      <c r="AMI1946" s="0"/>
      <c r="AMJ1946" s="0"/>
    </row>
    <row r="1947" s="39" customFormat="true" ht="13.8" hidden="false" customHeight="false" outlineLevel="0" collapsed="false">
      <c r="A1947" s="16" t="n">
        <v>31101577</v>
      </c>
      <c r="B1947" s="17" t="s">
        <v>1977</v>
      </c>
      <c r="C1947" s="18"/>
      <c r="D1947" s="18"/>
      <c r="E1947" s="16" t="s">
        <v>320</v>
      </c>
      <c r="F1947" s="19" t="n">
        <f aca="false">IF(C1947="",VLOOKUP(E1947,'PORTE E UCO'!$A$5:$D$46,4,0),VLOOKUP(E1947,'PORTE E UCO'!$A$5:$D$46,4,0)*C1947)</f>
        <v>1224.795374</v>
      </c>
      <c r="G1947" s="20" t="n">
        <v>221.96</v>
      </c>
      <c r="H1947" s="21" t="n">
        <f aca="false">G1947*$R$2</f>
        <v>4366.75935872</v>
      </c>
      <c r="I1947" s="16" t="n">
        <v>2</v>
      </c>
      <c r="J1947" s="22" t="n">
        <f aca="false">IF(I1947&gt;=1,F1947*$J$2,"")</f>
        <v>367.4386122</v>
      </c>
      <c r="K1947" s="22" t="n">
        <f aca="false">IF(I1947&gt;=2,F1947*$K$2,"")</f>
        <v>244.9590748</v>
      </c>
      <c r="L1947" s="22" t="str">
        <f aca="false">IF(I1947&gt;=3,F1947*$L$2,"")</f>
        <v/>
      </c>
      <c r="M1947" s="22" t="str">
        <f aca="false">IF(I1947&gt;=4,F1947*$M$2,"")</f>
        <v/>
      </c>
      <c r="N1947" s="16" t="n">
        <v>6</v>
      </c>
      <c r="O1947" s="16" t="n">
        <v>0</v>
      </c>
      <c r="P1947" s="23" t="n">
        <v>0</v>
      </c>
      <c r="Q1947" s="22"/>
      <c r="R1947" s="38"/>
      <c r="S1947" s="25" t="n">
        <f aca="false">SUM(F1947,H1947,J1947,K1947,L1947,M1947)</f>
        <v>6203.95241972</v>
      </c>
      <c r="T1947" s="25" t="n">
        <f aca="false">SUM(F1947,H1947,J1947,K1947,L1947,M1947,Q1947)</f>
        <v>6203.95241972</v>
      </c>
      <c r="AMH1947" s="13"/>
      <c r="AMI1947" s="0"/>
      <c r="AMJ1947" s="0"/>
    </row>
    <row r="1948" s="39" customFormat="true" ht="13.8" hidden="false" customHeight="false" outlineLevel="0" collapsed="false">
      <c r="A1948" s="27" t="n">
        <v>31101518</v>
      </c>
      <c r="B1948" s="28" t="s">
        <v>1978</v>
      </c>
      <c r="C1948" s="29"/>
      <c r="D1948" s="29"/>
      <c r="E1948" s="27" t="s">
        <v>320</v>
      </c>
      <c r="F1948" s="19" t="n">
        <f aca="false">IF(C1948="",VLOOKUP(E1948,'PORTE E UCO'!$A$5:$D$46,4,0),VLOOKUP(E1948,'PORTE E UCO'!$A$5:$D$46,4,0)*C1948)</f>
        <v>1224.795374</v>
      </c>
      <c r="G1948" s="30" t="n">
        <v>36.5</v>
      </c>
      <c r="H1948" s="21" t="n">
        <f aca="false">G1948*$R$2</f>
        <v>718.087568</v>
      </c>
      <c r="I1948" s="27" t="n">
        <v>2</v>
      </c>
      <c r="J1948" s="22" t="n">
        <f aca="false">IF(I1948&gt;=1,F1948*$J$2,"")</f>
        <v>367.4386122</v>
      </c>
      <c r="K1948" s="22" t="n">
        <f aca="false">IF(I1948&gt;=2,F1948*$K$2,"")</f>
        <v>244.9590748</v>
      </c>
      <c r="L1948" s="22" t="str">
        <f aca="false">IF(I1948&gt;=3,F1948*$L$2,"")</f>
        <v/>
      </c>
      <c r="M1948" s="22" t="str">
        <f aca="false">IF(I1948&gt;=4,F1948*$M$2,"")</f>
        <v/>
      </c>
      <c r="N1948" s="27" t="n">
        <v>5</v>
      </c>
      <c r="O1948" s="27" t="n">
        <v>0</v>
      </c>
      <c r="P1948" s="31" t="n">
        <v>0</v>
      </c>
      <c r="Q1948" s="32"/>
      <c r="R1948" s="38"/>
      <c r="S1948" s="25" t="n">
        <f aca="false">SUM(F1948,H1948,J1948,K1948,L1948,M1948)</f>
        <v>2555.280629</v>
      </c>
      <c r="T1948" s="25" t="n">
        <f aca="false">SUM(F1948,H1948,J1948,K1948,L1948,M1948,Q1948)</f>
        <v>2555.280629</v>
      </c>
      <c r="AMH1948" s="13"/>
      <c r="AMI1948" s="0"/>
      <c r="AMJ1948" s="0"/>
    </row>
    <row r="1949" s="39" customFormat="true" ht="13.8" hidden="false" customHeight="false" outlineLevel="0" collapsed="false">
      <c r="A1949" s="16" t="n">
        <v>31101283</v>
      </c>
      <c r="B1949" s="17" t="s">
        <v>1979</v>
      </c>
      <c r="C1949" s="18"/>
      <c r="D1949" s="18"/>
      <c r="E1949" s="16" t="s">
        <v>206</v>
      </c>
      <c r="F1949" s="19" t="n">
        <f aca="false">IF(C1949="",VLOOKUP(E1949,'PORTE E UCO'!$A$5:$D$46,4,0),VLOOKUP(E1949,'PORTE E UCO'!$A$5:$D$46,4,0)*C1949)</f>
        <v>839.818166</v>
      </c>
      <c r="G1949" s="20"/>
      <c r="H1949" s="21" t="n">
        <f aca="false">G1949*$R$2</f>
        <v>0</v>
      </c>
      <c r="I1949" s="16" t="n">
        <v>1</v>
      </c>
      <c r="J1949" s="22" t="n">
        <f aca="false">IF(I1949&gt;=1,F1949*$J$2,"")</f>
        <v>251.9454498</v>
      </c>
      <c r="K1949" s="22" t="str">
        <f aca="false">IF(I1949&gt;=2,F1949*$K$2,"")</f>
        <v/>
      </c>
      <c r="L1949" s="22" t="str">
        <f aca="false">IF(I1949&gt;=3,F1949*$L$2,"")</f>
        <v/>
      </c>
      <c r="M1949" s="22" t="str">
        <f aca="false">IF(I1949&gt;=4,F1949*$M$2,"")</f>
        <v/>
      </c>
      <c r="N1949" s="16" t="n">
        <v>3</v>
      </c>
      <c r="O1949" s="16" t="n">
        <v>0</v>
      </c>
      <c r="P1949" s="23" t="n">
        <v>0</v>
      </c>
      <c r="Q1949" s="22"/>
      <c r="R1949" s="38"/>
      <c r="S1949" s="25" t="n">
        <f aca="false">SUM(F1949,H1949,J1949,K1949,L1949,M1949)</f>
        <v>1091.7636158</v>
      </c>
      <c r="T1949" s="25" t="n">
        <f aca="false">SUM(F1949,H1949,J1949,K1949,L1949,M1949,Q1949)</f>
        <v>1091.7636158</v>
      </c>
      <c r="AMH1949" s="13"/>
      <c r="AMI1949" s="0"/>
      <c r="AMJ1949" s="0"/>
    </row>
    <row r="1950" s="39" customFormat="true" ht="13.8" hidden="false" customHeight="false" outlineLevel="0" collapsed="false">
      <c r="A1950" s="27" t="n">
        <v>31101291</v>
      </c>
      <c r="B1950" s="28" t="s">
        <v>1980</v>
      </c>
      <c r="C1950" s="29"/>
      <c r="D1950" s="29"/>
      <c r="E1950" s="27" t="s">
        <v>176</v>
      </c>
      <c r="F1950" s="19" t="n">
        <f aca="false">IF(C1950="",VLOOKUP(E1950,'PORTE E UCO'!$A$5:$D$46,4,0),VLOOKUP(E1950,'PORTE E UCO'!$A$5:$D$46,4,0)*C1950)</f>
        <v>891.034646</v>
      </c>
      <c r="G1950" s="30"/>
      <c r="H1950" s="21" t="n">
        <f aca="false">G1950*$R$2</f>
        <v>0</v>
      </c>
      <c r="I1950" s="27" t="n">
        <v>1</v>
      </c>
      <c r="J1950" s="22" t="n">
        <f aca="false">IF(I1950&gt;=1,F1950*$J$2,"")</f>
        <v>267.3103938</v>
      </c>
      <c r="K1950" s="22" t="str">
        <f aca="false">IF(I1950&gt;=2,F1950*$K$2,"")</f>
        <v/>
      </c>
      <c r="L1950" s="22" t="str">
        <f aca="false">IF(I1950&gt;=3,F1950*$L$2,"")</f>
        <v/>
      </c>
      <c r="M1950" s="22" t="str">
        <f aca="false">IF(I1950&gt;=4,F1950*$M$2,"")</f>
        <v/>
      </c>
      <c r="N1950" s="27" t="n">
        <v>4</v>
      </c>
      <c r="O1950" s="27" t="n">
        <v>0</v>
      </c>
      <c r="P1950" s="31" t="n">
        <v>0</v>
      </c>
      <c r="Q1950" s="32"/>
      <c r="R1950" s="38"/>
      <c r="S1950" s="25" t="n">
        <f aca="false">SUM(F1950,H1950,J1950,K1950,L1950,M1950)</f>
        <v>1158.3450398</v>
      </c>
      <c r="T1950" s="25" t="n">
        <f aca="false">SUM(F1950,H1950,J1950,K1950,L1950,M1950,Q1950)</f>
        <v>1158.3450398</v>
      </c>
      <c r="AMH1950" s="13"/>
      <c r="AMI1950" s="0"/>
      <c r="AMJ1950" s="0"/>
    </row>
    <row r="1951" s="39" customFormat="true" ht="13.8" hidden="false" customHeight="false" outlineLevel="0" collapsed="false">
      <c r="A1951" s="16" t="n">
        <v>31101305</v>
      </c>
      <c r="B1951" s="17" t="s">
        <v>1981</v>
      </c>
      <c r="C1951" s="18"/>
      <c r="D1951" s="18"/>
      <c r="E1951" s="16" t="s">
        <v>176</v>
      </c>
      <c r="F1951" s="19" t="n">
        <f aca="false">IF(C1951="",VLOOKUP(E1951,'PORTE E UCO'!$A$5:$D$46,4,0),VLOOKUP(E1951,'PORTE E UCO'!$A$5:$D$46,4,0)*C1951)</f>
        <v>891.034646</v>
      </c>
      <c r="G1951" s="20"/>
      <c r="H1951" s="21" t="n">
        <f aca="false">G1951*$R$2</f>
        <v>0</v>
      </c>
      <c r="I1951" s="16" t="n">
        <v>1</v>
      </c>
      <c r="J1951" s="22" t="n">
        <f aca="false">IF(I1951&gt;=1,F1951*$J$2,"")</f>
        <v>267.3103938</v>
      </c>
      <c r="K1951" s="22" t="str">
        <f aca="false">IF(I1951&gt;=2,F1951*$K$2,"")</f>
        <v/>
      </c>
      <c r="L1951" s="22" t="str">
        <f aca="false">IF(I1951&gt;=3,F1951*$L$2,"")</f>
        <v/>
      </c>
      <c r="M1951" s="22" t="str">
        <f aca="false">IF(I1951&gt;=4,F1951*$M$2,"")</f>
        <v/>
      </c>
      <c r="N1951" s="16" t="n">
        <v>3</v>
      </c>
      <c r="O1951" s="16" t="n">
        <v>0</v>
      </c>
      <c r="P1951" s="23" t="n">
        <v>0</v>
      </c>
      <c r="Q1951" s="22"/>
      <c r="R1951" s="38"/>
      <c r="S1951" s="25" t="n">
        <f aca="false">SUM(F1951,H1951,J1951,K1951,L1951,M1951)</f>
        <v>1158.3450398</v>
      </c>
      <c r="T1951" s="25" t="n">
        <f aca="false">SUM(F1951,H1951,J1951,K1951,L1951,M1951,Q1951)</f>
        <v>1158.3450398</v>
      </c>
      <c r="AMH1951" s="13"/>
      <c r="AMI1951" s="0"/>
      <c r="AMJ1951" s="0"/>
    </row>
    <row r="1952" s="39" customFormat="true" ht="13.8" hidden="false" customHeight="false" outlineLevel="0" collapsed="false">
      <c r="A1952" s="27" t="n">
        <v>31101313</v>
      </c>
      <c r="B1952" s="28" t="s">
        <v>1982</v>
      </c>
      <c r="C1952" s="29"/>
      <c r="D1952" s="29"/>
      <c r="E1952" s="27" t="s">
        <v>206</v>
      </c>
      <c r="F1952" s="19" t="n">
        <f aca="false">IF(C1952="",VLOOKUP(E1952,'PORTE E UCO'!$A$5:$D$46,4,0),VLOOKUP(E1952,'PORTE E UCO'!$A$5:$D$46,4,0)*C1952)</f>
        <v>839.818166</v>
      </c>
      <c r="G1952" s="30" t="n">
        <v>37.73</v>
      </c>
      <c r="H1952" s="21" t="n">
        <f aca="false">G1952*$R$2</f>
        <v>742.28613536</v>
      </c>
      <c r="I1952" s="27" t="n">
        <v>1</v>
      </c>
      <c r="J1952" s="22" t="n">
        <f aca="false">IF(I1952&gt;=1,F1952*$J$2,"")</f>
        <v>251.9454498</v>
      </c>
      <c r="K1952" s="22" t="str">
        <f aca="false">IF(I1952&gt;=2,F1952*$K$2,"")</f>
        <v/>
      </c>
      <c r="L1952" s="22" t="str">
        <f aca="false">IF(I1952&gt;=3,F1952*$L$2,"")</f>
        <v/>
      </c>
      <c r="M1952" s="22" t="str">
        <f aca="false">IF(I1952&gt;=4,F1952*$M$2,"")</f>
        <v/>
      </c>
      <c r="N1952" s="27" t="n">
        <v>3</v>
      </c>
      <c r="O1952" s="27" t="n">
        <v>0</v>
      </c>
      <c r="P1952" s="31" t="n">
        <v>0</v>
      </c>
      <c r="Q1952" s="32"/>
      <c r="R1952" s="38"/>
      <c r="S1952" s="25" t="n">
        <f aca="false">SUM(F1952,H1952,J1952,K1952,L1952,M1952)</f>
        <v>1834.04975116</v>
      </c>
      <c r="T1952" s="25" t="n">
        <f aca="false">SUM(F1952,H1952,J1952,K1952,L1952,M1952,Q1952)</f>
        <v>1834.04975116</v>
      </c>
      <c r="AMH1952" s="13"/>
      <c r="AMI1952" s="0"/>
      <c r="AMJ1952" s="0"/>
    </row>
    <row r="1953" s="39" customFormat="true" ht="13.8" hidden="false" customHeight="false" outlineLevel="0" collapsed="false">
      <c r="A1953" s="16" t="n">
        <v>31101542</v>
      </c>
      <c r="B1953" s="17" t="s">
        <v>1983</v>
      </c>
      <c r="C1953" s="18"/>
      <c r="D1953" s="18"/>
      <c r="E1953" s="16" t="s">
        <v>805</v>
      </c>
      <c r="F1953" s="19" t="n">
        <f aca="false">IF(C1953="",VLOOKUP(E1953,'PORTE E UCO'!$A$5:$D$46,4,0),VLOOKUP(E1953,'PORTE E UCO'!$A$5:$D$46,4,0)*C1953)</f>
        <v>2559.797638</v>
      </c>
      <c r="G1953" s="20" t="n">
        <v>60.83</v>
      </c>
      <c r="H1953" s="21" t="n">
        <f aca="false">G1953*$R$2</f>
        <v>1196.74703456</v>
      </c>
      <c r="I1953" s="16" t="n">
        <v>2</v>
      </c>
      <c r="J1953" s="22" t="n">
        <f aca="false">IF(I1953&gt;=1,F1953*$J$2,"")</f>
        <v>767.9392914</v>
      </c>
      <c r="K1953" s="22" t="n">
        <f aca="false">IF(I1953&gt;=2,F1953*$K$2,"")</f>
        <v>511.9595276</v>
      </c>
      <c r="L1953" s="22" t="str">
        <f aca="false">IF(I1953&gt;=3,F1953*$L$2,"")</f>
        <v/>
      </c>
      <c r="M1953" s="22" t="str">
        <f aca="false">IF(I1953&gt;=4,F1953*$M$2,"")</f>
        <v/>
      </c>
      <c r="N1953" s="16" t="n">
        <v>6</v>
      </c>
      <c r="O1953" s="16" t="n">
        <v>0</v>
      </c>
      <c r="P1953" s="23" t="n">
        <v>0</v>
      </c>
      <c r="Q1953" s="22"/>
      <c r="R1953" s="38"/>
      <c r="S1953" s="25" t="n">
        <f aca="false">SUM(F1953,H1953,J1953,K1953,L1953,M1953)</f>
        <v>5036.44349156</v>
      </c>
      <c r="T1953" s="25" t="n">
        <f aca="false">SUM(F1953,H1953,J1953,K1953,L1953,M1953,Q1953)</f>
        <v>5036.44349156</v>
      </c>
      <c r="AMH1953" s="13"/>
      <c r="AMI1953" s="0"/>
      <c r="AMJ1953" s="0"/>
    </row>
    <row r="1954" s="39" customFormat="true" ht="13.8" hidden="false" customHeight="false" outlineLevel="0" collapsed="false">
      <c r="A1954" s="27" t="n">
        <v>31101321</v>
      </c>
      <c r="B1954" s="28" t="s">
        <v>1984</v>
      </c>
      <c r="C1954" s="29"/>
      <c r="D1954" s="29"/>
      <c r="E1954" s="27" t="s">
        <v>359</v>
      </c>
      <c r="F1954" s="19" t="n">
        <f aca="false">IF(C1954="",VLOOKUP(E1954,'PORTE E UCO'!$A$5:$D$46,4,0),VLOOKUP(E1954,'PORTE E UCO'!$A$5:$D$46,4,0)*C1954)</f>
        <v>1473.154654</v>
      </c>
      <c r="G1954" s="30"/>
      <c r="H1954" s="21" t="n">
        <f aca="false">G1954*$R$2</f>
        <v>0</v>
      </c>
      <c r="I1954" s="27" t="n">
        <v>2</v>
      </c>
      <c r="J1954" s="22" t="n">
        <f aca="false">IF(I1954&gt;=1,F1954*$J$2,"")</f>
        <v>441.9463962</v>
      </c>
      <c r="K1954" s="22" t="n">
        <f aca="false">IF(I1954&gt;=2,F1954*$K$2,"")</f>
        <v>294.6309308</v>
      </c>
      <c r="L1954" s="22" t="str">
        <f aca="false">IF(I1954&gt;=3,F1954*$L$2,"")</f>
        <v/>
      </c>
      <c r="M1954" s="22" t="str">
        <f aca="false">IF(I1954&gt;=4,F1954*$M$2,"")</f>
        <v/>
      </c>
      <c r="N1954" s="27" t="n">
        <v>6</v>
      </c>
      <c r="O1954" s="27" t="n">
        <v>0</v>
      </c>
      <c r="P1954" s="31" t="n">
        <v>0</v>
      </c>
      <c r="Q1954" s="32"/>
      <c r="R1954" s="38"/>
      <c r="S1954" s="25" t="n">
        <f aca="false">SUM(F1954,H1954,J1954,K1954,L1954,M1954)</f>
        <v>2209.731981</v>
      </c>
      <c r="T1954" s="25" t="n">
        <f aca="false">SUM(F1954,H1954,J1954,K1954,L1954,M1954,Q1954)</f>
        <v>2209.731981</v>
      </c>
      <c r="AMH1954" s="13"/>
      <c r="AMI1954" s="0"/>
      <c r="AMJ1954" s="0"/>
    </row>
    <row r="1955" s="39" customFormat="true" ht="13.8" hidden="false" customHeight="false" outlineLevel="0" collapsed="false">
      <c r="A1955" s="16" t="n">
        <v>31101330</v>
      </c>
      <c r="B1955" s="17" t="s">
        <v>1985</v>
      </c>
      <c r="C1955" s="18"/>
      <c r="D1955" s="18"/>
      <c r="E1955" s="16" t="s">
        <v>229</v>
      </c>
      <c r="F1955" s="19" t="n">
        <f aca="false">IF(C1955="",VLOOKUP(E1955,'PORTE E UCO'!$A$5:$D$46,4,0),VLOOKUP(E1955,'PORTE E UCO'!$A$5:$D$46,4,0)*C1955)</f>
        <v>946.935808</v>
      </c>
      <c r="G1955" s="20"/>
      <c r="H1955" s="21" t="n">
        <f aca="false">G1955*$R$2</f>
        <v>0</v>
      </c>
      <c r="I1955" s="16" t="n">
        <v>2</v>
      </c>
      <c r="J1955" s="22" t="n">
        <f aca="false">IF(I1955&gt;=1,F1955*$J$2,"")</f>
        <v>284.0807424</v>
      </c>
      <c r="K1955" s="22" t="n">
        <f aca="false">IF(I1955&gt;=2,F1955*$K$2,"")</f>
        <v>189.3871616</v>
      </c>
      <c r="L1955" s="22" t="str">
        <f aca="false">IF(I1955&gt;=3,F1955*$L$2,"")</f>
        <v/>
      </c>
      <c r="M1955" s="22" t="str">
        <f aca="false">IF(I1955&gt;=4,F1955*$M$2,"")</f>
        <v/>
      </c>
      <c r="N1955" s="16" t="n">
        <v>5</v>
      </c>
      <c r="O1955" s="16" t="n">
        <v>0</v>
      </c>
      <c r="P1955" s="23" t="n">
        <v>0</v>
      </c>
      <c r="Q1955" s="22"/>
      <c r="R1955" s="38"/>
      <c r="S1955" s="25" t="n">
        <f aca="false">SUM(F1955,H1955,J1955,K1955,L1955,M1955)</f>
        <v>1420.403712</v>
      </c>
      <c r="T1955" s="25" t="n">
        <f aca="false">SUM(F1955,H1955,J1955,K1955,L1955,M1955,Q1955)</f>
        <v>1420.403712</v>
      </c>
      <c r="AMH1955" s="13"/>
      <c r="AMI1955" s="0"/>
      <c r="AMJ1955" s="0"/>
    </row>
    <row r="1956" s="39" customFormat="true" ht="13.8" hidden="false" customHeight="false" outlineLevel="0" collapsed="false">
      <c r="A1956" s="27" t="n">
        <v>31101348</v>
      </c>
      <c r="B1956" s="28" t="s">
        <v>1986</v>
      </c>
      <c r="C1956" s="29"/>
      <c r="D1956" s="29"/>
      <c r="E1956" s="27" t="s">
        <v>229</v>
      </c>
      <c r="F1956" s="19" t="n">
        <f aca="false">IF(C1956="",VLOOKUP(E1956,'PORTE E UCO'!$A$5:$D$46,4,0),VLOOKUP(E1956,'PORTE E UCO'!$A$5:$D$46,4,0)*C1956)</f>
        <v>946.935808</v>
      </c>
      <c r="G1956" s="30"/>
      <c r="H1956" s="21" t="n">
        <f aca="false">G1956*$R$2</f>
        <v>0</v>
      </c>
      <c r="I1956" s="27" t="n">
        <v>2</v>
      </c>
      <c r="J1956" s="22" t="n">
        <f aca="false">IF(I1956&gt;=1,F1956*$J$2,"")</f>
        <v>284.0807424</v>
      </c>
      <c r="K1956" s="22" t="n">
        <f aca="false">IF(I1956&gt;=2,F1956*$K$2,"")</f>
        <v>189.3871616</v>
      </c>
      <c r="L1956" s="22" t="str">
        <f aca="false">IF(I1956&gt;=3,F1956*$L$2,"")</f>
        <v/>
      </c>
      <c r="M1956" s="22" t="str">
        <f aca="false">IF(I1956&gt;=4,F1956*$M$2,"")</f>
        <v/>
      </c>
      <c r="N1956" s="27" t="n">
        <v>4</v>
      </c>
      <c r="O1956" s="27" t="n">
        <v>0</v>
      </c>
      <c r="P1956" s="31" t="n">
        <v>0</v>
      </c>
      <c r="Q1956" s="32"/>
      <c r="R1956" s="38"/>
      <c r="S1956" s="25" t="n">
        <f aca="false">SUM(F1956,H1956,J1956,K1956,L1956,M1956)</f>
        <v>1420.403712</v>
      </c>
      <c r="T1956" s="25" t="n">
        <f aca="false">SUM(F1956,H1956,J1956,K1956,L1956,M1956,Q1956)</f>
        <v>1420.403712</v>
      </c>
      <c r="AMH1956" s="13"/>
      <c r="AMI1956" s="0"/>
      <c r="AMJ1956" s="0"/>
    </row>
    <row r="1957" s="39" customFormat="true" ht="13.8" hidden="false" customHeight="false" outlineLevel="0" collapsed="false">
      <c r="A1957" s="16" t="n">
        <v>31101534</v>
      </c>
      <c r="B1957" s="17" t="s">
        <v>1987</v>
      </c>
      <c r="C1957" s="18"/>
      <c r="D1957" s="18"/>
      <c r="E1957" s="16" t="s">
        <v>320</v>
      </c>
      <c r="F1957" s="19" t="n">
        <f aca="false">IF(C1957="",VLOOKUP(E1957,'PORTE E UCO'!$A$5:$D$46,4,0),VLOOKUP(E1957,'PORTE E UCO'!$A$5:$D$46,4,0)*C1957)</f>
        <v>1224.795374</v>
      </c>
      <c r="G1957" s="20" t="n">
        <v>36.5</v>
      </c>
      <c r="H1957" s="21" t="n">
        <f aca="false">G1957*$R$2</f>
        <v>718.087568</v>
      </c>
      <c r="I1957" s="16" t="n">
        <v>2</v>
      </c>
      <c r="J1957" s="22" t="n">
        <f aca="false">IF(I1957&gt;=1,F1957*$J$2,"")</f>
        <v>367.4386122</v>
      </c>
      <c r="K1957" s="22" t="n">
        <f aca="false">IF(I1957&gt;=2,F1957*$K$2,"")</f>
        <v>244.9590748</v>
      </c>
      <c r="L1957" s="22" t="str">
        <f aca="false">IF(I1957&gt;=3,F1957*$L$2,"")</f>
        <v/>
      </c>
      <c r="M1957" s="22" t="str">
        <f aca="false">IF(I1957&gt;=4,F1957*$M$2,"")</f>
        <v/>
      </c>
      <c r="N1957" s="16" t="n">
        <v>5</v>
      </c>
      <c r="O1957" s="16" t="n">
        <v>0</v>
      </c>
      <c r="P1957" s="23" t="n">
        <v>0</v>
      </c>
      <c r="Q1957" s="22"/>
      <c r="R1957" s="38"/>
      <c r="S1957" s="25" t="n">
        <f aca="false">SUM(F1957,H1957,J1957,K1957,L1957,M1957)</f>
        <v>2555.280629</v>
      </c>
      <c r="T1957" s="25" t="n">
        <f aca="false">SUM(F1957,H1957,J1957,K1957,L1957,M1957,Q1957)</f>
        <v>2555.280629</v>
      </c>
      <c r="AMH1957" s="13"/>
      <c r="AMI1957" s="0"/>
      <c r="AMJ1957" s="0"/>
    </row>
    <row r="1958" s="39" customFormat="true" ht="13.8" hidden="false" customHeight="false" outlineLevel="0" collapsed="false">
      <c r="A1958" s="27" t="n">
        <v>31101356</v>
      </c>
      <c r="B1958" s="28" t="s">
        <v>1988</v>
      </c>
      <c r="C1958" s="29"/>
      <c r="D1958" s="29"/>
      <c r="E1958" s="27" t="s">
        <v>272</v>
      </c>
      <c r="F1958" s="19" t="n">
        <f aca="false">IF(C1958="",VLOOKUP(E1958,'PORTE E UCO'!$A$5:$D$46,4,0),VLOOKUP(E1958,'PORTE E UCO'!$A$5:$D$46,4,0)*C1958)</f>
        <v>801.009488</v>
      </c>
      <c r="G1958" s="30"/>
      <c r="H1958" s="21" t="n">
        <f aca="false">G1958*$R$2</f>
        <v>0</v>
      </c>
      <c r="I1958" s="27" t="n">
        <v>2</v>
      </c>
      <c r="J1958" s="22" t="n">
        <f aca="false">IF(I1958&gt;=1,F1958*$J$2,"")</f>
        <v>240.3028464</v>
      </c>
      <c r="K1958" s="22" t="n">
        <f aca="false">IF(I1958&gt;=2,F1958*$K$2,"")</f>
        <v>160.2018976</v>
      </c>
      <c r="L1958" s="22" t="str">
        <f aca="false">IF(I1958&gt;=3,F1958*$L$2,"")</f>
        <v/>
      </c>
      <c r="M1958" s="22" t="str">
        <f aca="false">IF(I1958&gt;=4,F1958*$M$2,"")</f>
        <v/>
      </c>
      <c r="N1958" s="27" t="n">
        <v>3</v>
      </c>
      <c r="O1958" s="27" t="n">
        <v>0</v>
      </c>
      <c r="P1958" s="31" t="n">
        <v>0</v>
      </c>
      <c r="Q1958" s="32"/>
      <c r="R1958" s="38"/>
      <c r="S1958" s="25" t="n">
        <f aca="false">SUM(F1958,H1958,J1958,K1958,L1958,M1958)</f>
        <v>1201.514232</v>
      </c>
      <c r="T1958" s="25" t="n">
        <f aca="false">SUM(F1958,H1958,J1958,K1958,L1958,M1958,Q1958)</f>
        <v>1201.514232</v>
      </c>
      <c r="AMH1958" s="13"/>
      <c r="AMI1958" s="0"/>
      <c r="AMJ1958" s="0"/>
    </row>
    <row r="1959" s="39" customFormat="true" ht="13.8" hidden="false" customHeight="false" outlineLevel="0" collapsed="false">
      <c r="A1959" s="16" t="n">
        <v>31101364</v>
      </c>
      <c r="B1959" s="17" t="s">
        <v>1989</v>
      </c>
      <c r="C1959" s="18"/>
      <c r="D1959" s="18"/>
      <c r="E1959" s="16" t="s">
        <v>221</v>
      </c>
      <c r="F1959" s="19" t="n">
        <f aca="false">IF(C1959="",VLOOKUP(E1959,'PORTE E UCO'!$A$5:$D$46,4,0),VLOOKUP(E1959,'PORTE E UCO'!$A$5:$D$46,4,0)*C1959)</f>
        <v>1140.948712</v>
      </c>
      <c r="G1959" s="20"/>
      <c r="H1959" s="21" t="n">
        <f aca="false">G1959*$R$2</f>
        <v>0</v>
      </c>
      <c r="I1959" s="16" t="n">
        <v>2</v>
      </c>
      <c r="J1959" s="22" t="n">
        <f aca="false">IF(I1959&gt;=1,F1959*$J$2,"")</f>
        <v>342.2846136</v>
      </c>
      <c r="K1959" s="22" t="n">
        <f aca="false">IF(I1959&gt;=2,F1959*$K$2,"")</f>
        <v>228.1897424</v>
      </c>
      <c r="L1959" s="22" t="str">
        <f aca="false">IF(I1959&gt;=3,F1959*$L$2,"")</f>
        <v/>
      </c>
      <c r="M1959" s="22" t="str">
        <f aca="false">IF(I1959&gt;=4,F1959*$M$2,"")</f>
        <v/>
      </c>
      <c r="N1959" s="16" t="n">
        <v>5</v>
      </c>
      <c r="O1959" s="16" t="n">
        <v>0</v>
      </c>
      <c r="P1959" s="23" t="n">
        <v>0</v>
      </c>
      <c r="Q1959" s="22"/>
      <c r="R1959" s="38"/>
      <c r="S1959" s="25" t="n">
        <f aca="false">SUM(F1959,H1959,J1959,K1959,L1959,M1959)</f>
        <v>1711.423068</v>
      </c>
      <c r="T1959" s="25" t="n">
        <f aca="false">SUM(F1959,H1959,J1959,K1959,L1959,M1959,Q1959)</f>
        <v>1711.423068</v>
      </c>
      <c r="AMH1959" s="13"/>
      <c r="AMI1959" s="0"/>
      <c r="AMJ1959" s="0"/>
    </row>
    <row r="1960" s="39" customFormat="true" ht="13.8" hidden="false" customHeight="false" outlineLevel="0" collapsed="false">
      <c r="A1960" s="27" t="n">
        <v>31101526</v>
      </c>
      <c r="B1960" s="28" t="s">
        <v>1990</v>
      </c>
      <c r="C1960" s="29"/>
      <c r="D1960" s="29"/>
      <c r="E1960" s="27" t="s">
        <v>254</v>
      </c>
      <c r="F1960" s="19" t="n">
        <f aca="false">IF(C1960="",VLOOKUP(E1960,'PORTE E UCO'!$A$5:$D$46,4,0),VLOOKUP(E1960,'PORTE E UCO'!$A$5:$D$46,4,0)*C1960)</f>
        <v>1875.234508</v>
      </c>
      <c r="G1960" s="30" t="n">
        <v>48.66</v>
      </c>
      <c r="H1960" s="21" t="n">
        <f aca="false">G1960*$R$2</f>
        <v>957.31893312</v>
      </c>
      <c r="I1960" s="27" t="n">
        <v>2</v>
      </c>
      <c r="J1960" s="22" t="n">
        <f aca="false">IF(I1960&gt;=1,F1960*$J$2,"")</f>
        <v>562.5703524</v>
      </c>
      <c r="K1960" s="22" t="n">
        <f aca="false">IF(I1960&gt;=2,F1960*$K$2,"")</f>
        <v>375.0469016</v>
      </c>
      <c r="L1960" s="22" t="str">
        <f aca="false">IF(I1960&gt;=3,F1960*$L$2,"")</f>
        <v/>
      </c>
      <c r="M1960" s="22" t="str">
        <f aca="false">IF(I1960&gt;=4,F1960*$M$2,"")</f>
        <v/>
      </c>
      <c r="N1960" s="27" t="n">
        <v>6</v>
      </c>
      <c r="O1960" s="27" t="n">
        <v>0</v>
      </c>
      <c r="P1960" s="31" t="n">
        <v>0</v>
      </c>
      <c r="Q1960" s="32"/>
      <c r="R1960" s="38"/>
      <c r="S1960" s="25" t="n">
        <f aca="false">SUM(F1960,H1960,J1960,K1960,L1960,M1960)</f>
        <v>3770.17069512</v>
      </c>
      <c r="T1960" s="25" t="n">
        <f aca="false">SUM(F1960,H1960,J1960,K1960,L1960,M1960,Q1960)</f>
        <v>3770.17069512</v>
      </c>
      <c r="AMH1960" s="13"/>
      <c r="AMI1960" s="0"/>
      <c r="AMJ1960" s="0"/>
    </row>
    <row r="1961" s="39" customFormat="true" ht="13.8" hidden="false" customHeight="false" outlineLevel="0" collapsed="false">
      <c r="A1961" s="16" t="n">
        <v>31101372</v>
      </c>
      <c r="B1961" s="17" t="s">
        <v>1991</v>
      </c>
      <c r="C1961" s="18"/>
      <c r="D1961" s="18"/>
      <c r="E1961" s="16" t="s">
        <v>24</v>
      </c>
      <c r="F1961" s="19" t="n">
        <f aca="false">IF(C1961="",VLOOKUP(E1961,'PORTE E UCO'!$A$5:$D$46,4,0),VLOOKUP(E1961,'PORTE E UCO'!$A$5:$D$46,4,0)*C1961)</f>
        <v>377.223602</v>
      </c>
      <c r="G1961" s="20"/>
      <c r="H1961" s="21" t="n">
        <f aca="false">G1961*$R$2</f>
        <v>0</v>
      </c>
      <c r="I1961" s="16" t="n">
        <v>2</v>
      </c>
      <c r="J1961" s="22" t="n">
        <f aca="false">IF(I1961&gt;=1,F1961*$J$2,"")</f>
        <v>113.1670806</v>
      </c>
      <c r="K1961" s="22" t="n">
        <f aca="false">IF(I1961&gt;=2,F1961*$K$2,"")</f>
        <v>75.4447204</v>
      </c>
      <c r="L1961" s="22" t="str">
        <f aca="false">IF(I1961&gt;=3,F1961*$L$2,"")</f>
        <v/>
      </c>
      <c r="M1961" s="22" t="str">
        <f aca="false">IF(I1961&gt;=4,F1961*$M$2,"")</f>
        <v/>
      </c>
      <c r="N1961" s="16" t="n">
        <v>3</v>
      </c>
      <c r="O1961" s="16" t="n">
        <v>0</v>
      </c>
      <c r="P1961" s="23" t="n">
        <v>0</v>
      </c>
      <c r="Q1961" s="22"/>
      <c r="R1961" s="38"/>
      <c r="S1961" s="25" t="n">
        <f aca="false">SUM(F1961,H1961,J1961,K1961,L1961,M1961)</f>
        <v>565.835403</v>
      </c>
      <c r="T1961" s="25" t="n">
        <f aca="false">SUM(F1961,H1961,J1961,K1961,L1961,M1961,Q1961)</f>
        <v>565.835403</v>
      </c>
      <c r="AMH1961" s="13"/>
      <c r="AMI1961" s="0"/>
      <c r="AMJ1961" s="0"/>
    </row>
    <row r="1962" s="39" customFormat="true" ht="13.8" hidden="false" customHeight="false" outlineLevel="0" collapsed="false">
      <c r="A1962" s="27" t="n">
        <v>31101380</v>
      </c>
      <c r="B1962" s="28" t="s">
        <v>1992</v>
      </c>
      <c r="C1962" s="29"/>
      <c r="D1962" s="29"/>
      <c r="E1962" s="27" t="s">
        <v>206</v>
      </c>
      <c r="F1962" s="19" t="n">
        <f aca="false">IF(C1962="",VLOOKUP(E1962,'PORTE E UCO'!$A$5:$D$46,4,0),VLOOKUP(E1962,'PORTE E UCO'!$A$5:$D$46,4,0)*C1962)</f>
        <v>839.818166</v>
      </c>
      <c r="G1962" s="30"/>
      <c r="H1962" s="21" t="n">
        <f aca="false">G1962*$R$2</f>
        <v>0</v>
      </c>
      <c r="I1962" s="27" t="n">
        <v>2</v>
      </c>
      <c r="J1962" s="22" t="n">
        <f aca="false">IF(I1962&gt;=1,F1962*$J$2,"")</f>
        <v>251.9454498</v>
      </c>
      <c r="K1962" s="22" t="n">
        <f aca="false">IF(I1962&gt;=2,F1962*$K$2,"")</f>
        <v>167.9636332</v>
      </c>
      <c r="L1962" s="22" t="str">
        <f aca="false">IF(I1962&gt;=3,F1962*$L$2,"")</f>
        <v/>
      </c>
      <c r="M1962" s="22" t="str">
        <f aca="false">IF(I1962&gt;=4,F1962*$M$2,"")</f>
        <v/>
      </c>
      <c r="N1962" s="27" t="n">
        <v>3</v>
      </c>
      <c r="O1962" s="27" t="n">
        <v>0</v>
      </c>
      <c r="P1962" s="31" t="n">
        <v>0</v>
      </c>
      <c r="Q1962" s="32"/>
      <c r="R1962" s="38"/>
      <c r="S1962" s="25" t="n">
        <f aca="false">SUM(F1962,H1962,J1962,K1962,L1962,M1962)</f>
        <v>1259.727249</v>
      </c>
      <c r="T1962" s="25" t="n">
        <f aca="false">SUM(F1962,H1962,J1962,K1962,L1962,M1962,Q1962)</f>
        <v>1259.727249</v>
      </c>
      <c r="AMH1962" s="13"/>
      <c r="AMI1962" s="0"/>
      <c r="AMJ1962" s="0"/>
    </row>
    <row r="1963" s="39" customFormat="true" ht="13.8" hidden="false" customHeight="false" outlineLevel="0" collapsed="false">
      <c r="A1963" s="16" t="n">
        <v>31101399</v>
      </c>
      <c r="B1963" s="17" t="s">
        <v>1993</v>
      </c>
      <c r="C1963" s="18"/>
      <c r="D1963" s="18"/>
      <c r="E1963" s="16" t="s">
        <v>37</v>
      </c>
      <c r="F1963" s="19" t="n">
        <f aca="false">IF(C1963="",VLOOKUP(E1963,'PORTE E UCO'!$A$5:$D$46,4,0),VLOOKUP(E1963,'PORTE E UCO'!$A$5:$D$46,4,0)*C1963)</f>
        <v>192.437794</v>
      </c>
      <c r="G1963" s="20"/>
      <c r="H1963" s="21" t="n">
        <f aca="false">G1963*$R$2</f>
        <v>0</v>
      </c>
      <c r="I1963" s="16" t="n">
        <v>0</v>
      </c>
      <c r="J1963" s="22" t="str">
        <f aca="false">IF(I1963&gt;=1,F1963*$J$2,"")</f>
        <v/>
      </c>
      <c r="K1963" s="22" t="str">
        <f aca="false">IF(I1963&gt;=2,F1963*$K$2,"")</f>
        <v/>
      </c>
      <c r="L1963" s="22" t="str">
        <f aca="false">IF(I1963&gt;=3,F1963*$L$2,"")</f>
        <v/>
      </c>
      <c r="M1963" s="22" t="str">
        <f aca="false">IF(I1963&gt;=4,F1963*$M$2,"")</f>
        <v/>
      </c>
      <c r="N1963" s="16" t="n">
        <v>2</v>
      </c>
      <c r="O1963" s="16" t="n">
        <v>0</v>
      </c>
      <c r="P1963" s="23" t="n">
        <v>0</v>
      </c>
      <c r="Q1963" s="22"/>
      <c r="R1963" s="38"/>
      <c r="S1963" s="25" t="n">
        <f aca="false">SUM(F1963,H1963,J1963,K1963,L1963,M1963)</f>
        <v>192.437794</v>
      </c>
      <c r="T1963" s="25" t="n">
        <f aca="false">SUM(F1963,H1963,J1963,K1963,L1963,M1963,Q1963)</f>
        <v>192.437794</v>
      </c>
      <c r="AMH1963" s="13"/>
      <c r="AMI1963" s="0"/>
      <c r="AMJ1963" s="0"/>
    </row>
    <row r="1964" s="39" customFormat="true" ht="13.8" hidden="false" customHeight="false" outlineLevel="0" collapsed="false">
      <c r="A1964" s="27" t="n">
        <v>31101402</v>
      </c>
      <c r="B1964" s="28" t="s">
        <v>1994</v>
      </c>
      <c r="C1964" s="29"/>
      <c r="D1964" s="29"/>
      <c r="E1964" s="27" t="s">
        <v>31</v>
      </c>
      <c r="F1964" s="19" t="n">
        <f aca="false">IF(C1964="",VLOOKUP(E1964,'PORTE E UCO'!$A$5:$D$46,4,0),VLOOKUP(E1964,'PORTE E UCO'!$A$5:$D$46,4,0)*C1964)</f>
        <v>262.342192</v>
      </c>
      <c r="G1964" s="30"/>
      <c r="H1964" s="21" t="n">
        <f aca="false">G1964*$R$2</f>
        <v>0</v>
      </c>
      <c r="I1964" s="27" t="n">
        <v>0</v>
      </c>
      <c r="J1964" s="22" t="str">
        <f aca="false">IF(I1964&gt;=1,F1964*$J$2,"")</f>
        <v/>
      </c>
      <c r="K1964" s="22" t="str">
        <f aca="false">IF(I1964&gt;=2,F1964*$K$2,"")</f>
        <v/>
      </c>
      <c r="L1964" s="22" t="str">
        <f aca="false">IF(I1964&gt;=3,F1964*$L$2,"")</f>
        <v/>
      </c>
      <c r="M1964" s="22" t="str">
        <f aca="false">IF(I1964&gt;=4,F1964*$M$2,"")</f>
        <v/>
      </c>
      <c r="N1964" s="27" t="n">
        <v>0</v>
      </c>
      <c r="O1964" s="27" t="n">
        <v>0</v>
      </c>
      <c r="P1964" s="31" t="n">
        <v>0</v>
      </c>
      <c r="Q1964" s="32"/>
      <c r="R1964" s="38"/>
      <c r="S1964" s="25" t="n">
        <f aca="false">SUM(F1964,H1964,J1964,K1964,L1964,M1964)</f>
        <v>262.342192</v>
      </c>
      <c r="T1964" s="25" t="n">
        <f aca="false">SUM(F1964,H1964,J1964,K1964,L1964,M1964,Q1964)</f>
        <v>262.342192</v>
      </c>
      <c r="AMH1964" s="13"/>
      <c r="AMI1964" s="0"/>
      <c r="AMJ1964" s="0"/>
    </row>
    <row r="1965" s="39" customFormat="true" ht="13.8" hidden="false" customHeight="false" outlineLevel="0" collapsed="false">
      <c r="A1965" s="16" t="n">
        <v>31101410</v>
      </c>
      <c r="B1965" s="17" t="s">
        <v>1995</v>
      </c>
      <c r="C1965" s="18"/>
      <c r="D1965" s="18"/>
      <c r="E1965" s="16" t="s">
        <v>254</v>
      </c>
      <c r="F1965" s="19" t="n">
        <f aca="false">IF(C1965="",VLOOKUP(E1965,'PORTE E UCO'!$A$5:$D$46,4,0),VLOOKUP(E1965,'PORTE E UCO'!$A$5:$D$46,4,0)*C1965)</f>
        <v>1875.234508</v>
      </c>
      <c r="G1965" s="20"/>
      <c r="H1965" s="21" t="n">
        <f aca="false">G1965*$R$2</f>
        <v>0</v>
      </c>
      <c r="I1965" s="16" t="n">
        <v>2</v>
      </c>
      <c r="J1965" s="22" t="n">
        <f aca="false">IF(I1965&gt;=1,F1965*$J$2,"")</f>
        <v>562.5703524</v>
      </c>
      <c r="K1965" s="22" t="n">
        <f aca="false">IF(I1965&gt;=2,F1965*$K$2,"")</f>
        <v>375.0469016</v>
      </c>
      <c r="L1965" s="22" t="str">
        <f aca="false">IF(I1965&gt;=3,F1965*$L$2,"")</f>
        <v/>
      </c>
      <c r="M1965" s="22" t="str">
        <f aca="false">IF(I1965&gt;=4,F1965*$M$2,"")</f>
        <v/>
      </c>
      <c r="N1965" s="16" t="n">
        <v>6</v>
      </c>
      <c r="O1965" s="16" t="n">
        <v>0</v>
      </c>
      <c r="P1965" s="23" t="n">
        <v>0</v>
      </c>
      <c r="Q1965" s="22"/>
      <c r="R1965" s="38"/>
      <c r="S1965" s="25" t="n">
        <f aca="false">SUM(F1965,H1965,J1965,K1965,L1965,M1965)</f>
        <v>2812.851762</v>
      </c>
      <c r="T1965" s="25" t="n">
        <f aca="false">SUM(F1965,H1965,J1965,K1965,L1965,M1965,Q1965)</f>
        <v>2812.851762</v>
      </c>
      <c r="AMH1965" s="13"/>
      <c r="AMI1965" s="0"/>
      <c r="AMJ1965" s="0"/>
    </row>
    <row r="1966" s="39" customFormat="true" ht="13.8" hidden="false" customHeight="false" outlineLevel="0" collapsed="false">
      <c r="A1966" s="27" t="n">
        <v>31101429</v>
      </c>
      <c r="B1966" s="28" t="s">
        <v>1996</v>
      </c>
      <c r="C1966" s="29"/>
      <c r="D1966" s="29"/>
      <c r="E1966" s="27" t="s">
        <v>206</v>
      </c>
      <c r="F1966" s="19" t="n">
        <f aca="false">IF(C1966="",VLOOKUP(E1966,'PORTE E UCO'!$A$5:$D$46,4,0),VLOOKUP(E1966,'PORTE E UCO'!$A$5:$D$46,4,0)*C1966)</f>
        <v>839.818166</v>
      </c>
      <c r="G1966" s="30"/>
      <c r="H1966" s="21" t="n">
        <f aca="false">G1966*$R$2</f>
        <v>0</v>
      </c>
      <c r="I1966" s="27" t="n">
        <v>2</v>
      </c>
      <c r="J1966" s="22" t="n">
        <f aca="false">IF(I1966&gt;=1,F1966*$J$2,"")</f>
        <v>251.9454498</v>
      </c>
      <c r="K1966" s="22" t="n">
        <f aca="false">IF(I1966&gt;=2,F1966*$K$2,"")</f>
        <v>167.9636332</v>
      </c>
      <c r="L1966" s="22" t="str">
        <f aca="false">IF(I1966&gt;=3,F1966*$L$2,"")</f>
        <v/>
      </c>
      <c r="M1966" s="22" t="str">
        <f aca="false">IF(I1966&gt;=4,F1966*$M$2,"")</f>
        <v/>
      </c>
      <c r="N1966" s="27" t="n">
        <v>4</v>
      </c>
      <c r="O1966" s="27" t="n">
        <v>0</v>
      </c>
      <c r="P1966" s="31" t="n">
        <v>0</v>
      </c>
      <c r="Q1966" s="32"/>
      <c r="R1966" s="38"/>
      <c r="S1966" s="25" t="n">
        <f aca="false">SUM(F1966,H1966,J1966,K1966,L1966,M1966)</f>
        <v>1259.727249</v>
      </c>
      <c r="T1966" s="25" t="n">
        <f aca="false">SUM(F1966,H1966,J1966,K1966,L1966,M1966,Q1966)</f>
        <v>1259.727249</v>
      </c>
      <c r="AMH1966" s="13"/>
      <c r="AMI1966" s="0"/>
      <c r="AMJ1966" s="0"/>
    </row>
    <row r="1967" s="39" customFormat="true" ht="13.8" hidden="false" customHeight="false" outlineLevel="0" collapsed="false">
      <c r="A1967" s="16" t="n">
        <v>31101437</v>
      </c>
      <c r="B1967" s="17" t="s">
        <v>1997</v>
      </c>
      <c r="C1967" s="18"/>
      <c r="D1967" s="18"/>
      <c r="E1967" s="16" t="s">
        <v>272</v>
      </c>
      <c r="F1967" s="19" t="n">
        <f aca="false">IF(C1967="",VLOOKUP(E1967,'PORTE E UCO'!$A$5:$D$46,4,0),VLOOKUP(E1967,'PORTE E UCO'!$A$5:$D$46,4,0)*C1967)</f>
        <v>801.009488</v>
      </c>
      <c r="G1967" s="20"/>
      <c r="H1967" s="21" t="n">
        <f aca="false">G1967*$R$2</f>
        <v>0</v>
      </c>
      <c r="I1967" s="16" t="n">
        <v>2</v>
      </c>
      <c r="J1967" s="22" t="n">
        <f aca="false">IF(I1967&gt;=1,F1967*$J$2,"")</f>
        <v>240.3028464</v>
      </c>
      <c r="K1967" s="22" t="n">
        <f aca="false">IF(I1967&gt;=2,F1967*$K$2,"")</f>
        <v>160.2018976</v>
      </c>
      <c r="L1967" s="22" t="str">
        <f aca="false">IF(I1967&gt;=3,F1967*$L$2,"")</f>
        <v/>
      </c>
      <c r="M1967" s="22" t="str">
        <f aca="false">IF(I1967&gt;=4,F1967*$M$2,"")</f>
        <v/>
      </c>
      <c r="N1967" s="16" t="n">
        <v>5</v>
      </c>
      <c r="O1967" s="16" t="n">
        <v>0</v>
      </c>
      <c r="P1967" s="23" t="n">
        <v>0</v>
      </c>
      <c r="Q1967" s="22"/>
      <c r="R1967" s="38"/>
      <c r="S1967" s="25" t="n">
        <f aca="false">SUM(F1967,H1967,J1967,K1967,L1967,M1967)</f>
        <v>1201.514232</v>
      </c>
      <c r="T1967" s="25" t="n">
        <f aca="false">SUM(F1967,H1967,J1967,K1967,L1967,M1967,Q1967)</f>
        <v>1201.514232</v>
      </c>
      <c r="AMH1967" s="13"/>
      <c r="AMI1967" s="0"/>
      <c r="AMJ1967" s="0"/>
    </row>
    <row r="1968" s="39" customFormat="true" ht="13.8" hidden="false" customHeight="false" outlineLevel="0" collapsed="false">
      <c r="A1968" s="27" t="n">
        <v>31101445</v>
      </c>
      <c r="B1968" s="28" t="s">
        <v>1998</v>
      </c>
      <c r="C1968" s="29"/>
      <c r="D1968" s="29"/>
      <c r="E1968" s="27" t="s">
        <v>225</v>
      </c>
      <c r="F1968" s="19" t="n">
        <f aca="false">IF(C1968="",VLOOKUP(E1968,'PORTE E UCO'!$A$5:$D$46,4,0),VLOOKUP(E1968,'PORTE E UCO'!$A$5:$D$46,4,0)*C1968)</f>
        <v>1035.416342</v>
      </c>
      <c r="G1968" s="30"/>
      <c r="H1968" s="21" t="n">
        <f aca="false">G1968*$R$2</f>
        <v>0</v>
      </c>
      <c r="I1968" s="27" t="n">
        <v>2</v>
      </c>
      <c r="J1968" s="22" t="n">
        <f aca="false">IF(I1968&gt;=1,F1968*$J$2,"")</f>
        <v>310.6249026</v>
      </c>
      <c r="K1968" s="22" t="n">
        <f aca="false">IF(I1968&gt;=2,F1968*$K$2,"")</f>
        <v>207.0832684</v>
      </c>
      <c r="L1968" s="22" t="str">
        <f aca="false">IF(I1968&gt;=3,F1968*$L$2,"")</f>
        <v/>
      </c>
      <c r="M1968" s="22" t="str">
        <f aca="false">IF(I1968&gt;=4,F1968*$M$2,"")</f>
        <v/>
      </c>
      <c r="N1968" s="27" t="n">
        <v>4</v>
      </c>
      <c r="O1968" s="27" t="n">
        <v>0</v>
      </c>
      <c r="P1968" s="31" t="n">
        <v>0</v>
      </c>
      <c r="Q1968" s="32"/>
      <c r="R1968" s="38"/>
      <c r="S1968" s="25" t="n">
        <f aca="false">SUM(F1968,H1968,J1968,K1968,L1968,M1968)</f>
        <v>1553.124513</v>
      </c>
      <c r="T1968" s="25" t="n">
        <f aca="false">SUM(F1968,H1968,J1968,K1968,L1968,M1968,Q1968)</f>
        <v>1553.124513</v>
      </c>
      <c r="AMH1968" s="13"/>
      <c r="AMI1968" s="0"/>
      <c r="AMJ1968" s="0"/>
    </row>
    <row r="1969" s="39" customFormat="true" ht="13.8" hidden="false" customHeight="false" outlineLevel="0" collapsed="false">
      <c r="A1969" s="16" t="n">
        <v>31101453</v>
      </c>
      <c r="B1969" s="17" t="s">
        <v>1999</v>
      </c>
      <c r="C1969" s="18"/>
      <c r="D1969" s="18"/>
      <c r="E1969" s="16" t="s">
        <v>320</v>
      </c>
      <c r="F1969" s="19" t="n">
        <f aca="false">IF(C1969="",VLOOKUP(E1969,'PORTE E UCO'!$A$5:$D$46,4,0),VLOOKUP(E1969,'PORTE E UCO'!$A$5:$D$46,4,0)*C1969)</f>
        <v>1224.795374</v>
      </c>
      <c r="G1969" s="20"/>
      <c r="H1969" s="21" t="n">
        <f aca="false">G1969*$R$2</f>
        <v>0</v>
      </c>
      <c r="I1969" s="16" t="n">
        <v>2</v>
      </c>
      <c r="J1969" s="22" t="n">
        <f aca="false">IF(I1969&gt;=1,F1969*$J$2,"")</f>
        <v>367.4386122</v>
      </c>
      <c r="K1969" s="22" t="n">
        <f aca="false">IF(I1969&gt;=2,F1969*$K$2,"")</f>
        <v>244.9590748</v>
      </c>
      <c r="L1969" s="22" t="str">
        <f aca="false">IF(I1969&gt;=3,F1969*$L$2,"")</f>
        <v/>
      </c>
      <c r="M1969" s="22" t="str">
        <f aca="false">IF(I1969&gt;=4,F1969*$M$2,"")</f>
        <v/>
      </c>
      <c r="N1969" s="16" t="n">
        <v>4</v>
      </c>
      <c r="O1969" s="16" t="n">
        <v>0</v>
      </c>
      <c r="P1969" s="23" t="n">
        <v>0</v>
      </c>
      <c r="Q1969" s="22"/>
      <c r="R1969" s="38"/>
      <c r="S1969" s="25" t="n">
        <f aca="false">SUM(F1969,H1969,J1969,K1969,L1969,M1969)</f>
        <v>1837.193061</v>
      </c>
      <c r="T1969" s="25" t="n">
        <f aca="false">SUM(F1969,H1969,J1969,K1969,L1969,M1969,Q1969)</f>
        <v>1837.193061</v>
      </c>
      <c r="AMH1969" s="13"/>
      <c r="AMI1969" s="0"/>
      <c r="AMJ1969" s="0"/>
    </row>
    <row r="1970" s="39" customFormat="true" ht="13.8" hidden="false" customHeight="false" outlineLevel="0" collapsed="false">
      <c r="A1970" s="27" t="n">
        <v>31101461</v>
      </c>
      <c r="B1970" s="28" t="s">
        <v>2000</v>
      </c>
      <c r="C1970" s="29"/>
      <c r="D1970" s="29"/>
      <c r="E1970" s="27" t="s">
        <v>254</v>
      </c>
      <c r="F1970" s="19" t="n">
        <f aca="false">IF(C1970="",VLOOKUP(E1970,'PORTE E UCO'!$A$5:$D$46,4,0),VLOOKUP(E1970,'PORTE E UCO'!$A$5:$D$46,4,0)*C1970)</f>
        <v>1875.234508</v>
      </c>
      <c r="G1970" s="30"/>
      <c r="H1970" s="21" t="n">
        <f aca="false">G1970*$R$2</f>
        <v>0</v>
      </c>
      <c r="I1970" s="27" t="n">
        <v>2</v>
      </c>
      <c r="J1970" s="22" t="n">
        <f aca="false">IF(I1970&gt;=1,F1970*$J$2,"")</f>
        <v>562.5703524</v>
      </c>
      <c r="K1970" s="22" t="n">
        <f aca="false">IF(I1970&gt;=2,F1970*$K$2,"")</f>
        <v>375.0469016</v>
      </c>
      <c r="L1970" s="22" t="str">
        <f aca="false">IF(I1970&gt;=3,F1970*$L$2,"")</f>
        <v/>
      </c>
      <c r="M1970" s="22" t="str">
        <f aca="false">IF(I1970&gt;=4,F1970*$M$2,"")</f>
        <v/>
      </c>
      <c r="N1970" s="27" t="n">
        <v>6</v>
      </c>
      <c r="O1970" s="27" t="n">
        <v>0</v>
      </c>
      <c r="P1970" s="31" t="n">
        <v>0</v>
      </c>
      <c r="Q1970" s="32"/>
      <c r="R1970" s="38"/>
      <c r="S1970" s="25" t="n">
        <f aca="false">SUM(F1970,H1970,J1970,K1970,L1970,M1970)</f>
        <v>2812.851762</v>
      </c>
      <c r="T1970" s="25" t="n">
        <f aca="false">SUM(F1970,H1970,J1970,K1970,L1970,M1970,Q1970)</f>
        <v>2812.851762</v>
      </c>
      <c r="AMH1970" s="13"/>
      <c r="AMI1970" s="0"/>
      <c r="AMJ1970" s="0"/>
    </row>
    <row r="1971" s="39" customFormat="true" ht="13.8" hidden="false" customHeight="false" outlineLevel="0" collapsed="false">
      <c r="A1971" s="16" t="n">
        <v>31101470</v>
      </c>
      <c r="B1971" s="17" t="s">
        <v>2001</v>
      </c>
      <c r="C1971" s="18"/>
      <c r="D1971" s="18"/>
      <c r="E1971" s="16" t="s">
        <v>745</v>
      </c>
      <c r="F1971" s="19" t="n">
        <f aca="false">IF(C1971="",VLOOKUP(E1971,'PORTE E UCO'!$A$5:$D$46,4,0),VLOOKUP(E1971,'PORTE E UCO'!$A$5:$D$46,4,0)*C1971)</f>
        <v>1943.523148</v>
      </c>
      <c r="G1971" s="20"/>
      <c r="H1971" s="21" t="n">
        <f aca="false">G1971*$R$2</f>
        <v>0</v>
      </c>
      <c r="I1971" s="16" t="n">
        <v>2</v>
      </c>
      <c r="J1971" s="22" t="n">
        <f aca="false">IF(I1971&gt;=1,F1971*$J$2,"")</f>
        <v>583.0569444</v>
      </c>
      <c r="K1971" s="22" t="n">
        <f aca="false">IF(I1971&gt;=2,F1971*$K$2,"")</f>
        <v>388.7046296</v>
      </c>
      <c r="L1971" s="22" t="str">
        <f aca="false">IF(I1971&gt;=3,F1971*$L$2,"")</f>
        <v/>
      </c>
      <c r="M1971" s="22" t="str">
        <f aca="false">IF(I1971&gt;=4,F1971*$M$2,"")</f>
        <v/>
      </c>
      <c r="N1971" s="16" t="n">
        <v>5</v>
      </c>
      <c r="O1971" s="16" t="n">
        <v>0</v>
      </c>
      <c r="P1971" s="23" t="n">
        <v>0</v>
      </c>
      <c r="Q1971" s="22"/>
      <c r="R1971" s="38"/>
      <c r="S1971" s="25" t="n">
        <f aca="false">SUM(F1971,H1971,J1971,K1971,L1971,M1971)</f>
        <v>2915.284722</v>
      </c>
      <c r="T1971" s="25" t="n">
        <f aca="false">SUM(F1971,H1971,J1971,K1971,L1971,M1971,Q1971)</f>
        <v>2915.284722</v>
      </c>
      <c r="AMH1971" s="13"/>
      <c r="AMI1971" s="0"/>
      <c r="AMJ1971" s="0"/>
    </row>
    <row r="1972" s="39" customFormat="true" ht="13.8" hidden="false" customHeight="false" outlineLevel="0" collapsed="false">
      <c r="A1972" s="27" t="n">
        <v>31102018</v>
      </c>
      <c r="B1972" s="28" t="s">
        <v>2002</v>
      </c>
      <c r="C1972" s="29"/>
      <c r="D1972" s="29"/>
      <c r="E1972" s="27" t="s">
        <v>223</v>
      </c>
      <c r="F1972" s="19" t="n">
        <f aca="false">IF(C1972="",VLOOKUP(E1972,'PORTE E UCO'!$A$5:$D$46,4,0),VLOOKUP(E1972,'PORTE E UCO'!$A$5:$D$46,4,0)*C1972)</f>
        <v>436.20385</v>
      </c>
      <c r="G1972" s="30"/>
      <c r="H1972" s="21" t="n">
        <f aca="false">G1972*$R$2</f>
        <v>0</v>
      </c>
      <c r="I1972" s="27" t="n">
        <v>1</v>
      </c>
      <c r="J1972" s="22" t="n">
        <f aca="false">IF(I1972&gt;=1,F1972*$J$2,"")</f>
        <v>130.861155</v>
      </c>
      <c r="K1972" s="22" t="str">
        <f aca="false">IF(I1972&gt;=2,F1972*$K$2,"")</f>
        <v/>
      </c>
      <c r="L1972" s="22" t="str">
        <f aca="false">IF(I1972&gt;=3,F1972*$L$2,"")</f>
        <v/>
      </c>
      <c r="M1972" s="22" t="str">
        <f aca="false">IF(I1972&gt;=4,F1972*$M$2,"")</f>
        <v/>
      </c>
      <c r="N1972" s="27" t="n">
        <v>1</v>
      </c>
      <c r="O1972" s="27" t="n">
        <v>0</v>
      </c>
      <c r="P1972" s="31" t="n">
        <v>0</v>
      </c>
      <c r="Q1972" s="32"/>
      <c r="R1972" s="38"/>
      <c r="S1972" s="25" t="n">
        <f aca="false">SUM(F1972,H1972,J1972,K1972,L1972,M1972)</f>
        <v>567.065005</v>
      </c>
      <c r="T1972" s="25" t="n">
        <f aca="false">SUM(F1972,H1972,J1972,K1972,L1972,M1972,Q1972)</f>
        <v>567.065005</v>
      </c>
      <c r="AMH1972" s="13"/>
      <c r="AMI1972" s="0"/>
      <c r="AMJ1972" s="0"/>
    </row>
    <row r="1973" s="39" customFormat="true" ht="13.8" hidden="false" customHeight="false" outlineLevel="0" collapsed="false">
      <c r="A1973" s="16" t="n">
        <v>31102026</v>
      </c>
      <c r="B1973" s="17" t="s">
        <v>2003</v>
      </c>
      <c r="C1973" s="18"/>
      <c r="D1973" s="18"/>
      <c r="E1973" s="16" t="s">
        <v>24</v>
      </c>
      <c r="F1973" s="19" t="n">
        <f aca="false">IF(C1973="",VLOOKUP(E1973,'PORTE E UCO'!$A$5:$D$46,4,0),VLOOKUP(E1973,'PORTE E UCO'!$A$5:$D$46,4,0)*C1973)</f>
        <v>377.223602</v>
      </c>
      <c r="G1973" s="20" t="n">
        <v>16.68</v>
      </c>
      <c r="H1973" s="21" t="n">
        <f aca="false">G1973*$R$2</f>
        <v>328.15618176</v>
      </c>
      <c r="I1973" s="16" t="n">
        <v>1</v>
      </c>
      <c r="J1973" s="22" t="n">
        <f aca="false">IF(I1973&gt;=1,F1973*$J$2,"")</f>
        <v>113.1670806</v>
      </c>
      <c r="K1973" s="22" t="str">
        <f aca="false">IF(I1973&gt;=2,F1973*$K$2,"")</f>
        <v/>
      </c>
      <c r="L1973" s="22" t="str">
        <f aca="false">IF(I1973&gt;=3,F1973*$L$2,"")</f>
        <v/>
      </c>
      <c r="M1973" s="22" t="str">
        <f aca="false">IF(I1973&gt;=4,F1973*$M$2,"")</f>
        <v/>
      </c>
      <c r="N1973" s="16" t="n">
        <v>1</v>
      </c>
      <c r="O1973" s="16" t="n">
        <v>0</v>
      </c>
      <c r="P1973" s="23" t="n">
        <v>0</v>
      </c>
      <c r="Q1973" s="22"/>
      <c r="R1973" s="38"/>
      <c r="S1973" s="25" t="n">
        <f aca="false">SUM(F1973,H1973,J1973,K1973,L1973,M1973)</f>
        <v>818.54686436</v>
      </c>
      <c r="T1973" s="25" t="n">
        <f aca="false">SUM(F1973,H1973,J1973,K1973,L1973,M1973,Q1973)</f>
        <v>818.54686436</v>
      </c>
      <c r="AMH1973" s="13"/>
      <c r="AMI1973" s="0"/>
      <c r="AMJ1973" s="0"/>
    </row>
    <row r="1974" s="39" customFormat="true" ht="13.8" hidden="false" customHeight="false" outlineLevel="0" collapsed="false">
      <c r="A1974" s="27" t="n">
        <v>31102034</v>
      </c>
      <c r="B1974" s="28" t="s">
        <v>2004</v>
      </c>
      <c r="C1974" s="29"/>
      <c r="D1974" s="29"/>
      <c r="E1974" s="27" t="s">
        <v>22</v>
      </c>
      <c r="F1974" s="19" t="n">
        <f aca="false">IF(C1974="",VLOOKUP(E1974,'PORTE E UCO'!$A$5:$D$46,4,0),VLOOKUP(E1974,'PORTE E UCO'!$A$5:$D$46,4,0)*C1974)</f>
        <v>220.434104</v>
      </c>
      <c r="G1974" s="30" t="n">
        <v>3.98</v>
      </c>
      <c r="H1974" s="21" t="n">
        <f aca="false">G1974*$R$2</f>
        <v>78.30105536</v>
      </c>
      <c r="I1974" s="27" t="n">
        <v>1</v>
      </c>
      <c r="J1974" s="22" t="n">
        <f aca="false">IF(I1974&gt;=1,F1974*$J$2,"")</f>
        <v>66.1302312</v>
      </c>
      <c r="K1974" s="22" t="str">
        <f aca="false">IF(I1974&gt;=2,F1974*$K$2,"")</f>
        <v/>
      </c>
      <c r="L1974" s="22" t="str">
        <f aca="false">IF(I1974&gt;=3,F1974*$L$2,"")</f>
        <v/>
      </c>
      <c r="M1974" s="22" t="str">
        <f aca="false">IF(I1974&gt;=4,F1974*$M$2,"")</f>
        <v/>
      </c>
      <c r="N1974" s="27" t="n">
        <v>2</v>
      </c>
      <c r="O1974" s="27" t="n">
        <v>0</v>
      </c>
      <c r="P1974" s="31" t="n">
        <v>0</v>
      </c>
      <c r="Q1974" s="32"/>
      <c r="R1974" s="38"/>
      <c r="S1974" s="25" t="n">
        <f aca="false">SUM(F1974,H1974,J1974,K1974,L1974,M1974)</f>
        <v>364.86539056</v>
      </c>
      <c r="T1974" s="25" t="n">
        <f aca="false">SUM(F1974,H1974,J1974,K1974,L1974,M1974,Q1974)</f>
        <v>364.86539056</v>
      </c>
      <c r="AMH1974" s="13"/>
      <c r="AMI1974" s="0"/>
      <c r="AMJ1974" s="0"/>
    </row>
    <row r="1975" s="39" customFormat="true" ht="13.8" hidden="false" customHeight="false" outlineLevel="0" collapsed="false">
      <c r="A1975" s="16" t="n">
        <v>31102042</v>
      </c>
      <c r="B1975" s="17" t="s">
        <v>2005</v>
      </c>
      <c r="C1975" s="18"/>
      <c r="D1975" s="18"/>
      <c r="E1975" s="16" t="s">
        <v>223</v>
      </c>
      <c r="F1975" s="19" t="n">
        <f aca="false">IF(C1975="",VLOOKUP(E1975,'PORTE E UCO'!$A$5:$D$46,4,0),VLOOKUP(E1975,'PORTE E UCO'!$A$5:$D$46,4,0)*C1975)</f>
        <v>436.20385</v>
      </c>
      <c r="G1975" s="20"/>
      <c r="H1975" s="21" t="n">
        <f aca="false">G1975*$R$2</f>
        <v>0</v>
      </c>
      <c r="I1975" s="16" t="n">
        <v>1</v>
      </c>
      <c r="J1975" s="22" t="n">
        <f aca="false">IF(I1975&gt;=1,F1975*$J$2,"")</f>
        <v>130.861155</v>
      </c>
      <c r="K1975" s="22" t="str">
        <f aca="false">IF(I1975&gt;=2,F1975*$K$2,"")</f>
        <v/>
      </c>
      <c r="L1975" s="22" t="str">
        <f aca="false">IF(I1975&gt;=3,F1975*$L$2,"")</f>
        <v/>
      </c>
      <c r="M1975" s="22" t="str">
        <f aca="false">IF(I1975&gt;=4,F1975*$M$2,"")</f>
        <v/>
      </c>
      <c r="N1975" s="16" t="n">
        <v>3</v>
      </c>
      <c r="O1975" s="16" t="n">
        <v>0</v>
      </c>
      <c r="P1975" s="23" t="n">
        <v>0</v>
      </c>
      <c r="Q1975" s="22"/>
      <c r="R1975" s="38"/>
      <c r="S1975" s="25" t="n">
        <f aca="false">SUM(F1975,H1975,J1975,K1975,L1975,M1975)</f>
        <v>567.065005</v>
      </c>
      <c r="T1975" s="25" t="n">
        <f aca="false">SUM(F1975,H1975,J1975,K1975,L1975,M1975,Q1975)</f>
        <v>567.065005</v>
      </c>
      <c r="AMH1975" s="13"/>
      <c r="AMI1975" s="0"/>
      <c r="AMJ1975" s="0"/>
    </row>
    <row r="1976" s="39" customFormat="true" ht="13.8" hidden="false" customHeight="false" outlineLevel="0" collapsed="false">
      <c r="A1976" s="27" t="n">
        <v>31102050</v>
      </c>
      <c r="B1976" s="28" t="s">
        <v>2006</v>
      </c>
      <c r="C1976" s="29"/>
      <c r="D1976" s="29"/>
      <c r="E1976" s="27" t="s">
        <v>24</v>
      </c>
      <c r="F1976" s="19" t="n">
        <f aca="false">IF(C1976="",VLOOKUP(E1976,'PORTE E UCO'!$A$5:$D$46,4,0),VLOOKUP(E1976,'PORTE E UCO'!$A$5:$D$46,4,0)*C1976)</f>
        <v>377.223602</v>
      </c>
      <c r="G1976" s="30" t="n">
        <v>4.96</v>
      </c>
      <c r="H1976" s="21" t="n">
        <f aca="false">G1976*$R$2</f>
        <v>97.58121472</v>
      </c>
      <c r="I1976" s="27" t="n">
        <v>1</v>
      </c>
      <c r="J1976" s="22" t="n">
        <f aca="false">IF(I1976&gt;=1,F1976*$J$2,"")</f>
        <v>113.1670806</v>
      </c>
      <c r="K1976" s="22" t="str">
        <f aca="false">IF(I1976&gt;=2,F1976*$K$2,"")</f>
        <v/>
      </c>
      <c r="L1976" s="22" t="str">
        <f aca="false">IF(I1976&gt;=3,F1976*$L$2,"")</f>
        <v/>
      </c>
      <c r="M1976" s="22" t="str">
        <f aca="false">IF(I1976&gt;=4,F1976*$M$2,"")</f>
        <v/>
      </c>
      <c r="N1976" s="27" t="n">
        <v>2</v>
      </c>
      <c r="O1976" s="27" t="n">
        <v>0</v>
      </c>
      <c r="P1976" s="31" t="n">
        <v>0</v>
      </c>
      <c r="Q1976" s="32"/>
      <c r="R1976" s="38"/>
      <c r="S1976" s="25" t="n">
        <f aca="false">SUM(F1976,H1976,J1976,K1976,L1976,M1976)</f>
        <v>587.97189732</v>
      </c>
      <c r="T1976" s="25" t="n">
        <f aca="false">SUM(F1976,H1976,J1976,K1976,L1976,M1976,Q1976)</f>
        <v>587.97189732</v>
      </c>
      <c r="AMH1976" s="13"/>
      <c r="AMI1976" s="0"/>
      <c r="AMJ1976" s="0"/>
    </row>
    <row r="1977" s="39" customFormat="true" ht="13.8" hidden="false" customHeight="false" outlineLevel="0" collapsed="false">
      <c r="A1977" s="16" t="n">
        <v>31102069</v>
      </c>
      <c r="B1977" s="17" t="s">
        <v>2007</v>
      </c>
      <c r="C1977" s="18"/>
      <c r="D1977" s="18"/>
      <c r="E1977" s="16" t="s">
        <v>350</v>
      </c>
      <c r="F1977" s="19" t="n">
        <f aca="false">IF(C1977="",VLOOKUP(E1977,'PORTE E UCO'!$A$5:$D$46,4,0),VLOOKUP(E1977,'PORTE E UCO'!$A$5:$D$46,4,0)*C1977)</f>
        <v>479.687048</v>
      </c>
      <c r="G1977" s="20" t="n">
        <v>40.87</v>
      </c>
      <c r="H1977" s="21" t="n">
        <f aca="false">G1977*$R$2</f>
        <v>804.06133984</v>
      </c>
      <c r="I1977" s="16" t="n">
        <v>1</v>
      </c>
      <c r="J1977" s="22" t="n">
        <f aca="false">IF(I1977&gt;=1,F1977*$J$2,"")</f>
        <v>143.9061144</v>
      </c>
      <c r="K1977" s="22" t="str">
        <f aca="false">IF(I1977&gt;=2,F1977*$K$2,"")</f>
        <v/>
      </c>
      <c r="L1977" s="22" t="str">
        <f aca="false">IF(I1977&gt;=3,F1977*$L$2,"")</f>
        <v/>
      </c>
      <c r="M1977" s="22" t="str">
        <f aca="false">IF(I1977&gt;=4,F1977*$M$2,"")</f>
        <v/>
      </c>
      <c r="N1977" s="16" t="n">
        <v>3</v>
      </c>
      <c r="O1977" s="16" t="n">
        <v>0</v>
      </c>
      <c r="P1977" s="23" t="n">
        <v>0</v>
      </c>
      <c r="Q1977" s="22"/>
      <c r="R1977" s="38"/>
      <c r="S1977" s="25" t="n">
        <f aca="false">SUM(F1977,H1977,J1977,K1977,L1977,M1977)</f>
        <v>1427.65450224</v>
      </c>
      <c r="T1977" s="25" t="n">
        <f aca="false">SUM(F1977,H1977,J1977,K1977,L1977,M1977,Q1977)</f>
        <v>1427.65450224</v>
      </c>
      <c r="AMH1977" s="13"/>
      <c r="AMI1977" s="0"/>
      <c r="AMJ1977" s="0"/>
    </row>
    <row r="1978" s="39" customFormat="true" ht="13.8" hidden="false" customHeight="false" outlineLevel="0" collapsed="false">
      <c r="A1978" s="27" t="n">
        <v>31102077</v>
      </c>
      <c r="B1978" s="28" t="s">
        <v>2008</v>
      </c>
      <c r="C1978" s="29"/>
      <c r="D1978" s="29"/>
      <c r="E1978" s="27" t="s">
        <v>223</v>
      </c>
      <c r="F1978" s="19" t="n">
        <f aca="false">IF(C1978="",VLOOKUP(E1978,'PORTE E UCO'!$A$5:$D$46,4,0),VLOOKUP(E1978,'PORTE E UCO'!$A$5:$D$46,4,0)*C1978)</f>
        <v>436.20385</v>
      </c>
      <c r="G1978" s="30" t="n">
        <v>18.07</v>
      </c>
      <c r="H1978" s="21" t="n">
        <f aca="false">G1978*$R$2</f>
        <v>355.50253024</v>
      </c>
      <c r="I1978" s="27" t="n">
        <v>1</v>
      </c>
      <c r="J1978" s="22" t="n">
        <f aca="false">IF(I1978&gt;=1,F1978*$J$2,"")</f>
        <v>130.861155</v>
      </c>
      <c r="K1978" s="22" t="str">
        <f aca="false">IF(I1978&gt;=2,F1978*$K$2,"")</f>
        <v/>
      </c>
      <c r="L1978" s="22" t="str">
        <f aca="false">IF(I1978&gt;=3,F1978*$L$2,"")</f>
        <v/>
      </c>
      <c r="M1978" s="22" t="str">
        <f aca="false">IF(I1978&gt;=4,F1978*$M$2,"")</f>
        <v/>
      </c>
      <c r="N1978" s="27" t="n">
        <v>3</v>
      </c>
      <c r="O1978" s="27" t="n">
        <v>0</v>
      </c>
      <c r="P1978" s="31" t="n">
        <v>0</v>
      </c>
      <c r="Q1978" s="32"/>
      <c r="R1978" s="38"/>
      <c r="S1978" s="25" t="n">
        <f aca="false">SUM(F1978,H1978,J1978,K1978,L1978,M1978)</f>
        <v>922.56753524</v>
      </c>
      <c r="T1978" s="25" t="n">
        <f aca="false">SUM(F1978,H1978,J1978,K1978,L1978,M1978,Q1978)</f>
        <v>922.56753524</v>
      </c>
      <c r="AMH1978" s="13"/>
      <c r="AMI1978" s="0"/>
      <c r="AMJ1978" s="0"/>
    </row>
    <row r="1979" s="39" customFormat="true" ht="13.8" hidden="false" customHeight="false" outlineLevel="0" collapsed="false">
      <c r="A1979" s="16" t="n">
        <v>31102530</v>
      </c>
      <c r="B1979" s="17" t="s">
        <v>2009</v>
      </c>
      <c r="C1979" s="18"/>
      <c r="D1979" s="18"/>
      <c r="E1979" s="16" t="s">
        <v>254</v>
      </c>
      <c r="F1979" s="19" t="n">
        <f aca="false">IF(C1979="",VLOOKUP(E1979,'PORTE E UCO'!$A$5:$D$46,4,0),VLOOKUP(E1979,'PORTE E UCO'!$A$5:$D$46,4,0)*C1979)</f>
        <v>1875.234508</v>
      </c>
      <c r="G1979" s="20" t="n">
        <v>60.83</v>
      </c>
      <c r="H1979" s="21" t="n">
        <f aca="false">G1979*$R$2</f>
        <v>1196.74703456</v>
      </c>
      <c r="I1979" s="16" t="n">
        <v>2</v>
      </c>
      <c r="J1979" s="22" t="n">
        <f aca="false">IF(I1979&gt;=1,F1979*$J$2,"")</f>
        <v>562.5703524</v>
      </c>
      <c r="K1979" s="22" t="n">
        <f aca="false">IF(I1979&gt;=2,F1979*$K$2,"")</f>
        <v>375.0469016</v>
      </c>
      <c r="L1979" s="22" t="str">
        <f aca="false">IF(I1979&gt;=3,F1979*$L$2,"")</f>
        <v/>
      </c>
      <c r="M1979" s="22" t="str">
        <f aca="false">IF(I1979&gt;=4,F1979*$M$2,"")</f>
        <v/>
      </c>
      <c r="N1979" s="16" t="n">
        <v>6</v>
      </c>
      <c r="O1979" s="16" t="n">
        <v>0</v>
      </c>
      <c r="P1979" s="23" t="n">
        <v>0</v>
      </c>
      <c r="Q1979" s="22"/>
      <c r="R1979" s="38"/>
      <c r="S1979" s="25" t="n">
        <f aca="false">SUM(F1979,H1979,J1979,K1979,L1979,M1979)</f>
        <v>4009.59879656</v>
      </c>
      <c r="T1979" s="25" t="n">
        <f aca="false">SUM(F1979,H1979,J1979,K1979,L1979,M1979,Q1979)</f>
        <v>4009.59879656</v>
      </c>
      <c r="AMH1979" s="13"/>
      <c r="AMI1979" s="0"/>
      <c r="AMJ1979" s="0"/>
    </row>
    <row r="1980" s="39" customFormat="true" ht="13.8" hidden="false" customHeight="false" outlineLevel="0" collapsed="false">
      <c r="A1980" s="27" t="n">
        <v>31102085</v>
      </c>
      <c r="B1980" s="28" t="s">
        <v>2010</v>
      </c>
      <c r="C1980" s="29"/>
      <c r="D1980" s="29"/>
      <c r="E1980" s="27" t="s">
        <v>26</v>
      </c>
      <c r="F1980" s="19" t="n">
        <f aca="false">IF(C1980="",VLOOKUP(E1980,'PORTE E UCO'!$A$5:$D$46,4,0),VLOOKUP(E1980,'PORTE E UCO'!$A$5:$D$46,4,0)*C1980)</f>
        <v>324.442174</v>
      </c>
      <c r="G1980" s="30" t="n">
        <v>13.9</v>
      </c>
      <c r="H1980" s="21" t="n">
        <f aca="false">G1980*$R$2</f>
        <v>273.4634848</v>
      </c>
      <c r="I1980" s="27" t="n">
        <v>1</v>
      </c>
      <c r="J1980" s="22" t="n">
        <f aca="false">IF(I1980&gt;=1,F1980*$J$2,"")</f>
        <v>97.3326522</v>
      </c>
      <c r="K1980" s="22" t="str">
        <f aca="false">IF(I1980&gt;=2,F1980*$K$2,"")</f>
        <v/>
      </c>
      <c r="L1980" s="22" t="str">
        <f aca="false">IF(I1980&gt;=3,F1980*$L$2,"")</f>
        <v/>
      </c>
      <c r="M1980" s="22" t="str">
        <f aca="false">IF(I1980&gt;=4,F1980*$M$2,"")</f>
        <v/>
      </c>
      <c r="N1980" s="27" t="n">
        <v>1</v>
      </c>
      <c r="O1980" s="27" t="n">
        <v>0</v>
      </c>
      <c r="P1980" s="31" t="n">
        <v>0</v>
      </c>
      <c r="Q1980" s="32"/>
      <c r="R1980" s="38"/>
      <c r="S1980" s="25" t="n">
        <f aca="false">SUM(F1980,H1980,J1980,K1980,L1980,M1980)</f>
        <v>695.238311</v>
      </c>
      <c r="T1980" s="25" t="n">
        <f aca="false">SUM(F1980,H1980,J1980,K1980,L1980,M1980,Q1980)</f>
        <v>695.238311</v>
      </c>
      <c r="AMH1980" s="13"/>
      <c r="AMI1980" s="0"/>
      <c r="AMJ1980" s="0"/>
    </row>
    <row r="1981" s="39" customFormat="true" ht="13.8" hidden="false" customHeight="false" outlineLevel="0" collapsed="false">
      <c r="A1981" s="16" t="n">
        <v>31102093</v>
      </c>
      <c r="B1981" s="17" t="s">
        <v>2011</v>
      </c>
      <c r="C1981" s="18"/>
      <c r="D1981" s="18"/>
      <c r="E1981" s="16" t="s">
        <v>176</v>
      </c>
      <c r="F1981" s="19" t="n">
        <f aca="false">IF(C1981="",VLOOKUP(E1981,'PORTE E UCO'!$A$5:$D$46,4,0),VLOOKUP(E1981,'PORTE E UCO'!$A$5:$D$46,4,0)*C1981)</f>
        <v>891.034646</v>
      </c>
      <c r="G1981" s="20"/>
      <c r="H1981" s="21" t="n">
        <f aca="false">G1981*$R$2</f>
        <v>0</v>
      </c>
      <c r="I1981" s="16" t="n">
        <v>1</v>
      </c>
      <c r="J1981" s="22" t="n">
        <f aca="false">IF(I1981&gt;=1,F1981*$J$2,"")</f>
        <v>267.3103938</v>
      </c>
      <c r="K1981" s="22" t="str">
        <f aca="false">IF(I1981&gt;=2,F1981*$K$2,"")</f>
        <v/>
      </c>
      <c r="L1981" s="22" t="str">
        <f aca="false">IF(I1981&gt;=3,F1981*$L$2,"")</f>
        <v/>
      </c>
      <c r="M1981" s="22" t="str">
        <f aca="false">IF(I1981&gt;=4,F1981*$M$2,"")</f>
        <v/>
      </c>
      <c r="N1981" s="16" t="n">
        <v>5</v>
      </c>
      <c r="O1981" s="16" t="n">
        <v>0</v>
      </c>
      <c r="P1981" s="23" t="n">
        <v>0</v>
      </c>
      <c r="Q1981" s="22"/>
      <c r="R1981" s="38"/>
      <c r="S1981" s="25" t="n">
        <f aca="false">SUM(F1981,H1981,J1981,K1981,L1981,M1981)</f>
        <v>1158.3450398</v>
      </c>
      <c r="T1981" s="25" t="n">
        <f aca="false">SUM(F1981,H1981,J1981,K1981,L1981,M1981,Q1981)</f>
        <v>1158.3450398</v>
      </c>
      <c r="AMH1981" s="13"/>
      <c r="AMI1981" s="0"/>
      <c r="AMJ1981" s="0"/>
    </row>
    <row r="1982" s="39" customFormat="true" ht="13.8" hidden="false" customHeight="false" outlineLevel="0" collapsed="false">
      <c r="A1982" s="27" t="n">
        <v>31102107</v>
      </c>
      <c r="B1982" s="28" t="s">
        <v>2012</v>
      </c>
      <c r="C1982" s="29"/>
      <c r="D1982" s="29"/>
      <c r="E1982" s="27" t="s">
        <v>206</v>
      </c>
      <c r="F1982" s="19" t="n">
        <f aca="false">IF(C1982="",VLOOKUP(E1982,'PORTE E UCO'!$A$5:$D$46,4,0),VLOOKUP(E1982,'PORTE E UCO'!$A$5:$D$46,4,0)*C1982)</f>
        <v>839.818166</v>
      </c>
      <c r="G1982" s="30"/>
      <c r="H1982" s="21" t="n">
        <f aca="false">G1982*$R$2</f>
        <v>0</v>
      </c>
      <c r="I1982" s="27" t="n">
        <v>1</v>
      </c>
      <c r="J1982" s="22" t="n">
        <f aca="false">IF(I1982&gt;=1,F1982*$J$2,"")</f>
        <v>251.9454498</v>
      </c>
      <c r="K1982" s="22" t="str">
        <f aca="false">IF(I1982&gt;=2,F1982*$K$2,"")</f>
        <v/>
      </c>
      <c r="L1982" s="22" t="str">
        <f aca="false">IF(I1982&gt;=3,F1982*$L$2,"")</f>
        <v/>
      </c>
      <c r="M1982" s="22" t="str">
        <f aca="false">IF(I1982&gt;=4,F1982*$M$2,"")</f>
        <v/>
      </c>
      <c r="N1982" s="27" t="n">
        <v>4</v>
      </c>
      <c r="O1982" s="27" t="n">
        <v>0</v>
      </c>
      <c r="P1982" s="31" t="n">
        <v>0</v>
      </c>
      <c r="Q1982" s="32"/>
      <c r="R1982" s="38"/>
      <c r="S1982" s="25" t="n">
        <f aca="false">SUM(F1982,H1982,J1982,K1982,L1982,M1982)</f>
        <v>1091.7636158</v>
      </c>
      <c r="T1982" s="25" t="n">
        <f aca="false">SUM(F1982,H1982,J1982,K1982,L1982,M1982,Q1982)</f>
        <v>1091.7636158</v>
      </c>
      <c r="AMH1982" s="13"/>
      <c r="AMI1982" s="0"/>
      <c r="AMJ1982" s="0"/>
    </row>
    <row r="1983" s="39" customFormat="true" ht="13.8" hidden="false" customHeight="false" outlineLevel="0" collapsed="false">
      <c r="A1983" s="16" t="n">
        <v>31102115</v>
      </c>
      <c r="B1983" s="17" t="s">
        <v>2013</v>
      </c>
      <c r="C1983" s="18"/>
      <c r="D1983" s="18"/>
      <c r="E1983" s="16" t="s">
        <v>225</v>
      </c>
      <c r="F1983" s="19" t="n">
        <f aca="false">IF(C1983="",VLOOKUP(E1983,'PORTE E UCO'!$A$5:$D$46,4,0),VLOOKUP(E1983,'PORTE E UCO'!$A$5:$D$46,4,0)*C1983)</f>
        <v>1035.416342</v>
      </c>
      <c r="G1983" s="20"/>
      <c r="H1983" s="21" t="n">
        <f aca="false">G1983*$R$2</f>
        <v>0</v>
      </c>
      <c r="I1983" s="16" t="n">
        <v>2</v>
      </c>
      <c r="J1983" s="22" t="n">
        <f aca="false">IF(I1983&gt;=1,F1983*$J$2,"")</f>
        <v>310.6249026</v>
      </c>
      <c r="K1983" s="22" t="n">
        <f aca="false">IF(I1983&gt;=2,F1983*$K$2,"")</f>
        <v>207.0832684</v>
      </c>
      <c r="L1983" s="22" t="str">
        <f aca="false">IF(I1983&gt;=3,F1983*$L$2,"")</f>
        <v/>
      </c>
      <c r="M1983" s="22" t="str">
        <f aca="false">IF(I1983&gt;=4,F1983*$M$2,"")</f>
        <v/>
      </c>
      <c r="N1983" s="16" t="n">
        <v>4</v>
      </c>
      <c r="O1983" s="16" t="n">
        <v>0</v>
      </c>
      <c r="P1983" s="23" t="n">
        <v>0</v>
      </c>
      <c r="Q1983" s="22"/>
      <c r="R1983" s="38"/>
      <c r="S1983" s="25" t="n">
        <f aca="false">SUM(F1983,H1983,J1983,K1983,L1983,M1983)</f>
        <v>1553.124513</v>
      </c>
      <c r="T1983" s="25" t="n">
        <f aca="false">SUM(F1983,H1983,J1983,K1983,L1983,M1983,Q1983)</f>
        <v>1553.124513</v>
      </c>
      <c r="AMH1983" s="13"/>
      <c r="AMI1983" s="0"/>
      <c r="AMJ1983" s="0"/>
    </row>
    <row r="1984" s="39" customFormat="true" ht="13.8" hidden="false" customHeight="false" outlineLevel="0" collapsed="false">
      <c r="A1984" s="27" t="n">
        <v>31102123</v>
      </c>
      <c r="B1984" s="28" t="s">
        <v>2014</v>
      </c>
      <c r="C1984" s="29"/>
      <c r="D1984" s="29"/>
      <c r="E1984" s="27" t="s">
        <v>221</v>
      </c>
      <c r="F1984" s="19" t="n">
        <f aca="false">IF(C1984="",VLOOKUP(E1984,'PORTE E UCO'!$A$5:$D$46,4,0),VLOOKUP(E1984,'PORTE E UCO'!$A$5:$D$46,4,0)*C1984)</f>
        <v>1140.948712</v>
      </c>
      <c r="G1984" s="30"/>
      <c r="H1984" s="21" t="n">
        <f aca="false">G1984*$R$2</f>
        <v>0</v>
      </c>
      <c r="I1984" s="27" t="n">
        <v>2</v>
      </c>
      <c r="J1984" s="22" t="n">
        <f aca="false">IF(I1984&gt;=1,F1984*$J$2,"")</f>
        <v>342.2846136</v>
      </c>
      <c r="K1984" s="22" t="n">
        <f aca="false">IF(I1984&gt;=2,F1984*$K$2,"")</f>
        <v>228.1897424</v>
      </c>
      <c r="L1984" s="22" t="str">
        <f aca="false">IF(I1984&gt;=3,F1984*$L$2,"")</f>
        <v/>
      </c>
      <c r="M1984" s="22" t="str">
        <f aca="false">IF(I1984&gt;=4,F1984*$M$2,"")</f>
        <v/>
      </c>
      <c r="N1984" s="27" t="n">
        <v>4</v>
      </c>
      <c r="O1984" s="27" t="n">
        <v>0</v>
      </c>
      <c r="P1984" s="31" t="n">
        <v>0</v>
      </c>
      <c r="Q1984" s="32"/>
      <c r="R1984" s="38"/>
      <c r="S1984" s="25" t="n">
        <f aca="false">SUM(F1984,H1984,J1984,K1984,L1984,M1984)</f>
        <v>1711.423068</v>
      </c>
      <c r="T1984" s="25" t="n">
        <f aca="false">SUM(F1984,H1984,J1984,K1984,L1984,M1984,Q1984)</f>
        <v>1711.423068</v>
      </c>
      <c r="AMH1984" s="13"/>
      <c r="AMI1984" s="0"/>
      <c r="AMJ1984" s="0"/>
    </row>
    <row r="1985" s="39" customFormat="true" ht="13.8" hidden="false" customHeight="false" outlineLevel="0" collapsed="false">
      <c r="A1985" s="16" t="n">
        <v>31102131</v>
      </c>
      <c r="B1985" s="17" t="s">
        <v>2015</v>
      </c>
      <c r="C1985" s="18"/>
      <c r="D1985" s="18"/>
      <c r="E1985" s="16" t="s">
        <v>26</v>
      </c>
      <c r="F1985" s="19" t="n">
        <f aca="false">IF(C1985="",VLOOKUP(E1985,'PORTE E UCO'!$A$5:$D$46,4,0),VLOOKUP(E1985,'PORTE E UCO'!$A$5:$D$46,4,0)*C1985)</f>
        <v>324.442174</v>
      </c>
      <c r="G1985" s="20" t="n">
        <v>4.22</v>
      </c>
      <c r="H1985" s="21" t="n">
        <f aca="false">G1985*$R$2</f>
        <v>83.02272704</v>
      </c>
      <c r="I1985" s="16" t="n">
        <v>1</v>
      </c>
      <c r="J1985" s="22" t="n">
        <f aca="false">IF(I1985&gt;=1,F1985*$J$2,"")</f>
        <v>97.3326522</v>
      </c>
      <c r="K1985" s="22" t="str">
        <f aca="false">IF(I1985&gt;=2,F1985*$K$2,"")</f>
        <v/>
      </c>
      <c r="L1985" s="22" t="str">
        <f aca="false">IF(I1985&gt;=3,F1985*$L$2,"")</f>
        <v/>
      </c>
      <c r="M1985" s="22" t="str">
        <f aca="false">IF(I1985&gt;=4,F1985*$M$2,"")</f>
        <v/>
      </c>
      <c r="N1985" s="16" t="n">
        <v>1</v>
      </c>
      <c r="O1985" s="16" t="n">
        <v>0</v>
      </c>
      <c r="P1985" s="23" t="n">
        <v>0</v>
      </c>
      <c r="Q1985" s="22"/>
      <c r="R1985" s="38"/>
      <c r="S1985" s="25" t="n">
        <f aca="false">SUM(F1985,H1985,J1985,K1985,L1985,M1985)</f>
        <v>504.79755324</v>
      </c>
      <c r="T1985" s="25" t="n">
        <f aca="false">SUM(F1985,H1985,J1985,K1985,L1985,M1985,Q1985)</f>
        <v>504.79755324</v>
      </c>
      <c r="AMH1985" s="13"/>
      <c r="AMI1985" s="0"/>
      <c r="AMJ1985" s="0"/>
    </row>
    <row r="1986" s="39" customFormat="true" ht="13.8" hidden="false" customHeight="false" outlineLevel="0" collapsed="false">
      <c r="A1986" s="27" t="n">
        <v>31102590</v>
      </c>
      <c r="B1986" s="28" t="s">
        <v>2016</v>
      </c>
      <c r="C1986" s="29"/>
      <c r="D1986" s="29"/>
      <c r="E1986" s="27" t="s">
        <v>229</v>
      </c>
      <c r="F1986" s="19" t="n">
        <f aca="false">IF(C1986="",VLOOKUP(E1986,'PORTE E UCO'!$A$5:$D$46,4,0),VLOOKUP(E1986,'PORTE E UCO'!$A$5:$D$46,4,0)*C1986)</f>
        <v>946.935808</v>
      </c>
      <c r="G1986" s="30" t="n">
        <v>2.78</v>
      </c>
      <c r="H1986" s="21" t="n">
        <f aca="false">G1986*$R$2</f>
        <v>54.69269696</v>
      </c>
      <c r="I1986" s="27" t="n">
        <v>1</v>
      </c>
      <c r="J1986" s="22" t="n">
        <f aca="false">IF(I1986&gt;=1,F1986*$J$2,"")</f>
        <v>284.0807424</v>
      </c>
      <c r="K1986" s="22" t="str">
        <f aca="false">IF(I1986&gt;=2,F1986*$K$2,"")</f>
        <v/>
      </c>
      <c r="L1986" s="22" t="str">
        <f aca="false">IF(I1986&gt;=3,F1986*$L$2,"")</f>
        <v/>
      </c>
      <c r="M1986" s="22" t="str">
        <f aca="false">IF(I1986&gt;=4,F1986*$M$2,"")</f>
        <v/>
      </c>
      <c r="N1986" s="27" t="n">
        <v>4</v>
      </c>
      <c r="O1986" s="27" t="n">
        <v>0</v>
      </c>
      <c r="P1986" s="31" t="n">
        <v>0</v>
      </c>
      <c r="Q1986" s="32"/>
      <c r="R1986" s="38"/>
      <c r="S1986" s="25" t="n">
        <f aca="false">SUM(F1986,H1986,J1986,K1986,L1986,M1986)</f>
        <v>1285.70924736</v>
      </c>
      <c r="T1986" s="25" t="n">
        <f aca="false">SUM(F1986,H1986,J1986,K1986,L1986,M1986,Q1986)</f>
        <v>1285.70924736</v>
      </c>
      <c r="AMH1986" s="13"/>
      <c r="AMI1986" s="0"/>
      <c r="AMJ1986" s="0"/>
    </row>
    <row r="1987" s="39" customFormat="true" ht="13.8" hidden="false" customHeight="false" outlineLevel="0" collapsed="false">
      <c r="A1987" s="16" t="n">
        <v>31102182</v>
      </c>
      <c r="B1987" s="17" t="s">
        <v>2017</v>
      </c>
      <c r="C1987" s="18"/>
      <c r="D1987" s="18"/>
      <c r="E1987" s="16" t="s">
        <v>221</v>
      </c>
      <c r="F1987" s="19" t="n">
        <f aca="false">IF(C1987="",VLOOKUP(E1987,'PORTE E UCO'!$A$5:$D$46,4,0),VLOOKUP(E1987,'PORTE E UCO'!$A$5:$D$46,4,0)*C1987)</f>
        <v>1140.948712</v>
      </c>
      <c r="G1987" s="20"/>
      <c r="H1987" s="21" t="n">
        <f aca="false">G1987*$R$2</f>
        <v>0</v>
      </c>
      <c r="I1987" s="16" t="n">
        <v>1</v>
      </c>
      <c r="J1987" s="22" t="n">
        <f aca="false">IF(I1987&gt;=1,F1987*$J$2,"")</f>
        <v>342.2846136</v>
      </c>
      <c r="K1987" s="22" t="str">
        <f aca="false">IF(I1987&gt;=2,F1987*$K$2,"")</f>
        <v/>
      </c>
      <c r="L1987" s="22" t="str">
        <f aca="false">IF(I1987&gt;=3,F1987*$L$2,"")</f>
        <v/>
      </c>
      <c r="M1987" s="22" t="str">
        <f aca="false">IF(I1987&gt;=4,F1987*$M$2,"")</f>
        <v/>
      </c>
      <c r="N1987" s="16" t="n">
        <v>5</v>
      </c>
      <c r="O1987" s="16" t="n">
        <v>0</v>
      </c>
      <c r="P1987" s="23" t="n">
        <v>0</v>
      </c>
      <c r="Q1987" s="22"/>
      <c r="R1987" s="38"/>
      <c r="S1987" s="25" t="n">
        <f aca="false">SUM(F1987,H1987,J1987,K1987,L1987,M1987)</f>
        <v>1483.2333256</v>
      </c>
      <c r="T1987" s="25" t="n">
        <f aca="false">SUM(F1987,H1987,J1987,K1987,L1987,M1987,Q1987)</f>
        <v>1483.2333256</v>
      </c>
      <c r="AMH1987" s="13"/>
      <c r="AMI1987" s="0"/>
      <c r="AMJ1987" s="0"/>
    </row>
    <row r="1988" s="39" customFormat="true" ht="13.8" hidden="false" customHeight="false" outlineLevel="0" collapsed="false">
      <c r="A1988" s="27" t="n">
        <v>31102174</v>
      </c>
      <c r="B1988" s="28" t="s">
        <v>2018</v>
      </c>
      <c r="C1988" s="29"/>
      <c r="D1988" s="29"/>
      <c r="E1988" s="27" t="s">
        <v>221</v>
      </c>
      <c r="F1988" s="19" t="n">
        <f aca="false">IF(C1988="",VLOOKUP(E1988,'PORTE E UCO'!$A$5:$D$46,4,0),VLOOKUP(E1988,'PORTE E UCO'!$A$5:$D$46,4,0)*C1988)</f>
        <v>1140.948712</v>
      </c>
      <c r="G1988" s="30"/>
      <c r="H1988" s="21" t="n">
        <f aca="false">G1988*$R$2</f>
        <v>0</v>
      </c>
      <c r="I1988" s="27" t="n">
        <v>2</v>
      </c>
      <c r="J1988" s="22" t="n">
        <f aca="false">IF(I1988&gt;=1,F1988*$J$2,"")</f>
        <v>342.2846136</v>
      </c>
      <c r="K1988" s="22" t="n">
        <f aca="false">IF(I1988&gt;=2,F1988*$K$2,"")</f>
        <v>228.1897424</v>
      </c>
      <c r="L1988" s="22" t="str">
        <f aca="false">IF(I1988&gt;=3,F1988*$L$2,"")</f>
        <v/>
      </c>
      <c r="M1988" s="22" t="str">
        <f aca="false">IF(I1988&gt;=4,F1988*$M$2,"")</f>
        <v/>
      </c>
      <c r="N1988" s="27" t="n">
        <v>5</v>
      </c>
      <c r="O1988" s="27" t="n">
        <v>0</v>
      </c>
      <c r="P1988" s="31" t="n">
        <v>0</v>
      </c>
      <c r="Q1988" s="32"/>
      <c r="R1988" s="38"/>
      <c r="S1988" s="25" t="n">
        <f aca="false">SUM(F1988,H1988,J1988,K1988,L1988,M1988)</f>
        <v>1711.423068</v>
      </c>
      <c r="T1988" s="25" t="n">
        <f aca="false">SUM(F1988,H1988,J1988,K1988,L1988,M1988,Q1988)</f>
        <v>1711.423068</v>
      </c>
      <c r="AMH1988" s="13"/>
      <c r="AMI1988" s="0"/>
      <c r="AMJ1988" s="0"/>
    </row>
    <row r="1989" s="39" customFormat="true" ht="13.8" hidden="false" customHeight="false" outlineLevel="0" collapsed="false">
      <c r="A1989" s="16" t="n">
        <v>31102557</v>
      </c>
      <c r="B1989" s="17" t="s">
        <v>2019</v>
      </c>
      <c r="C1989" s="18"/>
      <c r="D1989" s="18"/>
      <c r="E1989" s="16" t="s">
        <v>254</v>
      </c>
      <c r="F1989" s="19" t="n">
        <f aca="false">IF(C1989="",VLOOKUP(E1989,'PORTE E UCO'!$A$5:$D$46,4,0),VLOOKUP(E1989,'PORTE E UCO'!$A$5:$D$46,4,0)*C1989)</f>
        <v>1875.234508</v>
      </c>
      <c r="G1989" s="20" t="n">
        <v>64.88</v>
      </c>
      <c r="H1989" s="21" t="n">
        <f aca="false">G1989*$R$2</f>
        <v>1276.42524416</v>
      </c>
      <c r="I1989" s="16" t="n">
        <v>2</v>
      </c>
      <c r="J1989" s="22" t="n">
        <f aca="false">IF(I1989&gt;=1,F1989*$J$2,"")</f>
        <v>562.5703524</v>
      </c>
      <c r="K1989" s="22" t="n">
        <f aca="false">IF(I1989&gt;=2,F1989*$K$2,"")</f>
        <v>375.0469016</v>
      </c>
      <c r="L1989" s="22" t="str">
        <f aca="false">IF(I1989&gt;=3,F1989*$L$2,"")</f>
        <v/>
      </c>
      <c r="M1989" s="22" t="str">
        <f aca="false">IF(I1989&gt;=4,F1989*$M$2,"")</f>
        <v/>
      </c>
      <c r="N1989" s="16" t="n">
        <v>6</v>
      </c>
      <c r="O1989" s="16" t="n">
        <v>0</v>
      </c>
      <c r="P1989" s="23" t="n">
        <v>0</v>
      </c>
      <c r="Q1989" s="22"/>
      <c r="R1989" s="38"/>
      <c r="S1989" s="25" t="n">
        <f aca="false">SUM(F1989,H1989,J1989,K1989,L1989,M1989)</f>
        <v>4089.27700616</v>
      </c>
      <c r="T1989" s="25" t="n">
        <f aca="false">SUM(F1989,H1989,J1989,K1989,L1989,M1989,Q1989)</f>
        <v>4089.27700616</v>
      </c>
      <c r="AMH1989" s="13"/>
      <c r="AMI1989" s="0"/>
      <c r="AMJ1989" s="0"/>
    </row>
    <row r="1990" s="39" customFormat="true" ht="13.8" hidden="false" customHeight="false" outlineLevel="0" collapsed="false">
      <c r="A1990" s="27" t="n">
        <v>31102549</v>
      </c>
      <c r="B1990" s="28" t="s">
        <v>2020</v>
      </c>
      <c r="C1990" s="29"/>
      <c r="D1990" s="29"/>
      <c r="E1990" s="27" t="s">
        <v>254</v>
      </c>
      <c r="F1990" s="19" t="n">
        <f aca="false">IF(C1990="",VLOOKUP(E1990,'PORTE E UCO'!$A$5:$D$46,4,0),VLOOKUP(E1990,'PORTE E UCO'!$A$5:$D$46,4,0)*C1990)</f>
        <v>1875.234508</v>
      </c>
      <c r="G1990" s="30" t="n">
        <v>60.83</v>
      </c>
      <c r="H1990" s="21" t="n">
        <f aca="false">G1990*$R$2</f>
        <v>1196.74703456</v>
      </c>
      <c r="I1990" s="27" t="n">
        <v>2</v>
      </c>
      <c r="J1990" s="22" t="n">
        <f aca="false">IF(I1990&gt;=1,F1990*$J$2,"")</f>
        <v>562.5703524</v>
      </c>
      <c r="K1990" s="22" t="n">
        <f aca="false">IF(I1990&gt;=2,F1990*$K$2,"")</f>
        <v>375.0469016</v>
      </c>
      <c r="L1990" s="22" t="str">
        <f aca="false">IF(I1990&gt;=3,F1990*$L$2,"")</f>
        <v/>
      </c>
      <c r="M1990" s="22" t="str">
        <f aca="false">IF(I1990&gt;=4,F1990*$M$2,"")</f>
        <v/>
      </c>
      <c r="N1990" s="27" t="n">
        <v>6</v>
      </c>
      <c r="O1990" s="27" t="n">
        <v>0</v>
      </c>
      <c r="P1990" s="31" t="n">
        <v>0</v>
      </c>
      <c r="Q1990" s="32"/>
      <c r="R1990" s="38"/>
      <c r="S1990" s="25" t="n">
        <f aca="false">SUM(F1990,H1990,J1990,K1990,L1990,M1990)</f>
        <v>4009.59879656</v>
      </c>
      <c r="T1990" s="25" t="n">
        <f aca="false">SUM(F1990,H1990,J1990,K1990,L1990,M1990,Q1990)</f>
        <v>4009.59879656</v>
      </c>
      <c r="AMH1990" s="13"/>
      <c r="AMI1990" s="0"/>
      <c r="AMJ1990" s="0"/>
    </row>
    <row r="1991" s="39" customFormat="true" ht="13.8" hidden="false" customHeight="false" outlineLevel="0" collapsed="false">
      <c r="A1991" s="16" t="n">
        <v>31102204</v>
      </c>
      <c r="B1991" s="17" t="s">
        <v>2021</v>
      </c>
      <c r="C1991" s="18"/>
      <c r="D1991" s="18"/>
      <c r="E1991" s="16" t="s">
        <v>221</v>
      </c>
      <c r="F1991" s="19" t="n">
        <f aca="false">IF(C1991="",VLOOKUP(E1991,'PORTE E UCO'!$A$5:$D$46,4,0),VLOOKUP(E1991,'PORTE E UCO'!$A$5:$D$46,4,0)*C1991)</f>
        <v>1140.948712</v>
      </c>
      <c r="G1991" s="20"/>
      <c r="H1991" s="21" t="n">
        <f aca="false">G1991*$R$2</f>
        <v>0</v>
      </c>
      <c r="I1991" s="16" t="n">
        <v>2</v>
      </c>
      <c r="J1991" s="22" t="n">
        <f aca="false">IF(I1991&gt;=1,F1991*$J$2,"")</f>
        <v>342.2846136</v>
      </c>
      <c r="K1991" s="22" t="n">
        <f aca="false">IF(I1991&gt;=2,F1991*$K$2,"")</f>
        <v>228.1897424</v>
      </c>
      <c r="L1991" s="22" t="str">
        <f aca="false">IF(I1991&gt;=3,F1991*$L$2,"")</f>
        <v/>
      </c>
      <c r="M1991" s="22" t="str">
        <f aca="false">IF(I1991&gt;=4,F1991*$M$2,"")</f>
        <v/>
      </c>
      <c r="N1991" s="16" t="n">
        <v>5</v>
      </c>
      <c r="O1991" s="16" t="n">
        <v>0</v>
      </c>
      <c r="P1991" s="23" t="n">
        <v>0</v>
      </c>
      <c r="Q1991" s="22"/>
      <c r="R1991" s="38"/>
      <c r="S1991" s="25" t="n">
        <f aca="false">SUM(F1991,H1991,J1991,K1991,L1991,M1991)</f>
        <v>1711.423068</v>
      </c>
      <c r="T1991" s="25" t="n">
        <f aca="false">SUM(F1991,H1991,J1991,K1991,L1991,M1991,Q1991)</f>
        <v>1711.423068</v>
      </c>
      <c r="AMH1991" s="13"/>
      <c r="AMI1991" s="0"/>
      <c r="AMJ1991" s="0"/>
    </row>
    <row r="1992" s="39" customFormat="true" ht="13.8" hidden="false" customHeight="false" outlineLevel="0" collapsed="false">
      <c r="A1992" s="27" t="n">
        <v>31102220</v>
      </c>
      <c r="B1992" s="28" t="s">
        <v>2022</v>
      </c>
      <c r="C1992" s="29"/>
      <c r="D1992" s="29"/>
      <c r="E1992" s="27" t="s">
        <v>350</v>
      </c>
      <c r="F1992" s="19" t="n">
        <f aca="false">IF(C1992="",VLOOKUP(E1992,'PORTE E UCO'!$A$5:$D$46,4,0),VLOOKUP(E1992,'PORTE E UCO'!$A$5:$D$46,4,0)*C1992)</f>
        <v>479.687048</v>
      </c>
      <c r="G1992" s="30" t="n">
        <v>5.55</v>
      </c>
      <c r="H1992" s="21" t="n">
        <f aca="false">G1992*$R$2</f>
        <v>109.1886576</v>
      </c>
      <c r="I1992" s="27" t="n">
        <v>1</v>
      </c>
      <c r="J1992" s="22" t="n">
        <f aca="false">IF(I1992&gt;=1,F1992*$J$2,"")</f>
        <v>143.9061144</v>
      </c>
      <c r="K1992" s="22" t="str">
        <f aca="false">IF(I1992&gt;=2,F1992*$K$2,"")</f>
        <v/>
      </c>
      <c r="L1992" s="22" t="str">
        <f aca="false">IF(I1992&gt;=3,F1992*$L$2,"")</f>
        <v/>
      </c>
      <c r="M1992" s="22" t="str">
        <f aca="false">IF(I1992&gt;=4,F1992*$M$2,"")</f>
        <v/>
      </c>
      <c r="N1992" s="27" t="n">
        <v>3</v>
      </c>
      <c r="O1992" s="27" t="n">
        <v>0</v>
      </c>
      <c r="P1992" s="31" t="n">
        <v>0</v>
      </c>
      <c r="Q1992" s="32"/>
      <c r="R1992" s="38"/>
      <c r="S1992" s="25" t="n">
        <f aca="false">SUM(F1992,H1992,J1992,K1992,L1992,M1992)</f>
        <v>732.78182</v>
      </c>
      <c r="T1992" s="25" t="n">
        <f aca="false">SUM(F1992,H1992,J1992,K1992,L1992,M1992,Q1992)</f>
        <v>732.78182</v>
      </c>
      <c r="AMH1992" s="13"/>
      <c r="AMI1992" s="0"/>
      <c r="AMJ1992" s="0"/>
    </row>
    <row r="1993" s="39" customFormat="true" ht="13.8" hidden="false" customHeight="false" outlineLevel="0" collapsed="false">
      <c r="A1993" s="16" t="n">
        <v>31102239</v>
      </c>
      <c r="B1993" s="17" t="s">
        <v>2023</v>
      </c>
      <c r="C1993" s="18"/>
      <c r="D1993" s="18"/>
      <c r="E1993" s="16" t="s">
        <v>320</v>
      </c>
      <c r="F1993" s="19" t="n">
        <f aca="false">IF(C1993="",VLOOKUP(E1993,'PORTE E UCO'!$A$5:$D$46,4,0),VLOOKUP(E1993,'PORTE E UCO'!$A$5:$D$46,4,0)*C1993)</f>
        <v>1224.795374</v>
      </c>
      <c r="G1993" s="20"/>
      <c r="H1993" s="21" t="n">
        <f aca="false">G1993*$R$2</f>
        <v>0</v>
      </c>
      <c r="I1993" s="16" t="n">
        <v>2</v>
      </c>
      <c r="J1993" s="22" t="n">
        <f aca="false">IF(I1993&gt;=1,F1993*$J$2,"")</f>
        <v>367.4386122</v>
      </c>
      <c r="K1993" s="22" t="n">
        <f aca="false">IF(I1993&gt;=2,F1993*$K$2,"")</f>
        <v>244.9590748</v>
      </c>
      <c r="L1993" s="22" t="str">
        <f aca="false">IF(I1993&gt;=3,F1993*$L$2,"")</f>
        <v/>
      </c>
      <c r="M1993" s="22" t="str">
        <f aca="false">IF(I1993&gt;=4,F1993*$M$2,"")</f>
        <v/>
      </c>
      <c r="N1993" s="16" t="n">
        <v>3</v>
      </c>
      <c r="O1993" s="16" t="n">
        <v>0</v>
      </c>
      <c r="P1993" s="23" t="n">
        <v>0</v>
      </c>
      <c r="Q1993" s="22"/>
      <c r="R1993" s="38"/>
      <c r="S1993" s="25" t="n">
        <f aca="false">SUM(F1993,H1993,J1993,K1993,L1993,M1993)</f>
        <v>1837.193061</v>
      </c>
      <c r="T1993" s="25" t="n">
        <f aca="false">SUM(F1993,H1993,J1993,K1993,L1993,M1993,Q1993)</f>
        <v>1837.193061</v>
      </c>
      <c r="AMH1993" s="13"/>
      <c r="AMI1993" s="0"/>
      <c r="AMJ1993" s="0"/>
    </row>
    <row r="1994" s="39" customFormat="true" ht="13.8" hidden="false" customHeight="false" outlineLevel="0" collapsed="false">
      <c r="A1994" s="27" t="n">
        <v>31102247</v>
      </c>
      <c r="B1994" s="28" t="s">
        <v>2024</v>
      </c>
      <c r="C1994" s="29"/>
      <c r="D1994" s="29"/>
      <c r="E1994" s="27" t="s">
        <v>272</v>
      </c>
      <c r="F1994" s="19" t="n">
        <f aca="false">IF(C1994="",VLOOKUP(E1994,'PORTE E UCO'!$A$5:$D$46,4,0),VLOOKUP(E1994,'PORTE E UCO'!$A$5:$D$46,4,0)*C1994)</f>
        <v>801.009488</v>
      </c>
      <c r="G1994" s="30"/>
      <c r="H1994" s="21" t="n">
        <f aca="false">G1994*$R$2</f>
        <v>0</v>
      </c>
      <c r="I1994" s="27" t="n">
        <v>1</v>
      </c>
      <c r="J1994" s="22" t="n">
        <f aca="false">IF(I1994&gt;=1,F1994*$J$2,"")</f>
        <v>240.3028464</v>
      </c>
      <c r="K1994" s="22" t="str">
        <f aca="false">IF(I1994&gt;=2,F1994*$K$2,"")</f>
        <v/>
      </c>
      <c r="L1994" s="22" t="str">
        <f aca="false">IF(I1994&gt;=3,F1994*$L$2,"")</f>
        <v/>
      </c>
      <c r="M1994" s="22" t="str">
        <f aca="false">IF(I1994&gt;=4,F1994*$M$2,"")</f>
        <v/>
      </c>
      <c r="N1994" s="27" t="n">
        <v>3</v>
      </c>
      <c r="O1994" s="27" t="n">
        <v>0</v>
      </c>
      <c r="P1994" s="31" t="n">
        <v>0</v>
      </c>
      <c r="Q1994" s="32"/>
      <c r="R1994" s="38"/>
      <c r="S1994" s="25" t="n">
        <f aca="false">SUM(F1994,H1994,J1994,K1994,L1994,M1994)</f>
        <v>1041.3123344</v>
      </c>
      <c r="T1994" s="25" t="n">
        <f aca="false">SUM(F1994,H1994,J1994,K1994,L1994,M1994,Q1994)</f>
        <v>1041.3123344</v>
      </c>
      <c r="AMH1994" s="13"/>
      <c r="AMI1994" s="0"/>
      <c r="AMJ1994" s="0"/>
    </row>
    <row r="1995" s="39" customFormat="true" ht="13.8" hidden="false" customHeight="false" outlineLevel="0" collapsed="false">
      <c r="A1995" s="16" t="n">
        <v>31102255</v>
      </c>
      <c r="B1995" s="17" t="s">
        <v>2025</v>
      </c>
      <c r="C1995" s="18"/>
      <c r="D1995" s="18"/>
      <c r="E1995" s="16" t="s">
        <v>272</v>
      </c>
      <c r="F1995" s="19" t="n">
        <f aca="false">IF(C1995="",VLOOKUP(E1995,'PORTE E UCO'!$A$5:$D$46,4,0),VLOOKUP(E1995,'PORTE E UCO'!$A$5:$D$46,4,0)*C1995)</f>
        <v>801.009488</v>
      </c>
      <c r="G1995" s="20"/>
      <c r="H1995" s="21" t="n">
        <f aca="false">G1995*$R$2</f>
        <v>0</v>
      </c>
      <c r="I1995" s="16" t="n">
        <v>1</v>
      </c>
      <c r="J1995" s="22" t="n">
        <f aca="false">IF(I1995&gt;=1,F1995*$J$2,"")</f>
        <v>240.3028464</v>
      </c>
      <c r="K1995" s="22" t="str">
        <f aca="false">IF(I1995&gt;=2,F1995*$K$2,"")</f>
        <v/>
      </c>
      <c r="L1995" s="22" t="str">
        <f aca="false">IF(I1995&gt;=3,F1995*$L$2,"")</f>
        <v/>
      </c>
      <c r="M1995" s="22" t="str">
        <f aca="false">IF(I1995&gt;=4,F1995*$M$2,"")</f>
        <v/>
      </c>
      <c r="N1995" s="16" t="n">
        <v>3</v>
      </c>
      <c r="O1995" s="16" t="n">
        <v>0</v>
      </c>
      <c r="P1995" s="23" t="n">
        <v>0</v>
      </c>
      <c r="Q1995" s="22"/>
      <c r="R1995" s="38"/>
      <c r="S1995" s="25" t="n">
        <f aca="false">SUM(F1995,H1995,J1995,K1995,L1995,M1995)</f>
        <v>1041.3123344</v>
      </c>
      <c r="T1995" s="25" t="n">
        <f aca="false">SUM(F1995,H1995,J1995,K1995,L1995,M1995,Q1995)</f>
        <v>1041.3123344</v>
      </c>
      <c r="AMH1995" s="13"/>
      <c r="AMI1995" s="0"/>
      <c r="AMJ1995" s="0"/>
    </row>
    <row r="1996" s="39" customFormat="true" ht="13.8" hidden="false" customHeight="false" outlineLevel="0" collapsed="false">
      <c r="A1996" s="27" t="n">
        <v>31102263</v>
      </c>
      <c r="B1996" s="28" t="s">
        <v>2026</v>
      </c>
      <c r="C1996" s="29"/>
      <c r="D1996" s="29"/>
      <c r="E1996" s="27" t="s">
        <v>195</v>
      </c>
      <c r="F1996" s="19" t="n">
        <f aca="false">IF(C1996="",VLOOKUP(E1996,'PORTE E UCO'!$A$5:$D$46,4,0),VLOOKUP(E1996,'PORTE E UCO'!$A$5:$D$46,4,0)*C1996)</f>
        <v>742.008916</v>
      </c>
      <c r="G1996" s="30" t="n">
        <v>5.23</v>
      </c>
      <c r="H1996" s="21" t="n">
        <f aca="false">G1996*$R$2</f>
        <v>102.89309536</v>
      </c>
      <c r="I1996" s="27" t="n">
        <v>1</v>
      </c>
      <c r="J1996" s="22" t="n">
        <f aca="false">IF(I1996&gt;=1,F1996*$J$2,"")</f>
        <v>222.6026748</v>
      </c>
      <c r="K1996" s="22" t="str">
        <f aca="false">IF(I1996&gt;=2,F1996*$K$2,"")</f>
        <v/>
      </c>
      <c r="L1996" s="22" t="str">
        <f aca="false">IF(I1996&gt;=3,F1996*$L$2,"")</f>
        <v/>
      </c>
      <c r="M1996" s="22" t="str">
        <f aca="false">IF(I1996&gt;=4,F1996*$M$2,"")</f>
        <v/>
      </c>
      <c r="N1996" s="27" t="n">
        <v>3</v>
      </c>
      <c r="O1996" s="27" t="n">
        <v>0</v>
      </c>
      <c r="P1996" s="31" t="n">
        <v>0</v>
      </c>
      <c r="Q1996" s="32"/>
      <c r="R1996" s="38"/>
      <c r="S1996" s="25" t="n">
        <f aca="false">SUM(F1996,H1996,J1996,K1996,L1996,M1996)</f>
        <v>1067.50468616</v>
      </c>
      <c r="T1996" s="25" t="n">
        <f aca="false">SUM(F1996,H1996,J1996,K1996,L1996,M1996,Q1996)</f>
        <v>1067.50468616</v>
      </c>
      <c r="AMH1996" s="13"/>
      <c r="AMI1996" s="0"/>
      <c r="AMJ1996" s="0"/>
    </row>
    <row r="1997" s="39" customFormat="true" ht="13.8" hidden="false" customHeight="false" outlineLevel="0" collapsed="false">
      <c r="A1997" s="16" t="n">
        <v>31102271</v>
      </c>
      <c r="B1997" s="17" t="s">
        <v>2027</v>
      </c>
      <c r="C1997" s="18"/>
      <c r="D1997" s="18"/>
      <c r="E1997" s="16" t="s">
        <v>320</v>
      </c>
      <c r="F1997" s="19" t="n">
        <f aca="false">IF(C1997="",VLOOKUP(E1997,'PORTE E UCO'!$A$5:$D$46,4,0),VLOOKUP(E1997,'PORTE E UCO'!$A$5:$D$46,4,0)*C1997)</f>
        <v>1224.795374</v>
      </c>
      <c r="G1997" s="20"/>
      <c r="H1997" s="21" t="n">
        <f aca="false">G1997*$R$2</f>
        <v>0</v>
      </c>
      <c r="I1997" s="16" t="n">
        <v>2</v>
      </c>
      <c r="J1997" s="22" t="n">
        <f aca="false">IF(I1997&gt;=1,F1997*$J$2,"")</f>
        <v>367.4386122</v>
      </c>
      <c r="K1997" s="22" t="n">
        <f aca="false">IF(I1997&gt;=2,F1997*$K$2,"")</f>
        <v>244.9590748</v>
      </c>
      <c r="L1997" s="22" t="str">
        <f aca="false">IF(I1997&gt;=3,F1997*$L$2,"")</f>
        <v/>
      </c>
      <c r="M1997" s="22" t="str">
        <f aca="false">IF(I1997&gt;=4,F1997*$M$2,"")</f>
        <v/>
      </c>
      <c r="N1997" s="16" t="n">
        <v>7</v>
      </c>
      <c r="O1997" s="16" t="n">
        <v>0</v>
      </c>
      <c r="P1997" s="23" t="n">
        <v>0</v>
      </c>
      <c r="Q1997" s="22"/>
      <c r="R1997" s="38"/>
      <c r="S1997" s="25" t="n">
        <f aca="false">SUM(F1997,H1997,J1997,K1997,L1997,M1997)</f>
        <v>1837.193061</v>
      </c>
      <c r="T1997" s="25" t="n">
        <f aca="false">SUM(F1997,H1997,J1997,K1997,L1997,M1997,Q1997)</f>
        <v>1837.193061</v>
      </c>
      <c r="AMH1997" s="13"/>
      <c r="AMI1997" s="0"/>
      <c r="AMJ1997" s="0"/>
    </row>
    <row r="1998" s="39" customFormat="true" ht="13.8" hidden="false" customHeight="false" outlineLevel="0" collapsed="false">
      <c r="A1998" s="27" t="n">
        <v>31102280</v>
      </c>
      <c r="B1998" s="28" t="s">
        <v>2028</v>
      </c>
      <c r="C1998" s="29"/>
      <c r="D1998" s="29"/>
      <c r="E1998" s="27" t="s">
        <v>308</v>
      </c>
      <c r="F1998" s="19" t="n">
        <f aca="false">IF(C1998="",VLOOKUP(E1998,'PORTE E UCO'!$A$5:$D$46,4,0),VLOOKUP(E1998,'PORTE E UCO'!$A$5:$D$46,4,0)*C1998)</f>
        <v>1327.248658</v>
      </c>
      <c r="G1998" s="30"/>
      <c r="H1998" s="21" t="n">
        <f aca="false">G1998*$R$2</f>
        <v>0</v>
      </c>
      <c r="I1998" s="27" t="n">
        <v>2</v>
      </c>
      <c r="J1998" s="22" t="n">
        <f aca="false">IF(I1998&gt;=1,F1998*$J$2,"")</f>
        <v>398.1745974</v>
      </c>
      <c r="K1998" s="22" t="n">
        <f aca="false">IF(I1998&gt;=2,F1998*$K$2,"")</f>
        <v>265.4497316</v>
      </c>
      <c r="L1998" s="22" t="str">
        <f aca="false">IF(I1998&gt;=3,F1998*$L$2,"")</f>
        <v/>
      </c>
      <c r="M1998" s="22" t="str">
        <f aca="false">IF(I1998&gt;=4,F1998*$M$2,"")</f>
        <v/>
      </c>
      <c r="N1998" s="27" t="n">
        <v>5</v>
      </c>
      <c r="O1998" s="27" t="n">
        <v>0</v>
      </c>
      <c r="P1998" s="31" t="n">
        <v>0</v>
      </c>
      <c r="Q1998" s="32"/>
      <c r="R1998" s="38"/>
      <c r="S1998" s="25" t="n">
        <f aca="false">SUM(F1998,H1998,J1998,K1998,L1998,M1998)</f>
        <v>1990.872987</v>
      </c>
      <c r="T1998" s="25" t="n">
        <f aca="false">SUM(F1998,H1998,J1998,K1998,L1998,M1998,Q1998)</f>
        <v>1990.872987</v>
      </c>
      <c r="AMH1998" s="13"/>
      <c r="AMI1998" s="0"/>
      <c r="AMJ1998" s="0"/>
    </row>
    <row r="1999" s="39" customFormat="true" ht="13.8" hidden="false" customHeight="false" outlineLevel="0" collapsed="false">
      <c r="A1999" s="16" t="n">
        <v>31102506</v>
      </c>
      <c r="B1999" s="17" t="s">
        <v>2029</v>
      </c>
      <c r="C1999" s="18"/>
      <c r="D1999" s="18"/>
      <c r="E1999" s="16" t="s">
        <v>195</v>
      </c>
      <c r="F1999" s="19" t="n">
        <f aca="false">IF(C1999="",VLOOKUP(E1999,'PORTE E UCO'!$A$5:$D$46,4,0),VLOOKUP(E1999,'PORTE E UCO'!$A$5:$D$46,4,0)*C1999)</f>
        <v>742.008916</v>
      </c>
      <c r="G1999" s="20" t="n">
        <v>36.5</v>
      </c>
      <c r="H1999" s="21" t="n">
        <f aca="false">G1999*$R$2</f>
        <v>718.087568</v>
      </c>
      <c r="I1999" s="16" t="n">
        <v>1</v>
      </c>
      <c r="J1999" s="22" t="n">
        <f aca="false">IF(I1999&gt;=1,F1999*$J$2,"")</f>
        <v>222.6026748</v>
      </c>
      <c r="K1999" s="22" t="str">
        <f aca="false">IF(I1999&gt;=2,F1999*$K$2,"")</f>
        <v/>
      </c>
      <c r="L1999" s="22" t="str">
        <f aca="false">IF(I1999&gt;=3,F1999*$L$2,"")</f>
        <v/>
      </c>
      <c r="M1999" s="22" t="str">
        <f aca="false">IF(I1999&gt;=4,F1999*$M$2,"")</f>
        <v/>
      </c>
      <c r="N1999" s="16" t="n">
        <v>5</v>
      </c>
      <c r="O1999" s="16" t="n">
        <v>0</v>
      </c>
      <c r="P1999" s="23" t="n">
        <v>0</v>
      </c>
      <c r="Q1999" s="22"/>
      <c r="R1999" s="38"/>
      <c r="S1999" s="25" t="n">
        <f aca="false">SUM(F1999,H1999,J1999,K1999,L1999,M1999)</f>
        <v>1682.6991588</v>
      </c>
      <c r="T1999" s="25" t="n">
        <f aca="false">SUM(F1999,H1999,J1999,K1999,L1999,M1999,Q1999)</f>
        <v>1682.6991588</v>
      </c>
      <c r="AMH1999" s="13"/>
      <c r="AMI1999" s="0"/>
      <c r="AMJ1999" s="0"/>
    </row>
    <row r="2000" s="39" customFormat="true" ht="13.8" hidden="false" customHeight="false" outlineLevel="0" collapsed="false">
      <c r="A2000" s="27" t="n">
        <v>31102298</v>
      </c>
      <c r="B2000" s="28" t="s">
        <v>2030</v>
      </c>
      <c r="C2000" s="29"/>
      <c r="D2000" s="29"/>
      <c r="E2000" s="27" t="s">
        <v>350</v>
      </c>
      <c r="F2000" s="19" t="n">
        <f aca="false">IF(C2000="",VLOOKUP(E2000,'PORTE E UCO'!$A$5:$D$46,4,0),VLOOKUP(E2000,'PORTE E UCO'!$A$5:$D$46,4,0)*C2000)</f>
        <v>479.687048</v>
      </c>
      <c r="G2000" s="30"/>
      <c r="H2000" s="21" t="n">
        <f aca="false">G2000*$R$2</f>
        <v>0</v>
      </c>
      <c r="I2000" s="27" t="n">
        <v>1</v>
      </c>
      <c r="J2000" s="22" t="n">
        <f aca="false">IF(I2000&gt;=1,F2000*$J$2,"")</f>
        <v>143.9061144</v>
      </c>
      <c r="K2000" s="22" t="str">
        <f aca="false">IF(I2000&gt;=2,F2000*$K$2,"")</f>
        <v/>
      </c>
      <c r="L2000" s="22" t="str">
        <f aca="false">IF(I2000&gt;=3,F2000*$L$2,"")</f>
        <v/>
      </c>
      <c r="M2000" s="22" t="str">
        <f aca="false">IF(I2000&gt;=4,F2000*$M$2,"")</f>
        <v/>
      </c>
      <c r="N2000" s="27" t="n">
        <v>4</v>
      </c>
      <c r="O2000" s="27" t="n">
        <v>0</v>
      </c>
      <c r="P2000" s="31" t="n">
        <v>0</v>
      </c>
      <c r="Q2000" s="32"/>
      <c r="R2000" s="38"/>
      <c r="S2000" s="25" t="n">
        <f aca="false">SUM(F2000,H2000,J2000,K2000,L2000,M2000)</f>
        <v>623.5931624</v>
      </c>
      <c r="T2000" s="25" t="n">
        <f aca="false">SUM(F2000,H2000,J2000,K2000,L2000,M2000,Q2000)</f>
        <v>623.5931624</v>
      </c>
      <c r="AMH2000" s="13"/>
      <c r="AMI2000" s="0"/>
      <c r="AMJ2000" s="0"/>
    </row>
    <row r="2001" s="39" customFormat="true" ht="13.8" hidden="false" customHeight="false" outlineLevel="0" collapsed="false">
      <c r="A2001" s="16" t="n">
        <v>31102492</v>
      </c>
      <c r="B2001" s="17" t="s">
        <v>2031</v>
      </c>
      <c r="C2001" s="18"/>
      <c r="D2001" s="18"/>
      <c r="E2001" s="16" t="s">
        <v>195</v>
      </c>
      <c r="F2001" s="19" t="n">
        <f aca="false">IF(C2001="",VLOOKUP(E2001,'PORTE E UCO'!$A$5:$D$46,4,0),VLOOKUP(E2001,'PORTE E UCO'!$A$5:$D$46,4,0)*C2001)</f>
        <v>742.008916</v>
      </c>
      <c r="G2001" s="20" t="n">
        <v>34.47</v>
      </c>
      <c r="H2001" s="21" t="n">
        <f aca="false">G2001*$R$2</f>
        <v>678.15009504</v>
      </c>
      <c r="I2001" s="16" t="n">
        <v>1</v>
      </c>
      <c r="J2001" s="22" t="n">
        <f aca="false">IF(I2001&gt;=1,F2001*$J$2,"")</f>
        <v>222.6026748</v>
      </c>
      <c r="K2001" s="22" t="str">
        <f aca="false">IF(I2001&gt;=2,F2001*$K$2,"")</f>
        <v/>
      </c>
      <c r="L2001" s="22" t="str">
        <f aca="false">IF(I2001&gt;=3,F2001*$L$2,"")</f>
        <v/>
      </c>
      <c r="M2001" s="22" t="str">
        <f aca="false">IF(I2001&gt;=4,F2001*$M$2,"")</f>
        <v/>
      </c>
      <c r="N2001" s="16" t="n">
        <v>5</v>
      </c>
      <c r="O2001" s="16" t="n">
        <v>0</v>
      </c>
      <c r="P2001" s="23" t="n">
        <v>0</v>
      </c>
      <c r="Q2001" s="22"/>
      <c r="R2001" s="38"/>
      <c r="S2001" s="25" t="n">
        <f aca="false">SUM(F2001,H2001,J2001,K2001,L2001,M2001)</f>
        <v>1642.76168584</v>
      </c>
      <c r="T2001" s="25" t="n">
        <f aca="false">SUM(F2001,H2001,J2001,K2001,L2001,M2001,Q2001)</f>
        <v>1642.76168584</v>
      </c>
      <c r="AMH2001" s="13"/>
      <c r="AMI2001" s="0"/>
      <c r="AMJ2001" s="0"/>
    </row>
    <row r="2002" s="39" customFormat="true" ht="13.8" hidden="false" customHeight="false" outlineLevel="0" collapsed="false">
      <c r="A2002" s="27" t="n">
        <v>31102301</v>
      </c>
      <c r="B2002" s="28" t="s">
        <v>2032</v>
      </c>
      <c r="C2002" s="29"/>
      <c r="D2002" s="29"/>
      <c r="E2002" s="27" t="s">
        <v>167</v>
      </c>
      <c r="F2002" s="19" t="n">
        <f aca="false">IF(C2002="",VLOOKUP(E2002,'PORTE E UCO'!$A$5:$D$46,4,0),VLOOKUP(E2002,'PORTE E UCO'!$A$5:$D$46,4,0)*C2002)</f>
        <v>566.612796</v>
      </c>
      <c r="G2002" s="30"/>
      <c r="H2002" s="21" t="n">
        <f aca="false">G2002*$R$2</f>
        <v>0</v>
      </c>
      <c r="I2002" s="27" t="n">
        <v>1</v>
      </c>
      <c r="J2002" s="22" t="n">
        <f aca="false">IF(I2002&gt;=1,F2002*$J$2,"")</f>
        <v>169.9838388</v>
      </c>
      <c r="K2002" s="22" t="str">
        <f aca="false">IF(I2002&gt;=2,F2002*$K$2,"")</f>
        <v/>
      </c>
      <c r="L2002" s="22" t="str">
        <f aca="false">IF(I2002&gt;=3,F2002*$L$2,"")</f>
        <v/>
      </c>
      <c r="M2002" s="22" t="str">
        <f aca="false">IF(I2002&gt;=4,F2002*$M$2,"")</f>
        <v/>
      </c>
      <c r="N2002" s="27" t="n">
        <v>3</v>
      </c>
      <c r="O2002" s="27" t="n">
        <v>0</v>
      </c>
      <c r="P2002" s="31" t="n">
        <v>0</v>
      </c>
      <c r="Q2002" s="32"/>
      <c r="R2002" s="38"/>
      <c r="S2002" s="25" t="n">
        <f aca="false">SUM(F2002,H2002,J2002,K2002,L2002,M2002)</f>
        <v>736.5966348</v>
      </c>
      <c r="T2002" s="25" t="n">
        <f aca="false">SUM(F2002,H2002,J2002,K2002,L2002,M2002,Q2002)</f>
        <v>736.5966348</v>
      </c>
      <c r="AMH2002" s="13"/>
      <c r="AMI2002" s="0"/>
      <c r="AMJ2002" s="0"/>
    </row>
    <row r="2003" s="39" customFormat="true" ht="13.8" hidden="false" customHeight="false" outlineLevel="0" collapsed="false">
      <c r="A2003" s="16" t="n">
        <v>31102310</v>
      </c>
      <c r="B2003" s="17" t="s">
        <v>2033</v>
      </c>
      <c r="C2003" s="18"/>
      <c r="D2003" s="18"/>
      <c r="E2003" s="16" t="s">
        <v>272</v>
      </c>
      <c r="F2003" s="19" t="n">
        <f aca="false">IF(C2003="",VLOOKUP(E2003,'PORTE E UCO'!$A$5:$D$46,4,0),VLOOKUP(E2003,'PORTE E UCO'!$A$5:$D$46,4,0)*C2003)</f>
        <v>801.009488</v>
      </c>
      <c r="G2003" s="20" t="n">
        <v>64.1</v>
      </c>
      <c r="H2003" s="21" t="n">
        <f aca="false">G2003*$R$2</f>
        <v>1261.0798112</v>
      </c>
      <c r="I2003" s="16" t="n">
        <v>0</v>
      </c>
      <c r="J2003" s="22" t="str">
        <f aca="false">IF(I2003&gt;=1,F2003*$J$2,"")</f>
        <v/>
      </c>
      <c r="K2003" s="22" t="str">
        <f aca="false">IF(I2003&gt;=2,F2003*$K$2,"")</f>
        <v/>
      </c>
      <c r="L2003" s="22" t="str">
        <f aca="false">IF(I2003&gt;=3,F2003*$L$2,"")</f>
        <v/>
      </c>
      <c r="M2003" s="22" t="str">
        <f aca="false">IF(I2003&gt;=4,F2003*$M$2,"")</f>
        <v/>
      </c>
      <c r="N2003" s="16" t="n">
        <v>4</v>
      </c>
      <c r="O2003" s="16" t="n">
        <v>0</v>
      </c>
      <c r="P2003" s="23" t="n">
        <v>0</v>
      </c>
      <c r="Q2003" s="22"/>
      <c r="R2003" s="38"/>
      <c r="S2003" s="25" t="n">
        <f aca="false">SUM(F2003,H2003,J2003,K2003,L2003,M2003)</f>
        <v>2062.0892992</v>
      </c>
      <c r="T2003" s="25" t="n">
        <f aca="false">SUM(F2003,H2003,J2003,K2003,L2003,M2003,Q2003)</f>
        <v>2062.0892992</v>
      </c>
      <c r="AMH2003" s="13"/>
      <c r="AMI2003" s="0"/>
      <c r="AMJ2003" s="0"/>
    </row>
    <row r="2004" s="39" customFormat="true" ht="13.8" hidden="false" customHeight="false" outlineLevel="0" collapsed="false">
      <c r="A2004" s="27" t="n">
        <v>31102328</v>
      </c>
      <c r="B2004" s="28" t="s">
        <v>2034</v>
      </c>
      <c r="C2004" s="29"/>
      <c r="D2004" s="29"/>
      <c r="E2004" s="27" t="s">
        <v>26</v>
      </c>
      <c r="F2004" s="19" t="n">
        <f aca="false">IF(C2004="",VLOOKUP(E2004,'PORTE E UCO'!$A$5:$D$46,4,0),VLOOKUP(E2004,'PORTE E UCO'!$A$5:$D$46,4,0)*C2004)</f>
        <v>324.442174</v>
      </c>
      <c r="G2004" s="30" t="n">
        <v>64.1</v>
      </c>
      <c r="H2004" s="21" t="n">
        <f aca="false">G2004*$R$2</f>
        <v>1261.0798112</v>
      </c>
      <c r="I2004" s="27" t="n">
        <v>0</v>
      </c>
      <c r="J2004" s="22" t="str">
        <f aca="false">IF(I2004&gt;=1,F2004*$J$2,"")</f>
        <v/>
      </c>
      <c r="K2004" s="22" t="str">
        <f aca="false">IF(I2004&gt;=2,F2004*$K$2,"")</f>
        <v/>
      </c>
      <c r="L2004" s="22" t="str">
        <f aca="false">IF(I2004&gt;=3,F2004*$L$2,"")</f>
        <v/>
      </c>
      <c r="M2004" s="22" t="str">
        <f aca="false">IF(I2004&gt;=4,F2004*$M$2,"")</f>
        <v/>
      </c>
      <c r="N2004" s="27" t="n">
        <v>4</v>
      </c>
      <c r="O2004" s="27" t="n">
        <v>0</v>
      </c>
      <c r="P2004" s="31" t="n">
        <v>0</v>
      </c>
      <c r="Q2004" s="32"/>
      <c r="R2004" s="38"/>
      <c r="S2004" s="25" t="n">
        <f aca="false">SUM(F2004,H2004,J2004,K2004,L2004,M2004)</f>
        <v>1585.5219852</v>
      </c>
      <c r="T2004" s="25" t="n">
        <f aca="false">SUM(F2004,H2004,J2004,K2004,L2004,M2004,Q2004)</f>
        <v>1585.5219852</v>
      </c>
      <c r="AMH2004" s="13"/>
      <c r="AMI2004" s="0"/>
      <c r="AMJ2004" s="0"/>
    </row>
    <row r="2005" s="39" customFormat="true" ht="13.8" hidden="false" customHeight="false" outlineLevel="0" collapsed="false">
      <c r="A2005" s="16" t="n">
        <v>31102522</v>
      </c>
      <c r="B2005" s="17" t="s">
        <v>2035</v>
      </c>
      <c r="C2005" s="18"/>
      <c r="D2005" s="18"/>
      <c r="E2005" s="16" t="s">
        <v>359</v>
      </c>
      <c r="F2005" s="19" t="n">
        <f aca="false">IF(C2005="",VLOOKUP(E2005,'PORTE E UCO'!$A$5:$D$46,4,0),VLOOKUP(E2005,'PORTE E UCO'!$A$5:$D$46,4,0)*C2005)</f>
        <v>1473.154654</v>
      </c>
      <c r="G2005" s="20" t="n">
        <v>48.66</v>
      </c>
      <c r="H2005" s="21" t="n">
        <f aca="false">G2005*$R$2</f>
        <v>957.31893312</v>
      </c>
      <c r="I2005" s="16" t="n">
        <v>2</v>
      </c>
      <c r="J2005" s="22" t="n">
        <f aca="false">IF(I2005&gt;=1,F2005*$J$2,"")</f>
        <v>441.9463962</v>
      </c>
      <c r="K2005" s="22" t="n">
        <f aca="false">IF(I2005&gt;=2,F2005*$K$2,"")</f>
        <v>294.6309308</v>
      </c>
      <c r="L2005" s="22" t="str">
        <f aca="false">IF(I2005&gt;=3,F2005*$L$2,"")</f>
        <v/>
      </c>
      <c r="M2005" s="22" t="str">
        <f aca="false">IF(I2005&gt;=4,F2005*$M$2,"")</f>
        <v/>
      </c>
      <c r="N2005" s="16" t="n">
        <v>5</v>
      </c>
      <c r="O2005" s="16" t="n">
        <v>0</v>
      </c>
      <c r="P2005" s="23" t="n">
        <v>0</v>
      </c>
      <c r="Q2005" s="22"/>
      <c r="R2005" s="38"/>
      <c r="S2005" s="25" t="n">
        <f aca="false">SUM(F2005,H2005,J2005,K2005,L2005,M2005)</f>
        <v>3167.05091412</v>
      </c>
      <c r="T2005" s="25" t="n">
        <f aca="false">SUM(F2005,H2005,J2005,K2005,L2005,M2005,Q2005)</f>
        <v>3167.05091412</v>
      </c>
      <c r="AMH2005" s="13"/>
      <c r="AMI2005" s="0"/>
      <c r="AMJ2005" s="0"/>
    </row>
    <row r="2006" s="39" customFormat="true" ht="13.8" hidden="false" customHeight="false" outlineLevel="0" collapsed="false">
      <c r="A2006" s="27" t="n">
        <v>31102344</v>
      </c>
      <c r="B2006" s="28" t="s">
        <v>2036</v>
      </c>
      <c r="C2006" s="29"/>
      <c r="D2006" s="29"/>
      <c r="E2006" s="27" t="s">
        <v>221</v>
      </c>
      <c r="F2006" s="19" t="n">
        <f aca="false">IF(C2006="",VLOOKUP(E2006,'PORTE E UCO'!$A$5:$D$46,4,0),VLOOKUP(E2006,'PORTE E UCO'!$A$5:$D$46,4,0)*C2006)</f>
        <v>1140.948712</v>
      </c>
      <c r="G2006" s="30"/>
      <c r="H2006" s="21" t="n">
        <f aca="false">G2006*$R$2</f>
        <v>0</v>
      </c>
      <c r="I2006" s="27" t="n">
        <v>2</v>
      </c>
      <c r="J2006" s="22" t="n">
        <f aca="false">IF(I2006&gt;=1,F2006*$J$2,"")</f>
        <v>342.2846136</v>
      </c>
      <c r="K2006" s="22" t="n">
        <f aca="false">IF(I2006&gt;=2,F2006*$K$2,"")</f>
        <v>228.1897424</v>
      </c>
      <c r="L2006" s="22" t="str">
        <f aca="false">IF(I2006&gt;=3,F2006*$L$2,"")</f>
        <v/>
      </c>
      <c r="M2006" s="22" t="str">
        <f aca="false">IF(I2006&gt;=4,F2006*$M$2,"")</f>
        <v/>
      </c>
      <c r="N2006" s="27" t="n">
        <v>4</v>
      </c>
      <c r="O2006" s="27" t="n">
        <v>0</v>
      </c>
      <c r="P2006" s="31" t="n">
        <v>0</v>
      </c>
      <c r="Q2006" s="32"/>
      <c r="R2006" s="38"/>
      <c r="S2006" s="25" t="n">
        <f aca="false">SUM(F2006,H2006,J2006,K2006,L2006,M2006)</f>
        <v>1711.423068</v>
      </c>
      <c r="T2006" s="25" t="n">
        <f aca="false">SUM(F2006,H2006,J2006,K2006,L2006,M2006,Q2006)</f>
        <v>1711.423068</v>
      </c>
      <c r="AMH2006" s="13"/>
      <c r="AMI2006" s="0"/>
      <c r="AMJ2006" s="0"/>
    </row>
    <row r="2007" s="39" customFormat="true" ht="13.8" hidden="false" customHeight="false" outlineLevel="0" collapsed="false">
      <c r="A2007" s="16" t="n">
        <v>31102352</v>
      </c>
      <c r="B2007" s="17" t="s">
        <v>2037</v>
      </c>
      <c r="C2007" s="18"/>
      <c r="D2007" s="18"/>
      <c r="E2007" s="16" t="s">
        <v>229</v>
      </c>
      <c r="F2007" s="19" t="n">
        <f aca="false">IF(C2007="",VLOOKUP(E2007,'PORTE E UCO'!$A$5:$D$46,4,0),VLOOKUP(E2007,'PORTE E UCO'!$A$5:$D$46,4,0)*C2007)</f>
        <v>946.935808</v>
      </c>
      <c r="G2007" s="20" t="n">
        <v>18.23</v>
      </c>
      <c r="H2007" s="21" t="n">
        <f aca="false">G2007*$R$2</f>
        <v>358.65031136</v>
      </c>
      <c r="I2007" s="16" t="n">
        <v>1</v>
      </c>
      <c r="J2007" s="22" t="n">
        <f aca="false">IF(I2007&gt;=1,F2007*$J$2,"")</f>
        <v>284.0807424</v>
      </c>
      <c r="K2007" s="22" t="str">
        <f aca="false">IF(I2007&gt;=2,F2007*$K$2,"")</f>
        <v/>
      </c>
      <c r="L2007" s="22" t="str">
        <f aca="false">IF(I2007&gt;=3,F2007*$L$2,"")</f>
        <v/>
      </c>
      <c r="M2007" s="22" t="str">
        <f aca="false">IF(I2007&gt;=4,F2007*$M$2,"")</f>
        <v/>
      </c>
      <c r="N2007" s="16" t="n">
        <v>5</v>
      </c>
      <c r="O2007" s="16" t="n">
        <v>0</v>
      </c>
      <c r="P2007" s="23" t="n">
        <v>0</v>
      </c>
      <c r="Q2007" s="22"/>
      <c r="R2007" s="38"/>
      <c r="S2007" s="25" t="n">
        <f aca="false">SUM(F2007,H2007,J2007,K2007,L2007,M2007)</f>
        <v>1589.66686176</v>
      </c>
      <c r="T2007" s="25" t="n">
        <f aca="false">SUM(F2007,H2007,J2007,K2007,L2007,M2007,Q2007)</f>
        <v>1589.66686176</v>
      </c>
      <c r="AMH2007" s="13"/>
      <c r="AMI2007" s="0"/>
      <c r="AMJ2007" s="0"/>
    </row>
    <row r="2008" s="39" customFormat="true" ht="13.8" hidden="false" customHeight="false" outlineLevel="0" collapsed="false">
      <c r="A2008" s="27" t="n">
        <v>31102360</v>
      </c>
      <c r="B2008" s="28" t="s">
        <v>2038</v>
      </c>
      <c r="C2008" s="29"/>
      <c r="D2008" s="29"/>
      <c r="E2008" s="27" t="s">
        <v>341</v>
      </c>
      <c r="F2008" s="19" t="n">
        <f aca="false">IF(C2008="",VLOOKUP(E2008,'PORTE E UCO'!$A$5:$D$46,4,0),VLOOKUP(E2008,'PORTE E UCO'!$A$5:$D$46,4,0)*C2008)</f>
        <v>1558.54594</v>
      </c>
      <c r="G2008" s="30" t="n">
        <v>221.96</v>
      </c>
      <c r="H2008" s="21" t="n">
        <f aca="false">G2008*$R$2</f>
        <v>4366.75935872</v>
      </c>
      <c r="I2008" s="27" t="n">
        <v>1</v>
      </c>
      <c r="J2008" s="22" t="n">
        <f aca="false">IF(I2008&gt;=1,F2008*$J$2,"")</f>
        <v>467.563782</v>
      </c>
      <c r="K2008" s="22" t="str">
        <f aca="false">IF(I2008&gt;=2,F2008*$K$2,"")</f>
        <v/>
      </c>
      <c r="L2008" s="22" t="str">
        <f aca="false">IF(I2008&gt;=3,F2008*$L$2,"")</f>
        <v/>
      </c>
      <c r="M2008" s="22" t="str">
        <f aca="false">IF(I2008&gt;=4,F2008*$M$2,"")</f>
        <v/>
      </c>
      <c r="N2008" s="27" t="n">
        <v>5</v>
      </c>
      <c r="O2008" s="27" t="n">
        <v>0</v>
      </c>
      <c r="P2008" s="31" t="n">
        <v>0</v>
      </c>
      <c r="Q2008" s="32"/>
      <c r="R2008" s="38"/>
      <c r="S2008" s="25" t="n">
        <f aca="false">SUM(F2008,H2008,J2008,K2008,L2008,M2008)</f>
        <v>6392.86908072</v>
      </c>
      <c r="T2008" s="25" t="n">
        <f aca="false">SUM(F2008,H2008,J2008,K2008,L2008,M2008,Q2008)</f>
        <v>6392.86908072</v>
      </c>
      <c r="AMH2008" s="13"/>
      <c r="AMI2008" s="0"/>
      <c r="AMJ2008" s="0"/>
    </row>
    <row r="2009" s="39" customFormat="true" ht="13.8" hidden="false" customHeight="false" outlineLevel="0" collapsed="false">
      <c r="A2009" s="16" t="n">
        <v>31102379</v>
      </c>
      <c r="B2009" s="17" t="s">
        <v>2039</v>
      </c>
      <c r="C2009" s="18"/>
      <c r="D2009" s="18"/>
      <c r="E2009" s="16" t="s">
        <v>308</v>
      </c>
      <c r="F2009" s="19" t="n">
        <f aca="false">IF(C2009="",VLOOKUP(E2009,'PORTE E UCO'!$A$5:$D$46,4,0),VLOOKUP(E2009,'PORTE E UCO'!$A$5:$D$46,4,0)*C2009)</f>
        <v>1327.248658</v>
      </c>
      <c r="G2009" s="20" t="n">
        <v>39.06</v>
      </c>
      <c r="H2009" s="21" t="n">
        <f aca="false">G2009*$R$2</f>
        <v>768.45206592</v>
      </c>
      <c r="I2009" s="16" t="n">
        <v>1</v>
      </c>
      <c r="J2009" s="22" t="n">
        <f aca="false">IF(I2009&gt;=1,F2009*$J$2,"")</f>
        <v>398.1745974</v>
      </c>
      <c r="K2009" s="22" t="str">
        <f aca="false">IF(I2009&gt;=2,F2009*$K$2,"")</f>
        <v/>
      </c>
      <c r="L2009" s="22" t="str">
        <f aca="false">IF(I2009&gt;=3,F2009*$L$2,"")</f>
        <v/>
      </c>
      <c r="M2009" s="22" t="str">
        <f aca="false">IF(I2009&gt;=4,F2009*$M$2,"")</f>
        <v/>
      </c>
      <c r="N2009" s="16" t="n">
        <v>6</v>
      </c>
      <c r="O2009" s="16" t="n">
        <v>0</v>
      </c>
      <c r="P2009" s="23" t="n">
        <v>0</v>
      </c>
      <c r="Q2009" s="22"/>
      <c r="R2009" s="38"/>
      <c r="S2009" s="25" t="n">
        <f aca="false">SUM(F2009,H2009,J2009,K2009,L2009,M2009)</f>
        <v>2493.87532132</v>
      </c>
      <c r="T2009" s="25" t="n">
        <f aca="false">SUM(F2009,H2009,J2009,K2009,L2009,M2009,Q2009)</f>
        <v>2493.87532132</v>
      </c>
      <c r="AMH2009" s="13"/>
      <c r="AMI2009" s="0"/>
      <c r="AMJ2009" s="0"/>
    </row>
    <row r="2010" s="39" customFormat="true" ht="13.8" hidden="false" customHeight="false" outlineLevel="0" collapsed="false">
      <c r="A2010" s="27" t="n">
        <v>31102565</v>
      </c>
      <c r="B2010" s="28" t="s">
        <v>2040</v>
      </c>
      <c r="C2010" s="29"/>
      <c r="D2010" s="29"/>
      <c r="E2010" s="27" t="s">
        <v>308</v>
      </c>
      <c r="F2010" s="19" t="n">
        <f aca="false">IF(C2010="",VLOOKUP(E2010,'PORTE E UCO'!$A$5:$D$46,4,0),VLOOKUP(E2010,'PORTE E UCO'!$A$5:$D$46,4,0)*C2010)</f>
        <v>1327.248658</v>
      </c>
      <c r="G2010" s="30" t="n">
        <v>120.62</v>
      </c>
      <c r="H2010" s="21" t="n">
        <f aca="false">G2010*$R$2</f>
        <v>2373.03349184</v>
      </c>
      <c r="I2010" s="27" t="n">
        <v>1</v>
      </c>
      <c r="J2010" s="22" t="n">
        <f aca="false">IF(I2010&gt;=1,F2010*$J$2,"")</f>
        <v>398.1745974</v>
      </c>
      <c r="K2010" s="22" t="str">
        <f aca="false">IF(I2010&gt;=2,F2010*$K$2,"")</f>
        <v/>
      </c>
      <c r="L2010" s="22" t="str">
        <f aca="false">IF(I2010&gt;=3,F2010*$L$2,"")</f>
        <v/>
      </c>
      <c r="M2010" s="22" t="str">
        <f aca="false">IF(I2010&gt;=4,F2010*$M$2,"")</f>
        <v/>
      </c>
      <c r="N2010" s="27" t="n">
        <v>6</v>
      </c>
      <c r="O2010" s="27" t="n">
        <v>0</v>
      </c>
      <c r="P2010" s="31" t="n">
        <v>0</v>
      </c>
      <c r="Q2010" s="32"/>
      <c r="R2010" s="38"/>
      <c r="S2010" s="25" t="n">
        <f aca="false">SUM(F2010,H2010,J2010,K2010,L2010,M2010)</f>
        <v>4098.45674724</v>
      </c>
      <c r="T2010" s="25" t="n">
        <f aca="false">SUM(F2010,H2010,J2010,K2010,L2010,M2010,Q2010)</f>
        <v>4098.45674724</v>
      </c>
      <c r="AMH2010" s="13"/>
      <c r="AMI2010" s="0"/>
      <c r="AMJ2010" s="0"/>
    </row>
    <row r="2011" s="39" customFormat="true" ht="13.8" hidden="false" customHeight="false" outlineLevel="0" collapsed="false">
      <c r="A2011" s="16" t="n">
        <v>31102409</v>
      </c>
      <c r="B2011" s="17" t="s">
        <v>2041</v>
      </c>
      <c r="C2011" s="18"/>
      <c r="D2011" s="18"/>
      <c r="E2011" s="16" t="s">
        <v>320</v>
      </c>
      <c r="F2011" s="19" t="n">
        <f aca="false">IF(C2011="",VLOOKUP(E2011,'PORTE E UCO'!$A$5:$D$46,4,0),VLOOKUP(E2011,'PORTE E UCO'!$A$5:$D$46,4,0)*C2011)</f>
        <v>1224.795374</v>
      </c>
      <c r="G2011" s="20"/>
      <c r="H2011" s="21" t="n">
        <f aca="false">G2011*$R$2</f>
        <v>0</v>
      </c>
      <c r="I2011" s="16" t="n">
        <v>2</v>
      </c>
      <c r="J2011" s="22" t="n">
        <f aca="false">IF(I2011&gt;=1,F2011*$J$2,"")</f>
        <v>367.4386122</v>
      </c>
      <c r="K2011" s="22" t="n">
        <f aca="false">IF(I2011&gt;=2,F2011*$K$2,"")</f>
        <v>244.9590748</v>
      </c>
      <c r="L2011" s="22" t="str">
        <f aca="false">IF(I2011&gt;=3,F2011*$L$2,"")</f>
        <v/>
      </c>
      <c r="M2011" s="22" t="str">
        <f aca="false">IF(I2011&gt;=4,F2011*$M$2,"")</f>
        <v/>
      </c>
      <c r="N2011" s="16" t="n">
        <v>5</v>
      </c>
      <c r="O2011" s="16" t="n">
        <v>0</v>
      </c>
      <c r="P2011" s="23" t="n">
        <v>0</v>
      </c>
      <c r="Q2011" s="22"/>
      <c r="R2011" s="38"/>
      <c r="S2011" s="25" t="n">
        <f aca="false">SUM(F2011,H2011,J2011,K2011,L2011,M2011)</f>
        <v>1837.193061</v>
      </c>
      <c r="T2011" s="25" t="n">
        <f aca="false">SUM(F2011,H2011,J2011,K2011,L2011,M2011,Q2011)</f>
        <v>1837.193061</v>
      </c>
      <c r="AMH2011" s="13"/>
      <c r="AMI2011" s="0"/>
      <c r="AMJ2011" s="0"/>
    </row>
    <row r="2012" s="39" customFormat="true" ht="13.8" hidden="false" customHeight="false" outlineLevel="0" collapsed="false">
      <c r="A2012" s="27" t="n">
        <v>31102417</v>
      </c>
      <c r="B2012" s="28" t="s">
        <v>2042</v>
      </c>
      <c r="C2012" s="29"/>
      <c r="D2012" s="29"/>
      <c r="E2012" s="27" t="s">
        <v>320</v>
      </c>
      <c r="F2012" s="19" t="n">
        <f aca="false">IF(C2012="",VLOOKUP(E2012,'PORTE E UCO'!$A$5:$D$46,4,0),VLOOKUP(E2012,'PORTE E UCO'!$A$5:$D$46,4,0)*C2012)</f>
        <v>1224.795374</v>
      </c>
      <c r="G2012" s="30"/>
      <c r="H2012" s="21" t="n">
        <f aca="false">G2012*$R$2</f>
        <v>0</v>
      </c>
      <c r="I2012" s="27" t="n">
        <v>2</v>
      </c>
      <c r="J2012" s="22" t="n">
        <f aca="false">IF(I2012&gt;=1,F2012*$J$2,"")</f>
        <v>367.4386122</v>
      </c>
      <c r="K2012" s="22" t="n">
        <f aca="false">IF(I2012&gt;=2,F2012*$K$2,"")</f>
        <v>244.9590748</v>
      </c>
      <c r="L2012" s="22" t="str">
        <f aca="false">IF(I2012&gt;=3,F2012*$L$2,"")</f>
        <v/>
      </c>
      <c r="M2012" s="22" t="str">
        <f aca="false">IF(I2012&gt;=4,F2012*$M$2,"")</f>
        <v/>
      </c>
      <c r="N2012" s="27" t="n">
        <v>5</v>
      </c>
      <c r="O2012" s="27" t="n">
        <v>0</v>
      </c>
      <c r="P2012" s="31" t="n">
        <v>0</v>
      </c>
      <c r="Q2012" s="32"/>
      <c r="R2012" s="38"/>
      <c r="S2012" s="25" t="n">
        <f aca="false">SUM(F2012,H2012,J2012,K2012,L2012,M2012)</f>
        <v>1837.193061</v>
      </c>
      <c r="T2012" s="25" t="n">
        <f aca="false">SUM(F2012,H2012,J2012,K2012,L2012,M2012,Q2012)</f>
        <v>1837.193061</v>
      </c>
      <c r="AMH2012" s="13"/>
      <c r="AMI2012" s="0"/>
      <c r="AMJ2012" s="0"/>
    </row>
    <row r="2013" s="39" customFormat="true" ht="13.8" hidden="false" customHeight="false" outlineLevel="0" collapsed="false">
      <c r="A2013" s="16" t="n">
        <v>31102425</v>
      </c>
      <c r="B2013" s="17" t="s">
        <v>2043</v>
      </c>
      <c r="C2013" s="18"/>
      <c r="D2013" s="18"/>
      <c r="E2013" s="16" t="s">
        <v>272</v>
      </c>
      <c r="F2013" s="19" t="n">
        <f aca="false">IF(C2013="",VLOOKUP(E2013,'PORTE E UCO'!$A$5:$D$46,4,0),VLOOKUP(E2013,'PORTE E UCO'!$A$5:$D$46,4,0)*C2013)</f>
        <v>801.009488</v>
      </c>
      <c r="G2013" s="20"/>
      <c r="H2013" s="21" t="n">
        <f aca="false">G2013*$R$2</f>
        <v>0</v>
      </c>
      <c r="I2013" s="16" t="n">
        <v>2</v>
      </c>
      <c r="J2013" s="22" t="n">
        <f aca="false">IF(I2013&gt;=1,F2013*$J$2,"")</f>
        <v>240.3028464</v>
      </c>
      <c r="K2013" s="22" t="n">
        <f aca="false">IF(I2013&gt;=2,F2013*$K$2,"")</f>
        <v>160.2018976</v>
      </c>
      <c r="L2013" s="22" t="str">
        <f aca="false">IF(I2013&gt;=3,F2013*$L$2,"")</f>
        <v/>
      </c>
      <c r="M2013" s="22" t="str">
        <f aca="false">IF(I2013&gt;=4,F2013*$M$2,"")</f>
        <v/>
      </c>
      <c r="N2013" s="16" t="n">
        <v>3</v>
      </c>
      <c r="O2013" s="16" t="n">
        <v>0</v>
      </c>
      <c r="P2013" s="23" t="n">
        <v>0</v>
      </c>
      <c r="Q2013" s="22"/>
      <c r="R2013" s="38"/>
      <c r="S2013" s="25" t="n">
        <f aca="false">SUM(F2013,H2013,J2013,K2013,L2013,M2013)</f>
        <v>1201.514232</v>
      </c>
      <c r="T2013" s="25" t="n">
        <f aca="false">SUM(F2013,H2013,J2013,K2013,L2013,M2013,Q2013)</f>
        <v>1201.514232</v>
      </c>
      <c r="AMH2013" s="13"/>
      <c r="AMI2013" s="0"/>
      <c r="AMJ2013" s="0"/>
    </row>
    <row r="2014" s="39" customFormat="true" ht="13.8" hidden="false" customHeight="false" outlineLevel="0" collapsed="false">
      <c r="A2014" s="27" t="n">
        <v>31102433</v>
      </c>
      <c r="B2014" s="28" t="s">
        <v>2044</v>
      </c>
      <c r="C2014" s="29"/>
      <c r="D2014" s="29"/>
      <c r="E2014" s="27" t="s">
        <v>229</v>
      </c>
      <c r="F2014" s="19" t="n">
        <f aca="false">IF(C2014="",VLOOKUP(E2014,'PORTE E UCO'!$A$5:$D$46,4,0),VLOOKUP(E2014,'PORTE E UCO'!$A$5:$D$46,4,0)*C2014)</f>
        <v>946.935808</v>
      </c>
      <c r="G2014" s="30" t="n">
        <v>47.16</v>
      </c>
      <c r="H2014" s="21" t="n">
        <f aca="false">G2014*$R$2</f>
        <v>927.80848512</v>
      </c>
      <c r="I2014" s="27" t="n">
        <v>1</v>
      </c>
      <c r="J2014" s="22" t="n">
        <f aca="false">IF(I2014&gt;=1,F2014*$J$2,"")</f>
        <v>284.0807424</v>
      </c>
      <c r="K2014" s="22" t="str">
        <f aca="false">IF(I2014&gt;=2,F2014*$K$2,"")</f>
        <v/>
      </c>
      <c r="L2014" s="22" t="str">
        <f aca="false">IF(I2014&gt;=3,F2014*$L$2,"")</f>
        <v/>
      </c>
      <c r="M2014" s="22" t="str">
        <f aca="false">IF(I2014&gt;=4,F2014*$M$2,"")</f>
        <v/>
      </c>
      <c r="N2014" s="27" t="n">
        <v>4</v>
      </c>
      <c r="O2014" s="27" t="n">
        <v>0</v>
      </c>
      <c r="P2014" s="31" t="n">
        <v>0</v>
      </c>
      <c r="Q2014" s="32"/>
      <c r="R2014" s="38"/>
      <c r="S2014" s="25" t="n">
        <f aca="false">SUM(F2014,H2014,J2014,K2014,L2014,M2014)</f>
        <v>2158.82503552</v>
      </c>
      <c r="T2014" s="25" t="n">
        <f aca="false">SUM(F2014,H2014,J2014,K2014,L2014,M2014,Q2014)</f>
        <v>2158.82503552</v>
      </c>
      <c r="AMH2014" s="13"/>
      <c r="AMI2014" s="0"/>
      <c r="AMJ2014" s="0"/>
    </row>
    <row r="2015" s="39" customFormat="true" ht="13.8" hidden="false" customHeight="false" outlineLevel="0" collapsed="false">
      <c r="A2015" s="16" t="n">
        <v>31102441</v>
      </c>
      <c r="B2015" s="17" t="s">
        <v>2045</v>
      </c>
      <c r="C2015" s="18"/>
      <c r="D2015" s="18"/>
      <c r="E2015" s="16" t="s">
        <v>62</v>
      </c>
      <c r="F2015" s="19" t="n">
        <f aca="false">IF(C2015="",VLOOKUP(E2015,'PORTE E UCO'!$A$5:$D$46,4,0),VLOOKUP(E2015,'PORTE E UCO'!$A$5:$D$46,4,0)*C2015)</f>
        <v>524.694546</v>
      </c>
      <c r="G2015" s="20" t="n">
        <v>126.73</v>
      </c>
      <c r="H2015" s="21" t="n">
        <f aca="false">G2015*$R$2</f>
        <v>2493.23938336</v>
      </c>
      <c r="I2015" s="16" t="n">
        <v>1</v>
      </c>
      <c r="J2015" s="22" t="n">
        <f aca="false">IF(I2015&gt;=1,F2015*$J$2,"")</f>
        <v>157.4083638</v>
      </c>
      <c r="K2015" s="22" t="str">
        <f aca="false">IF(I2015&gt;=2,F2015*$K$2,"")</f>
        <v/>
      </c>
      <c r="L2015" s="22" t="str">
        <f aca="false">IF(I2015&gt;=3,F2015*$L$2,"")</f>
        <v/>
      </c>
      <c r="M2015" s="22" t="str">
        <f aca="false">IF(I2015&gt;=4,F2015*$M$2,"")</f>
        <v/>
      </c>
      <c r="N2015" s="16" t="n">
        <v>4</v>
      </c>
      <c r="O2015" s="16" t="n">
        <v>0</v>
      </c>
      <c r="P2015" s="23" t="n">
        <v>0</v>
      </c>
      <c r="Q2015" s="22"/>
      <c r="R2015" s="38"/>
      <c r="S2015" s="25" t="n">
        <f aca="false">SUM(F2015,H2015,J2015,K2015,L2015,M2015)</f>
        <v>3175.34229316</v>
      </c>
      <c r="T2015" s="25" t="n">
        <f aca="false">SUM(F2015,H2015,J2015,K2015,L2015,M2015,Q2015)</f>
        <v>3175.34229316</v>
      </c>
      <c r="AMH2015" s="13"/>
      <c r="AMI2015" s="0"/>
      <c r="AMJ2015" s="0"/>
    </row>
    <row r="2016" s="39" customFormat="true" ht="13.8" hidden="false" customHeight="false" outlineLevel="0" collapsed="false">
      <c r="A2016" s="27" t="n">
        <v>31102450</v>
      </c>
      <c r="B2016" s="28" t="s">
        <v>2046</v>
      </c>
      <c r="C2016" s="29"/>
      <c r="D2016" s="29"/>
      <c r="E2016" s="27" t="s">
        <v>223</v>
      </c>
      <c r="F2016" s="19" t="n">
        <f aca="false">IF(C2016="",VLOOKUP(E2016,'PORTE E UCO'!$A$5:$D$46,4,0),VLOOKUP(E2016,'PORTE E UCO'!$A$5:$D$46,4,0)*C2016)</f>
        <v>436.20385</v>
      </c>
      <c r="G2016" s="30" t="n">
        <v>18.07</v>
      </c>
      <c r="H2016" s="21" t="n">
        <f aca="false">G2016*$R$2</f>
        <v>355.50253024</v>
      </c>
      <c r="I2016" s="27" t="n">
        <v>1</v>
      </c>
      <c r="J2016" s="22" t="n">
        <f aca="false">IF(I2016&gt;=1,F2016*$J$2,"")</f>
        <v>130.861155</v>
      </c>
      <c r="K2016" s="22" t="str">
        <f aca="false">IF(I2016&gt;=2,F2016*$K$2,"")</f>
        <v/>
      </c>
      <c r="L2016" s="22" t="str">
        <f aca="false">IF(I2016&gt;=3,F2016*$L$2,"")</f>
        <v/>
      </c>
      <c r="M2016" s="22" t="str">
        <f aca="false">IF(I2016&gt;=4,F2016*$M$2,"")</f>
        <v/>
      </c>
      <c r="N2016" s="27" t="n">
        <v>4</v>
      </c>
      <c r="O2016" s="27" t="n">
        <v>0</v>
      </c>
      <c r="P2016" s="31" t="n">
        <v>0</v>
      </c>
      <c r="Q2016" s="32"/>
      <c r="R2016" s="38"/>
      <c r="S2016" s="25" t="n">
        <f aca="false">SUM(F2016,H2016,J2016,K2016,L2016,M2016)</f>
        <v>922.56753524</v>
      </c>
      <c r="T2016" s="25" t="n">
        <f aca="false">SUM(F2016,H2016,J2016,K2016,L2016,M2016,Q2016)</f>
        <v>922.56753524</v>
      </c>
      <c r="AMH2016" s="13"/>
      <c r="AMI2016" s="0"/>
      <c r="AMJ2016" s="0"/>
    </row>
    <row r="2017" s="39" customFormat="true" ht="13.8" hidden="false" customHeight="false" outlineLevel="0" collapsed="false">
      <c r="A2017" s="16" t="n">
        <v>31102468</v>
      </c>
      <c r="B2017" s="17" t="s">
        <v>2047</v>
      </c>
      <c r="C2017" s="18"/>
      <c r="D2017" s="18"/>
      <c r="E2017" s="16" t="s">
        <v>320</v>
      </c>
      <c r="F2017" s="19" t="n">
        <f aca="false">IF(C2017="",VLOOKUP(E2017,'PORTE E UCO'!$A$5:$D$46,4,0),VLOOKUP(E2017,'PORTE E UCO'!$A$5:$D$46,4,0)*C2017)</f>
        <v>1224.795374</v>
      </c>
      <c r="G2017" s="20"/>
      <c r="H2017" s="21" t="n">
        <f aca="false">G2017*$R$2</f>
        <v>0</v>
      </c>
      <c r="I2017" s="16" t="n">
        <v>2</v>
      </c>
      <c r="J2017" s="22" t="n">
        <f aca="false">IF(I2017&gt;=1,F2017*$J$2,"")</f>
        <v>367.4386122</v>
      </c>
      <c r="K2017" s="22" t="n">
        <f aca="false">IF(I2017&gt;=2,F2017*$K$2,"")</f>
        <v>244.9590748</v>
      </c>
      <c r="L2017" s="22" t="str">
        <f aca="false">IF(I2017&gt;=3,F2017*$L$2,"")</f>
        <v/>
      </c>
      <c r="M2017" s="22" t="str">
        <f aca="false">IF(I2017&gt;=4,F2017*$M$2,"")</f>
        <v/>
      </c>
      <c r="N2017" s="16" t="n">
        <v>5</v>
      </c>
      <c r="O2017" s="16" t="n">
        <v>0</v>
      </c>
      <c r="P2017" s="23" t="n">
        <v>0</v>
      </c>
      <c r="Q2017" s="22"/>
      <c r="R2017" s="38"/>
      <c r="S2017" s="25" t="n">
        <f aca="false">SUM(F2017,H2017,J2017,K2017,L2017,M2017)</f>
        <v>1837.193061</v>
      </c>
      <c r="T2017" s="25" t="n">
        <f aca="false">SUM(F2017,H2017,J2017,K2017,L2017,M2017,Q2017)</f>
        <v>1837.193061</v>
      </c>
      <c r="AMH2017" s="13"/>
      <c r="AMI2017" s="0"/>
      <c r="AMJ2017" s="0"/>
    </row>
    <row r="2018" s="39" customFormat="true" ht="13.8" hidden="false" customHeight="false" outlineLevel="0" collapsed="false">
      <c r="A2018" s="27" t="n">
        <v>31102514</v>
      </c>
      <c r="B2018" s="28" t="s">
        <v>2048</v>
      </c>
      <c r="C2018" s="29"/>
      <c r="D2018" s="29"/>
      <c r="E2018" s="27" t="s">
        <v>341</v>
      </c>
      <c r="F2018" s="19" t="n">
        <f aca="false">IF(C2018="",VLOOKUP(E2018,'PORTE E UCO'!$A$5:$D$46,4,0),VLOOKUP(E2018,'PORTE E UCO'!$A$5:$D$46,4,0)*C2018)</f>
        <v>1558.54594</v>
      </c>
      <c r="G2018" s="30" t="n">
        <v>48.66</v>
      </c>
      <c r="H2018" s="21" t="n">
        <f aca="false">G2018*$R$2</f>
        <v>957.31893312</v>
      </c>
      <c r="I2018" s="27" t="n">
        <v>2</v>
      </c>
      <c r="J2018" s="22" t="n">
        <f aca="false">IF(I2018&gt;=1,F2018*$J$2,"")</f>
        <v>467.563782</v>
      </c>
      <c r="K2018" s="22" t="n">
        <f aca="false">IF(I2018&gt;=2,F2018*$K$2,"")</f>
        <v>311.709188</v>
      </c>
      <c r="L2018" s="22" t="str">
        <f aca="false">IF(I2018&gt;=3,F2018*$L$2,"")</f>
        <v/>
      </c>
      <c r="M2018" s="22" t="str">
        <f aca="false">IF(I2018&gt;=4,F2018*$M$2,"")</f>
        <v/>
      </c>
      <c r="N2018" s="27" t="n">
        <v>5</v>
      </c>
      <c r="O2018" s="27" t="n">
        <v>0</v>
      </c>
      <c r="P2018" s="31" t="n">
        <v>0</v>
      </c>
      <c r="Q2018" s="32"/>
      <c r="R2018" s="38"/>
      <c r="S2018" s="25" t="n">
        <f aca="false">SUM(F2018,H2018,J2018,K2018,L2018,M2018)</f>
        <v>3295.13784312</v>
      </c>
      <c r="T2018" s="25" t="n">
        <f aca="false">SUM(F2018,H2018,J2018,K2018,L2018,M2018,Q2018)</f>
        <v>3295.13784312</v>
      </c>
      <c r="AMH2018" s="13"/>
      <c r="AMI2018" s="0"/>
      <c r="AMJ2018" s="0"/>
    </row>
    <row r="2019" s="39" customFormat="true" ht="13.8" hidden="false" customHeight="false" outlineLevel="0" collapsed="false">
      <c r="A2019" s="16" t="n">
        <v>31102476</v>
      </c>
      <c r="B2019" s="17" t="s">
        <v>2049</v>
      </c>
      <c r="C2019" s="18"/>
      <c r="D2019" s="18"/>
      <c r="E2019" s="16" t="s">
        <v>225</v>
      </c>
      <c r="F2019" s="19" t="n">
        <f aca="false">IF(C2019="",VLOOKUP(E2019,'PORTE E UCO'!$A$5:$D$46,4,0),VLOOKUP(E2019,'PORTE E UCO'!$A$5:$D$46,4,0)*C2019)</f>
        <v>1035.416342</v>
      </c>
      <c r="G2019" s="20"/>
      <c r="H2019" s="21" t="n">
        <f aca="false">G2019*$R$2</f>
        <v>0</v>
      </c>
      <c r="I2019" s="16" t="n">
        <v>2</v>
      </c>
      <c r="J2019" s="22" t="n">
        <f aca="false">IF(I2019&gt;=1,F2019*$J$2,"")</f>
        <v>310.6249026</v>
      </c>
      <c r="K2019" s="22" t="n">
        <f aca="false">IF(I2019&gt;=2,F2019*$K$2,"")</f>
        <v>207.0832684</v>
      </c>
      <c r="L2019" s="22" t="str">
        <f aca="false">IF(I2019&gt;=3,F2019*$L$2,"")</f>
        <v/>
      </c>
      <c r="M2019" s="22" t="str">
        <f aca="false">IF(I2019&gt;=4,F2019*$M$2,"")</f>
        <v/>
      </c>
      <c r="N2019" s="16" t="n">
        <v>4</v>
      </c>
      <c r="O2019" s="16" t="n">
        <v>0</v>
      </c>
      <c r="P2019" s="23" t="n">
        <v>0</v>
      </c>
      <c r="Q2019" s="22"/>
      <c r="R2019" s="38"/>
      <c r="S2019" s="25" t="n">
        <f aca="false">SUM(F2019,H2019,J2019,K2019,L2019,M2019)</f>
        <v>1553.124513</v>
      </c>
      <c r="T2019" s="25" t="n">
        <f aca="false">SUM(F2019,H2019,J2019,K2019,L2019,M2019,Q2019)</f>
        <v>1553.124513</v>
      </c>
      <c r="AMH2019" s="13"/>
      <c r="AMI2019" s="0"/>
      <c r="AMJ2019" s="0"/>
    </row>
    <row r="2020" s="39" customFormat="true" ht="13.8" hidden="false" customHeight="false" outlineLevel="0" collapsed="false">
      <c r="A2020" s="27" t="n">
        <v>31103014</v>
      </c>
      <c r="B2020" s="28" t="s">
        <v>2050</v>
      </c>
      <c r="C2020" s="29"/>
      <c r="D2020" s="29"/>
      <c r="E2020" s="27" t="s">
        <v>341</v>
      </c>
      <c r="F2020" s="19" t="n">
        <f aca="false">IF(C2020="",VLOOKUP(E2020,'PORTE E UCO'!$A$5:$D$46,4,0),VLOOKUP(E2020,'PORTE E UCO'!$A$5:$D$46,4,0)*C2020)</f>
        <v>1558.54594</v>
      </c>
      <c r="G2020" s="30"/>
      <c r="H2020" s="21" t="n">
        <f aca="false">G2020*$R$2</f>
        <v>0</v>
      </c>
      <c r="I2020" s="27" t="n">
        <v>2</v>
      </c>
      <c r="J2020" s="22" t="n">
        <f aca="false">IF(I2020&gt;=1,F2020*$J$2,"")</f>
        <v>467.563782</v>
      </c>
      <c r="K2020" s="22" t="n">
        <f aca="false">IF(I2020&gt;=2,F2020*$K$2,"")</f>
        <v>311.709188</v>
      </c>
      <c r="L2020" s="22" t="str">
        <f aca="false">IF(I2020&gt;=3,F2020*$L$2,"")</f>
        <v/>
      </c>
      <c r="M2020" s="22" t="str">
        <f aca="false">IF(I2020&gt;=4,F2020*$M$2,"")</f>
        <v/>
      </c>
      <c r="N2020" s="27" t="n">
        <v>5</v>
      </c>
      <c r="O2020" s="27" t="n">
        <v>0</v>
      </c>
      <c r="P2020" s="31" t="n">
        <v>0</v>
      </c>
      <c r="Q2020" s="32"/>
      <c r="R2020" s="38"/>
      <c r="S2020" s="25" t="n">
        <f aca="false">SUM(F2020,H2020,J2020,K2020,L2020,M2020)</f>
        <v>2337.81891</v>
      </c>
      <c r="T2020" s="25" t="n">
        <f aca="false">SUM(F2020,H2020,J2020,K2020,L2020,M2020,Q2020)</f>
        <v>2337.81891</v>
      </c>
      <c r="AMH2020" s="13"/>
      <c r="AMI2020" s="0"/>
      <c r="AMJ2020" s="0"/>
    </row>
    <row r="2021" s="39" customFormat="true" ht="13.8" hidden="false" customHeight="false" outlineLevel="0" collapsed="false">
      <c r="A2021" s="16" t="n">
        <v>31103022</v>
      </c>
      <c r="B2021" s="17" t="s">
        <v>2051</v>
      </c>
      <c r="C2021" s="18"/>
      <c r="D2021" s="18"/>
      <c r="E2021" s="16" t="s">
        <v>176</v>
      </c>
      <c r="F2021" s="19" t="n">
        <f aca="false">IF(C2021="",VLOOKUP(E2021,'PORTE E UCO'!$A$5:$D$46,4,0),VLOOKUP(E2021,'PORTE E UCO'!$A$5:$D$46,4,0)*C2021)</f>
        <v>891.034646</v>
      </c>
      <c r="G2021" s="20"/>
      <c r="H2021" s="21" t="n">
        <f aca="false">G2021*$R$2</f>
        <v>0</v>
      </c>
      <c r="I2021" s="16" t="n">
        <v>2</v>
      </c>
      <c r="J2021" s="22" t="n">
        <f aca="false">IF(I2021&gt;=1,F2021*$J$2,"")</f>
        <v>267.3103938</v>
      </c>
      <c r="K2021" s="22" t="n">
        <f aca="false">IF(I2021&gt;=2,F2021*$K$2,"")</f>
        <v>178.2069292</v>
      </c>
      <c r="L2021" s="22" t="str">
        <f aca="false">IF(I2021&gt;=3,F2021*$L$2,"")</f>
        <v/>
      </c>
      <c r="M2021" s="22" t="str">
        <f aca="false">IF(I2021&gt;=4,F2021*$M$2,"")</f>
        <v/>
      </c>
      <c r="N2021" s="16" t="n">
        <v>3</v>
      </c>
      <c r="O2021" s="16" t="n">
        <v>0</v>
      </c>
      <c r="P2021" s="23" t="n">
        <v>0</v>
      </c>
      <c r="Q2021" s="22"/>
      <c r="R2021" s="38"/>
      <c r="S2021" s="25" t="n">
        <f aca="false">SUM(F2021,H2021,J2021,K2021,L2021,M2021)</f>
        <v>1336.551969</v>
      </c>
      <c r="T2021" s="25" t="n">
        <f aca="false">SUM(F2021,H2021,J2021,K2021,L2021,M2021,Q2021)</f>
        <v>1336.551969</v>
      </c>
      <c r="AMH2021" s="13"/>
      <c r="AMI2021" s="0"/>
      <c r="AMJ2021" s="0"/>
    </row>
    <row r="2022" s="39" customFormat="true" ht="13.8" hidden="false" customHeight="false" outlineLevel="0" collapsed="false">
      <c r="A2022" s="27" t="n">
        <v>31103030</v>
      </c>
      <c r="B2022" s="28" t="s">
        <v>2052</v>
      </c>
      <c r="C2022" s="29"/>
      <c r="D2022" s="29"/>
      <c r="E2022" s="27" t="s">
        <v>22</v>
      </c>
      <c r="F2022" s="19" t="n">
        <f aca="false">IF(C2022="",VLOOKUP(E2022,'PORTE E UCO'!$A$5:$D$46,4,0),VLOOKUP(E2022,'PORTE E UCO'!$A$5:$D$46,4,0)*C2022)</f>
        <v>220.434104</v>
      </c>
      <c r="G2022" s="30" t="n">
        <v>4.22</v>
      </c>
      <c r="H2022" s="21" t="n">
        <f aca="false">G2022*$R$2</f>
        <v>83.02272704</v>
      </c>
      <c r="I2022" s="27" t="n">
        <v>1</v>
      </c>
      <c r="J2022" s="22" t="n">
        <f aca="false">IF(I2022&gt;=1,F2022*$J$2,"")</f>
        <v>66.1302312</v>
      </c>
      <c r="K2022" s="22" t="str">
        <f aca="false">IF(I2022&gt;=2,F2022*$K$2,"")</f>
        <v/>
      </c>
      <c r="L2022" s="22" t="str">
        <f aca="false">IF(I2022&gt;=3,F2022*$L$2,"")</f>
        <v/>
      </c>
      <c r="M2022" s="22" t="str">
        <f aca="false">IF(I2022&gt;=4,F2022*$M$2,"")</f>
        <v/>
      </c>
      <c r="N2022" s="27" t="n">
        <v>2</v>
      </c>
      <c r="O2022" s="27" t="n">
        <v>0</v>
      </c>
      <c r="P2022" s="31" t="n">
        <v>0</v>
      </c>
      <c r="Q2022" s="32"/>
      <c r="R2022" s="38"/>
      <c r="S2022" s="25" t="n">
        <f aca="false">SUM(F2022,H2022,J2022,K2022,L2022,M2022)</f>
        <v>369.58706224</v>
      </c>
      <c r="T2022" s="25" t="n">
        <f aca="false">SUM(F2022,H2022,J2022,K2022,L2022,M2022,Q2022)</f>
        <v>369.58706224</v>
      </c>
      <c r="AMH2022" s="13"/>
      <c r="AMI2022" s="0"/>
      <c r="AMJ2022" s="0"/>
    </row>
    <row r="2023" s="39" customFormat="true" ht="13.8" hidden="false" customHeight="false" outlineLevel="0" collapsed="false">
      <c r="A2023" s="16" t="n">
        <v>31103049</v>
      </c>
      <c r="B2023" s="17" t="s">
        <v>2053</v>
      </c>
      <c r="C2023" s="18"/>
      <c r="D2023" s="18"/>
      <c r="E2023" s="16" t="s">
        <v>24</v>
      </c>
      <c r="F2023" s="19" t="n">
        <f aca="false">IF(C2023="",VLOOKUP(E2023,'PORTE E UCO'!$A$5:$D$46,4,0),VLOOKUP(E2023,'PORTE E UCO'!$A$5:$D$46,4,0)*C2023)</f>
        <v>377.223602</v>
      </c>
      <c r="G2023" s="20"/>
      <c r="H2023" s="21" t="n">
        <f aca="false">G2023*$R$2</f>
        <v>0</v>
      </c>
      <c r="I2023" s="16" t="n">
        <v>1</v>
      </c>
      <c r="J2023" s="22" t="n">
        <f aca="false">IF(I2023&gt;=1,F2023*$J$2,"")</f>
        <v>113.1670806</v>
      </c>
      <c r="K2023" s="22" t="str">
        <f aca="false">IF(I2023&gt;=2,F2023*$K$2,"")</f>
        <v/>
      </c>
      <c r="L2023" s="22" t="str">
        <f aca="false">IF(I2023&gt;=3,F2023*$L$2,"")</f>
        <v/>
      </c>
      <c r="M2023" s="22" t="str">
        <f aca="false">IF(I2023&gt;=4,F2023*$M$2,"")</f>
        <v/>
      </c>
      <c r="N2023" s="16" t="n">
        <v>2</v>
      </c>
      <c r="O2023" s="16" t="n">
        <v>0</v>
      </c>
      <c r="P2023" s="23" t="n">
        <v>0</v>
      </c>
      <c r="Q2023" s="22"/>
      <c r="R2023" s="38"/>
      <c r="S2023" s="25" t="n">
        <f aca="false">SUM(F2023,H2023,J2023,K2023,L2023,M2023)</f>
        <v>490.3906826</v>
      </c>
      <c r="T2023" s="25" t="n">
        <f aca="false">SUM(F2023,H2023,J2023,K2023,L2023,M2023,Q2023)</f>
        <v>490.3906826</v>
      </c>
      <c r="AMH2023" s="13"/>
      <c r="AMI2023" s="0"/>
      <c r="AMJ2023" s="0"/>
    </row>
    <row r="2024" s="39" customFormat="true" ht="13.8" hidden="false" customHeight="false" outlineLevel="0" collapsed="false">
      <c r="A2024" s="27" t="n">
        <v>31103057</v>
      </c>
      <c r="B2024" s="28" t="s">
        <v>2054</v>
      </c>
      <c r="C2024" s="29"/>
      <c r="D2024" s="29"/>
      <c r="E2024" s="27" t="s">
        <v>257</v>
      </c>
      <c r="F2024" s="19" t="n">
        <f aca="false">IF(C2024="",VLOOKUP(E2024,'PORTE E UCO'!$A$5:$D$46,4,0),VLOOKUP(E2024,'PORTE E UCO'!$A$5:$D$46,4,0)*C2024)</f>
        <v>400.494582</v>
      </c>
      <c r="G2024" s="30" t="n">
        <v>6.5</v>
      </c>
      <c r="H2024" s="21" t="n">
        <f aca="false">G2024*$R$2</f>
        <v>127.878608</v>
      </c>
      <c r="I2024" s="27" t="n">
        <v>1</v>
      </c>
      <c r="J2024" s="22" t="n">
        <f aca="false">IF(I2024&gt;=1,F2024*$J$2,"")</f>
        <v>120.1483746</v>
      </c>
      <c r="K2024" s="22" t="str">
        <f aca="false">IF(I2024&gt;=2,F2024*$K$2,"")</f>
        <v/>
      </c>
      <c r="L2024" s="22" t="str">
        <f aca="false">IF(I2024&gt;=3,F2024*$L$2,"")</f>
        <v/>
      </c>
      <c r="M2024" s="22" t="str">
        <f aca="false">IF(I2024&gt;=4,F2024*$M$2,"")</f>
        <v/>
      </c>
      <c r="N2024" s="27" t="n">
        <v>5</v>
      </c>
      <c r="O2024" s="27" t="n">
        <v>0</v>
      </c>
      <c r="P2024" s="31" t="n">
        <v>0</v>
      </c>
      <c r="Q2024" s="32"/>
      <c r="R2024" s="38"/>
      <c r="S2024" s="25" t="n">
        <f aca="false">SUM(F2024,H2024,J2024,K2024,L2024,M2024)</f>
        <v>648.5215646</v>
      </c>
      <c r="T2024" s="25" t="n">
        <f aca="false">SUM(F2024,H2024,J2024,K2024,L2024,M2024,Q2024)</f>
        <v>648.5215646</v>
      </c>
      <c r="AMH2024" s="13"/>
      <c r="AMI2024" s="0"/>
      <c r="AMJ2024" s="0"/>
    </row>
    <row r="2025" s="39" customFormat="true" ht="13.8" hidden="false" customHeight="false" outlineLevel="0" collapsed="false">
      <c r="A2025" s="16" t="n">
        <v>31103065</v>
      </c>
      <c r="B2025" s="17" t="s">
        <v>2055</v>
      </c>
      <c r="C2025" s="18"/>
      <c r="D2025" s="18"/>
      <c r="E2025" s="16" t="s">
        <v>221</v>
      </c>
      <c r="F2025" s="19" t="n">
        <f aca="false">IF(C2025="",VLOOKUP(E2025,'PORTE E UCO'!$A$5:$D$46,4,0),VLOOKUP(E2025,'PORTE E UCO'!$A$5:$D$46,4,0)*C2025)</f>
        <v>1140.948712</v>
      </c>
      <c r="G2025" s="20"/>
      <c r="H2025" s="21" t="n">
        <f aca="false">G2025*$R$2</f>
        <v>0</v>
      </c>
      <c r="I2025" s="16" t="n">
        <v>1</v>
      </c>
      <c r="J2025" s="22" t="n">
        <f aca="false">IF(I2025&gt;=1,F2025*$J$2,"")</f>
        <v>342.2846136</v>
      </c>
      <c r="K2025" s="22" t="str">
        <f aca="false">IF(I2025&gt;=2,F2025*$K$2,"")</f>
        <v/>
      </c>
      <c r="L2025" s="22" t="str">
        <f aca="false">IF(I2025&gt;=3,F2025*$L$2,"")</f>
        <v/>
      </c>
      <c r="M2025" s="22" t="str">
        <f aca="false">IF(I2025&gt;=4,F2025*$M$2,"")</f>
        <v/>
      </c>
      <c r="N2025" s="16" t="n">
        <v>4</v>
      </c>
      <c r="O2025" s="16" t="n">
        <v>0</v>
      </c>
      <c r="P2025" s="23" t="n">
        <v>0</v>
      </c>
      <c r="Q2025" s="22"/>
      <c r="R2025" s="38"/>
      <c r="S2025" s="25" t="n">
        <f aca="false">SUM(F2025,H2025,J2025,K2025,L2025,M2025)</f>
        <v>1483.2333256</v>
      </c>
      <c r="T2025" s="25" t="n">
        <f aca="false">SUM(F2025,H2025,J2025,K2025,L2025,M2025,Q2025)</f>
        <v>1483.2333256</v>
      </c>
      <c r="AMH2025" s="13"/>
      <c r="AMI2025" s="0"/>
      <c r="AMJ2025" s="0"/>
    </row>
    <row r="2026" s="39" customFormat="true" ht="13.8" hidden="false" customHeight="false" outlineLevel="0" collapsed="false">
      <c r="A2026" s="27" t="n">
        <v>31103529</v>
      </c>
      <c r="B2026" s="28" t="s">
        <v>2056</v>
      </c>
      <c r="C2026" s="29"/>
      <c r="D2026" s="29"/>
      <c r="E2026" s="27" t="s">
        <v>174</v>
      </c>
      <c r="F2026" s="19" t="n">
        <f aca="false">IF(C2026="",VLOOKUP(E2026,'PORTE E UCO'!$A$5:$D$46,4,0),VLOOKUP(E2026,'PORTE E UCO'!$A$5:$D$46,4,0)*C2026)</f>
        <v>1709.126456</v>
      </c>
      <c r="G2026" s="30" t="n">
        <v>48.66</v>
      </c>
      <c r="H2026" s="21" t="n">
        <f aca="false">G2026*$R$2</f>
        <v>957.31893312</v>
      </c>
      <c r="I2026" s="27" t="n">
        <v>2</v>
      </c>
      <c r="J2026" s="22" t="n">
        <f aca="false">IF(I2026&gt;=1,F2026*$J$2,"")</f>
        <v>512.7379368</v>
      </c>
      <c r="K2026" s="22" t="n">
        <f aca="false">IF(I2026&gt;=2,F2026*$K$2,"")</f>
        <v>341.8252912</v>
      </c>
      <c r="L2026" s="22" t="str">
        <f aca="false">IF(I2026&gt;=3,F2026*$L$2,"")</f>
        <v/>
      </c>
      <c r="M2026" s="22" t="str">
        <f aca="false">IF(I2026&gt;=4,F2026*$M$2,"")</f>
        <v/>
      </c>
      <c r="N2026" s="27" t="n">
        <v>5</v>
      </c>
      <c r="O2026" s="27" t="n">
        <v>0</v>
      </c>
      <c r="P2026" s="31" t="n">
        <v>0</v>
      </c>
      <c r="Q2026" s="32"/>
      <c r="R2026" s="38"/>
      <c r="S2026" s="25" t="n">
        <f aca="false">SUM(F2026,H2026,J2026,K2026,L2026,M2026)</f>
        <v>3521.00861712</v>
      </c>
      <c r="T2026" s="25" t="n">
        <f aca="false">SUM(F2026,H2026,J2026,K2026,L2026,M2026,Q2026)</f>
        <v>3521.00861712</v>
      </c>
      <c r="AMH2026" s="13"/>
      <c r="AMI2026" s="0"/>
      <c r="AMJ2026" s="0"/>
    </row>
    <row r="2027" s="39" customFormat="true" ht="13.8" hidden="false" customHeight="false" outlineLevel="0" collapsed="false">
      <c r="A2027" s="16" t="n">
        <v>31103073</v>
      </c>
      <c r="B2027" s="17" t="s">
        <v>2057</v>
      </c>
      <c r="C2027" s="18"/>
      <c r="D2027" s="18"/>
      <c r="E2027" s="16" t="s">
        <v>254</v>
      </c>
      <c r="F2027" s="19" t="n">
        <f aca="false">IF(C2027="",VLOOKUP(E2027,'PORTE E UCO'!$A$5:$D$46,4,0),VLOOKUP(E2027,'PORTE E UCO'!$A$5:$D$46,4,0)*C2027)</f>
        <v>1875.234508</v>
      </c>
      <c r="G2027" s="20"/>
      <c r="H2027" s="21" t="n">
        <f aca="false">G2027*$R$2</f>
        <v>0</v>
      </c>
      <c r="I2027" s="16" t="n">
        <v>2</v>
      </c>
      <c r="J2027" s="22" t="n">
        <f aca="false">IF(I2027&gt;=1,F2027*$J$2,"")</f>
        <v>562.5703524</v>
      </c>
      <c r="K2027" s="22" t="n">
        <f aca="false">IF(I2027&gt;=2,F2027*$K$2,"")</f>
        <v>375.0469016</v>
      </c>
      <c r="L2027" s="22" t="str">
        <f aca="false">IF(I2027&gt;=3,F2027*$L$2,"")</f>
        <v/>
      </c>
      <c r="M2027" s="22" t="str">
        <f aca="false">IF(I2027&gt;=4,F2027*$M$2,"")</f>
        <v/>
      </c>
      <c r="N2027" s="16" t="n">
        <v>6</v>
      </c>
      <c r="O2027" s="16" t="n">
        <v>0</v>
      </c>
      <c r="P2027" s="23" t="n">
        <v>0</v>
      </c>
      <c r="Q2027" s="22"/>
      <c r="R2027" s="38"/>
      <c r="S2027" s="25" t="n">
        <f aca="false">SUM(F2027,H2027,J2027,K2027,L2027,M2027)</f>
        <v>2812.851762</v>
      </c>
      <c r="T2027" s="25" t="n">
        <f aca="false">SUM(F2027,H2027,J2027,K2027,L2027,M2027,Q2027)</f>
        <v>2812.851762</v>
      </c>
      <c r="AMH2027" s="13"/>
      <c r="AMI2027" s="0"/>
      <c r="AMJ2027" s="0"/>
    </row>
    <row r="2028" s="39" customFormat="true" ht="13.8" hidden="false" customHeight="false" outlineLevel="0" collapsed="false">
      <c r="A2028" s="27" t="n">
        <v>31103537</v>
      </c>
      <c r="B2028" s="28" t="s">
        <v>2058</v>
      </c>
      <c r="C2028" s="29"/>
      <c r="D2028" s="29"/>
      <c r="E2028" s="27" t="s">
        <v>945</v>
      </c>
      <c r="F2028" s="19" t="n">
        <f aca="false">IF(C2028="",VLOOKUP(E2028,'PORTE E UCO'!$A$5:$D$46,4,0),VLOOKUP(E2028,'PORTE E UCO'!$A$5:$D$46,4,0)*C2028)</f>
        <v>3090.701166</v>
      </c>
      <c r="G2028" s="30" t="n">
        <v>109.49</v>
      </c>
      <c r="H2028" s="21" t="n">
        <f aca="false">G2028*$R$2</f>
        <v>2154.06596768</v>
      </c>
      <c r="I2028" s="27" t="n">
        <v>2</v>
      </c>
      <c r="J2028" s="22" t="n">
        <f aca="false">IF(I2028&gt;=1,F2028*$J$2,"")</f>
        <v>927.2103498</v>
      </c>
      <c r="K2028" s="22" t="n">
        <f aca="false">IF(I2028&gt;=2,F2028*$K$2,"")</f>
        <v>618.1402332</v>
      </c>
      <c r="L2028" s="22" t="str">
        <f aca="false">IF(I2028&gt;=3,F2028*$L$2,"")</f>
        <v/>
      </c>
      <c r="M2028" s="22" t="str">
        <f aca="false">IF(I2028&gt;=4,F2028*$M$2,"")</f>
        <v/>
      </c>
      <c r="N2028" s="27" t="n">
        <v>7</v>
      </c>
      <c r="O2028" s="27" t="n">
        <v>0</v>
      </c>
      <c r="P2028" s="31" t="n">
        <v>0</v>
      </c>
      <c r="Q2028" s="32"/>
      <c r="R2028" s="38"/>
      <c r="S2028" s="25" t="n">
        <f aca="false">SUM(F2028,H2028,J2028,K2028,L2028,M2028)</f>
        <v>6790.11771668</v>
      </c>
      <c r="T2028" s="25" t="n">
        <f aca="false">SUM(F2028,H2028,J2028,K2028,L2028,M2028,Q2028)</f>
        <v>6790.11771668</v>
      </c>
      <c r="AMH2028" s="13"/>
      <c r="AMI2028" s="0"/>
      <c r="AMJ2028" s="0"/>
    </row>
    <row r="2029" s="39" customFormat="true" ht="13.8" hidden="false" customHeight="false" outlineLevel="0" collapsed="false">
      <c r="A2029" s="16" t="n">
        <v>31103081</v>
      </c>
      <c r="B2029" s="17" t="s">
        <v>2059</v>
      </c>
      <c r="C2029" s="18"/>
      <c r="D2029" s="18"/>
      <c r="E2029" s="16" t="s">
        <v>308</v>
      </c>
      <c r="F2029" s="19" t="n">
        <f aca="false">IF(C2029="",VLOOKUP(E2029,'PORTE E UCO'!$A$5:$D$46,4,0),VLOOKUP(E2029,'PORTE E UCO'!$A$5:$D$46,4,0)*C2029)</f>
        <v>1327.248658</v>
      </c>
      <c r="G2029" s="20"/>
      <c r="H2029" s="21" t="n">
        <f aca="false">G2029*$R$2</f>
        <v>0</v>
      </c>
      <c r="I2029" s="16" t="n">
        <v>2</v>
      </c>
      <c r="J2029" s="22" t="n">
        <f aca="false">IF(I2029&gt;=1,F2029*$J$2,"")</f>
        <v>398.1745974</v>
      </c>
      <c r="K2029" s="22" t="n">
        <f aca="false">IF(I2029&gt;=2,F2029*$K$2,"")</f>
        <v>265.4497316</v>
      </c>
      <c r="L2029" s="22" t="str">
        <f aca="false">IF(I2029&gt;=3,F2029*$L$2,"")</f>
        <v/>
      </c>
      <c r="M2029" s="22" t="str">
        <f aca="false">IF(I2029&gt;=4,F2029*$M$2,"")</f>
        <v/>
      </c>
      <c r="N2029" s="16" t="n">
        <v>5</v>
      </c>
      <c r="O2029" s="16" t="n">
        <v>0</v>
      </c>
      <c r="P2029" s="23" t="n">
        <v>0</v>
      </c>
      <c r="Q2029" s="22"/>
      <c r="R2029" s="38"/>
      <c r="S2029" s="25" t="n">
        <f aca="false">SUM(F2029,H2029,J2029,K2029,L2029,M2029)</f>
        <v>1990.872987</v>
      </c>
      <c r="T2029" s="25" t="n">
        <f aca="false">SUM(F2029,H2029,J2029,K2029,L2029,M2029,Q2029)</f>
        <v>1990.872987</v>
      </c>
      <c r="AMH2029" s="13"/>
      <c r="AMI2029" s="0"/>
      <c r="AMJ2029" s="0"/>
    </row>
    <row r="2030" s="39" customFormat="true" ht="13.8" hidden="false" customHeight="false" outlineLevel="0" collapsed="false">
      <c r="A2030" s="27" t="n">
        <v>31103090</v>
      </c>
      <c r="B2030" s="28" t="s">
        <v>2060</v>
      </c>
      <c r="C2030" s="29"/>
      <c r="D2030" s="29"/>
      <c r="E2030" s="27" t="s">
        <v>223</v>
      </c>
      <c r="F2030" s="19" t="n">
        <f aca="false">IF(C2030="",VLOOKUP(E2030,'PORTE E UCO'!$A$5:$D$46,4,0),VLOOKUP(E2030,'PORTE E UCO'!$A$5:$D$46,4,0)*C2030)</f>
        <v>436.20385</v>
      </c>
      <c r="G2030" s="30"/>
      <c r="H2030" s="21" t="n">
        <f aca="false">G2030*$R$2</f>
        <v>0</v>
      </c>
      <c r="I2030" s="27" t="n">
        <v>1</v>
      </c>
      <c r="J2030" s="22" t="n">
        <f aca="false">IF(I2030&gt;=1,F2030*$J$2,"")</f>
        <v>130.861155</v>
      </c>
      <c r="K2030" s="22" t="str">
        <f aca="false">IF(I2030&gt;=2,F2030*$K$2,"")</f>
        <v/>
      </c>
      <c r="L2030" s="22" t="str">
        <f aca="false">IF(I2030&gt;=3,F2030*$L$2,"")</f>
        <v/>
      </c>
      <c r="M2030" s="22" t="str">
        <f aca="false">IF(I2030&gt;=4,F2030*$M$2,"")</f>
        <v/>
      </c>
      <c r="N2030" s="27" t="n">
        <v>2</v>
      </c>
      <c r="O2030" s="27" t="n">
        <v>0</v>
      </c>
      <c r="P2030" s="31" t="n">
        <v>0</v>
      </c>
      <c r="Q2030" s="32"/>
      <c r="R2030" s="38"/>
      <c r="S2030" s="25" t="n">
        <f aca="false">SUM(F2030,H2030,J2030,K2030,L2030,M2030)</f>
        <v>567.065005</v>
      </c>
      <c r="T2030" s="25" t="n">
        <f aca="false">SUM(F2030,H2030,J2030,K2030,L2030,M2030,Q2030)</f>
        <v>567.065005</v>
      </c>
      <c r="AMH2030" s="13"/>
      <c r="AMI2030" s="0"/>
      <c r="AMJ2030" s="0"/>
    </row>
    <row r="2031" s="39" customFormat="true" ht="13.8" hidden="false" customHeight="false" outlineLevel="0" collapsed="false">
      <c r="A2031" s="16" t="n">
        <v>31103561</v>
      </c>
      <c r="B2031" s="17" t="s">
        <v>2061</v>
      </c>
      <c r="C2031" s="18"/>
      <c r="D2031" s="18"/>
      <c r="E2031" s="16" t="s">
        <v>195</v>
      </c>
      <c r="F2031" s="19" t="n">
        <f aca="false">IF(C2031="",VLOOKUP(E2031,'PORTE E UCO'!$A$5:$D$46,4,0),VLOOKUP(E2031,'PORTE E UCO'!$A$5:$D$46,4,0)*C2031)</f>
        <v>742.008916</v>
      </c>
      <c r="G2031" s="20" t="n">
        <v>89.93</v>
      </c>
      <c r="H2031" s="21" t="n">
        <f aca="false">G2031*$R$2</f>
        <v>1769.24972576</v>
      </c>
      <c r="I2031" s="16" t="n">
        <v>1</v>
      </c>
      <c r="J2031" s="22" t="n">
        <f aca="false">IF(I2031&gt;=1,F2031*$J$2,"")</f>
        <v>222.6026748</v>
      </c>
      <c r="K2031" s="22" t="str">
        <f aca="false">IF(I2031&gt;=2,F2031*$K$2,"")</f>
        <v/>
      </c>
      <c r="L2031" s="22" t="str">
        <f aca="false">IF(I2031&gt;=3,F2031*$L$2,"")</f>
        <v/>
      </c>
      <c r="M2031" s="22" t="str">
        <f aca="false">IF(I2031&gt;=4,F2031*$M$2,"")</f>
        <v/>
      </c>
      <c r="N2031" s="16" t="n">
        <v>5</v>
      </c>
      <c r="O2031" s="16" t="n">
        <v>0</v>
      </c>
      <c r="P2031" s="23" t="n">
        <v>0</v>
      </c>
      <c r="Q2031" s="22"/>
      <c r="R2031" s="38"/>
      <c r="S2031" s="25" t="n">
        <f aca="false">SUM(F2031,H2031,J2031,K2031,L2031,M2031)</f>
        <v>2733.86131656</v>
      </c>
      <c r="T2031" s="25" t="n">
        <f aca="false">SUM(F2031,H2031,J2031,K2031,L2031,M2031,Q2031)</f>
        <v>2733.86131656</v>
      </c>
      <c r="AMH2031" s="13"/>
      <c r="AMI2031" s="0"/>
      <c r="AMJ2031" s="0"/>
    </row>
    <row r="2032" s="39" customFormat="true" ht="13.8" hidden="false" customHeight="false" outlineLevel="0" collapsed="false">
      <c r="A2032" s="27" t="n">
        <v>31103103</v>
      </c>
      <c r="B2032" s="28" t="s">
        <v>2062</v>
      </c>
      <c r="C2032" s="29"/>
      <c r="D2032" s="29"/>
      <c r="E2032" s="27" t="s">
        <v>272</v>
      </c>
      <c r="F2032" s="19" t="n">
        <f aca="false">IF(C2032="",VLOOKUP(E2032,'PORTE E UCO'!$A$5:$D$46,4,0),VLOOKUP(E2032,'PORTE E UCO'!$A$5:$D$46,4,0)*C2032)</f>
        <v>801.009488</v>
      </c>
      <c r="G2032" s="30" t="n">
        <v>54.94</v>
      </c>
      <c r="H2032" s="21" t="n">
        <f aca="false">G2032*$R$2</f>
        <v>1080.86934208</v>
      </c>
      <c r="I2032" s="27" t="n">
        <v>0</v>
      </c>
      <c r="J2032" s="22" t="str">
        <f aca="false">IF(I2032&gt;=1,F2032*$J$2,"")</f>
        <v/>
      </c>
      <c r="K2032" s="22" t="str">
        <f aca="false">IF(I2032&gt;=2,F2032*$K$2,"")</f>
        <v/>
      </c>
      <c r="L2032" s="22" t="str">
        <f aca="false">IF(I2032&gt;=3,F2032*$L$2,"")</f>
        <v/>
      </c>
      <c r="M2032" s="22" t="str">
        <f aca="false">IF(I2032&gt;=4,F2032*$M$2,"")</f>
        <v/>
      </c>
      <c r="N2032" s="27" t="n">
        <v>3</v>
      </c>
      <c r="O2032" s="27" t="n">
        <v>0</v>
      </c>
      <c r="P2032" s="31" t="n">
        <v>0</v>
      </c>
      <c r="Q2032" s="32"/>
      <c r="R2032" s="38"/>
      <c r="S2032" s="25" t="n">
        <f aca="false">SUM(F2032,H2032,J2032,K2032,L2032,M2032)</f>
        <v>1881.87883008</v>
      </c>
      <c r="T2032" s="25" t="n">
        <f aca="false">SUM(F2032,H2032,J2032,K2032,L2032,M2032,Q2032)</f>
        <v>1881.87883008</v>
      </c>
      <c r="AMH2032" s="13"/>
      <c r="AMI2032" s="0"/>
      <c r="AMJ2032" s="0"/>
    </row>
    <row r="2033" s="39" customFormat="true" ht="13.8" hidden="false" customHeight="false" outlineLevel="0" collapsed="false">
      <c r="A2033" s="16" t="n">
        <v>31103111</v>
      </c>
      <c r="B2033" s="17" t="s">
        <v>2063</v>
      </c>
      <c r="C2033" s="18"/>
      <c r="D2033" s="18"/>
      <c r="E2033" s="16" t="s">
        <v>26</v>
      </c>
      <c r="F2033" s="19" t="n">
        <f aca="false">IF(C2033="",VLOOKUP(E2033,'PORTE E UCO'!$A$5:$D$46,4,0),VLOOKUP(E2033,'PORTE E UCO'!$A$5:$D$46,4,0)*C2033)</f>
        <v>324.442174</v>
      </c>
      <c r="G2033" s="20" t="n">
        <v>54.94</v>
      </c>
      <c r="H2033" s="21" t="n">
        <f aca="false">G2033*$R$2</f>
        <v>1080.86934208</v>
      </c>
      <c r="I2033" s="16" t="n">
        <v>0</v>
      </c>
      <c r="J2033" s="22" t="str">
        <f aca="false">IF(I2033&gt;=1,F2033*$J$2,"")</f>
        <v/>
      </c>
      <c r="K2033" s="22" t="str">
        <f aca="false">IF(I2033&gt;=2,F2033*$K$2,"")</f>
        <v/>
      </c>
      <c r="L2033" s="22" t="str">
        <f aca="false">IF(I2033&gt;=3,F2033*$L$2,"")</f>
        <v/>
      </c>
      <c r="M2033" s="22" t="str">
        <f aca="false">IF(I2033&gt;=4,F2033*$M$2,"")</f>
        <v/>
      </c>
      <c r="N2033" s="16" t="n">
        <v>3</v>
      </c>
      <c r="O2033" s="16" t="n">
        <v>0</v>
      </c>
      <c r="P2033" s="23" t="n">
        <v>0</v>
      </c>
      <c r="Q2033" s="22"/>
      <c r="R2033" s="38"/>
      <c r="S2033" s="25" t="n">
        <f aca="false">SUM(F2033,H2033,J2033,K2033,L2033,M2033)</f>
        <v>1405.31151608</v>
      </c>
      <c r="T2033" s="25" t="n">
        <f aca="false">SUM(F2033,H2033,J2033,K2033,L2033,M2033,Q2033)</f>
        <v>1405.31151608</v>
      </c>
      <c r="AMH2033" s="13"/>
      <c r="AMI2033" s="0"/>
      <c r="AMJ2033" s="0"/>
    </row>
    <row r="2034" s="39" customFormat="true" ht="13.8" hidden="false" customHeight="false" outlineLevel="0" collapsed="false">
      <c r="A2034" s="27" t="n">
        <v>31103138</v>
      </c>
      <c r="B2034" s="28" t="s">
        <v>2064</v>
      </c>
      <c r="C2034" s="29"/>
      <c r="D2034" s="29"/>
      <c r="E2034" s="27" t="s">
        <v>62</v>
      </c>
      <c r="F2034" s="19" t="n">
        <f aca="false">IF(C2034="",VLOOKUP(E2034,'PORTE E UCO'!$A$5:$D$46,4,0),VLOOKUP(E2034,'PORTE E UCO'!$A$5:$D$46,4,0)*C2034)</f>
        <v>524.694546</v>
      </c>
      <c r="G2034" s="30" t="n">
        <v>54.23</v>
      </c>
      <c r="H2034" s="21" t="n">
        <f aca="false">G2034*$R$2</f>
        <v>1066.90106336</v>
      </c>
      <c r="I2034" s="27" t="n">
        <v>1</v>
      </c>
      <c r="J2034" s="22" t="n">
        <f aca="false">IF(I2034&gt;=1,F2034*$J$2,"")</f>
        <v>157.4083638</v>
      </c>
      <c r="K2034" s="22" t="str">
        <f aca="false">IF(I2034&gt;=2,F2034*$K$2,"")</f>
        <v/>
      </c>
      <c r="L2034" s="22" t="str">
        <f aca="false">IF(I2034&gt;=3,F2034*$L$2,"")</f>
        <v/>
      </c>
      <c r="M2034" s="22" t="str">
        <f aca="false">IF(I2034&gt;=4,F2034*$M$2,"")</f>
        <v/>
      </c>
      <c r="N2034" s="27" t="n">
        <v>4</v>
      </c>
      <c r="O2034" s="27" t="n">
        <v>0</v>
      </c>
      <c r="P2034" s="31" t="n">
        <v>0</v>
      </c>
      <c r="Q2034" s="32"/>
      <c r="R2034" s="38"/>
      <c r="S2034" s="25" t="n">
        <f aca="false">SUM(F2034,H2034,J2034,K2034,L2034,M2034)</f>
        <v>1749.00397316</v>
      </c>
      <c r="T2034" s="25" t="n">
        <f aca="false">SUM(F2034,H2034,J2034,K2034,L2034,M2034,Q2034)</f>
        <v>1749.00397316</v>
      </c>
      <c r="AMH2034" s="13"/>
      <c r="AMI2034" s="0"/>
      <c r="AMJ2034" s="0"/>
    </row>
    <row r="2035" s="39" customFormat="true" ht="13.8" hidden="false" customHeight="false" outlineLevel="0" collapsed="false">
      <c r="A2035" s="16" t="n">
        <v>31103146</v>
      </c>
      <c r="B2035" s="17" t="s">
        <v>2065</v>
      </c>
      <c r="C2035" s="18"/>
      <c r="D2035" s="18"/>
      <c r="E2035" s="16" t="s">
        <v>223</v>
      </c>
      <c r="F2035" s="19" t="n">
        <f aca="false">IF(C2035="",VLOOKUP(E2035,'PORTE E UCO'!$A$5:$D$46,4,0),VLOOKUP(E2035,'PORTE E UCO'!$A$5:$D$46,4,0)*C2035)</f>
        <v>436.20385</v>
      </c>
      <c r="G2035" s="20" t="n">
        <v>8.67</v>
      </c>
      <c r="H2035" s="21" t="n">
        <f aca="false">G2035*$R$2</f>
        <v>170.57038944</v>
      </c>
      <c r="I2035" s="16" t="n">
        <v>1</v>
      </c>
      <c r="J2035" s="22" t="n">
        <f aca="false">IF(I2035&gt;=1,F2035*$J$2,"")</f>
        <v>130.861155</v>
      </c>
      <c r="K2035" s="22" t="str">
        <f aca="false">IF(I2035&gt;=2,F2035*$K$2,"")</f>
        <v/>
      </c>
      <c r="L2035" s="22" t="str">
        <f aca="false">IF(I2035&gt;=3,F2035*$L$2,"")</f>
        <v/>
      </c>
      <c r="M2035" s="22" t="str">
        <f aca="false">IF(I2035&gt;=4,F2035*$M$2,"")</f>
        <v/>
      </c>
      <c r="N2035" s="16" t="n">
        <v>3</v>
      </c>
      <c r="O2035" s="16" t="n">
        <v>0</v>
      </c>
      <c r="P2035" s="23" t="n">
        <v>0</v>
      </c>
      <c r="Q2035" s="22"/>
      <c r="R2035" s="38"/>
      <c r="S2035" s="25" t="n">
        <f aca="false">SUM(F2035,H2035,J2035,K2035,L2035,M2035)</f>
        <v>737.63539444</v>
      </c>
      <c r="T2035" s="25" t="n">
        <f aca="false">SUM(F2035,H2035,J2035,K2035,L2035,M2035,Q2035)</f>
        <v>737.63539444</v>
      </c>
      <c r="AMH2035" s="13"/>
      <c r="AMI2035" s="0"/>
      <c r="AMJ2035" s="0"/>
    </row>
    <row r="2036" s="39" customFormat="true" ht="13.8" hidden="false" customHeight="false" outlineLevel="0" collapsed="false">
      <c r="A2036" s="27" t="n">
        <v>31103154</v>
      </c>
      <c r="B2036" s="28" t="s">
        <v>2066</v>
      </c>
      <c r="C2036" s="29"/>
      <c r="D2036" s="29"/>
      <c r="E2036" s="27" t="s">
        <v>225</v>
      </c>
      <c r="F2036" s="19" t="n">
        <f aca="false">IF(C2036="",VLOOKUP(E2036,'PORTE E UCO'!$A$5:$D$46,4,0),VLOOKUP(E2036,'PORTE E UCO'!$A$5:$D$46,4,0)*C2036)</f>
        <v>1035.416342</v>
      </c>
      <c r="G2036" s="30"/>
      <c r="H2036" s="21" t="n">
        <f aca="false">G2036*$R$2</f>
        <v>0</v>
      </c>
      <c r="I2036" s="27" t="n">
        <v>2</v>
      </c>
      <c r="J2036" s="22" t="n">
        <f aca="false">IF(I2036&gt;=1,F2036*$J$2,"")</f>
        <v>310.6249026</v>
      </c>
      <c r="K2036" s="22" t="n">
        <f aca="false">IF(I2036&gt;=2,F2036*$K$2,"")</f>
        <v>207.0832684</v>
      </c>
      <c r="L2036" s="22" t="str">
        <f aca="false">IF(I2036&gt;=3,F2036*$L$2,"")</f>
        <v/>
      </c>
      <c r="M2036" s="22" t="str">
        <f aca="false">IF(I2036&gt;=4,F2036*$M$2,"")</f>
        <v/>
      </c>
      <c r="N2036" s="27" t="n">
        <v>3</v>
      </c>
      <c r="O2036" s="27" t="n">
        <v>0</v>
      </c>
      <c r="P2036" s="31" t="n">
        <v>0</v>
      </c>
      <c r="Q2036" s="32"/>
      <c r="R2036" s="38"/>
      <c r="S2036" s="25" t="n">
        <f aca="false">SUM(F2036,H2036,J2036,K2036,L2036,M2036)</f>
        <v>1553.124513</v>
      </c>
      <c r="T2036" s="25" t="n">
        <f aca="false">SUM(F2036,H2036,J2036,K2036,L2036,M2036,Q2036)</f>
        <v>1553.124513</v>
      </c>
      <c r="AMH2036" s="13"/>
      <c r="AMI2036" s="0"/>
      <c r="AMJ2036" s="0"/>
    </row>
    <row r="2037" s="39" customFormat="true" ht="13.8" hidden="false" customHeight="false" outlineLevel="0" collapsed="false">
      <c r="A2037" s="16" t="n">
        <v>31103162</v>
      </c>
      <c r="B2037" s="17" t="s">
        <v>2067</v>
      </c>
      <c r="C2037" s="18"/>
      <c r="D2037" s="18"/>
      <c r="E2037" s="16" t="s">
        <v>272</v>
      </c>
      <c r="F2037" s="19" t="n">
        <f aca="false">IF(C2037="",VLOOKUP(E2037,'PORTE E UCO'!$A$5:$D$46,4,0),VLOOKUP(E2037,'PORTE E UCO'!$A$5:$D$46,4,0)*C2037)</f>
        <v>801.009488</v>
      </c>
      <c r="G2037" s="20"/>
      <c r="H2037" s="21" t="n">
        <f aca="false">G2037*$R$2</f>
        <v>0</v>
      </c>
      <c r="I2037" s="16" t="n">
        <v>1</v>
      </c>
      <c r="J2037" s="22" t="n">
        <f aca="false">IF(I2037&gt;=1,F2037*$J$2,"")</f>
        <v>240.3028464</v>
      </c>
      <c r="K2037" s="22" t="str">
        <f aca="false">IF(I2037&gt;=2,F2037*$K$2,"")</f>
        <v/>
      </c>
      <c r="L2037" s="22" t="str">
        <f aca="false">IF(I2037&gt;=3,F2037*$L$2,"")</f>
        <v/>
      </c>
      <c r="M2037" s="22" t="str">
        <f aca="false">IF(I2037&gt;=4,F2037*$M$2,"")</f>
        <v/>
      </c>
      <c r="N2037" s="16" t="n">
        <v>3</v>
      </c>
      <c r="O2037" s="16" t="n">
        <v>0</v>
      </c>
      <c r="P2037" s="23" t="n">
        <v>0</v>
      </c>
      <c r="Q2037" s="22"/>
      <c r="R2037" s="38"/>
      <c r="S2037" s="25" t="n">
        <f aca="false">SUM(F2037,H2037,J2037,K2037,L2037,M2037)</f>
        <v>1041.3123344</v>
      </c>
      <c r="T2037" s="25" t="n">
        <f aca="false">SUM(F2037,H2037,J2037,K2037,L2037,M2037,Q2037)</f>
        <v>1041.3123344</v>
      </c>
      <c r="AMH2037" s="13"/>
      <c r="AMI2037" s="0"/>
      <c r="AMJ2037" s="0"/>
    </row>
    <row r="2038" s="39" customFormat="true" ht="13.8" hidden="false" customHeight="false" outlineLevel="0" collapsed="false">
      <c r="A2038" s="27" t="n">
        <v>31103170</v>
      </c>
      <c r="B2038" s="28" t="s">
        <v>2068</v>
      </c>
      <c r="C2038" s="29"/>
      <c r="D2038" s="29"/>
      <c r="E2038" s="27" t="s">
        <v>24</v>
      </c>
      <c r="F2038" s="19" t="n">
        <f aca="false">IF(C2038="",VLOOKUP(E2038,'PORTE E UCO'!$A$5:$D$46,4,0),VLOOKUP(E2038,'PORTE E UCO'!$A$5:$D$46,4,0)*C2038)</f>
        <v>377.223602</v>
      </c>
      <c r="G2038" s="30"/>
      <c r="H2038" s="21" t="n">
        <f aca="false">G2038*$R$2</f>
        <v>0</v>
      </c>
      <c r="I2038" s="27" t="n">
        <v>1</v>
      </c>
      <c r="J2038" s="22" t="n">
        <f aca="false">IF(I2038&gt;=1,F2038*$J$2,"")</f>
        <v>113.1670806</v>
      </c>
      <c r="K2038" s="22" t="str">
        <f aca="false">IF(I2038&gt;=2,F2038*$K$2,"")</f>
        <v/>
      </c>
      <c r="L2038" s="22" t="str">
        <f aca="false">IF(I2038&gt;=3,F2038*$L$2,"")</f>
        <v/>
      </c>
      <c r="M2038" s="22" t="str">
        <f aca="false">IF(I2038&gt;=4,F2038*$M$2,"")</f>
        <v/>
      </c>
      <c r="N2038" s="27" t="n">
        <v>2</v>
      </c>
      <c r="O2038" s="27" t="n">
        <v>0</v>
      </c>
      <c r="P2038" s="31" t="n">
        <v>0</v>
      </c>
      <c r="Q2038" s="32"/>
      <c r="R2038" s="38"/>
      <c r="S2038" s="25" t="n">
        <f aca="false">SUM(F2038,H2038,J2038,K2038,L2038,M2038)</f>
        <v>490.3906826</v>
      </c>
      <c r="T2038" s="25" t="n">
        <f aca="false">SUM(F2038,H2038,J2038,K2038,L2038,M2038,Q2038)</f>
        <v>490.3906826</v>
      </c>
      <c r="AMH2038" s="13"/>
      <c r="AMI2038" s="0"/>
      <c r="AMJ2038" s="0"/>
    </row>
    <row r="2039" s="39" customFormat="true" ht="13.8" hidden="false" customHeight="false" outlineLevel="0" collapsed="false">
      <c r="A2039" s="16" t="n">
        <v>31103189</v>
      </c>
      <c r="B2039" s="17" t="s">
        <v>2069</v>
      </c>
      <c r="C2039" s="18"/>
      <c r="D2039" s="18"/>
      <c r="E2039" s="16" t="s">
        <v>24</v>
      </c>
      <c r="F2039" s="19" t="n">
        <f aca="false">IF(C2039="",VLOOKUP(E2039,'PORTE E UCO'!$A$5:$D$46,4,0),VLOOKUP(E2039,'PORTE E UCO'!$A$5:$D$46,4,0)*C2039)</f>
        <v>377.223602</v>
      </c>
      <c r="G2039" s="20" t="n">
        <v>3.24</v>
      </c>
      <c r="H2039" s="21" t="n">
        <f aca="false">G2039*$R$2</f>
        <v>63.74256768</v>
      </c>
      <c r="I2039" s="16" t="n">
        <v>1</v>
      </c>
      <c r="J2039" s="22" t="n">
        <f aca="false">IF(I2039&gt;=1,F2039*$J$2,"")</f>
        <v>113.1670806</v>
      </c>
      <c r="K2039" s="22" t="str">
        <f aca="false">IF(I2039&gt;=2,F2039*$K$2,"")</f>
        <v/>
      </c>
      <c r="L2039" s="22" t="str">
        <f aca="false">IF(I2039&gt;=3,F2039*$L$2,"")</f>
        <v/>
      </c>
      <c r="M2039" s="22" t="str">
        <f aca="false">IF(I2039&gt;=4,F2039*$M$2,"")</f>
        <v/>
      </c>
      <c r="N2039" s="16" t="n">
        <v>3</v>
      </c>
      <c r="O2039" s="16" t="n">
        <v>0</v>
      </c>
      <c r="P2039" s="23" t="n">
        <v>0</v>
      </c>
      <c r="Q2039" s="22"/>
      <c r="R2039" s="38"/>
      <c r="S2039" s="25" t="n">
        <f aca="false">SUM(F2039,H2039,J2039,K2039,L2039,M2039)</f>
        <v>554.13325028</v>
      </c>
      <c r="T2039" s="25" t="n">
        <f aca="false">SUM(F2039,H2039,J2039,K2039,L2039,M2039,Q2039)</f>
        <v>554.13325028</v>
      </c>
      <c r="AMH2039" s="13"/>
      <c r="AMI2039" s="0"/>
      <c r="AMJ2039" s="0"/>
    </row>
    <row r="2040" s="39" customFormat="true" ht="13.8" hidden="false" customHeight="false" outlineLevel="0" collapsed="false">
      <c r="A2040" s="27" t="n">
        <v>31103197</v>
      </c>
      <c r="B2040" s="28" t="s">
        <v>2070</v>
      </c>
      <c r="C2040" s="29"/>
      <c r="D2040" s="29"/>
      <c r="E2040" s="27" t="s">
        <v>24</v>
      </c>
      <c r="F2040" s="19" t="n">
        <f aca="false">IF(C2040="",VLOOKUP(E2040,'PORTE E UCO'!$A$5:$D$46,4,0),VLOOKUP(E2040,'PORTE E UCO'!$A$5:$D$46,4,0)*C2040)</f>
        <v>377.223602</v>
      </c>
      <c r="G2040" s="30"/>
      <c r="H2040" s="21" t="n">
        <f aca="false">G2040*$R$2</f>
        <v>0</v>
      </c>
      <c r="I2040" s="27" t="n">
        <v>0</v>
      </c>
      <c r="J2040" s="22" t="str">
        <f aca="false">IF(I2040&gt;=1,F2040*$J$2,"")</f>
        <v/>
      </c>
      <c r="K2040" s="22" t="str">
        <f aca="false">IF(I2040&gt;=2,F2040*$K$2,"")</f>
        <v/>
      </c>
      <c r="L2040" s="22" t="str">
        <f aca="false">IF(I2040&gt;=3,F2040*$L$2,"")</f>
        <v/>
      </c>
      <c r="M2040" s="22" t="str">
        <f aca="false">IF(I2040&gt;=4,F2040*$M$2,"")</f>
        <v/>
      </c>
      <c r="N2040" s="27" t="n">
        <v>1</v>
      </c>
      <c r="O2040" s="27" t="n">
        <v>0</v>
      </c>
      <c r="P2040" s="31" t="n">
        <v>0</v>
      </c>
      <c r="Q2040" s="32"/>
      <c r="R2040" s="38"/>
      <c r="S2040" s="25" t="n">
        <f aca="false">SUM(F2040,H2040,J2040,K2040,L2040,M2040)</f>
        <v>377.223602</v>
      </c>
      <c r="T2040" s="25" t="n">
        <f aca="false">SUM(F2040,H2040,J2040,K2040,L2040,M2040,Q2040)</f>
        <v>377.223602</v>
      </c>
      <c r="AMH2040" s="13"/>
      <c r="AMI2040" s="0"/>
      <c r="AMJ2040" s="0"/>
    </row>
    <row r="2041" s="39" customFormat="true" ht="13.8" hidden="false" customHeight="false" outlineLevel="0" collapsed="false">
      <c r="A2041" s="16" t="n">
        <v>31103200</v>
      </c>
      <c r="B2041" s="17" t="s">
        <v>2071</v>
      </c>
      <c r="C2041" s="18"/>
      <c r="D2041" s="18"/>
      <c r="E2041" s="16" t="s">
        <v>195</v>
      </c>
      <c r="F2041" s="19" t="n">
        <f aca="false">IF(C2041="",VLOOKUP(E2041,'PORTE E UCO'!$A$5:$D$46,4,0),VLOOKUP(E2041,'PORTE E UCO'!$A$5:$D$46,4,0)*C2041)</f>
        <v>742.008916</v>
      </c>
      <c r="G2041" s="20" t="n">
        <v>11.99</v>
      </c>
      <c r="H2041" s="21" t="n">
        <f aca="false">G2041*$R$2</f>
        <v>235.88684768</v>
      </c>
      <c r="I2041" s="16" t="n">
        <v>1</v>
      </c>
      <c r="J2041" s="22" t="n">
        <f aca="false">IF(I2041&gt;=1,F2041*$J$2,"")</f>
        <v>222.6026748</v>
      </c>
      <c r="K2041" s="22" t="str">
        <f aca="false">IF(I2041&gt;=2,F2041*$K$2,"")</f>
        <v/>
      </c>
      <c r="L2041" s="22" t="str">
        <f aca="false">IF(I2041&gt;=3,F2041*$L$2,"")</f>
        <v/>
      </c>
      <c r="M2041" s="22" t="str">
        <f aca="false">IF(I2041&gt;=4,F2041*$M$2,"")</f>
        <v/>
      </c>
      <c r="N2041" s="16" t="n">
        <v>3</v>
      </c>
      <c r="O2041" s="16" t="n">
        <v>0</v>
      </c>
      <c r="P2041" s="23" t="n">
        <v>0</v>
      </c>
      <c r="Q2041" s="22"/>
      <c r="R2041" s="38"/>
      <c r="S2041" s="25" t="n">
        <f aca="false">SUM(F2041,H2041,J2041,K2041,L2041,M2041)</f>
        <v>1200.49843848</v>
      </c>
      <c r="T2041" s="25" t="n">
        <f aca="false">SUM(F2041,H2041,J2041,K2041,L2041,M2041,Q2041)</f>
        <v>1200.49843848</v>
      </c>
      <c r="AMH2041" s="13"/>
      <c r="AMI2041" s="0"/>
      <c r="AMJ2041" s="0"/>
    </row>
    <row r="2042" s="39" customFormat="true" ht="13.8" hidden="false" customHeight="false" outlineLevel="0" collapsed="false">
      <c r="A2042" s="27" t="n">
        <v>31103219</v>
      </c>
      <c r="B2042" s="28" t="s">
        <v>2072</v>
      </c>
      <c r="C2042" s="29"/>
      <c r="D2042" s="29"/>
      <c r="E2042" s="27" t="s">
        <v>223</v>
      </c>
      <c r="F2042" s="19" t="n">
        <f aca="false">IF(C2042="",VLOOKUP(E2042,'PORTE E UCO'!$A$5:$D$46,4,0),VLOOKUP(E2042,'PORTE E UCO'!$A$5:$D$46,4,0)*C2042)</f>
        <v>436.20385</v>
      </c>
      <c r="G2042" s="30" t="n">
        <v>11.99</v>
      </c>
      <c r="H2042" s="21" t="n">
        <f aca="false">G2042*$R$2</f>
        <v>235.88684768</v>
      </c>
      <c r="I2042" s="27" t="n">
        <v>1</v>
      </c>
      <c r="J2042" s="22" t="n">
        <f aca="false">IF(I2042&gt;=1,F2042*$J$2,"")</f>
        <v>130.861155</v>
      </c>
      <c r="K2042" s="22" t="str">
        <f aca="false">IF(I2042&gt;=2,F2042*$K$2,"")</f>
        <v/>
      </c>
      <c r="L2042" s="22" t="str">
        <f aca="false">IF(I2042&gt;=3,F2042*$L$2,"")</f>
        <v/>
      </c>
      <c r="M2042" s="22" t="str">
        <f aca="false">IF(I2042&gt;=4,F2042*$M$2,"")</f>
        <v/>
      </c>
      <c r="N2042" s="27" t="n">
        <v>3</v>
      </c>
      <c r="O2042" s="27" t="n">
        <v>0</v>
      </c>
      <c r="P2042" s="31" t="n">
        <v>0</v>
      </c>
      <c r="Q2042" s="32"/>
      <c r="R2042" s="38"/>
      <c r="S2042" s="25" t="n">
        <f aca="false">SUM(F2042,H2042,J2042,K2042,L2042,M2042)</f>
        <v>802.95185268</v>
      </c>
      <c r="T2042" s="25" t="n">
        <f aca="false">SUM(F2042,H2042,J2042,K2042,L2042,M2042,Q2042)</f>
        <v>802.95185268</v>
      </c>
      <c r="AMH2042" s="13"/>
      <c r="AMI2042" s="0"/>
      <c r="AMJ2042" s="0"/>
    </row>
    <row r="2043" s="39" customFormat="true" ht="13.8" hidden="false" customHeight="false" outlineLevel="0" collapsed="false">
      <c r="A2043" s="16" t="n">
        <v>31103227</v>
      </c>
      <c r="B2043" s="17" t="s">
        <v>2073</v>
      </c>
      <c r="C2043" s="18"/>
      <c r="D2043" s="18"/>
      <c r="E2043" s="16" t="s">
        <v>24</v>
      </c>
      <c r="F2043" s="19" t="n">
        <f aca="false">IF(C2043="",VLOOKUP(E2043,'PORTE E UCO'!$A$5:$D$46,4,0),VLOOKUP(E2043,'PORTE E UCO'!$A$5:$D$46,4,0)*C2043)</f>
        <v>377.223602</v>
      </c>
      <c r="G2043" s="20"/>
      <c r="H2043" s="21" t="n">
        <f aca="false">G2043*$R$2</f>
        <v>0</v>
      </c>
      <c r="I2043" s="16" t="n">
        <v>1</v>
      </c>
      <c r="J2043" s="22" t="n">
        <f aca="false">IF(I2043&gt;=1,F2043*$J$2,"")</f>
        <v>113.1670806</v>
      </c>
      <c r="K2043" s="22" t="str">
        <f aca="false">IF(I2043&gt;=2,F2043*$K$2,"")</f>
        <v/>
      </c>
      <c r="L2043" s="22" t="str">
        <f aca="false">IF(I2043&gt;=3,F2043*$L$2,"")</f>
        <v/>
      </c>
      <c r="M2043" s="22" t="str">
        <f aca="false">IF(I2043&gt;=4,F2043*$M$2,"")</f>
        <v/>
      </c>
      <c r="N2043" s="16" t="n">
        <v>2</v>
      </c>
      <c r="O2043" s="16" t="n">
        <v>0</v>
      </c>
      <c r="P2043" s="23" t="n">
        <v>0</v>
      </c>
      <c r="Q2043" s="22"/>
      <c r="R2043" s="38"/>
      <c r="S2043" s="25" t="n">
        <f aca="false">SUM(F2043,H2043,J2043,K2043,L2043,M2043)</f>
        <v>490.3906826</v>
      </c>
      <c r="T2043" s="25" t="n">
        <f aca="false">SUM(F2043,H2043,J2043,K2043,L2043,M2043,Q2043)</f>
        <v>490.3906826</v>
      </c>
      <c r="AMH2043" s="13"/>
      <c r="AMI2043" s="0"/>
      <c r="AMJ2043" s="0"/>
    </row>
    <row r="2044" s="39" customFormat="true" ht="13.8" hidden="false" customHeight="false" outlineLevel="0" collapsed="false">
      <c r="A2044" s="27" t="n">
        <v>31103235</v>
      </c>
      <c r="B2044" s="28" t="s">
        <v>2074</v>
      </c>
      <c r="C2044" s="29"/>
      <c r="D2044" s="29"/>
      <c r="E2044" s="27" t="s">
        <v>257</v>
      </c>
      <c r="F2044" s="19" t="n">
        <f aca="false">IF(C2044="",VLOOKUP(E2044,'PORTE E UCO'!$A$5:$D$46,4,0),VLOOKUP(E2044,'PORTE E UCO'!$A$5:$D$46,4,0)*C2044)</f>
        <v>400.494582</v>
      </c>
      <c r="G2044" s="30" t="n">
        <v>6.5</v>
      </c>
      <c r="H2044" s="21" t="n">
        <f aca="false">G2044*$R$2</f>
        <v>127.878608</v>
      </c>
      <c r="I2044" s="27" t="n">
        <v>1</v>
      </c>
      <c r="J2044" s="22" t="n">
        <f aca="false">IF(I2044&gt;=1,F2044*$J$2,"")</f>
        <v>120.1483746</v>
      </c>
      <c r="K2044" s="22" t="str">
        <f aca="false">IF(I2044&gt;=2,F2044*$K$2,"")</f>
        <v/>
      </c>
      <c r="L2044" s="22" t="str">
        <f aca="false">IF(I2044&gt;=3,F2044*$L$2,"")</f>
        <v/>
      </c>
      <c r="M2044" s="22" t="str">
        <f aca="false">IF(I2044&gt;=4,F2044*$M$2,"")</f>
        <v/>
      </c>
      <c r="N2044" s="27" t="n">
        <v>2</v>
      </c>
      <c r="O2044" s="27" t="n">
        <v>0</v>
      </c>
      <c r="P2044" s="31" t="n">
        <v>0</v>
      </c>
      <c r="Q2044" s="32"/>
      <c r="R2044" s="38"/>
      <c r="S2044" s="25" t="n">
        <f aca="false">SUM(F2044,H2044,J2044,K2044,L2044,M2044)</f>
        <v>648.5215646</v>
      </c>
      <c r="T2044" s="25" t="n">
        <f aca="false">SUM(F2044,H2044,J2044,K2044,L2044,M2044,Q2044)</f>
        <v>648.5215646</v>
      </c>
      <c r="AMH2044" s="13"/>
      <c r="AMI2044" s="0"/>
      <c r="AMJ2044" s="0"/>
    </row>
    <row r="2045" s="39" customFormat="true" ht="13.8" hidden="false" customHeight="false" outlineLevel="0" collapsed="false">
      <c r="A2045" s="16" t="n">
        <v>31103510</v>
      </c>
      <c r="B2045" s="17" t="s">
        <v>2075</v>
      </c>
      <c r="C2045" s="18"/>
      <c r="D2045" s="18"/>
      <c r="E2045" s="16" t="s">
        <v>221</v>
      </c>
      <c r="F2045" s="19" t="n">
        <f aca="false">IF(C2045="",VLOOKUP(E2045,'PORTE E UCO'!$A$5:$D$46,4,0),VLOOKUP(E2045,'PORTE E UCO'!$A$5:$D$46,4,0)*C2045)</f>
        <v>1140.948712</v>
      </c>
      <c r="G2045" s="20" t="n">
        <v>44.61</v>
      </c>
      <c r="H2045" s="21" t="n">
        <f aca="false">G2045*$R$2</f>
        <v>877.64072352</v>
      </c>
      <c r="I2045" s="16" t="n">
        <v>1</v>
      </c>
      <c r="J2045" s="22" t="n">
        <f aca="false">IF(I2045&gt;=1,F2045*$J$2,"")</f>
        <v>342.2846136</v>
      </c>
      <c r="K2045" s="22" t="str">
        <f aca="false">IF(I2045&gt;=2,F2045*$K$2,"")</f>
        <v/>
      </c>
      <c r="L2045" s="22" t="str">
        <f aca="false">IF(I2045&gt;=3,F2045*$L$2,"")</f>
        <v/>
      </c>
      <c r="M2045" s="22" t="str">
        <f aca="false">IF(I2045&gt;=4,F2045*$M$2,"")</f>
        <v/>
      </c>
      <c r="N2045" s="16" t="n">
        <v>5</v>
      </c>
      <c r="O2045" s="16" t="n">
        <v>0</v>
      </c>
      <c r="P2045" s="23" t="n">
        <v>0</v>
      </c>
      <c r="Q2045" s="22"/>
      <c r="R2045" s="38"/>
      <c r="S2045" s="25" t="n">
        <f aca="false">SUM(F2045,H2045,J2045,K2045,L2045,M2045)</f>
        <v>2360.87404912</v>
      </c>
      <c r="T2045" s="25" t="n">
        <f aca="false">SUM(F2045,H2045,J2045,K2045,L2045,M2045,Q2045)</f>
        <v>2360.87404912</v>
      </c>
      <c r="AMH2045" s="13"/>
      <c r="AMI2045" s="0"/>
      <c r="AMJ2045" s="0"/>
    </row>
    <row r="2046" s="39" customFormat="true" ht="13.8" hidden="false" customHeight="false" outlineLevel="0" collapsed="false">
      <c r="A2046" s="27" t="n">
        <v>31103243</v>
      </c>
      <c r="B2046" s="28" t="s">
        <v>2076</v>
      </c>
      <c r="C2046" s="29"/>
      <c r="D2046" s="29"/>
      <c r="E2046" s="27" t="s">
        <v>206</v>
      </c>
      <c r="F2046" s="19" t="n">
        <f aca="false">IF(C2046="",VLOOKUP(E2046,'PORTE E UCO'!$A$5:$D$46,4,0),VLOOKUP(E2046,'PORTE E UCO'!$A$5:$D$46,4,0)*C2046)</f>
        <v>839.818166</v>
      </c>
      <c r="G2046" s="30"/>
      <c r="H2046" s="21" t="n">
        <f aca="false">G2046*$R$2</f>
        <v>0</v>
      </c>
      <c r="I2046" s="27" t="n">
        <v>1</v>
      </c>
      <c r="J2046" s="22" t="n">
        <f aca="false">IF(I2046&gt;=1,F2046*$J$2,"")</f>
        <v>251.9454498</v>
      </c>
      <c r="K2046" s="22" t="str">
        <f aca="false">IF(I2046&gt;=2,F2046*$K$2,"")</f>
        <v/>
      </c>
      <c r="L2046" s="22" t="str">
        <f aca="false">IF(I2046&gt;=3,F2046*$L$2,"")</f>
        <v/>
      </c>
      <c r="M2046" s="22" t="str">
        <f aca="false">IF(I2046&gt;=4,F2046*$M$2,"")</f>
        <v/>
      </c>
      <c r="N2046" s="27" t="n">
        <v>3</v>
      </c>
      <c r="O2046" s="27" t="n">
        <v>0</v>
      </c>
      <c r="P2046" s="31" t="n">
        <v>0</v>
      </c>
      <c r="Q2046" s="32"/>
      <c r="R2046" s="38"/>
      <c r="S2046" s="25" t="n">
        <f aca="false">SUM(F2046,H2046,J2046,K2046,L2046,M2046)</f>
        <v>1091.7636158</v>
      </c>
      <c r="T2046" s="25" t="n">
        <f aca="false">SUM(F2046,H2046,J2046,K2046,L2046,M2046,Q2046)</f>
        <v>1091.7636158</v>
      </c>
      <c r="AMH2046" s="13"/>
      <c r="AMI2046" s="0"/>
      <c r="AMJ2046" s="0"/>
    </row>
    <row r="2047" s="39" customFormat="true" ht="13.8" hidden="false" customHeight="false" outlineLevel="0" collapsed="false">
      <c r="A2047" s="16" t="n">
        <v>31103553</v>
      </c>
      <c r="B2047" s="17" t="s">
        <v>2077</v>
      </c>
      <c r="C2047" s="18"/>
      <c r="D2047" s="18"/>
      <c r="E2047" s="16" t="s">
        <v>320</v>
      </c>
      <c r="F2047" s="19" t="n">
        <f aca="false">IF(C2047="",VLOOKUP(E2047,'PORTE E UCO'!$A$5:$D$46,4,0),VLOOKUP(E2047,'PORTE E UCO'!$A$5:$D$46,4,0)*C2047)</f>
        <v>1224.795374</v>
      </c>
      <c r="G2047" s="20" t="n">
        <v>56.77</v>
      </c>
      <c r="H2047" s="21" t="n">
        <f aca="false">G2047*$R$2</f>
        <v>1116.87208864</v>
      </c>
      <c r="I2047" s="16" t="n">
        <v>2</v>
      </c>
      <c r="J2047" s="22" t="n">
        <f aca="false">IF(I2047&gt;=1,F2047*$J$2,"")</f>
        <v>367.4386122</v>
      </c>
      <c r="K2047" s="22" t="n">
        <f aca="false">IF(I2047&gt;=2,F2047*$K$2,"")</f>
        <v>244.9590748</v>
      </c>
      <c r="L2047" s="22" t="str">
        <f aca="false">IF(I2047&gt;=3,F2047*$L$2,"")</f>
        <v/>
      </c>
      <c r="M2047" s="22" t="str">
        <f aca="false">IF(I2047&gt;=4,F2047*$M$2,"")</f>
        <v/>
      </c>
      <c r="N2047" s="16" t="n">
        <v>5</v>
      </c>
      <c r="O2047" s="16" t="n">
        <v>0</v>
      </c>
      <c r="P2047" s="23" t="n">
        <v>0</v>
      </c>
      <c r="Q2047" s="22"/>
      <c r="R2047" s="38"/>
      <c r="S2047" s="25" t="n">
        <f aca="false">SUM(F2047,H2047,J2047,K2047,L2047,M2047)</f>
        <v>2954.06514964</v>
      </c>
      <c r="T2047" s="25" t="n">
        <f aca="false">SUM(F2047,H2047,J2047,K2047,L2047,M2047,Q2047)</f>
        <v>2954.06514964</v>
      </c>
      <c r="AMH2047" s="13"/>
      <c r="AMI2047" s="0"/>
      <c r="AMJ2047" s="0"/>
    </row>
    <row r="2048" s="39" customFormat="true" ht="13.8" hidden="false" customHeight="false" outlineLevel="0" collapsed="false">
      <c r="A2048" s="27" t="n">
        <v>31103251</v>
      </c>
      <c r="B2048" s="28" t="s">
        <v>2078</v>
      </c>
      <c r="C2048" s="29"/>
      <c r="D2048" s="29"/>
      <c r="E2048" s="27" t="s">
        <v>341</v>
      </c>
      <c r="F2048" s="19" t="n">
        <f aca="false">IF(C2048="",VLOOKUP(E2048,'PORTE E UCO'!$A$5:$D$46,4,0),VLOOKUP(E2048,'PORTE E UCO'!$A$5:$D$46,4,0)*C2048)</f>
        <v>1558.54594</v>
      </c>
      <c r="G2048" s="30"/>
      <c r="H2048" s="21" t="n">
        <f aca="false">G2048*$R$2</f>
        <v>0</v>
      </c>
      <c r="I2048" s="27" t="n">
        <v>2</v>
      </c>
      <c r="J2048" s="22" t="n">
        <f aca="false">IF(I2048&gt;=1,F2048*$J$2,"")</f>
        <v>467.563782</v>
      </c>
      <c r="K2048" s="22" t="n">
        <f aca="false">IF(I2048&gt;=2,F2048*$K$2,"")</f>
        <v>311.709188</v>
      </c>
      <c r="L2048" s="22" t="str">
        <f aca="false">IF(I2048&gt;=3,F2048*$L$2,"")</f>
        <v/>
      </c>
      <c r="M2048" s="22" t="str">
        <f aca="false">IF(I2048&gt;=4,F2048*$M$2,"")</f>
        <v/>
      </c>
      <c r="N2048" s="27" t="n">
        <v>5</v>
      </c>
      <c r="O2048" s="27" t="n">
        <v>0</v>
      </c>
      <c r="P2048" s="31" t="n">
        <v>0</v>
      </c>
      <c r="Q2048" s="32"/>
      <c r="R2048" s="38"/>
      <c r="S2048" s="25" t="n">
        <f aca="false">SUM(F2048,H2048,J2048,K2048,L2048,M2048)</f>
        <v>2337.81891</v>
      </c>
      <c r="T2048" s="25" t="n">
        <f aca="false">SUM(F2048,H2048,J2048,K2048,L2048,M2048,Q2048)</f>
        <v>2337.81891</v>
      </c>
      <c r="AMH2048" s="13"/>
      <c r="AMI2048" s="0"/>
      <c r="AMJ2048" s="0"/>
    </row>
    <row r="2049" s="39" customFormat="true" ht="13.8" hidden="false" customHeight="false" outlineLevel="0" collapsed="false">
      <c r="A2049" s="16" t="n">
        <v>31103260</v>
      </c>
      <c r="B2049" s="17" t="s">
        <v>2079</v>
      </c>
      <c r="C2049" s="18"/>
      <c r="D2049" s="18"/>
      <c r="E2049" s="16" t="s">
        <v>1442</v>
      </c>
      <c r="F2049" s="19" t="n">
        <f aca="false">IF(C2049="",VLOOKUP(E2049,'PORTE E UCO'!$A$5:$D$46,4,0),VLOOKUP(E2049,'PORTE E UCO'!$A$5:$D$46,4,0)*C2049)</f>
        <v>3418.24275</v>
      </c>
      <c r="G2049" s="20"/>
      <c r="H2049" s="21" t="n">
        <f aca="false">G2049*$R$2</f>
        <v>0</v>
      </c>
      <c r="I2049" s="16" t="n">
        <v>2</v>
      </c>
      <c r="J2049" s="22" t="n">
        <f aca="false">IF(I2049&gt;=1,F2049*$J$2,"")</f>
        <v>1025.472825</v>
      </c>
      <c r="K2049" s="22" t="n">
        <f aca="false">IF(I2049&gt;=2,F2049*$K$2,"")</f>
        <v>683.64855</v>
      </c>
      <c r="L2049" s="22" t="str">
        <f aca="false">IF(I2049&gt;=3,F2049*$L$2,"")</f>
        <v/>
      </c>
      <c r="M2049" s="22" t="str">
        <f aca="false">IF(I2049&gt;=4,F2049*$M$2,"")</f>
        <v/>
      </c>
      <c r="N2049" s="16" t="n">
        <v>6</v>
      </c>
      <c r="O2049" s="16" t="n">
        <v>0</v>
      </c>
      <c r="P2049" s="23" t="n">
        <v>0</v>
      </c>
      <c r="Q2049" s="22"/>
      <c r="R2049" s="38"/>
      <c r="S2049" s="25" t="n">
        <f aca="false">SUM(F2049,H2049,J2049,K2049,L2049,M2049)</f>
        <v>5127.364125</v>
      </c>
      <c r="T2049" s="25" t="n">
        <f aca="false">SUM(F2049,H2049,J2049,K2049,L2049,M2049,Q2049)</f>
        <v>5127.364125</v>
      </c>
      <c r="AMH2049" s="13"/>
      <c r="AMI2049" s="0"/>
      <c r="AMJ2049" s="0"/>
    </row>
    <row r="2050" s="39" customFormat="true" ht="13.8" hidden="false" customHeight="false" outlineLevel="0" collapsed="false">
      <c r="A2050" s="27" t="n">
        <v>31103278</v>
      </c>
      <c r="B2050" s="28" t="s">
        <v>2080</v>
      </c>
      <c r="C2050" s="29"/>
      <c r="D2050" s="29"/>
      <c r="E2050" s="27" t="s">
        <v>807</v>
      </c>
      <c r="F2050" s="19" t="n">
        <f aca="false">IF(C2050="",VLOOKUP(E2050,'PORTE E UCO'!$A$5:$D$46,4,0),VLOOKUP(E2050,'PORTE E UCO'!$A$5:$D$46,4,0)*C2050)</f>
        <v>2817.485634</v>
      </c>
      <c r="G2050" s="30"/>
      <c r="H2050" s="21" t="n">
        <f aca="false">G2050*$R$2</f>
        <v>0</v>
      </c>
      <c r="I2050" s="27" t="n">
        <v>2</v>
      </c>
      <c r="J2050" s="22" t="n">
        <f aca="false">IF(I2050&gt;=1,F2050*$J$2,"")</f>
        <v>845.2456902</v>
      </c>
      <c r="K2050" s="22" t="n">
        <f aca="false">IF(I2050&gt;=2,F2050*$K$2,"")</f>
        <v>563.4971268</v>
      </c>
      <c r="L2050" s="22" t="str">
        <f aca="false">IF(I2050&gt;=3,F2050*$L$2,"")</f>
        <v/>
      </c>
      <c r="M2050" s="22" t="str">
        <f aca="false">IF(I2050&gt;=4,F2050*$M$2,"")</f>
        <v/>
      </c>
      <c r="N2050" s="27" t="n">
        <v>5</v>
      </c>
      <c r="O2050" s="27" t="n">
        <v>0</v>
      </c>
      <c r="P2050" s="31" t="n">
        <v>0</v>
      </c>
      <c r="Q2050" s="32"/>
      <c r="R2050" s="38"/>
      <c r="S2050" s="25" t="n">
        <f aca="false">SUM(F2050,H2050,J2050,K2050,L2050,M2050)</f>
        <v>4226.228451</v>
      </c>
      <c r="T2050" s="25" t="n">
        <f aca="false">SUM(F2050,H2050,J2050,K2050,L2050,M2050,Q2050)</f>
        <v>4226.228451</v>
      </c>
      <c r="AMH2050" s="13"/>
      <c r="AMI2050" s="0"/>
      <c r="AMJ2050" s="0"/>
    </row>
    <row r="2051" s="39" customFormat="true" ht="13.8" hidden="false" customHeight="false" outlineLevel="0" collapsed="false">
      <c r="A2051" s="16" t="n">
        <v>31103286</v>
      </c>
      <c r="B2051" s="17" t="s">
        <v>2081</v>
      </c>
      <c r="C2051" s="18"/>
      <c r="D2051" s="18"/>
      <c r="E2051" s="16" t="s">
        <v>176</v>
      </c>
      <c r="F2051" s="19" t="n">
        <f aca="false">IF(C2051="",VLOOKUP(E2051,'PORTE E UCO'!$A$5:$D$46,4,0),VLOOKUP(E2051,'PORTE E UCO'!$A$5:$D$46,4,0)*C2051)</f>
        <v>891.034646</v>
      </c>
      <c r="G2051" s="20"/>
      <c r="H2051" s="21" t="n">
        <f aca="false">G2051*$R$2</f>
        <v>0</v>
      </c>
      <c r="I2051" s="16" t="n">
        <v>1</v>
      </c>
      <c r="J2051" s="22" t="n">
        <f aca="false">IF(I2051&gt;=1,F2051*$J$2,"")</f>
        <v>267.3103938</v>
      </c>
      <c r="K2051" s="22" t="str">
        <f aca="false">IF(I2051&gt;=2,F2051*$K$2,"")</f>
        <v/>
      </c>
      <c r="L2051" s="22" t="str">
        <f aca="false">IF(I2051&gt;=3,F2051*$L$2,"")</f>
        <v/>
      </c>
      <c r="M2051" s="22" t="str">
        <f aca="false">IF(I2051&gt;=4,F2051*$M$2,"")</f>
        <v/>
      </c>
      <c r="N2051" s="16" t="n">
        <v>3</v>
      </c>
      <c r="O2051" s="16" t="n">
        <v>0</v>
      </c>
      <c r="P2051" s="23" t="n">
        <v>0</v>
      </c>
      <c r="Q2051" s="22"/>
      <c r="R2051" s="38"/>
      <c r="S2051" s="25" t="n">
        <f aca="false">SUM(F2051,H2051,J2051,K2051,L2051,M2051)</f>
        <v>1158.3450398</v>
      </c>
      <c r="T2051" s="25" t="n">
        <f aca="false">SUM(F2051,H2051,J2051,K2051,L2051,M2051,Q2051)</f>
        <v>1158.3450398</v>
      </c>
      <c r="AMH2051" s="13"/>
      <c r="AMI2051" s="0"/>
      <c r="AMJ2051" s="0"/>
    </row>
    <row r="2052" s="39" customFormat="true" ht="13.8" hidden="false" customHeight="false" outlineLevel="0" collapsed="false">
      <c r="A2052" s="27" t="n">
        <v>31103294</v>
      </c>
      <c r="B2052" s="28" t="s">
        <v>2082</v>
      </c>
      <c r="C2052" s="29"/>
      <c r="D2052" s="29"/>
      <c r="E2052" s="27" t="s">
        <v>221</v>
      </c>
      <c r="F2052" s="19" t="n">
        <f aca="false">IF(C2052="",VLOOKUP(E2052,'PORTE E UCO'!$A$5:$D$46,4,0),VLOOKUP(E2052,'PORTE E UCO'!$A$5:$D$46,4,0)*C2052)</f>
        <v>1140.948712</v>
      </c>
      <c r="G2052" s="30"/>
      <c r="H2052" s="21" t="n">
        <f aca="false">G2052*$R$2</f>
        <v>0</v>
      </c>
      <c r="I2052" s="27" t="n">
        <v>2</v>
      </c>
      <c r="J2052" s="22" t="n">
        <f aca="false">IF(I2052&gt;=1,F2052*$J$2,"")</f>
        <v>342.2846136</v>
      </c>
      <c r="K2052" s="22" t="n">
        <f aca="false">IF(I2052&gt;=2,F2052*$K$2,"")</f>
        <v>228.1897424</v>
      </c>
      <c r="L2052" s="22" t="str">
        <f aca="false">IF(I2052&gt;=3,F2052*$L$2,"")</f>
        <v/>
      </c>
      <c r="M2052" s="22" t="str">
        <f aca="false">IF(I2052&gt;=4,F2052*$M$2,"")</f>
        <v/>
      </c>
      <c r="N2052" s="27" t="n">
        <v>4</v>
      </c>
      <c r="O2052" s="27" t="n">
        <v>0</v>
      </c>
      <c r="P2052" s="31" t="n">
        <v>0</v>
      </c>
      <c r="Q2052" s="32"/>
      <c r="R2052" s="38"/>
      <c r="S2052" s="25" t="n">
        <f aca="false">SUM(F2052,H2052,J2052,K2052,L2052,M2052)</f>
        <v>1711.423068</v>
      </c>
      <c r="T2052" s="25" t="n">
        <f aca="false">SUM(F2052,H2052,J2052,K2052,L2052,M2052,Q2052)</f>
        <v>1711.423068</v>
      </c>
      <c r="AMH2052" s="13"/>
      <c r="AMI2052" s="0"/>
      <c r="AMJ2052" s="0"/>
    </row>
    <row r="2053" s="39" customFormat="true" ht="13.8" hidden="false" customHeight="false" outlineLevel="0" collapsed="false">
      <c r="A2053" s="16" t="n">
        <v>31103308</v>
      </c>
      <c r="B2053" s="17" t="s">
        <v>2083</v>
      </c>
      <c r="C2053" s="18"/>
      <c r="D2053" s="18"/>
      <c r="E2053" s="16" t="s">
        <v>221</v>
      </c>
      <c r="F2053" s="19" t="n">
        <f aca="false">IF(C2053="",VLOOKUP(E2053,'PORTE E UCO'!$A$5:$D$46,4,0),VLOOKUP(E2053,'PORTE E UCO'!$A$5:$D$46,4,0)*C2053)</f>
        <v>1140.948712</v>
      </c>
      <c r="G2053" s="20"/>
      <c r="H2053" s="21" t="n">
        <f aca="false">G2053*$R$2</f>
        <v>0</v>
      </c>
      <c r="I2053" s="16" t="n">
        <v>2</v>
      </c>
      <c r="J2053" s="22" t="n">
        <f aca="false">IF(I2053&gt;=1,F2053*$J$2,"")</f>
        <v>342.2846136</v>
      </c>
      <c r="K2053" s="22" t="n">
        <f aca="false">IF(I2053&gt;=2,F2053*$K$2,"")</f>
        <v>228.1897424</v>
      </c>
      <c r="L2053" s="22" t="str">
        <f aca="false">IF(I2053&gt;=3,F2053*$L$2,"")</f>
        <v/>
      </c>
      <c r="M2053" s="22" t="str">
        <f aca="false">IF(I2053&gt;=4,F2053*$M$2,"")</f>
        <v/>
      </c>
      <c r="N2053" s="16" t="n">
        <v>4</v>
      </c>
      <c r="O2053" s="16" t="n">
        <v>0</v>
      </c>
      <c r="P2053" s="23" t="n">
        <v>0</v>
      </c>
      <c r="Q2053" s="22"/>
      <c r="R2053" s="38"/>
      <c r="S2053" s="25" t="n">
        <f aca="false">SUM(F2053,H2053,J2053,K2053,L2053,M2053)</f>
        <v>1711.423068</v>
      </c>
      <c r="T2053" s="25" t="n">
        <f aca="false">SUM(F2053,H2053,J2053,K2053,L2053,M2053,Q2053)</f>
        <v>1711.423068</v>
      </c>
      <c r="AMH2053" s="13"/>
      <c r="AMI2053" s="0"/>
      <c r="AMJ2053" s="0"/>
    </row>
    <row r="2054" s="39" customFormat="true" ht="13.8" hidden="false" customHeight="false" outlineLevel="0" collapsed="false">
      <c r="A2054" s="27" t="n">
        <v>31103316</v>
      </c>
      <c r="B2054" s="28" t="s">
        <v>2084</v>
      </c>
      <c r="C2054" s="29"/>
      <c r="D2054" s="29"/>
      <c r="E2054" s="27" t="s">
        <v>221</v>
      </c>
      <c r="F2054" s="19" t="n">
        <f aca="false">IF(C2054="",VLOOKUP(E2054,'PORTE E UCO'!$A$5:$D$46,4,0),VLOOKUP(E2054,'PORTE E UCO'!$A$5:$D$46,4,0)*C2054)</f>
        <v>1140.948712</v>
      </c>
      <c r="G2054" s="30"/>
      <c r="H2054" s="21" t="n">
        <f aca="false">G2054*$R$2</f>
        <v>0</v>
      </c>
      <c r="I2054" s="27" t="n">
        <v>2</v>
      </c>
      <c r="J2054" s="22" t="n">
        <f aca="false">IF(I2054&gt;=1,F2054*$J$2,"")</f>
        <v>342.2846136</v>
      </c>
      <c r="K2054" s="22" t="n">
        <f aca="false">IF(I2054&gt;=2,F2054*$K$2,"")</f>
        <v>228.1897424</v>
      </c>
      <c r="L2054" s="22" t="str">
        <f aca="false">IF(I2054&gt;=3,F2054*$L$2,"")</f>
        <v/>
      </c>
      <c r="M2054" s="22" t="str">
        <f aca="false">IF(I2054&gt;=4,F2054*$M$2,"")</f>
        <v/>
      </c>
      <c r="N2054" s="27" t="n">
        <v>4</v>
      </c>
      <c r="O2054" s="27" t="n">
        <v>0</v>
      </c>
      <c r="P2054" s="31" t="n">
        <v>0</v>
      </c>
      <c r="Q2054" s="32"/>
      <c r="R2054" s="38"/>
      <c r="S2054" s="25" t="n">
        <f aca="false">SUM(F2054,H2054,J2054,K2054,L2054,M2054)</f>
        <v>1711.423068</v>
      </c>
      <c r="T2054" s="25" t="n">
        <f aca="false">SUM(F2054,H2054,J2054,K2054,L2054,M2054,Q2054)</f>
        <v>1711.423068</v>
      </c>
      <c r="AMH2054" s="13"/>
      <c r="AMI2054" s="0"/>
      <c r="AMJ2054" s="0"/>
    </row>
    <row r="2055" s="39" customFormat="true" ht="13.8" hidden="false" customHeight="false" outlineLevel="0" collapsed="false">
      <c r="A2055" s="16" t="n">
        <v>31103324</v>
      </c>
      <c r="B2055" s="17" t="s">
        <v>2085</v>
      </c>
      <c r="C2055" s="18"/>
      <c r="D2055" s="18"/>
      <c r="E2055" s="16" t="s">
        <v>221</v>
      </c>
      <c r="F2055" s="19" t="n">
        <f aca="false">IF(C2055="",VLOOKUP(E2055,'PORTE E UCO'!$A$5:$D$46,4,0),VLOOKUP(E2055,'PORTE E UCO'!$A$5:$D$46,4,0)*C2055)</f>
        <v>1140.948712</v>
      </c>
      <c r="G2055" s="20"/>
      <c r="H2055" s="21" t="n">
        <f aca="false">G2055*$R$2</f>
        <v>0</v>
      </c>
      <c r="I2055" s="16" t="n">
        <v>2</v>
      </c>
      <c r="J2055" s="22" t="n">
        <f aca="false">IF(I2055&gt;=1,F2055*$J$2,"")</f>
        <v>342.2846136</v>
      </c>
      <c r="K2055" s="22" t="n">
        <f aca="false">IF(I2055&gt;=2,F2055*$K$2,"")</f>
        <v>228.1897424</v>
      </c>
      <c r="L2055" s="22" t="str">
        <f aca="false">IF(I2055&gt;=3,F2055*$L$2,"")</f>
        <v/>
      </c>
      <c r="M2055" s="22" t="str">
        <f aca="false">IF(I2055&gt;=4,F2055*$M$2,"")</f>
        <v/>
      </c>
      <c r="N2055" s="16" t="n">
        <v>4</v>
      </c>
      <c r="O2055" s="16" t="n">
        <v>0</v>
      </c>
      <c r="P2055" s="23" t="n">
        <v>0</v>
      </c>
      <c r="Q2055" s="22"/>
      <c r="R2055" s="38"/>
      <c r="S2055" s="25" t="n">
        <f aca="false">SUM(F2055,H2055,J2055,K2055,L2055,M2055)</f>
        <v>1711.423068</v>
      </c>
      <c r="T2055" s="25" t="n">
        <f aca="false">SUM(F2055,H2055,J2055,K2055,L2055,M2055,Q2055)</f>
        <v>1711.423068</v>
      </c>
      <c r="AMH2055" s="13"/>
      <c r="AMI2055" s="0"/>
      <c r="AMJ2055" s="0"/>
    </row>
    <row r="2056" s="39" customFormat="true" ht="13.8" hidden="false" customHeight="false" outlineLevel="0" collapsed="false">
      <c r="A2056" s="27" t="n">
        <v>31103332</v>
      </c>
      <c r="B2056" s="28" t="s">
        <v>2086</v>
      </c>
      <c r="C2056" s="29"/>
      <c r="D2056" s="29"/>
      <c r="E2056" s="27" t="s">
        <v>195</v>
      </c>
      <c r="F2056" s="19" t="n">
        <f aca="false">IF(C2056="",VLOOKUP(E2056,'PORTE E UCO'!$A$5:$D$46,4,0),VLOOKUP(E2056,'PORTE E UCO'!$A$5:$D$46,4,0)*C2056)</f>
        <v>742.008916</v>
      </c>
      <c r="G2056" s="30"/>
      <c r="H2056" s="21" t="n">
        <f aca="false">G2056*$R$2</f>
        <v>0</v>
      </c>
      <c r="I2056" s="27" t="n">
        <v>1</v>
      </c>
      <c r="J2056" s="22" t="n">
        <f aca="false">IF(I2056&gt;=1,F2056*$J$2,"")</f>
        <v>222.6026748</v>
      </c>
      <c r="K2056" s="22" t="str">
        <f aca="false">IF(I2056&gt;=2,F2056*$K$2,"")</f>
        <v/>
      </c>
      <c r="L2056" s="22" t="str">
        <f aca="false">IF(I2056&gt;=3,F2056*$L$2,"")</f>
        <v/>
      </c>
      <c r="M2056" s="22" t="str">
        <f aca="false">IF(I2056&gt;=4,F2056*$M$2,"")</f>
        <v/>
      </c>
      <c r="N2056" s="27" t="n">
        <v>5</v>
      </c>
      <c r="O2056" s="27" t="n">
        <v>0</v>
      </c>
      <c r="P2056" s="31" t="n">
        <v>0</v>
      </c>
      <c r="Q2056" s="32"/>
      <c r="R2056" s="38"/>
      <c r="S2056" s="25" t="n">
        <f aca="false">SUM(F2056,H2056,J2056,K2056,L2056,M2056)</f>
        <v>964.6115908</v>
      </c>
      <c r="T2056" s="25" t="n">
        <f aca="false">SUM(F2056,H2056,J2056,K2056,L2056,M2056,Q2056)</f>
        <v>964.6115908</v>
      </c>
      <c r="AMH2056" s="13"/>
      <c r="AMI2056" s="0"/>
      <c r="AMJ2056" s="0"/>
    </row>
    <row r="2057" s="39" customFormat="true" ht="13.8" hidden="false" customHeight="false" outlineLevel="0" collapsed="false">
      <c r="A2057" s="16" t="n">
        <v>31103340</v>
      </c>
      <c r="B2057" s="17" t="s">
        <v>2087</v>
      </c>
      <c r="C2057" s="18"/>
      <c r="D2057" s="18"/>
      <c r="E2057" s="16" t="s">
        <v>167</v>
      </c>
      <c r="F2057" s="19" t="n">
        <f aca="false">IF(C2057="",VLOOKUP(E2057,'PORTE E UCO'!$A$5:$D$46,4,0),VLOOKUP(E2057,'PORTE E UCO'!$A$5:$D$46,4,0)*C2057)</f>
        <v>566.612796</v>
      </c>
      <c r="G2057" s="20" t="n">
        <v>2.78</v>
      </c>
      <c r="H2057" s="21" t="n">
        <f aca="false">G2057*$R$2</f>
        <v>54.69269696</v>
      </c>
      <c r="I2057" s="16" t="n">
        <v>2</v>
      </c>
      <c r="J2057" s="22" t="n">
        <f aca="false">IF(I2057&gt;=1,F2057*$J$2,"")</f>
        <v>169.9838388</v>
      </c>
      <c r="K2057" s="22" t="n">
        <f aca="false">IF(I2057&gt;=2,F2057*$K$2,"")</f>
        <v>113.3225592</v>
      </c>
      <c r="L2057" s="22" t="str">
        <f aca="false">IF(I2057&gt;=3,F2057*$L$2,"")</f>
        <v/>
      </c>
      <c r="M2057" s="22" t="str">
        <f aca="false">IF(I2057&gt;=4,F2057*$M$2,"")</f>
        <v/>
      </c>
      <c r="N2057" s="16" t="n">
        <v>4</v>
      </c>
      <c r="O2057" s="16" t="n">
        <v>0</v>
      </c>
      <c r="P2057" s="23" t="n">
        <v>0</v>
      </c>
      <c r="Q2057" s="22"/>
      <c r="R2057" s="38"/>
      <c r="S2057" s="25" t="n">
        <f aca="false">SUM(F2057,H2057,J2057,K2057,L2057,M2057)</f>
        <v>904.61189096</v>
      </c>
      <c r="T2057" s="25" t="n">
        <f aca="false">SUM(F2057,H2057,J2057,K2057,L2057,M2057,Q2057)</f>
        <v>904.61189096</v>
      </c>
      <c r="AMH2057" s="13"/>
      <c r="AMI2057" s="0"/>
      <c r="AMJ2057" s="0"/>
    </row>
    <row r="2058" s="39" customFormat="true" ht="13.8" hidden="false" customHeight="false" outlineLevel="0" collapsed="false">
      <c r="A2058" s="27" t="n">
        <v>31103359</v>
      </c>
      <c r="B2058" s="28" t="s">
        <v>2088</v>
      </c>
      <c r="C2058" s="29"/>
      <c r="D2058" s="29"/>
      <c r="E2058" s="27" t="s">
        <v>206</v>
      </c>
      <c r="F2058" s="19" t="n">
        <f aca="false">IF(C2058="",VLOOKUP(E2058,'PORTE E UCO'!$A$5:$D$46,4,0),VLOOKUP(E2058,'PORTE E UCO'!$A$5:$D$46,4,0)*C2058)</f>
        <v>839.818166</v>
      </c>
      <c r="G2058" s="30"/>
      <c r="H2058" s="21" t="n">
        <f aca="false">G2058*$R$2</f>
        <v>0</v>
      </c>
      <c r="I2058" s="27" t="n">
        <v>2</v>
      </c>
      <c r="J2058" s="22" t="n">
        <f aca="false">IF(I2058&gt;=1,F2058*$J$2,"")</f>
        <v>251.9454498</v>
      </c>
      <c r="K2058" s="22" t="n">
        <f aca="false">IF(I2058&gt;=2,F2058*$K$2,"")</f>
        <v>167.9636332</v>
      </c>
      <c r="L2058" s="22" t="str">
        <f aca="false">IF(I2058&gt;=3,F2058*$L$2,"")</f>
        <v/>
      </c>
      <c r="M2058" s="22" t="str">
        <f aca="false">IF(I2058&gt;=4,F2058*$M$2,"")</f>
        <v/>
      </c>
      <c r="N2058" s="27" t="n">
        <v>4</v>
      </c>
      <c r="O2058" s="27" t="n">
        <v>0</v>
      </c>
      <c r="P2058" s="31" t="n">
        <v>0</v>
      </c>
      <c r="Q2058" s="32"/>
      <c r="R2058" s="38"/>
      <c r="S2058" s="25" t="n">
        <f aca="false">SUM(F2058,H2058,J2058,K2058,L2058,M2058)</f>
        <v>1259.727249</v>
      </c>
      <c r="T2058" s="25" t="n">
        <f aca="false">SUM(F2058,H2058,J2058,K2058,L2058,M2058,Q2058)</f>
        <v>1259.727249</v>
      </c>
      <c r="AMH2058" s="13"/>
      <c r="AMI2058" s="0"/>
      <c r="AMJ2058" s="0"/>
    </row>
    <row r="2059" s="39" customFormat="true" ht="13.8" hidden="false" customHeight="false" outlineLevel="0" collapsed="false">
      <c r="A2059" s="16" t="n">
        <v>31103367</v>
      </c>
      <c r="B2059" s="17" t="s">
        <v>2089</v>
      </c>
      <c r="C2059" s="18"/>
      <c r="D2059" s="18"/>
      <c r="E2059" s="16" t="s">
        <v>22</v>
      </c>
      <c r="F2059" s="19" t="n">
        <f aca="false">IF(C2059="",VLOOKUP(E2059,'PORTE E UCO'!$A$5:$D$46,4,0),VLOOKUP(E2059,'PORTE E UCO'!$A$5:$D$46,4,0)*C2059)</f>
        <v>220.434104</v>
      </c>
      <c r="G2059" s="20" t="n">
        <v>2.3</v>
      </c>
      <c r="H2059" s="21" t="n">
        <f aca="false">G2059*$R$2</f>
        <v>45.2493536</v>
      </c>
      <c r="I2059" s="16" t="n">
        <v>2</v>
      </c>
      <c r="J2059" s="22" t="n">
        <f aca="false">IF(I2059&gt;=1,F2059*$J$2,"")</f>
        <v>66.1302312</v>
      </c>
      <c r="K2059" s="22" t="n">
        <f aca="false">IF(I2059&gt;=2,F2059*$K$2,"")</f>
        <v>44.0868208</v>
      </c>
      <c r="L2059" s="22" t="str">
        <f aca="false">IF(I2059&gt;=3,F2059*$L$2,"")</f>
        <v/>
      </c>
      <c r="M2059" s="22" t="str">
        <f aca="false">IF(I2059&gt;=4,F2059*$M$2,"")</f>
        <v/>
      </c>
      <c r="N2059" s="16" t="n">
        <v>4</v>
      </c>
      <c r="O2059" s="16" t="n">
        <v>0</v>
      </c>
      <c r="P2059" s="23" t="n">
        <v>0</v>
      </c>
      <c r="Q2059" s="22"/>
      <c r="R2059" s="38"/>
      <c r="S2059" s="25" t="n">
        <f aca="false">SUM(F2059,H2059,J2059,K2059,L2059,M2059)</f>
        <v>375.9005096</v>
      </c>
      <c r="T2059" s="25" t="n">
        <f aca="false">SUM(F2059,H2059,J2059,K2059,L2059,M2059,Q2059)</f>
        <v>375.9005096</v>
      </c>
      <c r="AMH2059" s="13"/>
      <c r="AMI2059" s="0"/>
      <c r="AMJ2059" s="0"/>
    </row>
    <row r="2060" s="39" customFormat="true" ht="14.95" hidden="false" customHeight="false" outlineLevel="0" collapsed="false">
      <c r="A2060" s="27" t="n">
        <v>31103375</v>
      </c>
      <c r="B2060" s="28" t="s">
        <v>2090</v>
      </c>
      <c r="C2060" s="29"/>
      <c r="D2060" s="29"/>
      <c r="E2060" s="27" t="s">
        <v>229</v>
      </c>
      <c r="F2060" s="19" t="n">
        <f aca="false">IF(C2060="",VLOOKUP(E2060,'PORTE E UCO'!$A$5:$D$46,4,0),VLOOKUP(E2060,'PORTE E UCO'!$A$5:$D$46,4,0)*C2060)</f>
        <v>946.935808</v>
      </c>
      <c r="G2060" s="30"/>
      <c r="H2060" s="21" t="n">
        <f aca="false">G2060*$R$2</f>
        <v>0</v>
      </c>
      <c r="I2060" s="27" t="n">
        <v>2</v>
      </c>
      <c r="J2060" s="22" t="n">
        <f aca="false">IF(I2060&gt;=1,F2060*$J$2,"")</f>
        <v>284.0807424</v>
      </c>
      <c r="K2060" s="22" t="n">
        <f aca="false">IF(I2060&gt;=2,F2060*$K$2,"")</f>
        <v>189.3871616</v>
      </c>
      <c r="L2060" s="22" t="str">
        <f aca="false">IF(I2060&gt;=3,F2060*$L$2,"")</f>
        <v/>
      </c>
      <c r="M2060" s="22" t="str">
        <f aca="false">IF(I2060&gt;=4,F2060*$M$2,"")</f>
        <v/>
      </c>
      <c r="N2060" s="27" t="n">
        <v>4</v>
      </c>
      <c r="O2060" s="27" t="n">
        <v>0</v>
      </c>
      <c r="P2060" s="31" t="n">
        <v>0</v>
      </c>
      <c r="Q2060" s="32"/>
      <c r="R2060" s="38"/>
      <c r="S2060" s="25" t="n">
        <f aca="false">SUM(F2060,H2060,J2060,K2060,L2060,M2060)</f>
        <v>1420.403712</v>
      </c>
      <c r="T2060" s="25" t="n">
        <f aca="false">SUM(F2060,H2060,J2060,K2060,L2060,M2060,Q2060)</f>
        <v>1420.403712</v>
      </c>
      <c r="AMH2060" s="13"/>
      <c r="AMI2060" s="0"/>
      <c r="AMJ2060" s="0"/>
    </row>
    <row r="2061" s="39" customFormat="true" ht="13.8" hidden="false" customHeight="false" outlineLevel="0" collapsed="false">
      <c r="A2061" s="16" t="n">
        <v>31103480</v>
      </c>
      <c r="B2061" s="17" t="s">
        <v>2091</v>
      </c>
      <c r="C2061" s="18"/>
      <c r="D2061" s="18"/>
      <c r="E2061" s="16" t="s">
        <v>341</v>
      </c>
      <c r="F2061" s="19" t="n">
        <f aca="false">IF(C2061="",VLOOKUP(E2061,'PORTE E UCO'!$A$5:$D$46,4,0),VLOOKUP(E2061,'PORTE E UCO'!$A$5:$D$46,4,0)*C2061)</f>
        <v>1558.54594</v>
      </c>
      <c r="G2061" s="20"/>
      <c r="H2061" s="21" t="n">
        <f aca="false">G2061*$R$2</f>
        <v>0</v>
      </c>
      <c r="I2061" s="16" t="n">
        <v>3</v>
      </c>
      <c r="J2061" s="22" t="n">
        <f aca="false">IF(I2061&gt;=1,F2061*$J$2,"")</f>
        <v>467.563782</v>
      </c>
      <c r="K2061" s="22" t="n">
        <f aca="false">IF(I2061&gt;=2,F2061*$K$2,"")</f>
        <v>311.709188</v>
      </c>
      <c r="L2061" s="22" t="n">
        <f aca="false">IF(I2061&gt;=3,F2061*$L$2,"")</f>
        <v>311.709188</v>
      </c>
      <c r="M2061" s="22" t="str">
        <f aca="false">IF(I2061&gt;=4,F2061*$M$2,"")</f>
        <v/>
      </c>
      <c r="N2061" s="16" t="n">
        <v>7</v>
      </c>
      <c r="O2061" s="16" t="n">
        <v>0</v>
      </c>
      <c r="P2061" s="23" t="n">
        <v>0</v>
      </c>
      <c r="Q2061" s="22"/>
      <c r="R2061" s="38"/>
      <c r="S2061" s="25" t="n">
        <f aca="false">SUM(F2061,H2061,J2061,K2061,L2061,M2061)</f>
        <v>2649.528098</v>
      </c>
      <c r="T2061" s="25" t="n">
        <f aca="false">SUM(F2061,H2061,J2061,K2061,L2061,M2061,Q2061)</f>
        <v>2649.528098</v>
      </c>
      <c r="AMH2061" s="13"/>
      <c r="AMI2061" s="0"/>
      <c r="AMJ2061" s="0"/>
    </row>
    <row r="2062" s="39" customFormat="true" ht="13.8" hidden="false" customHeight="false" outlineLevel="0" collapsed="false">
      <c r="A2062" s="27" t="n">
        <v>31103545</v>
      </c>
      <c r="B2062" s="28" t="s">
        <v>2092</v>
      </c>
      <c r="C2062" s="29"/>
      <c r="D2062" s="29"/>
      <c r="E2062" s="27" t="s">
        <v>805</v>
      </c>
      <c r="F2062" s="19" t="n">
        <f aca="false">IF(C2062="",VLOOKUP(E2062,'PORTE E UCO'!$A$5:$D$46,4,0),VLOOKUP(E2062,'PORTE E UCO'!$A$5:$D$46,4,0)*C2062)</f>
        <v>2559.797638</v>
      </c>
      <c r="G2062" s="30" t="n">
        <v>44.61</v>
      </c>
      <c r="H2062" s="21" t="n">
        <f aca="false">G2062*$R$2</f>
        <v>877.64072352</v>
      </c>
      <c r="I2062" s="27" t="n">
        <v>2</v>
      </c>
      <c r="J2062" s="22" t="n">
        <f aca="false">IF(I2062&gt;=1,F2062*$J$2,"")</f>
        <v>767.9392914</v>
      </c>
      <c r="K2062" s="22" t="n">
        <f aca="false">IF(I2062&gt;=2,F2062*$K$2,"")</f>
        <v>511.9595276</v>
      </c>
      <c r="L2062" s="22" t="str">
        <f aca="false">IF(I2062&gt;=3,F2062*$L$2,"")</f>
        <v/>
      </c>
      <c r="M2062" s="22" t="str">
        <f aca="false">IF(I2062&gt;=4,F2062*$M$2,"")</f>
        <v/>
      </c>
      <c r="N2062" s="27" t="n">
        <v>8</v>
      </c>
      <c r="O2062" s="27" t="n">
        <v>0</v>
      </c>
      <c r="P2062" s="31" t="n">
        <v>0</v>
      </c>
      <c r="Q2062" s="32"/>
      <c r="R2062" s="38"/>
      <c r="S2062" s="25" t="n">
        <f aca="false">SUM(F2062,H2062,J2062,K2062,L2062,M2062)</f>
        <v>4717.33718052</v>
      </c>
      <c r="T2062" s="25" t="n">
        <f aca="false">SUM(F2062,H2062,J2062,K2062,L2062,M2062,Q2062)</f>
        <v>4717.33718052</v>
      </c>
      <c r="AMH2062" s="13"/>
      <c r="AMI2062" s="0"/>
      <c r="AMJ2062" s="0"/>
    </row>
    <row r="2063" s="39" customFormat="true" ht="13.8" hidden="false" customHeight="false" outlineLevel="0" collapsed="false">
      <c r="A2063" s="16" t="n">
        <v>31103499</v>
      </c>
      <c r="B2063" s="17" t="s">
        <v>2093</v>
      </c>
      <c r="C2063" s="18"/>
      <c r="D2063" s="18"/>
      <c r="E2063" s="16" t="s">
        <v>361</v>
      </c>
      <c r="F2063" s="19" t="n">
        <f aca="false">IF(C2063="",VLOOKUP(E2063,'PORTE E UCO'!$A$5:$D$46,4,0),VLOOKUP(E2063,'PORTE E UCO'!$A$5:$D$46,4,0)*C2063)</f>
        <v>2089.449468</v>
      </c>
      <c r="G2063" s="20"/>
      <c r="H2063" s="21" t="n">
        <f aca="false">G2063*$R$2</f>
        <v>0</v>
      </c>
      <c r="I2063" s="16" t="n">
        <v>3</v>
      </c>
      <c r="J2063" s="22" t="n">
        <f aca="false">IF(I2063&gt;=1,F2063*$J$2,"")</f>
        <v>626.8348404</v>
      </c>
      <c r="K2063" s="22" t="n">
        <f aca="false">IF(I2063&gt;=2,F2063*$K$2,"")</f>
        <v>417.8898936</v>
      </c>
      <c r="L2063" s="22" t="n">
        <f aca="false">IF(I2063&gt;=3,F2063*$L$2,"")</f>
        <v>417.8898936</v>
      </c>
      <c r="M2063" s="22" t="str">
        <f aca="false">IF(I2063&gt;=4,F2063*$M$2,"")</f>
        <v/>
      </c>
      <c r="N2063" s="16" t="n">
        <v>7</v>
      </c>
      <c r="O2063" s="16" t="n">
        <v>0</v>
      </c>
      <c r="P2063" s="23" t="n">
        <v>0</v>
      </c>
      <c r="Q2063" s="22"/>
      <c r="R2063" s="38"/>
      <c r="S2063" s="25" t="n">
        <f aca="false">SUM(F2063,H2063,J2063,K2063,L2063,M2063)</f>
        <v>3552.0640956</v>
      </c>
      <c r="T2063" s="25" t="n">
        <f aca="false">SUM(F2063,H2063,J2063,K2063,L2063,M2063,Q2063)</f>
        <v>3552.0640956</v>
      </c>
      <c r="AMH2063" s="13"/>
      <c r="AMI2063" s="0"/>
      <c r="AMJ2063" s="0"/>
    </row>
    <row r="2064" s="39" customFormat="true" ht="13.8" hidden="false" customHeight="false" outlineLevel="0" collapsed="false">
      <c r="A2064" s="27" t="n">
        <v>31103502</v>
      </c>
      <c r="B2064" s="28" t="s">
        <v>2094</v>
      </c>
      <c r="C2064" s="29"/>
      <c r="D2064" s="29"/>
      <c r="E2064" s="27" t="s">
        <v>341</v>
      </c>
      <c r="F2064" s="19" t="n">
        <f aca="false">IF(C2064="",VLOOKUP(E2064,'PORTE E UCO'!$A$5:$D$46,4,0),VLOOKUP(E2064,'PORTE E UCO'!$A$5:$D$46,4,0)*C2064)</f>
        <v>1558.54594</v>
      </c>
      <c r="G2064" s="30"/>
      <c r="H2064" s="21" t="n">
        <f aca="false">G2064*$R$2</f>
        <v>0</v>
      </c>
      <c r="I2064" s="27" t="n">
        <v>3</v>
      </c>
      <c r="J2064" s="22" t="n">
        <f aca="false">IF(I2064&gt;=1,F2064*$J$2,"")</f>
        <v>467.563782</v>
      </c>
      <c r="K2064" s="22" t="n">
        <f aca="false">IF(I2064&gt;=2,F2064*$K$2,"")</f>
        <v>311.709188</v>
      </c>
      <c r="L2064" s="22" t="n">
        <f aca="false">IF(I2064&gt;=3,F2064*$L$2,"")</f>
        <v>311.709188</v>
      </c>
      <c r="M2064" s="22" t="str">
        <f aca="false">IF(I2064&gt;=4,F2064*$M$2,"")</f>
        <v/>
      </c>
      <c r="N2064" s="27" t="n">
        <v>7</v>
      </c>
      <c r="O2064" s="27" t="n">
        <v>0</v>
      </c>
      <c r="P2064" s="31" t="n">
        <v>0</v>
      </c>
      <c r="Q2064" s="32"/>
      <c r="R2064" s="38"/>
      <c r="S2064" s="25" t="n">
        <f aca="false">SUM(F2064,H2064,J2064,K2064,L2064,M2064)</f>
        <v>2649.528098</v>
      </c>
      <c r="T2064" s="25" t="n">
        <f aca="false">SUM(F2064,H2064,J2064,K2064,L2064,M2064,Q2064)</f>
        <v>2649.528098</v>
      </c>
      <c r="AMH2064" s="13"/>
      <c r="AMI2064" s="0"/>
      <c r="AMJ2064" s="0"/>
    </row>
    <row r="2065" s="39" customFormat="true" ht="13.8" hidden="false" customHeight="false" outlineLevel="0" collapsed="false">
      <c r="A2065" s="16" t="n">
        <v>31103383</v>
      </c>
      <c r="B2065" s="17" t="s">
        <v>2095</v>
      </c>
      <c r="C2065" s="18"/>
      <c r="D2065" s="18"/>
      <c r="E2065" s="16" t="s">
        <v>272</v>
      </c>
      <c r="F2065" s="19" t="n">
        <f aca="false">IF(C2065="",VLOOKUP(E2065,'PORTE E UCO'!$A$5:$D$46,4,0),VLOOKUP(E2065,'PORTE E UCO'!$A$5:$D$46,4,0)*C2065)</f>
        <v>801.009488</v>
      </c>
      <c r="G2065" s="20"/>
      <c r="H2065" s="21" t="n">
        <f aca="false">G2065*$R$2</f>
        <v>0</v>
      </c>
      <c r="I2065" s="16" t="n">
        <v>1</v>
      </c>
      <c r="J2065" s="22" t="n">
        <f aca="false">IF(I2065&gt;=1,F2065*$J$2,"")</f>
        <v>240.3028464</v>
      </c>
      <c r="K2065" s="22" t="str">
        <f aca="false">IF(I2065&gt;=2,F2065*$K$2,"")</f>
        <v/>
      </c>
      <c r="L2065" s="22" t="str">
        <f aca="false">IF(I2065&gt;=3,F2065*$L$2,"")</f>
        <v/>
      </c>
      <c r="M2065" s="22" t="str">
        <f aca="false">IF(I2065&gt;=4,F2065*$M$2,"")</f>
        <v/>
      </c>
      <c r="N2065" s="16" t="n">
        <v>3</v>
      </c>
      <c r="O2065" s="16" t="n">
        <v>0</v>
      </c>
      <c r="P2065" s="23" t="n">
        <v>0</v>
      </c>
      <c r="Q2065" s="22"/>
      <c r="R2065" s="38"/>
      <c r="S2065" s="25" t="n">
        <f aca="false">SUM(F2065,H2065,J2065,K2065,L2065,M2065)</f>
        <v>1041.3123344</v>
      </c>
      <c r="T2065" s="25" t="n">
        <f aca="false">SUM(F2065,H2065,J2065,K2065,L2065,M2065,Q2065)</f>
        <v>1041.3123344</v>
      </c>
      <c r="AMH2065" s="13"/>
      <c r="AMI2065" s="0"/>
      <c r="AMJ2065" s="0"/>
    </row>
    <row r="2066" s="39" customFormat="true" ht="13.8" hidden="false" customHeight="false" outlineLevel="0" collapsed="false">
      <c r="A2066" s="27" t="n">
        <v>31103391</v>
      </c>
      <c r="B2066" s="28" t="s">
        <v>2096</v>
      </c>
      <c r="C2066" s="29"/>
      <c r="D2066" s="29"/>
      <c r="E2066" s="27" t="s">
        <v>24</v>
      </c>
      <c r="F2066" s="19" t="n">
        <f aca="false">IF(C2066="",VLOOKUP(E2066,'PORTE E UCO'!$A$5:$D$46,4,0),VLOOKUP(E2066,'PORTE E UCO'!$A$5:$D$46,4,0)*C2066)</f>
        <v>377.223602</v>
      </c>
      <c r="G2066" s="30" t="n">
        <v>13.32</v>
      </c>
      <c r="H2066" s="21" t="n">
        <f aca="false">G2066*$R$2</f>
        <v>262.05277824</v>
      </c>
      <c r="I2066" s="27" t="n">
        <v>1</v>
      </c>
      <c r="J2066" s="22" t="n">
        <f aca="false">IF(I2066&gt;=1,F2066*$J$2,"")</f>
        <v>113.1670806</v>
      </c>
      <c r="K2066" s="22" t="str">
        <f aca="false">IF(I2066&gt;=2,F2066*$K$2,"")</f>
        <v/>
      </c>
      <c r="L2066" s="22" t="str">
        <f aca="false">IF(I2066&gt;=3,F2066*$L$2,"")</f>
        <v/>
      </c>
      <c r="M2066" s="22" t="str">
        <f aca="false">IF(I2066&gt;=4,F2066*$M$2,"")</f>
        <v/>
      </c>
      <c r="N2066" s="27" t="n">
        <v>2</v>
      </c>
      <c r="O2066" s="27" t="n">
        <v>0</v>
      </c>
      <c r="P2066" s="31" t="n">
        <v>0</v>
      </c>
      <c r="Q2066" s="32"/>
      <c r="R2066" s="38"/>
      <c r="S2066" s="25" t="n">
        <f aca="false">SUM(F2066,H2066,J2066,K2066,L2066,M2066)</f>
        <v>752.44346084</v>
      </c>
      <c r="T2066" s="25" t="n">
        <f aca="false">SUM(F2066,H2066,J2066,K2066,L2066,M2066,Q2066)</f>
        <v>752.44346084</v>
      </c>
      <c r="AMH2066" s="13"/>
      <c r="AMI2066" s="0"/>
      <c r="AMJ2066" s="0"/>
    </row>
    <row r="2067" s="39" customFormat="true" ht="13.8" hidden="false" customHeight="false" outlineLevel="0" collapsed="false">
      <c r="A2067" s="16" t="n">
        <v>31103405</v>
      </c>
      <c r="B2067" s="17" t="s">
        <v>2097</v>
      </c>
      <c r="C2067" s="18"/>
      <c r="D2067" s="18"/>
      <c r="E2067" s="16" t="s">
        <v>64</v>
      </c>
      <c r="F2067" s="19" t="n">
        <f aca="false">IF(C2067="",VLOOKUP(E2067,'PORTE E UCO'!$A$5:$D$46,4,0),VLOOKUP(E2067,'PORTE E UCO'!$A$5:$D$46,4,0)*C2067)</f>
        <v>110.217052</v>
      </c>
      <c r="G2067" s="20"/>
      <c r="H2067" s="21" t="n">
        <f aca="false">G2067*$R$2</f>
        <v>0</v>
      </c>
      <c r="I2067" s="16" t="n">
        <v>0</v>
      </c>
      <c r="J2067" s="22" t="str">
        <f aca="false">IF(I2067&gt;=1,F2067*$J$2,"")</f>
        <v/>
      </c>
      <c r="K2067" s="22" t="str">
        <f aca="false">IF(I2067&gt;=2,F2067*$K$2,"")</f>
        <v/>
      </c>
      <c r="L2067" s="22" t="str">
        <f aca="false">IF(I2067&gt;=3,F2067*$L$2,"")</f>
        <v/>
      </c>
      <c r="M2067" s="22" t="str">
        <f aca="false">IF(I2067&gt;=4,F2067*$M$2,"")</f>
        <v/>
      </c>
      <c r="N2067" s="16" t="n">
        <v>1</v>
      </c>
      <c r="O2067" s="16" t="n">
        <v>0</v>
      </c>
      <c r="P2067" s="23" t="n">
        <v>0</v>
      </c>
      <c r="Q2067" s="22"/>
      <c r="R2067" s="38"/>
      <c r="S2067" s="25" t="n">
        <f aca="false">SUM(F2067,H2067,J2067,K2067,L2067,M2067)</f>
        <v>110.217052</v>
      </c>
      <c r="T2067" s="25" t="n">
        <f aca="false">SUM(F2067,H2067,J2067,K2067,L2067,M2067,Q2067)</f>
        <v>110.217052</v>
      </c>
      <c r="AMH2067" s="13"/>
      <c r="AMI2067" s="0"/>
      <c r="AMJ2067" s="0"/>
    </row>
    <row r="2068" s="39" customFormat="true" ht="13.8" hidden="false" customHeight="false" outlineLevel="0" collapsed="false">
      <c r="A2068" s="27" t="n">
        <v>31103413</v>
      </c>
      <c r="B2068" s="28" t="s">
        <v>2098</v>
      </c>
      <c r="C2068" s="29"/>
      <c r="D2068" s="29"/>
      <c r="E2068" s="27" t="s">
        <v>221</v>
      </c>
      <c r="F2068" s="19" t="n">
        <f aca="false">IF(C2068="",VLOOKUP(E2068,'PORTE E UCO'!$A$5:$D$46,4,0),VLOOKUP(E2068,'PORTE E UCO'!$A$5:$D$46,4,0)*C2068)</f>
        <v>1140.948712</v>
      </c>
      <c r="G2068" s="30"/>
      <c r="H2068" s="21" t="n">
        <f aca="false">G2068*$R$2</f>
        <v>0</v>
      </c>
      <c r="I2068" s="27" t="n">
        <v>2</v>
      </c>
      <c r="J2068" s="22" t="n">
        <f aca="false">IF(I2068&gt;=1,F2068*$J$2,"")</f>
        <v>342.2846136</v>
      </c>
      <c r="K2068" s="22" t="n">
        <f aca="false">IF(I2068&gt;=2,F2068*$K$2,"")</f>
        <v>228.1897424</v>
      </c>
      <c r="L2068" s="22" t="str">
        <f aca="false">IF(I2068&gt;=3,F2068*$L$2,"")</f>
        <v/>
      </c>
      <c r="M2068" s="22" t="str">
        <f aca="false">IF(I2068&gt;=4,F2068*$M$2,"")</f>
        <v/>
      </c>
      <c r="N2068" s="27" t="n">
        <v>5</v>
      </c>
      <c r="O2068" s="27" t="n">
        <v>0</v>
      </c>
      <c r="P2068" s="31" t="n">
        <v>0</v>
      </c>
      <c r="Q2068" s="32"/>
      <c r="R2068" s="38"/>
      <c r="S2068" s="25" t="n">
        <f aca="false">SUM(F2068,H2068,J2068,K2068,L2068,M2068)</f>
        <v>1711.423068</v>
      </c>
      <c r="T2068" s="25" t="n">
        <f aca="false">SUM(F2068,H2068,J2068,K2068,L2068,M2068,Q2068)</f>
        <v>1711.423068</v>
      </c>
      <c r="AMH2068" s="13"/>
      <c r="AMI2068" s="0"/>
      <c r="AMJ2068" s="0"/>
    </row>
    <row r="2069" s="39" customFormat="true" ht="13.8" hidden="false" customHeight="false" outlineLevel="0" collapsed="false">
      <c r="A2069" s="16" t="n">
        <v>31103430</v>
      </c>
      <c r="B2069" s="17" t="s">
        <v>2099</v>
      </c>
      <c r="C2069" s="18"/>
      <c r="D2069" s="18"/>
      <c r="E2069" s="16" t="s">
        <v>15</v>
      </c>
      <c r="F2069" s="19" t="n">
        <f aca="false">IF(C2069="",VLOOKUP(E2069,'PORTE E UCO'!$A$5:$D$46,4,0),VLOOKUP(E2069,'PORTE E UCO'!$A$5:$D$46,4,0)*C2069)</f>
        <v>93.13473</v>
      </c>
      <c r="G2069" s="20"/>
      <c r="H2069" s="21" t="n">
        <f aca="false">G2069*$R$2</f>
        <v>0</v>
      </c>
      <c r="I2069" s="16" t="n">
        <v>0</v>
      </c>
      <c r="J2069" s="22" t="str">
        <f aca="false">IF(I2069&gt;=1,F2069*$J$2,"")</f>
        <v/>
      </c>
      <c r="K2069" s="22" t="str">
        <f aca="false">IF(I2069&gt;=2,F2069*$K$2,"")</f>
        <v/>
      </c>
      <c r="L2069" s="22" t="str">
        <f aca="false">IF(I2069&gt;=3,F2069*$L$2,"")</f>
        <v/>
      </c>
      <c r="M2069" s="22" t="str">
        <f aca="false">IF(I2069&gt;=4,F2069*$M$2,"")</f>
        <v/>
      </c>
      <c r="N2069" s="16" t="n">
        <v>1</v>
      </c>
      <c r="O2069" s="16" t="n">
        <v>0</v>
      </c>
      <c r="P2069" s="23" t="n">
        <v>0</v>
      </c>
      <c r="Q2069" s="22"/>
      <c r="R2069" s="38"/>
      <c r="S2069" s="25" t="n">
        <f aca="false">SUM(F2069,H2069,J2069,K2069,L2069,M2069)</f>
        <v>93.13473</v>
      </c>
      <c r="T2069" s="25" t="n">
        <f aca="false">SUM(F2069,H2069,J2069,K2069,L2069,M2069,Q2069)</f>
        <v>93.13473</v>
      </c>
      <c r="AMH2069" s="13"/>
      <c r="AMI2069" s="0"/>
      <c r="AMJ2069" s="0"/>
    </row>
    <row r="2070" s="39" customFormat="true" ht="13.8" hidden="false" customHeight="false" outlineLevel="0" collapsed="false">
      <c r="A2070" s="27" t="n">
        <v>31103472</v>
      </c>
      <c r="B2070" s="28" t="s">
        <v>2100</v>
      </c>
      <c r="C2070" s="29"/>
      <c r="D2070" s="29"/>
      <c r="E2070" s="27" t="s">
        <v>22</v>
      </c>
      <c r="F2070" s="19" t="n">
        <f aca="false">IF(C2070="",VLOOKUP(E2070,'PORTE E UCO'!$A$5:$D$46,4,0),VLOOKUP(E2070,'PORTE E UCO'!$A$5:$D$46,4,0)*C2070)</f>
        <v>220.434104</v>
      </c>
      <c r="G2070" s="30" t="n">
        <v>4.22</v>
      </c>
      <c r="H2070" s="21" t="n">
        <f aca="false">G2070*$R$2</f>
        <v>83.02272704</v>
      </c>
      <c r="I2070" s="27" t="n">
        <v>0</v>
      </c>
      <c r="J2070" s="22" t="str">
        <f aca="false">IF(I2070&gt;=1,F2070*$J$2,"")</f>
        <v/>
      </c>
      <c r="K2070" s="22" t="str">
        <f aca="false">IF(I2070&gt;=2,F2070*$K$2,"")</f>
        <v/>
      </c>
      <c r="L2070" s="22" t="str">
        <f aca="false">IF(I2070&gt;=3,F2070*$L$2,"")</f>
        <v/>
      </c>
      <c r="M2070" s="22" t="str">
        <f aca="false">IF(I2070&gt;=4,F2070*$M$2,"")</f>
        <v/>
      </c>
      <c r="N2070" s="27" t="n">
        <v>2</v>
      </c>
      <c r="O2070" s="27" t="n">
        <v>0</v>
      </c>
      <c r="P2070" s="31" t="n">
        <v>0</v>
      </c>
      <c r="Q2070" s="32"/>
      <c r="R2070" s="38"/>
      <c r="S2070" s="25" t="n">
        <f aca="false">SUM(F2070,H2070,J2070,K2070,L2070,M2070)</f>
        <v>303.45683104</v>
      </c>
      <c r="T2070" s="25" t="n">
        <f aca="false">SUM(F2070,H2070,J2070,K2070,L2070,M2070,Q2070)</f>
        <v>303.45683104</v>
      </c>
      <c r="AMH2070" s="13"/>
      <c r="AMI2070" s="0"/>
      <c r="AMJ2070" s="0"/>
    </row>
    <row r="2071" s="39" customFormat="true" ht="13.8" hidden="false" customHeight="false" outlineLevel="0" collapsed="false">
      <c r="A2071" s="16" t="n">
        <v>31103448</v>
      </c>
      <c r="B2071" s="17" t="s">
        <v>2101</v>
      </c>
      <c r="C2071" s="18"/>
      <c r="D2071" s="18"/>
      <c r="E2071" s="16" t="s">
        <v>24</v>
      </c>
      <c r="F2071" s="19" t="n">
        <f aca="false">IF(C2071="",VLOOKUP(E2071,'PORTE E UCO'!$A$5:$D$46,4,0),VLOOKUP(E2071,'PORTE E UCO'!$A$5:$D$46,4,0)*C2071)</f>
        <v>377.223602</v>
      </c>
      <c r="G2071" s="20" t="n">
        <v>63.93</v>
      </c>
      <c r="H2071" s="21" t="n">
        <f aca="false">G2071*$R$2</f>
        <v>1257.73529376</v>
      </c>
      <c r="I2071" s="16" t="n">
        <v>1</v>
      </c>
      <c r="J2071" s="22" t="n">
        <f aca="false">IF(I2071&gt;=1,F2071*$J$2,"")</f>
        <v>113.1670806</v>
      </c>
      <c r="K2071" s="22" t="str">
        <f aca="false">IF(I2071&gt;=2,F2071*$K$2,"")</f>
        <v/>
      </c>
      <c r="L2071" s="22" t="str">
        <f aca="false">IF(I2071&gt;=3,F2071*$L$2,"")</f>
        <v/>
      </c>
      <c r="M2071" s="22" t="str">
        <f aca="false">IF(I2071&gt;=4,F2071*$M$2,"")</f>
        <v/>
      </c>
      <c r="N2071" s="16" t="n">
        <v>4</v>
      </c>
      <c r="O2071" s="16" t="n">
        <v>0</v>
      </c>
      <c r="P2071" s="23" t="n">
        <v>0</v>
      </c>
      <c r="Q2071" s="22"/>
      <c r="R2071" s="38"/>
      <c r="S2071" s="25" t="n">
        <f aca="false">SUM(F2071,H2071,J2071,K2071,L2071,M2071)</f>
        <v>1748.12597636</v>
      </c>
      <c r="T2071" s="25" t="n">
        <f aca="false">SUM(F2071,H2071,J2071,K2071,L2071,M2071,Q2071)</f>
        <v>1748.12597636</v>
      </c>
      <c r="AMH2071" s="13"/>
      <c r="AMI2071" s="0"/>
      <c r="AMJ2071" s="0"/>
    </row>
    <row r="2072" s="39" customFormat="true" ht="13.8" hidden="false" customHeight="false" outlineLevel="0" collapsed="false">
      <c r="A2072" s="27" t="n">
        <v>31103456</v>
      </c>
      <c r="B2072" s="28" t="s">
        <v>2102</v>
      </c>
      <c r="C2072" s="29"/>
      <c r="D2072" s="29"/>
      <c r="E2072" s="27" t="s">
        <v>223</v>
      </c>
      <c r="F2072" s="19" t="n">
        <f aca="false">IF(C2072="",VLOOKUP(E2072,'PORTE E UCO'!$A$5:$D$46,4,0),VLOOKUP(E2072,'PORTE E UCO'!$A$5:$D$46,4,0)*C2072)</f>
        <v>436.20385</v>
      </c>
      <c r="G2072" s="30" t="n">
        <v>15.99</v>
      </c>
      <c r="H2072" s="21" t="n">
        <f aca="false">G2072*$R$2</f>
        <v>314.58137568</v>
      </c>
      <c r="I2072" s="27" t="n">
        <v>1</v>
      </c>
      <c r="J2072" s="22" t="n">
        <f aca="false">IF(I2072&gt;=1,F2072*$J$2,"")</f>
        <v>130.861155</v>
      </c>
      <c r="K2072" s="22" t="str">
        <f aca="false">IF(I2072&gt;=2,F2072*$K$2,"")</f>
        <v/>
      </c>
      <c r="L2072" s="22" t="str">
        <f aca="false">IF(I2072&gt;=3,F2072*$L$2,"")</f>
        <v/>
      </c>
      <c r="M2072" s="22" t="str">
        <f aca="false">IF(I2072&gt;=4,F2072*$M$2,"")</f>
        <v/>
      </c>
      <c r="N2072" s="27" t="n">
        <v>4</v>
      </c>
      <c r="O2072" s="27" t="n">
        <v>0</v>
      </c>
      <c r="P2072" s="31" t="n">
        <v>0</v>
      </c>
      <c r="Q2072" s="32"/>
      <c r="R2072" s="38"/>
      <c r="S2072" s="25" t="n">
        <f aca="false">SUM(F2072,H2072,J2072,K2072,L2072,M2072)</f>
        <v>881.64638068</v>
      </c>
      <c r="T2072" s="25" t="n">
        <f aca="false">SUM(F2072,H2072,J2072,K2072,L2072,M2072,Q2072)</f>
        <v>881.64638068</v>
      </c>
      <c r="AMH2072" s="13"/>
      <c r="AMI2072" s="0"/>
      <c r="AMJ2072" s="0"/>
    </row>
    <row r="2073" s="39" customFormat="true" ht="13.8" hidden="false" customHeight="false" outlineLevel="0" collapsed="false">
      <c r="A2073" s="16" t="n">
        <v>31103464</v>
      </c>
      <c r="B2073" s="17" t="s">
        <v>2103</v>
      </c>
      <c r="C2073" s="18"/>
      <c r="D2073" s="18"/>
      <c r="E2073" s="16" t="s">
        <v>24</v>
      </c>
      <c r="F2073" s="19" t="n">
        <f aca="false">IF(C2073="",VLOOKUP(E2073,'PORTE E UCO'!$A$5:$D$46,4,0),VLOOKUP(E2073,'PORTE E UCO'!$A$5:$D$46,4,0)*C2073)</f>
        <v>377.223602</v>
      </c>
      <c r="G2073" s="20"/>
      <c r="H2073" s="21" t="n">
        <f aca="false">G2073*$R$2</f>
        <v>0</v>
      </c>
      <c r="I2073" s="16" t="n">
        <v>1</v>
      </c>
      <c r="J2073" s="22" t="n">
        <f aca="false">IF(I2073&gt;=1,F2073*$J$2,"")</f>
        <v>113.1670806</v>
      </c>
      <c r="K2073" s="22" t="str">
        <f aca="false">IF(I2073&gt;=2,F2073*$K$2,"")</f>
        <v/>
      </c>
      <c r="L2073" s="22" t="str">
        <f aca="false">IF(I2073&gt;=3,F2073*$L$2,"")</f>
        <v/>
      </c>
      <c r="M2073" s="22" t="str">
        <f aca="false">IF(I2073&gt;=4,F2073*$M$2,"")</f>
        <v/>
      </c>
      <c r="N2073" s="16" t="n">
        <v>4</v>
      </c>
      <c r="O2073" s="16" t="n">
        <v>0</v>
      </c>
      <c r="P2073" s="23" t="n">
        <v>0</v>
      </c>
      <c r="Q2073" s="22"/>
      <c r="R2073" s="38"/>
      <c r="S2073" s="25" t="n">
        <f aca="false">SUM(F2073,H2073,J2073,K2073,L2073,M2073)</f>
        <v>490.3906826</v>
      </c>
      <c r="T2073" s="25" t="n">
        <f aca="false">SUM(F2073,H2073,J2073,K2073,L2073,M2073,Q2073)</f>
        <v>490.3906826</v>
      </c>
      <c r="AMH2073" s="13"/>
      <c r="AMI2073" s="0"/>
      <c r="AMJ2073" s="0"/>
    </row>
    <row r="2074" s="39" customFormat="true" ht="13.8" hidden="false" customHeight="false" outlineLevel="0" collapsed="false">
      <c r="A2074" s="27" t="n">
        <v>31104010</v>
      </c>
      <c r="B2074" s="28" t="s">
        <v>2104</v>
      </c>
      <c r="C2074" s="29"/>
      <c r="D2074" s="29"/>
      <c r="E2074" s="27" t="s">
        <v>17</v>
      </c>
      <c r="F2074" s="19" t="n">
        <f aca="false">IF(C2074="",VLOOKUP(E2074,'PORTE E UCO'!$A$5:$D$46,4,0),VLOOKUP(E2074,'PORTE E UCO'!$A$5:$D$46,4,0)*C2074)</f>
        <v>150.60084</v>
      </c>
      <c r="G2074" s="30"/>
      <c r="H2074" s="21" t="n">
        <f aca="false">G2074*$R$2</f>
        <v>0</v>
      </c>
      <c r="I2074" s="27" t="n">
        <v>1</v>
      </c>
      <c r="J2074" s="22" t="n">
        <f aca="false">IF(I2074&gt;=1,F2074*$J$2,"")</f>
        <v>45.180252</v>
      </c>
      <c r="K2074" s="22" t="str">
        <f aca="false">IF(I2074&gt;=2,F2074*$K$2,"")</f>
        <v/>
      </c>
      <c r="L2074" s="22" t="str">
        <f aca="false">IF(I2074&gt;=3,F2074*$L$2,"")</f>
        <v/>
      </c>
      <c r="M2074" s="22" t="str">
        <f aca="false">IF(I2074&gt;=4,F2074*$M$2,"")</f>
        <v/>
      </c>
      <c r="N2074" s="27" t="n">
        <v>1</v>
      </c>
      <c r="O2074" s="27" t="n">
        <v>0</v>
      </c>
      <c r="P2074" s="31" t="n">
        <v>0</v>
      </c>
      <c r="Q2074" s="32"/>
      <c r="R2074" s="38"/>
      <c r="S2074" s="25" t="n">
        <f aca="false">SUM(F2074,H2074,J2074,K2074,L2074,M2074)</f>
        <v>195.781092</v>
      </c>
      <c r="T2074" s="25" t="n">
        <f aca="false">SUM(F2074,H2074,J2074,K2074,L2074,M2074,Q2074)</f>
        <v>195.781092</v>
      </c>
      <c r="AMH2074" s="13"/>
      <c r="AMI2074" s="0"/>
      <c r="AMJ2074" s="0"/>
    </row>
    <row r="2075" s="39" customFormat="true" ht="13.8" hidden="false" customHeight="false" outlineLevel="0" collapsed="false">
      <c r="A2075" s="16" t="n">
        <v>31104029</v>
      </c>
      <c r="B2075" s="17" t="s">
        <v>2105</v>
      </c>
      <c r="C2075" s="18"/>
      <c r="D2075" s="18"/>
      <c r="E2075" s="16" t="s">
        <v>37</v>
      </c>
      <c r="F2075" s="19" t="n">
        <f aca="false">IF(C2075="",VLOOKUP(E2075,'PORTE E UCO'!$A$5:$D$46,4,0),VLOOKUP(E2075,'PORTE E UCO'!$A$5:$D$46,4,0)*C2075)</f>
        <v>192.437794</v>
      </c>
      <c r="G2075" s="20" t="n">
        <v>3.24</v>
      </c>
      <c r="H2075" s="21" t="n">
        <f aca="false">G2075*$R$2</f>
        <v>63.74256768</v>
      </c>
      <c r="I2075" s="16" t="n">
        <v>1</v>
      </c>
      <c r="J2075" s="22" t="n">
        <f aca="false">IF(I2075&gt;=1,F2075*$J$2,"")</f>
        <v>57.7313382</v>
      </c>
      <c r="K2075" s="22" t="str">
        <f aca="false">IF(I2075&gt;=2,F2075*$K$2,"")</f>
        <v/>
      </c>
      <c r="L2075" s="22" t="str">
        <f aca="false">IF(I2075&gt;=3,F2075*$L$2,"")</f>
        <v/>
      </c>
      <c r="M2075" s="22" t="str">
        <f aca="false">IF(I2075&gt;=4,F2075*$M$2,"")</f>
        <v/>
      </c>
      <c r="N2075" s="16" t="n">
        <v>1</v>
      </c>
      <c r="O2075" s="16" t="n">
        <v>0</v>
      </c>
      <c r="P2075" s="23" t="n">
        <v>0</v>
      </c>
      <c r="Q2075" s="22"/>
      <c r="R2075" s="38"/>
      <c r="S2075" s="25" t="n">
        <f aca="false">SUM(F2075,H2075,J2075,K2075,L2075,M2075)</f>
        <v>313.91169988</v>
      </c>
      <c r="T2075" s="25" t="n">
        <f aca="false">SUM(F2075,H2075,J2075,K2075,L2075,M2075,Q2075)</f>
        <v>313.91169988</v>
      </c>
      <c r="AMH2075" s="13"/>
      <c r="AMI2075" s="0"/>
      <c r="AMJ2075" s="0"/>
    </row>
    <row r="2076" s="39" customFormat="true" ht="13.8" hidden="false" customHeight="false" outlineLevel="0" collapsed="false">
      <c r="A2076" s="27" t="n">
        <v>31104037</v>
      </c>
      <c r="B2076" s="28" t="s">
        <v>2106</v>
      </c>
      <c r="C2076" s="29"/>
      <c r="D2076" s="29"/>
      <c r="E2076" s="27" t="s">
        <v>24</v>
      </c>
      <c r="F2076" s="19" t="n">
        <f aca="false">IF(C2076="",VLOOKUP(E2076,'PORTE E UCO'!$A$5:$D$46,4,0),VLOOKUP(E2076,'PORTE E UCO'!$A$5:$D$46,4,0)*C2076)</f>
        <v>377.223602</v>
      </c>
      <c r="G2076" s="30"/>
      <c r="H2076" s="21" t="n">
        <f aca="false">G2076*$R$2</f>
        <v>0</v>
      </c>
      <c r="I2076" s="27" t="n">
        <v>1</v>
      </c>
      <c r="J2076" s="22" t="n">
        <f aca="false">IF(I2076&gt;=1,F2076*$J$2,"")</f>
        <v>113.1670806</v>
      </c>
      <c r="K2076" s="22" t="str">
        <f aca="false">IF(I2076&gt;=2,F2076*$K$2,"")</f>
        <v/>
      </c>
      <c r="L2076" s="22" t="str">
        <f aca="false">IF(I2076&gt;=3,F2076*$L$2,"")</f>
        <v/>
      </c>
      <c r="M2076" s="22" t="str">
        <f aca="false">IF(I2076&gt;=4,F2076*$M$2,"")</f>
        <v/>
      </c>
      <c r="N2076" s="27" t="n">
        <v>2</v>
      </c>
      <c r="O2076" s="27" t="n">
        <v>0</v>
      </c>
      <c r="P2076" s="31" t="n">
        <v>0</v>
      </c>
      <c r="Q2076" s="32"/>
      <c r="R2076" s="38"/>
      <c r="S2076" s="25" t="n">
        <f aca="false">SUM(F2076,H2076,J2076,K2076,L2076,M2076)</f>
        <v>490.3906826</v>
      </c>
      <c r="T2076" s="25" t="n">
        <f aca="false">SUM(F2076,H2076,J2076,K2076,L2076,M2076,Q2076)</f>
        <v>490.3906826</v>
      </c>
      <c r="AMH2076" s="13"/>
      <c r="AMI2076" s="0"/>
      <c r="AMJ2076" s="0"/>
    </row>
    <row r="2077" s="39" customFormat="true" ht="13.8" hidden="false" customHeight="false" outlineLevel="0" collapsed="false">
      <c r="A2077" s="16" t="n">
        <v>31104045</v>
      </c>
      <c r="B2077" s="17" t="s">
        <v>2107</v>
      </c>
      <c r="C2077" s="18"/>
      <c r="D2077" s="18"/>
      <c r="E2077" s="16" t="s">
        <v>26</v>
      </c>
      <c r="F2077" s="19" t="n">
        <f aca="false">IF(C2077="",VLOOKUP(E2077,'PORTE E UCO'!$A$5:$D$46,4,0),VLOOKUP(E2077,'PORTE E UCO'!$A$5:$D$46,4,0)*C2077)</f>
        <v>324.442174</v>
      </c>
      <c r="G2077" s="20" t="n">
        <v>5.78</v>
      </c>
      <c r="H2077" s="21" t="n">
        <f aca="false">G2077*$R$2</f>
        <v>113.71359296</v>
      </c>
      <c r="I2077" s="16" t="n">
        <v>1</v>
      </c>
      <c r="J2077" s="22" t="n">
        <f aca="false">IF(I2077&gt;=1,F2077*$J$2,"")</f>
        <v>97.3326522</v>
      </c>
      <c r="K2077" s="22" t="str">
        <f aca="false">IF(I2077&gt;=2,F2077*$K$2,"")</f>
        <v/>
      </c>
      <c r="L2077" s="22" t="str">
        <f aca="false">IF(I2077&gt;=3,F2077*$L$2,"")</f>
        <v/>
      </c>
      <c r="M2077" s="22" t="str">
        <f aca="false">IF(I2077&gt;=4,F2077*$M$2,"")</f>
        <v/>
      </c>
      <c r="N2077" s="16" t="n">
        <v>1</v>
      </c>
      <c r="O2077" s="16" t="n">
        <v>0</v>
      </c>
      <c r="P2077" s="23" t="n">
        <v>0</v>
      </c>
      <c r="Q2077" s="22"/>
      <c r="R2077" s="38"/>
      <c r="S2077" s="25" t="n">
        <f aca="false">SUM(F2077,H2077,J2077,K2077,L2077,M2077)</f>
        <v>535.48841916</v>
      </c>
      <c r="T2077" s="25" t="n">
        <f aca="false">SUM(F2077,H2077,J2077,K2077,L2077,M2077,Q2077)</f>
        <v>535.48841916</v>
      </c>
      <c r="AMH2077" s="13"/>
      <c r="AMI2077" s="0"/>
      <c r="AMJ2077" s="0"/>
    </row>
    <row r="2078" s="39" customFormat="true" ht="13.8" hidden="false" customHeight="false" outlineLevel="0" collapsed="false">
      <c r="A2078" s="27" t="n">
        <v>31104053</v>
      </c>
      <c r="B2078" s="28" t="s">
        <v>2108</v>
      </c>
      <c r="C2078" s="29"/>
      <c r="D2078" s="29"/>
      <c r="E2078" s="27" t="s">
        <v>272</v>
      </c>
      <c r="F2078" s="19" t="n">
        <f aca="false">IF(C2078="",VLOOKUP(E2078,'PORTE E UCO'!$A$5:$D$46,4,0),VLOOKUP(E2078,'PORTE E UCO'!$A$5:$D$46,4,0)*C2078)</f>
        <v>801.009488</v>
      </c>
      <c r="G2078" s="30"/>
      <c r="H2078" s="21" t="n">
        <f aca="false">G2078*$R$2</f>
        <v>0</v>
      </c>
      <c r="I2078" s="27" t="n">
        <v>1</v>
      </c>
      <c r="J2078" s="22" t="n">
        <f aca="false">IF(I2078&gt;=1,F2078*$J$2,"")</f>
        <v>240.3028464</v>
      </c>
      <c r="K2078" s="22" t="str">
        <f aca="false">IF(I2078&gt;=2,F2078*$K$2,"")</f>
        <v/>
      </c>
      <c r="L2078" s="22" t="str">
        <f aca="false">IF(I2078&gt;=3,F2078*$L$2,"")</f>
        <v/>
      </c>
      <c r="M2078" s="22" t="str">
        <f aca="false">IF(I2078&gt;=4,F2078*$M$2,"")</f>
        <v/>
      </c>
      <c r="N2078" s="27" t="n">
        <v>2</v>
      </c>
      <c r="O2078" s="27" t="n">
        <v>0</v>
      </c>
      <c r="P2078" s="31" t="n">
        <v>0</v>
      </c>
      <c r="Q2078" s="32"/>
      <c r="R2078" s="38"/>
      <c r="S2078" s="25" t="n">
        <f aca="false">SUM(F2078,H2078,J2078,K2078,L2078,M2078)</f>
        <v>1041.3123344</v>
      </c>
      <c r="T2078" s="25" t="n">
        <f aca="false">SUM(F2078,H2078,J2078,K2078,L2078,M2078,Q2078)</f>
        <v>1041.3123344</v>
      </c>
      <c r="AMH2078" s="13"/>
      <c r="AMI2078" s="0"/>
      <c r="AMJ2078" s="0"/>
    </row>
    <row r="2079" s="39" customFormat="true" ht="13.8" hidden="false" customHeight="false" outlineLevel="0" collapsed="false">
      <c r="A2079" s="16" t="n">
        <v>31104061</v>
      </c>
      <c r="B2079" s="17" t="s">
        <v>2109</v>
      </c>
      <c r="C2079" s="18"/>
      <c r="D2079" s="18"/>
      <c r="E2079" s="16" t="s">
        <v>26</v>
      </c>
      <c r="F2079" s="19" t="n">
        <f aca="false">IF(C2079="",VLOOKUP(E2079,'PORTE E UCO'!$A$5:$D$46,4,0),VLOOKUP(E2079,'PORTE E UCO'!$A$5:$D$46,4,0)*C2079)</f>
        <v>324.442174</v>
      </c>
      <c r="G2079" s="20" t="n">
        <v>9.33</v>
      </c>
      <c r="H2079" s="21" t="n">
        <f aca="false">G2079*$R$2</f>
        <v>183.55498656</v>
      </c>
      <c r="I2079" s="16" t="n">
        <v>1</v>
      </c>
      <c r="J2079" s="22" t="n">
        <f aca="false">IF(I2079&gt;=1,F2079*$J$2,"")</f>
        <v>97.3326522</v>
      </c>
      <c r="K2079" s="22" t="str">
        <f aca="false">IF(I2079&gt;=2,F2079*$K$2,"")</f>
        <v/>
      </c>
      <c r="L2079" s="22" t="str">
        <f aca="false">IF(I2079&gt;=3,F2079*$L$2,"")</f>
        <v/>
      </c>
      <c r="M2079" s="22" t="str">
        <f aca="false">IF(I2079&gt;=4,F2079*$M$2,"")</f>
        <v/>
      </c>
      <c r="N2079" s="16" t="n">
        <v>2</v>
      </c>
      <c r="O2079" s="16" t="n">
        <v>0</v>
      </c>
      <c r="P2079" s="23" t="n">
        <v>0</v>
      </c>
      <c r="Q2079" s="22"/>
      <c r="R2079" s="38"/>
      <c r="S2079" s="25" t="n">
        <f aca="false">SUM(F2079,H2079,J2079,K2079,L2079,M2079)</f>
        <v>605.32981276</v>
      </c>
      <c r="T2079" s="25" t="n">
        <f aca="false">SUM(F2079,H2079,J2079,K2079,L2079,M2079,Q2079)</f>
        <v>605.32981276</v>
      </c>
      <c r="AMH2079" s="13"/>
      <c r="AMI2079" s="0"/>
      <c r="AMJ2079" s="0"/>
    </row>
    <row r="2080" s="39" customFormat="true" ht="13.8" hidden="false" customHeight="false" outlineLevel="0" collapsed="false">
      <c r="A2080" s="27" t="n">
        <v>31104070</v>
      </c>
      <c r="B2080" s="28" t="s">
        <v>1791</v>
      </c>
      <c r="C2080" s="29"/>
      <c r="D2080" s="29"/>
      <c r="E2080" s="27" t="s">
        <v>31</v>
      </c>
      <c r="F2080" s="19" t="n">
        <f aca="false">IF(C2080="",VLOOKUP(E2080,'PORTE E UCO'!$A$5:$D$46,4,0),VLOOKUP(E2080,'PORTE E UCO'!$A$5:$D$46,4,0)*C2080)</f>
        <v>262.342192</v>
      </c>
      <c r="G2080" s="30" t="n">
        <v>1.94</v>
      </c>
      <c r="H2080" s="21" t="n">
        <f aca="false">G2080*$R$2</f>
        <v>38.16684608</v>
      </c>
      <c r="I2080" s="27" t="n">
        <v>1</v>
      </c>
      <c r="J2080" s="22" t="n">
        <f aca="false">IF(I2080&gt;=1,F2080*$J$2,"")</f>
        <v>78.7026576</v>
      </c>
      <c r="K2080" s="22" t="str">
        <f aca="false">IF(I2080&gt;=2,F2080*$K$2,"")</f>
        <v/>
      </c>
      <c r="L2080" s="22" t="str">
        <f aca="false">IF(I2080&gt;=3,F2080*$L$2,"")</f>
        <v/>
      </c>
      <c r="M2080" s="22" t="str">
        <f aca="false">IF(I2080&gt;=4,F2080*$M$2,"")</f>
        <v/>
      </c>
      <c r="N2080" s="27" t="n">
        <v>2</v>
      </c>
      <c r="O2080" s="27" t="n">
        <v>0</v>
      </c>
      <c r="P2080" s="31" t="n">
        <v>0</v>
      </c>
      <c r="Q2080" s="32"/>
      <c r="R2080" s="38"/>
      <c r="S2080" s="25" t="n">
        <f aca="false">SUM(F2080,H2080,J2080,K2080,L2080,M2080)</f>
        <v>379.21169568</v>
      </c>
      <c r="T2080" s="25" t="n">
        <f aca="false">SUM(F2080,H2080,J2080,K2080,L2080,M2080,Q2080)</f>
        <v>379.21169568</v>
      </c>
      <c r="AMH2080" s="13"/>
      <c r="AMI2080" s="0"/>
      <c r="AMJ2080" s="0"/>
    </row>
    <row r="2081" s="39" customFormat="true" ht="13.8" hidden="false" customHeight="false" outlineLevel="0" collapsed="false">
      <c r="A2081" s="16" t="n">
        <v>31104088</v>
      </c>
      <c r="B2081" s="17" t="s">
        <v>2110</v>
      </c>
      <c r="C2081" s="18"/>
      <c r="D2081" s="18"/>
      <c r="E2081" s="16" t="s">
        <v>272</v>
      </c>
      <c r="F2081" s="19" t="n">
        <f aca="false">IF(C2081="",VLOOKUP(E2081,'PORTE E UCO'!$A$5:$D$46,4,0),VLOOKUP(E2081,'PORTE E UCO'!$A$5:$D$46,4,0)*C2081)</f>
        <v>801.009488</v>
      </c>
      <c r="G2081" s="20"/>
      <c r="H2081" s="21" t="n">
        <f aca="false">G2081*$R$2</f>
        <v>0</v>
      </c>
      <c r="I2081" s="16" t="n">
        <v>1</v>
      </c>
      <c r="J2081" s="22" t="n">
        <f aca="false">IF(I2081&gt;=1,F2081*$J$2,"")</f>
        <v>240.3028464</v>
      </c>
      <c r="K2081" s="22" t="str">
        <f aca="false">IF(I2081&gt;=2,F2081*$K$2,"")</f>
        <v/>
      </c>
      <c r="L2081" s="22" t="str">
        <f aca="false">IF(I2081&gt;=3,F2081*$L$2,"")</f>
        <v/>
      </c>
      <c r="M2081" s="22" t="str">
        <f aca="false">IF(I2081&gt;=4,F2081*$M$2,"")</f>
        <v/>
      </c>
      <c r="N2081" s="16" t="n">
        <v>4</v>
      </c>
      <c r="O2081" s="16" t="n">
        <v>0</v>
      </c>
      <c r="P2081" s="23" t="n">
        <v>0</v>
      </c>
      <c r="Q2081" s="22"/>
      <c r="R2081" s="38"/>
      <c r="S2081" s="25" t="n">
        <f aca="false">SUM(F2081,H2081,J2081,K2081,L2081,M2081)</f>
        <v>1041.3123344</v>
      </c>
      <c r="T2081" s="25" t="n">
        <f aca="false">SUM(F2081,H2081,J2081,K2081,L2081,M2081,Q2081)</f>
        <v>1041.3123344</v>
      </c>
      <c r="AMH2081" s="13"/>
      <c r="AMI2081" s="0"/>
      <c r="AMJ2081" s="0"/>
    </row>
    <row r="2082" s="39" customFormat="true" ht="13.8" hidden="false" customHeight="false" outlineLevel="0" collapsed="false">
      <c r="A2082" s="27" t="n">
        <v>31104096</v>
      </c>
      <c r="B2082" s="28" t="s">
        <v>2111</v>
      </c>
      <c r="C2082" s="29"/>
      <c r="D2082" s="29"/>
      <c r="E2082" s="27" t="s">
        <v>221</v>
      </c>
      <c r="F2082" s="19" t="n">
        <f aca="false">IF(C2082="",VLOOKUP(E2082,'PORTE E UCO'!$A$5:$D$46,4,0),VLOOKUP(E2082,'PORTE E UCO'!$A$5:$D$46,4,0)*C2082)</f>
        <v>1140.948712</v>
      </c>
      <c r="G2082" s="30"/>
      <c r="H2082" s="21" t="n">
        <f aca="false">G2082*$R$2</f>
        <v>0</v>
      </c>
      <c r="I2082" s="27" t="n">
        <v>1</v>
      </c>
      <c r="J2082" s="22" t="n">
        <f aca="false">IF(I2082&gt;=1,F2082*$J$2,"")</f>
        <v>342.2846136</v>
      </c>
      <c r="K2082" s="22" t="str">
        <f aca="false">IF(I2082&gt;=2,F2082*$K$2,"")</f>
        <v/>
      </c>
      <c r="L2082" s="22" t="str">
        <f aca="false">IF(I2082&gt;=3,F2082*$L$2,"")</f>
        <v/>
      </c>
      <c r="M2082" s="22" t="str">
        <f aca="false">IF(I2082&gt;=4,F2082*$M$2,"")</f>
        <v/>
      </c>
      <c r="N2082" s="27" t="n">
        <v>4</v>
      </c>
      <c r="O2082" s="27" t="n">
        <v>0</v>
      </c>
      <c r="P2082" s="31" t="n">
        <v>0</v>
      </c>
      <c r="Q2082" s="32"/>
      <c r="R2082" s="38"/>
      <c r="S2082" s="25" t="n">
        <f aca="false">SUM(F2082,H2082,J2082,K2082,L2082,M2082)</f>
        <v>1483.2333256</v>
      </c>
      <c r="T2082" s="25" t="n">
        <f aca="false">SUM(F2082,H2082,J2082,K2082,L2082,M2082,Q2082)</f>
        <v>1483.2333256</v>
      </c>
      <c r="AMH2082" s="13"/>
      <c r="AMI2082" s="0"/>
      <c r="AMJ2082" s="0"/>
    </row>
    <row r="2083" s="39" customFormat="true" ht="13.8" hidden="false" customHeight="false" outlineLevel="0" collapsed="false">
      <c r="A2083" s="16" t="n">
        <v>31104100</v>
      </c>
      <c r="B2083" s="17" t="s">
        <v>2112</v>
      </c>
      <c r="C2083" s="18"/>
      <c r="D2083" s="18"/>
      <c r="E2083" s="16" t="s">
        <v>221</v>
      </c>
      <c r="F2083" s="19" t="n">
        <f aca="false">IF(C2083="",VLOOKUP(E2083,'PORTE E UCO'!$A$5:$D$46,4,0),VLOOKUP(E2083,'PORTE E UCO'!$A$5:$D$46,4,0)*C2083)</f>
        <v>1140.948712</v>
      </c>
      <c r="G2083" s="20"/>
      <c r="H2083" s="21" t="n">
        <f aca="false">G2083*$R$2</f>
        <v>0</v>
      </c>
      <c r="I2083" s="16" t="n">
        <v>1</v>
      </c>
      <c r="J2083" s="22" t="n">
        <f aca="false">IF(I2083&gt;=1,F2083*$J$2,"")</f>
        <v>342.2846136</v>
      </c>
      <c r="K2083" s="22" t="str">
        <f aca="false">IF(I2083&gt;=2,F2083*$K$2,"")</f>
        <v/>
      </c>
      <c r="L2083" s="22" t="str">
        <f aca="false">IF(I2083&gt;=3,F2083*$L$2,"")</f>
        <v/>
      </c>
      <c r="M2083" s="22" t="str">
        <f aca="false">IF(I2083&gt;=4,F2083*$M$2,"")</f>
        <v/>
      </c>
      <c r="N2083" s="16" t="n">
        <v>4</v>
      </c>
      <c r="O2083" s="16" t="n">
        <v>0</v>
      </c>
      <c r="P2083" s="23" t="n">
        <v>0</v>
      </c>
      <c r="Q2083" s="22"/>
      <c r="R2083" s="38"/>
      <c r="S2083" s="25" t="n">
        <f aca="false">SUM(F2083,H2083,J2083,K2083,L2083,M2083)</f>
        <v>1483.2333256</v>
      </c>
      <c r="T2083" s="25" t="n">
        <f aca="false">SUM(F2083,H2083,J2083,K2083,L2083,M2083,Q2083)</f>
        <v>1483.2333256</v>
      </c>
      <c r="AMH2083" s="13"/>
      <c r="AMI2083" s="0"/>
      <c r="AMJ2083" s="0"/>
    </row>
    <row r="2084" s="39" customFormat="true" ht="13.8" hidden="false" customHeight="false" outlineLevel="0" collapsed="false">
      <c r="A2084" s="27" t="n">
        <v>31104274</v>
      </c>
      <c r="B2084" s="28" t="s">
        <v>2113</v>
      </c>
      <c r="C2084" s="29"/>
      <c r="D2084" s="29"/>
      <c r="E2084" s="27" t="s">
        <v>221</v>
      </c>
      <c r="F2084" s="19" t="n">
        <f aca="false">IF(C2084="",VLOOKUP(E2084,'PORTE E UCO'!$A$5:$D$46,4,0),VLOOKUP(E2084,'PORTE E UCO'!$A$5:$D$46,4,0)*C2084)</f>
        <v>1140.948712</v>
      </c>
      <c r="G2084" s="30"/>
      <c r="H2084" s="21" t="n">
        <f aca="false">G2084*$R$2</f>
        <v>0</v>
      </c>
      <c r="I2084" s="27" t="n">
        <v>1</v>
      </c>
      <c r="J2084" s="22" t="n">
        <f aca="false">IF(I2084&gt;=1,F2084*$J$2,"")</f>
        <v>342.2846136</v>
      </c>
      <c r="K2084" s="22" t="str">
        <f aca="false">IF(I2084&gt;=2,F2084*$K$2,"")</f>
        <v/>
      </c>
      <c r="L2084" s="22" t="str">
        <f aca="false">IF(I2084&gt;=3,F2084*$L$2,"")</f>
        <v/>
      </c>
      <c r="M2084" s="22" t="str">
        <f aca="false">IF(I2084&gt;=4,F2084*$M$2,"")</f>
        <v/>
      </c>
      <c r="N2084" s="27" t="n">
        <v>5</v>
      </c>
      <c r="O2084" s="27" t="n">
        <v>0</v>
      </c>
      <c r="P2084" s="31" t="n">
        <v>0</v>
      </c>
      <c r="Q2084" s="32"/>
      <c r="R2084" s="38"/>
      <c r="S2084" s="25" t="n">
        <f aca="false">SUM(F2084,H2084,J2084,K2084,L2084,M2084)</f>
        <v>1483.2333256</v>
      </c>
      <c r="T2084" s="25" t="n">
        <f aca="false">SUM(F2084,H2084,J2084,K2084,L2084,M2084,Q2084)</f>
        <v>1483.2333256</v>
      </c>
      <c r="AMH2084" s="13"/>
      <c r="AMI2084" s="0"/>
      <c r="AMJ2084" s="0"/>
    </row>
    <row r="2085" s="39" customFormat="true" ht="14.95" hidden="false" customHeight="false" outlineLevel="0" collapsed="false">
      <c r="A2085" s="16" t="n">
        <v>31104118</v>
      </c>
      <c r="B2085" s="17" t="s">
        <v>2114</v>
      </c>
      <c r="C2085" s="18"/>
      <c r="D2085" s="18"/>
      <c r="E2085" s="16" t="s">
        <v>221</v>
      </c>
      <c r="F2085" s="19" t="n">
        <f aca="false">IF(C2085="",VLOOKUP(E2085,'PORTE E UCO'!$A$5:$D$46,4,0),VLOOKUP(E2085,'PORTE E UCO'!$A$5:$D$46,4,0)*C2085)</f>
        <v>1140.948712</v>
      </c>
      <c r="G2085" s="20"/>
      <c r="H2085" s="21" t="n">
        <f aca="false">G2085*$R$2</f>
        <v>0</v>
      </c>
      <c r="I2085" s="16" t="n">
        <v>1</v>
      </c>
      <c r="J2085" s="22" t="n">
        <f aca="false">IF(I2085&gt;=1,F2085*$J$2,"")</f>
        <v>342.2846136</v>
      </c>
      <c r="K2085" s="22" t="str">
        <f aca="false">IF(I2085&gt;=2,F2085*$K$2,"")</f>
        <v/>
      </c>
      <c r="L2085" s="22" t="str">
        <f aca="false">IF(I2085&gt;=3,F2085*$L$2,"")</f>
        <v/>
      </c>
      <c r="M2085" s="22" t="str">
        <f aca="false">IF(I2085&gt;=4,F2085*$M$2,"")</f>
        <v/>
      </c>
      <c r="N2085" s="16" t="n">
        <v>4</v>
      </c>
      <c r="O2085" s="16" t="n">
        <v>0</v>
      </c>
      <c r="P2085" s="23" t="n">
        <v>0</v>
      </c>
      <c r="Q2085" s="22"/>
      <c r="R2085" s="38"/>
      <c r="S2085" s="25" t="n">
        <f aca="false">SUM(F2085,H2085,J2085,K2085,L2085,M2085)</f>
        <v>1483.2333256</v>
      </c>
      <c r="T2085" s="25" t="n">
        <f aca="false">SUM(F2085,H2085,J2085,K2085,L2085,M2085,Q2085)</f>
        <v>1483.2333256</v>
      </c>
      <c r="AMH2085" s="13"/>
      <c r="AMI2085" s="0"/>
      <c r="AMJ2085" s="0"/>
    </row>
    <row r="2086" s="39" customFormat="true" ht="13.8" hidden="false" customHeight="false" outlineLevel="0" collapsed="false">
      <c r="A2086" s="27" t="n">
        <v>31104126</v>
      </c>
      <c r="B2086" s="28" t="s">
        <v>2115</v>
      </c>
      <c r="C2086" s="29"/>
      <c r="D2086" s="29"/>
      <c r="E2086" s="27" t="s">
        <v>22</v>
      </c>
      <c r="F2086" s="19" t="n">
        <f aca="false">IF(C2086="",VLOOKUP(E2086,'PORTE E UCO'!$A$5:$D$46,4,0),VLOOKUP(E2086,'PORTE E UCO'!$A$5:$D$46,4,0)*C2086)</f>
        <v>220.434104</v>
      </c>
      <c r="G2086" s="30" t="n">
        <v>4.63</v>
      </c>
      <c r="H2086" s="21" t="n">
        <f aca="false">G2086*$R$2</f>
        <v>91.08891616</v>
      </c>
      <c r="I2086" s="27" t="n">
        <v>1</v>
      </c>
      <c r="J2086" s="22" t="n">
        <f aca="false">IF(I2086&gt;=1,F2086*$J$2,"")</f>
        <v>66.1302312</v>
      </c>
      <c r="K2086" s="22" t="str">
        <f aca="false">IF(I2086&gt;=2,F2086*$K$2,"")</f>
        <v/>
      </c>
      <c r="L2086" s="22" t="str">
        <f aca="false">IF(I2086&gt;=3,F2086*$L$2,"")</f>
        <v/>
      </c>
      <c r="M2086" s="22" t="str">
        <f aca="false">IF(I2086&gt;=4,F2086*$M$2,"")</f>
        <v/>
      </c>
      <c r="N2086" s="27" t="n">
        <v>3</v>
      </c>
      <c r="O2086" s="27" t="n">
        <v>0</v>
      </c>
      <c r="P2086" s="31" t="n">
        <v>0</v>
      </c>
      <c r="Q2086" s="32"/>
      <c r="R2086" s="38"/>
      <c r="S2086" s="25" t="n">
        <f aca="false">SUM(F2086,H2086,J2086,K2086,L2086,M2086)</f>
        <v>377.65325136</v>
      </c>
      <c r="T2086" s="25" t="n">
        <f aca="false">SUM(F2086,H2086,J2086,K2086,L2086,M2086,Q2086)</f>
        <v>377.65325136</v>
      </c>
      <c r="AMH2086" s="13"/>
      <c r="AMI2086" s="0"/>
      <c r="AMJ2086" s="0"/>
    </row>
    <row r="2087" s="39" customFormat="true" ht="13.8" hidden="false" customHeight="false" outlineLevel="0" collapsed="false">
      <c r="A2087" s="16" t="n">
        <v>31104134</v>
      </c>
      <c r="B2087" s="17" t="s">
        <v>2116</v>
      </c>
      <c r="C2087" s="18"/>
      <c r="D2087" s="18"/>
      <c r="E2087" s="16" t="s">
        <v>223</v>
      </c>
      <c r="F2087" s="19" t="n">
        <f aca="false">IF(C2087="",VLOOKUP(E2087,'PORTE E UCO'!$A$5:$D$46,4,0),VLOOKUP(E2087,'PORTE E UCO'!$A$5:$D$46,4,0)*C2087)</f>
        <v>436.20385</v>
      </c>
      <c r="G2087" s="20"/>
      <c r="H2087" s="21" t="n">
        <f aca="false">G2087*$R$2</f>
        <v>0</v>
      </c>
      <c r="I2087" s="16" t="n">
        <v>1</v>
      </c>
      <c r="J2087" s="22" t="n">
        <f aca="false">IF(I2087&gt;=1,F2087*$J$2,"")</f>
        <v>130.861155</v>
      </c>
      <c r="K2087" s="22" t="str">
        <f aca="false">IF(I2087&gt;=2,F2087*$K$2,"")</f>
        <v/>
      </c>
      <c r="L2087" s="22" t="str">
        <f aca="false">IF(I2087&gt;=3,F2087*$L$2,"")</f>
        <v/>
      </c>
      <c r="M2087" s="22" t="str">
        <f aca="false">IF(I2087&gt;=4,F2087*$M$2,"")</f>
        <v/>
      </c>
      <c r="N2087" s="16" t="n">
        <v>3</v>
      </c>
      <c r="O2087" s="16" t="n">
        <v>0</v>
      </c>
      <c r="P2087" s="23" t="n">
        <v>0</v>
      </c>
      <c r="Q2087" s="22"/>
      <c r="R2087" s="38"/>
      <c r="S2087" s="25" t="n">
        <f aca="false">SUM(F2087,H2087,J2087,K2087,L2087,M2087)</f>
        <v>567.065005</v>
      </c>
      <c r="T2087" s="25" t="n">
        <f aca="false">SUM(F2087,H2087,J2087,K2087,L2087,M2087,Q2087)</f>
        <v>567.065005</v>
      </c>
      <c r="AMH2087" s="13"/>
      <c r="AMI2087" s="0"/>
      <c r="AMJ2087" s="0"/>
    </row>
    <row r="2088" s="39" customFormat="true" ht="13.8" hidden="false" customHeight="false" outlineLevel="0" collapsed="false">
      <c r="A2088" s="27" t="n">
        <v>31104142</v>
      </c>
      <c r="B2088" s="28" t="s">
        <v>2117</v>
      </c>
      <c r="C2088" s="29"/>
      <c r="D2088" s="29"/>
      <c r="E2088" s="27" t="s">
        <v>37</v>
      </c>
      <c r="F2088" s="19" t="n">
        <f aca="false">IF(C2088="",VLOOKUP(E2088,'PORTE E UCO'!$A$5:$D$46,4,0),VLOOKUP(E2088,'PORTE E UCO'!$A$5:$D$46,4,0)*C2088)</f>
        <v>192.437794</v>
      </c>
      <c r="G2088" s="30"/>
      <c r="H2088" s="21" t="n">
        <f aca="false">G2088*$R$2</f>
        <v>0</v>
      </c>
      <c r="I2088" s="27" t="n">
        <v>0</v>
      </c>
      <c r="J2088" s="22" t="str">
        <f aca="false">IF(I2088&gt;=1,F2088*$J$2,"")</f>
        <v/>
      </c>
      <c r="K2088" s="22" t="str">
        <f aca="false">IF(I2088&gt;=2,F2088*$K$2,"")</f>
        <v/>
      </c>
      <c r="L2088" s="22" t="str">
        <f aca="false">IF(I2088&gt;=3,F2088*$L$2,"")</f>
        <v/>
      </c>
      <c r="M2088" s="22" t="str">
        <f aca="false">IF(I2088&gt;=4,F2088*$M$2,"")</f>
        <v/>
      </c>
      <c r="N2088" s="27" t="n">
        <v>1</v>
      </c>
      <c r="O2088" s="27" t="n">
        <v>0</v>
      </c>
      <c r="P2088" s="31" t="n">
        <v>0</v>
      </c>
      <c r="Q2088" s="32"/>
      <c r="R2088" s="38"/>
      <c r="S2088" s="25" t="n">
        <f aca="false">SUM(F2088,H2088,J2088,K2088,L2088,M2088)</f>
        <v>192.437794</v>
      </c>
      <c r="T2088" s="25" t="n">
        <f aca="false">SUM(F2088,H2088,J2088,K2088,L2088,M2088,Q2088)</f>
        <v>192.437794</v>
      </c>
      <c r="AMH2088" s="13"/>
      <c r="AMI2088" s="0"/>
      <c r="AMJ2088" s="0"/>
    </row>
    <row r="2089" s="39" customFormat="true" ht="13.8" hidden="false" customHeight="false" outlineLevel="0" collapsed="false">
      <c r="A2089" s="16" t="n">
        <v>31104150</v>
      </c>
      <c r="B2089" s="17" t="s">
        <v>2118</v>
      </c>
      <c r="C2089" s="18"/>
      <c r="D2089" s="18"/>
      <c r="E2089" s="16" t="s">
        <v>221</v>
      </c>
      <c r="F2089" s="19" t="n">
        <f aca="false">IF(C2089="",VLOOKUP(E2089,'PORTE E UCO'!$A$5:$D$46,4,0),VLOOKUP(E2089,'PORTE E UCO'!$A$5:$D$46,4,0)*C2089)</f>
        <v>1140.948712</v>
      </c>
      <c r="G2089" s="20"/>
      <c r="H2089" s="21" t="n">
        <f aca="false">G2089*$R$2</f>
        <v>0</v>
      </c>
      <c r="I2089" s="16" t="n">
        <v>2</v>
      </c>
      <c r="J2089" s="22" t="n">
        <f aca="false">IF(I2089&gt;=1,F2089*$J$2,"")</f>
        <v>342.2846136</v>
      </c>
      <c r="K2089" s="22" t="n">
        <f aca="false">IF(I2089&gt;=2,F2089*$K$2,"")</f>
        <v>228.1897424</v>
      </c>
      <c r="L2089" s="22" t="str">
        <f aca="false">IF(I2089&gt;=3,F2089*$L$2,"")</f>
        <v/>
      </c>
      <c r="M2089" s="22" t="str">
        <f aca="false">IF(I2089&gt;=4,F2089*$M$2,"")</f>
        <v/>
      </c>
      <c r="N2089" s="16" t="n">
        <v>4</v>
      </c>
      <c r="O2089" s="16" t="n">
        <v>0</v>
      </c>
      <c r="P2089" s="23" t="n">
        <v>0</v>
      </c>
      <c r="Q2089" s="22"/>
      <c r="R2089" s="38"/>
      <c r="S2089" s="25" t="n">
        <f aca="false">SUM(F2089,H2089,J2089,K2089,L2089,M2089)</f>
        <v>1711.423068</v>
      </c>
      <c r="T2089" s="25" t="n">
        <f aca="false">SUM(F2089,H2089,J2089,K2089,L2089,M2089,Q2089)</f>
        <v>1711.423068</v>
      </c>
      <c r="AMH2089" s="13"/>
      <c r="AMI2089" s="0"/>
      <c r="AMJ2089" s="0"/>
    </row>
    <row r="2090" s="39" customFormat="true" ht="13.8" hidden="false" customHeight="false" outlineLevel="0" collapsed="false">
      <c r="A2090" s="27" t="n">
        <v>31104169</v>
      </c>
      <c r="B2090" s="28" t="s">
        <v>2119</v>
      </c>
      <c r="C2090" s="29"/>
      <c r="D2090" s="29"/>
      <c r="E2090" s="27" t="s">
        <v>37</v>
      </c>
      <c r="F2090" s="19" t="n">
        <f aca="false">IF(C2090="",VLOOKUP(E2090,'PORTE E UCO'!$A$5:$D$46,4,0),VLOOKUP(E2090,'PORTE E UCO'!$A$5:$D$46,4,0)*C2090)</f>
        <v>192.437794</v>
      </c>
      <c r="G2090" s="30"/>
      <c r="H2090" s="21" t="n">
        <f aca="false">G2090*$R$2</f>
        <v>0</v>
      </c>
      <c r="I2090" s="27" t="n">
        <v>0</v>
      </c>
      <c r="J2090" s="22" t="str">
        <f aca="false">IF(I2090&gt;=1,F2090*$J$2,"")</f>
        <v/>
      </c>
      <c r="K2090" s="22" t="str">
        <f aca="false">IF(I2090&gt;=2,F2090*$K$2,"")</f>
        <v/>
      </c>
      <c r="L2090" s="22" t="str">
        <f aca="false">IF(I2090&gt;=3,F2090*$L$2,"")</f>
        <v/>
      </c>
      <c r="M2090" s="22" t="str">
        <f aca="false">IF(I2090&gt;=4,F2090*$M$2,"")</f>
        <v/>
      </c>
      <c r="N2090" s="27" t="n">
        <v>1</v>
      </c>
      <c r="O2090" s="27" t="n">
        <v>0</v>
      </c>
      <c r="P2090" s="31" t="n">
        <v>0</v>
      </c>
      <c r="Q2090" s="32"/>
      <c r="R2090" s="38"/>
      <c r="S2090" s="25" t="n">
        <f aca="false">SUM(F2090,H2090,J2090,K2090,L2090,M2090)</f>
        <v>192.437794</v>
      </c>
      <c r="T2090" s="25" t="n">
        <f aca="false">SUM(F2090,H2090,J2090,K2090,L2090,M2090,Q2090)</f>
        <v>192.437794</v>
      </c>
      <c r="AMH2090" s="13"/>
      <c r="AMI2090" s="0"/>
      <c r="AMJ2090" s="0"/>
    </row>
    <row r="2091" s="39" customFormat="true" ht="13.8" hidden="false" customHeight="false" outlineLevel="0" collapsed="false">
      <c r="A2091" s="16" t="n">
        <v>31104177</v>
      </c>
      <c r="B2091" s="17" t="s">
        <v>2120</v>
      </c>
      <c r="C2091" s="18"/>
      <c r="D2091" s="18"/>
      <c r="E2091" s="16" t="s">
        <v>225</v>
      </c>
      <c r="F2091" s="19" t="n">
        <f aca="false">IF(C2091="",VLOOKUP(E2091,'PORTE E UCO'!$A$5:$D$46,4,0),VLOOKUP(E2091,'PORTE E UCO'!$A$5:$D$46,4,0)*C2091)</f>
        <v>1035.416342</v>
      </c>
      <c r="G2091" s="20" t="n">
        <v>11.99</v>
      </c>
      <c r="H2091" s="21" t="n">
        <f aca="false">G2091*$R$2</f>
        <v>235.88684768</v>
      </c>
      <c r="I2091" s="16" t="n">
        <v>1</v>
      </c>
      <c r="J2091" s="22" t="n">
        <f aca="false">IF(I2091&gt;=1,F2091*$J$2,"")</f>
        <v>310.6249026</v>
      </c>
      <c r="K2091" s="22" t="str">
        <f aca="false">IF(I2091&gt;=2,F2091*$K$2,"")</f>
        <v/>
      </c>
      <c r="L2091" s="22" t="str">
        <f aca="false">IF(I2091&gt;=3,F2091*$L$2,"")</f>
        <v/>
      </c>
      <c r="M2091" s="22" t="str">
        <f aca="false">IF(I2091&gt;=4,F2091*$M$2,"")</f>
        <v/>
      </c>
      <c r="N2091" s="16" t="n">
        <v>3</v>
      </c>
      <c r="O2091" s="16" t="n">
        <v>0</v>
      </c>
      <c r="P2091" s="23" t="n">
        <v>0</v>
      </c>
      <c r="Q2091" s="22"/>
      <c r="R2091" s="38"/>
      <c r="S2091" s="25" t="n">
        <f aca="false">SUM(F2091,H2091,J2091,K2091,L2091,M2091)</f>
        <v>1581.92809228</v>
      </c>
      <c r="T2091" s="25" t="n">
        <f aca="false">SUM(F2091,H2091,J2091,K2091,L2091,M2091,Q2091)</f>
        <v>1581.92809228</v>
      </c>
      <c r="AMH2091" s="13"/>
      <c r="AMI2091" s="0"/>
      <c r="AMJ2091" s="0"/>
    </row>
    <row r="2092" s="39" customFormat="true" ht="13.8" hidden="false" customHeight="false" outlineLevel="0" collapsed="false">
      <c r="A2092" s="27" t="n">
        <v>31104185</v>
      </c>
      <c r="B2092" s="28" t="s">
        <v>2121</v>
      </c>
      <c r="C2092" s="29"/>
      <c r="D2092" s="29"/>
      <c r="E2092" s="27" t="s">
        <v>24</v>
      </c>
      <c r="F2092" s="19" t="n">
        <f aca="false">IF(C2092="",VLOOKUP(E2092,'PORTE E UCO'!$A$5:$D$46,4,0),VLOOKUP(E2092,'PORTE E UCO'!$A$5:$D$46,4,0)*C2092)</f>
        <v>377.223602</v>
      </c>
      <c r="G2092" s="30"/>
      <c r="H2092" s="21" t="n">
        <f aca="false">G2092*$R$2</f>
        <v>0</v>
      </c>
      <c r="I2092" s="27" t="n">
        <v>1</v>
      </c>
      <c r="J2092" s="22" t="n">
        <f aca="false">IF(I2092&gt;=1,F2092*$J$2,"")</f>
        <v>113.1670806</v>
      </c>
      <c r="K2092" s="22" t="str">
        <f aca="false">IF(I2092&gt;=2,F2092*$K$2,"")</f>
        <v/>
      </c>
      <c r="L2092" s="22" t="str">
        <f aca="false">IF(I2092&gt;=3,F2092*$L$2,"")</f>
        <v/>
      </c>
      <c r="M2092" s="22" t="str">
        <f aca="false">IF(I2092&gt;=4,F2092*$M$2,"")</f>
        <v/>
      </c>
      <c r="N2092" s="27" t="n">
        <v>3</v>
      </c>
      <c r="O2092" s="27" t="n">
        <v>0</v>
      </c>
      <c r="P2092" s="31" t="n">
        <v>0</v>
      </c>
      <c r="Q2092" s="32"/>
      <c r="R2092" s="38"/>
      <c r="S2092" s="25" t="n">
        <f aca="false">SUM(F2092,H2092,J2092,K2092,L2092,M2092)</f>
        <v>490.3906826</v>
      </c>
      <c r="T2092" s="25" t="n">
        <f aca="false">SUM(F2092,H2092,J2092,K2092,L2092,M2092,Q2092)</f>
        <v>490.3906826</v>
      </c>
      <c r="AMH2092" s="13"/>
      <c r="AMI2092" s="0"/>
      <c r="AMJ2092" s="0"/>
    </row>
    <row r="2093" s="39" customFormat="true" ht="13.8" hidden="false" customHeight="false" outlineLevel="0" collapsed="false">
      <c r="A2093" s="16" t="n">
        <v>31104240</v>
      </c>
      <c r="B2093" s="17" t="s">
        <v>2122</v>
      </c>
      <c r="C2093" s="18"/>
      <c r="D2093" s="18"/>
      <c r="E2093" s="16" t="s">
        <v>272</v>
      </c>
      <c r="F2093" s="19" t="n">
        <f aca="false">IF(C2093="",VLOOKUP(E2093,'PORTE E UCO'!$A$5:$D$46,4,0),VLOOKUP(E2093,'PORTE E UCO'!$A$5:$D$46,4,0)*C2093)</f>
        <v>801.009488</v>
      </c>
      <c r="G2093" s="20"/>
      <c r="H2093" s="21" t="n">
        <f aca="false">G2093*$R$2</f>
        <v>0</v>
      </c>
      <c r="I2093" s="16" t="n">
        <v>1</v>
      </c>
      <c r="J2093" s="22" t="n">
        <f aca="false">IF(I2093&gt;=1,F2093*$J$2,"")</f>
        <v>240.3028464</v>
      </c>
      <c r="K2093" s="22" t="str">
        <f aca="false">IF(I2093&gt;=2,F2093*$K$2,"")</f>
        <v/>
      </c>
      <c r="L2093" s="22" t="str">
        <f aca="false">IF(I2093&gt;=3,F2093*$L$2,"")</f>
        <v/>
      </c>
      <c r="M2093" s="22" t="str">
        <f aca="false">IF(I2093&gt;=4,F2093*$M$2,"")</f>
        <v/>
      </c>
      <c r="N2093" s="16" t="n">
        <v>3</v>
      </c>
      <c r="O2093" s="16" t="n">
        <v>0</v>
      </c>
      <c r="P2093" s="23" t="n">
        <v>0</v>
      </c>
      <c r="Q2093" s="22"/>
      <c r="R2093" s="38"/>
      <c r="S2093" s="25" t="n">
        <f aca="false">SUM(F2093,H2093,J2093,K2093,L2093,M2093)</f>
        <v>1041.3123344</v>
      </c>
      <c r="T2093" s="25" t="n">
        <f aca="false">SUM(F2093,H2093,J2093,K2093,L2093,M2093,Q2093)</f>
        <v>1041.3123344</v>
      </c>
      <c r="AMH2093" s="13"/>
      <c r="AMI2093" s="0"/>
      <c r="AMJ2093" s="0"/>
    </row>
    <row r="2094" s="39" customFormat="true" ht="13.8" hidden="false" customHeight="false" outlineLevel="0" collapsed="false">
      <c r="A2094" s="27" t="n">
        <v>31104193</v>
      </c>
      <c r="B2094" s="28" t="s">
        <v>2123</v>
      </c>
      <c r="C2094" s="29"/>
      <c r="D2094" s="29"/>
      <c r="E2094" s="27" t="s">
        <v>272</v>
      </c>
      <c r="F2094" s="19" t="n">
        <f aca="false">IF(C2094="",VLOOKUP(E2094,'PORTE E UCO'!$A$5:$D$46,4,0),VLOOKUP(E2094,'PORTE E UCO'!$A$5:$D$46,4,0)*C2094)</f>
        <v>801.009488</v>
      </c>
      <c r="G2094" s="30"/>
      <c r="H2094" s="21" t="n">
        <f aca="false">G2094*$R$2</f>
        <v>0</v>
      </c>
      <c r="I2094" s="27" t="n">
        <v>1</v>
      </c>
      <c r="J2094" s="22" t="n">
        <f aca="false">IF(I2094&gt;=1,F2094*$J$2,"")</f>
        <v>240.3028464</v>
      </c>
      <c r="K2094" s="22" t="str">
        <f aca="false">IF(I2094&gt;=2,F2094*$K$2,"")</f>
        <v/>
      </c>
      <c r="L2094" s="22" t="str">
        <f aca="false">IF(I2094&gt;=3,F2094*$L$2,"")</f>
        <v/>
      </c>
      <c r="M2094" s="22" t="str">
        <f aca="false">IF(I2094&gt;=4,F2094*$M$2,"")</f>
        <v/>
      </c>
      <c r="N2094" s="27" t="n">
        <v>3</v>
      </c>
      <c r="O2094" s="27" t="n">
        <v>0</v>
      </c>
      <c r="P2094" s="31" t="n">
        <v>0</v>
      </c>
      <c r="Q2094" s="32"/>
      <c r="R2094" s="38"/>
      <c r="S2094" s="25" t="n">
        <f aca="false">SUM(F2094,H2094,J2094,K2094,L2094,M2094)</f>
        <v>1041.3123344</v>
      </c>
      <c r="T2094" s="25" t="n">
        <f aca="false">SUM(F2094,H2094,J2094,K2094,L2094,M2094,Q2094)</f>
        <v>1041.3123344</v>
      </c>
      <c r="AMH2094" s="13"/>
      <c r="AMI2094" s="0"/>
      <c r="AMJ2094" s="0"/>
    </row>
    <row r="2095" s="39" customFormat="true" ht="13.8" hidden="false" customHeight="false" outlineLevel="0" collapsed="false">
      <c r="A2095" s="16" t="n">
        <v>31104207</v>
      </c>
      <c r="B2095" s="17" t="s">
        <v>2124</v>
      </c>
      <c r="C2095" s="18"/>
      <c r="D2095" s="18"/>
      <c r="E2095" s="16" t="s">
        <v>221</v>
      </c>
      <c r="F2095" s="19" t="n">
        <f aca="false">IF(C2095="",VLOOKUP(E2095,'PORTE E UCO'!$A$5:$D$46,4,0),VLOOKUP(E2095,'PORTE E UCO'!$A$5:$D$46,4,0)*C2095)</f>
        <v>1140.948712</v>
      </c>
      <c r="G2095" s="20"/>
      <c r="H2095" s="21" t="n">
        <f aca="false">G2095*$R$2</f>
        <v>0</v>
      </c>
      <c r="I2095" s="16" t="n">
        <v>2</v>
      </c>
      <c r="J2095" s="22" t="n">
        <f aca="false">IF(I2095&gt;=1,F2095*$J$2,"")</f>
        <v>342.2846136</v>
      </c>
      <c r="K2095" s="22" t="n">
        <f aca="false">IF(I2095&gt;=2,F2095*$K$2,"")</f>
        <v>228.1897424</v>
      </c>
      <c r="L2095" s="22" t="str">
        <f aca="false">IF(I2095&gt;=3,F2095*$L$2,"")</f>
        <v/>
      </c>
      <c r="M2095" s="22" t="str">
        <f aca="false">IF(I2095&gt;=4,F2095*$M$2,"")</f>
        <v/>
      </c>
      <c r="N2095" s="16" t="n">
        <v>3</v>
      </c>
      <c r="O2095" s="16" t="n">
        <v>0</v>
      </c>
      <c r="P2095" s="23" t="n">
        <v>0</v>
      </c>
      <c r="Q2095" s="22"/>
      <c r="R2095" s="38"/>
      <c r="S2095" s="25" t="n">
        <f aca="false">SUM(F2095,H2095,J2095,K2095,L2095,M2095)</f>
        <v>1711.423068</v>
      </c>
      <c r="T2095" s="25" t="n">
        <f aca="false">SUM(F2095,H2095,J2095,K2095,L2095,M2095,Q2095)</f>
        <v>1711.423068</v>
      </c>
      <c r="AMH2095" s="13"/>
      <c r="AMI2095" s="0"/>
      <c r="AMJ2095" s="0"/>
    </row>
    <row r="2096" s="39" customFormat="true" ht="13.8" hidden="false" customHeight="false" outlineLevel="0" collapsed="false">
      <c r="A2096" s="27" t="n">
        <v>31104215</v>
      </c>
      <c r="B2096" s="28" t="s">
        <v>2125</v>
      </c>
      <c r="C2096" s="29"/>
      <c r="D2096" s="29"/>
      <c r="E2096" s="27" t="s">
        <v>24</v>
      </c>
      <c r="F2096" s="19" t="n">
        <f aca="false">IF(C2096="",VLOOKUP(E2096,'PORTE E UCO'!$A$5:$D$46,4,0),VLOOKUP(E2096,'PORTE E UCO'!$A$5:$D$46,4,0)*C2096)</f>
        <v>377.223602</v>
      </c>
      <c r="G2096" s="30"/>
      <c r="H2096" s="21" t="n">
        <f aca="false">G2096*$R$2</f>
        <v>0</v>
      </c>
      <c r="I2096" s="27" t="n">
        <v>1</v>
      </c>
      <c r="J2096" s="22" t="n">
        <f aca="false">IF(I2096&gt;=1,F2096*$J$2,"")</f>
        <v>113.1670806</v>
      </c>
      <c r="K2096" s="22" t="str">
        <f aca="false">IF(I2096&gt;=2,F2096*$K$2,"")</f>
        <v/>
      </c>
      <c r="L2096" s="22" t="str">
        <f aca="false">IF(I2096&gt;=3,F2096*$L$2,"")</f>
        <v/>
      </c>
      <c r="M2096" s="22" t="str">
        <f aca="false">IF(I2096&gt;=4,F2096*$M$2,"")</f>
        <v/>
      </c>
      <c r="N2096" s="27" t="n">
        <v>1</v>
      </c>
      <c r="O2096" s="27" t="n">
        <v>0</v>
      </c>
      <c r="P2096" s="31" t="n">
        <v>0</v>
      </c>
      <c r="Q2096" s="32"/>
      <c r="R2096" s="38"/>
      <c r="S2096" s="25" t="n">
        <f aca="false">SUM(F2096,H2096,J2096,K2096,L2096,M2096)</f>
        <v>490.3906826</v>
      </c>
      <c r="T2096" s="25" t="n">
        <f aca="false">SUM(F2096,H2096,J2096,K2096,L2096,M2096,Q2096)</f>
        <v>490.3906826</v>
      </c>
      <c r="AMH2096" s="13"/>
      <c r="AMI2096" s="0"/>
      <c r="AMJ2096" s="0"/>
    </row>
    <row r="2097" s="39" customFormat="true" ht="13.8" hidden="false" customHeight="false" outlineLevel="0" collapsed="false">
      <c r="A2097" s="16" t="n">
        <v>31104223</v>
      </c>
      <c r="B2097" s="17" t="s">
        <v>2126</v>
      </c>
      <c r="C2097" s="18"/>
      <c r="D2097" s="18"/>
      <c r="E2097" s="16" t="s">
        <v>171</v>
      </c>
      <c r="F2097" s="19" t="n">
        <f aca="false">IF(C2097="",VLOOKUP(E2097,'PORTE E UCO'!$A$5:$D$46,4,0),VLOOKUP(E2097,'PORTE E UCO'!$A$5:$D$46,4,0)*C2097)</f>
        <v>287.188282</v>
      </c>
      <c r="G2097" s="20" t="n">
        <v>2.12</v>
      </c>
      <c r="H2097" s="21" t="n">
        <f aca="false">G2097*$R$2</f>
        <v>41.70809984</v>
      </c>
      <c r="I2097" s="16" t="n">
        <v>1</v>
      </c>
      <c r="J2097" s="22" t="n">
        <f aca="false">IF(I2097&gt;=1,F2097*$J$2,"")</f>
        <v>86.1564846</v>
      </c>
      <c r="K2097" s="22" t="str">
        <f aca="false">IF(I2097&gt;=2,F2097*$K$2,"")</f>
        <v/>
      </c>
      <c r="L2097" s="22" t="str">
        <f aca="false">IF(I2097&gt;=3,F2097*$L$2,"")</f>
        <v/>
      </c>
      <c r="M2097" s="22" t="str">
        <f aca="false">IF(I2097&gt;=4,F2097*$M$2,"")</f>
        <v/>
      </c>
      <c r="N2097" s="16" t="n">
        <v>1</v>
      </c>
      <c r="O2097" s="16" t="n">
        <v>0</v>
      </c>
      <c r="P2097" s="23" t="n">
        <v>0</v>
      </c>
      <c r="Q2097" s="22"/>
      <c r="R2097" s="38"/>
      <c r="S2097" s="25" t="n">
        <f aca="false">SUM(F2097,H2097,J2097,K2097,L2097,M2097)</f>
        <v>415.05286644</v>
      </c>
      <c r="T2097" s="25" t="n">
        <f aca="false">SUM(F2097,H2097,J2097,K2097,L2097,M2097,Q2097)</f>
        <v>415.05286644</v>
      </c>
      <c r="AMH2097" s="13"/>
      <c r="AMI2097" s="0"/>
      <c r="AMJ2097" s="0"/>
    </row>
    <row r="2098" s="39" customFormat="true" ht="13.8" hidden="false" customHeight="false" outlineLevel="0" collapsed="false">
      <c r="A2098" s="27" t="n">
        <v>31104231</v>
      </c>
      <c r="B2098" s="28" t="s">
        <v>2127</v>
      </c>
      <c r="C2098" s="29"/>
      <c r="D2098" s="29"/>
      <c r="E2098" s="27" t="s">
        <v>272</v>
      </c>
      <c r="F2098" s="19" t="n">
        <f aca="false">IF(C2098="",VLOOKUP(E2098,'PORTE E UCO'!$A$5:$D$46,4,0),VLOOKUP(E2098,'PORTE E UCO'!$A$5:$D$46,4,0)*C2098)</f>
        <v>801.009488</v>
      </c>
      <c r="G2098" s="30" t="n">
        <v>2.83</v>
      </c>
      <c r="H2098" s="21" t="n">
        <f aca="false">G2098*$R$2</f>
        <v>55.67637856</v>
      </c>
      <c r="I2098" s="27" t="n">
        <v>1</v>
      </c>
      <c r="J2098" s="22" t="n">
        <f aca="false">IF(I2098&gt;=1,F2098*$J$2,"")</f>
        <v>240.3028464</v>
      </c>
      <c r="K2098" s="22" t="str">
        <f aca="false">IF(I2098&gt;=2,F2098*$K$2,"")</f>
        <v/>
      </c>
      <c r="L2098" s="22" t="str">
        <f aca="false">IF(I2098&gt;=3,F2098*$L$2,"")</f>
        <v/>
      </c>
      <c r="M2098" s="22" t="str">
        <f aca="false">IF(I2098&gt;=4,F2098*$M$2,"")</f>
        <v/>
      </c>
      <c r="N2098" s="27" t="n">
        <v>3</v>
      </c>
      <c r="O2098" s="27" t="n">
        <v>0</v>
      </c>
      <c r="P2098" s="31" t="n">
        <v>0</v>
      </c>
      <c r="Q2098" s="32"/>
      <c r="R2098" s="38"/>
      <c r="S2098" s="25" t="n">
        <f aca="false">SUM(F2098,H2098,J2098,K2098,L2098,M2098)</f>
        <v>1096.98871296</v>
      </c>
      <c r="T2098" s="25" t="n">
        <f aca="false">SUM(F2098,H2098,J2098,K2098,L2098,M2098,Q2098)</f>
        <v>1096.98871296</v>
      </c>
      <c r="AMH2098" s="13"/>
      <c r="AMI2098" s="0"/>
      <c r="AMJ2098" s="0"/>
    </row>
    <row r="2099" s="39" customFormat="true" ht="13.8" hidden="false" customHeight="false" outlineLevel="0" collapsed="false">
      <c r="A2099" s="16" t="n">
        <v>31201016</v>
      </c>
      <c r="B2099" s="17" t="s">
        <v>2128</v>
      </c>
      <c r="C2099" s="18"/>
      <c r="D2099" s="18"/>
      <c r="E2099" s="16" t="s">
        <v>229</v>
      </c>
      <c r="F2099" s="19" t="n">
        <f aca="false">IF(C2099="",VLOOKUP(E2099,'PORTE E UCO'!$A$5:$D$46,4,0),VLOOKUP(E2099,'PORTE E UCO'!$A$5:$D$46,4,0)*C2099)</f>
        <v>946.935808</v>
      </c>
      <c r="G2099" s="20" t="n">
        <v>104.11</v>
      </c>
      <c r="H2099" s="21" t="n">
        <f aca="false">G2099*$R$2</f>
        <v>2048.22182752</v>
      </c>
      <c r="I2099" s="16" t="n">
        <v>1</v>
      </c>
      <c r="J2099" s="22" t="n">
        <f aca="false">IF(I2099&gt;=1,F2099*$J$2,"")</f>
        <v>284.0807424</v>
      </c>
      <c r="K2099" s="22" t="str">
        <f aca="false">IF(I2099&gt;=2,F2099*$K$2,"")</f>
        <v/>
      </c>
      <c r="L2099" s="22" t="str">
        <f aca="false">IF(I2099&gt;=3,F2099*$L$2,"")</f>
        <v/>
      </c>
      <c r="M2099" s="22" t="str">
        <f aca="false">IF(I2099&gt;=4,F2099*$M$2,"")</f>
        <v/>
      </c>
      <c r="N2099" s="16" t="n">
        <v>5</v>
      </c>
      <c r="O2099" s="16" t="n">
        <v>0</v>
      </c>
      <c r="P2099" s="23" t="n">
        <v>0</v>
      </c>
      <c r="Q2099" s="22"/>
      <c r="R2099" s="38"/>
      <c r="S2099" s="25" t="n">
        <f aca="false">SUM(F2099,H2099,J2099,K2099,L2099,M2099)</f>
        <v>3279.23837792</v>
      </c>
      <c r="T2099" s="25" t="n">
        <f aca="false">SUM(F2099,H2099,J2099,K2099,L2099,M2099,Q2099)</f>
        <v>3279.23837792</v>
      </c>
      <c r="AMH2099" s="13"/>
      <c r="AMI2099" s="0"/>
      <c r="AMJ2099" s="0"/>
    </row>
    <row r="2100" s="39" customFormat="true" ht="13.8" hidden="false" customHeight="false" outlineLevel="0" collapsed="false">
      <c r="A2100" s="27" t="n">
        <v>31201024</v>
      </c>
      <c r="B2100" s="28" t="s">
        <v>2129</v>
      </c>
      <c r="C2100" s="29"/>
      <c r="D2100" s="29"/>
      <c r="E2100" s="27" t="s">
        <v>223</v>
      </c>
      <c r="F2100" s="19" t="n">
        <f aca="false">IF(C2100="",VLOOKUP(E2100,'PORTE E UCO'!$A$5:$D$46,4,0),VLOOKUP(E2100,'PORTE E UCO'!$A$5:$D$46,4,0)*C2100)</f>
        <v>436.20385</v>
      </c>
      <c r="G2100" s="30"/>
      <c r="H2100" s="21" t="n">
        <f aca="false">G2100*$R$2</f>
        <v>0</v>
      </c>
      <c r="I2100" s="27" t="n">
        <v>1</v>
      </c>
      <c r="J2100" s="22" t="n">
        <f aca="false">IF(I2100&gt;=1,F2100*$J$2,"")</f>
        <v>130.861155</v>
      </c>
      <c r="K2100" s="22" t="str">
        <f aca="false">IF(I2100&gt;=2,F2100*$K$2,"")</f>
        <v/>
      </c>
      <c r="L2100" s="22" t="str">
        <f aca="false">IF(I2100&gt;=3,F2100*$L$2,"")</f>
        <v/>
      </c>
      <c r="M2100" s="22" t="str">
        <f aca="false">IF(I2100&gt;=4,F2100*$M$2,"")</f>
        <v/>
      </c>
      <c r="N2100" s="27" t="n">
        <v>2</v>
      </c>
      <c r="O2100" s="27" t="n">
        <v>0</v>
      </c>
      <c r="P2100" s="31" t="n">
        <v>0</v>
      </c>
      <c r="Q2100" s="32"/>
      <c r="R2100" s="38"/>
      <c r="S2100" s="25" t="n">
        <f aca="false">SUM(F2100,H2100,J2100,K2100,L2100,M2100)</f>
        <v>567.065005</v>
      </c>
      <c r="T2100" s="25" t="n">
        <f aca="false">SUM(F2100,H2100,J2100,K2100,L2100,M2100,Q2100)</f>
        <v>567.065005</v>
      </c>
      <c r="AMH2100" s="13"/>
      <c r="AMI2100" s="0"/>
      <c r="AMJ2100" s="0"/>
    </row>
    <row r="2101" s="39" customFormat="true" ht="13.8" hidden="false" customHeight="false" outlineLevel="0" collapsed="false">
      <c r="A2101" s="16" t="n">
        <v>31201032</v>
      </c>
      <c r="B2101" s="17" t="s">
        <v>2130</v>
      </c>
      <c r="C2101" s="18"/>
      <c r="D2101" s="18"/>
      <c r="E2101" s="16" t="s">
        <v>37</v>
      </c>
      <c r="F2101" s="19" t="n">
        <f aca="false">IF(C2101="",VLOOKUP(E2101,'PORTE E UCO'!$A$5:$D$46,4,0),VLOOKUP(E2101,'PORTE E UCO'!$A$5:$D$46,4,0)*C2101)</f>
        <v>192.437794</v>
      </c>
      <c r="G2101" s="20"/>
      <c r="H2101" s="21" t="n">
        <f aca="false">G2101*$R$2</f>
        <v>0</v>
      </c>
      <c r="I2101" s="16" t="n">
        <v>0</v>
      </c>
      <c r="J2101" s="22" t="str">
        <f aca="false">IF(I2101&gt;=1,F2101*$J$2,"")</f>
        <v/>
      </c>
      <c r="K2101" s="22" t="str">
        <f aca="false">IF(I2101&gt;=2,F2101*$K$2,"")</f>
        <v/>
      </c>
      <c r="L2101" s="22" t="str">
        <f aca="false">IF(I2101&gt;=3,F2101*$L$2,"")</f>
        <v/>
      </c>
      <c r="M2101" s="22" t="str">
        <f aca="false">IF(I2101&gt;=4,F2101*$M$2,"")</f>
        <v/>
      </c>
      <c r="N2101" s="16" t="n">
        <v>1</v>
      </c>
      <c r="O2101" s="16" t="n">
        <v>0</v>
      </c>
      <c r="P2101" s="23" t="n">
        <v>0</v>
      </c>
      <c r="Q2101" s="22"/>
      <c r="R2101" s="38"/>
      <c r="S2101" s="25" t="n">
        <f aca="false">SUM(F2101,H2101,J2101,K2101,L2101,M2101)</f>
        <v>192.437794</v>
      </c>
      <c r="T2101" s="25" t="n">
        <f aca="false">SUM(F2101,H2101,J2101,K2101,L2101,M2101,Q2101)</f>
        <v>192.437794</v>
      </c>
      <c r="AMH2101" s="13"/>
      <c r="AMI2101" s="0"/>
      <c r="AMJ2101" s="0"/>
    </row>
    <row r="2102" s="39" customFormat="true" ht="13.8" hidden="false" customHeight="false" outlineLevel="0" collapsed="false">
      <c r="A2102" s="27" t="n">
        <v>31201040</v>
      </c>
      <c r="B2102" s="28" t="s">
        <v>2131</v>
      </c>
      <c r="C2102" s="29"/>
      <c r="D2102" s="29"/>
      <c r="E2102" s="27" t="s">
        <v>22</v>
      </c>
      <c r="F2102" s="19" t="n">
        <f aca="false">IF(C2102="",VLOOKUP(E2102,'PORTE E UCO'!$A$5:$D$46,4,0),VLOOKUP(E2102,'PORTE E UCO'!$A$5:$D$46,4,0)*C2102)</f>
        <v>220.434104</v>
      </c>
      <c r="G2102" s="30"/>
      <c r="H2102" s="21" t="n">
        <f aca="false">G2102*$R$2</f>
        <v>0</v>
      </c>
      <c r="I2102" s="27" t="n">
        <v>0</v>
      </c>
      <c r="J2102" s="22" t="str">
        <f aca="false">IF(I2102&gt;=1,F2102*$J$2,"")</f>
        <v/>
      </c>
      <c r="K2102" s="22" t="str">
        <f aca="false">IF(I2102&gt;=2,F2102*$K$2,"")</f>
        <v/>
      </c>
      <c r="L2102" s="22" t="str">
        <f aca="false">IF(I2102&gt;=3,F2102*$L$2,"")</f>
        <v/>
      </c>
      <c r="M2102" s="22" t="str">
        <f aca="false">IF(I2102&gt;=4,F2102*$M$2,"")</f>
        <v/>
      </c>
      <c r="N2102" s="27" t="n">
        <v>2</v>
      </c>
      <c r="O2102" s="27" t="n">
        <v>0</v>
      </c>
      <c r="P2102" s="31" t="n">
        <v>0</v>
      </c>
      <c r="Q2102" s="32"/>
      <c r="R2102" s="38"/>
      <c r="S2102" s="25" t="n">
        <f aca="false">SUM(F2102,H2102,J2102,K2102,L2102,M2102)</f>
        <v>220.434104</v>
      </c>
      <c r="T2102" s="25" t="n">
        <f aca="false">SUM(F2102,H2102,J2102,K2102,L2102,M2102,Q2102)</f>
        <v>220.434104</v>
      </c>
      <c r="AMH2102" s="13"/>
      <c r="AMI2102" s="0"/>
      <c r="AMJ2102" s="0"/>
    </row>
    <row r="2103" s="39" customFormat="true" ht="13.8" hidden="false" customHeight="false" outlineLevel="0" collapsed="false">
      <c r="A2103" s="16" t="n">
        <v>31201059</v>
      </c>
      <c r="B2103" s="17" t="s">
        <v>2132</v>
      </c>
      <c r="C2103" s="18"/>
      <c r="D2103" s="18"/>
      <c r="E2103" s="16" t="s">
        <v>229</v>
      </c>
      <c r="F2103" s="19" t="n">
        <f aca="false">IF(C2103="",VLOOKUP(E2103,'PORTE E UCO'!$A$5:$D$46,4,0),VLOOKUP(E2103,'PORTE E UCO'!$A$5:$D$46,4,0)*C2103)</f>
        <v>946.935808</v>
      </c>
      <c r="G2103" s="20" t="n">
        <v>18.65</v>
      </c>
      <c r="H2103" s="21" t="n">
        <f aca="false">G2103*$R$2</f>
        <v>366.9132368</v>
      </c>
      <c r="I2103" s="16" t="n">
        <v>1</v>
      </c>
      <c r="J2103" s="22" t="n">
        <f aca="false">IF(I2103&gt;=1,F2103*$J$2,"")</f>
        <v>284.0807424</v>
      </c>
      <c r="K2103" s="22" t="str">
        <f aca="false">IF(I2103&gt;=2,F2103*$K$2,"")</f>
        <v/>
      </c>
      <c r="L2103" s="22" t="str">
        <f aca="false">IF(I2103&gt;=3,F2103*$L$2,"")</f>
        <v/>
      </c>
      <c r="M2103" s="22" t="str">
        <f aca="false">IF(I2103&gt;=4,F2103*$M$2,"")</f>
        <v/>
      </c>
      <c r="N2103" s="16" t="n">
        <v>5</v>
      </c>
      <c r="O2103" s="16" t="n">
        <v>0</v>
      </c>
      <c r="P2103" s="23" t="n">
        <v>0</v>
      </c>
      <c r="Q2103" s="22"/>
      <c r="R2103" s="38"/>
      <c r="S2103" s="25" t="n">
        <f aca="false">SUM(F2103,H2103,J2103,K2103,L2103,M2103)</f>
        <v>1597.9297872</v>
      </c>
      <c r="T2103" s="25" t="n">
        <f aca="false">SUM(F2103,H2103,J2103,K2103,L2103,M2103,Q2103)</f>
        <v>1597.9297872</v>
      </c>
      <c r="AMH2103" s="13"/>
      <c r="AMI2103" s="0"/>
      <c r="AMJ2103" s="0"/>
    </row>
    <row r="2104" s="39" customFormat="true" ht="13.8" hidden="false" customHeight="false" outlineLevel="0" collapsed="false">
      <c r="A2104" s="27" t="n">
        <v>31201156</v>
      </c>
      <c r="B2104" s="28" t="s">
        <v>2133</v>
      </c>
      <c r="C2104" s="29"/>
      <c r="D2104" s="29"/>
      <c r="E2104" s="27" t="s">
        <v>359</v>
      </c>
      <c r="F2104" s="19" t="n">
        <f aca="false">IF(C2104="",VLOOKUP(E2104,'PORTE E UCO'!$A$5:$D$46,4,0),VLOOKUP(E2104,'PORTE E UCO'!$A$5:$D$46,4,0)*C2104)</f>
        <v>1473.154654</v>
      </c>
      <c r="G2104" s="30" t="n">
        <v>56.77</v>
      </c>
      <c r="H2104" s="21" t="n">
        <f aca="false">G2104*$R$2</f>
        <v>1116.87208864</v>
      </c>
      <c r="I2104" s="27" t="n">
        <v>2</v>
      </c>
      <c r="J2104" s="22" t="n">
        <f aca="false">IF(I2104&gt;=1,F2104*$J$2,"")</f>
        <v>441.9463962</v>
      </c>
      <c r="K2104" s="22" t="n">
        <f aca="false">IF(I2104&gt;=2,F2104*$K$2,"")</f>
        <v>294.6309308</v>
      </c>
      <c r="L2104" s="22" t="str">
        <f aca="false">IF(I2104&gt;=3,F2104*$L$2,"")</f>
        <v/>
      </c>
      <c r="M2104" s="22" t="str">
        <f aca="false">IF(I2104&gt;=4,F2104*$M$2,"")</f>
        <v/>
      </c>
      <c r="N2104" s="27" t="n">
        <v>6</v>
      </c>
      <c r="O2104" s="27" t="n">
        <v>0</v>
      </c>
      <c r="P2104" s="31" t="n">
        <v>0</v>
      </c>
      <c r="Q2104" s="32"/>
      <c r="R2104" s="38"/>
      <c r="S2104" s="25" t="n">
        <f aca="false">SUM(F2104,H2104,J2104,K2104,L2104,M2104)</f>
        <v>3326.60406964</v>
      </c>
      <c r="T2104" s="25" t="n">
        <f aca="false">SUM(F2104,H2104,J2104,K2104,L2104,M2104,Q2104)</f>
        <v>3326.60406964</v>
      </c>
      <c r="AMH2104" s="13"/>
      <c r="AMI2104" s="0"/>
      <c r="AMJ2104" s="0"/>
    </row>
    <row r="2105" s="39" customFormat="true" ht="13.8" hidden="false" customHeight="false" outlineLevel="0" collapsed="false">
      <c r="A2105" s="16" t="n">
        <v>31201067</v>
      </c>
      <c r="B2105" s="17" t="s">
        <v>2134</v>
      </c>
      <c r="C2105" s="18"/>
      <c r="D2105" s="18"/>
      <c r="E2105" s="16" t="s">
        <v>22</v>
      </c>
      <c r="F2105" s="19" t="n">
        <f aca="false">IF(C2105="",VLOOKUP(E2105,'PORTE E UCO'!$A$5:$D$46,4,0),VLOOKUP(E2105,'PORTE E UCO'!$A$5:$D$46,4,0)*C2105)</f>
        <v>220.434104</v>
      </c>
      <c r="G2105" s="20"/>
      <c r="H2105" s="21" t="n">
        <f aca="false">G2105*$R$2</f>
        <v>0</v>
      </c>
      <c r="I2105" s="16" t="n">
        <v>1</v>
      </c>
      <c r="J2105" s="22" t="n">
        <f aca="false">IF(I2105&gt;=1,F2105*$J$2,"")</f>
        <v>66.1302312</v>
      </c>
      <c r="K2105" s="22" t="str">
        <f aca="false">IF(I2105&gt;=2,F2105*$K$2,"")</f>
        <v/>
      </c>
      <c r="L2105" s="22" t="str">
        <f aca="false">IF(I2105&gt;=3,F2105*$L$2,"")</f>
        <v/>
      </c>
      <c r="M2105" s="22" t="str">
        <f aca="false">IF(I2105&gt;=4,F2105*$M$2,"")</f>
        <v/>
      </c>
      <c r="N2105" s="16" t="n">
        <v>2</v>
      </c>
      <c r="O2105" s="16" t="n">
        <v>0</v>
      </c>
      <c r="P2105" s="23" t="n">
        <v>0</v>
      </c>
      <c r="Q2105" s="22"/>
      <c r="R2105" s="38"/>
      <c r="S2105" s="25" t="n">
        <f aca="false">SUM(F2105,H2105,J2105,K2105,L2105,M2105)</f>
        <v>286.5643352</v>
      </c>
      <c r="T2105" s="25" t="n">
        <f aca="false">SUM(F2105,H2105,J2105,K2105,L2105,M2105,Q2105)</f>
        <v>286.5643352</v>
      </c>
      <c r="AMH2105" s="13"/>
      <c r="AMI2105" s="0"/>
      <c r="AMJ2105" s="0"/>
    </row>
    <row r="2106" s="39" customFormat="true" ht="13.8" hidden="false" customHeight="false" outlineLevel="0" collapsed="false">
      <c r="A2106" s="27" t="n">
        <v>31201075</v>
      </c>
      <c r="B2106" s="28" t="s">
        <v>2135</v>
      </c>
      <c r="C2106" s="29"/>
      <c r="D2106" s="29"/>
      <c r="E2106" s="27" t="s">
        <v>350</v>
      </c>
      <c r="F2106" s="19" t="n">
        <f aca="false">IF(C2106="",VLOOKUP(E2106,'PORTE E UCO'!$A$5:$D$46,4,0),VLOOKUP(E2106,'PORTE E UCO'!$A$5:$D$46,4,0)*C2106)</f>
        <v>479.687048</v>
      </c>
      <c r="G2106" s="30" t="n">
        <v>11.99</v>
      </c>
      <c r="H2106" s="21" t="n">
        <f aca="false">G2106*$R$2</f>
        <v>235.88684768</v>
      </c>
      <c r="I2106" s="27" t="n">
        <v>1</v>
      </c>
      <c r="J2106" s="22" t="n">
        <f aca="false">IF(I2106&gt;=1,F2106*$J$2,"")</f>
        <v>143.9061144</v>
      </c>
      <c r="K2106" s="22" t="str">
        <f aca="false">IF(I2106&gt;=2,F2106*$K$2,"")</f>
        <v/>
      </c>
      <c r="L2106" s="22" t="str">
        <f aca="false">IF(I2106&gt;=3,F2106*$L$2,"")</f>
        <v/>
      </c>
      <c r="M2106" s="22" t="str">
        <f aca="false">IF(I2106&gt;=4,F2106*$M$2,"")</f>
        <v/>
      </c>
      <c r="N2106" s="27" t="n">
        <v>4</v>
      </c>
      <c r="O2106" s="27" t="n">
        <v>0</v>
      </c>
      <c r="P2106" s="31" t="n">
        <v>0</v>
      </c>
      <c r="Q2106" s="32"/>
      <c r="R2106" s="38"/>
      <c r="S2106" s="25" t="n">
        <f aca="false">SUM(F2106,H2106,J2106,K2106,L2106,M2106)</f>
        <v>859.48001008</v>
      </c>
      <c r="T2106" s="25" t="n">
        <f aca="false">SUM(F2106,H2106,J2106,K2106,L2106,M2106,Q2106)</f>
        <v>859.48001008</v>
      </c>
      <c r="AMH2106" s="13"/>
      <c r="AMI2106" s="0"/>
      <c r="AMJ2106" s="0"/>
    </row>
    <row r="2107" s="39" customFormat="true" ht="13.8" hidden="false" customHeight="false" outlineLevel="0" collapsed="false">
      <c r="A2107" s="16" t="n">
        <v>31201091</v>
      </c>
      <c r="B2107" s="17" t="s">
        <v>2136</v>
      </c>
      <c r="C2107" s="18"/>
      <c r="D2107" s="18"/>
      <c r="E2107" s="16" t="s">
        <v>24</v>
      </c>
      <c r="F2107" s="19" t="n">
        <f aca="false">IF(C2107="",VLOOKUP(E2107,'PORTE E UCO'!$A$5:$D$46,4,0),VLOOKUP(E2107,'PORTE E UCO'!$A$5:$D$46,4,0)*C2107)</f>
        <v>377.223602</v>
      </c>
      <c r="G2107" s="20" t="n">
        <v>11.9</v>
      </c>
      <c r="H2107" s="21" t="n">
        <f aca="false">G2107*$R$2</f>
        <v>234.1162208</v>
      </c>
      <c r="I2107" s="16" t="n">
        <v>1</v>
      </c>
      <c r="J2107" s="22" t="n">
        <f aca="false">IF(I2107&gt;=1,F2107*$J$2,"")</f>
        <v>113.1670806</v>
      </c>
      <c r="K2107" s="22" t="str">
        <f aca="false">IF(I2107&gt;=2,F2107*$K$2,"")</f>
        <v/>
      </c>
      <c r="L2107" s="22" t="str">
        <f aca="false">IF(I2107&gt;=3,F2107*$L$2,"")</f>
        <v/>
      </c>
      <c r="M2107" s="22" t="str">
        <f aca="false">IF(I2107&gt;=4,F2107*$M$2,"")</f>
        <v/>
      </c>
      <c r="N2107" s="16" t="n">
        <v>3</v>
      </c>
      <c r="O2107" s="16" t="n">
        <v>0</v>
      </c>
      <c r="P2107" s="23" t="n">
        <v>0</v>
      </c>
      <c r="Q2107" s="22"/>
      <c r="R2107" s="38"/>
      <c r="S2107" s="25" t="n">
        <f aca="false">SUM(F2107,H2107,J2107,K2107,L2107,M2107)</f>
        <v>724.5069034</v>
      </c>
      <c r="T2107" s="25" t="n">
        <f aca="false">SUM(F2107,H2107,J2107,K2107,L2107,M2107,Q2107)</f>
        <v>724.5069034</v>
      </c>
      <c r="AMH2107" s="13"/>
      <c r="AMI2107" s="0"/>
      <c r="AMJ2107" s="0"/>
    </row>
    <row r="2108" s="39" customFormat="true" ht="13.8" hidden="false" customHeight="false" outlineLevel="0" collapsed="false">
      <c r="A2108" s="27" t="n">
        <v>31201105</v>
      </c>
      <c r="B2108" s="28" t="s">
        <v>2137</v>
      </c>
      <c r="C2108" s="29"/>
      <c r="D2108" s="29"/>
      <c r="E2108" s="27" t="s">
        <v>22</v>
      </c>
      <c r="F2108" s="19" t="n">
        <f aca="false">IF(C2108="",VLOOKUP(E2108,'PORTE E UCO'!$A$5:$D$46,4,0),VLOOKUP(E2108,'PORTE E UCO'!$A$5:$D$46,4,0)*C2108)</f>
        <v>220.434104</v>
      </c>
      <c r="G2108" s="30"/>
      <c r="H2108" s="21" t="n">
        <f aca="false">G2108*$R$2</f>
        <v>0</v>
      </c>
      <c r="I2108" s="27" t="n">
        <v>1</v>
      </c>
      <c r="J2108" s="22" t="n">
        <f aca="false">IF(I2108&gt;=1,F2108*$J$2,"")</f>
        <v>66.1302312</v>
      </c>
      <c r="K2108" s="22" t="str">
        <f aca="false">IF(I2108&gt;=2,F2108*$K$2,"")</f>
        <v/>
      </c>
      <c r="L2108" s="22" t="str">
        <f aca="false">IF(I2108&gt;=3,F2108*$L$2,"")</f>
        <v/>
      </c>
      <c r="M2108" s="22" t="str">
        <f aca="false">IF(I2108&gt;=4,F2108*$M$2,"")</f>
        <v/>
      </c>
      <c r="N2108" s="27" t="n">
        <v>3</v>
      </c>
      <c r="O2108" s="27" t="n">
        <v>0</v>
      </c>
      <c r="P2108" s="31" t="n">
        <v>0</v>
      </c>
      <c r="Q2108" s="32"/>
      <c r="R2108" s="38"/>
      <c r="S2108" s="25" t="n">
        <f aca="false">SUM(F2108,H2108,J2108,K2108,L2108,M2108)</f>
        <v>286.5643352</v>
      </c>
      <c r="T2108" s="25" t="n">
        <f aca="false">SUM(F2108,H2108,J2108,K2108,L2108,M2108,Q2108)</f>
        <v>286.5643352</v>
      </c>
      <c r="AMH2108" s="13"/>
      <c r="AMI2108" s="0"/>
      <c r="AMJ2108" s="0"/>
    </row>
    <row r="2109" s="39" customFormat="true" ht="13.8" hidden="false" customHeight="false" outlineLevel="0" collapsed="false">
      <c r="A2109" s="16" t="n">
        <v>31201113</v>
      </c>
      <c r="B2109" s="17" t="s">
        <v>2138</v>
      </c>
      <c r="C2109" s="18"/>
      <c r="D2109" s="18"/>
      <c r="E2109" s="16" t="s">
        <v>341</v>
      </c>
      <c r="F2109" s="19" t="n">
        <f aca="false">IF(C2109="",VLOOKUP(E2109,'PORTE E UCO'!$A$5:$D$46,4,0),VLOOKUP(E2109,'PORTE E UCO'!$A$5:$D$46,4,0)*C2109)</f>
        <v>1558.54594</v>
      </c>
      <c r="G2109" s="20"/>
      <c r="H2109" s="21" t="n">
        <f aca="false">G2109*$R$2</f>
        <v>0</v>
      </c>
      <c r="I2109" s="16" t="n">
        <v>2</v>
      </c>
      <c r="J2109" s="22" t="n">
        <f aca="false">IF(I2109&gt;=1,F2109*$J$2,"")</f>
        <v>467.563782</v>
      </c>
      <c r="K2109" s="22" t="n">
        <f aca="false">IF(I2109&gt;=2,F2109*$K$2,"")</f>
        <v>311.709188</v>
      </c>
      <c r="L2109" s="22" t="str">
        <f aca="false">IF(I2109&gt;=3,F2109*$L$2,"")</f>
        <v/>
      </c>
      <c r="M2109" s="22" t="str">
        <f aca="false">IF(I2109&gt;=4,F2109*$M$2,"")</f>
        <v/>
      </c>
      <c r="N2109" s="16" t="n">
        <v>6</v>
      </c>
      <c r="O2109" s="16" t="n">
        <v>0</v>
      </c>
      <c r="P2109" s="23" t="n">
        <v>0</v>
      </c>
      <c r="Q2109" s="22"/>
      <c r="R2109" s="38"/>
      <c r="S2109" s="25" t="n">
        <f aca="false">SUM(F2109,H2109,J2109,K2109,L2109,M2109)</f>
        <v>2337.81891</v>
      </c>
      <c r="T2109" s="25" t="n">
        <f aca="false">SUM(F2109,H2109,J2109,K2109,L2109,M2109,Q2109)</f>
        <v>2337.81891</v>
      </c>
      <c r="AMH2109" s="13"/>
      <c r="AMI2109" s="0"/>
      <c r="AMJ2109" s="0"/>
    </row>
    <row r="2110" s="39" customFormat="true" ht="13.8" hidden="false" customHeight="false" outlineLevel="0" collapsed="false">
      <c r="A2110" s="27" t="n">
        <v>31201148</v>
      </c>
      <c r="B2110" s="28" t="s">
        <v>2139</v>
      </c>
      <c r="C2110" s="29"/>
      <c r="D2110" s="29"/>
      <c r="E2110" s="27" t="s">
        <v>805</v>
      </c>
      <c r="F2110" s="19" t="n">
        <f aca="false">IF(C2110="",VLOOKUP(E2110,'PORTE E UCO'!$A$5:$D$46,4,0),VLOOKUP(E2110,'PORTE E UCO'!$A$5:$D$46,4,0)*C2110)</f>
        <v>2559.797638</v>
      </c>
      <c r="G2110" s="30" t="n">
        <v>81.1</v>
      </c>
      <c r="H2110" s="21" t="n">
        <f aca="false">G2110*$R$2</f>
        <v>1595.5315552</v>
      </c>
      <c r="I2110" s="27" t="n">
        <v>2</v>
      </c>
      <c r="J2110" s="22" t="n">
        <f aca="false">IF(I2110&gt;=1,F2110*$J$2,"")</f>
        <v>767.9392914</v>
      </c>
      <c r="K2110" s="22" t="n">
        <f aca="false">IF(I2110&gt;=2,F2110*$K$2,"")</f>
        <v>511.9595276</v>
      </c>
      <c r="L2110" s="22" t="str">
        <f aca="false">IF(I2110&gt;=3,F2110*$L$2,"")</f>
        <v/>
      </c>
      <c r="M2110" s="22" t="str">
        <f aca="false">IF(I2110&gt;=4,F2110*$M$2,"")</f>
        <v/>
      </c>
      <c r="N2110" s="27" t="n">
        <v>7</v>
      </c>
      <c r="O2110" s="27" t="n">
        <v>0</v>
      </c>
      <c r="P2110" s="31" t="n">
        <v>0</v>
      </c>
      <c r="Q2110" s="32"/>
      <c r="R2110" s="38"/>
      <c r="S2110" s="25" t="n">
        <f aca="false">SUM(F2110,H2110,J2110,K2110,L2110,M2110)</f>
        <v>5435.2280122</v>
      </c>
      <c r="T2110" s="25" t="n">
        <f aca="false">SUM(F2110,H2110,J2110,K2110,L2110,M2110,Q2110)</f>
        <v>5435.2280122</v>
      </c>
      <c r="AMH2110" s="13"/>
      <c r="AMI2110" s="0"/>
      <c r="AMJ2110" s="0"/>
    </row>
    <row r="2111" s="39" customFormat="true" ht="13.8" hidden="false" customHeight="false" outlineLevel="0" collapsed="false">
      <c r="A2111" s="16" t="n">
        <v>31201121</v>
      </c>
      <c r="B2111" s="17" t="s">
        <v>2140</v>
      </c>
      <c r="C2111" s="18"/>
      <c r="D2111" s="18"/>
      <c r="E2111" s="16" t="s">
        <v>320</v>
      </c>
      <c r="F2111" s="19" t="n">
        <f aca="false">IF(C2111="",VLOOKUP(E2111,'PORTE E UCO'!$A$5:$D$46,4,0),VLOOKUP(E2111,'PORTE E UCO'!$A$5:$D$46,4,0)*C2111)</f>
        <v>1224.795374</v>
      </c>
      <c r="G2111" s="20"/>
      <c r="H2111" s="21" t="n">
        <f aca="false">G2111*$R$2</f>
        <v>0</v>
      </c>
      <c r="I2111" s="16" t="n">
        <v>2</v>
      </c>
      <c r="J2111" s="22" t="n">
        <f aca="false">IF(I2111&gt;=1,F2111*$J$2,"")</f>
        <v>367.4386122</v>
      </c>
      <c r="K2111" s="22" t="n">
        <f aca="false">IF(I2111&gt;=2,F2111*$K$2,"")</f>
        <v>244.9590748</v>
      </c>
      <c r="L2111" s="22" t="str">
        <f aca="false">IF(I2111&gt;=3,F2111*$L$2,"")</f>
        <v/>
      </c>
      <c r="M2111" s="22" t="str">
        <f aca="false">IF(I2111&gt;=4,F2111*$M$2,"")</f>
        <v/>
      </c>
      <c r="N2111" s="16" t="n">
        <v>5</v>
      </c>
      <c r="O2111" s="16" t="n">
        <v>0</v>
      </c>
      <c r="P2111" s="23" t="n">
        <v>0</v>
      </c>
      <c r="Q2111" s="22"/>
      <c r="R2111" s="38"/>
      <c r="S2111" s="25" t="n">
        <f aca="false">SUM(F2111,H2111,J2111,K2111,L2111,M2111)</f>
        <v>1837.193061</v>
      </c>
      <c r="T2111" s="25" t="n">
        <f aca="false">SUM(F2111,H2111,J2111,K2111,L2111,M2111,Q2111)</f>
        <v>1837.193061</v>
      </c>
      <c r="AMH2111" s="13"/>
      <c r="AMI2111" s="0"/>
      <c r="AMJ2111" s="0"/>
    </row>
    <row r="2112" s="39" customFormat="true" ht="13.8" hidden="false" customHeight="false" outlineLevel="0" collapsed="false">
      <c r="A2112" s="27" t="n">
        <v>31201130</v>
      </c>
      <c r="B2112" s="28" t="s">
        <v>2141</v>
      </c>
      <c r="C2112" s="29"/>
      <c r="D2112" s="29"/>
      <c r="E2112" s="27" t="s">
        <v>225</v>
      </c>
      <c r="F2112" s="19" t="n">
        <f aca="false">IF(C2112="",VLOOKUP(E2112,'PORTE E UCO'!$A$5:$D$46,4,0),VLOOKUP(E2112,'PORTE E UCO'!$A$5:$D$46,4,0)*C2112)</f>
        <v>1035.416342</v>
      </c>
      <c r="G2112" s="30" t="n">
        <v>19.99</v>
      </c>
      <c r="H2112" s="21" t="n">
        <f aca="false">G2112*$R$2</f>
        <v>393.27590368</v>
      </c>
      <c r="I2112" s="27" t="n">
        <v>1</v>
      </c>
      <c r="J2112" s="22" t="n">
        <f aca="false">IF(I2112&gt;=1,F2112*$J$2,"")</f>
        <v>310.6249026</v>
      </c>
      <c r="K2112" s="22" t="str">
        <f aca="false">IF(I2112&gt;=2,F2112*$K$2,"")</f>
        <v/>
      </c>
      <c r="L2112" s="22" t="str">
        <f aca="false">IF(I2112&gt;=3,F2112*$L$2,"")</f>
        <v/>
      </c>
      <c r="M2112" s="22" t="str">
        <f aca="false">IF(I2112&gt;=4,F2112*$M$2,"")</f>
        <v/>
      </c>
      <c r="N2112" s="27" t="n">
        <v>5</v>
      </c>
      <c r="O2112" s="27" t="n">
        <v>0</v>
      </c>
      <c r="P2112" s="31" t="n">
        <v>0</v>
      </c>
      <c r="Q2112" s="32"/>
      <c r="R2112" s="38"/>
      <c r="S2112" s="25" t="n">
        <f aca="false">SUM(F2112,H2112,J2112,K2112,L2112,M2112)</f>
        <v>1739.31714828</v>
      </c>
      <c r="T2112" s="25" t="n">
        <f aca="false">SUM(F2112,H2112,J2112,K2112,L2112,M2112,Q2112)</f>
        <v>1739.31714828</v>
      </c>
      <c r="AMH2112" s="13"/>
      <c r="AMI2112" s="0"/>
      <c r="AMJ2112" s="0"/>
    </row>
    <row r="2113" s="39" customFormat="true" ht="13.8" hidden="false" customHeight="false" outlineLevel="0" collapsed="false">
      <c r="A2113" s="16" t="n">
        <v>31202020</v>
      </c>
      <c r="B2113" s="17" t="s">
        <v>2142</v>
      </c>
      <c r="C2113" s="18"/>
      <c r="D2113" s="18"/>
      <c r="E2113" s="16" t="s">
        <v>15</v>
      </c>
      <c r="F2113" s="19" t="n">
        <f aca="false">IF(C2113="",VLOOKUP(E2113,'PORTE E UCO'!$A$5:$D$46,4,0),VLOOKUP(E2113,'PORTE E UCO'!$A$5:$D$46,4,0)*C2113)</f>
        <v>93.13473</v>
      </c>
      <c r="G2113" s="20"/>
      <c r="H2113" s="21" t="n">
        <f aca="false">G2113*$R$2</f>
        <v>0</v>
      </c>
      <c r="I2113" s="16" t="n">
        <v>0</v>
      </c>
      <c r="J2113" s="22" t="str">
        <f aca="false">IF(I2113&gt;=1,F2113*$J$2,"")</f>
        <v/>
      </c>
      <c r="K2113" s="22" t="str">
        <f aca="false">IF(I2113&gt;=2,F2113*$K$2,"")</f>
        <v/>
      </c>
      <c r="L2113" s="22" t="str">
        <f aca="false">IF(I2113&gt;=3,F2113*$L$2,"")</f>
        <v/>
      </c>
      <c r="M2113" s="22" t="str">
        <f aca="false">IF(I2113&gt;=4,F2113*$M$2,"")</f>
        <v/>
      </c>
      <c r="N2113" s="16" t="n">
        <v>1</v>
      </c>
      <c r="O2113" s="16" t="n">
        <v>0</v>
      </c>
      <c r="P2113" s="23" t="n">
        <v>0</v>
      </c>
      <c r="Q2113" s="22"/>
      <c r="R2113" s="38"/>
      <c r="S2113" s="25" t="n">
        <f aca="false">SUM(F2113,H2113,J2113,K2113,L2113,M2113)</f>
        <v>93.13473</v>
      </c>
      <c r="T2113" s="25" t="n">
        <f aca="false">SUM(F2113,H2113,J2113,K2113,L2113,M2113,Q2113)</f>
        <v>93.13473</v>
      </c>
      <c r="AMH2113" s="13"/>
      <c r="AMI2113" s="0"/>
      <c r="AMJ2113" s="0"/>
    </row>
    <row r="2114" s="39" customFormat="true" ht="13.8" hidden="false" customHeight="false" outlineLevel="0" collapsed="false">
      <c r="A2114" s="27" t="n">
        <v>31202039</v>
      </c>
      <c r="B2114" s="28" t="s">
        <v>2143</v>
      </c>
      <c r="C2114" s="29"/>
      <c r="D2114" s="29"/>
      <c r="E2114" s="27" t="s">
        <v>229</v>
      </c>
      <c r="F2114" s="19" t="n">
        <f aca="false">IF(C2114="",VLOOKUP(E2114,'PORTE E UCO'!$A$5:$D$46,4,0),VLOOKUP(E2114,'PORTE E UCO'!$A$5:$D$46,4,0)*C2114)</f>
        <v>946.935808</v>
      </c>
      <c r="G2114" s="30"/>
      <c r="H2114" s="21" t="n">
        <f aca="false">G2114*$R$2</f>
        <v>0</v>
      </c>
      <c r="I2114" s="27" t="n">
        <v>2</v>
      </c>
      <c r="J2114" s="22" t="n">
        <f aca="false">IF(I2114&gt;=1,F2114*$J$2,"")</f>
        <v>284.0807424</v>
      </c>
      <c r="K2114" s="22" t="n">
        <f aca="false">IF(I2114&gt;=2,F2114*$K$2,"")</f>
        <v>189.3871616</v>
      </c>
      <c r="L2114" s="22" t="str">
        <f aca="false">IF(I2114&gt;=3,F2114*$L$2,"")</f>
        <v/>
      </c>
      <c r="M2114" s="22" t="str">
        <f aca="false">IF(I2114&gt;=4,F2114*$M$2,"")</f>
        <v/>
      </c>
      <c r="N2114" s="27" t="n">
        <v>4</v>
      </c>
      <c r="O2114" s="27" t="n">
        <v>0</v>
      </c>
      <c r="P2114" s="31" t="n">
        <v>0</v>
      </c>
      <c r="Q2114" s="32"/>
      <c r="R2114" s="38"/>
      <c r="S2114" s="25" t="n">
        <f aca="false">SUM(F2114,H2114,J2114,K2114,L2114,M2114)</f>
        <v>1420.403712</v>
      </c>
      <c r="T2114" s="25" t="n">
        <f aca="false">SUM(F2114,H2114,J2114,K2114,L2114,M2114,Q2114)</f>
        <v>1420.403712</v>
      </c>
      <c r="AMH2114" s="13"/>
      <c r="AMI2114" s="0"/>
      <c r="AMJ2114" s="0"/>
    </row>
    <row r="2115" s="39" customFormat="true" ht="13.8" hidden="false" customHeight="false" outlineLevel="0" collapsed="false">
      <c r="A2115" s="16" t="n">
        <v>31202047</v>
      </c>
      <c r="B2115" s="17" t="s">
        <v>2144</v>
      </c>
      <c r="C2115" s="18"/>
      <c r="D2115" s="18"/>
      <c r="E2115" s="16" t="s">
        <v>37</v>
      </c>
      <c r="F2115" s="19" t="n">
        <f aca="false">IF(C2115="",VLOOKUP(E2115,'PORTE E UCO'!$A$5:$D$46,4,0),VLOOKUP(E2115,'PORTE E UCO'!$A$5:$D$46,4,0)*C2115)</f>
        <v>192.437794</v>
      </c>
      <c r="G2115" s="20"/>
      <c r="H2115" s="21" t="n">
        <f aca="false">G2115*$R$2</f>
        <v>0</v>
      </c>
      <c r="I2115" s="16" t="n">
        <v>1</v>
      </c>
      <c r="J2115" s="22" t="n">
        <f aca="false">IF(I2115&gt;=1,F2115*$J$2,"")</f>
        <v>57.7313382</v>
      </c>
      <c r="K2115" s="22" t="str">
        <f aca="false">IF(I2115&gt;=2,F2115*$K$2,"")</f>
        <v/>
      </c>
      <c r="L2115" s="22" t="str">
        <f aca="false">IF(I2115&gt;=3,F2115*$L$2,"")</f>
        <v/>
      </c>
      <c r="M2115" s="22" t="str">
        <f aca="false">IF(I2115&gt;=4,F2115*$M$2,"")</f>
        <v/>
      </c>
      <c r="N2115" s="16" t="n">
        <v>1</v>
      </c>
      <c r="O2115" s="16" t="n">
        <v>0</v>
      </c>
      <c r="P2115" s="23" t="n">
        <v>0</v>
      </c>
      <c r="Q2115" s="22"/>
      <c r="R2115" s="38"/>
      <c r="S2115" s="25" t="n">
        <f aca="false">SUM(F2115,H2115,J2115,K2115,L2115,M2115)</f>
        <v>250.1691322</v>
      </c>
      <c r="T2115" s="25" t="n">
        <f aca="false">SUM(F2115,H2115,J2115,K2115,L2115,M2115,Q2115)</f>
        <v>250.1691322</v>
      </c>
      <c r="AMH2115" s="13"/>
      <c r="AMI2115" s="0"/>
      <c r="AMJ2115" s="0"/>
    </row>
    <row r="2116" s="39" customFormat="true" ht="14.95" hidden="false" customHeight="false" outlineLevel="0" collapsed="false">
      <c r="A2116" s="27" t="n">
        <v>31202063</v>
      </c>
      <c r="B2116" s="28" t="s">
        <v>2145</v>
      </c>
      <c r="C2116" s="29"/>
      <c r="D2116" s="29"/>
      <c r="E2116" s="27" t="s">
        <v>225</v>
      </c>
      <c r="F2116" s="19" t="n">
        <f aca="false">IF(C2116="",VLOOKUP(E2116,'PORTE E UCO'!$A$5:$D$46,4,0),VLOOKUP(E2116,'PORTE E UCO'!$A$5:$D$46,4,0)*C2116)</f>
        <v>1035.416342</v>
      </c>
      <c r="G2116" s="30"/>
      <c r="H2116" s="21" t="n">
        <f aca="false">G2116*$R$2</f>
        <v>0</v>
      </c>
      <c r="I2116" s="27" t="n">
        <v>1</v>
      </c>
      <c r="J2116" s="22" t="n">
        <f aca="false">IF(I2116&gt;=1,F2116*$J$2,"")</f>
        <v>310.6249026</v>
      </c>
      <c r="K2116" s="22" t="str">
        <f aca="false">IF(I2116&gt;=2,F2116*$K$2,"")</f>
        <v/>
      </c>
      <c r="L2116" s="22" t="str">
        <f aca="false">IF(I2116&gt;=3,F2116*$L$2,"")</f>
        <v/>
      </c>
      <c r="M2116" s="22" t="str">
        <f aca="false">IF(I2116&gt;=4,F2116*$M$2,"")</f>
        <v/>
      </c>
      <c r="N2116" s="27" t="n">
        <v>5</v>
      </c>
      <c r="O2116" s="27" t="n">
        <v>0</v>
      </c>
      <c r="P2116" s="31" t="n">
        <v>0</v>
      </c>
      <c r="Q2116" s="32"/>
      <c r="R2116" s="38"/>
      <c r="S2116" s="25" t="n">
        <f aca="false">SUM(F2116,H2116,J2116,K2116,L2116,M2116)</f>
        <v>1346.0412446</v>
      </c>
      <c r="T2116" s="25" t="n">
        <f aca="false">SUM(F2116,H2116,J2116,K2116,L2116,M2116,Q2116)</f>
        <v>1346.0412446</v>
      </c>
      <c r="AMH2116" s="13"/>
      <c r="AMI2116" s="0"/>
      <c r="AMJ2116" s="0"/>
    </row>
    <row r="2117" s="39" customFormat="true" ht="13.8" hidden="false" customHeight="false" outlineLevel="0" collapsed="false">
      <c r="A2117" s="16" t="n">
        <v>31202071</v>
      </c>
      <c r="B2117" s="17" t="s">
        <v>2146</v>
      </c>
      <c r="C2117" s="18"/>
      <c r="D2117" s="18"/>
      <c r="E2117" s="16" t="s">
        <v>223</v>
      </c>
      <c r="F2117" s="19" t="n">
        <f aca="false">IF(C2117="",VLOOKUP(E2117,'PORTE E UCO'!$A$5:$D$46,4,0),VLOOKUP(E2117,'PORTE E UCO'!$A$5:$D$46,4,0)*C2117)</f>
        <v>436.20385</v>
      </c>
      <c r="G2117" s="20"/>
      <c r="H2117" s="21" t="n">
        <f aca="false">G2117*$R$2</f>
        <v>0</v>
      </c>
      <c r="I2117" s="16" t="n">
        <v>1</v>
      </c>
      <c r="J2117" s="22" t="n">
        <f aca="false">IF(I2117&gt;=1,F2117*$J$2,"")</f>
        <v>130.861155</v>
      </c>
      <c r="K2117" s="22" t="str">
        <f aca="false">IF(I2117&gt;=2,F2117*$K$2,"")</f>
        <v/>
      </c>
      <c r="L2117" s="22" t="str">
        <f aca="false">IF(I2117&gt;=3,F2117*$L$2,"")</f>
        <v/>
      </c>
      <c r="M2117" s="22" t="str">
        <f aca="false">IF(I2117&gt;=4,F2117*$M$2,"")</f>
        <v/>
      </c>
      <c r="N2117" s="16" t="n">
        <v>3</v>
      </c>
      <c r="O2117" s="16" t="n">
        <v>0</v>
      </c>
      <c r="P2117" s="23" t="n">
        <v>0</v>
      </c>
      <c r="Q2117" s="22"/>
      <c r="R2117" s="38"/>
      <c r="S2117" s="25" t="n">
        <f aca="false">SUM(F2117,H2117,J2117,K2117,L2117,M2117)</f>
        <v>567.065005</v>
      </c>
      <c r="T2117" s="25" t="n">
        <f aca="false">SUM(F2117,H2117,J2117,K2117,L2117,M2117,Q2117)</f>
        <v>567.065005</v>
      </c>
      <c r="AMH2117" s="13"/>
      <c r="AMI2117" s="0"/>
      <c r="AMJ2117" s="0"/>
    </row>
    <row r="2118" s="39" customFormat="true" ht="13.8" hidden="false" customHeight="false" outlineLevel="0" collapsed="false">
      <c r="A2118" s="27" t="n">
        <v>31203019</v>
      </c>
      <c r="B2118" s="28" t="s">
        <v>2147</v>
      </c>
      <c r="C2118" s="29"/>
      <c r="D2118" s="29"/>
      <c r="E2118" s="27" t="s">
        <v>807</v>
      </c>
      <c r="F2118" s="19" t="n">
        <f aca="false">IF(C2118="",VLOOKUP(E2118,'PORTE E UCO'!$A$5:$D$46,4,0),VLOOKUP(E2118,'PORTE E UCO'!$A$5:$D$46,4,0)*C2118)</f>
        <v>2817.485634</v>
      </c>
      <c r="G2118" s="30"/>
      <c r="H2118" s="21" t="n">
        <f aca="false">G2118*$R$2</f>
        <v>0</v>
      </c>
      <c r="I2118" s="27" t="n">
        <v>2</v>
      </c>
      <c r="J2118" s="22" t="n">
        <f aca="false">IF(I2118&gt;=1,F2118*$J$2,"")</f>
        <v>845.2456902</v>
      </c>
      <c r="K2118" s="22" t="n">
        <f aca="false">IF(I2118&gt;=2,F2118*$K$2,"")</f>
        <v>563.4971268</v>
      </c>
      <c r="L2118" s="22" t="str">
        <f aca="false">IF(I2118&gt;=3,F2118*$L$2,"")</f>
        <v/>
      </c>
      <c r="M2118" s="22" t="str">
        <f aca="false">IF(I2118&gt;=4,F2118*$M$2,"")</f>
        <v/>
      </c>
      <c r="N2118" s="27" t="n">
        <v>6</v>
      </c>
      <c r="O2118" s="27" t="n">
        <v>0</v>
      </c>
      <c r="P2118" s="31" t="n">
        <v>0</v>
      </c>
      <c r="Q2118" s="32"/>
      <c r="R2118" s="38"/>
      <c r="S2118" s="25" t="n">
        <f aca="false">SUM(F2118,H2118,J2118,K2118,L2118,M2118)</f>
        <v>4226.228451</v>
      </c>
      <c r="T2118" s="25" t="n">
        <f aca="false">SUM(F2118,H2118,J2118,K2118,L2118,M2118,Q2118)</f>
        <v>4226.228451</v>
      </c>
      <c r="AMH2118" s="13"/>
      <c r="AMI2118" s="0"/>
      <c r="AMJ2118" s="0"/>
    </row>
    <row r="2119" s="39" customFormat="true" ht="13.8" hidden="false" customHeight="false" outlineLevel="0" collapsed="false">
      <c r="A2119" s="16" t="n">
        <v>31203027</v>
      </c>
      <c r="B2119" s="17" t="s">
        <v>2148</v>
      </c>
      <c r="C2119" s="18"/>
      <c r="D2119" s="18"/>
      <c r="E2119" s="16" t="s">
        <v>37</v>
      </c>
      <c r="F2119" s="19" t="n">
        <f aca="false">IF(C2119="",VLOOKUP(E2119,'PORTE E UCO'!$A$5:$D$46,4,0),VLOOKUP(E2119,'PORTE E UCO'!$A$5:$D$46,4,0)*C2119)</f>
        <v>192.437794</v>
      </c>
      <c r="G2119" s="20"/>
      <c r="H2119" s="21" t="n">
        <f aca="false">G2119*$R$2</f>
        <v>0</v>
      </c>
      <c r="I2119" s="16" t="n">
        <v>1</v>
      </c>
      <c r="J2119" s="22" t="n">
        <f aca="false">IF(I2119&gt;=1,F2119*$J$2,"")</f>
        <v>57.7313382</v>
      </c>
      <c r="K2119" s="22" t="str">
        <f aca="false">IF(I2119&gt;=2,F2119*$K$2,"")</f>
        <v/>
      </c>
      <c r="L2119" s="22" t="str">
        <f aca="false">IF(I2119&gt;=3,F2119*$L$2,"")</f>
        <v/>
      </c>
      <c r="M2119" s="22" t="str">
        <f aca="false">IF(I2119&gt;=4,F2119*$M$2,"")</f>
        <v/>
      </c>
      <c r="N2119" s="16" t="n">
        <v>2</v>
      </c>
      <c r="O2119" s="16" t="n">
        <v>0</v>
      </c>
      <c r="P2119" s="23" t="n">
        <v>0</v>
      </c>
      <c r="Q2119" s="22"/>
      <c r="R2119" s="38"/>
      <c r="S2119" s="25" t="n">
        <f aca="false">SUM(F2119,H2119,J2119,K2119,L2119,M2119)</f>
        <v>250.1691322</v>
      </c>
      <c r="T2119" s="25" t="n">
        <f aca="false">SUM(F2119,H2119,J2119,K2119,L2119,M2119,Q2119)</f>
        <v>250.1691322</v>
      </c>
      <c r="AMH2119" s="13"/>
      <c r="AMI2119" s="0"/>
      <c r="AMJ2119" s="0"/>
    </row>
    <row r="2120" s="39" customFormat="true" ht="13.8" hidden="false" customHeight="false" outlineLevel="0" collapsed="false">
      <c r="A2120" s="27" t="n">
        <v>31203159</v>
      </c>
      <c r="B2120" s="28" t="s">
        <v>2149</v>
      </c>
      <c r="C2120" s="29"/>
      <c r="D2120" s="29"/>
      <c r="E2120" s="27" t="s">
        <v>195</v>
      </c>
      <c r="F2120" s="19" t="n">
        <f aca="false">IF(C2120="",VLOOKUP(E2120,'PORTE E UCO'!$A$5:$D$46,4,0),VLOOKUP(E2120,'PORTE E UCO'!$A$5:$D$46,4,0)*C2120)</f>
        <v>742.008916</v>
      </c>
      <c r="G2120" s="30" t="n">
        <v>24.33</v>
      </c>
      <c r="H2120" s="21" t="n">
        <f aca="false">G2120*$R$2</f>
        <v>478.65946656</v>
      </c>
      <c r="I2120" s="27" t="n">
        <v>1</v>
      </c>
      <c r="J2120" s="22" t="n">
        <f aca="false">IF(I2120&gt;=1,F2120*$J$2,"")</f>
        <v>222.6026748</v>
      </c>
      <c r="K2120" s="22" t="str">
        <f aca="false">IF(I2120&gt;=2,F2120*$K$2,"")</f>
        <v/>
      </c>
      <c r="L2120" s="22" t="str">
        <f aca="false">IF(I2120&gt;=3,F2120*$L$2,"")</f>
        <v/>
      </c>
      <c r="M2120" s="22" t="str">
        <f aca="false">IF(I2120&gt;=4,F2120*$M$2,"")</f>
        <v/>
      </c>
      <c r="N2120" s="27" t="n">
        <v>5</v>
      </c>
      <c r="O2120" s="27" t="n">
        <v>0</v>
      </c>
      <c r="P2120" s="31" t="n">
        <v>0</v>
      </c>
      <c r="Q2120" s="32"/>
      <c r="R2120" s="38"/>
      <c r="S2120" s="25" t="n">
        <f aca="false">SUM(F2120,H2120,J2120,K2120,L2120,M2120)</f>
        <v>1443.27105736</v>
      </c>
      <c r="T2120" s="25" t="n">
        <f aca="false">SUM(F2120,H2120,J2120,K2120,L2120,M2120,Q2120)</f>
        <v>1443.27105736</v>
      </c>
      <c r="AMH2120" s="13"/>
      <c r="AMI2120" s="0"/>
      <c r="AMJ2120" s="0"/>
    </row>
    <row r="2121" s="39" customFormat="true" ht="13.8" hidden="false" customHeight="false" outlineLevel="0" collapsed="false">
      <c r="A2121" s="16" t="n">
        <v>31203035</v>
      </c>
      <c r="B2121" s="17" t="s">
        <v>2150</v>
      </c>
      <c r="C2121" s="18"/>
      <c r="D2121" s="18"/>
      <c r="E2121" s="16" t="s">
        <v>272</v>
      </c>
      <c r="F2121" s="19" t="n">
        <f aca="false">IF(C2121="",VLOOKUP(E2121,'PORTE E UCO'!$A$5:$D$46,4,0),VLOOKUP(E2121,'PORTE E UCO'!$A$5:$D$46,4,0)*C2121)</f>
        <v>801.009488</v>
      </c>
      <c r="G2121" s="20"/>
      <c r="H2121" s="21" t="n">
        <f aca="false">G2121*$R$2</f>
        <v>0</v>
      </c>
      <c r="I2121" s="16" t="n">
        <v>1</v>
      </c>
      <c r="J2121" s="22" t="n">
        <f aca="false">IF(I2121&gt;=1,F2121*$J$2,"")</f>
        <v>240.3028464</v>
      </c>
      <c r="K2121" s="22" t="str">
        <f aca="false">IF(I2121&gt;=2,F2121*$K$2,"")</f>
        <v/>
      </c>
      <c r="L2121" s="22" t="str">
        <f aca="false">IF(I2121&gt;=3,F2121*$L$2,"")</f>
        <v/>
      </c>
      <c r="M2121" s="22" t="str">
        <f aca="false">IF(I2121&gt;=4,F2121*$M$2,"")</f>
        <v/>
      </c>
      <c r="N2121" s="16" t="n">
        <v>3</v>
      </c>
      <c r="O2121" s="16" t="n">
        <v>0</v>
      </c>
      <c r="P2121" s="23" t="n">
        <v>0</v>
      </c>
      <c r="Q2121" s="22"/>
      <c r="R2121" s="38"/>
      <c r="S2121" s="25" t="n">
        <f aca="false">SUM(F2121,H2121,J2121,K2121,L2121,M2121)</f>
        <v>1041.3123344</v>
      </c>
      <c r="T2121" s="25" t="n">
        <f aca="false">SUM(F2121,H2121,J2121,K2121,L2121,M2121,Q2121)</f>
        <v>1041.3123344</v>
      </c>
      <c r="AMH2121" s="13"/>
      <c r="AMI2121" s="0"/>
      <c r="AMJ2121" s="0"/>
    </row>
    <row r="2122" s="39" customFormat="true" ht="13.8" hidden="false" customHeight="false" outlineLevel="0" collapsed="false">
      <c r="A2122" s="27" t="n">
        <v>31203043</v>
      </c>
      <c r="B2122" s="28" t="s">
        <v>2151</v>
      </c>
      <c r="C2122" s="29"/>
      <c r="D2122" s="29"/>
      <c r="E2122" s="27" t="s">
        <v>22</v>
      </c>
      <c r="F2122" s="19" t="n">
        <f aca="false">IF(C2122="",VLOOKUP(E2122,'PORTE E UCO'!$A$5:$D$46,4,0),VLOOKUP(E2122,'PORTE E UCO'!$A$5:$D$46,4,0)*C2122)</f>
        <v>220.434104</v>
      </c>
      <c r="G2122" s="30"/>
      <c r="H2122" s="21" t="n">
        <f aca="false">G2122*$R$2</f>
        <v>0</v>
      </c>
      <c r="I2122" s="27" t="n">
        <v>1</v>
      </c>
      <c r="J2122" s="22" t="n">
        <f aca="false">IF(I2122&gt;=1,F2122*$J$2,"")</f>
        <v>66.1302312</v>
      </c>
      <c r="K2122" s="22" t="str">
        <f aca="false">IF(I2122&gt;=2,F2122*$K$2,"")</f>
        <v/>
      </c>
      <c r="L2122" s="22" t="str">
        <f aca="false">IF(I2122&gt;=3,F2122*$L$2,"")</f>
        <v/>
      </c>
      <c r="M2122" s="22" t="str">
        <f aca="false">IF(I2122&gt;=4,F2122*$M$2,"")</f>
        <v/>
      </c>
      <c r="N2122" s="27" t="n">
        <v>2</v>
      </c>
      <c r="O2122" s="27" t="n">
        <v>0</v>
      </c>
      <c r="P2122" s="31" t="n">
        <v>0</v>
      </c>
      <c r="Q2122" s="32"/>
      <c r="R2122" s="38"/>
      <c r="S2122" s="25" t="n">
        <f aca="false">SUM(F2122,H2122,J2122,K2122,L2122,M2122)</f>
        <v>286.5643352</v>
      </c>
      <c r="T2122" s="25" t="n">
        <f aca="false">SUM(F2122,H2122,J2122,K2122,L2122,M2122,Q2122)</f>
        <v>286.5643352</v>
      </c>
      <c r="AMH2122" s="13"/>
      <c r="AMI2122" s="0"/>
      <c r="AMJ2122" s="0"/>
    </row>
    <row r="2123" s="39" customFormat="true" ht="13.8" hidden="false" customHeight="false" outlineLevel="0" collapsed="false">
      <c r="A2123" s="16" t="n">
        <v>31203051</v>
      </c>
      <c r="B2123" s="17" t="s">
        <v>2152</v>
      </c>
      <c r="C2123" s="18"/>
      <c r="D2123" s="18"/>
      <c r="E2123" s="16" t="s">
        <v>24</v>
      </c>
      <c r="F2123" s="19" t="n">
        <f aca="false">IF(C2123="",VLOOKUP(E2123,'PORTE E UCO'!$A$5:$D$46,4,0),VLOOKUP(E2123,'PORTE E UCO'!$A$5:$D$46,4,0)*C2123)</f>
        <v>377.223602</v>
      </c>
      <c r="G2123" s="20"/>
      <c r="H2123" s="21" t="n">
        <f aca="false">G2123*$R$2</f>
        <v>0</v>
      </c>
      <c r="I2123" s="16" t="n">
        <v>1</v>
      </c>
      <c r="J2123" s="22" t="n">
        <f aca="false">IF(I2123&gt;=1,F2123*$J$2,"")</f>
        <v>113.1670806</v>
      </c>
      <c r="K2123" s="22" t="str">
        <f aca="false">IF(I2123&gt;=2,F2123*$K$2,"")</f>
        <v/>
      </c>
      <c r="L2123" s="22" t="str">
        <f aca="false">IF(I2123&gt;=3,F2123*$L$2,"")</f>
        <v/>
      </c>
      <c r="M2123" s="22" t="str">
        <f aca="false">IF(I2123&gt;=4,F2123*$M$2,"")</f>
        <v/>
      </c>
      <c r="N2123" s="16" t="n">
        <v>2</v>
      </c>
      <c r="O2123" s="16" t="n">
        <v>0</v>
      </c>
      <c r="P2123" s="23" t="n">
        <v>0</v>
      </c>
      <c r="Q2123" s="22"/>
      <c r="R2123" s="38"/>
      <c r="S2123" s="25" t="n">
        <f aca="false">SUM(F2123,H2123,J2123,K2123,L2123,M2123)</f>
        <v>490.3906826</v>
      </c>
      <c r="T2123" s="25" t="n">
        <f aca="false">SUM(F2123,H2123,J2123,K2123,L2123,M2123,Q2123)</f>
        <v>490.3906826</v>
      </c>
      <c r="AMH2123" s="13"/>
      <c r="AMI2123" s="0"/>
      <c r="AMJ2123" s="0"/>
    </row>
    <row r="2124" s="39" customFormat="true" ht="13.8" hidden="false" customHeight="false" outlineLevel="0" collapsed="false">
      <c r="A2124" s="27" t="n">
        <v>31203132</v>
      </c>
      <c r="B2124" s="28" t="s">
        <v>2153</v>
      </c>
      <c r="C2124" s="29"/>
      <c r="D2124" s="29"/>
      <c r="E2124" s="27" t="s">
        <v>320</v>
      </c>
      <c r="F2124" s="19" t="n">
        <f aca="false">IF(C2124="",VLOOKUP(E2124,'PORTE E UCO'!$A$5:$D$46,4,0),VLOOKUP(E2124,'PORTE E UCO'!$A$5:$D$46,4,0)*C2124)</f>
        <v>1224.795374</v>
      </c>
      <c r="G2124" s="30" t="n">
        <v>36.5</v>
      </c>
      <c r="H2124" s="21" t="n">
        <f aca="false">G2124*$R$2</f>
        <v>718.087568</v>
      </c>
      <c r="I2124" s="27" t="n">
        <v>1</v>
      </c>
      <c r="J2124" s="22" t="n">
        <f aca="false">IF(I2124&gt;=1,F2124*$J$2,"")</f>
        <v>367.4386122</v>
      </c>
      <c r="K2124" s="22" t="str">
        <f aca="false">IF(I2124&gt;=2,F2124*$K$2,"")</f>
        <v/>
      </c>
      <c r="L2124" s="22" t="str">
        <f aca="false">IF(I2124&gt;=3,F2124*$L$2,"")</f>
        <v/>
      </c>
      <c r="M2124" s="22" t="str">
        <f aca="false">IF(I2124&gt;=4,F2124*$M$2,"")</f>
        <v/>
      </c>
      <c r="N2124" s="27" t="n">
        <v>5</v>
      </c>
      <c r="O2124" s="27" t="n">
        <v>0</v>
      </c>
      <c r="P2124" s="31" t="n">
        <v>0</v>
      </c>
      <c r="Q2124" s="32"/>
      <c r="R2124" s="38"/>
      <c r="S2124" s="25" t="n">
        <f aca="false">SUM(F2124,H2124,J2124,K2124,L2124,M2124)</f>
        <v>2310.3215542</v>
      </c>
      <c r="T2124" s="25" t="n">
        <f aca="false">SUM(F2124,H2124,J2124,K2124,L2124,M2124,Q2124)</f>
        <v>2310.3215542</v>
      </c>
      <c r="AMH2124" s="13"/>
      <c r="AMI2124" s="0"/>
      <c r="AMJ2124" s="0"/>
    </row>
    <row r="2125" s="39" customFormat="true" ht="13.8" hidden="false" customHeight="false" outlineLevel="0" collapsed="false">
      <c r="A2125" s="16" t="n">
        <v>31203060</v>
      </c>
      <c r="B2125" s="17" t="s">
        <v>2154</v>
      </c>
      <c r="C2125" s="18"/>
      <c r="D2125" s="18"/>
      <c r="E2125" s="16" t="s">
        <v>272</v>
      </c>
      <c r="F2125" s="19" t="n">
        <f aca="false">IF(C2125="",VLOOKUP(E2125,'PORTE E UCO'!$A$5:$D$46,4,0),VLOOKUP(E2125,'PORTE E UCO'!$A$5:$D$46,4,0)*C2125)</f>
        <v>801.009488</v>
      </c>
      <c r="G2125" s="20"/>
      <c r="H2125" s="21" t="n">
        <f aca="false">G2125*$R$2</f>
        <v>0</v>
      </c>
      <c r="I2125" s="16" t="n">
        <v>1</v>
      </c>
      <c r="J2125" s="22" t="n">
        <f aca="false">IF(I2125&gt;=1,F2125*$J$2,"")</f>
        <v>240.3028464</v>
      </c>
      <c r="K2125" s="22" t="str">
        <f aca="false">IF(I2125&gt;=2,F2125*$K$2,"")</f>
        <v/>
      </c>
      <c r="L2125" s="22" t="str">
        <f aca="false">IF(I2125&gt;=3,F2125*$L$2,"")</f>
        <v/>
      </c>
      <c r="M2125" s="22" t="str">
        <f aca="false">IF(I2125&gt;=4,F2125*$M$2,"")</f>
        <v/>
      </c>
      <c r="N2125" s="16" t="n">
        <v>3</v>
      </c>
      <c r="O2125" s="16" t="n">
        <v>0</v>
      </c>
      <c r="P2125" s="23" t="n">
        <v>0</v>
      </c>
      <c r="Q2125" s="22"/>
      <c r="R2125" s="38"/>
      <c r="S2125" s="25" t="n">
        <f aca="false">SUM(F2125,H2125,J2125,K2125,L2125,M2125)</f>
        <v>1041.3123344</v>
      </c>
      <c r="T2125" s="25" t="n">
        <f aca="false">SUM(F2125,H2125,J2125,K2125,L2125,M2125,Q2125)</f>
        <v>1041.3123344</v>
      </c>
      <c r="AMH2125" s="13"/>
      <c r="AMI2125" s="0"/>
      <c r="AMJ2125" s="0"/>
    </row>
    <row r="2126" s="39" customFormat="true" ht="13.8" hidden="false" customHeight="false" outlineLevel="0" collapsed="false">
      <c r="A2126" s="27" t="n">
        <v>31203140</v>
      </c>
      <c r="B2126" s="28" t="s">
        <v>2155</v>
      </c>
      <c r="C2126" s="29"/>
      <c r="D2126" s="29"/>
      <c r="E2126" s="27" t="s">
        <v>167</v>
      </c>
      <c r="F2126" s="19" t="n">
        <f aca="false">IF(C2126="",VLOOKUP(E2126,'PORTE E UCO'!$A$5:$D$46,4,0),VLOOKUP(E2126,'PORTE E UCO'!$A$5:$D$46,4,0)*C2126)</f>
        <v>566.612796</v>
      </c>
      <c r="G2126" s="30" t="n">
        <v>28.39</v>
      </c>
      <c r="H2126" s="21" t="n">
        <f aca="false">G2126*$R$2</f>
        <v>558.53441248</v>
      </c>
      <c r="I2126" s="27" t="n">
        <v>1</v>
      </c>
      <c r="J2126" s="22" t="n">
        <f aca="false">IF(I2126&gt;=1,F2126*$J$2,"")</f>
        <v>169.9838388</v>
      </c>
      <c r="K2126" s="22" t="str">
        <f aca="false">IF(I2126&gt;=2,F2126*$K$2,"")</f>
        <v/>
      </c>
      <c r="L2126" s="22" t="str">
        <f aca="false">IF(I2126&gt;=3,F2126*$L$2,"")</f>
        <v/>
      </c>
      <c r="M2126" s="22" t="str">
        <f aca="false">IF(I2126&gt;=4,F2126*$M$2,"")</f>
        <v/>
      </c>
      <c r="N2126" s="27" t="n">
        <v>5</v>
      </c>
      <c r="O2126" s="27" t="n">
        <v>0</v>
      </c>
      <c r="P2126" s="31" t="n">
        <v>0</v>
      </c>
      <c r="Q2126" s="32"/>
      <c r="R2126" s="38"/>
      <c r="S2126" s="25" t="n">
        <f aca="false">SUM(F2126,H2126,J2126,K2126,L2126,M2126)</f>
        <v>1295.13104728</v>
      </c>
      <c r="T2126" s="25" t="n">
        <f aca="false">SUM(F2126,H2126,J2126,K2126,L2126,M2126,Q2126)</f>
        <v>1295.13104728</v>
      </c>
      <c r="AMH2126" s="13"/>
      <c r="AMI2126" s="0"/>
      <c r="AMJ2126" s="0"/>
    </row>
    <row r="2127" s="39" customFormat="true" ht="13.8" hidden="false" customHeight="false" outlineLevel="0" collapsed="false">
      <c r="A2127" s="16" t="n">
        <v>31203078</v>
      </c>
      <c r="B2127" s="17" t="s">
        <v>2156</v>
      </c>
      <c r="C2127" s="18"/>
      <c r="D2127" s="18"/>
      <c r="E2127" s="16" t="s">
        <v>223</v>
      </c>
      <c r="F2127" s="19" t="n">
        <f aca="false">IF(C2127="",VLOOKUP(E2127,'PORTE E UCO'!$A$5:$D$46,4,0),VLOOKUP(E2127,'PORTE E UCO'!$A$5:$D$46,4,0)*C2127)</f>
        <v>436.20385</v>
      </c>
      <c r="G2127" s="20"/>
      <c r="H2127" s="21" t="n">
        <f aca="false">G2127*$R$2</f>
        <v>0</v>
      </c>
      <c r="I2127" s="16" t="n">
        <v>1</v>
      </c>
      <c r="J2127" s="22" t="n">
        <f aca="false">IF(I2127&gt;=1,F2127*$J$2,"")</f>
        <v>130.861155</v>
      </c>
      <c r="K2127" s="22" t="str">
        <f aca="false">IF(I2127&gt;=2,F2127*$K$2,"")</f>
        <v/>
      </c>
      <c r="L2127" s="22" t="str">
        <f aca="false">IF(I2127&gt;=3,F2127*$L$2,"")</f>
        <v/>
      </c>
      <c r="M2127" s="22" t="str">
        <f aca="false">IF(I2127&gt;=4,F2127*$M$2,"")</f>
        <v/>
      </c>
      <c r="N2127" s="16" t="n">
        <v>2</v>
      </c>
      <c r="O2127" s="16" t="n">
        <v>0</v>
      </c>
      <c r="P2127" s="23" t="n">
        <v>0</v>
      </c>
      <c r="Q2127" s="22"/>
      <c r="R2127" s="38"/>
      <c r="S2127" s="25" t="n">
        <f aca="false">SUM(F2127,H2127,J2127,K2127,L2127,M2127)</f>
        <v>567.065005</v>
      </c>
      <c r="T2127" s="25" t="n">
        <f aca="false">SUM(F2127,H2127,J2127,K2127,L2127,M2127,Q2127)</f>
        <v>567.065005</v>
      </c>
      <c r="AMH2127" s="13"/>
      <c r="AMI2127" s="0"/>
      <c r="AMJ2127" s="0"/>
    </row>
    <row r="2128" s="39" customFormat="true" ht="13.8" hidden="false" customHeight="false" outlineLevel="0" collapsed="false">
      <c r="A2128" s="27" t="n">
        <v>31203086</v>
      </c>
      <c r="B2128" s="28" t="s">
        <v>2157</v>
      </c>
      <c r="C2128" s="29"/>
      <c r="D2128" s="29"/>
      <c r="E2128" s="27" t="s">
        <v>15</v>
      </c>
      <c r="F2128" s="19" t="n">
        <f aca="false">IF(C2128="",VLOOKUP(E2128,'PORTE E UCO'!$A$5:$D$46,4,0),VLOOKUP(E2128,'PORTE E UCO'!$A$5:$D$46,4,0)*C2128)</f>
        <v>93.13473</v>
      </c>
      <c r="G2128" s="30"/>
      <c r="H2128" s="21" t="n">
        <f aca="false">G2128*$R$2</f>
        <v>0</v>
      </c>
      <c r="I2128" s="27" t="n">
        <v>0</v>
      </c>
      <c r="J2128" s="22" t="str">
        <f aca="false">IF(I2128&gt;=1,F2128*$J$2,"")</f>
        <v/>
      </c>
      <c r="K2128" s="22" t="str">
        <f aca="false">IF(I2128&gt;=2,F2128*$K$2,"")</f>
        <v/>
      </c>
      <c r="L2128" s="22" t="str">
        <f aca="false">IF(I2128&gt;=3,F2128*$L$2,"")</f>
        <v/>
      </c>
      <c r="M2128" s="22" t="str">
        <f aca="false">IF(I2128&gt;=4,F2128*$M$2,"")</f>
        <v/>
      </c>
      <c r="N2128" s="27" t="n">
        <v>1</v>
      </c>
      <c r="O2128" s="27" t="n">
        <v>0</v>
      </c>
      <c r="P2128" s="31" t="n">
        <v>0</v>
      </c>
      <c r="Q2128" s="32"/>
      <c r="R2128" s="38"/>
      <c r="S2128" s="25" t="n">
        <f aca="false">SUM(F2128,H2128,J2128,K2128,L2128,M2128)</f>
        <v>93.13473</v>
      </c>
      <c r="T2128" s="25" t="n">
        <f aca="false">SUM(F2128,H2128,J2128,K2128,L2128,M2128,Q2128)</f>
        <v>93.13473</v>
      </c>
      <c r="AMH2128" s="13"/>
      <c r="AMI2128" s="0"/>
      <c r="AMJ2128" s="0"/>
    </row>
    <row r="2129" s="39" customFormat="true" ht="13.8" hidden="false" customHeight="false" outlineLevel="0" collapsed="false">
      <c r="A2129" s="16" t="n">
        <v>31203094</v>
      </c>
      <c r="B2129" s="17" t="s">
        <v>2158</v>
      </c>
      <c r="C2129" s="18"/>
      <c r="D2129" s="18"/>
      <c r="E2129" s="16" t="s">
        <v>195</v>
      </c>
      <c r="F2129" s="19" t="n">
        <f aca="false">IF(C2129="",VLOOKUP(E2129,'PORTE E UCO'!$A$5:$D$46,4,0),VLOOKUP(E2129,'PORTE E UCO'!$A$5:$D$46,4,0)*C2129)</f>
        <v>742.008916</v>
      </c>
      <c r="G2129" s="20"/>
      <c r="H2129" s="21" t="n">
        <f aca="false">G2129*$R$2</f>
        <v>0</v>
      </c>
      <c r="I2129" s="16" t="n">
        <v>1</v>
      </c>
      <c r="J2129" s="22" t="n">
        <f aca="false">IF(I2129&gt;=1,F2129*$J$2,"")</f>
        <v>222.6026748</v>
      </c>
      <c r="K2129" s="22" t="str">
        <f aca="false">IF(I2129&gt;=2,F2129*$K$2,"")</f>
        <v/>
      </c>
      <c r="L2129" s="22" t="str">
        <f aca="false">IF(I2129&gt;=3,F2129*$L$2,"")</f>
        <v/>
      </c>
      <c r="M2129" s="22" t="str">
        <f aca="false">IF(I2129&gt;=4,F2129*$M$2,"")</f>
        <v/>
      </c>
      <c r="N2129" s="16" t="n">
        <v>3</v>
      </c>
      <c r="O2129" s="16" t="n">
        <v>0</v>
      </c>
      <c r="P2129" s="23" t="n">
        <v>0</v>
      </c>
      <c r="Q2129" s="22"/>
      <c r="R2129" s="38"/>
      <c r="S2129" s="25" t="n">
        <f aca="false">SUM(F2129,H2129,J2129,K2129,L2129,M2129)</f>
        <v>964.6115908</v>
      </c>
      <c r="T2129" s="25" t="n">
        <f aca="false">SUM(F2129,H2129,J2129,K2129,L2129,M2129,Q2129)</f>
        <v>964.6115908</v>
      </c>
      <c r="AMH2129" s="13"/>
      <c r="AMI2129" s="0"/>
      <c r="AMJ2129" s="0"/>
    </row>
    <row r="2130" s="39" customFormat="true" ht="13.8" hidden="false" customHeight="false" outlineLevel="0" collapsed="false">
      <c r="A2130" s="27" t="n">
        <v>31203108</v>
      </c>
      <c r="B2130" s="28" t="s">
        <v>2159</v>
      </c>
      <c r="C2130" s="29"/>
      <c r="D2130" s="29"/>
      <c r="E2130" s="27" t="s">
        <v>272</v>
      </c>
      <c r="F2130" s="19" t="n">
        <f aca="false">IF(C2130="",VLOOKUP(E2130,'PORTE E UCO'!$A$5:$D$46,4,0),VLOOKUP(E2130,'PORTE E UCO'!$A$5:$D$46,4,0)*C2130)</f>
        <v>801.009488</v>
      </c>
      <c r="G2130" s="30"/>
      <c r="H2130" s="21" t="n">
        <f aca="false">G2130*$R$2</f>
        <v>0</v>
      </c>
      <c r="I2130" s="27" t="n">
        <v>1</v>
      </c>
      <c r="J2130" s="22" t="n">
        <f aca="false">IF(I2130&gt;=1,F2130*$J$2,"")</f>
        <v>240.3028464</v>
      </c>
      <c r="K2130" s="22" t="str">
        <f aca="false">IF(I2130&gt;=2,F2130*$K$2,"")</f>
        <v/>
      </c>
      <c r="L2130" s="22" t="str">
        <f aca="false">IF(I2130&gt;=3,F2130*$L$2,"")</f>
        <v/>
      </c>
      <c r="M2130" s="22" t="str">
        <f aca="false">IF(I2130&gt;=4,F2130*$M$2,"")</f>
        <v/>
      </c>
      <c r="N2130" s="27" t="n">
        <v>3</v>
      </c>
      <c r="O2130" s="27" t="n">
        <v>0</v>
      </c>
      <c r="P2130" s="31" t="n">
        <v>0</v>
      </c>
      <c r="Q2130" s="32"/>
      <c r="R2130" s="38"/>
      <c r="S2130" s="25" t="n">
        <f aca="false">SUM(F2130,H2130,J2130,K2130,L2130,M2130)</f>
        <v>1041.3123344</v>
      </c>
      <c r="T2130" s="25" t="n">
        <f aca="false">SUM(F2130,H2130,J2130,K2130,L2130,M2130,Q2130)</f>
        <v>1041.3123344</v>
      </c>
      <c r="AMH2130" s="13"/>
      <c r="AMI2130" s="0"/>
      <c r="AMJ2130" s="0"/>
    </row>
    <row r="2131" s="39" customFormat="true" ht="13.8" hidden="false" customHeight="false" outlineLevel="0" collapsed="false">
      <c r="A2131" s="16" t="n">
        <v>31203116</v>
      </c>
      <c r="B2131" s="17" t="s">
        <v>2160</v>
      </c>
      <c r="C2131" s="18"/>
      <c r="D2131" s="18"/>
      <c r="E2131" s="16" t="s">
        <v>223</v>
      </c>
      <c r="F2131" s="19" t="n">
        <f aca="false">IF(C2131="",VLOOKUP(E2131,'PORTE E UCO'!$A$5:$D$46,4,0),VLOOKUP(E2131,'PORTE E UCO'!$A$5:$D$46,4,0)*C2131)</f>
        <v>436.20385</v>
      </c>
      <c r="G2131" s="20"/>
      <c r="H2131" s="21" t="n">
        <f aca="false">G2131*$R$2</f>
        <v>0</v>
      </c>
      <c r="I2131" s="16" t="n">
        <v>1</v>
      </c>
      <c r="J2131" s="22" t="n">
        <f aca="false">IF(I2131&gt;=1,F2131*$J$2,"")</f>
        <v>130.861155</v>
      </c>
      <c r="K2131" s="22" t="str">
        <f aca="false">IF(I2131&gt;=2,F2131*$K$2,"")</f>
        <v/>
      </c>
      <c r="L2131" s="22" t="str">
        <f aca="false">IF(I2131&gt;=3,F2131*$L$2,"")</f>
        <v/>
      </c>
      <c r="M2131" s="22" t="str">
        <f aca="false">IF(I2131&gt;=4,F2131*$M$2,"")</f>
        <v/>
      </c>
      <c r="N2131" s="16" t="n">
        <v>5</v>
      </c>
      <c r="O2131" s="16" t="n">
        <v>0</v>
      </c>
      <c r="P2131" s="23" t="n">
        <v>0</v>
      </c>
      <c r="Q2131" s="22"/>
      <c r="R2131" s="38"/>
      <c r="S2131" s="25" t="n">
        <f aca="false">SUM(F2131,H2131,J2131,K2131,L2131,M2131)</f>
        <v>567.065005</v>
      </c>
      <c r="T2131" s="25" t="n">
        <f aca="false">SUM(F2131,H2131,J2131,K2131,L2131,M2131,Q2131)</f>
        <v>567.065005</v>
      </c>
      <c r="AMH2131" s="13"/>
      <c r="AMI2131" s="0"/>
      <c r="AMJ2131" s="0"/>
    </row>
    <row r="2132" s="39" customFormat="true" ht="13.8" hidden="false" customHeight="false" outlineLevel="0" collapsed="false">
      <c r="A2132" s="27" t="n">
        <v>31203124</v>
      </c>
      <c r="B2132" s="28" t="s">
        <v>2161</v>
      </c>
      <c r="C2132" s="29"/>
      <c r="D2132" s="29"/>
      <c r="E2132" s="27" t="s">
        <v>223</v>
      </c>
      <c r="F2132" s="19" t="n">
        <f aca="false">IF(C2132="",VLOOKUP(E2132,'PORTE E UCO'!$A$5:$D$46,4,0),VLOOKUP(E2132,'PORTE E UCO'!$A$5:$D$46,4,0)*C2132)</f>
        <v>436.20385</v>
      </c>
      <c r="G2132" s="30"/>
      <c r="H2132" s="21" t="n">
        <f aca="false">G2132*$R$2</f>
        <v>0</v>
      </c>
      <c r="I2132" s="27" t="n">
        <v>1</v>
      </c>
      <c r="J2132" s="22" t="n">
        <f aca="false">IF(I2132&gt;=1,F2132*$J$2,"")</f>
        <v>130.861155</v>
      </c>
      <c r="K2132" s="22" t="str">
        <f aca="false">IF(I2132&gt;=2,F2132*$K$2,"")</f>
        <v/>
      </c>
      <c r="L2132" s="22" t="str">
        <f aca="false">IF(I2132&gt;=3,F2132*$L$2,"")</f>
        <v/>
      </c>
      <c r="M2132" s="22" t="str">
        <f aca="false">IF(I2132&gt;=4,F2132*$M$2,"")</f>
        <v/>
      </c>
      <c r="N2132" s="27" t="n">
        <v>2</v>
      </c>
      <c r="O2132" s="27" t="n">
        <v>0</v>
      </c>
      <c r="P2132" s="31" t="n">
        <v>0</v>
      </c>
      <c r="Q2132" s="32"/>
      <c r="R2132" s="38"/>
      <c r="S2132" s="25" t="n">
        <f aca="false">SUM(F2132,H2132,J2132,K2132,L2132,M2132)</f>
        <v>567.065005</v>
      </c>
      <c r="T2132" s="25" t="n">
        <f aca="false">SUM(F2132,H2132,J2132,K2132,L2132,M2132,Q2132)</f>
        <v>567.065005</v>
      </c>
      <c r="AMH2132" s="13"/>
      <c r="AMI2132" s="0"/>
      <c r="AMJ2132" s="0"/>
    </row>
    <row r="2133" s="39" customFormat="true" ht="13.8" hidden="false" customHeight="false" outlineLevel="0" collapsed="false">
      <c r="A2133" s="16" t="n">
        <v>31204015</v>
      </c>
      <c r="B2133" s="17" t="s">
        <v>2162</v>
      </c>
      <c r="C2133" s="18"/>
      <c r="D2133" s="18"/>
      <c r="E2133" s="16" t="s">
        <v>37</v>
      </c>
      <c r="F2133" s="19" t="n">
        <f aca="false">IF(C2133="",VLOOKUP(E2133,'PORTE E UCO'!$A$5:$D$46,4,0),VLOOKUP(E2133,'PORTE E UCO'!$A$5:$D$46,4,0)*C2133)</f>
        <v>192.437794</v>
      </c>
      <c r="G2133" s="20"/>
      <c r="H2133" s="21" t="n">
        <f aca="false">G2133*$R$2</f>
        <v>0</v>
      </c>
      <c r="I2133" s="16" t="n">
        <v>1</v>
      </c>
      <c r="J2133" s="22" t="n">
        <f aca="false">IF(I2133&gt;=1,F2133*$J$2,"")</f>
        <v>57.7313382</v>
      </c>
      <c r="K2133" s="22" t="str">
        <f aca="false">IF(I2133&gt;=2,F2133*$K$2,"")</f>
        <v/>
      </c>
      <c r="L2133" s="22" t="str">
        <f aca="false">IF(I2133&gt;=3,F2133*$L$2,"")</f>
        <v/>
      </c>
      <c r="M2133" s="22" t="str">
        <f aca="false">IF(I2133&gt;=4,F2133*$M$2,"")</f>
        <v/>
      </c>
      <c r="N2133" s="16" t="n">
        <v>1</v>
      </c>
      <c r="O2133" s="16" t="n">
        <v>0</v>
      </c>
      <c r="P2133" s="23" t="n">
        <v>0</v>
      </c>
      <c r="Q2133" s="22"/>
      <c r="R2133" s="38"/>
      <c r="S2133" s="25" t="n">
        <f aca="false">SUM(F2133,H2133,J2133,K2133,L2133,M2133)</f>
        <v>250.1691322</v>
      </c>
      <c r="T2133" s="25" t="n">
        <f aca="false">SUM(F2133,H2133,J2133,K2133,L2133,M2133,Q2133)</f>
        <v>250.1691322</v>
      </c>
      <c r="AMH2133" s="13"/>
      <c r="AMI2133" s="0"/>
      <c r="AMJ2133" s="0"/>
    </row>
    <row r="2134" s="39" customFormat="true" ht="13.8" hidden="false" customHeight="false" outlineLevel="0" collapsed="false">
      <c r="A2134" s="27" t="n">
        <v>31204023</v>
      </c>
      <c r="B2134" s="28" t="s">
        <v>2142</v>
      </c>
      <c r="C2134" s="29"/>
      <c r="D2134" s="29"/>
      <c r="E2134" s="27" t="s">
        <v>37</v>
      </c>
      <c r="F2134" s="19" t="n">
        <f aca="false">IF(C2134="",VLOOKUP(E2134,'PORTE E UCO'!$A$5:$D$46,4,0),VLOOKUP(E2134,'PORTE E UCO'!$A$5:$D$46,4,0)*C2134)</f>
        <v>192.437794</v>
      </c>
      <c r="G2134" s="30"/>
      <c r="H2134" s="21" t="n">
        <f aca="false">G2134*$R$2</f>
        <v>0</v>
      </c>
      <c r="I2134" s="27" t="n">
        <v>0</v>
      </c>
      <c r="J2134" s="22" t="str">
        <f aca="false">IF(I2134&gt;=1,F2134*$J$2,"")</f>
        <v/>
      </c>
      <c r="K2134" s="22" t="str">
        <f aca="false">IF(I2134&gt;=2,F2134*$K$2,"")</f>
        <v/>
      </c>
      <c r="L2134" s="22" t="str">
        <f aca="false">IF(I2134&gt;=3,F2134*$L$2,"")</f>
        <v/>
      </c>
      <c r="M2134" s="22" t="str">
        <f aca="false">IF(I2134&gt;=4,F2134*$M$2,"")</f>
        <v/>
      </c>
      <c r="N2134" s="27" t="n">
        <v>1</v>
      </c>
      <c r="O2134" s="27" t="n">
        <v>0</v>
      </c>
      <c r="P2134" s="31" t="n">
        <v>0</v>
      </c>
      <c r="Q2134" s="32"/>
      <c r="R2134" s="38"/>
      <c r="S2134" s="25" t="n">
        <f aca="false">SUM(F2134,H2134,J2134,K2134,L2134,M2134)</f>
        <v>192.437794</v>
      </c>
      <c r="T2134" s="25" t="n">
        <f aca="false">SUM(F2134,H2134,J2134,K2134,L2134,M2134,Q2134)</f>
        <v>192.437794</v>
      </c>
      <c r="AMH2134" s="13"/>
      <c r="AMI2134" s="0"/>
      <c r="AMJ2134" s="0"/>
    </row>
    <row r="2135" s="39" customFormat="true" ht="13.8" hidden="false" customHeight="false" outlineLevel="0" collapsed="false">
      <c r="A2135" s="16" t="n">
        <v>31204031</v>
      </c>
      <c r="B2135" s="17" t="s">
        <v>2163</v>
      </c>
      <c r="C2135" s="18"/>
      <c r="D2135" s="18"/>
      <c r="E2135" s="16" t="s">
        <v>22</v>
      </c>
      <c r="F2135" s="19" t="n">
        <f aca="false">IF(C2135="",VLOOKUP(E2135,'PORTE E UCO'!$A$5:$D$46,4,0),VLOOKUP(E2135,'PORTE E UCO'!$A$5:$D$46,4,0)*C2135)</f>
        <v>220.434104</v>
      </c>
      <c r="G2135" s="20"/>
      <c r="H2135" s="21" t="n">
        <f aca="false">G2135*$R$2</f>
        <v>0</v>
      </c>
      <c r="I2135" s="16" t="n">
        <v>1</v>
      </c>
      <c r="J2135" s="22" t="n">
        <f aca="false">IF(I2135&gt;=1,F2135*$J$2,"")</f>
        <v>66.1302312</v>
      </c>
      <c r="K2135" s="22" t="str">
        <f aca="false">IF(I2135&gt;=2,F2135*$K$2,"")</f>
        <v/>
      </c>
      <c r="L2135" s="22" t="str">
        <f aca="false">IF(I2135&gt;=3,F2135*$L$2,"")</f>
        <v/>
      </c>
      <c r="M2135" s="22" t="str">
        <f aca="false">IF(I2135&gt;=4,F2135*$M$2,"")</f>
        <v/>
      </c>
      <c r="N2135" s="16" t="n">
        <v>2</v>
      </c>
      <c r="O2135" s="16" t="n">
        <v>0</v>
      </c>
      <c r="P2135" s="23" t="n">
        <v>0</v>
      </c>
      <c r="Q2135" s="22"/>
      <c r="R2135" s="38"/>
      <c r="S2135" s="25" t="n">
        <f aca="false">SUM(F2135,H2135,J2135,K2135,L2135,M2135)</f>
        <v>286.5643352</v>
      </c>
      <c r="T2135" s="25" t="n">
        <f aca="false">SUM(F2135,H2135,J2135,K2135,L2135,M2135,Q2135)</f>
        <v>286.5643352</v>
      </c>
      <c r="AMH2135" s="13"/>
      <c r="AMI2135" s="0"/>
      <c r="AMJ2135" s="0"/>
    </row>
    <row r="2136" s="39" customFormat="true" ht="13.8" hidden="false" customHeight="false" outlineLevel="0" collapsed="false">
      <c r="A2136" s="27" t="n">
        <v>31204040</v>
      </c>
      <c r="B2136" s="28" t="s">
        <v>2164</v>
      </c>
      <c r="C2136" s="29"/>
      <c r="D2136" s="29"/>
      <c r="E2136" s="27" t="s">
        <v>460</v>
      </c>
      <c r="F2136" s="19" t="n">
        <f aca="false">IF(C2136="",VLOOKUP(E2136,'PORTE E UCO'!$A$5:$D$46,4,0),VLOOKUP(E2136,'PORTE E UCO'!$A$5:$D$46,4,0)*C2136)</f>
        <v>627.14783</v>
      </c>
      <c r="G2136" s="30"/>
      <c r="H2136" s="21" t="n">
        <f aca="false">G2136*$R$2</f>
        <v>0</v>
      </c>
      <c r="I2136" s="27" t="n">
        <v>1</v>
      </c>
      <c r="J2136" s="22" t="n">
        <f aca="false">IF(I2136&gt;=1,F2136*$J$2,"")</f>
        <v>188.144349</v>
      </c>
      <c r="K2136" s="22" t="str">
        <f aca="false">IF(I2136&gt;=2,F2136*$K$2,"")</f>
        <v/>
      </c>
      <c r="L2136" s="22" t="str">
        <f aca="false">IF(I2136&gt;=3,F2136*$L$2,"")</f>
        <v/>
      </c>
      <c r="M2136" s="22" t="str">
        <f aca="false">IF(I2136&gt;=4,F2136*$M$2,"")</f>
        <v/>
      </c>
      <c r="N2136" s="27" t="n">
        <v>3</v>
      </c>
      <c r="O2136" s="27" t="n">
        <v>0</v>
      </c>
      <c r="P2136" s="31" t="n">
        <v>0</v>
      </c>
      <c r="Q2136" s="32"/>
      <c r="R2136" s="38"/>
      <c r="S2136" s="25" t="n">
        <f aca="false">SUM(F2136,H2136,J2136,K2136,L2136,M2136)</f>
        <v>815.292179</v>
      </c>
      <c r="T2136" s="25" t="n">
        <f aca="false">SUM(F2136,H2136,J2136,K2136,L2136,M2136,Q2136)</f>
        <v>815.292179</v>
      </c>
      <c r="AMH2136" s="13"/>
      <c r="AMI2136" s="0"/>
      <c r="AMJ2136" s="0"/>
    </row>
    <row r="2137" s="39" customFormat="true" ht="13.8" hidden="false" customHeight="false" outlineLevel="0" collapsed="false">
      <c r="A2137" s="16" t="n">
        <v>31204058</v>
      </c>
      <c r="B2137" s="17" t="s">
        <v>2165</v>
      </c>
      <c r="C2137" s="18"/>
      <c r="D2137" s="18"/>
      <c r="E2137" s="16" t="s">
        <v>272</v>
      </c>
      <c r="F2137" s="19" t="n">
        <f aca="false">IF(C2137="",VLOOKUP(E2137,'PORTE E UCO'!$A$5:$D$46,4,0),VLOOKUP(E2137,'PORTE E UCO'!$A$5:$D$46,4,0)*C2137)</f>
        <v>801.009488</v>
      </c>
      <c r="G2137" s="20"/>
      <c r="H2137" s="21" t="n">
        <f aca="false">G2137*$R$2</f>
        <v>0</v>
      </c>
      <c r="I2137" s="16" t="n">
        <v>1</v>
      </c>
      <c r="J2137" s="22" t="n">
        <f aca="false">IF(I2137&gt;=1,F2137*$J$2,"")</f>
        <v>240.3028464</v>
      </c>
      <c r="K2137" s="22" t="str">
        <f aca="false">IF(I2137&gt;=2,F2137*$K$2,"")</f>
        <v/>
      </c>
      <c r="L2137" s="22" t="str">
        <f aca="false">IF(I2137&gt;=3,F2137*$L$2,"")</f>
        <v/>
      </c>
      <c r="M2137" s="22" t="str">
        <f aca="false">IF(I2137&gt;=4,F2137*$M$2,"")</f>
        <v/>
      </c>
      <c r="N2137" s="16" t="n">
        <v>5</v>
      </c>
      <c r="O2137" s="16" t="n">
        <v>0</v>
      </c>
      <c r="P2137" s="23" t="n">
        <v>0</v>
      </c>
      <c r="Q2137" s="22"/>
      <c r="R2137" s="38"/>
      <c r="S2137" s="25" t="n">
        <f aca="false">SUM(F2137,H2137,J2137,K2137,L2137,M2137)</f>
        <v>1041.3123344</v>
      </c>
      <c r="T2137" s="25" t="n">
        <f aca="false">SUM(F2137,H2137,J2137,K2137,L2137,M2137,Q2137)</f>
        <v>1041.3123344</v>
      </c>
      <c r="AMH2137" s="13"/>
      <c r="AMI2137" s="0"/>
      <c r="AMJ2137" s="0"/>
    </row>
    <row r="2138" s="39" customFormat="true" ht="13.8" hidden="false" customHeight="false" outlineLevel="0" collapsed="false">
      <c r="A2138" s="27" t="n">
        <v>31204066</v>
      </c>
      <c r="B2138" s="28" t="s">
        <v>2166</v>
      </c>
      <c r="C2138" s="29"/>
      <c r="D2138" s="29"/>
      <c r="E2138" s="27" t="s">
        <v>22</v>
      </c>
      <c r="F2138" s="19" t="n">
        <f aca="false">IF(C2138="",VLOOKUP(E2138,'PORTE E UCO'!$A$5:$D$46,4,0),VLOOKUP(E2138,'PORTE E UCO'!$A$5:$D$46,4,0)*C2138)</f>
        <v>220.434104</v>
      </c>
      <c r="G2138" s="30"/>
      <c r="H2138" s="21" t="n">
        <f aca="false">G2138*$R$2</f>
        <v>0</v>
      </c>
      <c r="I2138" s="27" t="n">
        <v>1</v>
      </c>
      <c r="J2138" s="22" t="n">
        <f aca="false">IF(I2138&gt;=1,F2138*$J$2,"")</f>
        <v>66.1302312</v>
      </c>
      <c r="K2138" s="22" t="str">
        <f aca="false">IF(I2138&gt;=2,F2138*$K$2,"")</f>
        <v/>
      </c>
      <c r="L2138" s="22" t="str">
        <f aca="false">IF(I2138&gt;=3,F2138*$L$2,"")</f>
        <v/>
      </c>
      <c r="M2138" s="22" t="str">
        <f aca="false">IF(I2138&gt;=4,F2138*$M$2,"")</f>
        <v/>
      </c>
      <c r="N2138" s="27" t="n">
        <v>1</v>
      </c>
      <c r="O2138" s="27" t="n">
        <v>0</v>
      </c>
      <c r="P2138" s="31" t="n">
        <v>0</v>
      </c>
      <c r="Q2138" s="32"/>
      <c r="R2138" s="38"/>
      <c r="S2138" s="25" t="n">
        <f aca="false">SUM(F2138,H2138,J2138,K2138,L2138,M2138)</f>
        <v>286.5643352</v>
      </c>
      <c r="T2138" s="25" t="n">
        <f aca="false">SUM(F2138,H2138,J2138,K2138,L2138,M2138,Q2138)</f>
        <v>286.5643352</v>
      </c>
      <c r="AMH2138" s="13"/>
      <c r="AMI2138" s="0"/>
      <c r="AMJ2138" s="0"/>
    </row>
    <row r="2139" s="39" customFormat="true" ht="13.8" hidden="false" customHeight="false" outlineLevel="0" collapsed="false">
      <c r="A2139" s="16" t="n">
        <v>31205070</v>
      </c>
      <c r="B2139" s="17" t="s">
        <v>2167</v>
      </c>
      <c r="C2139" s="18"/>
      <c r="D2139" s="18"/>
      <c r="E2139" s="16" t="s">
        <v>272</v>
      </c>
      <c r="F2139" s="19" t="n">
        <f aca="false">IF(C2139="",VLOOKUP(E2139,'PORTE E UCO'!$A$5:$D$46,4,0),VLOOKUP(E2139,'PORTE E UCO'!$A$5:$D$46,4,0)*C2139)</f>
        <v>801.009488</v>
      </c>
      <c r="G2139" s="20"/>
      <c r="H2139" s="21" t="n">
        <f aca="false">G2139*$R$2</f>
        <v>0</v>
      </c>
      <c r="I2139" s="16" t="n">
        <v>1</v>
      </c>
      <c r="J2139" s="22" t="n">
        <f aca="false">IF(I2139&gt;=1,F2139*$J$2,"")</f>
        <v>240.3028464</v>
      </c>
      <c r="K2139" s="22" t="str">
        <f aca="false">IF(I2139&gt;=2,F2139*$K$2,"")</f>
        <v/>
      </c>
      <c r="L2139" s="22" t="str">
        <f aca="false">IF(I2139&gt;=3,F2139*$L$2,"")</f>
        <v/>
      </c>
      <c r="M2139" s="22" t="str">
        <f aca="false">IF(I2139&gt;=4,F2139*$M$2,"")</f>
        <v/>
      </c>
      <c r="N2139" s="16" t="n">
        <v>0</v>
      </c>
      <c r="O2139" s="16" t="n">
        <v>0</v>
      </c>
      <c r="P2139" s="23" t="n">
        <v>0</v>
      </c>
      <c r="Q2139" s="22"/>
      <c r="R2139" s="38"/>
      <c r="S2139" s="25" t="n">
        <f aca="false">SUM(F2139,H2139,J2139,K2139,L2139,M2139)</f>
        <v>1041.3123344</v>
      </c>
      <c r="T2139" s="25" t="n">
        <f aca="false">SUM(F2139,H2139,J2139,K2139,L2139,M2139,Q2139)</f>
        <v>1041.3123344</v>
      </c>
      <c r="AMH2139" s="13"/>
      <c r="AMI2139" s="0"/>
      <c r="AMJ2139" s="0"/>
    </row>
    <row r="2140" s="39" customFormat="true" ht="13.8" hidden="false" customHeight="false" outlineLevel="0" collapsed="false">
      <c r="A2140" s="27" t="n">
        <v>31205011</v>
      </c>
      <c r="B2140" s="28" t="s">
        <v>2168</v>
      </c>
      <c r="C2140" s="29"/>
      <c r="D2140" s="29"/>
      <c r="E2140" s="27" t="s">
        <v>22</v>
      </c>
      <c r="F2140" s="19" t="n">
        <f aca="false">IF(C2140="",VLOOKUP(E2140,'PORTE E UCO'!$A$5:$D$46,4,0),VLOOKUP(E2140,'PORTE E UCO'!$A$5:$D$46,4,0)*C2140)</f>
        <v>220.434104</v>
      </c>
      <c r="G2140" s="30"/>
      <c r="H2140" s="21" t="n">
        <f aca="false">G2140*$R$2</f>
        <v>0</v>
      </c>
      <c r="I2140" s="27" t="n">
        <v>1</v>
      </c>
      <c r="J2140" s="22" t="n">
        <f aca="false">IF(I2140&gt;=1,F2140*$J$2,"")</f>
        <v>66.1302312</v>
      </c>
      <c r="K2140" s="22" t="str">
        <f aca="false">IF(I2140&gt;=2,F2140*$K$2,"")</f>
        <v/>
      </c>
      <c r="L2140" s="22" t="str">
        <f aca="false">IF(I2140&gt;=3,F2140*$L$2,"")</f>
        <v/>
      </c>
      <c r="M2140" s="22" t="str">
        <f aca="false">IF(I2140&gt;=4,F2140*$M$2,"")</f>
        <v/>
      </c>
      <c r="N2140" s="27" t="n">
        <v>1</v>
      </c>
      <c r="O2140" s="27" t="n">
        <v>0</v>
      </c>
      <c r="P2140" s="31" t="n">
        <v>0</v>
      </c>
      <c r="Q2140" s="32"/>
      <c r="R2140" s="38"/>
      <c r="S2140" s="25" t="n">
        <f aca="false">SUM(F2140,H2140,J2140,K2140,L2140,M2140)</f>
        <v>286.5643352</v>
      </c>
      <c r="T2140" s="25" t="n">
        <f aca="false">SUM(F2140,H2140,J2140,K2140,L2140,M2140,Q2140)</f>
        <v>286.5643352</v>
      </c>
      <c r="AMH2140" s="13"/>
      <c r="AMI2140" s="0"/>
      <c r="AMJ2140" s="0"/>
    </row>
    <row r="2141" s="39" customFormat="true" ht="13.8" hidden="false" customHeight="false" outlineLevel="0" collapsed="false">
      <c r="A2141" s="16" t="n">
        <v>31205020</v>
      </c>
      <c r="B2141" s="17" t="s">
        <v>2169</v>
      </c>
      <c r="C2141" s="18"/>
      <c r="D2141" s="18"/>
      <c r="E2141" s="16" t="s">
        <v>22</v>
      </c>
      <c r="F2141" s="19" t="n">
        <f aca="false">IF(C2141="",VLOOKUP(E2141,'PORTE E UCO'!$A$5:$D$46,4,0),VLOOKUP(E2141,'PORTE E UCO'!$A$5:$D$46,4,0)*C2141)</f>
        <v>220.434104</v>
      </c>
      <c r="G2141" s="20"/>
      <c r="H2141" s="21" t="n">
        <f aca="false">G2141*$R$2</f>
        <v>0</v>
      </c>
      <c r="I2141" s="16" t="n">
        <v>1</v>
      </c>
      <c r="J2141" s="22" t="n">
        <f aca="false">IF(I2141&gt;=1,F2141*$J$2,"")</f>
        <v>66.1302312</v>
      </c>
      <c r="K2141" s="22" t="str">
        <f aca="false">IF(I2141&gt;=2,F2141*$K$2,"")</f>
        <v/>
      </c>
      <c r="L2141" s="22" t="str">
        <f aca="false">IF(I2141&gt;=3,F2141*$L$2,"")</f>
        <v/>
      </c>
      <c r="M2141" s="22" t="str">
        <f aca="false">IF(I2141&gt;=4,F2141*$M$2,"")</f>
        <v/>
      </c>
      <c r="N2141" s="16" t="n">
        <v>1</v>
      </c>
      <c r="O2141" s="16" t="n">
        <v>0</v>
      </c>
      <c r="P2141" s="23" t="n">
        <v>0</v>
      </c>
      <c r="Q2141" s="22"/>
      <c r="R2141" s="38"/>
      <c r="S2141" s="25" t="n">
        <f aca="false">SUM(F2141,H2141,J2141,K2141,L2141,M2141)</f>
        <v>286.5643352</v>
      </c>
      <c r="T2141" s="25" t="n">
        <f aca="false">SUM(F2141,H2141,J2141,K2141,L2141,M2141,Q2141)</f>
        <v>286.5643352</v>
      </c>
      <c r="AMH2141" s="13"/>
      <c r="AMI2141" s="0"/>
      <c r="AMJ2141" s="0"/>
    </row>
    <row r="2142" s="39" customFormat="true" ht="13.8" hidden="false" customHeight="false" outlineLevel="0" collapsed="false">
      <c r="A2142" s="27" t="n">
        <v>31205038</v>
      </c>
      <c r="B2142" s="28" t="s">
        <v>2170</v>
      </c>
      <c r="C2142" s="29"/>
      <c r="D2142" s="29"/>
      <c r="E2142" s="27" t="s">
        <v>460</v>
      </c>
      <c r="F2142" s="19" t="n">
        <f aca="false">IF(C2142="",VLOOKUP(E2142,'PORTE E UCO'!$A$5:$D$46,4,0),VLOOKUP(E2142,'PORTE E UCO'!$A$5:$D$46,4,0)*C2142)</f>
        <v>627.14783</v>
      </c>
      <c r="G2142" s="30"/>
      <c r="H2142" s="21" t="n">
        <f aca="false">G2142*$R$2</f>
        <v>0</v>
      </c>
      <c r="I2142" s="27" t="n">
        <v>1</v>
      </c>
      <c r="J2142" s="22" t="n">
        <f aca="false">IF(I2142&gt;=1,F2142*$J$2,"")</f>
        <v>188.144349</v>
      </c>
      <c r="K2142" s="22" t="str">
        <f aca="false">IF(I2142&gt;=2,F2142*$K$2,"")</f>
        <v/>
      </c>
      <c r="L2142" s="22" t="str">
        <f aca="false">IF(I2142&gt;=3,F2142*$L$2,"")</f>
        <v/>
      </c>
      <c r="M2142" s="22" t="str">
        <f aca="false">IF(I2142&gt;=4,F2142*$M$2,"")</f>
        <v/>
      </c>
      <c r="N2142" s="27" t="n">
        <v>4</v>
      </c>
      <c r="O2142" s="27" t="n">
        <v>0</v>
      </c>
      <c r="P2142" s="31" t="n">
        <v>0</v>
      </c>
      <c r="Q2142" s="32"/>
      <c r="R2142" s="38"/>
      <c r="S2142" s="25" t="n">
        <f aca="false">SUM(F2142,H2142,J2142,K2142,L2142,M2142)</f>
        <v>815.292179</v>
      </c>
      <c r="T2142" s="25" t="n">
        <f aca="false">SUM(F2142,H2142,J2142,K2142,L2142,M2142,Q2142)</f>
        <v>815.292179</v>
      </c>
      <c r="AMH2142" s="13"/>
      <c r="AMI2142" s="0"/>
      <c r="AMJ2142" s="0"/>
    </row>
    <row r="2143" s="39" customFormat="true" ht="13.8" hidden="false" customHeight="false" outlineLevel="0" collapsed="false">
      <c r="A2143" s="16" t="n">
        <v>31205046</v>
      </c>
      <c r="B2143" s="17" t="s">
        <v>2171</v>
      </c>
      <c r="C2143" s="18"/>
      <c r="D2143" s="18"/>
      <c r="E2143" s="16" t="s">
        <v>22</v>
      </c>
      <c r="F2143" s="19" t="n">
        <f aca="false">IF(C2143="",VLOOKUP(E2143,'PORTE E UCO'!$A$5:$D$46,4,0),VLOOKUP(E2143,'PORTE E UCO'!$A$5:$D$46,4,0)*C2143)</f>
        <v>220.434104</v>
      </c>
      <c r="G2143" s="20"/>
      <c r="H2143" s="21" t="n">
        <f aca="false">G2143*$R$2</f>
        <v>0</v>
      </c>
      <c r="I2143" s="16" t="n">
        <v>1</v>
      </c>
      <c r="J2143" s="22" t="n">
        <f aca="false">IF(I2143&gt;=1,F2143*$J$2,"")</f>
        <v>66.1302312</v>
      </c>
      <c r="K2143" s="22" t="str">
        <f aca="false">IF(I2143&gt;=2,F2143*$K$2,"")</f>
        <v/>
      </c>
      <c r="L2143" s="22" t="str">
        <f aca="false">IF(I2143&gt;=3,F2143*$L$2,"")</f>
        <v/>
      </c>
      <c r="M2143" s="22" t="str">
        <f aca="false">IF(I2143&gt;=4,F2143*$M$2,"")</f>
        <v/>
      </c>
      <c r="N2143" s="16" t="n">
        <v>1</v>
      </c>
      <c r="O2143" s="16" t="n">
        <v>0</v>
      </c>
      <c r="P2143" s="23" t="n">
        <v>0</v>
      </c>
      <c r="Q2143" s="22"/>
      <c r="R2143" s="38"/>
      <c r="S2143" s="25" t="n">
        <f aca="false">SUM(F2143,H2143,J2143,K2143,L2143,M2143)</f>
        <v>286.5643352</v>
      </c>
      <c r="T2143" s="25" t="n">
        <f aca="false">SUM(F2143,H2143,J2143,K2143,L2143,M2143,Q2143)</f>
        <v>286.5643352</v>
      </c>
      <c r="AMH2143" s="13"/>
      <c r="AMI2143" s="0"/>
      <c r="AMJ2143" s="0"/>
    </row>
    <row r="2144" s="39" customFormat="true" ht="14.95" hidden="false" customHeight="false" outlineLevel="0" collapsed="false">
      <c r="A2144" s="27" t="n">
        <v>31205054</v>
      </c>
      <c r="B2144" s="28" t="s">
        <v>2172</v>
      </c>
      <c r="C2144" s="29"/>
      <c r="D2144" s="29"/>
      <c r="E2144" s="27" t="s">
        <v>195</v>
      </c>
      <c r="F2144" s="19" t="n">
        <f aca="false">IF(C2144="",VLOOKUP(E2144,'PORTE E UCO'!$A$5:$D$46,4,0),VLOOKUP(E2144,'PORTE E UCO'!$A$5:$D$46,4,0)*C2144)</f>
        <v>742.008916</v>
      </c>
      <c r="G2144" s="30"/>
      <c r="H2144" s="21" t="n">
        <f aca="false">G2144*$R$2</f>
        <v>0</v>
      </c>
      <c r="I2144" s="27" t="n">
        <v>1</v>
      </c>
      <c r="J2144" s="22" t="n">
        <f aca="false">IF(I2144&gt;=1,F2144*$J$2,"")</f>
        <v>222.6026748</v>
      </c>
      <c r="K2144" s="22" t="str">
        <f aca="false">IF(I2144&gt;=2,F2144*$K$2,"")</f>
        <v/>
      </c>
      <c r="L2144" s="22" t="str">
        <f aca="false">IF(I2144&gt;=3,F2144*$L$2,"")</f>
        <v/>
      </c>
      <c r="M2144" s="22" t="str">
        <f aca="false">IF(I2144&gt;=4,F2144*$M$2,"")</f>
        <v/>
      </c>
      <c r="N2144" s="27" t="n">
        <v>5</v>
      </c>
      <c r="O2144" s="27" t="n">
        <v>0</v>
      </c>
      <c r="P2144" s="31" t="n">
        <v>0</v>
      </c>
      <c r="Q2144" s="32"/>
      <c r="R2144" s="38"/>
      <c r="S2144" s="25" t="n">
        <f aca="false">SUM(F2144,H2144,J2144,K2144,L2144,M2144)</f>
        <v>964.6115908</v>
      </c>
      <c r="T2144" s="25" t="n">
        <f aca="false">SUM(F2144,H2144,J2144,K2144,L2144,M2144,Q2144)</f>
        <v>964.6115908</v>
      </c>
      <c r="AMH2144" s="13"/>
      <c r="AMI2144" s="0"/>
      <c r="AMJ2144" s="0"/>
    </row>
    <row r="2145" s="39" customFormat="true" ht="13.8" hidden="false" customHeight="false" outlineLevel="0" collapsed="false">
      <c r="A2145" s="16" t="n">
        <v>31206018</v>
      </c>
      <c r="B2145" s="17" t="s">
        <v>2173</v>
      </c>
      <c r="C2145" s="18"/>
      <c r="D2145" s="18"/>
      <c r="E2145" s="16" t="s">
        <v>206</v>
      </c>
      <c r="F2145" s="19" t="n">
        <f aca="false">IF(C2145="",VLOOKUP(E2145,'PORTE E UCO'!$A$5:$D$46,4,0),VLOOKUP(E2145,'PORTE E UCO'!$A$5:$D$46,4,0)*C2145)</f>
        <v>839.818166</v>
      </c>
      <c r="G2145" s="20"/>
      <c r="H2145" s="21" t="n">
        <f aca="false">G2145*$R$2</f>
        <v>0</v>
      </c>
      <c r="I2145" s="16" t="n">
        <v>1</v>
      </c>
      <c r="J2145" s="22" t="n">
        <f aca="false">IF(I2145&gt;=1,F2145*$J$2,"")</f>
        <v>251.9454498</v>
      </c>
      <c r="K2145" s="22" t="str">
        <f aca="false">IF(I2145&gt;=2,F2145*$K$2,"")</f>
        <v/>
      </c>
      <c r="L2145" s="22" t="str">
        <f aca="false">IF(I2145&gt;=3,F2145*$L$2,"")</f>
        <v/>
      </c>
      <c r="M2145" s="22" t="str">
        <f aca="false">IF(I2145&gt;=4,F2145*$M$2,"")</f>
        <v/>
      </c>
      <c r="N2145" s="16" t="n">
        <v>2</v>
      </c>
      <c r="O2145" s="16" t="n">
        <v>0</v>
      </c>
      <c r="P2145" s="23" t="n">
        <v>0</v>
      </c>
      <c r="Q2145" s="22"/>
      <c r="R2145" s="38"/>
      <c r="S2145" s="25" t="n">
        <f aca="false">SUM(F2145,H2145,J2145,K2145,L2145,M2145)</f>
        <v>1091.7636158</v>
      </c>
      <c r="T2145" s="25" t="n">
        <f aca="false">SUM(F2145,H2145,J2145,K2145,L2145,M2145,Q2145)</f>
        <v>1091.7636158</v>
      </c>
      <c r="AMH2145" s="13"/>
      <c r="AMI2145" s="0"/>
      <c r="AMJ2145" s="0"/>
    </row>
    <row r="2146" s="39" customFormat="true" ht="13.8" hidden="false" customHeight="false" outlineLevel="0" collapsed="false">
      <c r="A2146" s="27" t="n">
        <v>31206026</v>
      </c>
      <c r="B2146" s="28" t="s">
        <v>2174</v>
      </c>
      <c r="C2146" s="29"/>
      <c r="D2146" s="29"/>
      <c r="E2146" s="27" t="s">
        <v>272</v>
      </c>
      <c r="F2146" s="19" t="n">
        <f aca="false">IF(C2146="",VLOOKUP(E2146,'PORTE E UCO'!$A$5:$D$46,4,0),VLOOKUP(E2146,'PORTE E UCO'!$A$5:$D$46,4,0)*C2146)</f>
        <v>801.009488</v>
      </c>
      <c r="G2146" s="30"/>
      <c r="H2146" s="21" t="n">
        <f aca="false">G2146*$R$2</f>
        <v>0</v>
      </c>
      <c r="I2146" s="27" t="n">
        <v>1</v>
      </c>
      <c r="J2146" s="22" t="n">
        <f aca="false">IF(I2146&gt;=1,F2146*$J$2,"")</f>
        <v>240.3028464</v>
      </c>
      <c r="K2146" s="22" t="str">
        <f aca="false">IF(I2146&gt;=2,F2146*$K$2,"")</f>
        <v/>
      </c>
      <c r="L2146" s="22" t="str">
        <f aca="false">IF(I2146&gt;=3,F2146*$L$2,"")</f>
        <v/>
      </c>
      <c r="M2146" s="22" t="str">
        <f aca="false">IF(I2146&gt;=4,F2146*$M$2,"")</f>
        <v/>
      </c>
      <c r="N2146" s="27" t="n">
        <v>4</v>
      </c>
      <c r="O2146" s="27" t="n">
        <v>0</v>
      </c>
      <c r="P2146" s="31" t="n">
        <v>0</v>
      </c>
      <c r="Q2146" s="32"/>
      <c r="R2146" s="38"/>
      <c r="S2146" s="25" t="n">
        <f aca="false">SUM(F2146,H2146,J2146,K2146,L2146,M2146)</f>
        <v>1041.3123344</v>
      </c>
      <c r="T2146" s="25" t="n">
        <f aca="false">SUM(F2146,H2146,J2146,K2146,L2146,M2146,Q2146)</f>
        <v>1041.3123344</v>
      </c>
      <c r="AMH2146" s="13"/>
      <c r="AMI2146" s="0"/>
      <c r="AMJ2146" s="0"/>
    </row>
    <row r="2147" s="39" customFormat="true" ht="13.8" hidden="false" customHeight="false" outlineLevel="0" collapsed="false">
      <c r="A2147" s="16" t="n">
        <v>31206034</v>
      </c>
      <c r="B2147" s="17" t="s">
        <v>2175</v>
      </c>
      <c r="C2147" s="18"/>
      <c r="D2147" s="18"/>
      <c r="E2147" s="16" t="s">
        <v>37</v>
      </c>
      <c r="F2147" s="19" t="n">
        <f aca="false">IF(C2147="",VLOOKUP(E2147,'PORTE E UCO'!$A$5:$D$46,4,0),VLOOKUP(E2147,'PORTE E UCO'!$A$5:$D$46,4,0)*C2147)</f>
        <v>192.437794</v>
      </c>
      <c r="G2147" s="20"/>
      <c r="H2147" s="21" t="n">
        <f aca="false">G2147*$R$2</f>
        <v>0</v>
      </c>
      <c r="I2147" s="16" t="n">
        <v>0</v>
      </c>
      <c r="J2147" s="22" t="str">
        <f aca="false">IF(I2147&gt;=1,F2147*$J$2,"")</f>
        <v/>
      </c>
      <c r="K2147" s="22" t="str">
        <f aca="false">IF(I2147&gt;=2,F2147*$K$2,"")</f>
        <v/>
      </c>
      <c r="L2147" s="22" t="str">
        <f aca="false">IF(I2147&gt;=3,F2147*$L$2,"")</f>
        <v/>
      </c>
      <c r="M2147" s="22" t="str">
        <f aca="false">IF(I2147&gt;=4,F2147*$M$2,"")</f>
        <v/>
      </c>
      <c r="N2147" s="16" t="n">
        <v>1</v>
      </c>
      <c r="O2147" s="16" t="n">
        <v>0</v>
      </c>
      <c r="P2147" s="23" t="n">
        <v>0</v>
      </c>
      <c r="Q2147" s="22"/>
      <c r="R2147" s="38"/>
      <c r="S2147" s="25" t="n">
        <f aca="false">SUM(F2147,H2147,J2147,K2147,L2147,M2147)</f>
        <v>192.437794</v>
      </c>
      <c r="T2147" s="25" t="n">
        <f aca="false">SUM(F2147,H2147,J2147,K2147,L2147,M2147,Q2147)</f>
        <v>192.437794</v>
      </c>
      <c r="AMH2147" s="13"/>
      <c r="AMI2147" s="0"/>
      <c r="AMJ2147" s="0"/>
    </row>
    <row r="2148" s="39" customFormat="true" ht="13.8" hidden="false" customHeight="false" outlineLevel="0" collapsed="false">
      <c r="A2148" s="27" t="n">
        <v>31206042</v>
      </c>
      <c r="B2148" s="28" t="s">
        <v>2176</v>
      </c>
      <c r="C2148" s="29"/>
      <c r="D2148" s="29"/>
      <c r="E2148" s="27" t="s">
        <v>206</v>
      </c>
      <c r="F2148" s="19" t="n">
        <f aca="false">IF(C2148="",VLOOKUP(E2148,'PORTE E UCO'!$A$5:$D$46,4,0),VLOOKUP(E2148,'PORTE E UCO'!$A$5:$D$46,4,0)*C2148)</f>
        <v>839.818166</v>
      </c>
      <c r="G2148" s="30"/>
      <c r="H2148" s="21" t="n">
        <f aca="false">G2148*$R$2</f>
        <v>0</v>
      </c>
      <c r="I2148" s="27" t="n">
        <v>1</v>
      </c>
      <c r="J2148" s="22" t="n">
        <f aca="false">IF(I2148&gt;=1,F2148*$J$2,"")</f>
        <v>251.9454498</v>
      </c>
      <c r="K2148" s="22" t="str">
        <f aca="false">IF(I2148&gt;=2,F2148*$K$2,"")</f>
        <v/>
      </c>
      <c r="L2148" s="22" t="str">
        <f aca="false">IF(I2148&gt;=3,F2148*$L$2,"")</f>
        <v/>
      </c>
      <c r="M2148" s="22" t="str">
        <f aca="false">IF(I2148&gt;=4,F2148*$M$2,"")</f>
        <v/>
      </c>
      <c r="N2148" s="27" t="n">
        <v>3</v>
      </c>
      <c r="O2148" s="27" t="n">
        <v>0</v>
      </c>
      <c r="P2148" s="31" t="n">
        <v>0</v>
      </c>
      <c r="Q2148" s="32"/>
      <c r="R2148" s="38"/>
      <c r="S2148" s="25" t="n">
        <f aca="false">SUM(F2148,H2148,J2148,K2148,L2148,M2148)</f>
        <v>1091.7636158</v>
      </c>
      <c r="T2148" s="25" t="n">
        <f aca="false">SUM(F2148,H2148,J2148,K2148,L2148,M2148,Q2148)</f>
        <v>1091.7636158</v>
      </c>
      <c r="AMH2148" s="13"/>
      <c r="AMI2148" s="0"/>
      <c r="AMJ2148" s="0"/>
    </row>
    <row r="2149" s="39" customFormat="true" ht="13.8" hidden="false" customHeight="false" outlineLevel="0" collapsed="false">
      <c r="A2149" s="16" t="n">
        <v>31206050</v>
      </c>
      <c r="B2149" s="17" t="s">
        <v>2177</v>
      </c>
      <c r="C2149" s="18"/>
      <c r="D2149" s="18"/>
      <c r="E2149" s="16" t="s">
        <v>15</v>
      </c>
      <c r="F2149" s="19" t="n">
        <f aca="false">IF(C2149="",VLOOKUP(E2149,'PORTE E UCO'!$A$5:$D$46,4,0),VLOOKUP(E2149,'PORTE E UCO'!$A$5:$D$46,4,0)*C2149)</f>
        <v>93.13473</v>
      </c>
      <c r="G2149" s="20"/>
      <c r="H2149" s="21" t="n">
        <f aca="false">G2149*$R$2</f>
        <v>0</v>
      </c>
      <c r="I2149" s="16" t="n">
        <v>0</v>
      </c>
      <c r="J2149" s="22" t="str">
        <f aca="false">IF(I2149&gt;=1,F2149*$J$2,"")</f>
        <v/>
      </c>
      <c r="K2149" s="22" t="str">
        <f aca="false">IF(I2149&gt;=2,F2149*$K$2,"")</f>
        <v/>
      </c>
      <c r="L2149" s="22" t="str">
        <f aca="false">IF(I2149&gt;=3,F2149*$L$2,"")</f>
        <v/>
      </c>
      <c r="M2149" s="22" t="str">
        <f aca="false">IF(I2149&gt;=4,F2149*$M$2,"")</f>
        <v/>
      </c>
      <c r="N2149" s="16" t="n">
        <v>1</v>
      </c>
      <c r="O2149" s="16" t="n">
        <v>0</v>
      </c>
      <c r="P2149" s="23" t="n">
        <v>0</v>
      </c>
      <c r="Q2149" s="22"/>
      <c r="R2149" s="38"/>
      <c r="S2149" s="25" t="n">
        <f aca="false">SUM(F2149,H2149,J2149,K2149,L2149,M2149)</f>
        <v>93.13473</v>
      </c>
      <c r="T2149" s="25" t="n">
        <f aca="false">SUM(F2149,H2149,J2149,K2149,L2149,M2149,Q2149)</f>
        <v>93.13473</v>
      </c>
      <c r="AMH2149" s="13"/>
      <c r="AMI2149" s="0"/>
      <c r="AMJ2149" s="0"/>
    </row>
    <row r="2150" s="39" customFormat="true" ht="13.8" hidden="false" customHeight="false" outlineLevel="0" collapsed="false">
      <c r="A2150" s="27" t="n">
        <v>31206069</v>
      </c>
      <c r="B2150" s="28" t="s">
        <v>2178</v>
      </c>
      <c r="C2150" s="29"/>
      <c r="D2150" s="29"/>
      <c r="E2150" s="27" t="s">
        <v>320</v>
      </c>
      <c r="F2150" s="19" t="n">
        <f aca="false">IF(C2150="",VLOOKUP(E2150,'PORTE E UCO'!$A$5:$D$46,4,0),VLOOKUP(E2150,'PORTE E UCO'!$A$5:$D$46,4,0)*C2150)</f>
        <v>1224.795374</v>
      </c>
      <c r="G2150" s="30"/>
      <c r="H2150" s="21" t="n">
        <f aca="false">G2150*$R$2</f>
        <v>0</v>
      </c>
      <c r="I2150" s="27" t="n">
        <v>1</v>
      </c>
      <c r="J2150" s="22" t="n">
        <f aca="false">IF(I2150&gt;=1,F2150*$J$2,"")</f>
        <v>367.4386122</v>
      </c>
      <c r="K2150" s="22" t="str">
        <f aca="false">IF(I2150&gt;=2,F2150*$K$2,"")</f>
        <v/>
      </c>
      <c r="L2150" s="22" t="str">
        <f aca="false">IF(I2150&gt;=3,F2150*$L$2,"")</f>
        <v/>
      </c>
      <c r="M2150" s="22" t="str">
        <f aca="false">IF(I2150&gt;=4,F2150*$M$2,"")</f>
        <v/>
      </c>
      <c r="N2150" s="27" t="n">
        <v>4</v>
      </c>
      <c r="O2150" s="27" t="n">
        <v>0</v>
      </c>
      <c r="P2150" s="31" t="n">
        <v>0</v>
      </c>
      <c r="Q2150" s="32"/>
      <c r="R2150" s="38"/>
      <c r="S2150" s="25" t="n">
        <f aca="false">SUM(F2150,H2150,J2150,K2150,L2150,M2150)</f>
        <v>1592.2339862</v>
      </c>
      <c r="T2150" s="25" t="n">
        <f aca="false">SUM(F2150,H2150,J2150,K2150,L2150,M2150,Q2150)</f>
        <v>1592.2339862</v>
      </c>
      <c r="AMH2150" s="13"/>
      <c r="AMI2150" s="0"/>
      <c r="AMJ2150" s="0"/>
    </row>
    <row r="2151" s="39" customFormat="true" ht="13.8" hidden="false" customHeight="false" outlineLevel="0" collapsed="false">
      <c r="A2151" s="16" t="n">
        <v>31206077</v>
      </c>
      <c r="B2151" s="17" t="s">
        <v>2179</v>
      </c>
      <c r="C2151" s="18"/>
      <c r="D2151" s="18"/>
      <c r="E2151" s="16" t="s">
        <v>308</v>
      </c>
      <c r="F2151" s="19" t="n">
        <f aca="false">IF(C2151="",VLOOKUP(E2151,'PORTE E UCO'!$A$5:$D$46,4,0),VLOOKUP(E2151,'PORTE E UCO'!$A$5:$D$46,4,0)*C2151)</f>
        <v>1327.248658</v>
      </c>
      <c r="G2151" s="20"/>
      <c r="H2151" s="21" t="n">
        <f aca="false">G2151*$R$2</f>
        <v>0</v>
      </c>
      <c r="I2151" s="16" t="n">
        <v>1</v>
      </c>
      <c r="J2151" s="22" t="n">
        <f aca="false">IF(I2151&gt;=1,F2151*$J$2,"")</f>
        <v>398.1745974</v>
      </c>
      <c r="K2151" s="22" t="str">
        <f aca="false">IF(I2151&gt;=2,F2151*$K$2,"")</f>
        <v/>
      </c>
      <c r="L2151" s="22" t="str">
        <f aca="false">IF(I2151&gt;=3,F2151*$L$2,"")</f>
        <v/>
      </c>
      <c r="M2151" s="22" t="str">
        <f aca="false">IF(I2151&gt;=4,F2151*$M$2,"")</f>
        <v/>
      </c>
      <c r="N2151" s="16" t="n">
        <v>4</v>
      </c>
      <c r="O2151" s="16" t="n">
        <v>0</v>
      </c>
      <c r="P2151" s="23" t="n">
        <v>0</v>
      </c>
      <c r="Q2151" s="22"/>
      <c r="R2151" s="38"/>
      <c r="S2151" s="25" t="n">
        <f aca="false">SUM(F2151,H2151,J2151,K2151,L2151,M2151)</f>
        <v>1725.4232554</v>
      </c>
      <c r="T2151" s="25" t="n">
        <f aca="false">SUM(F2151,H2151,J2151,K2151,L2151,M2151,Q2151)</f>
        <v>1725.4232554</v>
      </c>
      <c r="AMH2151" s="13"/>
      <c r="AMI2151" s="0"/>
      <c r="AMJ2151" s="0"/>
    </row>
    <row r="2152" s="39" customFormat="true" ht="13.8" hidden="false" customHeight="false" outlineLevel="0" collapsed="false">
      <c r="A2152" s="27" t="n">
        <v>31206085</v>
      </c>
      <c r="B2152" s="28" t="s">
        <v>2180</v>
      </c>
      <c r="C2152" s="29"/>
      <c r="D2152" s="29"/>
      <c r="E2152" s="27" t="s">
        <v>359</v>
      </c>
      <c r="F2152" s="19" t="n">
        <f aca="false">IF(C2152="",VLOOKUP(E2152,'PORTE E UCO'!$A$5:$D$46,4,0),VLOOKUP(E2152,'PORTE E UCO'!$A$5:$D$46,4,0)*C2152)</f>
        <v>1473.154654</v>
      </c>
      <c r="G2152" s="30"/>
      <c r="H2152" s="21" t="n">
        <f aca="false">G2152*$R$2</f>
        <v>0</v>
      </c>
      <c r="I2152" s="27" t="n">
        <v>2</v>
      </c>
      <c r="J2152" s="22" t="n">
        <f aca="false">IF(I2152&gt;=1,F2152*$J$2,"")</f>
        <v>441.9463962</v>
      </c>
      <c r="K2152" s="22" t="n">
        <f aca="false">IF(I2152&gt;=2,F2152*$K$2,"")</f>
        <v>294.6309308</v>
      </c>
      <c r="L2152" s="22" t="str">
        <f aca="false">IF(I2152&gt;=3,F2152*$L$2,"")</f>
        <v/>
      </c>
      <c r="M2152" s="22" t="str">
        <f aca="false">IF(I2152&gt;=4,F2152*$M$2,"")</f>
        <v/>
      </c>
      <c r="N2152" s="27" t="n">
        <v>4</v>
      </c>
      <c r="O2152" s="27" t="n">
        <v>0</v>
      </c>
      <c r="P2152" s="31" t="n">
        <v>0</v>
      </c>
      <c r="Q2152" s="32"/>
      <c r="R2152" s="38"/>
      <c r="S2152" s="25" t="n">
        <f aca="false">SUM(F2152,H2152,J2152,K2152,L2152,M2152)</f>
        <v>2209.731981</v>
      </c>
      <c r="T2152" s="25" t="n">
        <f aca="false">SUM(F2152,H2152,J2152,K2152,L2152,M2152,Q2152)</f>
        <v>2209.731981</v>
      </c>
      <c r="AMH2152" s="13"/>
      <c r="AMI2152" s="0"/>
      <c r="AMJ2152" s="0"/>
    </row>
    <row r="2153" s="39" customFormat="true" ht="13.8" hidden="false" customHeight="false" outlineLevel="0" collapsed="false">
      <c r="A2153" s="16" t="n">
        <v>31206093</v>
      </c>
      <c r="B2153" s="17" t="s">
        <v>2181</v>
      </c>
      <c r="C2153" s="18"/>
      <c r="D2153" s="18"/>
      <c r="E2153" s="16" t="s">
        <v>223</v>
      </c>
      <c r="F2153" s="19" t="n">
        <f aca="false">IF(C2153="",VLOOKUP(E2153,'PORTE E UCO'!$A$5:$D$46,4,0),VLOOKUP(E2153,'PORTE E UCO'!$A$5:$D$46,4,0)*C2153)</f>
        <v>436.20385</v>
      </c>
      <c r="G2153" s="20"/>
      <c r="H2153" s="21" t="n">
        <f aca="false">G2153*$R$2</f>
        <v>0</v>
      </c>
      <c r="I2153" s="16" t="n">
        <v>1</v>
      </c>
      <c r="J2153" s="22" t="n">
        <f aca="false">IF(I2153&gt;=1,F2153*$J$2,"")</f>
        <v>130.861155</v>
      </c>
      <c r="K2153" s="22" t="str">
        <f aca="false">IF(I2153&gt;=2,F2153*$K$2,"")</f>
        <v/>
      </c>
      <c r="L2153" s="22" t="str">
        <f aca="false">IF(I2153&gt;=3,F2153*$L$2,"")</f>
        <v/>
      </c>
      <c r="M2153" s="22" t="str">
        <f aca="false">IF(I2153&gt;=4,F2153*$M$2,"")</f>
        <v/>
      </c>
      <c r="N2153" s="16" t="n">
        <v>3</v>
      </c>
      <c r="O2153" s="16" t="n">
        <v>0</v>
      </c>
      <c r="P2153" s="23" t="n">
        <v>0</v>
      </c>
      <c r="Q2153" s="22"/>
      <c r="R2153" s="38"/>
      <c r="S2153" s="25" t="n">
        <f aca="false">SUM(F2153,H2153,J2153,K2153,L2153,M2153)</f>
        <v>567.065005</v>
      </c>
      <c r="T2153" s="25" t="n">
        <f aca="false">SUM(F2153,H2153,J2153,K2153,L2153,M2153,Q2153)</f>
        <v>567.065005</v>
      </c>
      <c r="AMH2153" s="13"/>
      <c r="AMI2153" s="0"/>
      <c r="AMJ2153" s="0"/>
    </row>
    <row r="2154" s="39" customFormat="true" ht="13.8" hidden="false" customHeight="false" outlineLevel="0" collapsed="false">
      <c r="A2154" s="27" t="n">
        <v>31206107</v>
      </c>
      <c r="B2154" s="28" t="s">
        <v>2182</v>
      </c>
      <c r="C2154" s="29"/>
      <c r="D2154" s="29"/>
      <c r="E2154" s="27" t="s">
        <v>229</v>
      </c>
      <c r="F2154" s="19" t="n">
        <f aca="false">IF(C2154="",VLOOKUP(E2154,'PORTE E UCO'!$A$5:$D$46,4,0),VLOOKUP(E2154,'PORTE E UCO'!$A$5:$D$46,4,0)*C2154)</f>
        <v>946.935808</v>
      </c>
      <c r="G2154" s="30"/>
      <c r="H2154" s="21" t="n">
        <f aca="false">G2154*$R$2</f>
        <v>0</v>
      </c>
      <c r="I2154" s="27" t="n">
        <v>1</v>
      </c>
      <c r="J2154" s="22" t="n">
        <f aca="false">IF(I2154&gt;=1,F2154*$J$2,"")</f>
        <v>284.0807424</v>
      </c>
      <c r="K2154" s="22" t="str">
        <f aca="false">IF(I2154&gt;=2,F2154*$K$2,"")</f>
        <v/>
      </c>
      <c r="L2154" s="22" t="str">
        <f aca="false">IF(I2154&gt;=3,F2154*$L$2,"")</f>
        <v/>
      </c>
      <c r="M2154" s="22" t="str">
        <f aca="false">IF(I2154&gt;=4,F2154*$M$2,"")</f>
        <v/>
      </c>
      <c r="N2154" s="27" t="n">
        <v>4</v>
      </c>
      <c r="O2154" s="27" t="n">
        <v>0</v>
      </c>
      <c r="P2154" s="31" t="n">
        <v>0</v>
      </c>
      <c r="Q2154" s="32"/>
      <c r="R2154" s="38"/>
      <c r="S2154" s="25" t="n">
        <f aca="false">SUM(F2154,H2154,J2154,K2154,L2154,M2154)</f>
        <v>1231.0165504</v>
      </c>
      <c r="T2154" s="25" t="n">
        <f aca="false">SUM(F2154,H2154,J2154,K2154,L2154,M2154,Q2154)</f>
        <v>1231.0165504</v>
      </c>
      <c r="AMH2154" s="13"/>
      <c r="AMI2154" s="0"/>
      <c r="AMJ2154" s="0"/>
    </row>
    <row r="2155" s="39" customFormat="true" ht="13.8" hidden="false" customHeight="false" outlineLevel="0" collapsed="false">
      <c r="A2155" s="16" t="n">
        <v>31206115</v>
      </c>
      <c r="B2155" s="17" t="s">
        <v>2183</v>
      </c>
      <c r="C2155" s="18"/>
      <c r="D2155" s="18"/>
      <c r="E2155" s="16" t="s">
        <v>225</v>
      </c>
      <c r="F2155" s="19" t="n">
        <f aca="false">IF(C2155="",VLOOKUP(E2155,'PORTE E UCO'!$A$5:$D$46,4,0),VLOOKUP(E2155,'PORTE E UCO'!$A$5:$D$46,4,0)*C2155)</f>
        <v>1035.416342</v>
      </c>
      <c r="G2155" s="20"/>
      <c r="H2155" s="21" t="n">
        <f aca="false">G2155*$R$2</f>
        <v>0</v>
      </c>
      <c r="I2155" s="16" t="n">
        <v>1</v>
      </c>
      <c r="J2155" s="22" t="n">
        <f aca="false">IF(I2155&gt;=1,F2155*$J$2,"")</f>
        <v>310.6249026</v>
      </c>
      <c r="K2155" s="22" t="str">
        <f aca="false">IF(I2155&gt;=2,F2155*$K$2,"")</f>
        <v/>
      </c>
      <c r="L2155" s="22" t="str">
        <f aca="false">IF(I2155&gt;=3,F2155*$L$2,"")</f>
        <v/>
      </c>
      <c r="M2155" s="22" t="str">
        <f aca="false">IF(I2155&gt;=4,F2155*$M$2,"")</f>
        <v/>
      </c>
      <c r="N2155" s="16" t="n">
        <v>4</v>
      </c>
      <c r="O2155" s="16" t="n">
        <v>0</v>
      </c>
      <c r="P2155" s="23" t="n">
        <v>0</v>
      </c>
      <c r="Q2155" s="22"/>
      <c r="R2155" s="38"/>
      <c r="S2155" s="25" t="n">
        <f aca="false">SUM(F2155,H2155,J2155,K2155,L2155,M2155)</f>
        <v>1346.0412446</v>
      </c>
      <c r="T2155" s="25" t="n">
        <f aca="false">SUM(F2155,H2155,J2155,K2155,L2155,M2155,Q2155)</f>
        <v>1346.0412446</v>
      </c>
      <c r="AMH2155" s="13"/>
      <c r="AMI2155" s="0"/>
      <c r="AMJ2155" s="0"/>
    </row>
    <row r="2156" s="39" customFormat="true" ht="13.8" hidden="false" customHeight="false" outlineLevel="0" collapsed="false">
      <c r="A2156" s="27" t="n">
        <v>31206123</v>
      </c>
      <c r="B2156" s="28" t="s">
        <v>2184</v>
      </c>
      <c r="C2156" s="29"/>
      <c r="D2156" s="29"/>
      <c r="E2156" s="27" t="s">
        <v>308</v>
      </c>
      <c r="F2156" s="19" t="n">
        <f aca="false">IF(C2156="",VLOOKUP(E2156,'PORTE E UCO'!$A$5:$D$46,4,0),VLOOKUP(E2156,'PORTE E UCO'!$A$5:$D$46,4,0)*C2156)</f>
        <v>1327.248658</v>
      </c>
      <c r="G2156" s="30"/>
      <c r="H2156" s="21" t="n">
        <f aca="false">G2156*$R$2</f>
        <v>0</v>
      </c>
      <c r="I2156" s="27" t="n">
        <v>1</v>
      </c>
      <c r="J2156" s="22" t="n">
        <f aca="false">IF(I2156&gt;=1,F2156*$J$2,"")</f>
        <v>398.1745974</v>
      </c>
      <c r="K2156" s="22" t="str">
        <f aca="false">IF(I2156&gt;=2,F2156*$K$2,"")</f>
        <v/>
      </c>
      <c r="L2156" s="22" t="str">
        <f aca="false">IF(I2156&gt;=3,F2156*$L$2,"")</f>
        <v/>
      </c>
      <c r="M2156" s="22" t="str">
        <f aca="false">IF(I2156&gt;=4,F2156*$M$2,"")</f>
        <v/>
      </c>
      <c r="N2156" s="27" t="n">
        <v>4</v>
      </c>
      <c r="O2156" s="27" t="n">
        <v>0</v>
      </c>
      <c r="P2156" s="31" t="n">
        <v>0</v>
      </c>
      <c r="Q2156" s="32"/>
      <c r="R2156" s="38"/>
      <c r="S2156" s="25" t="n">
        <f aca="false">SUM(F2156,H2156,J2156,K2156,L2156,M2156)</f>
        <v>1725.4232554</v>
      </c>
      <c r="T2156" s="25" t="n">
        <f aca="false">SUM(F2156,H2156,J2156,K2156,L2156,M2156,Q2156)</f>
        <v>1725.4232554</v>
      </c>
      <c r="AMH2156" s="13"/>
      <c r="AMI2156" s="0"/>
      <c r="AMJ2156" s="0"/>
    </row>
    <row r="2157" s="39" customFormat="true" ht="13.8" hidden="false" customHeight="false" outlineLevel="0" collapsed="false">
      <c r="A2157" s="16" t="n">
        <v>31206140</v>
      </c>
      <c r="B2157" s="17" t="s">
        <v>2185</v>
      </c>
      <c r="C2157" s="18"/>
      <c r="D2157" s="18"/>
      <c r="E2157" s="16" t="s">
        <v>223</v>
      </c>
      <c r="F2157" s="19" t="n">
        <f aca="false">IF(C2157="",VLOOKUP(E2157,'PORTE E UCO'!$A$5:$D$46,4,0),VLOOKUP(E2157,'PORTE E UCO'!$A$5:$D$46,4,0)*C2157)</f>
        <v>436.20385</v>
      </c>
      <c r="G2157" s="20"/>
      <c r="H2157" s="21" t="n">
        <f aca="false">G2157*$R$2</f>
        <v>0</v>
      </c>
      <c r="I2157" s="16" t="n">
        <v>1</v>
      </c>
      <c r="J2157" s="22" t="n">
        <f aca="false">IF(I2157&gt;=1,F2157*$J$2,"")</f>
        <v>130.861155</v>
      </c>
      <c r="K2157" s="22" t="str">
        <f aca="false">IF(I2157&gt;=2,F2157*$K$2,"")</f>
        <v/>
      </c>
      <c r="L2157" s="22" t="str">
        <f aca="false">IF(I2157&gt;=3,F2157*$L$2,"")</f>
        <v/>
      </c>
      <c r="M2157" s="22" t="str">
        <f aca="false">IF(I2157&gt;=4,F2157*$M$2,"")</f>
        <v/>
      </c>
      <c r="N2157" s="16" t="n">
        <v>4</v>
      </c>
      <c r="O2157" s="16" t="n">
        <v>0</v>
      </c>
      <c r="P2157" s="23" t="n">
        <v>0</v>
      </c>
      <c r="Q2157" s="22"/>
      <c r="R2157" s="38"/>
      <c r="S2157" s="25" t="n">
        <f aca="false">SUM(F2157,H2157,J2157,K2157,L2157,M2157)</f>
        <v>567.065005</v>
      </c>
      <c r="T2157" s="25" t="n">
        <f aca="false">SUM(F2157,H2157,J2157,K2157,L2157,M2157,Q2157)</f>
        <v>567.065005</v>
      </c>
      <c r="AMH2157" s="13"/>
      <c r="AMI2157" s="0"/>
      <c r="AMJ2157" s="0"/>
    </row>
    <row r="2158" s="39" customFormat="true" ht="13.8" hidden="false" customHeight="false" outlineLevel="0" collapsed="false">
      <c r="A2158" s="27" t="n">
        <v>31206158</v>
      </c>
      <c r="B2158" s="28" t="s">
        <v>2186</v>
      </c>
      <c r="C2158" s="29"/>
      <c r="D2158" s="29"/>
      <c r="E2158" s="27" t="s">
        <v>225</v>
      </c>
      <c r="F2158" s="19" t="n">
        <f aca="false">IF(C2158="",VLOOKUP(E2158,'PORTE E UCO'!$A$5:$D$46,4,0),VLOOKUP(E2158,'PORTE E UCO'!$A$5:$D$46,4,0)*C2158)</f>
        <v>1035.416342</v>
      </c>
      <c r="G2158" s="30"/>
      <c r="H2158" s="21" t="n">
        <f aca="false">G2158*$R$2</f>
        <v>0</v>
      </c>
      <c r="I2158" s="27" t="n">
        <v>2</v>
      </c>
      <c r="J2158" s="22" t="n">
        <f aca="false">IF(I2158&gt;=1,F2158*$J$2,"")</f>
        <v>310.6249026</v>
      </c>
      <c r="K2158" s="22" t="n">
        <f aca="false">IF(I2158&gt;=2,F2158*$K$2,"")</f>
        <v>207.0832684</v>
      </c>
      <c r="L2158" s="22" t="str">
        <f aca="false">IF(I2158&gt;=3,F2158*$L$2,"")</f>
        <v/>
      </c>
      <c r="M2158" s="22" t="str">
        <f aca="false">IF(I2158&gt;=4,F2158*$M$2,"")</f>
        <v/>
      </c>
      <c r="N2158" s="27" t="n">
        <v>4</v>
      </c>
      <c r="O2158" s="27" t="n">
        <v>0</v>
      </c>
      <c r="P2158" s="31" t="n">
        <v>0</v>
      </c>
      <c r="Q2158" s="32"/>
      <c r="R2158" s="38"/>
      <c r="S2158" s="25" t="n">
        <f aca="false">SUM(F2158,H2158,J2158,K2158,L2158,M2158)</f>
        <v>1553.124513</v>
      </c>
      <c r="T2158" s="25" t="n">
        <f aca="false">SUM(F2158,H2158,J2158,K2158,L2158,M2158,Q2158)</f>
        <v>1553.124513</v>
      </c>
      <c r="AMH2158" s="13"/>
      <c r="AMI2158" s="0"/>
      <c r="AMJ2158" s="0"/>
    </row>
    <row r="2159" s="39" customFormat="true" ht="14.95" hidden="false" customHeight="false" outlineLevel="0" collapsed="false">
      <c r="A2159" s="16" t="n">
        <v>31206166</v>
      </c>
      <c r="B2159" s="17" t="s">
        <v>2187</v>
      </c>
      <c r="C2159" s="18"/>
      <c r="D2159" s="18"/>
      <c r="E2159" s="16" t="s">
        <v>225</v>
      </c>
      <c r="F2159" s="19" t="n">
        <f aca="false">IF(C2159="",VLOOKUP(E2159,'PORTE E UCO'!$A$5:$D$46,4,0),VLOOKUP(E2159,'PORTE E UCO'!$A$5:$D$46,4,0)*C2159)</f>
        <v>1035.416342</v>
      </c>
      <c r="G2159" s="20"/>
      <c r="H2159" s="21" t="n">
        <f aca="false">G2159*$R$2</f>
        <v>0</v>
      </c>
      <c r="I2159" s="16" t="n">
        <v>2</v>
      </c>
      <c r="J2159" s="22" t="n">
        <f aca="false">IF(I2159&gt;=1,F2159*$J$2,"")</f>
        <v>310.6249026</v>
      </c>
      <c r="K2159" s="22" t="n">
        <f aca="false">IF(I2159&gt;=2,F2159*$K$2,"")</f>
        <v>207.0832684</v>
      </c>
      <c r="L2159" s="22" t="str">
        <f aca="false">IF(I2159&gt;=3,F2159*$L$2,"")</f>
        <v/>
      </c>
      <c r="M2159" s="22" t="str">
        <f aca="false">IF(I2159&gt;=4,F2159*$M$2,"")</f>
        <v/>
      </c>
      <c r="N2159" s="16" t="n">
        <v>6</v>
      </c>
      <c r="O2159" s="16" t="n">
        <v>0</v>
      </c>
      <c r="P2159" s="23" t="n">
        <v>0</v>
      </c>
      <c r="Q2159" s="22"/>
      <c r="R2159" s="38"/>
      <c r="S2159" s="25" t="n">
        <f aca="false">SUM(F2159,H2159,J2159,K2159,L2159,M2159)</f>
        <v>1553.124513</v>
      </c>
      <c r="T2159" s="25" t="n">
        <f aca="false">SUM(F2159,H2159,J2159,K2159,L2159,M2159,Q2159)</f>
        <v>1553.124513</v>
      </c>
      <c r="AMH2159" s="13"/>
      <c r="AMI2159" s="0"/>
      <c r="AMJ2159" s="0"/>
    </row>
    <row r="2160" s="39" customFormat="true" ht="13.8" hidden="false" customHeight="false" outlineLevel="0" collapsed="false">
      <c r="A2160" s="27" t="n">
        <v>31206174</v>
      </c>
      <c r="B2160" s="28" t="s">
        <v>2188</v>
      </c>
      <c r="C2160" s="29"/>
      <c r="D2160" s="29"/>
      <c r="E2160" s="27" t="s">
        <v>37</v>
      </c>
      <c r="F2160" s="19" t="n">
        <f aca="false">IF(C2160="",VLOOKUP(E2160,'PORTE E UCO'!$A$5:$D$46,4,0),VLOOKUP(E2160,'PORTE E UCO'!$A$5:$D$46,4,0)*C2160)</f>
        <v>192.437794</v>
      </c>
      <c r="G2160" s="30"/>
      <c r="H2160" s="21" t="n">
        <f aca="false">G2160*$R$2</f>
        <v>0</v>
      </c>
      <c r="I2160" s="27" t="n">
        <v>0</v>
      </c>
      <c r="J2160" s="22" t="str">
        <f aca="false">IF(I2160&gt;=1,F2160*$J$2,"")</f>
        <v/>
      </c>
      <c r="K2160" s="22" t="str">
        <f aca="false">IF(I2160&gt;=2,F2160*$K$2,"")</f>
        <v/>
      </c>
      <c r="L2160" s="22" t="str">
        <f aca="false">IF(I2160&gt;=3,F2160*$L$2,"")</f>
        <v/>
      </c>
      <c r="M2160" s="22" t="str">
        <f aca="false">IF(I2160&gt;=4,F2160*$M$2,"")</f>
        <v/>
      </c>
      <c r="N2160" s="27" t="n">
        <v>2</v>
      </c>
      <c r="O2160" s="27" t="n">
        <v>0</v>
      </c>
      <c r="P2160" s="31" t="n">
        <v>0</v>
      </c>
      <c r="Q2160" s="32"/>
      <c r="R2160" s="38"/>
      <c r="S2160" s="25" t="n">
        <f aca="false">SUM(F2160,H2160,J2160,K2160,L2160,M2160)</f>
        <v>192.437794</v>
      </c>
      <c r="T2160" s="25" t="n">
        <f aca="false">SUM(F2160,H2160,J2160,K2160,L2160,M2160,Q2160)</f>
        <v>192.437794</v>
      </c>
      <c r="AMH2160" s="13"/>
      <c r="AMI2160" s="0"/>
      <c r="AMJ2160" s="0"/>
    </row>
    <row r="2161" s="39" customFormat="true" ht="13.8" hidden="false" customHeight="false" outlineLevel="0" collapsed="false">
      <c r="A2161" s="16" t="n">
        <v>31206182</v>
      </c>
      <c r="B2161" s="17" t="s">
        <v>2189</v>
      </c>
      <c r="C2161" s="18"/>
      <c r="D2161" s="18"/>
      <c r="E2161" s="16" t="s">
        <v>225</v>
      </c>
      <c r="F2161" s="19" t="n">
        <f aca="false">IF(C2161="",VLOOKUP(E2161,'PORTE E UCO'!$A$5:$D$46,4,0),VLOOKUP(E2161,'PORTE E UCO'!$A$5:$D$46,4,0)*C2161)</f>
        <v>1035.416342</v>
      </c>
      <c r="G2161" s="20"/>
      <c r="H2161" s="21" t="n">
        <f aca="false">G2161*$R$2</f>
        <v>0</v>
      </c>
      <c r="I2161" s="16" t="n">
        <v>1</v>
      </c>
      <c r="J2161" s="22" t="n">
        <f aca="false">IF(I2161&gt;=1,F2161*$J$2,"")</f>
        <v>310.6249026</v>
      </c>
      <c r="K2161" s="22" t="str">
        <f aca="false">IF(I2161&gt;=2,F2161*$K$2,"")</f>
        <v/>
      </c>
      <c r="L2161" s="22" t="str">
        <f aca="false">IF(I2161&gt;=3,F2161*$L$2,"")</f>
        <v/>
      </c>
      <c r="M2161" s="22" t="str">
        <f aca="false">IF(I2161&gt;=4,F2161*$M$2,"")</f>
        <v/>
      </c>
      <c r="N2161" s="16" t="n">
        <v>4</v>
      </c>
      <c r="O2161" s="16" t="n">
        <v>0</v>
      </c>
      <c r="P2161" s="23" t="n">
        <v>0</v>
      </c>
      <c r="Q2161" s="22"/>
      <c r="R2161" s="38"/>
      <c r="S2161" s="25" t="n">
        <f aca="false">SUM(F2161,H2161,J2161,K2161,L2161,M2161)</f>
        <v>1346.0412446</v>
      </c>
      <c r="T2161" s="25" t="n">
        <f aca="false">SUM(F2161,H2161,J2161,K2161,L2161,M2161,Q2161)</f>
        <v>1346.0412446</v>
      </c>
      <c r="AMH2161" s="13"/>
      <c r="AMI2161" s="0"/>
      <c r="AMJ2161" s="0"/>
    </row>
    <row r="2162" s="39" customFormat="true" ht="13.8" hidden="false" customHeight="false" outlineLevel="0" collapsed="false">
      <c r="A2162" s="27" t="n">
        <v>31206190</v>
      </c>
      <c r="B2162" s="28" t="s">
        <v>2190</v>
      </c>
      <c r="C2162" s="29"/>
      <c r="D2162" s="29"/>
      <c r="E2162" s="27" t="s">
        <v>206</v>
      </c>
      <c r="F2162" s="19" t="n">
        <f aca="false">IF(C2162="",VLOOKUP(E2162,'PORTE E UCO'!$A$5:$D$46,4,0),VLOOKUP(E2162,'PORTE E UCO'!$A$5:$D$46,4,0)*C2162)</f>
        <v>839.818166</v>
      </c>
      <c r="G2162" s="30"/>
      <c r="H2162" s="21" t="n">
        <f aca="false">G2162*$R$2</f>
        <v>0</v>
      </c>
      <c r="I2162" s="27" t="n">
        <v>2</v>
      </c>
      <c r="J2162" s="22" t="n">
        <f aca="false">IF(I2162&gt;=1,F2162*$J$2,"")</f>
        <v>251.9454498</v>
      </c>
      <c r="K2162" s="22" t="n">
        <f aca="false">IF(I2162&gt;=2,F2162*$K$2,"")</f>
        <v>167.9636332</v>
      </c>
      <c r="L2162" s="22" t="str">
        <f aca="false">IF(I2162&gt;=3,F2162*$L$2,"")</f>
        <v/>
      </c>
      <c r="M2162" s="22" t="str">
        <f aca="false">IF(I2162&gt;=4,F2162*$M$2,"")</f>
        <v/>
      </c>
      <c r="N2162" s="27" t="n">
        <v>5</v>
      </c>
      <c r="O2162" s="27" t="n">
        <v>0</v>
      </c>
      <c r="P2162" s="31" t="n">
        <v>0</v>
      </c>
      <c r="Q2162" s="32"/>
      <c r="R2162" s="38"/>
      <c r="S2162" s="25" t="n">
        <f aca="false">SUM(F2162,H2162,J2162,K2162,L2162,M2162)</f>
        <v>1259.727249</v>
      </c>
      <c r="T2162" s="25" t="n">
        <f aca="false">SUM(F2162,H2162,J2162,K2162,L2162,M2162,Q2162)</f>
        <v>1259.727249</v>
      </c>
      <c r="AMH2162" s="13"/>
      <c r="AMI2162" s="0"/>
      <c r="AMJ2162" s="0"/>
    </row>
    <row r="2163" s="39" customFormat="true" ht="13.8" hidden="false" customHeight="false" outlineLevel="0" collapsed="false">
      <c r="A2163" s="16" t="n">
        <v>31206204</v>
      </c>
      <c r="B2163" s="17" t="s">
        <v>2191</v>
      </c>
      <c r="C2163" s="18"/>
      <c r="D2163" s="18"/>
      <c r="E2163" s="16" t="s">
        <v>272</v>
      </c>
      <c r="F2163" s="19" t="n">
        <f aca="false">IF(C2163="",VLOOKUP(E2163,'PORTE E UCO'!$A$5:$D$46,4,0),VLOOKUP(E2163,'PORTE E UCO'!$A$5:$D$46,4,0)*C2163)</f>
        <v>801.009488</v>
      </c>
      <c r="G2163" s="20"/>
      <c r="H2163" s="21" t="n">
        <f aca="false">G2163*$R$2</f>
        <v>0</v>
      </c>
      <c r="I2163" s="16" t="n">
        <v>1</v>
      </c>
      <c r="J2163" s="22" t="n">
        <f aca="false">IF(I2163&gt;=1,F2163*$J$2,"")</f>
        <v>240.3028464</v>
      </c>
      <c r="K2163" s="22" t="str">
        <f aca="false">IF(I2163&gt;=2,F2163*$K$2,"")</f>
        <v/>
      </c>
      <c r="L2163" s="22" t="str">
        <f aca="false">IF(I2163&gt;=3,F2163*$L$2,"")</f>
        <v/>
      </c>
      <c r="M2163" s="22" t="str">
        <f aca="false">IF(I2163&gt;=4,F2163*$M$2,"")</f>
        <v/>
      </c>
      <c r="N2163" s="16" t="n">
        <v>4</v>
      </c>
      <c r="O2163" s="16" t="n">
        <v>0</v>
      </c>
      <c r="P2163" s="23" t="n">
        <v>0</v>
      </c>
      <c r="Q2163" s="22"/>
      <c r="R2163" s="38"/>
      <c r="S2163" s="25" t="n">
        <f aca="false">SUM(F2163,H2163,J2163,K2163,L2163,M2163)</f>
        <v>1041.3123344</v>
      </c>
      <c r="T2163" s="25" t="n">
        <f aca="false">SUM(F2163,H2163,J2163,K2163,L2163,M2163,Q2163)</f>
        <v>1041.3123344</v>
      </c>
      <c r="AMH2163" s="13"/>
      <c r="AMI2163" s="0"/>
      <c r="AMJ2163" s="0"/>
    </row>
    <row r="2164" s="39" customFormat="true" ht="13.8" hidden="false" customHeight="false" outlineLevel="0" collapsed="false">
      <c r="A2164" s="27" t="n">
        <v>31206212</v>
      </c>
      <c r="B2164" s="28" t="s">
        <v>2192</v>
      </c>
      <c r="C2164" s="29"/>
      <c r="D2164" s="29"/>
      <c r="E2164" s="27" t="s">
        <v>37</v>
      </c>
      <c r="F2164" s="19" t="n">
        <f aca="false">IF(C2164="",VLOOKUP(E2164,'PORTE E UCO'!$A$5:$D$46,4,0),VLOOKUP(E2164,'PORTE E UCO'!$A$5:$D$46,4,0)*C2164)</f>
        <v>192.437794</v>
      </c>
      <c r="G2164" s="30"/>
      <c r="H2164" s="21" t="n">
        <f aca="false">G2164*$R$2</f>
        <v>0</v>
      </c>
      <c r="I2164" s="27" t="n">
        <v>1</v>
      </c>
      <c r="J2164" s="22" t="n">
        <f aca="false">IF(I2164&gt;=1,F2164*$J$2,"")</f>
        <v>57.7313382</v>
      </c>
      <c r="K2164" s="22" t="str">
        <f aca="false">IF(I2164&gt;=2,F2164*$K$2,"")</f>
        <v/>
      </c>
      <c r="L2164" s="22" t="str">
        <f aca="false">IF(I2164&gt;=3,F2164*$L$2,"")</f>
        <v/>
      </c>
      <c r="M2164" s="22" t="str">
        <f aca="false">IF(I2164&gt;=4,F2164*$M$2,"")</f>
        <v/>
      </c>
      <c r="N2164" s="27" t="n">
        <v>1</v>
      </c>
      <c r="O2164" s="27" t="n">
        <v>0</v>
      </c>
      <c r="P2164" s="31" t="n">
        <v>0</v>
      </c>
      <c r="Q2164" s="32"/>
      <c r="R2164" s="38"/>
      <c r="S2164" s="25" t="n">
        <f aca="false">SUM(F2164,H2164,J2164,K2164,L2164,M2164)</f>
        <v>250.1691322</v>
      </c>
      <c r="T2164" s="25" t="n">
        <f aca="false">SUM(F2164,H2164,J2164,K2164,L2164,M2164,Q2164)</f>
        <v>250.1691322</v>
      </c>
      <c r="AMH2164" s="13"/>
      <c r="AMI2164" s="0"/>
      <c r="AMJ2164" s="0"/>
    </row>
    <row r="2165" s="39" customFormat="true" ht="13.8" hidden="false" customHeight="false" outlineLevel="0" collapsed="false">
      <c r="A2165" s="16" t="n">
        <v>31206220</v>
      </c>
      <c r="B2165" s="17" t="s">
        <v>2193</v>
      </c>
      <c r="C2165" s="18"/>
      <c r="D2165" s="18"/>
      <c r="E2165" s="16" t="s">
        <v>26</v>
      </c>
      <c r="F2165" s="19" t="n">
        <f aca="false">IF(C2165="",VLOOKUP(E2165,'PORTE E UCO'!$A$5:$D$46,4,0),VLOOKUP(E2165,'PORTE E UCO'!$A$5:$D$46,4,0)*C2165)</f>
        <v>324.442174</v>
      </c>
      <c r="G2165" s="20"/>
      <c r="H2165" s="21" t="n">
        <f aca="false">G2165*$R$2</f>
        <v>0</v>
      </c>
      <c r="I2165" s="16" t="n">
        <v>1</v>
      </c>
      <c r="J2165" s="22" t="n">
        <f aca="false">IF(I2165&gt;=1,F2165*$J$2,"")</f>
        <v>97.3326522</v>
      </c>
      <c r="K2165" s="22" t="str">
        <f aca="false">IF(I2165&gt;=2,F2165*$K$2,"")</f>
        <v/>
      </c>
      <c r="L2165" s="22" t="str">
        <f aca="false">IF(I2165&gt;=3,F2165*$L$2,"")</f>
        <v/>
      </c>
      <c r="M2165" s="22" t="str">
        <f aca="false">IF(I2165&gt;=4,F2165*$M$2,"")</f>
        <v/>
      </c>
      <c r="N2165" s="16" t="n">
        <v>2</v>
      </c>
      <c r="O2165" s="16" t="n">
        <v>0</v>
      </c>
      <c r="P2165" s="23" t="n">
        <v>0</v>
      </c>
      <c r="Q2165" s="22"/>
      <c r="R2165" s="38"/>
      <c r="S2165" s="25" t="n">
        <f aca="false">SUM(F2165,H2165,J2165,K2165,L2165,M2165)</f>
        <v>421.7748262</v>
      </c>
      <c r="T2165" s="25" t="n">
        <f aca="false">SUM(F2165,H2165,J2165,K2165,L2165,M2165,Q2165)</f>
        <v>421.7748262</v>
      </c>
      <c r="AMH2165" s="13"/>
      <c r="AMI2165" s="0"/>
      <c r="AMJ2165" s="0"/>
    </row>
    <row r="2166" s="39" customFormat="true" ht="13.8" hidden="false" customHeight="false" outlineLevel="0" collapsed="false">
      <c r="A2166" s="27" t="n">
        <v>31206239</v>
      </c>
      <c r="B2166" s="28" t="s">
        <v>2194</v>
      </c>
      <c r="C2166" s="29"/>
      <c r="D2166" s="29"/>
      <c r="E2166" s="27" t="s">
        <v>272</v>
      </c>
      <c r="F2166" s="19" t="n">
        <f aca="false">IF(C2166="",VLOOKUP(E2166,'PORTE E UCO'!$A$5:$D$46,4,0),VLOOKUP(E2166,'PORTE E UCO'!$A$5:$D$46,4,0)*C2166)</f>
        <v>801.009488</v>
      </c>
      <c r="G2166" s="30"/>
      <c r="H2166" s="21" t="n">
        <f aca="false">G2166*$R$2</f>
        <v>0</v>
      </c>
      <c r="I2166" s="27" t="n">
        <v>1</v>
      </c>
      <c r="J2166" s="22" t="n">
        <f aca="false">IF(I2166&gt;=1,F2166*$J$2,"")</f>
        <v>240.3028464</v>
      </c>
      <c r="K2166" s="22" t="str">
        <f aca="false">IF(I2166&gt;=2,F2166*$K$2,"")</f>
        <v/>
      </c>
      <c r="L2166" s="22" t="str">
        <f aca="false">IF(I2166&gt;=3,F2166*$L$2,"")</f>
        <v/>
      </c>
      <c r="M2166" s="22" t="str">
        <f aca="false">IF(I2166&gt;=4,F2166*$M$2,"")</f>
        <v/>
      </c>
      <c r="N2166" s="27" t="n">
        <v>3</v>
      </c>
      <c r="O2166" s="27" t="n">
        <v>0</v>
      </c>
      <c r="P2166" s="31" t="n">
        <v>0</v>
      </c>
      <c r="Q2166" s="32"/>
      <c r="R2166" s="38"/>
      <c r="S2166" s="25" t="n">
        <f aca="false">SUM(F2166,H2166,J2166,K2166,L2166,M2166)</f>
        <v>1041.3123344</v>
      </c>
      <c r="T2166" s="25" t="n">
        <f aca="false">SUM(F2166,H2166,J2166,K2166,L2166,M2166,Q2166)</f>
        <v>1041.3123344</v>
      </c>
      <c r="AMH2166" s="13"/>
      <c r="AMI2166" s="0"/>
      <c r="AMJ2166" s="0"/>
    </row>
    <row r="2167" s="39" customFormat="true" ht="13.8" hidden="false" customHeight="false" outlineLevel="0" collapsed="false">
      <c r="A2167" s="16" t="n">
        <v>31206247</v>
      </c>
      <c r="B2167" s="17" t="s">
        <v>2195</v>
      </c>
      <c r="C2167" s="18"/>
      <c r="D2167" s="18"/>
      <c r="E2167" s="16" t="s">
        <v>206</v>
      </c>
      <c r="F2167" s="19" t="n">
        <f aca="false">IF(C2167="",VLOOKUP(E2167,'PORTE E UCO'!$A$5:$D$46,4,0),VLOOKUP(E2167,'PORTE E UCO'!$A$5:$D$46,4,0)*C2167)</f>
        <v>839.818166</v>
      </c>
      <c r="G2167" s="20"/>
      <c r="H2167" s="21" t="n">
        <f aca="false">G2167*$R$2</f>
        <v>0</v>
      </c>
      <c r="I2167" s="16" t="n">
        <v>1</v>
      </c>
      <c r="J2167" s="22" t="n">
        <f aca="false">IF(I2167&gt;=1,F2167*$J$2,"")</f>
        <v>251.9454498</v>
      </c>
      <c r="K2167" s="22" t="str">
        <f aca="false">IF(I2167&gt;=2,F2167*$K$2,"")</f>
        <v/>
      </c>
      <c r="L2167" s="22" t="str">
        <f aca="false">IF(I2167&gt;=3,F2167*$L$2,"")</f>
        <v/>
      </c>
      <c r="M2167" s="22" t="str">
        <f aca="false">IF(I2167&gt;=4,F2167*$M$2,"")</f>
        <v/>
      </c>
      <c r="N2167" s="16" t="n">
        <v>5</v>
      </c>
      <c r="O2167" s="16" t="n">
        <v>0</v>
      </c>
      <c r="P2167" s="23" t="n">
        <v>0</v>
      </c>
      <c r="Q2167" s="22"/>
      <c r="R2167" s="38"/>
      <c r="S2167" s="25" t="n">
        <f aca="false">SUM(F2167,H2167,J2167,K2167,L2167,M2167)</f>
        <v>1091.7636158</v>
      </c>
      <c r="T2167" s="25" t="n">
        <f aca="false">SUM(F2167,H2167,J2167,K2167,L2167,M2167,Q2167)</f>
        <v>1091.7636158</v>
      </c>
      <c r="AMH2167" s="13"/>
      <c r="AMI2167" s="0"/>
      <c r="AMJ2167" s="0"/>
    </row>
    <row r="2168" s="39" customFormat="true" ht="13.8" hidden="false" customHeight="false" outlineLevel="0" collapsed="false">
      <c r="A2168" s="27" t="n">
        <v>31206255</v>
      </c>
      <c r="B2168" s="28" t="s">
        <v>2196</v>
      </c>
      <c r="C2168" s="29"/>
      <c r="D2168" s="29"/>
      <c r="E2168" s="27" t="s">
        <v>178</v>
      </c>
      <c r="F2168" s="19" t="n">
        <f aca="false">IF(C2168="",VLOOKUP(E2168,'PORTE E UCO'!$A$5:$D$46,4,0),VLOOKUP(E2168,'PORTE E UCO'!$A$5:$D$46,4,0)*C2168)</f>
        <v>3809.42894</v>
      </c>
      <c r="G2168" s="30"/>
      <c r="H2168" s="21" t="n">
        <f aca="false">G2168*$R$2</f>
        <v>0</v>
      </c>
      <c r="I2168" s="27" t="n">
        <v>2</v>
      </c>
      <c r="J2168" s="22" t="n">
        <f aca="false">IF(I2168&gt;=1,F2168*$J$2,"")</f>
        <v>1142.828682</v>
      </c>
      <c r="K2168" s="22" t="n">
        <f aca="false">IF(I2168&gt;=2,F2168*$K$2,"")</f>
        <v>761.885788</v>
      </c>
      <c r="L2168" s="22" t="str">
        <f aca="false">IF(I2168&gt;=3,F2168*$L$2,"")</f>
        <v/>
      </c>
      <c r="M2168" s="22" t="str">
        <f aca="false">IF(I2168&gt;=4,F2168*$M$2,"")</f>
        <v/>
      </c>
      <c r="N2168" s="27" t="n">
        <v>6</v>
      </c>
      <c r="O2168" s="27" t="n">
        <v>0</v>
      </c>
      <c r="P2168" s="31" t="n">
        <v>0</v>
      </c>
      <c r="Q2168" s="32"/>
      <c r="R2168" s="38"/>
      <c r="S2168" s="25" t="n">
        <f aca="false">SUM(F2168,H2168,J2168,K2168,L2168,M2168)</f>
        <v>5714.14341</v>
      </c>
      <c r="T2168" s="25" t="n">
        <f aca="false">SUM(F2168,H2168,J2168,K2168,L2168,M2168,Q2168)</f>
        <v>5714.14341</v>
      </c>
      <c r="AMH2168" s="13"/>
      <c r="AMI2168" s="0"/>
      <c r="AMJ2168" s="0"/>
    </row>
    <row r="2169" s="39" customFormat="true" ht="13.8" hidden="false" customHeight="false" outlineLevel="0" collapsed="false">
      <c r="A2169" s="16" t="n">
        <v>31206263</v>
      </c>
      <c r="B2169" s="17" t="s">
        <v>2197</v>
      </c>
      <c r="C2169" s="18"/>
      <c r="D2169" s="18"/>
      <c r="E2169" s="16" t="s">
        <v>308</v>
      </c>
      <c r="F2169" s="19" t="n">
        <f aca="false">IF(C2169="",VLOOKUP(E2169,'PORTE E UCO'!$A$5:$D$46,4,0),VLOOKUP(E2169,'PORTE E UCO'!$A$5:$D$46,4,0)*C2169)</f>
        <v>1327.248658</v>
      </c>
      <c r="G2169" s="20"/>
      <c r="H2169" s="21" t="n">
        <f aca="false">G2169*$R$2</f>
        <v>0</v>
      </c>
      <c r="I2169" s="16" t="n">
        <v>2</v>
      </c>
      <c r="J2169" s="22" t="n">
        <f aca="false">IF(I2169&gt;=1,F2169*$J$2,"")</f>
        <v>398.1745974</v>
      </c>
      <c r="K2169" s="22" t="n">
        <f aca="false">IF(I2169&gt;=2,F2169*$K$2,"")</f>
        <v>265.4497316</v>
      </c>
      <c r="L2169" s="22" t="str">
        <f aca="false">IF(I2169&gt;=3,F2169*$L$2,"")</f>
        <v/>
      </c>
      <c r="M2169" s="22" t="str">
        <f aca="false">IF(I2169&gt;=4,F2169*$M$2,"")</f>
        <v/>
      </c>
      <c r="N2169" s="16" t="n">
        <v>6</v>
      </c>
      <c r="O2169" s="16" t="n">
        <v>0</v>
      </c>
      <c r="P2169" s="23" t="n">
        <v>0</v>
      </c>
      <c r="Q2169" s="22"/>
      <c r="R2169" s="38"/>
      <c r="S2169" s="25" t="n">
        <f aca="false">SUM(F2169,H2169,J2169,K2169,L2169,M2169)</f>
        <v>1990.872987</v>
      </c>
      <c r="T2169" s="25" t="n">
        <f aca="false">SUM(F2169,H2169,J2169,K2169,L2169,M2169,Q2169)</f>
        <v>1990.872987</v>
      </c>
      <c r="AMH2169" s="13"/>
      <c r="AMI2169" s="0"/>
      <c r="AMJ2169" s="0"/>
    </row>
    <row r="2170" s="39" customFormat="true" ht="13.8" hidden="false" customHeight="false" outlineLevel="0" collapsed="false">
      <c r="A2170" s="27" t="n">
        <v>31301010</v>
      </c>
      <c r="B2170" s="28" t="s">
        <v>2198</v>
      </c>
      <c r="C2170" s="29"/>
      <c r="D2170" s="29"/>
      <c r="E2170" s="27" t="s">
        <v>171</v>
      </c>
      <c r="F2170" s="19" t="n">
        <f aca="false">IF(C2170="",VLOOKUP(E2170,'PORTE E UCO'!$A$5:$D$46,4,0),VLOOKUP(E2170,'PORTE E UCO'!$A$5:$D$46,4,0)*C2170)</f>
        <v>287.188282</v>
      </c>
      <c r="G2170" s="30"/>
      <c r="H2170" s="21" t="n">
        <f aca="false">G2170*$R$2</f>
        <v>0</v>
      </c>
      <c r="I2170" s="27" t="n">
        <v>1</v>
      </c>
      <c r="J2170" s="22" t="n">
        <f aca="false">IF(I2170&gt;=1,F2170*$J$2,"")</f>
        <v>86.1564846</v>
      </c>
      <c r="K2170" s="22" t="str">
        <f aca="false">IF(I2170&gt;=2,F2170*$K$2,"")</f>
        <v/>
      </c>
      <c r="L2170" s="22" t="str">
        <f aca="false">IF(I2170&gt;=3,F2170*$L$2,"")</f>
        <v/>
      </c>
      <c r="M2170" s="22" t="str">
        <f aca="false">IF(I2170&gt;=4,F2170*$M$2,"")</f>
        <v/>
      </c>
      <c r="N2170" s="27" t="n">
        <v>1</v>
      </c>
      <c r="O2170" s="27" t="n">
        <v>0</v>
      </c>
      <c r="P2170" s="31" t="n">
        <v>0</v>
      </c>
      <c r="Q2170" s="32"/>
      <c r="R2170" s="38"/>
      <c r="S2170" s="25" t="n">
        <f aca="false">SUM(F2170,H2170,J2170,K2170,L2170,M2170)</f>
        <v>373.3447666</v>
      </c>
      <c r="T2170" s="25" t="n">
        <f aca="false">SUM(F2170,H2170,J2170,K2170,L2170,M2170,Q2170)</f>
        <v>373.3447666</v>
      </c>
      <c r="AMH2170" s="13"/>
      <c r="AMI2170" s="0"/>
      <c r="AMJ2170" s="0"/>
    </row>
    <row r="2171" s="39" customFormat="true" ht="13.8" hidden="false" customHeight="false" outlineLevel="0" collapsed="false">
      <c r="A2171" s="16" t="n">
        <v>31301029</v>
      </c>
      <c r="B2171" s="17" t="s">
        <v>2199</v>
      </c>
      <c r="C2171" s="18"/>
      <c r="D2171" s="18"/>
      <c r="E2171" s="16" t="s">
        <v>15</v>
      </c>
      <c r="F2171" s="19" t="n">
        <f aca="false">IF(C2171="",VLOOKUP(E2171,'PORTE E UCO'!$A$5:$D$46,4,0),VLOOKUP(E2171,'PORTE E UCO'!$A$5:$D$46,4,0)*C2171)</f>
        <v>93.13473</v>
      </c>
      <c r="G2171" s="20"/>
      <c r="H2171" s="21" t="n">
        <f aca="false">G2171*$R$2</f>
        <v>0</v>
      </c>
      <c r="I2171" s="16" t="n">
        <v>0</v>
      </c>
      <c r="J2171" s="22" t="str">
        <f aca="false">IF(I2171&gt;=1,F2171*$J$2,"")</f>
        <v/>
      </c>
      <c r="K2171" s="22" t="str">
        <f aca="false">IF(I2171&gt;=2,F2171*$K$2,"")</f>
        <v/>
      </c>
      <c r="L2171" s="22" t="str">
        <f aca="false">IF(I2171&gt;=3,F2171*$L$2,"")</f>
        <v/>
      </c>
      <c r="M2171" s="22" t="str">
        <f aca="false">IF(I2171&gt;=4,F2171*$M$2,"")</f>
        <v/>
      </c>
      <c r="N2171" s="16" t="n">
        <v>1</v>
      </c>
      <c r="O2171" s="16" t="n">
        <v>0</v>
      </c>
      <c r="P2171" s="23" t="n">
        <v>0</v>
      </c>
      <c r="Q2171" s="22"/>
      <c r="R2171" s="38"/>
      <c r="S2171" s="25" t="n">
        <f aca="false">SUM(F2171,H2171,J2171,K2171,L2171,M2171)</f>
        <v>93.13473</v>
      </c>
      <c r="T2171" s="25" t="n">
        <f aca="false">SUM(F2171,H2171,J2171,K2171,L2171,M2171,Q2171)</f>
        <v>93.13473</v>
      </c>
      <c r="AMH2171" s="13"/>
      <c r="AMI2171" s="0"/>
      <c r="AMJ2171" s="0"/>
    </row>
    <row r="2172" s="39" customFormat="true" ht="14.95" hidden="false" customHeight="false" outlineLevel="0" collapsed="false">
      <c r="A2172" s="27" t="n">
        <v>31301037</v>
      </c>
      <c r="B2172" s="28" t="s">
        <v>2200</v>
      </c>
      <c r="C2172" s="29"/>
      <c r="D2172" s="29"/>
      <c r="E2172" s="27" t="s">
        <v>15</v>
      </c>
      <c r="F2172" s="19" t="n">
        <f aca="false">IF(C2172="",VLOOKUP(E2172,'PORTE E UCO'!$A$5:$D$46,4,0),VLOOKUP(E2172,'PORTE E UCO'!$A$5:$D$46,4,0)*C2172)</f>
        <v>93.13473</v>
      </c>
      <c r="G2172" s="30"/>
      <c r="H2172" s="21" t="n">
        <f aca="false">G2172*$R$2</f>
        <v>0</v>
      </c>
      <c r="I2172" s="27" t="n">
        <v>0</v>
      </c>
      <c r="J2172" s="22" t="str">
        <f aca="false">IF(I2172&gt;=1,F2172*$J$2,"")</f>
        <v/>
      </c>
      <c r="K2172" s="22" t="str">
        <f aca="false">IF(I2172&gt;=2,F2172*$K$2,"")</f>
        <v/>
      </c>
      <c r="L2172" s="22" t="str">
        <f aca="false">IF(I2172&gt;=3,F2172*$L$2,"")</f>
        <v/>
      </c>
      <c r="M2172" s="22" t="str">
        <f aca="false">IF(I2172&gt;=4,F2172*$M$2,"")</f>
        <v/>
      </c>
      <c r="N2172" s="27" t="n">
        <v>0</v>
      </c>
      <c r="O2172" s="27" t="n">
        <v>0</v>
      </c>
      <c r="P2172" s="31" t="n">
        <v>0</v>
      </c>
      <c r="Q2172" s="32"/>
      <c r="R2172" s="38"/>
      <c r="S2172" s="25" t="n">
        <f aca="false">SUM(F2172,H2172,J2172,K2172,L2172,M2172)</f>
        <v>93.13473</v>
      </c>
      <c r="T2172" s="25" t="n">
        <f aca="false">SUM(F2172,H2172,J2172,K2172,L2172,M2172,Q2172)</f>
        <v>93.13473</v>
      </c>
      <c r="AMH2172" s="13"/>
      <c r="AMI2172" s="0"/>
      <c r="AMJ2172" s="0"/>
    </row>
    <row r="2173" s="39" customFormat="true" ht="13.8" hidden="false" customHeight="false" outlineLevel="0" collapsed="false">
      <c r="A2173" s="16" t="n">
        <v>31301045</v>
      </c>
      <c r="B2173" s="17" t="s">
        <v>2201</v>
      </c>
      <c r="C2173" s="18"/>
      <c r="D2173" s="18"/>
      <c r="E2173" s="16" t="s">
        <v>223</v>
      </c>
      <c r="F2173" s="19" t="n">
        <f aca="false">IF(C2173="",VLOOKUP(E2173,'PORTE E UCO'!$A$5:$D$46,4,0),VLOOKUP(E2173,'PORTE E UCO'!$A$5:$D$46,4,0)*C2173)</f>
        <v>436.20385</v>
      </c>
      <c r="G2173" s="20"/>
      <c r="H2173" s="21" t="n">
        <f aca="false">G2173*$R$2</f>
        <v>0</v>
      </c>
      <c r="I2173" s="16" t="n">
        <v>1</v>
      </c>
      <c r="J2173" s="22" t="n">
        <f aca="false">IF(I2173&gt;=1,F2173*$J$2,"")</f>
        <v>130.861155</v>
      </c>
      <c r="K2173" s="22" t="str">
        <f aca="false">IF(I2173&gt;=2,F2173*$K$2,"")</f>
        <v/>
      </c>
      <c r="L2173" s="22" t="str">
        <f aca="false">IF(I2173&gt;=3,F2173*$L$2,"")</f>
        <v/>
      </c>
      <c r="M2173" s="22" t="str">
        <f aca="false">IF(I2173&gt;=4,F2173*$M$2,"")</f>
        <v/>
      </c>
      <c r="N2173" s="16" t="n">
        <v>1</v>
      </c>
      <c r="O2173" s="16" t="n">
        <v>0</v>
      </c>
      <c r="P2173" s="23" t="n">
        <v>0</v>
      </c>
      <c r="Q2173" s="22"/>
      <c r="R2173" s="38"/>
      <c r="S2173" s="25" t="n">
        <f aca="false">SUM(F2173,H2173,J2173,K2173,L2173,M2173)</f>
        <v>567.065005</v>
      </c>
      <c r="T2173" s="25" t="n">
        <f aca="false">SUM(F2173,H2173,J2173,K2173,L2173,M2173,Q2173)</f>
        <v>567.065005</v>
      </c>
      <c r="AMH2173" s="13"/>
      <c r="AMI2173" s="0"/>
      <c r="AMJ2173" s="0"/>
    </row>
    <row r="2174" s="39" customFormat="true" ht="13.8" hidden="false" customHeight="false" outlineLevel="0" collapsed="false">
      <c r="A2174" s="27" t="n">
        <v>31301053</v>
      </c>
      <c r="B2174" s="28" t="s">
        <v>2202</v>
      </c>
      <c r="C2174" s="29"/>
      <c r="D2174" s="29"/>
      <c r="E2174" s="27" t="s">
        <v>350</v>
      </c>
      <c r="F2174" s="19" t="n">
        <f aca="false">IF(C2174="",VLOOKUP(E2174,'PORTE E UCO'!$A$5:$D$46,4,0),VLOOKUP(E2174,'PORTE E UCO'!$A$5:$D$46,4,0)*C2174)</f>
        <v>479.687048</v>
      </c>
      <c r="G2174" s="30"/>
      <c r="H2174" s="21" t="n">
        <f aca="false">G2174*$R$2</f>
        <v>0</v>
      </c>
      <c r="I2174" s="27" t="n">
        <v>1</v>
      </c>
      <c r="J2174" s="22" t="n">
        <f aca="false">IF(I2174&gt;=1,F2174*$J$2,"")</f>
        <v>143.9061144</v>
      </c>
      <c r="K2174" s="22" t="str">
        <f aca="false">IF(I2174&gt;=2,F2174*$K$2,"")</f>
        <v/>
      </c>
      <c r="L2174" s="22" t="str">
        <f aca="false">IF(I2174&gt;=3,F2174*$L$2,"")</f>
        <v/>
      </c>
      <c r="M2174" s="22" t="str">
        <f aca="false">IF(I2174&gt;=4,F2174*$M$2,"")</f>
        <v/>
      </c>
      <c r="N2174" s="27" t="n">
        <v>4</v>
      </c>
      <c r="O2174" s="27" t="n">
        <v>0</v>
      </c>
      <c r="P2174" s="31" t="n">
        <v>0</v>
      </c>
      <c r="Q2174" s="32"/>
      <c r="R2174" s="38"/>
      <c r="S2174" s="25" t="n">
        <f aca="false">SUM(F2174,H2174,J2174,K2174,L2174,M2174)</f>
        <v>623.5931624</v>
      </c>
      <c r="T2174" s="25" t="n">
        <f aca="false">SUM(F2174,H2174,J2174,K2174,L2174,M2174,Q2174)</f>
        <v>623.5931624</v>
      </c>
      <c r="AMH2174" s="13"/>
      <c r="AMI2174" s="0"/>
      <c r="AMJ2174" s="0"/>
    </row>
    <row r="2175" s="39" customFormat="true" ht="13.8" hidden="false" customHeight="false" outlineLevel="0" collapsed="false">
      <c r="A2175" s="16" t="n">
        <v>31301061</v>
      </c>
      <c r="B2175" s="17" t="s">
        <v>2203</v>
      </c>
      <c r="C2175" s="18"/>
      <c r="D2175" s="18"/>
      <c r="E2175" s="16" t="s">
        <v>229</v>
      </c>
      <c r="F2175" s="19" t="n">
        <f aca="false">IF(C2175="",VLOOKUP(E2175,'PORTE E UCO'!$A$5:$D$46,4,0),VLOOKUP(E2175,'PORTE E UCO'!$A$5:$D$46,4,0)*C2175)</f>
        <v>946.935808</v>
      </c>
      <c r="G2175" s="20"/>
      <c r="H2175" s="21" t="n">
        <f aca="false">G2175*$R$2</f>
        <v>0</v>
      </c>
      <c r="I2175" s="16" t="n">
        <v>2</v>
      </c>
      <c r="J2175" s="22" t="n">
        <f aca="false">IF(I2175&gt;=1,F2175*$J$2,"")</f>
        <v>284.0807424</v>
      </c>
      <c r="K2175" s="22" t="n">
        <f aca="false">IF(I2175&gt;=2,F2175*$K$2,"")</f>
        <v>189.3871616</v>
      </c>
      <c r="L2175" s="22" t="str">
        <f aca="false">IF(I2175&gt;=3,F2175*$L$2,"")</f>
        <v/>
      </c>
      <c r="M2175" s="22" t="str">
        <f aca="false">IF(I2175&gt;=4,F2175*$M$2,"")</f>
        <v/>
      </c>
      <c r="N2175" s="16" t="n">
        <v>4</v>
      </c>
      <c r="O2175" s="16" t="n">
        <v>0</v>
      </c>
      <c r="P2175" s="23" t="n">
        <v>0</v>
      </c>
      <c r="Q2175" s="22"/>
      <c r="R2175" s="38"/>
      <c r="S2175" s="25" t="n">
        <f aca="false">SUM(F2175,H2175,J2175,K2175,L2175,M2175)</f>
        <v>1420.403712</v>
      </c>
      <c r="T2175" s="25" t="n">
        <f aca="false">SUM(F2175,H2175,J2175,K2175,L2175,M2175,Q2175)</f>
        <v>1420.403712</v>
      </c>
      <c r="AMH2175" s="13"/>
      <c r="AMI2175" s="0"/>
      <c r="AMJ2175" s="0"/>
    </row>
    <row r="2176" s="39" customFormat="true" ht="13.8" hidden="false" customHeight="false" outlineLevel="0" collapsed="false">
      <c r="A2176" s="27" t="n">
        <v>31301070</v>
      </c>
      <c r="B2176" s="28" t="s">
        <v>2204</v>
      </c>
      <c r="C2176" s="29"/>
      <c r="D2176" s="29"/>
      <c r="E2176" s="27" t="s">
        <v>37</v>
      </c>
      <c r="F2176" s="19" t="n">
        <f aca="false">IF(C2176="",VLOOKUP(E2176,'PORTE E UCO'!$A$5:$D$46,4,0),VLOOKUP(E2176,'PORTE E UCO'!$A$5:$D$46,4,0)*C2176)</f>
        <v>192.437794</v>
      </c>
      <c r="G2176" s="30"/>
      <c r="H2176" s="21" t="n">
        <f aca="false">G2176*$R$2</f>
        <v>0</v>
      </c>
      <c r="I2176" s="27" t="n">
        <v>1</v>
      </c>
      <c r="J2176" s="22" t="n">
        <f aca="false">IF(I2176&gt;=1,F2176*$J$2,"")</f>
        <v>57.7313382</v>
      </c>
      <c r="K2176" s="22" t="str">
        <f aca="false">IF(I2176&gt;=2,F2176*$K$2,"")</f>
        <v/>
      </c>
      <c r="L2176" s="22" t="str">
        <f aca="false">IF(I2176&gt;=3,F2176*$L$2,"")</f>
        <v/>
      </c>
      <c r="M2176" s="22" t="str">
        <f aca="false">IF(I2176&gt;=4,F2176*$M$2,"")</f>
        <v/>
      </c>
      <c r="N2176" s="27" t="n">
        <v>1</v>
      </c>
      <c r="O2176" s="27" t="n">
        <v>0</v>
      </c>
      <c r="P2176" s="31" t="n">
        <v>0</v>
      </c>
      <c r="Q2176" s="32"/>
      <c r="R2176" s="38"/>
      <c r="S2176" s="25" t="n">
        <f aca="false">SUM(F2176,H2176,J2176,K2176,L2176,M2176)</f>
        <v>250.1691322</v>
      </c>
      <c r="T2176" s="25" t="n">
        <f aca="false">SUM(F2176,H2176,J2176,K2176,L2176,M2176,Q2176)</f>
        <v>250.1691322</v>
      </c>
      <c r="AMH2176" s="13"/>
      <c r="AMI2176" s="0"/>
      <c r="AMJ2176" s="0"/>
    </row>
    <row r="2177" s="39" customFormat="true" ht="13.8" hidden="false" customHeight="false" outlineLevel="0" collapsed="false">
      <c r="A2177" s="16" t="n">
        <v>31301088</v>
      </c>
      <c r="B2177" s="17" t="s">
        <v>2205</v>
      </c>
      <c r="C2177" s="18"/>
      <c r="D2177" s="18"/>
      <c r="E2177" s="16" t="s">
        <v>64</v>
      </c>
      <c r="F2177" s="19" t="n">
        <f aca="false">IF(C2177="",VLOOKUP(E2177,'PORTE E UCO'!$A$5:$D$46,4,0),VLOOKUP(E2177,'PORTE E UCO'!$A$5:$D$46,4,0)*C2177)</f>
        <v>110.217052</v>
      </c>
      <c r="G2177" s="20"/>
      <c r="H2177" s="21" t="n">
        <f aca="false">G2177*$R$2</f>
        <v>0</v>
      </c>
      <c r="I2177" s="16" t="n">
        <v>0</v>
      </c>
      <c r="J2177" s="22" t="str">
        <f aca="false">IF(I2177&gt;=1,F2177*$J$2,"")</f>
        <v/>
      </c>
      <c r="K2177" s="22" t="str">
        <f aca="false">IF(I2177&gt;=2,F2177*$K$2,"")</f>
        <v/>
      </c>
      <c r="L2177" s="22" t="str">
        <f aca="false">IF(I2177&gt;=3,F2177*$L$2,"")</f>
        <v/>
      </c>
      <c r="M2177" s="22" t="str">
        <f aca="false">IF(I2177&gt;=4,F2177*$M$2,"")</f>
        <v/>
      </c>
      <c r="N2177" s="16" t="n">
        <v>3</v>
      </c>
      <c r="O2177" s="16" t="n">
        <v>0</v>
      </c>
      <c r="P2177" s="23" t="n">
        <v>0</v>
      </c>
      <c r="Q2177" s="22"/>
      <c r="R2177" s="38"/>
      <c r="S2177" s="25" t="n">
        <f aca="false">SUM(F2177,H2177,J2177,K2177,L2177,M2177)</f>
        <v>110.217052</v>
      </c>
      <c r="T2177" s="25" t="n">
        <f aca="false">SUM(F2177,H2177,J2177,K2177,L2177,M2177,Q2177)</f>
        <v>110.217052</v>
      </c>
      <c r="AMH2177" s="13"/>
      <c r="AMI2177" s="0"/>
      <c r="AMJ2177" s="0"/>
    </row>
    <row r="2178" s="39" customFormat="true" ht="13.8" hidden="false" customHeight="false" outlineLevel="0" collapsed="false">
      <c r="A2178" s="27" t="n">
        <v>31301096</v>
      </c>
      <c r="B2178" s="28" t="s">
        <v>2206</v>
      </c>
      <c r="C2178" s="29"/>
      <c r="D2178" s="29"/>
      <c r="E2178" s="27" t="s">
        <v>26</v>
      </c>
      <c r="F2178" s="19" t="n">
        <f aca="false">IF(C2178="",VLOOKUP(E2178,'PORTE E UCO'!$A$5:$D$46,4,0),VLOOKUP(E2178,'PORTE E UCO'!$A$5:$D$46,4,0)*C2178)</f>
        <v>324.442174</v>
      </c>
      <c r="G2178" s="30"/>
      <c r="H2178" s="21" t="n">
        <f aca="false">G2178*$R$2</f>
        <v>0</v>
      </c>
      <c r="I2178" s="27" t="n">
        <v>1</v>
      </c>
      <c r="J2178" s="22" t="n">
        <f aca="false">IF(I2178&gt;=1,F2178*$J$2,"")</f>
        <v>97.3326522</v>
      </c>
      <c r="K2178" s="22" t="str">
        <f aca="false">IF(I2178&gt;=2,F2178*$K$2,"")</f>
        <v/>
      </c>
      <c r="L2178" s="22" t="str">
        <f aca="false">IF(I2178&gt;=3,F2178*$L$2,"")</f>
        <v/>
      </c>
      <c r="M2178" s="22" t="str">
        <f aca="false">IF(I2178&gt;=4,F2178*$M$2,"")</f>
        <v/>
      </c>
      <c r="N2178" s="27" t="n">
        <v>1</v>
      </c>
      <c r="O2178" s="27" t="n">
        <v>0</v>
      </c>
      <c r="P2178" s="31" t="n">
        <v>0</v>
      </c>
      <c r="Q2178" s="32"/>
      <c r="R2178" s="38"/>
      <c r="S2178" s="25" t="n">
        <f aca="false">SUM(F2178,H2178,J2178,K2178,L2178,M2178)</f>
        <v>421.7748262</v>
      </c>
      <c r="T2178" s="25" t="n">
        <f aca="false">SUM(F2178,H2178,J2178,K2178,L2178,M2178,Q2178)</f>
        <v>421.7748262</v>
      </c>
      <c r="AMH2178" s="13"/>
      <c r="AMI2178" s="0"/>
      <c r="AMJ2178" s="0"/>
    </row>
    <row r="2179" s="39" customFormat="true" ht="13.8" hidden="false" customHeight="false" outlineLevel="0" collapsed="false">
      <c r="A2179" s="16" t="n">
        <v>31301100</v>
      </c>
      <c r="B2179" s="17" t="s">
        <v>2207</v>
      </c>
      <c r="C2179" s="18"/>
      <c r="D2179" s="18"/>
      <c r="E2179" s="16" t="s">
        <v>15</v>
      </c>
      <c r="F2179" s="19" t="n">
        <f aca="false">IF(C2179="",VLOOKUP(E2179,'PORTE E UCO'!$A$5:$D$46,4,0),VLOOKUP(E2179,'PORTE E UCO'!$A$5:$D$46,4,0)*C2179)</f>
        <v>93.13473</v>
      </c>
      <c r="G2179" s="20"/>
      <c r="H2179" s="21" t="n">
        <f aca="false">G2179*$R$2</f>
        <v>0</v>
      </c>
      <c r="I2179" s="16" t="n">
        <v>0</v>
      </c>
      <c r="J2179" s="22" t="str">
        <f aca="false">IF(I2179&gt;=1,F2179*$J$2,"")</f>
        <v/>
      </c>
      <c r="K2179" s="22" t="str">
        <f aca="false">IF(I2179&gt;=2,F2179*$K$2,"")</f>
        <v/>
      </c>
      <c r="L2179" s="22" t="str">
        <f aca="false">IF(I2179&gt;=3,F2179*$L$2,"")</f>
        <v/>
      </c>
      <c r="M2179" s="22" t="str">
        <f aca="false">IF(I2179&gt;=4,F2179*$M$2,"")</f>
        <v/>
      </c>
      <c r="N2179" s="16" t="n">
        <v>1</v>
      </c>
      <c r="O2179" s="16" t="n">
        <v>0</v>
      </c>
      <c r="P2179" s="23" t="n">
        <v>0</v>
      </c>
      <c r="Q2179" s="22"/>
      <c r="R2179" s="38"/>
      <c r="S2179" s="25" t="n">
        <f aca="false">SUM(F2179,H2179,J2179,K2179,L2179,M2179)</f>
        <v>93.13473</v>
      </c>
      <c r="T2179" s="25" t="n">
        <f aca="false">SUM(F2179,H2179,J2179,K2179,L2179,M2179,Q2179)</f>
        <v>93.13473</v>
      </c>
      <c r="AMH2179" s="13"/>
      <c r="AMI2179" s="0"/>
      <c r="AMJ2179" s="0"/>
    </row>
    <row r="2180" s="39" customFormat="true" ht="13.8" hidden="false" customHeight="false" outlineLevel="0" collapsed="false">
      <c r="A2180" s="27" t="n">
        <v>31301118</v>
      </c>
      <c r="B2180" s="28" t="s">
        <v>2208</v>
      </c>
      <c r="C2180" s="29"/>
      <c r="D2180" s="29"/>
      <c r="E2180" s="27" t="s">
        <v>22</v>
      </c>
      <c r="F2180" s="19" t="n">
        <f aca="false">IF(C2180="",VLOOKUP(E2180,'PORTE E UCO'!$A$5:$D$46,4,0),VLOOKUP(E2180,'PORTE E UCO'!$A$5:$D$46,4,0)*C2180)</f>
        <v>220.434104</v>
      </c>
      <c r="G2180" s="30"/>
      <c r="H2180" s="21" t="n">
        <f aca="false">G2180*$R$2</f>
        <v>0</v>
      </c>
      <c r="I2180" s="27" t="n">
        <v>1</v>
      </c>
      <c r="J2180" s="22" t="n">
        <f aca="false">IF(I2180&gt;=1,F2180*$J$2,"")</f>
        <v>66.1302312</v>
      </c>
      <c r="K2180" s="22" t="str">
        <f aca="false">IF(I2180&gt;=2,F2180*$K$2,"")</f>
        <v/>
      </c>
      <c r="L2180" s="22" t="str">
        <f aca="false">IF(I2180&gt;=3,F2180*$L$2,"")</f>
        <v/>
      </c>
      <c r="M2180" s="22" t="str">
        <f aca="false">IF(I2180&gt;=4,F2180*$M$2,"")</f>
        <v/>
      </c>
      <c r="N2180" s="27" t="n">
        <v>1</v>
      </c>
      <c r="O2180" s="27" t="n">
        <v>0</v>
      </c>
      <c r="P2180" s="31" t="n">
        <v>0</v>
      </c>
      <c r="Q2180" s="32"/>
      <c r="R2180" s="38"/>
      <c r="S2180" s="25" t="n">
        <f aca="false">SUM(F2180,H2180,J2180,K2180,L2180,M2180)</f>
        <v>286.5643352</v>
      </c>
      <c r="T2180" s="25" t="n">
        <f aca="false">SUM(F2180,H2180,J2180,K2180,L2180,M2180,Q2180)</f>
        <v>286.5643352</v>
      </c>
      <c r="AMH2180" s="13"/>
      <c r="AMI2180" s="0"/>
      <c r="AMJ2180" s="0"/>
    </row>
    <row r="2181" s="39" customFormat="true" ht="13.8" hidden="false" customHeight="false" outlineLevel="0" collapsed="false">
      <c r="A2181" s="16" t="n">
        <v>31301126</v>
      </c>
      <c r="B2181" s="17" t="s">
        <v>2209</v>
      </c>
      <c r="C2181" s="18"/>
      <c r="D2181" s="18"/>
      <c r="E2181" s="16" t="s">
        <v>174</v>
      </c>
      <c r="F2181" s="19" t="n">
        <f aca="false">IF(C2181="",VLOOKUP(E2181,'PORTE E UCO'!$A$5:$D$46,4,0),VLOOKUP(E2181,'PORTE E UCO'!$A$5:$D$46,4,0)*C2181)</f>
        <v>1709.126456</v>
      </c>
      <c r="G2181" s="20"/>
      <c r="H2181" s="21" t="n">
        <f aca="false">G2181*$R$2</f>
        <v>0</v>
      </c>
      <c r="I2181" s="16" t="n">
        <v>2</v>
      </c>
      <c r="J2181" s="22" t="n">
        <f aca="false">IF(I2181&gt;=1,F2181*$J$2,"")</f>
        <v>512.7379368</v>
      </c>
      <c r="K2181" s="22" t="n">
        <f aca="false">IF(I2181&gt;=2,F2181*$K$2,"")</f>
        <v>341.8252912</v>
      </c>
      <c r="L2181" s="22" t="str">
        <f aca="false">IF(I2181&gt;=3,F2181*$L$2,"")</f>
        <v/>
      </c>
      <c r="M2181" s="22" t="str">
        <f aca="false">IF(I2181&gt;=4,F2181*$M$2,"")</f>
        <v/>
      </c>
      <c r="N2181" s="16" t="n">
        <v>5</v>
      </c>
      <c r="O2181" s="16" t="n">
        <v>0</v>
      </c>
      <c r="P2181" s="23" t="n">
        <v>0</v>
      </c>
      <c r="Q2181" s="22"/>
      <c r="R2181" s="38"/>
      <c r="S2181" s="25" t="n">
        <f aca="false">SUM(F2181,H2181,J2181,K2181,L2181,M2181)</f>
        <v>2563.689684</v>
      </c>
      <c r="T2181" s="25" t="n">
        <f aca="false">SUM(F2181,H2181,J2181,K2181,L2181,M2181,Q2181)</f>
        <v>2563.689684</v>
      </c>
      <c r="AMH2181" s="13"/>
      <c r="AMI2181" s="0"/>
      <c r="AMJ2181" s="0"/>
    </row>
    <row r="2182" s="39" customFormat="true" ht="13.8" hidden="false" customHeight="false" outlineLevel="0" collapsed="false">
      <c r="A2182" s="27" t="n">
        <v>31301134</v>
      </c>
      <c r="B2182" s="28" t="s">
        <v>2210</v>
      </c>
      <c r="C2182" s="29"/>
      <c r="D2182" s="29"/>
      <c r="E2182" s="27" t="s">
        <v>308</v>
      </c>
      <c r="F2182" s="19" t="n">
        <f aca="false">IF(C2182="",VLOOKUP(E2182,'PORTE E UCO'!$A$5:$D$46,4,0),VLOOKUP(E2182,'PORTE E UCO'!$A$5:$D$46,4,0)*C2182)</f>
        <v>1327.248658</v>
      </c>
      <c r="G2182" s="30"/>
      <c r="H2182" s="21" t="n">
        <f aca="false">G2182*$R$2</f>
        <v>0</v>
      </c>
      <c r="I2182" s="27" t="n">
        <v>2</v>
      </c>
      <c r="J2182" s="22" t="n">
        <f aca="false">IF(I2182&gt;=1,F2182*$J$2,"")</f>
        <v>398.1745974</v>
      </c>
      <c r="K2182" s="22" t="n">
        <f aca="false">IF(I2182&gt;=2,F2182*$K$2,"")</f>
        <v>265.4497316</v>
      </c>
      <c r="L2182" s="22" t="str">
        <f aca="false">IF(I2182&gt;=3,F2182*$L$2,"")</f>
        <v/>
      </c>
      <c r="M2182" s="22" t="str">
        <f aca="false">IF(I2182&gt;=4,F2182*$M$2,"")</f>
        <v/>
      </c>
      <c r="N2182" s="27" t="n">
        <v>4</v>
      </c>
      <c r="O2182" s="27" t="n">
        <v>0</v>
      </c>
      <c r="P2182" s="31" t="n">
        <v>0</v>
      </c>
      <c r="Q2182" s="32"/>
      <c r="R2182" s="38"/>
      <c r="S2182" s="25" t="n">
        <f aca="false">SUM(F2182,H2182,J2182,K2182,L2182,M2182)</f>
        <v>1990.872987</v>
      </c>
      <c r="T2182" s="25" t="n">
        <f aca="false">SUM(F2182,H2182,J2182,K2182,L2182,M2182,Q2182)</f>
        <v>1990.872987</v>
      </c>
      <c r="AMH2182" s="13"/>
      <c r="AMI2182" s="0"/>
      <c r="AMJ2182" s="0"/>
    </row>
    <row r="2183" s="39" customFormat="true" ht="13.8" hidden="false" customHeight="false" outlineLevel="0" collapsed="false">
      <c r="A2183" s="16" t="n">
        <v>31302017</v>
      </c>
      <c r="B2183" s="17" t="s">
        <v>2211</v>
      </c>
      <c r="C2183" s="18"/>
      <c r="D2183" s="18"/>
      <c r="E2183" s="16" t="s">
        <v>15</v>
      </c>
      <c r="F2183" s="19" t="n">
        <f aca="false">IF(C2183="",VLOOKUP(E2183,'PORTE E UCO'!$A$5:$D$46,4,0),VLOOKUP(E2183,'PORTE E UCO'!$A$5:$D$46,4,0)*C2183)</f>
        <v>93.13473</v>
      </c>
      <c r="G2183" s="20"/>
      <c r="H2183" s="21" t="n">
        <f aca="false">G2183*$R$2</f>
        <v>0</v>
      </c>
      <c r="I2183" s="16" t="n">
        <v>0</v>
      </c>
      <c r="J2183" s="22" t="str">
        <f aca="false">IF(I2183&gt;=1,F2183*$J$2,"")</f>
        <v/>
      </c>
      <c r="K2183" s="22" t="str">
        <f aca="false">IF(I2183&gt;=2,F2183*$K$2,"")</f>
        <v/>
      </c>
      <c r="L2183" s="22" t="str">
        <f aca="false">IF(I2183&gt;=3,F2183*$L$2,"")</f>
        <v/>
      </c>
      <c r="M2183" s="22" t="str">
        <f aca="false">IF(I2183&gt;=4,F2183*$M$2,"")</f>
        <v/>
      </c>
      <c r="N2183" s="16" t="n">
        <v>1</v>
      </c>
      <c r="O2183" s="16" t="n">
        <v>0</v>
      </c>
      <c r="P2183" s="23" t="n">
        <v>0</v>
      </c>
      <c r="Q2183" s="22"/>
      <c r="R2183" s="38"/>
      <c r="S2183" s="25" t="n">
        <f aca="false">SUM(F2183,H2183,J2183,K2183,L2183,M2183)</f>
        <v>93.13473</v>
      </c>
      <c r="T2183" s="25" t="n">
        <f aca="false">SUM(F2183,H2183,J2183,K2183,L2183,M2183,Q2183)</f>
        <v>93.13473</v>
      </c>
      <c r="AMH2183" s="13"/>
      <c r="AMI2183" s="0"/>
      <c r="AMJ2183" s="0"/>
    </row>
    <row r="2184" s="39" customFormat="true" ht="21.65" hidden="false" customHeight="false" outlineLevel="0" collapsed="false">
      <c r="A2184" s="27" t="n">
        <v>31302130</v>
      </c>
      <c r="B2184" s="28" t="s">
        <v>2212</v>
      </c>
      <c r="C2184" s="29"/>
      <c r="D2184" s="29"/>
      <c r="E2184" s="27" t="s">
        <v>15</v>
      </c>
      <c r="F2184" s="19" t="n">
        <f aca="false">IF(C2184="",VLOOKUP(E2184,'PORTE E UCO'!$A$5:$D$46,4,0),VLOOKUP(E2184,'PORTE E UCO'!$A$5:$D$46,4,0)*C2184)</f>
        <v>93.13473</v>
      </c>
      <c r="G2184" s="30"/>
      <c r="H2184" s="21" t="n">
        <f aca="false">G2184*$R$2</f>
        <v>0</v>
      </c>
      <c r="I2184" s="27" t="n">
        <v>0</v>
      </c>
      <c r="J2184" s="22" t="str">
        <f aca="false">IF(I2184&gt;=1,F2184*$J$2,"")</f>
        <v/>
      </c>
      <c r="K2184" s="22" t="str">
        <f aca="false">IF(I2184&gt;=2,F2184*$K$2,"")</f>
        <v/>
      </c>
      <c r="L2184" s="22" t="str">
        <f aca="false">IF(I2184&gt;=3,F2184*$L$2,"")</f>
        <v/>
      </c>
      <c r="M2184" s="22" t="str">
        <f aca="false">IF(I2184&gt;=4,F2184*$M$2,"")</f>
        <v/>
      </c>
      <c r="N2184" s="27" t="n">
        <v>0</v>
      </c>
      <c r="O2184" s="27" t="n">
        <v>0</v>
      </c>
      <c r="P2184" s="31" t="n">
        <v>0</v>
      </c>
      <c r="Q2184" s="32"/>
      <c r="R2184" s="38"/>
      <c r="S2184" s="25" t="n">
        <f aca="false">SUM(F2184,H2184,J2184,K2184,L2184,M2184)</f>
        <v>93.13473</v>
      </c>
      <c r="T2184" s="25" t="n">
        <f aca="false">SUM(F2184,H2184,J2184,K2184,L2184,M2184,Q2184)</f>
        <v>93.13473</v>
      </c>
      <c r="AMH2184" s="13"/>
      <c r="AMI2184" s="0"/>
      <c r="AMJ2184" s="0"/>
    </row>
    <row r="2185" s="39" customFormat="true" ht="13.8" hidden="false" customHeight="false" outlineLevel="0" collapsed="false">
      <c r="A2185" s="16" t="n">
        <v>31302025</v>
      </c>
      <c r="B2185" s="17" t="s">
        <v>2213</v>
      </c>
      <c r="C2185" s="18"/>
      <c r="D2185" s="18"/>
      <c r="E2185" s="16" t="s">
        <v>221</v>
      </c>
      <c r="F2185" s="19" t="n">
        <f aca="false">IF(C2185="",VLOOKUP(E2185,'PORTE E UCO'!$A$5:$D$46,4,0),VLOOKUP(E2185,'PORTE E UCO'!$A$5:$D$46,4,0)*C2185)</f>
        <v>1140.948712</v>
      </c>
      <c r="G2185" s="20"/>
      <c r="H2185" s="21" t="n">
        <f aca="false">G2185*$R$2</f>
        <v>0</v>
      </c>
      <c r="I2185" s="16" t="n">
        <v>2</v>
      </c>
      <c r="J2185" s="22" t="n">
        <f aca="false">IF(I2185&gt;=1,F2185*$J$2,"")</f>
        <v>342.2846136</v>
      </c>
      <c r="K2185" s="22" t="n">
        <f aca="false">IF(I2185&gt;=2,F2185*$K$2,"")</f>
        <v>228.1897424</v>
      </c>
      <c r="L2185" s="22" t="str">
        <f aca="false">IF(I2185&gt;=3,F2185*$L$2,"")</f>
        <v/>
      </c>
      <c r="M2185" s="22" t="str">
        <f aca="false">IF(I2185&gt;=4,F2185*$M$2,"")</f>
        <v/>
      </c>
      <c r="N2185" s="16" t="n">
        <v>4</v>
      </c>
      <c r="O2185" s="16" t="n">
        <v>0</v>
      </c>
      <c r="P2185" s="23" t="n">
        <v>0</v>
      </c>
      <c r="Q2185" s="22"/>
      <c r="R2185" s="38"/>
      <c r="S2185" s="25" t="n">
        <f aca="false">SUM(F2185,H2185,J2185,K2185,L2185,M2185)</f>
        <v>1711.423068</v>
      </c>
      <c r="T2185" s="25" t="n">
        <f aca="false">SUM(F2185,H2185,J2185,K2185,L2185,M2185,Q2185)</f>
        <v>1711.423068</v>
      </c>
      <c r="AMH2185" s="13"/>
      <c r="AMI2185" s="0"/>
      <c r="AMJ2185" s="0"/>
    </row>
    <row r="2186" s="39" customFormat="true" ht="13.8" hidden="false" customHeight="false" outlineLevel="0" collapsed="false">
      <c r="A2186" s="27" t="n">
        <v>31302033</v>
      </c>
      <c r="B2186" s="28" t="s">
        <v>2214</v>
      </c>
      <c r="C2186" s="29"/>
      <c r="D2186" s="29"/>
      <c r="E2186" s="27" t="s">
        <v>206</v>
      </c>
      <c r="F2186" s="19" t="n">
        <f aca="false">IF(C2186="",VLOOKUP(E2186,'PORTE E UCO'!$A$5:$D$46,4,0),VLOOKUP(E2186,'PORTE E UCO'!$A$5:$D$46,4,0)*C2186)</f>
        <v>839.818166</v>
      </c>
      <c r="G2186" s="30"/>
      <c r="H2186" s="21" t="n">
        <f aca="false">G2186*$R$2</f>
        <v>0</v>
      </c>
      <c r="I2186" s="27" t="n">
        <v>2</v>
      </c>
      <c r="J2186" s="22" t="n">
        <f aca="false">IF(I2186&gt;=1,F2186*$J$2,"")</f>
        <v>251.9454498</v>
      </c>
      <c r="K2186" s="22" t="n">
        <f aca="false">IF(I2186&gt;=2,F2186*$K$2,"")</f>
        <v>167.9636332</v>
      </c>
      <c r="L2186" s="22" t="str">
        <f aca="false">IF(I2186&gt;=3,F2186*$L$2,"")</f>
        <v/>
      </c>
      <c r="M2186" s="22" t="str">
        <f aca="false">IF(I2186&gt;=4,F2186*$M$2,"")</f>
        <v/>
      </c>
      <c r="N2186" s="27" t="n">
        <v>2</v>
      </c>
      <c r="O2186" s="27" t="n">
        <v>0</v>
      </c>
      <c r="P2186" s="31" t="n">
        <v>0</v>
      </c>
      <c r="Q2186" s="32"/>
      <c r="R2186" s="38"/>
      <c r="S2186" s="25" t="n">
        <f aca="false">SUM(F2186,H2186,J2186,K2186,L2186,M2186)</f>
        <v>1259.727249</v>
      </c>
      <c r="T2186" s="25" t="n">
        <f aca="false">SUM(F2186,H2186,J2186,K2186,L2186,M2186,Q2186)</f>
        <v>1259.727249</v>
      </c>
      <c r="AMH2186" s="13"/>
      <c r="AMI2186" s="0"/>
      <c r="AMJ2186" s="0"/>
    </row>
    <row r="2187" s="39" customFormat="true" ht="13.8" hidden="false" customHeight="false" outlineLevel="0" collapsed="false">
      <c r="A2187" s="16" t="n">
        <v>31302041</v>
      </c>
      <c r="B2187" s="17" t="s">
        <v>2215</v>
      </c>
      <c r="C2187" s="18"/>
      <c r="D2187" s="18"/>
      <c r="E2187" s="16" t="s">
        <v>195</v>
      </c>
      <c r="F2187" s="19" t="n">
        <f aca="false">IF(C2187="",VLOOKUP(E2187,'PORTE E UCO'!$A$5:$D$46,4,0),VLOOKUP(E2187,'PORTE E UCO'!$A$5:$D$46,4,0)*C2187)</f>
        <v>742.008916</v>
      </c>
      <c r="G2187" s="20"/>
      <c r="H2187" s="21" t="n">
        <f aca="false">G2187*$R$2</f>
        <v>0</v>
      </c>
      <c r="I2187" s="16" t="n">
        <v>2</v>
      </c>
      <c r="J2187" s="22" t="n">
        <f aca="false">IF(I2187&gt;=1,F2187*$J$2,"")</f>
        <v>222.6026748</v>
      </c>
      <c r="K2187" s="22" t="n">
        <f aca="false">IF(I2187&gt;=2,F2187*$K$2,"")</f>
        <v>148.4017832</v>
      </c>
      <c r="L2187" s="22" t="str">
        <f aca="false">IF(I2187&gt;=3,F2187*$L$2,"")</f>
        <v/>
      </c>
      <c r="M2187" s="22" t="str">
        <f aca="false">IF(I2187&gt;=4,F2187*$M$2,"")</f>
        <v/>
      </c>
      <c r="N2187" s="16" t="n">
        <v>2</v>
      </c>
      <c r="O2187" s="16" t="n">
        <v>0</v>
      </c>
      <c r="P2187" s="23" t="n">
        <v>0</v>
      </c>
      <c r="Q2187" s="22"/>
      <c r="R2187" s="38"/>
      <c r="S2187" s="25" t="n">
        <f aca="false">SUM(F2187,H2187,J2187,K2187,L2187,M2187)</f>
        <v>1113.013374</v>
      </c>
      <c r="T2187" s="25" t="n">
        <f aca="false">SUM(F2187,H2187,J2187,K2187,L2187,M2187,Q2187)</f>
        <v>1113.013374</v>
      </c>
      <c r="AMH2187" s="13"/>
      <c r="AMI2187" s="0"/>
      <c r="AMJ2187" s="0"/>
    </row>
    <row r="2188" s="39" customFormat="true" ht="13.8" hidden="false" customHeight="false" outlineLevel="0" collapsed="false">
      <c r="A2188" s="27" t="n">
        <v>31302050</v>
      </c>
      <c r="B2188" s="28" t="s">
        <v>2216</v>
      </c>
      <c r="C2188" s="29"/>
      <c r="D2188" s="29"/>
      <c r="E2188" s="27" t="s">
        <v>460</v>
      </c>
      <c r="F2188" s="19" t="n">
        <f aca="false">IF(C2188="",VLOOKUP(E2188,'PORTE E UCO'!$A$5:$D$46,4,0),VLOOKUP(E2188,'PORTE E UCO'!$A$5:$D$46,4,0)*C2188)</f>
        <v>627.14783</v>
      </c>
      <c r="G2188" s="30"/>
      <c r="H2188" s="21" t="n">
        <f aca="false">G2188*$R$2</f>
        <v>0</v>
      </c>
      <c r="I2188" s="27" t="n">
        <v>2</v>
      </c>
      <c r="J2188" s="22" t="n">
        <f aca="false">IF(I2188&gt;=1,F2188*$J$2,"")</f>
        <v>188.144349</v>
      </c>
      <c r="K2188" s="22" t="n">
        <f aca="false">IF(I2188&gt;=2,F2188*$K$2,"")</f>
        <v>125.429566</v>
      </c>
      <c r="L2188" s="22" t="str">
        <f aca="false">IF(I2188&gt;=3,F2188*$L$2,"")</f>
        <v/>
      </c>
      <c r="M2188" s="22" t="str">
        <f aca="false">IF(I2188&gt;=4,F2188*$M$2,"")</f>
        <v/>
      </c>
      <c r="N2188" s="27" t="n">
        <v>3</v>
      </c>
      <c r="O2188" s="27" t="n">
        <v>0</v>
      </c>
      <c r="P2188" s="31" t="n">
        <v>0</v>
      </c>
      <c r="Q2188" s="32"/>
      <c r="R2188" s="38"/>
      <c r="S2188" s="25" t="n">
        <f aca="false">SUM(F2188,H2188,J2188,K2188,L2188,M2188)</f>
        <v>940.721745</v>
      </c>
      <c r="T2188" s="25" t="n">
        <f aca="false">SUM(F2188,H2188,J2188,K2188,L2188,M2188,Q2188)</f>
        <v>940.721745</v>
      </c>
      <c r="AMH2188" s="13"/>
      <c r="AMI2188" s="0"/>
      <c r="AMJ2188" s="0"/>
    </row>
    <row r="2189" s="39" customFormat="true" ht="14.95" hidden="false" customHeight="false" outlineLevel="0" collapsed="false">
      <c r="A2189" s="16" t="n">
        <v>31302068</v>
      </c>
      <c r="B2189" s="17" t="s">
        <v>2217</v>
      </c>
      <c r="C2189" s="18"/>
      <c r="D2189" s="18"/>
      <c r="E2189" s="16" t="s">
        <v>272</v>
      </c>
      <c r="F2189" s="19" t="n">
        <f aca="false">IF(C2189="",VLOOKUP(E2189,'PORTE E UCO'!$A$5:$D$46,4,0),VLOOKUP(E2189,'PORTE E UCO'!$A$5:$D$46,4,0)*C2189)</f>
        <v>801.009488</v>
      </c>
      <c r="G2189" s="20"/>
      <c r="H2189" s="21" t="n">
        <f aca="false">G2189*$R$2</f>
        <v>0</v>
      </c>
      <c r="I2189" s="16" t="n">
        <v>2</v>
      </c>
      <c r="J2189" s="22" t="n">
        <f aca="false">IF(I2189&gt;=1,F2189*$J$2,"")</f>
        <v>240.3028464</v>
      </c>
      <c r="K2189" s="22" t="n">
        <f aca="false">IF(I2189&gt;=2,F2189*$K$2,"")</f>
        <v>160.2018976</v>
      </c>
      <c r="L2189" s="22" t="str">
        <f aca="false">IF(I2189&gt;=3,F2189*$L$2,"")</f>
        <v/>
      </c>
      <c r="M2189" s="22" t="str">
        <f aca="false">IF(I2189&gt;=4,F2189*$M$2,"")</f>
        <v/>
      </c>
      <c r="N2189" s="16" t="n">
        <v>3</v>
      </c>
      <c r="O2189" s="16" t="n">
        <v>0</v>
      </c>
      <c r="P2189" s="23" t="n">
        <v>0</v>
      </c>
      <c r="Q2189" s="22"/>
      <c r="R2189" s="38"/>
      <c r="S2189" s="25" t="n">
        <f aca="false">SUM(F2189,H2189,J2189,K2189,L2189,M2189)</f>
        <v>1201.514232</v>
      </c>
      <c r="T2189" s="25" t="n">
        <f aca="false">SUM(F2189,H2189,J2189,K2189,L2189,M2189,Q2189)</f>
        <v>1201.514232</v>
      </c>
      <c r="AMH2189" s="13"/>
      <c r="AMI2189" s="0"/>
      <c r="AMJ2189" s="0"/>
    </row>
    <row r="2190" s="39" customFormat="true" ht="13.8" hidden="false" customHeight="false" outlineLevel="0" collapsed="false">
      <c r="A2190" s="27" t="n">
        <v>31302076</v>
      </c>
      <c r="B2190" s="28" t="s">
        <v>2218</v>
      </c>
      <c r="C2190" s="29"/>
      <c r="D2190" s="29"/>
      <c r="E2190" s="27" t="s">
        <v>37</v>
      </c>
      <c r="F2190" s="19" t="n">
        <f aca="false">IF(C2190="",VLOOKUP(E2190,'PORTE E UCO'!$A$5:$D$46,4,0),VLOOKUP(E2190,'PORTE E UCO'!$A$5:$D$46,4,0)*C2190)</f>
        <v>192.437794</v>
      </c>
      <c r="G2190" s="30"/>
      <c r="H2190" s="21" t="n">
        <f aca="false">G2190*$R$2</f>
        <v>0</v>
      </c>
      <c r="I2190" s="27" t="n">
        <v>1</v>
      </c>
      <c r="J2190" s="22" t="n">
        <f aca="false">IF(I2190&gt;=1,F2190*$J$2,"")</f>
        <v>57.7313382</v>
      </c>
      <c r="K2190" s="22" t="str">
        <f aca="false">IF(I2190&gt;=2,F2190*$K$2,"")</f>
        <v/>
      </c>
      <c r="L2190" s="22" t="str">
        <f aca="false">IF(I2190&gt;=3,F2190*$L$2,"")</f>
        <v/>
      </c>
      <c r="M2190" s="22" t="str">
        <f aca="false">IF(I2190&gt;=4,F2190*$M$2,"")</f>
        <v/>
      </c>
      <c r="N2190" s="27" t="n">
        <v>1</v>
      </c>
      <c r="O2190" s="27" t="n">
        <v>0</v>
      </c>
      <c r="P2190" s="31" t="n">
        <v>0</v>
      </c>
      <c r="Q2190" s="32"/>
      <c r="R2190" s="38"/>
      <c r="S2190" s="25" t="n">
        <f aca="false">SUM(F2190,H2190,J2190,K2190,L2190,M2190)</f>
        <v>250.1691322</v>
      </c>
      <c r="T2190" s="25" t="n">
        <f aca="false">SUM(F2190,H2190,J2190,K2190,L2190,M2190,Q2190)</f>
        <v>250.1691322</v>
      </c>
      <c r="AMH2190" s="13"/>
      <c r="AMI2190" s="0"/>
      <c r="AMJ2190" s="0"/>
    </row>
    <row r="2191" s="39" customFormat="true" ht="13.8" hidden="false" customHeight="false" outlineLevel="0" collapsed="false">
      <c r="A2191" s="16" t="n">
        <v>31302084</v>
      </c>
      <c r="B2191" s="17" t="s">
        <v>2219</v>
      </c>
      <c r="C2191" s="18"/>
      <c r="D2191" s="18"/>
      <c r="E2191" s="16" t="s">
        <v>350</v>
      </c>
      <c r="F2191" s="19" t="n">
        <f aca="false">IF(C2191="",VLOOKUP(E2191,'PORTE E UCO'!$A$5:$D$46,4,0),VLOOKUP(E2191,'PORTE E UCO'!$A$5:$D$46,4,0)*C2191)</f>
        <v>479.687048</v>
      </c>
      <c r="G2191" s="20"/>
      <c r="H2191" s="21" t="n">
        <f aca="false">G2191*$R$2</f>
        <v>0</v>
      </c>
      <c r="I2191" s="16" t="n">
        <v>1</v>
      </c>
      <c r="J2191" s="22" t="n">
        <f aca="false">IF(I2191&gt;=1,F2191*$J$2,"")</f>
        <v>143.9061144</v>
      </c>
      <c r="K2191" s="22" t="str">
        <f aca="false">IF(I2191&gt;=2,F2191*$K$2,"")</f>
        <v/>
      </c>
      <c r="L2191" s="22" t="str">
        <f aca="false">IF(I2191&gt;=3,F2191*$L$2,"")</f>
        <v/>
      </c>
      <c r="M2191" s="22" t="str">
        <f aca="false">IF(I2191&gt;=4,F2191*$M$2,"")</f>
        <v/>
      </c>
      <c r="N2191" s="16" t="n">
        <v>1</v>
      </c>
      <c r="O2191" s="16" t="n">
        <v>0</v>
      </c>
      <c r="P2191" s="23" t="n">
        <v>0</v>
      </c>
      <c r="Q2191" s="22"/>
      <c r="R2191" s="38"/>
      <c r="S2191" s="25" t="n">
        <f aca="false">SUM(F2191,H2191,J2191,K2191,L2191,M2191)</f>
        <v>623.5931624</v>
      </c>
      <c r="T2191" s="25" t="n">
        <f aca="false">SUM(F2191,H2191,J2191,K2191,L2191,M2191,Q2191)</f>
        <v>623.5931624</v>
      </c>
      <c r="AMH2191" s="13"/>
      <c r="AMI2191" s="0"/>
      <c r="AMJ2191" s="0"/>
    </row>
    <row r="2192" s="39" customFormat="true" ht="13.8" hidden="false" customHeight="false" outlineLevel="0" collapsed="false">
      <c r="A2192" s="27" t="n">
        <v>31302092</v>
      </c>
      <c r="B2192" s="28" t="s">
        <v>2220</v>
      </c>
      <c r="C2192" s="29"/>
      <c r="D2192" s="29"/>
      <c r="E2192" s="27" t="s">
        <v>22</v>
      </c>
      <c r="F2192" s="19" t="n">
        <f aca="false">IF(C2192="",VLOOKUP(E2192,'PORTE E UCO'!$A$5:$D$46,4,0),VLOOKUP(E2192,'PORTE E UCO'!$A$5:$D$46,4,0)*C2192)</f>
        <v>220.434104</v>
      </c>
      <c r="G2192" s="30"/>
      <c r="H2192" s="21" t="n">
        <f aca="false">G2192*$R$2</f>
        <v>0</v>
      </c>
      <c r="I2192" s="27" t="n">
        <v>0</v>
      </c>
      <c r="J2192" s="22" t="str">
        <f aca="false">IF(I2192&gt;=1,F2192*$J$2,"")</f>
        <v/>
      </c>
      <c r="K2192" s="22" t="str">
        <f aca="false">IF(I2192&gt;=2,F2192*$K$2,"")</f>
        <v/>
      </c>
      <c r="L2192" s="22" t="str">
        <f aca="false">IF(I2192&gt;=3,F2192*$L$2,"")</f>
        <v/>
      </c>
      <c r="M2192" s="22" t="str">
        <f aca="false">IF(I2192&gt;=4,F2192*$M$2,"")</f>
        <v/>
      </c>
      <c r="N2192" s="27" t="n">
        <v>1</v>
      </c>
      <c r="O2192" s="27" t="n">
        <v>0</v>
      </c>
      <c r="P2192" s="31" t="n">
        <v>0</v>
      </c>
      <c r="Q2192" s="32"/>
      <c r="R2192" s="38"/>
      <c r="S2192" s="25" t="n">
        <f aca="false">SUM(F2192,H2192,J2192,K2192,L2192,M2192)</f>
        <v>220.434104</v>
      </c>
      <c r="T2192" s="25" t="n">
        <f aca="false">SUM(F2192,H2192,J2192,K2192,L2192,M2192,Q2192)</f>
        <v>220.434104</v>
      </c>
      <c r="AMH2192" s="13"/>
      <c r="AMI2192" s="0"/>
      <c r="AMJ2192" s="0"/>
    </row>
    <row r="2193" s="39" customFormat="true" ht="13.8" hidden="false" customHeight="false" outlineLevel="0" collapsed="false">
      <c r="A2193" s="16" t="n">
        <v>31302106</v>
      </c>
      <c r="B2193" s="17" t="s">
        <v>2221</v>
      </c>
      <c r="C2193" s="18"/>
      <c r="D2193" s="18"/>
      <c r="E2193" s="16" t="s">
        <v>225</v>
      </c>
      <c r="F2193" s="19" t="n">
        <f aca="false">IF(C2193="",VLOOKUP(E2193,'PORTE E UCO'!$A$5:$D$46,4,0),VLOOKUP(E2193,'PORTE E UCO'!$A$5:$D$46,4,0)*C2193)</f>
        <v>1035.416342</v>
      </c>
      <c r="G2193" s="20"/>
      <c r="H2193" s="21" t="n">
        <f aca="false">G2193*$R$2</f>
        <v>0</v>
      </c>
      <c r="I2193" s="16" t="n">
        <v>1</v>
      </c>
      <c r="J2193" s="22" t="n">
        <f aca="false">IF(I2193&gt;=1,F2193*$J$2,"")</f>
        <v>310.6249026</v>
      </c>
      <c r="K2193" s="22" t="str">
        <f aca="false">IF(I2193&gt;=2,F2193*$K$2,"")</f>
        <v/>
      </c>
      <c r="L2193" s="22" t="str">
        <f aca="false">IF(I2193&gt;=3,F2193*$L$2,"")</f>
        <v/>
      </c>
      <c r="M2193" s="22" t="str">
        <f aca="false">IF(I2193&gt;=4,F2193*$M$2,"")</f>
        <v/>
      </c>
      <c r="N2193" s="16" t="n">
        <v>4</v>
      </c>
      <c r="O2193" s="16" t="n">
        <v>0</v>
      </c>
      <c r="P2193" s="23" t="n">
        <v>0</v>
      </c>
      <c r="Q2193" s="22"/>
      <c r="R2193" s="38"/>
      <c r="S2193" s="25" t="n">
        <f aca="false">SUM(F2193,H2193,J2193,K2193,L2193,M2193)</f>
        <v>1346.0412446</v>
      </c>
      <c r="T2193" s="25" t="n">
        <f aca="false">SUM(F2193,H2193,J2193,K2193,L2193,M2193,Q2193)</f>
        <v>1346.0412446</v>
      </c>
      <c r="AMH2193" s="13"/>
      <c r="AMI2193" s="0"/>
      <c r="AMJ2193" s="0"/>
    </row>
    <row r="2194" s="39" customFormat="true" ht="13.8" hidden="false" customHeight="false" outlineLevel="0" collapsed="false">
      <c r="A2194" s="27" t="n">
        <v>31302114</v>
      </c>
      <c r="B2194" s="28" t="s">
        <v>2222</v>
      </c>
      <c r="C2194" s="29"/>
      <c r="D2194" s="29"/>
      <c r="E2194" s="27" t="s">
        <v>37</v>
      </c>
      <c r="F2194" s="19" t="n">
        <f aca="false">IF(C2194="",VLOOKUP(E2194,'PORTE E UCO'!$A$5:$D$46,4,0),VLOOKUP(E2194,'PORTE E UCO'!$A$5:$D$46,4,0)*C2194)</f>
        <v>192.437794</v>
      </c>
      <c r="G2194" s="30"/>
      <c r="H2194" s="21" t="n">
        <f aca="false">G2194*$R$2</f>
        <v>0</v>
      </c>
      <c r="I2194" s="27" t="n">
        <v>0</v>
      </c>
      <c r="J2194" s="22" t="str">
        <f aca="false">IF(I2194&gt;=1,F2194*$J$2,"")</f>
        <v/>
      </c>
      <c r="K2194" s="22" t="str">
        <f aca="false">IF(I2194&gt;=2,F2194*$K$2,"")</f>
        <v/>
      </c>
      <c r="L2194" s="22" t="str">
        <f aca="false">IF(I2194&gt;=3,F2194*$L$2,"")</f>
        <v/>
      </c>
      <c r="M2194" s="22" t="str">
        <f aca="false">IF(I2194&gt;=4,F2194*$M$2,"")</f>
        <v/>
      </c>
      <c r="N2194" s="27" t="n">
        <v>1</v>
      </c>
      <c r="O2194" s="27" t="n">
        <v>0</v>
      </c>
      <c r="P2194" s="31" t="n">
        <v>0</v>
      </c>
      <c r="Q2194" s="32"/>
      <c r="R2194" s="38"/>
      <c r="S2194" s="25" t="n">
        <f aca="false">SUM(F2194,H2194,J2194,K2194,L2194,M2194)</f>
        <v>192.437794</v>
      </c>
      <c r="T2194" s="25" t="n">
        <f aca="false">SUM(F2194,H2194,J2194,K2194,L2194,M2194,Q2194)</f>
        <v>192.437794</v>
      </c>
      <c r="AMH2194" s="13"/>
      <c r="AMI2194" s="0"/>
      <c r="AMJ2194" s="0"/>
    </row>
    <row r="2195" s="39" customFormat="true" ht="13.8" hidden="false" customHeight="false" outlineLevel="0" collapsed="false">
      <c r="A2195" s="16" t="n">
        <v>31302122</v>
      </c>
      <c r="B2195" s="17" t="s">
        <v>2223</v>
      </c>
      <c r="C2195" s="18"/>
      <c r="D2195" s="18"/>
      <c r="E2195" s="16" t="s">
        <v>308</v>
      </c>
      <c r="F2195" s="19" t="n">
        <f aca="false">IF(C2195="",VLOOKUP(E2195,'PORTE E UCO'!$A$5:$D$46,4,0),VLOOKUP(E2195,'PORTE E UCO'!$A$5:$D$46,4,0)*C2195)</f>
        <v>1327.248658</v>
      </c>
      <c r="G2195" s="20"/>
      <c r="H2195" s="21" t="n">
        <f aca="false">G2195*$R$2</f>
        <v>0</v>
      </c>
      <c r="I2195" s="16" t="n">
        <v>2</v>
      </c>
      <c r="J2195" s="22" t="n">
        <f aca="false">IF(I2195&gt;=1,F2195*$J$2,"")</f>
        <v>398.1745974</v>
      </c>
      <c r="K2195" s="22" t="n">
        <f aca="false">IF(I2195&gt;=2,F2195*$K$2,"")</f>
        <v>265.4497316</v>
      </c>
      <c r="L2195" s="22" t="str">
        <f aca="false">IF(I2195&gt;=3,F2195*$L$2,"")</f>
        <v/>
      </c>
      <c r="M2195" s="22" t="str">
        <f aca="false">IF(I2195&gt;=4,F2195*$M$2,"")</f>
        <v/>
      </c>
      <c r="N2195" s="16" t="n">
        <v>6</v>
      </c>
      <c r="O2195" s="16" t="n">
        <v>0</v>
      </c>
      <c r="P2195" s="23" t="n">
        <v>0</v>
      </c>
      <c r="Q2195" s="22"/>
      <c r="R2195" s="38"/>
      <c r="S2195" s="25" t="n">
        <f aca="false">SUM(F2195,H2195,J2195,K2195,L2195,M2195)</f>
        <v>1990.872987</v>
      </c>
      <c r="T2195" s="25" t="n">
        <f aca="false">SUM(F2195,H2195,J2195,K2195,L2195,M2195,Q2195)</f>
        <v>1990.872987</v>
      </c>
      <c r="AMH2195" s="13"/>
      <c r="AMI2195" s="0"/>
      <c r="AMJ2195" s="0"/>
    </row>
    <row r="2196" s="39" customFormat="true" ht="13.8" hidden="false" customHeight="false" outlineLevel="0" collapsed="false">
      <c r="A2196" s="27" t="n">
        <v>31303013</v>
      </c>
      <c r="B2196" s="28" t="s">
        <v>2224</v>
      </c>
      <c r="C2196" s="29"/>
      <c r="D2196" s="29"/>
      <c r="E2196" s="27" t="s">
        <v>31</v>
      </c>
      <c r="F2196" s="19" t="n">
        <f aca="false">IF(C2196="",VLOOKUP(E2196,'PORTE E UCO'!$A$5:$D$46,4,0),VLOOKUP(E2196,'PORTE E UCO'!$A$5:$D$46,4,0)*C2196)</f>
        <v>262.342192</v>
      </c>
      <c r="G2196" s="30"/>
      <c r="H2196" s="21" t="n">
        <f aca="false">G2196*$R$2</f>
        <v>0</v>
      </c>
      <c r="I2196" s="27" t="n">
        <v>0</v>
      </c>
      <c r="J2196" s="22" t="str">
        <f aca="false">IF(I2196&gt;=1,F2196*$J$2,"")</f>
        <v/>
      </c>
      <c r="K2196" s="22" t="str">
        <f aca="false">IF(I2196&gt;=2,F2196*$K$2,"")</f>
        <v/>
      </c>
      <c r="L2196" s="22" t="str">
        <f aca="false">IF(I2196&gt;=3,F2196*$L$2,"")</f>
        <v/>
      </c>
      <c r="M2196" s="22" t="str">
        <f aca="false">IF(I2196&gt;=4,F2196*$M$2,"")</f>
        <v/>
      </c>
      <c r="N2196" s="27" t="n">
        <v>2</v>
      </c>
      <c r="O2196" s="27" t="n">
        <v>0</v>
      </c>
      <c r="P2196" s="31" t="n">
        <v>0</v>
      </c>
      <c r="Q2196" s="32"/>
      <c r="R2196" s="38"/>
      <c r="S2196" s="25" t="n">
        <f aca="false">SUM(F2196,H2196,J2196,K2196,L2196,M2196)</f>
        <v>262.342192</v>
      </c>
      <c r="T2196" s="25" t="n">
        <f aca="false">SUM(F2196,H2196,J2196,K2196,L2196,M2196,Q2196)</f>
        <v>262.342192</v>
      </c>
      <c r="AMH2196" s="13"/>
      <c r="AMI2196" s="0"/>
      <c r="AMJ2196" s="0"/>
    </row>
    <row r="2197" s="39" customFormat="true" ht="13.8" hidden="false" customHeight="false" outlineLevel="0" collapsed="false">
      <c r="A2197" s="16" t="n">
        <v>31303021</v>
      </c>
      <c r="B2197" s="17" t="s">
        <v>2225</v>
      </c>
      <c r="C2197" s="18"/>
      <c r="D2197" s="18"/>
      <c r="E2197" s="16" t="s">
        <v>15</v>
      </c>
      <c r="F2197" s="19" t="n">
        <f aca="false">IF(C2197="",VLOOKUP(E2197,'PORTE E UCO'!$A$5:$D$46,4,0),VLOOKUP(E2197,'PORTE E UCO'!$A$5:$D$46,4,0)*C2197)</f>
        <v>93.13473</v>
      </c>
      <c r="G2197" s="20"/>
      <c r="H2197" s="21" t="n">
        <f aca="false">G2197*$R$2</f>
        <v>0</v>
      </c>
      <c r="I2197" s="16" t="n">
        <v>0</v>
      </c>
      <c r="J2197" s="22" t="str">
        <f aca="false">IF(I2197&gt;=1,F2197*$J$2,"")</f>
        <v/>
      </c>
      <c r="K2197" s="22" t="str">
        <f aca="false">IF(I2197&gt;=2,F2197*$K$2,"")</f>
        <v/>
      </c>
      <c r="L2197" s="22" t="str">
        <f aca="false">IF(I2197&gt;=3,F2197*$L$2,"")</f>
        <v/>
      </c>
      <c r="M2197" s="22" t="str">
        <f aca="false">IF(I2197&gt;=4,F2197*$M$2,"")</f>
        <v/>
      </c>
      <c r="N2197" s="16" t="n">
        <v>1</v>
      </c>
      <c r="O2197" s="16" t="n">
        <v>0</v>
      </c>
      <c r="P2197" s="23" t="n">
        <v>0</v>
      </c>
      <c r="Q2197" s="22"/>
      <c r="R2197" s="38"/>
      <c r="S2197" s="25" t="n">
        <f aca="false">SUM(F2197,H2197,J2197,K2197,L2197,M2197)</f>
        <v>93.13473</v>
      </c>
      <c r="T2197" s="25" t="n">
        <f aca="false">SUM(F2197,H2197,J2197,K2197,L2197,M2197,Q2197)</f>
        <v>93.13473</v>
      </c>
      <c r="AMH2197" s="13"/>
      <c r="AMI2197" s="0"/>
      <c r="AMJ2197" s="0"/>
    </row>
    <row r="2198" s="39" customFormat="true" ht="13.8" hidden="false" customHeight="false" outlineLevel="0" collapsed="false">
      <c r="A2198" s="27" t="n">
        <v>31303030</v>
      </c>
      <c r="B2198" s="28" t="s">
        <v>2226</v>
      </c>
      <c r="C2198" s="29"/>
      <c r="D2198" s="29"/>
      <c r="E2198" s="27" t="s">
        <v>15</v>
      </c>
      <c r="F2198" s="19" t="n">
        <f aca="false">IF(C2198="",VLOOKUP(E2198,'PORTE E UCO'!$A$5:$D$46,4,0),VLOOKUP(E2198,'PORTE E UCO'!$A$5:$D$46,4,0)*C2198)</f>
        <v>93.13473</v>
      </c>
      <c r="G2198" s="30"/>
      <c r="H2198" s="21" t="n">
        <f aca="false">G2198*$R$2</f>
        <v>0</v>
      </c>
      <c r="I2198" s="27" t="n">
        <v>0</v>
      </c>
      <c r="J2198" s="22" t="str">
        <f aca="false">IF(I2198&gt;=1,F2198*$J$2,"")</f>
        <v/>
      </c>
      <c r="K2198" s="22" t="str">
        <f aca="false">IF(I2198&gt;=2,F2198*$K$2,"")</f>
        <v/>
      </c>
      <c r="L2198" s="22" t="str">
        <f aca="false">IF(I2198&gt;=3,F2198*$L$2,"")</f>
        <v/>
      </c>
      <c r="M2198" s="22" t="str">
        <f aca="false">IF(I2198&gt;=4,F2198*$M$2,"")</f>
        <v/>
      </c>
      <c r="N2198" s="27" t="n">
        <v>2</v>
      </c>
      <c r="O2198" s="27" t="n">
        <v>0</v>
      </c>
      <c r="P2198" s="31" t="n">
        <v>0</v>
      </c>
      <c r="Q2198" s="32"/>
      <c r="R2198" s="38"/>
      <c r="S2198" s="25" t="n">
        <f aca="false">SUM(F2198,H2198,J2198,K2198,L2198,M2198)</f>
        <v>93.13473</v>
      </c>
      <c r="T2198" s="25" t="n">
        <f aca="false">SUM(F2198,H2198,J2198,K2198,L2198,M2198,Q2198)</f>
        <v>93.13473</v>
      </c>
      <c r="AMH2198" s="13"/>
      <c r="AMI2198" s="0"/>
      <c r="AMJ2198" s="0"/>
    </row>
    <row r="2199" s="39" customFormat="true" ht="14.95" hidden="false" customHeight="false" outlineLevel="0" collapsed="false">
      <c r="A2199" s="16" t="n">
        <v>31303196</v>
      </c>
      <c r="B2199" s="17" t="s">
        <v>2227</v>
      </c>
      <c r="C2199" s="18"/>
      <c r="D2199" s="18"/>
      <c r="E2199" s="16" t="s">
        <v>15</v>
      </c>
      <c r="F2199" s="19" t="n">
        <f aca="false">IF(C2199="",VLOOKUP(E2199,'PORTE E UCO'!$A$5:$D$46,4,0),VLOOKUP(E2199,'PORTE E UCO'!$A$5:$D$46,4,0)*C2199)</f>
        <v>93.13473</v>
      </c>
      <c r="G2199" s="20"/>
      <c r="H2199" s="21" t="n">
        <f aca="false">G2199*$R$2</f>
        <v>0</v>
      </c>
      <c r="I2199" s="16" t="n">
        <v>0</v>
      </c>
      <c r="J2199" s="22" t="str">
        <f aca="false">IF(I2199&gt;=1,F2199*$J$2,"")</f>
        <v/>
      </c>
      <c r="K2199" s="22" t="str">
        <f aca="false">IF(I2199&gt;=2,F2199*$K$2,"")</f>
        <v/>
      </c>
      <c r="L2199" s="22" t="str">
        <f aca="false">IF(I2199&gt;=3,F2199*$L$2,"")</f>
        <v/>
      </c>
      <c r="M2199" s="22" t="str">
        <f aca="false">IF(I2199&gt;=4,F2199*$M$2,"")</f>
        <v/>
      </c>
      <c r="N2199" s="16" t="n">
        <v>0</v>
      </c>
      <c r="O2199" s="16" t="n">
        <v>0</v>
      </c>
      <c r="P2199" s="23" t="n">
        <v>0</v>
      </c>
      <c r="Q2199" s="22"/>
      <c r="R2199" s="38"/>
      <c r="S2199" s="25" t="n">
        <f aca="false">SUM(F2199,H2199,J2199,K2199,L2199,M2199)</f>
        <v>93.13473</v>
      </c>
      <c r="T2199" s="25" t="n">
        <f aca="false">SUM(F2199,H2199,J2199,K2199,L2199,M2199,Q2199)</f>
        <v>93.13473</v>
      </c>
      <c r="AMH2199" s="13"/>
      <c r="AMI2199" s="0"/>
      <c r="AMJ2199" s="0"/>
    </row>
    <row r="2200" s="39" customFormat="true" ht="14.95" hidden="false" customHeight="false" outlineLevel="0" collapsed="false">
      <c r="A2200" s="27" t="n">
        <v>31303056</v>
      </c>
      <c r="B2200" s="28" t="s">
        <v>2228</v>
      </c>
      <c r="C2200" s="29"/>
      <c r="D2200" s="29"/>
      <c r="E2200" s="27" t="s">
        <v>31</v>
      </c>
      <c r="F2200" s="19" t="n">
        <f aca="false">IF(C2200="",VLOOKUP(E2200,'PORTE E UCO'!$A$5:$D$46,4,0),VLOOKUP(E2200,'PORTE E UCO'!$A$5:$D$46,4,0)*C2200)</f>
        <v>262.342192</v>
      </c>
      <c r="G2200" s="30"/>
      <c r="H2200" s="21" t="n">
        <f aca="false">G2200*$R$2</f>
        <v>0</v>
      </c>
      <c r="I2200" s="27" t="n">
        <v>0</v>
      </c>
      <c r="J2200" s="22" t="str">
        <f aca="false">IF(I2200&gt;=1,F2200*$J$2,"")</f>
        <v/>
      </c>
      <c r="K2200" s="22" t="str">
        <f aca="false">IF(I2200&gt;=2,F2200*$K$2,"")</f>
        <v/>
      </c>
      <c r="L2200" s="22" t="str">
        <f aca="false">IF(I2200&gt;=3,F2200*$L$2,"")</f>
        <v/>
      </c>
      <c r="M2200" s="22" t="str">
        <f aca="false">IF(I2200&gt;=4,F2200*$M$2,"")</f>
        <v/>
      </c>
      <c r="N2200" s="27" t="n">
        <v>1</v>
      </c>
      <c r="O2200" s="27" t="n">
        <v>0</v>
      </c>
      <c r="P2200" s="31" t="n">
        <v>0</v>
      </c>
      <c r="Q2200" s="32"/>
      <c r="R2200" s="38"/>
      <c r="S2200" s="25" t="n">
        <f aca="false">SUM(F2200,H2200,J2200,K2200,L2200,M2200)</f>
        <v>262.342192</v>
      </c>
      <c r="T2200" s="25" t="n">
        <f aca="false">SUM(F2200,H2200,J2200,K2200,L2200,M2200,Q2200)</f>
        <v>262.342192</v>
      </c>
      <c r="AMH2200" s="13"/>
      <c r="AMI2200" s="0"/>
      <c r="AMJ2200" s="0"/>
    </row>
    <row r="2201" s="39" customFormat="true" ht="13.8" hidden="false" customHeight="false" outlineLevel="0" collapsed="false">
      <c r="A2201" s="16" t="n">
        <v>31303064</v>
      </c>
      <c r="B2201" s="17" t="s">
        <v>2229</v>
      </c>
      <c r="C2201" s="18"/>
      <c r="D2201" s="18"/>
      <c r="E2201" s="16" t="s">
        <v>20</v>
      </c>
      <c r="F2201" s="19" t="n">
        <f aca="false">IF(C2201="",VLOOKUP(E2201,'PORTE E UCO'!$A$5:$D$46,4,0),VLOOKUP(E2201,'PORTE E UCO'!$A$5:$D$46,4,0)*C2201)</f>
        <v>70.656386</v>
      </c>
      <c r="G2201" s="20"/>
      <c r="H2201" s="21" t="n">
        <f aca="false">G2201*$R$2</f>
        <v>0</v>
      </c>
      <c r="I2201" s="16" t="n">
        <v>0</v>
      </c>
      <c r="J2201" s="22" t="str">
        <f aca="false">IF(I2201&gt;=1,F2201*$J$2,"")</f>
        <v/>
      </c>
      <c r="K2201" s="22" t="str">
        <f aca="false">IF(I2201&gt;=2,F2201*$K$2,"")</f>
        <v/>
      </c>
      <c r="L2201" s="22" t="str">
        <f aca="false">IF(I2201&gt;=3,F2201*$L$2,"")</f>
        <v/>
      </c>
      <c r="M2201" s="22" t="str">
        <f aca="false">IF(I2201&gt;=4,F2201*$M$2,"")</f>
        <v/>
      </c>
      <c r="N2201" s="16" t="n">
        <v>1</v>
      </c>
      <c r="O2201" s="16" t="n">
        <v>0</v>
      </c>
      <c r="P2201" s="23" t="n">
        <v>0</v>
      </c>
      <c r="Q2201" s="22"/>
      <c r="R2201" s="38"/>
      <c r="S2201" s="25" t="n">
        <f aca="false">SUM(F2201,H2201,J2201,K2201,L2201,M2201)</f>
        <v>70.656386</v>
      </c>
      <c r="T2201" s="25" t="n">
        <f aca="false">SUM(F2201,H2201,J2201,K2201,L2201,M2201,Q2201)</f>
        <v>70.656386</v>
      </c>
      <c r="AMH2201" s="13"/>
      <c r="AMI2201" s="0"/>
      <c r="AMJ2201" s="0"/>
    </row>
    <row r="2202" s="39" customFormat="true" ht="13.8" hidden="false" customHeight="false" outlineLevel="0" collapsed="false">
      <c r="A2202" s="27" t="n">
        <v>31303072</v>
      </c>
      <c r="B2202" s="28" t="s">
        <v>2230</v>
      </c>
      <c r="C2202" s="29"/>
      <c r="D2202" s="29"/>
      <c r="E2202" s="27" t="s">
        <v>17</v>
      </c>
      <c r="F2202" s="19" t="n">
        <f aca="false">IF(C2202="",VLOOKUP(E2202,'PORTE E UCO'!$A$5:$D$46,4,0),VLOOKUP(E2202,'PORTE E UCO'!$A$5:$D$46,4,0)*C2202)</f>
        <v>150.60084</v>
      </c>
      <c r="G2202" s="30"/>
      <c r="H2202" s="21" t="n">
        <f aca="false">G2202*$R$2</f>
        <v>0</v>
      </c>
      <c r="I2202" s="27" t="n">
        <v>0</v>
      </c>
      <c r="J2202" s="22" t="str">
        <f aca="false">IF(I2202&gt;=1,F2202*$J$2,"")</f>
        <v/>
      </c>
      <c r="K2202" s="22" t="str">
        <f aca="false">IF(I2202&gt;=2,F2202*$K$2,"")</f>
        <v/>
      </c>
      <c r="L2202" s="22" t="str">
        <f aca="false">IF(I2202&gt;=3,F2202*$L$2,"")</f>
        <v/>
      </c>
      <c r="M2202" s="22" t="str">
        <f aca="false">IF(I2202&gt;=4,F2202*$M$2,"")</f>
        <v/>
      </c>
      <c r="N2202" s="27" t="n">
        <v>1</v>
      </c>
      <c r="O2202" s="27" t="n">
        <v>0</v>
      </c>
      <c r="P2202" s="31" t="n">
        <v>0</v>
      </c>
      <c r="Q2202" s="32"/>
      <c r="R2202" s="38"/>
      <c r="S2202" s="25" t="n">
        <f aca="false">SUM(F2202,H2202,J2202,K2202,L2202,M2202)</f>
        <v>150.60084</v>
      </c>
      <c r="T2202" s="25" t="n">
        <f aca="false">SUM(F2202,H2202,J2202,K2202,L2202,M2202,Q2202)</f>
        <v>150.60084</v>
      </c>
      <c r="AMH2202" s="13"/>
      <c r="AMI2202" s="0"/>
      <c r="AMJ2202" s="0"/>
    </row>
    <row r="2203" s="39" customFormat="true" ht="14.95" hidden="false" customHeight="false" outlineLevel="0" collapsed="false">
      <c r="A2203" s="16" t="n">
        <v>31303080</v>
      </c>
      <c r="B2203" s="17" t="s">
        <v>2231</v>
      </c>
      <c r="C2203" s="18"/>
      <c r="D2203" s="18"/>
      <c r="E2203" s="16" t="s">
        <v>221</v>
      </c>
      <c r="F2203" s="19" t="n">
        <f aca="false">IF(C2203="",VLOOKUP(E2203,'PORTE E UCO'!$A$5:$D$46,4,0),VLOOKUP(E2203,'PORTE E UCO'!$A$5:$D$46,4,0)*C2203)</f>
        <v>1140.948712</v>
      </c>
      <c r="G2203" s="20"/>
      <c r="H2203" s="21" t="n">
        <f aca="false">G2203*$R$2</f>
        <v>0</v>
      </c>
      <c r="I2203" s="16" t="n">
        <v>2</v>
      </c>
      <c r="J2203" s="22" t="n">
        <f aca="false">IF(I2203&gt;=1,F2203*$J$2,"")</f>
        <v>342.2846136</v>
      </c>
      <c r="K2203" s="22" t="n">
        <f aca="false">IF(I2203&gt;=2,F2203*$K$2,"")</f>
        <v>228.1897424</v>
      </c>
      <c r="L2203" s="22" t="str">
        <f aca="false">IF(I2203&gt;=3,F2203*$L$2,"")</f>
        <v/>
      </c>
      <c r="M2203" s="22" t="str">
        <f aca="false">IF(I2203&gt;=4,F2203*$M$2,"")</f>
        <v/>
      </c>
      <c r="N2203" s="16" t="n">
        <v>4</v>
      </c>
      <c r="O2203" s="16" t="n">
        <v>0</v>
      </c>
      <c r="P2203" s="23" t="n">
        <v>0</v>
      </c>
      <c r="Q2203" s="22"/>
      <c r="R2203" s="38"/>
      <c r="S2203" s="25" t="n">
        <f aca="false">SUM(F2203,H2203,J2203,K2203,L2203,M2203)</f>
        <v>1711.423068</v>
      </c>
      <c r="T2203" s="25" t="n">
        <f aca="false">SUM(F2203,H2203,J2203,K2203,L2203,M2203,Q2203)</f>
        <v>1711.423068</v>
      </c>
      <c r="AMH2203" s="13"/>
      <c r="AMI2203" s="0"/>
      <c r="AMJ2203" s="0"/>
    </row>
    <row r="2204" s="39" customFormat="true" ht="14.95" hidden="false" customHeight="false" outlineLevel="0" collapsed="false">
      <c r="A2204" s="27" t="n">
        <v>31303200</v>
      </c>
      <c r="B2204" s="28" t="s">
        <v>2232</v>
      </c>
      <c r="C2204" s="29"/>
      <c r="D2204" s="29"/>
      <c r="E2204" s="27" t="s">
        <v>359</v>
      </c>
      <c r="F2204" s="19" t="n">
        <f aca="false">IF(C2204="",VLOOKUP(E2204,'PORTE E UCO'!$A$5:$D$46,4,0),VLOOKUP(E2204,'PORTE E UCO'!$A$5:$D$46,4,0)*C2204)</f>
        <v>1473.154654</v>
      </c>
      <c r="G2204" s="30" t="n">
        <v>56.77</v>
      </c>
      <c r="H2204" s="21" t="n">
        <f aca="false">G2204*$R$2</f>
        <v>1116.87208864</v>
      </c>
      <c r="I2204" s="27" t="n">
        <v>2</v>
      </c>
      <c r="J2204" s="22" t="n">
        <f aca="false">IF(I2204&gt;=1,F2204*$J$2,"")</f>
        <v>441.9463962</v>
      </c>
      <c r="K2204" s="22" t="n">
        <f aca="false">IF(I2204&gt;=2,F2204*$K$2,"")</f>
        <v>294.6309308</v>
      </c>
      <c r="L2204" s="22" t="str">
        <f aca="false">IF(I2204&gt;=3,F2204*$L$2,"")</f>
        <v/>
      </c>
      <c r="M2204" s="22" t="str">
        <f aca="false">IF(I2204&gt;=4,F2204*$M$2,"")</f>
        <v/>
      </c>
      <c r="N2204" s="27" t="n">
        <v>5</v>
      </c>
      <c r="O2204" s="27" t="n">
        <v>0</v>
      </c>
      <c r="P2204" s="31" t="n">
        <v>0</v>
      </c>
      <c r="Q2204" s="32"/>
      <c r="R2204" s="38"/>
      <c r="S2204" s="25" t="n">
        <f aca="false">SUM(F2204,H2204,J2204,K2204,L2204,M2204)</f>
        <v>3326.60406964</v>
      </c>
      <c r="T2204" s="25" t="n">
        <f aca="false">SUM(F2204,H2204,J2204,K2204,L2204,M2204,Q2204)</f>
        <v>3326.60406964</v>
      </c>
      <c r="AMH2204" s="13"/>
      <c r="AMI2204" s="0"/>
      <c r="AMJ2204" s="0"/>
    </row>
    <row r="2205" s="39" customFormat="true" ht="13.8" hidden="false" customHeight="false" outlineLevel="0" collapsed="false">
      <c r="A2205" s="16" t="n">
        <v>31303102</v>
      </c>
      <c r="B2205" s="17" t="s">
        <v>2233</v>
      </c>
      <c r="C2205" s="18"/>
      <c r="D2205" s="18"/>
      <c r="E2205" s="16" t="s">
        <v>320</v>
      </c>
      <c r="F2205" s="19" t="n">
        <f aca="false">IF(C2205="",VLOOKUP(E2205,'PORTE E UCO'!$A$5:$D$46,4,0),VLOOKUP(E2205,'PORTE E UCO'!$A$5:$D$46,4,0)*C2205)</f>
        <v>1224.795374</v>
      </c>
      <c r="G2205" s="20"/>
      <c r="H2205" s="21" t="n">
        <f aca="false">G2205*$R$2</f>
        <v>0</v>
      </c>
      <c r="I2205" s="16" t="n">
        <v>2</v>
      </c>
      <c r="J2205" s="22" t="n">
        <f aca="false">IF(I2205&gt;=1,F2205*$J$2,"")</f>
        <v>367.4386122</v>
      </c>
      <c r="K2205" s="22" t="n">
        <f aca="false">IF(I2205&gt;=2,F2205*$K$2,"")</f>
        <v>244.9590748</v>
      </c>
      <c r="L2205" s="22" t="str">
        <f aca="false">IF(I2205&gt;=3,F2205*$L$2,"")</f>
        <v/>
      </c>
      <c r="M2205" s="22" t="str">
        <f aca="false">IF(I2205&gt;=4,F2205*$M$2,"")</f>
        <v/>
      </c>
      <c r="N2205" s="16" t="n">
        <v>5</v>
      </c>
      <c r="O2205" s="16" t="n">
        <v>0</v>
      </c>
      <c r="P2205" s="23" t="n">
        <v>0</v>
      </c>
      <c r="Q2205" s="22"/>
      <c r="R2205" s="38"/>
      <c r="S2205" s="25" t="n">
        <f aca="false">SUM(F2205,H2205,J2205,K2205,L2205,M2205)</f>
        <v>1837.193061</v>
      </c>
      <c r="T2205" s="25" t="n">
        <f aca="false">SUM(F2205,H2205,J2205,K2205,L2205,M2205,Q2205)</f>
        <v>1837.193061</v>
      </c>
      <c r="AMH2205" s="13"/>
      <c r="AMI2205" s="0"/>
      <c r="AMJ2205" s="0"/>
    </row>
    <row r="2206" s="39" customFormat="true" ht="14.95" hidden="false" customHeight="false" outlineLevel="0" collapsed="false">
      <c r="A2206" s="27" t="n">
        <v>31303110</v>
      </c>
      <c r="B2206" s="28" t="s">
        <v>2234</v>
      </c>
      <c r="C2206" s="29"/>
      <c r="D2206" s="29"/>
      <c r="E2206" s="27" t="s">
        <v>174</v>
      </c>
      <c r="F2206" s="19" t="n">
        <f aca="false">IF(C2206="",VLOOKUP(E2206,'PORTE E UCO'!$A$5:$D$46,4,0),VLOOKUP(E2206,'PORTE E UCO'!$A$5:$D$46,4,0)*C2206)</f>
        <v>1709.126456</v>
      </c>
      <c r="G2206" s="30"/>
      <c r="H2206" s="21" t="n">
        <f aca="false">G2206*$R$2</f>
        <v>0</v>
      </c>
      <c r="I2206" s="27" t="n">
        <v>2</v>
      </c>
      <c r="J2206" s="22" t="n">
        <f aca="false">IF(I2206&gt;=1,F2206*$J$2,"")</f>
        <v>512.7379368</v>
      </c>
      <c r="K2206" s="22" t="n">
        <f aca="false">IF(I2206&gt;=2,F2206*$K$2,"")</f>
        <v>341.8252912</v>
      </c>
      <c r="L2206" s="22" t="str">
        <f aca="false">IF(I2206&gt;=3,F2206*$L$2,"")</f>
        <v/>
      </c>
      <c r="M2206" s="22" t="str">
        <f aca="false">IF(I2206&gt;=4,F2206*$M$2,"")</f>
        <v/>
      </c>
      <c r="N2206" s="27" t="n">
        <v>6</v>
      </c>
      <c r="O2206" s="27" t="n">
        <v>0</v>
      </c>
      <c r="P2206" s="31" t="n">
        <v>0</v>
      </c>
      <c r="Q2206" s="32"/>
      <c r="R2206" s="38"/>
      <c r="S2206" s="25" t="n">
        <f aca="false">SUM(F2206,H2206,J2206,K2206,L2206,M2206)</f>
        <v>2563.689684</v>
      </c>
      <c r="T2206" s="25" t="n">
        <f aca="false">SUM(F2206,H2206,J2206,K2206,L2206,M2206,Q2206)</f>
        <v>2563.689684</v>
      </c>
      <c r="AMH2206" s="13"/>
      <c r="AMI2206" s="0"/>
      <c r="AMJ2206" s="0"/>
    </row>
    <row r="2207" s="39" customFormat="true" ht="13.8" hidden="false" customHeight="false" outlineLevel="0" collapsed="false">
      <c r="A2207" s="16" t="n">
        <v>31303129</v>
      </c>
      <c r="B2207" s="17" t="s">
        <v>2235</v>
      </c>
      <c r="C2207" s="18"/>
      <c r="D2207" s="18"/>
      <c r="E2207" s="16" t="s">
        <v>308</v>
      </c>
      <c r="F2207" s="19" t="n">
        <f aca="false">IF(C2207="",VLOOKUP(E2207,'PORTE E UCO'!$A$5:$D$46,4,0),VLOOKUP(E2207,'PORTE E UCO'!$A$5:$D$46,4,0)*C2207)</f>
        <v>1327.248658</v>
      </c>
      <c r="G2207" s="20"/>
      <c r="H2207" s="21" t="n">
        <f aca="false">G2207*$R$2</f>
        <v>0</v>
      </c>
      <c r="I2207" s="16" t="n">
        <v>2</v>
      </c>
      <c r="J2207" s="22" t="n">
        <f aca="false">IF(I2207&gt;=1,F2207*$J$2,"")</f>
        <v>398.1745974</v>
      </c>
      <c r="K2207" s="22" t="n">
        <f aca="false">IF(I2207&gt;=2,F2207*$K$2,"")</f>
        <v>265.4497316</v>
      </c>
      <c r="L2207" s="22" t="str">
        <f aca="false">IF(I2207&gt;=3,F2207*$L$2,"")</f>
        <v/>
      </c>
      <c r="M2207" s="22" t="str">
        <f aca="false">IF(I2207&gt;=4,F2207*$M$2,"")</f>
        <v/>
      </c>
      <c r="N2207" s="16" t="n">
        <v>5</v>
      </c>
      <c r="O2207" s="16" t="n">
        <v>0</v>
      </c>
      <c r="P2207" s="23" t="n">
        <v>0</v>
      </c>
      <c r="Q2207" s="22"/>
      <c r="R2207" s="38"/>
      <c r="S2207" s="25" t="n">
        <f aca="false">SUM(F2207,H2207,J2207,K2207,L2207,M2207)</f>
        <v>1990.872987</v>
      </c>
      <c r="T2207" s="25" t="n">
        <f aca="false">SUM(F2207,H2207,J2207,K2207,L2207,M2207,Q2207)</f>
        <v>1990.872987</v>
      </c>
      <c r="AMH2207" s="13"/>
      <c r="AMI2207" s="0"/>
      <c r="AMJ2207" s="0"/>
    </row>
    <row r="2208" s="39" customFormat="true" ht="13.8" hidden="false" customHeight="false" outlineLevel="0" collapsed="false">
      <c r="A2208" s="27" t="n">
        <v>31303218</v>
      </c>
      <c r="B2208" s="28" t="s">
        <v>2236</v>
      </c>
      <c r="C2208" s="29"/>
      <c r="D2208" s="29"/>
      <c r="E2208" s="27" t="s">
        <v>174</v>
      </c>
      <c r="F2208" s="19" t="n">
        <f aca="false">IF(C2208="",VLOOKUP(E2208,'PORTE E UCO'!$A$5:$D$46,4,0),VLOOKUP(E2208,'PORTE E UCO'!$A$5:$D$46,4,0)*C2208)</f>
        <v>1709.126456</v>
      </c>
      <c r="G2208" s="30" t="n">
        <v>60.83</v>
      </c>
      <c r="H2208" s="21" t="n">
        <f aca="false">G2208*$R$2</f>
        <v>1196.74703456</v>
      </c>
      <c r="I2208" s="27" t="n">
        <v>2</v>
      </c>
      <c r="J2208" s="22" t="n">
        <f aca="false">IF(I2208&gt;=1,F2208*$J$2,"")</f>
        <v>512.7379368</v>
      </c>
      <c r="K2208" s="22" t="n">
        <f aca="false">IF(I2208&gt;=2,F2208*$K$2,"")</f>
        <v>341.8252912</v>
      </c>
      <c r="L2208" s="22" t="str">
        <f aca="false">IF(I2208&gt;=3,F2208*$L$2,"")</f>
        <v/>
      </c>
      <c r="M2208" s="22" t="str">
        <f aca="false">IF(I2208&gt;=4,F2208*$M$2,"")</f>
        <v/>
      </c>
      <c r="N2208" s="27" t="n">
        <v>6</v>
      </c>
      <c r="O2208" s="27" t="n">
        <v>0</v>
      </c>
      <c r="P2208" s="31" t="n">
        <v>0</v>
      </c>
      <c r="Q2208" s="32"/>
      <c r="R2208" s="38"/>
      <c r="S2208" s="25" t="n">
        <f aca="false">SUM(F2208,H2208,J2208,K2208,L2208,M2208)</f>
        <v>3760.43671856</v>
      </c>
      <c r="T2208" s="25" t="n">
        <f aca="false">SUM(F2208,H2208,J2208,K2208,L2208,M2208,Q2208)</f>
        <v>3760.43671856</v>
      </c>
      <c r="AMH2208" s="13"/>
      <c r="AMI2208" s="0"/>
      <c r="AMJ2208" s="0"/>
    </row>
    <row r="2209" s="39" customFormat="true" ht="13.8" hidden="false" customHeight="false" outlineLevel="0" collapsed="false">
      <c r="A2209" s="16" t="n">
        <v>31303226</v>
      </c>
      <c r="B2209" s="17" t="s">
        <v>2237</v>
      </c>
      <c r="C2209" s="18"/>
      <c r="D2209" s="18"/>
      <c r="E2209" s="16" t="s">
        <v>805</v>
      </c>
      <c r="F2209" s="19" t="n">
        <f aca="false">IF(C2209="",VLOOKUP(E2209,'PORTE E UCO'!$A$5:$D$46,4,0),VLOOKUP(E2209,'PORTE E UCO'!$A$5:$D$46,4,0)*C2209)</f>
        <v>2559.797638</v>
      </c>
      <c r="G2209" s="20" t="n">
        <v>81.1</v>
      </c>
      <c r="H2209" s="21" t="n">
        <f aca="false">G2209*$R$2</f>
        <v>1595.5315552</v>
      </c>
      <c r="I2209" s="16" t="n">
        <v>2</v>
      </c>
      <c r="J2209" s="22" t="n">
        <f aca="false">IF(I2209&gt;=1,F2209*$J$2,"")</f>
        <v>767.9392914</v>
      </c>
      <c r="K2209" s="22" t="n">
        <f aca="false">IF(I2209&gt;=2,F2209*$K$2,"")</f>
        <v>511.9595276</v>
      </c>
      <c r="L2209" s="22" t="str">
        <f aca="false">IF(I2209&gt;=3,F2209*$L$2,"")</f>
        <v/>
      </c>
      <c r="M2209" s="22" t="str">
        <f aca="false">IF(I2209&gt;=4,F2209*$M$2,"")</f>
        <v/>
      </c>
      <c r="N2209" s="16" t="n">
        <v>7</v>
      </c>
      <c r="O2209" s="16" t="n">
        <v>0</v>
      </c>
      <c r="P2209" s="23" t="n">
        <v>0</v>
      </c>
      <c r="Q2209" s="22"/>
      <c r="R2209" s="38"/>
      <c r="S2209" s="25" t="n">
        <f aca="false">SUM(F2209,H2209,J2209,K2209,L2209,M2209)</f>
        <v>5435.2280122</v>
      </c>
      <c r="T2209" s="25" t="n">
        <f aca="false">SUM(F2209,H2209,J2209,K2209,L2209,M2209,Q2209)</f>
        <v>5435.2280122</v>
      </c>
      <c r="AMH2209" s="13"/>
      <c r="AMI2209" s="0"/>
      <c r="AMJ2209" s="0"/>
    </row>
    <row r="2210" s="39" customFormat="true" ht="13.8" hidden="false" customHeight="false" outlineLevel="0" collapsed="false">
      <c r="A2210" s="27" t="n">
        <v>31303234</v>
      </c>
      <c r="B2210" s="28" t="s">
        <v>2238</v>
      </c>
      <c r="C2210" s="29"/>
      <c r="D2210" s="29"/>
      <c r="E2210" s="27" t="s">
        <v>745</v>
      </c>
      <c r="F2210" s="19" t="n">
        <f aca="false">IF(C2210="",VLOOKUP(E2210,'PORTE E UCO'!$A$5:$D$46,4,0),VLOOKUP(E2210,'PORTE E UCO'!$A$5:$D$46,4,0)*C2210)</f>
        <v>1943.523148</v>
      </c>
      <c r="G2210" s="30" t="n">
        <v>60.83</v>
      </c>
      <c r="H2210" s="21" t="n">
        <f aca="false">G2210*$R$2</f>
        <v>1196.74703456</v>
      </c>
      <c r="I2210" s="27" t="n">
        <v>2</v>
      </c>
      <c r="J2210" s="22" t="n">
        <f aca="false">IF(I2210&gt;=1,F2210*$J$2,"")</f>
        <v>583.0569444</v>
      </c>
      <c r="K2210" s="22" t="n">
        <f aca="false">IF(I2210&gt;=2,F2210*$K$2,"")</f>
        <v>388.7046296</v>
      </c>
      <c r="L2210" s="22" t="str">
        <f aca="false">IF(I2210&gt;=3,F2210*$L$2,"")</f>
        <v/>
      </c>
      <c r="M2210" s="22" t="str">
        <f aca="false">IF(I2210&gt;=4,F2210*$M$2,"")</f>
        <v/>
      </c>
      <c r="N2210" s="27" t="n">
        <v>6</v>
      </c>
      <c r="O2210" s="27" t="n">
        <v>0</v>
      </c>
      <c r="P2210" s="31" t="n">
        <v>0</v>
      </c>
      <c r="Q2210" s="32"/>
      <c r="R2210" s="38"/>
      <c r="S2210" s="25" t="n">
        <f aca="false">SUM(F2210,H2210,J2210,K2210,L2210,M2210)</f>
        <v>4112.03175656</v>
      </c>
      <c r="T2210" s="25" t="n">
        <f aca="false">SUM(F2210,H2210,J2210,K2210,L2210,M2210,Q2210)</f>
        <v>4112.03175656</v>
      </c>
      <c r="AMH2210" s="13"/>
      <c r="AMI2210" s="0"/>
      <c r="AMJ2210" s="0"/>
    </row>
    <row r="2211" s="39" customFormat="true" ht="14.95" hidden="false" customHeight="false" outlineLevel="0" collapsed="false">
      <c r="A2211" s="16" t="n">
        <v>31303170</v>
      </c>
      <c r="B2211" s="17" t="s">
        <v>2239</v>
      </c>
      <c r="C2211" s="18"/>
      <c r="D2211" s="18"/>
      <c r="E2211" s="16" t="s">
        <v>272</v>
      </c>
      <c r="F2211" s="19" t="n">
        <f aca="false">IF(C2211="",VLOOKUP(E2211,'PORTE E UCO'!$A$5:$D$46,4,0),VLOOKUP(E2211,'PORTE E UCO'!$A$5:$D$46,4,0)*C2211)</f>
        <v>801.009488</v>
      </c>
      <c r="G2211" s="20" t="n">
        <v>24.33</v>
      </c>
      <c r="H2211" s="21" t="n">
        <f aca="false">G2211*$R$2</f>
        <v>478.65946656</v>
      </c>
      <c r="I2211" s="16" t="n">
        <v>1</v>
      </c>
      <c r="J2211" s="22" t="n">
        <f aca="false">IF(I2211&gt;=1,F2211*$J$2,"")</f>
        <v>240.3028464</v>
      </c>
      <c r="K2211" s="22" t="str">
        <f aca="false">IF(I2211&gt;=2,F2211*$K$2,"")</f>
        <v/>
      </c>
      <c r="L2211" s="22" t="str">
        <f aca="false">IF(I2211&gt;=3,F2211*$L$2,"")</f>
        <v/>
      </c>
      <c r="M2211" s="22" t="str">
        <f aca="false">IF(I2211&gt;=4,F2211*$M$2,"")</f>
        <v/>
      </c>
      <c r="N2211" s="16" t="n">
        <v>4</v>
      </c>
      <c r="O2211" s="16" t="n">
        <v>0</v>
      </c>
      <c r="P2211" s="23" t="n">
        <v>0</v>
      </c>
      <c r="Q2211" s="22"/>
      <c r="R2211" s="38"/>
      <c r="S2211" s="25" t="n">
        <f aca="false">SUM(F2211,H2211,J2211,K2211,L2211,M2211)</f>
        <v>1519.97180096</v>
      </c>
      <c r="T2211" s="25" t="n">
        <f aca="false">SUM(F2211,H2211,J2211,K2211,L2211,M2211,Q2211)</f>
        <v>1519.97180096</v>
      </c>
      <c r="AMH2211" s="13"/>
      <c r="AMI2211" s="0"/>
      <c r="AMJ2211" s="0"/>
    </row>
    <row r="2212" s="39" customFormat="true" ht="21.65" hidden="false" customHeight="false" outlineLevel="0" collapsed="false">
      <c r="A2212" s="27" t="n">
        <v>31303188</v>
      </c>
      <c r="B2212" s="28" t="s">
        <v>2240</v>
      </c>
      <c r="C2212" s="29"/>
      <c r="D2212" s="29"/>
      <c r="E2212" s="27" t="s">
        <v>206</v>
      </c>
      <c r="F2212" s="19" t="n">
        <f aca="false">IF(C2212="",VLOOKUP(E2212,'PORTE E UCO'!$A$5:$D$46,4,0),VLOOKUP(E2212,'PORTE E UCO'!$A$5:$D$46,4,0)*C2212)</f>
        <v>839.818166</v>
      </c>
      <c r="G2212" s="30" t="n">
        <v>24.33</v>
      </c>
      <c r="H2212" s="21" t="n">
        <f aca="false">G2212*$R$2</f>
        <v>478.65946656</v>
      </c>
      <c r="I2212" s="27" t="n">
        <v>1</v>
      </c>
      <c r="J2212" s="22" t="n">
        <f aca="false">IF(I2212&gt;=1,F2212*$J$2,"")</f>
        <v>251.9454498</v>
      </c>
      <c r="K2212" s="22" t="str">
        <f aca="false">IF(I2212&gt;=2,F2212*$K$2,"")</f>
        <v/>
      </c>
      <c r="L2212" s="22" t="str">
        <f aca="false">IF(I2212&gt;=3,F2212*$L$2,"")</f>
        <v/>
      </c>
      <c r="M2212" s="22" t="str">
        <f aca="false">IF(I2212&gt;=4,F2212*$M$2,"")</f>
        <v/>
      </c>
      <c r="N2212" s="27" t="n">
        <v>4</v>
      </c>
      <c r="O2212" s="27" t="n">
        <v>0</v>
      </c>
      <c r="P2212" s="31" t="n">
        <v>0</v>
      </c>
      <c r="Q2212" s="32"/>
      <c r="R2212" s="38"/>
      <c r="S2212" s="25" t="n">
        <f aca="false">SUM(F2212,H2212,J2212,K2212,L2212,M2212)</f>
        <v>1570.42308236</v>
      </c>
      <c r="T2212" s="25" t="n">
        <f aca="false">SUM(F2212,H2212,J2212,K2212,L2212,M2212,Q2212)</f>
        <v>1570.42308236</v>
      </c>
      <c r="AMH2212" s="13"/>
      <c r="AMI2212" s="0"/>
      <c r="AMJ2212" s="0"/>
    </row>
    <row r="2213" s="39" customFormat="true" ht="13.8" hidden="false" customHeight="false" outlineLevel="0" collapsed="false">
      <c r="A2213" s="16" t="n">
        <v>31303293</v>
      </c>
      <c r="B2213" s="17" t="s">
        <v>2241</v>
      </c>
      <c r="C2213" s="18"/>
      <c r="D2213" s="18"/>
      <c r="E2213" s="16" t="s">
        <v>31</v>
      </c>
      <c r="F2213" s="19" t="n">
        <f aca="false">IF(C2213="",VLOOKUP(E2213,'PORTE E UCO'!$A$5:$D$46,4,0),VLOOKUP(E2213,'PORTE E UCO'!$A$5:$D$46,4,0)*C2213)</f>
        <v>262.342192</v>
      </c>
      <c r="G2213" s="20"/>
      <c r="H2213" s="21" t="n">
        <f aca="false">G2213*$R$2</f>
        <v>0</v>
      </c>
      <c r="I2213" s="16" t="n">
        <v>0</v>
      </c>
      <c r="J2213" s="22" t="str">
        <f aca="false">IF(I2213&gt;=1,F2213*$J$2,"")</f>
        <v/>
      </c>
      <c r="K2213" s="22" t="str">
        <f aca="false">IF(I2213&gt;=2,F2213*$K$2,"")</f>
        <v/>
      </c>
      <c r="L2213" s="22" t="str">
        <f aca="false">IF(I2213&gt;=3,F2213*$L$2,"")</f>
        <v/>
      </c>
      <c r="M2213" s="22" t="str">
        <f aca="false">IF(I2213&gt;=4,F2213*$M$2,"")</f>
        <v/>
      </c>
      <c r="N2213" s="16" t="n">
        <v>0</v>
      </c>
      <c r="O2213" s="16" t="n">
        <v>0</v>
      </c>
      <c r="P2213" s="23" t="n">
        <v>0</v>
      </c>
      <c r="Q2213" s="22"/>
      <c r="R2213" s="38"/>
      <c r="S2213" s="25" t="n">
        <f aca="false">SUM(F2213,H2213,J2213,K2213,L2213,M2213)</f>
        <v>262.342192</v>
      </c>
      <c r="T2213" s="25" t="n">
        <f aca="false">SUM(F2213,H2213,J2213,K2213,L2213,M2213,Q2213)</f>
        <v>262.342192</v>
      </c>
      <c r="AMH2213" s="13"/>
      <c r="AMI2213" s="0"/>
      <c r="AMJ2213" s="0"/>
    </row>
    <row r="2214" s="39" customFormat="true" ht="13.8" hidden="false" customHeight="false" outlineLevel="0" collapsed="false">
      <c r="A2214" s="27" t="n">
        <v>31303269</v>
      </c>
      <c r="B2214" s="28" t="s">
        <v>2242</v>
      </c>
      <c r="C2214" s="29"/>
      <c r="D2214" s="29"/>
      <c r="E2214" s="27" t="s">
        <v>31</v>
      </c>
      <c r="F2214" s="19" t="n">
        <f aca="false">IF(C2214="",VLOOKUP(E2214,'PORTE E UCO'!$A$5:$D$46,4,0),VLOOKUP(E2214,'PORTE E UCO'!$A$5:$D$46,4,0)*C2214)</f>
        <v>262.342192</v>
      </c>
      <c r="G2214" s="30"/>
      <c r="H2214" s="21" t="n">
        <f aca="false">G2214*$R$2</f>
        <v>0</v>
      </c>
      <c r="I2214" s="27" t="n">
        <v>0</v>
      </c>
      <c r="J2214" s="22" t="str">
        <f aca="false">IF(I2214&gt;=1,F2214*$J$2,"")</f>
        <v/>
      </c>
      <c r="K2214" s="22" t="str">
        <f aca="false">IF(I2214&gt;=2,F2214*$K$2,"")</f>
        <v/>
      </c>
      <c r="L2214" s="22" t="str">
        <f aca="false">IF(I2214&gt;=3,F2214*$L$2,"")</f>
        <v/>
      </c>
      <c r="M2214" s="22" t="str">
        <f aca="false">IF(I2214&gt;=4,F2214*$M$2,"")</f>
        <v/>
      </c>
      <c r="N2214" s="27" t="n">
        <v>0</v>
      </c>
      <c r="O2214" s="27" t="n">
        <v>0</v>
      </c>
      <c r="P2214" s="31" t="n">
        <v>0</v>
      </c>
      <c r="Q2214" s="32"/>
      <c r="R2214" s="38"/>
      <c r="S2214" s="25" t="n">
        <f aca="false">SUM(F2214,H2214,J2214,K2214,L2214,M2214)</f>
        <v>262.342192</v>
      </c>
      <c r="T2214" s="25" t="n">
        <f aca="false">SUM(F2214,H2214,J2214,K2214,L2214,M2214,Q2214)</f>
        <v>262.342192</v>
      </c>
      <c r="AMH2214" s="13"/>
      <c r="AMI2214" s="0"/>
      <c r="AMJ2214" s="0"/>
    </row>
    <row r="2215" s="39" customFormat="true" ht="13.8" hidden="false" customHeight="false" outlineLevel="0" collapsed="false">
      <c r="A2215" s="16" t="n">
        <v>31303137</v>
      </c>
      <c r="B2215" s="17" t="s">
        <v>2243</v>
      </c>
      <c r="C2215" s="18"/>
      <c r="D2215" s="18"/>
      <c r="E2215" s="16" t="s">
        <v>229</v>
      </c>
      <c r="F2215" s="19" t="n">
        <f aca="false">IF(C2215="",VLOOKUP(E2215,'PORTE E UCO'!$A$5:$D$46,4,0),VLOOKUP(E2215,'PORTE E UCO'!$A$5:$D$46,4,0)*C2215)</f>
        <v>946.935808</v>
      </c>
      <c r="G2215" s="20"/>
      <c r="H2215" s="21" t="n">
        <f aca="false">G2215*$R$2</f>
        <v>0</v>
      </c>
      <c r="I2215" s="16" t="n">
        <v>2</v>
      </c>
      <c r="J2215" s="22" t="n">
        <f aca="false">IF(I2215&gt;=1,F2215*$J$2,"")</f>
        <v>284.0807424</v>
      </c>
      <c r="K2215" s="22" t="n">
        <f aca="false">IF(I2215&gt;=2,F2215*$K$2,"")</f>
        <v>189.3871616</v>
      </c>
      <c r="L2215" s="22" t="str">
        <f aca="false">IF(I2215&gt;=3,F2215*$L$2,"")</f>
        <v/>
      </c>
      <c r="M2215" s="22" t="str">
        <f aca="false">IF(I2215&gt;=4,F2215*$M$2,"")</f>
        <v/>
      </c>
      <c r="N2215" s="16" t="n">
        <v>3</v>
      </c>
      <c r="O2215" s="16" t="n">
        <v>0</v>
      </c>
      <c r="P2215" s="23" t="n">
        <v>0</v>
      </c>
      <c r="Q2215" s="22"/>
      <c r="R2215" s="38"/>
      <c r="S2215" s="25" t="n">
        <f aca="false">SUM(F2215,H2215,J2215,K2215,L2215,M2215)</f>
        <v>1420.403712</v>
      </c>
      <c r="T2215" s="25" t="n">
        <f aca="false">SUM(F2215,H2215,J2215,K2215,L2215,M2215,Q2215)</f>
        <v>1420.403712</v>
      </c>
      <c r="AMH2215" s="13"/>
      <c r="AMI2215" s="0"/>
      <c r="AMJ2215" s="0"/>
    </row>
    <row r="2216" s="39" customFormat="true" ht="13.8" hidden="false" customHeight="false" outlineLevel="0" collapsed="false">
      <c r="A2216" s="27" t="n">
        <v>31303242</v>
      </c>
      <c r="B2216" s="28" t="s">
        <v>2244</v>
      </c>
      <c r="C2216" s="29"/>
      <c r="D2216" s="29"/>
      <c r="E2216" s="27" t="s">
        <v>359</v>
      </c>
      <c r="F2216" s="19" t="n">
        <f aca="false">IF(C2216="",VLOOKUP(E2216,'PORTE E UCO'!$A$5:$D$46,4,0),VLOOKUP(E2216,'PORTE E UCO'!$A$5:$D$46,4,0)*C2216)</f>
        <v>1473.154654</v>
      </c>
      <c r="G2216" s="30" t="n">
        <v>56.77</v>
      </c>
      <c r="H2216" s="21" t="n">
        <f aca="false">G2216*$R$2</f>
        <v>1116.87208864</v>
      </c>
      <c r="I2216" s="27" t="n">
        <v>2</v>
      </c>
      <c r="J2216" s="22" t="n">
        <f aca="false">IF(I2216&gt;=1,F2216*$J$2,"")</f>
        <v>441.9463962</v>
      </c>
      <c r="K2216" s="22" t="n">
        <f aca="false">IF(I2216&gt;=2,F2216*$K$2,"")</f>
        <v>294.6309308</v>
      </c>
      <c r="L2216" s="22" t="str">
        <f aca="false">IF(I2216&gt;=3,F2216*$L$2,"")</f>
        <v/>
      </c>
      <c r="M2216" s="22" t="str">
        <f aca="false">IF(I2216&gt;=4,F2216*$M$2,"")</f>
        <v/>
      </c>
      <c r="N2216" s="27" t="n">
        <v>5</v>
      </c>
      <c r="O2216" s="27" t="n">
        <v>0</v>
      </c>
      <c r="P2216" s="31" t="n">
        <v>0</v>
      </c>
      <c r="Q2216" s="32"/>
      <c r="R2216" s="38"/>
      <c r="S2216" s="25" t="n">
        <f aca="false">SUM(F2216,H2216,J2216,K2216,L2216,M2216)</f>
        <v>3326.60406964</v>
      </c>
      <c r="T2216" s="25" t="n">
        <f aca="false">SUM(F2216,H2216,J2216,K2216,L2216,M2216,Q2216)</f>
        <v>3326.60406964</v>
      </c>
      <c r="AMH2216" s="13"/>
      <c r="AMI2216" s="0"/>
      <c r="AMJ2216" s="0"/>
    </row>
    <row r="2217" s="39" customFormat="true" ht="13.8" hidden="false" customHeight="false" outlineLevel="0" collapsed="false">
      <c r="A2217" s="16" t="n">
        <v>31303145</v>
      </c>
      <c r="B2217" s="17" t="s">
        <v>2245</v>
      </c>
      <c r="C2217" s="18"/>
      <c r="D2217" s="18"/>
      <c r="E2217" s="16" t="s">
        <v>229</v>
      </c>
      <c r="F2217" s="19" t="n">
        <f aca="false">IF(C2217="",VLOOKUP(E2217,'PORTE E UCO'!$A$5:$D$46,4,0),VLOOKUP(E2217,'PORTE E UCO'!$A$5:$D$46,4,0)*C2217)</f>
        <v>946.935808</v>
      </c>
      <c r="G2217" s="20"/>
      <c r="H2217" s="21" t="n">
        <f aca="false">G2217*$R$2</f>
        <v>0</v>
      </c>
      <c r="I2217" s="16" t="n">
        <v>1</v>
      </c>
      <c r="J2217" s="22" t="n">
        <f aca="false">IF(I2217&gt;=1,F2217*$J$2,"")</f>
        <v>284.0807424</v>
      </c>
      <c r="K2217" s="22" t="str">
        <f aca="false">IF(I2217&gt;=2,F2217*$K$2,"")</f>
        <v/>
      </c>
      <c r="L2217" s="22" t="str">
        <f aca="false">IF(I2217&gt;=3,F2217*$L$2,"")</f>
        <v/>
      </c>
      <c r="M2217" s="22" t="str">
        <f aca="false">IF(I2217&gt;=4,F2217*$M$2,"")</f>
        <v/>
      </c>
      <c r="N2217" s="16" t="n">
        <v>3</v>
      </c>
      <c r="O2217" s="16" t="n">
        <v>0</v>
      </c>
      <c r="P2217" s="23" t="n">
        <v>0</v>
      </c>
      <c r="Q2217" s="22"/>
      <c r="R2217" s="38"/>
      <c r="S2217" s="25" t="n">
        <f aca="false">SUM(F2217,H2217,J2217,K2217,L2217,M2217)</f>
        <v>1231.0165504</v>
      </c>
      <c r="T2217" s="25" t="n">
        <f aca="false">SUM(F2217,H2217,J2217,K2217,L2217,M2217,Q2217)</f>
        <v>1231.0165504</v>
      </c>
      <c r="AMH2217" s="13"/>
      <c r="AMI2217" s="0"/>
      <c r="AMJ2217" s="0"/>
    </row>
    <row r="2218" s="39" customFormat="true" ht="13.8" hidden="false" customHeight="false" outlineLevel="0" collapsed="false">
      <c r="A2218" s="27" t="n">
        <v>31303250</v>
      </c>
      <c r="B2218" s="28" t="s">
        <v>2246</v>
      </c>
      <c r="C2218" s="29"/>
      <c r="D2218" s="29"/>
      <c r="E2218" s="27" t="s">
        <v>359</v>
      </c>
      <c r="F2218" s="19" t="n">
        <f aca="false">IF(C2218="",VLOOKUP(E2218,'PORTE E UCO'!$A$5:$D$46,4,0),VLOOKUP(E2218,'PORTE E UCO'!$A$5:$D$46,4,0)*C2218)</f>
        <v>1473.154654</v>
      </c>
      <c r="G2218" s="30" t="n">
        <v>56.77</v>
      </c>
      <c r="H2218" s="21" t="n">
        <f aca="false">G2218*$R$2</f>
        <v>1116.87208864</v>
      </c>
      <c r="I2218" s="27" t="n">
        <v>1</v>
      </c>
      <c r="J2218" s="22" t="n">
        <f aca="false">IF(I2218&gt;=1,F2218*$J$2,"")</f>
        <v>441.9463962</v>
      </c>
      <c r="K2218" s="22" t="str">
        <f aca="false">IF(I2218&gt;=2,F2218*$K$2,"")</f>
        <v/>
      </c>
      <c r="L2218" s="22" t="str">
        <f aca="false">IF(I2218&gt;=3,F2218*$L$2,"")</f>
        <v/>
      </c>
      <c r="M2218" s="22" t="str">
        <f aca="false">IF(I2218&gt;=4,F2218*$M$2,"")</f>
        <v/>
      </c>
      <c r="N2218" s="27" t="n">
        <v>5</v>
      </c>
      <c r="O2218" s="27" t="n">
        <v>0</v>
      </c>
      <c r="P2218" s="31" t="n">
        <v>0</v>
      </c>
      <c r="Q2218" s="32"/>
      <c r="R2218" s="38"/>
      <c r="S2218" s="25" t="n">
        <f aca="false">SUM(F2218,H2218,J2218,K2218,L2218,M2218)</f>
        <v>3031.97313884</v>
      </c>
      <c r="T2218" s="25" t="n">
        <f aca="false">SUM(F2218,H2218,J2218,K2218,L2218,M2218,Q2218)</f>
        <v>3031.97313884</v>
      </c>
      <c r="AMH2218" s="13"/>
      <c r="AMI2218" s="0"/>
      <c r="AMJ2218" s="0"/>
    </row>
    <row r="2219" s="39" customFormat="true" ht="14.95" hidden="false" customHeight="false" outlineLevel="0" collapsed="false">
      <c r="A2219" s="16" t="n">
        <v>31303153</v>
      </c>
      <c r="B2219" s="17" t="s">
        <v>2247</v>
      </c>
      <c r="C2219" s="18"/>
      <c r="D2219" s="18"/>
      <c r="E2219" s="16" t="s">
        <v>350</v>
      </c>
      <c r="F2219" s="19" t="n">
        <f aca="false">IF(C2219="",VLOOKUP(E2219,'PORTE E UCO'!$A$5:$D$46,4,0),VLOOKUP(E2219,'PORTE E UCO'!$A$5:$D$46,4,0)*C2219)</f>
        <v>479.687048</v>
      </c>
      <c r="G2219" s="20"/>
      <c r="H2219" s="21" t="n">
        <f aca="false">G2219*$R$2</f>
        <v>0</v>
      </c>
      <c r="I2219" s="16" t="n">
        <v>1</v>
      </c>
      <c r="J2219" s="22" t="n">
        <f aca="false">IF(I2219&gt;=1,F2219*$J$2,"")</f>
        <v>143.9061144</v>
      </c>
      <c r="K2219" s="22" t="str">
        <f aca="false">IF(I2219&gt;=2,F2219*$K$2,"")</f>
        <v/>
      </c>
      <c r="L2219" s="22" t="str">
        <f aca="false">IF(I2219&gt;=3,F2219*$L$2,"")</f>
        <v/>
      </c>
      <c r="M2219" s="22" t="str">
        <f aca="false">IF(I2219&gt;=4,F2219*$M$2,"")</f>
        <v/>
      </c>
      <c r="N2219" s="16" t="n">
        <v>3</v>
      </c>
      <c r="O2219" s="16" t="n">
        <v>0</v>
      </c>
      <c r="P2219" s="23" t="n">
        <v>0</v>
      </c>
      <c r="Q2219" s="22"/>
      <c r="R2219" s="38"/>
      <c r="S2219" s="25" t="n">
        <f aca="false">SUM(F2219,H2219,J2219,K2219,L2219,M2219)</f>
        <v>623.5931624</v>
      </c>
      <c r="T2219" s="25" t="n">
        <f aca="false">SUM(F2219,H2219,J2219,K2219,L2219,M2219,Q2219)</f>
        <v>623.5931624</v>
      </c>
      <c r="AMH2219" s="13"/>
      <c r="AMI2219" s="0"/>
      <c r="AMJ2219" s="0"/>
    </row>
    <row r="2220" s="39" customFormat="true" ht="13.8" hidden="false" customHeight="false" outlineLevel="0" collapsed="false">
      <c r="A2220" s="27" t="n">
        <v>31303161</v>
      </c>
      <c r="B2220" s="28" t="s">
        <v>2248</v>
      </c>
      <c r="C2220" s="29"/>
      <c r="D2220" s="29"/>
      <c r="E2220" s="27" t="s">
        <v>359</v>
      </c>
      <c r="F2220" s="19" t="n">
        <f aca="false">IF(C2220="",VLOOKUP(E2220,'PORTE E UCO'!$A$5:$D$46,4,0),VLOOKUP(E2220,'PORTE E UCO'!$A$5:$D$46,4,0)*C2220)</f>
        <v>1473.154654</v>
      </c>
      <c r="G2220" s="30"/>
      <c r="H2220" s="21" t="n">
        <f aca="false">G2220*$R$2</f>
        <v>0</v>
      </c>
      <c r="I2220" s="27" t="n">
        <v>2</v>
      </c>
      <c r="J2220" s="22" t="n">
        <f aca="false">IF(I2220&gt;=1,F2220*$J$2,"")</f>
        <v>441.9463962</v>
      </c>
      <c r="K2220" s="22" t="n">
        <f aca="false">IF(I2220&gt;=2,F2220*$K$2,"")</f>
        <v>294.6309308</v>
      </c>
      <c r="L2220" s="22" t="str">
        <f aca="false">IF(I2220&gt;=3,F2220*$L$2,"")</f>
        <v/>
      </c>
      <c r="M2220" s="22" t="str">
        <f aca="false">IF(I2220&gt;=4,F2220*$M$2,"")</f>
        <v/>
      </c>
      <c r="N2220" s="27" t="n">
        <v>4</v>
      </c>
      <c r="O2220" s="27" t="n">
        <v>0</v>
      </c>
      <c r="P2220" s="31" t="n">
        <v>0</v>
      </c>
      <c r="Q2220" s="32"/>
      <c r="R2220" s="38"/>
      <c r="S2220" s="25" t="n">
        <f aca="false">SUM(F2220,H2220,J2220,K2220,L2220,M2220)</f>
        <v>2209.731981</v>
      </c>
      <c r="T2220" s="25" t="n">
        <f aca="false">SUM(F2220,H2220,J2220,K2220,L2220,M2220,Q2220)</f>
        <v>2209.731981</v>
      </c>
      <c r="AMH2220" s="13"/>
      <c r="AMI2220" s="0"/>
      <c r="AMJ2220" s="0"/>
    </row>
    <row r="2221" s="39" customFormat="true" ht="13.8" hidden="false" customHeight="false" outlineLevel="0" collapsed="false">
      <c r="A2221" s="16" t="n">
        <v>31304010</v>
      </c>
      <c r="B2221" s="17" t="s">
        <v>2249</v>
      </c>
      <c r="C2221" s="18"/>
      <c r="D2221" s="18"/>
      <c r="E2221" s="16" t="s">
        <v>167</v>
      </c>
      <c r="F2221" s="19" t="n">
        <f aca="false">IF(C2221="",VLOOKUP(E2221,'PORTE E UCO'!$A$5:$D$46,4,0),VLOOKUP(E2221,'PORTE E UCO'!$A$5:$D$46,4,0)*C2221)</f>
        <v>566.612796</v>
      </c>
      <c r="G2221" s="20"/>
      <c r="H2221" s="21" t="n">
        <f aca="false">G2221*$R$2</f>
        <v>0</v>
      </c>
      <c r="I2221" s="16" t="n">
        <v>1</v>
      </c>
      <c r="J2221" s="22" t="n">
        <f aca="false">IF(I2221&gt;=1,F2221*$J$2,"")</f>
        <v>169.9838388</v>
      </c>
      <c r="K2221" s="22" t="str">
        <f aca="false">IF(I2221&gt;=2,F2221*$K$2,"")</f>
        <v/>
      </c>
      <c r="L2221" s="22" t="str">
        <f aca="false">IF(I2221&gt;=3,F2221*$L$2,"")</f>
        <v/>
      </c>
      <c r="M2221" s="22" t="str">
        <f aca="false">IF(I2221&gt;=4,F2221*$M$2,"")</f>
        <v/>
      </c>
      <c r="N2221" s="16" t="n">
        <v>3</v>
      </c>
      <c r="O2221" s="16" t="n">
        <v>0</v>
      </c>
      <c r="P2221" s="23" t="n">
        <v>0</v>
      </c>
      <c r="Q2221" s="22"/>
      <c r="R2221" s="38"/>
      <c r="S2221" s="25" t="n">
        <f aca="false">SUM(F2221,H2221,J2221,K2221,L2221,M2221)</f>
        <v>736.5966348</v>
      </c>
      <c r="T2221" s="25" t="n">
        <f aca="false">SUM(F2221,H2221,J2221,K2221,L2221,M2221,Q2221)</f>
        <v>736.5966348</v>
      </c>
      <c r="AMH2221" s="13"/>
      <c r="AMI2221" s="0"/>
      <c r="AMJ2221" s="0"/>
    </row>
    <row r="2222" s="39" customFormat="true" ht="13.8" hidden="false" customHeight="false" outlineLevel="0" collapsed="false">
      <c r="A2222" s="27" t="n">
        <v>31304052</v>
      </c>
      <c r="B2222" s="28" t="s">
        <v>2250</v>
      </c>
      <c r="C2222" s="29"/>
      <c r="D2222" s="29"/>
      <c r="E2222" s="27" t="s">
        <v>460</v>
      </c>
      <c r="F2222" s="19" t="n">
        <f aca="false">IF(C2222="",VLOOKUP(E2222,'PORTE E UCO'!$A$5:$D$46,4,0),VLOOKUP(E2222,'PORTE E UCO'!$A$5:$D$46,4,0)*C2222)</f>
        <v>627.14783</v>
      </c>
      <c r="G2222" s="30" t="n">
        <v>24.33</v>
      </c>
      <c r="H2222" s="21" t="n">
        <f aca="false">G2222*$R$2</f>
        <v>478.65946656</v>
      </c>
      <c r="I2222" s="27" t="n">
        <v>1</v>
      </c>
      <c r="J2222" s="22" t="n">
        <f aca="false">IF(I2222&gt;=1,F2222*$J$2,"")</f>
        <v>188.144349</v>
      </c>
      <c r="K2222" s="22" t="str">
        <f aca="false">IF(I2222&gt;=2,F2222*$K$2,"")</f>
        <v/>
      </c>
      <c r="L2222" s="22" t="str">
        <f aca="false">IF(I2222&gt;=3,F2222*$L$2,"")</f>
        <v/>
      </c>
      <c r="M2222" s="22" t="str">
        <f aca="false">IF(I2222&gt;=4,F2222*$M$2,"")</f>
        <v/>
      </c>
      <c r="N2222" s="27" t="n">
        <v>5</v>
      </c>
      <c r="O2222" s="27" t="n">
        <v>0</v>
      </c>
      <c r="P2222" s="31" t="n">
        <v>0</v>
      </c>
      <c r="Q2222" s="32"/>
      <c r="R2222" s="38"/>
      <c r="S2222" s="25" t="n">
        <f aca="false">SUM(F2222,H2222,J2222,K2222,L2222,M2222)</f>
        <v>1293.95164556</v>
      </c>
      <c r="T2222" s="25" t="n">
        <f aca="false">SUM(F2222,H2222,J2222,K2222,L2222,M2222,Q2222)</f>
        <v>1293.95164556</v>
      </c>
      <c r="AMH2222" s="13"/>
      <c r="AMI2222" s="0"/>
      <c r="AMJ2222" s="0"/>
    </row>
    <row r="2223" s="39" customFormat="true" ht="13.8" hidden="false" customHeight="false" outlineLevel="0" collapsed="false">
      <c r="A2223" s="16" t="n">
        <v>31304028</v>
      </c>
      <c r="B2223" s="17" t="s">
        <v>2251</v>
      </c>
      <c r="C2223" s="18"/>
      <c r="D2223" s="18"/>
      <c r="E2223" s="16" t="s">
        <v>229</v>
      </c>
      <c r="F2223" s="19" t="n">
        <f aca="false">IF(C2223="",VLOOKUP(E2223,'PORTE E UCO'!$A$5:$D$46,4,0),VLOOKUP(E2223,'PORTE E UCO'!$A$5:$D$46,4,0)*C2223)</f>
        <v>946.935808</v>
      </c>
      <c r="G2223" s="20"/>
      <c r="H2223" s="21" t="n">
        <f aca="false">G2223*$R$2</f>
        <v>0</v>
      </c>
      <c r="I2223" s="16" t="n">
        <v>1</v>
      </c>
      <c r="J2223" s="22" t="n">
        <f aca="false">IF(I2223&gt;=1,F2223*$J$2,"")</f>
        <v>284.0807424</v>
      </c>
      <c r="K2223" s="22" t="str">
        <f aca="false">IF(I2223&gt;=2,F2223*$K$2,"")</f>
        <v/>
      </c>
      <c r="L2223" s="22" t="str">
        <f aca="false">IF(I2223&gt;=3,F2223*$L$2,"")</f>
        <v/>
      </c>
      <c r="M2223" s="22" t="str">
        <f aca="false">IF(I2223&gt;=4,F2223*$M$2,"")</f>
        <v/>
      </c>
      <c r="N2223" s="16" t="n">
        <v>5</v>
      </c>
      <c r="O2223" s="16" t="n">
        <v>0</v>
      </c>
      <c r="P2223" s="23" t="n">
        <v>0</v>
      </c>
      <c r="Q2223" s="22"/>
      <c r="R2223" s="38"/>
      <c r="S2223" s="25" t="n">
        <f aca="false">SUM(F2223,H2223,J2223,K2223,L2223,M2223)</f>
        <v>1231.0165504</v>
      </c>
      <c r="T2223" s="25" t="n">
        <f aca="false">SUM(F2223,H2223,J2223,K2223,L2223,M2223,Q2223)</f>
        <v>1231.0165504</v>
      </c>
      <c r="AMH2223" s="13"/>
      <c r="AMI2223" s="0"/>
      <c r="AMJ2223" s="0"/>
    </row>
    <row r="2224" s="39" customFormat="true" ht="13.8" hidden="false" customHeight="false" outlineLevel="0" collapsed="false">
      <c r="A2224" s="27" t="n">
        <v>31304060</v>
      </c>
      <c r="B2224" s="28" t="s">
        <v>2252</v>
      </c>
      <c r="C2224" s="29"/>
      <c r="D2224" s="29"/>
      <c r="E2224" s="27" t="s">
        <v>320</v>
      </c>
      <c r="F2224" s="19" t="n">
        <f aca="false">IF(C2224="",VLOOKUP(E2224,'PORTE E UCO'!$A$5:$D$46,4,0),VLOOKUP(E2224,'PORTE E UCO'!$A$5:$D$46,4,0)*C2224)</f>
        <v>1224.795374</v>
      </c>
      <c r="G2224" s="30" t="n">
        <v>52.72</v>
      </c>
      <c r="H2224" s="21" t="n">
        <f aca="false">G2224*$R$2</f>
        <v>1037.19387904</v>
      </c>
      <c r="I2224" s="27" t="n">
        <v>1</v>
      </c>
      <c r="J2224" s="22" t="n">
        <f aca="false">IF(I2224&gt;=1,F2224*$J$2,"")</f>
        <v>367.4386122</v>
      </c>
      <c r="K2224" s="22" t="str">
        <f aca="false">IF(I2224&gt;=2,F2224*$K$2,"")</f>
        <v/>
      </c>
      <c r="L2224" s="22" t="str">
        <f aca="false">IF(I2224&gt;=3,F2224*$L$2,"")</f>
        <v/>
      </c>
      <c r="M2224" s="22" t="str">
        <f aca="false">IF(I2224&gt;=4,F2224*$M$2,"")</f>
        <v/>
      </c>
      <c r="N2224" s="27" t="n">
        <v>6</v>
      </c>
      <c r="O2224" s="27" t="n">
        <v>0</v>
      </c>
      <c r="P2224" s="31" t="n">
        <v>0</v>
      </c>
      <c r="Q2224" s="32"/>
      <c r="R2224" s="38"/>
      <c r="S2224" s="25" t="n">
        <f aca="false">SUM(F2224,H2224,J2224,K2224,L2224,M2224)</f>
        <v>2629.42786524</v>
      </c>
      <c r="T2224" s="25" t="n">
        <f aca="false">SUM(F2224,H2224,J2224,K2224,L2224,M2224,Q2224)</f>
        <v>2629.42786524</v>
      </c>
      <c r="AMH2224" s="13"/>
      <c r="AMI2224" s="0"/>
      <c r="AMJ2224" s="0"/>
    </row>
    <row r="2225" s="39" customFormat="true" ht="14.95" hidden="false" customHeight="false" outlineLevel="0" collapsed="false">
      <c r="A2225" s="16" t="n">
        <v>31304036</v>
      </c>
      <c r="B2225" s="17" t="s">
        <v>2253</v>
      </c>
      <c r="C2225" s="18"/>
      <c r="D2225" s="18"/>
      <c r="E2225" s="16" t="s">
        <v>229</v>
      </c>
      <c r="F2225" s="19" t="n">
        <f aca="false">IF(C2225="",VLOOKUP(E2225,'PORTE E UCO'!$A$5:$D$46,4,0),VLOOKUP(E2225,'PORTE E UCO'!$A$5:$D$46,4,0)*C2225)</f>
        <v>946.935808</v>
      </c>
      <c r="G2225" s="20"/>
      <c r="H2225" s="21" t="n">
        <f aca="false">G2225*$R$2</f>
        <v>0</v>
      </c>
      <c r="I2225" s="16" t="n">
        <v>1</v>
      </c>
      <c r="J2225" s="22" t="n">
        <f aca="false">IF(I2225&gt;=1,F2225*$J$2,"")</f>
        <v>284.0807424</v>
      </c>
      <c r="K2225" s="22" t="str">
        <f aca="false">IF(I2225&gt;=2,F2225*$K$2,"")</f>
        <v/>
      </c>
      <c r="L2225" s="22" t="str">
        <f aca="false">IF(I2225&gt;=3,F2225*$L$2,"")</f>
        <v/>
      </c>
      <c r="M2225" s="22" t="str">
        <f aca="false">IF(I2225&gt;=4,F2225*$M$2,"")</f>
        <v/>
      </c>
      <c r="N2225" s="16" t="n">
        <v>4</v>
      </c>
      <c r="O2225" s="16" t="n">
        <v>0</v>
      </c>
      <c r="P2225" s="23" t="n">
        <v>0</v>
      </c>
      <c r="Q2225" s="22"/>
      <c r="R2225" s="38"/>
      <c r="S2225" s="25" t="n">
        <f aca="false">SUM(F2225,H2225,J2225,K2225,L2225,M2225)</f>
        <v>1231.0165504</v>
      </c>
      <c r="T2225" s="25" t="n">
        <f aca="false">SUM(F2225,H2225,J2225,K2225,L2225,M2225,Q2225)</f>
        <v>1231.0165504</v>
      </c>
      <c r="AMH2225" s="13"/>
      <c r="AMI2225" s="0"/>
      <c r="AMJ2225" s="0"/>
    </row>
    <row r="2226" s="39" customFormat="true" ht="13.8" hidden="false" customHeight="false" outlineLevel="0" collapsed="false">
      <c r="A2226" s="27" t="n">
        <v>31304079</v>
      </c>
      <c r="B2226" s="28" t="s">
        <v>2254</v>
      </c>
      <c r="C2226" s="29"/>
      <c r="D2226" s="29"/>
      <c r="E2226" s="27" t="s">
        <v>359</v>
      </c>
      <c r="F2226" s="19" t="n">
        <f aca="false">IF(C2226="",VLOOKUP(E2226,'PORTE E UCO'!$A$5:$D$46,4,0),VLOOKUP(E2226,'PORTE E UCO'!$A$5:$D$46,4,0)*C2226)</f>
        <v>1473.154654</v>
      </c>
      <c r="G2226" s="30" t="n">
        <v>56.77</v>
      </c>
      <c r="H2226" s="21" t="n">
        <f aca="false">G2226*$R$2</f>
        <v>1116.87208864</v>
      </c>
      <c r="I2226" s="27" t="n">
        <v>1</v>
      </c>
      <c r="J2226" s="22" t="n">
        <f aca="false">IF(I2226&gt;=1,F2226*$J$2,"")</f>
        <v>441.9463962</v>
      </c>
      <c r="K2226" s="22" t="str">
        <f aca="false">IF(I2226&gt;=2,F2226*$K$2,"")</f>
        <v/>
      </c>
      <c r="L2226" s="22" t="str">
        <f aca="false">IF(I2226&gt;=3,F2226*$L$2,"")</f>
        <v/>
      </c>
      <c r="M2226" s="22" t="str">
        <f aca="false">IF(I2226&gt;=4,F2226*$M$2,"")</f>
        <v/>
      </c>
      <c r="N2226" s="27" t="n">
        <v>5</v>
      </c>
      <c r="O2226" s="27" t="n">
        <v>0</v>
      </c>
      <c r="P2226" s="31" t="n">
        <v>0</v>
      </c>
      <c r="Q2226" s="32"/>
      <c r="R2226" s="38"/>
      <c r="S2226" s="25" t="n">
        <f aca="false">SUM(F2226,H2226,J2226,K2226,L2226,M2226)</f>
        <v>3031.97313884</v>
      </c>
      <c r="T2226" s="25" t="n">
        <f aca="false">SUM(F2226,H2226,J2226,K2226,L2226,M2226,Q2226)</f>
        <v>3031.97313884</v>
      </c>
      <c r="AMH2226" s="13"/>
      <c r="AMI2226" s="0"/>
      <c r="AMJ2226" s="0"/>
    </row>
    <row r="2227" s="39" customFormat="true" ht="13.8" hidden="false" customHeight="false" outlineLevel="0" collapsed="false">
      <c r="A2227" s="16" t="n">
        <v>31304044</v>
      </c>
      <c r="B2227" s="17" t="s">
        <v>2255</v>
      </c>
      <c r="C2227" s="18"/>
      <c r="D2227" s="18"/>
      <c r="E2227" s="16" t="s">
        <v>195</v>
      </c>
      <c r="F2227" s="19" t="n">
        <f aca="false">IF(C2227="",VLOOKUP(E2227,'PORTE E UCO'!$A$5:$D$46,4,0),VLOOKUP(E2227,'PORTE E UCO'!$A$5:$D$46,4,0)*C2227)</f>
        <v>742.008916</v>
      </c>
      <c r="G2227" s="20"/>
      <c r="H2227" s="21" t="n">
        <f aca="false">G2227*$R$2</f>
        <v>0</v>
      </c>
      <c r="I2227" s="16" t="n">
        <v>1</v>
      </c>
      <c r="J2227" s="22" t="n">
        <f aca="false">IF(I2227&gt;=1,F2227*$J$2,"")</f>
        <v>222.6026748</v>
      </c>
      <c r="K2227" s="22" t="str">
        <f aca="false">IF(I2227&gt;=2,F2227*$K$2,"")</f>
        <v/>
      </c>
      <c r="L2227" s="22" t="str">
        <f aca="false">IF(I2227&gt;=3,F2227*$L$2,"")</f>
        <v/>
      </c>
      <c r="M2227" s="22" t="str">
        <f aca="false">IF(I2227&gt;=4,F2227*$M$2,"")</f>
        <v/>
      </c>
      <c r="N2227" s="16" t="n">
        <v>3</v>
      </c>
      <c r="O2227" s="16" t="n">
        <v>0</v>
      </c>
      <c r="P2227" s="23" t="n">
        <v>0</v>
      </c>
      <c r="Q2227" s="22"/>
      <c r="R2227" s="38"/>
      <c r="S2227" s="25" t="n">
        <f aca="false">SUM(F2227,H2227,J2227,K2227,L2227,M2227)</f>
        <v>964.6115908</v>
      </c>
      <c r="T2227" s="25" t="n">
        <f aca="false">SUM(F2227,H2227,J2227,K2227,L2227,M2227,Q2227)</f>
        <v>964.6115908</v>
      </c>
      <c r="AMH2227" s="13"/>
      <c r="AMI2227" s="0"/>
      <c r="AMJ2227" s="0"/>
    </row>
    <row r="2228" s="39" customFormat="true" ht="13.8" hidden="false" customHeight="false" outlineLevel="0" collapsed="false">
      <c r="A2228" s="27" t="n">
        <v>31304087</v>
      </c>
      <c r="B2228" s="28" t="s">
        <v>2256</v>
      </c>
      <c r="C2228" s="29"/>
      <c r="D2228" s="29"/>
      <c r="E2228" s="27" t="s">
        <v>229</v>
      </c>
      <c r="F2228" s="19" t="n">
        <f aca="false">IF(C2228="",VLOOKUP(E2228,'PORTE E UCO'!$A$5:$D$46,4,0),VLOOKUP(E2228,'PORTE E UCO'!$A$5:$D$46,4,0)*C2228)</f>
        <v>946.935808</v>
      </c>
      <c r="G2228" s="30" t="n">
        <v>44.61</v>
      </c>
      <c r="H2228" s="21" t="n">
        <f aca="false">G2228*$R$2</f>
        <v>877.64072352</v>
      </c>
      <c r="I2228" s="27" t="n">
        <v>1</v>
      </c>
      <c r="J2228" s="22" t="n">
        <f aca="false">IF(I2228&gt;=1,F2228*$J$2,"")</f>
        <v>284.0807424</v>
      </c>
      <c r="K2228" s="22" t="str">
        <f aca="false">IF(I2228&gt;=2,F2228*$K$2,"")</f>
        <v/>
      </c>
      <c r="L2228" s="22" t="str">
        <f aca="false">IF(I2228&gt;=3,F2228*$L$2,"")</f>
        <v/>
      </c>
      <c r="M2228" s="22" t="str">
        <f aca="false">IF(I2228&gt;=4,F2228*$M$2,"")</f>
        <v/>
      </c>
      <c r="N2228" s="27" t="n">
        <v>5</v>
      </c>
      <c r="O2228" s="27" t="n">
        <v>0</v>
      </c>
      <c r="P2228" s="31" t="n">
        <v>0</v>
      </c>
      <c r="Q2228" s="32"/>
      <c r="R2228" s="38"/>
      <c r="S2228" s="25" t="n">
        <f aca="false">SUM(F2228,H2228,J2228,K2228,L2228,M2228)</f>
        <v>2108.65727392</v>
      </c>
      <c r="T2228" s="25" t="n">
        <f aca="false">SUM(F2228,H2228,J2228,K2228,L2228,M2228,Q2228)</f>
        <v>2108.65727392</v>
      </c>
      <c r="AMH2228" s="13"/>
      <c r="AMI2228" s="0"/>
      <c r="AMJ2228" s="0"/>
    </row>
    <row r="2229" s="39" customFormat="true" ht="14.95" hidden="false" customHeight="false" outlineLevel="0" collapsed="false">
      <c r="A2229" s="16" t="n">
        <v>31305032</v>
      </c>
      <c r="B2229" s="17" t="s">
        <v>2257</v>
      </c>
      <c r="C2229" s="18"/>
      <c r="D2229" s="18"/>
      <c r="E2229" s="16" t="s">
        <v>229</v>
      </c>
      <c r="F2229" s="19" t="n">
        <f aca="false">IF(C2229="",VLOOKUP(E2229,'PORTE E UCO'!$A$5:$D$46,4,0),VLOOKUP(E2229,'PORTE E UCO'!$A$5:$D$46,4,0)*C2229)</f>
        <v>946.935808</v>
      </c>
      <c r="G2229" s="20" t="n">
        <v>44.61</v>
      </c>
      <c r="H2229" s="21" t="n">
        <f aca="false">G2229*$R$2</f>
        <v>877.64072352</v>
      </c>
      <c r="I2229" s="16" t="n">
        <v>1</v>
      </c>
      <c r="J2229" s="22" t="n">
        <f aca="false">IF(I2229&gt;=1,F2229*$J$2,"")</f>
        <v>284.0807424</v>
      </c>
      <c r="K2229" s="22" t="str">
        <f aca="false">IF(I2229&gt;=2,F2229*$K$2,"")</f>
        <v/>
      </c>
      <c r="L2229" s="22" t="str">
        <f aca="false">IF(I2229&gt;=3,F2229*$L$2,"")</f>
        <v/>
      </c>
      <c r="M2229" s="22" t="str">
        <f aca="false">IF(I2229&gt;=4,F2229*$M$2,"")</f>
        <v/>
      </c>
      <c r="N2229" s="16" t="n">
        <v>5</v>
      </c>
      <c r="O2229" s="16" t="n">
        <v>0</v>
      </c>
      <c r="P2229" s="23" t="n">
        <v>0</v>
      </c>
      <c r="Q2229" s="22"/>
      <c r="R2229" s="38"/>
      <c r="S2229" s="25" t="n">
        <f aca="false">SUM(F2229,H2229,J2229,K2229,L2229,M2229)</f>
        <v>2108.65727392</v>
      </c>
      <c r="T2229" s="25" t="n">
        <f aca="false">SUM(F2229,H2229,J2229,K2229,L2229,M2229,Q2229)</f>
        <v>2108.65727392</v>
      </c>
      <c r="AMH2229" s="13"/>
      <c r="AMI2229" s="0"/>
      <c r="AMJ2229" s="0"/>
    </row>
    <row r="2230" s="39" customFormat="true" ht="13.8" hidden="false" customHeight="false" outlineLevel="0" collapsed="false">
      <c r="A2230" s="27" t="n">
        <v>31305016</v>
      </c>
      <c r="B2230" s="28" t="s">
        <v>2258</v>
      </c>
      <c r="C2230" s="29"/>
      <c r="D2230" s="29"/>
      <c r="E2230" s="27" t="s">
        <v>195</v>
      </c>
      <c r="F2230" s="19" t="n">
        <f aca="false">IF(C2230="",VLOOKUP(E2230,'PORTE E UCO'!$A$5:$D$46,4,0),VLOOKUP(E2230,'PORTE E UCO'!$A$5:$D$46,4,0)*C2230)</f>
        <v>742.008916</v>
      </c>
      <c r="G2230" s="30"/>
      <c r="H2230" s="21" t="n">
        <f aca="false">G2230*$R$2</f>
        <v>0</v>
      </c>
      <c r="I2230" s="27" t="n">
        <v>1</v>
      </c>
      <c r="J2230" s="22" t="n">
        <f aca="false">IF(I2230&gt;=1,F2230*$J$2,"")</f>
        <v>222.6026748</v>
      </c>
      <c r="K2230" s="22" t="str">
        <f aca="false">IF(I2230&gt;=2,F2230*$K$2,"")</f>
        <v/>
      </c>
      <c r="L2230" s="22" t="str">
        <f aca="false">IF(I2230&gt;=3,F2230*$L$2,"")</f>
        <v/>
      </c>
      <c r="M2230" s="22" t="str">
        <f aca="false">IF(I2230&gt;=4,F2230*$M$2,"")</f>
        <v/>
      </c>
      <c r="N2230" s="27" t="n">
        <v>3</v>
      </c>
      <c r="O2230" s="27" t="n">
        <v>0</v>
      </c>
      <c r="P2230" s="31" t="n">
        <v>0</v>
      </c>
      <c r="Q2230" s="32"/>
      <c r="R2230" s="38"/>
      <c r="S2230" s="25" t="n">
        <f aca="false">SUM(F2230,H2230,J2230,K2230,L2230,M2230)</f>
        <v>964.6115908</v>
      </c>
      <c r="T2230" s="25" t="n">
        <f aca="false">SUM(F2230,H2230,J2230,K2230,L2230,M2230,Q2230)</f>
        <v>964.6115908</v>
      </c>
      <c r="AMH2230" s="13"/>
      <c r="AMI2230" s="0"/>
      <c r="AMJ2230" s="0"/>
    </row>
    <row r="2231" s="39" customFormat="true" ht="13.8" hidden="false" customHeight="false" outlineLevel="0" collapsed="false">
      <c r="A2231" s="16" t="n">
        <v>31305024</v>
      </c>
      <c r="B2231" s="17" t="s">
        <v>2259</v>
      </c>
      <c r="C2231" s="18"/>
      <c r="D2231" s="18"/>
      <c r="E2231" s="16" t="s">
        <v>176</v>
      </c>
      <c r="F2231" s="19" t="n">
        <f aca="false">IF(C2231="",VLOOKUP(E2231,'PORTE E UCO'!$A$5:$D$46,4,0),VLOOKUP(E2231,'PORTE E UCO'!$A$5:$D$46,4,0)*C2231)</f>
        <v>891.034646</v>
      </c>
      <c r="G2231" s="20"/>
      <c r="H2231" s="21" t="n">
        <f aca="false">G2231*$R$2</f>
        <v>0</v>
      </c>
      <c r="I2231" s="16" t="n">
        <v>1</v>
      </c>
      <c r="J2231" s="22" t="n">
        <f aca="false">IF(I2231&gt;=1,F2231*$J$2,"")</f>
        <v>267.3103938</v>
      </c>
      <c r="K2231" s="22" t="str">
        <f aca="false">IF(I2231&gt;=2,F2231*$K$2,"")</f>
        <v/>
      </c>
      <c r="L2231" s="22" t="str">
        <f aca="false">IF(I2231&gt;=3,F2231*$L$2,"")</f>
        <v/>
      </c>
      <c r="M2231" s="22" t="str">
        <f aca="false">IF(I2231&gt;=4,F2231*$M$2,"")</f>
        <v/>
      </c>
      <c r="N2231" s="16" t="n">
        <v>5</v>
      </c>
      <c r="O2231" s="16" t="n">
        <v>0</v>
      </c>
      <c r="P2231" s="23" t="n">
        <v>0</v>
      </c>
      <c r="Q2231" s="22"/>
      <c r="R2231" s="38"/>
      <c r="S2231" s="25" t="n">
        <f aca="false">SUM(F2231,H2231,J2231,K2231,L2231,M2231)</f>
        <v>1158.3450398</v>
      </c>
      <c r="T2231" s="25" t="n">
        <f aca="false">SUM(F2231,H2231,J2231,K2231,L2231,M2231,Q2231)</f>
        <v>1158.3450398</v>
      </c>
      <c r="AMH2231" s="13"/>
      <c r="AMI2231" s="0"/>
      <c r="AMJ2231" s="0"/>
    </row>
    <row r="2232" s="39" customFormat="true" ht="13.8" hidden="false" customHeight="false" outlineLevel="0" collapsed="false">
      <c r="A2232" s="27" t="n">
        <v>31306012</v>
      </c>
      <c r="B2232" s="28" t="s">
        <v>2260</v>
      </c>
      <c r="C2232" s="29"/>
      <c r="D2232" s="29"/>
      <c r="E2232" s="27" t="s">
        <v>221</v>
      </c>
      <c r="F2232" s="19" t="n">
        <f aca="false">IF(C2232="",VLOOKUP(E2232,'PORTE E UCO'!$A$5:$D$46,4,0),VLOOKUP(E2232,'PORTE E UCO'!$A$5:$D$46,4,0)*C2232)</f>
        <v>1140.948712</v>
      </c>
      <c r="G2232" s="30"/>
      <c r="H2232" s="21" t="n">
        <f aca="false">G2232*$R$2</f>
        <v>0</v>
      </c>
      <c r="I2232" s="27" t="n">
        <v>2</v>
      </c>
      <c r="J2232" s="22" t="n">
        <f aca="false">IF(I2232&gt;=1,F2232*$J$2,"")</f>
        <v>342.2846136</v>
      </c>
      <c r="K2232" s="22" t="n">
        <f aca="false">IF(I2232&gt;=2,F2232*$K$2,"")</f>
        <v>228.1897424</v>
      </c>
      <c r="L2232" s="22" t="str">
        <f aca="false">IF(I2232&gt;=3,F2232*$L$2,"")</f>
        <v/>
      </c>
      <c r="M2232" s="22" t="str">
        <f aca="false">IF(I2232&gt;=4,F2232*$M$2,"")</f>
        <v/>
      </c>
      <c r="N2232" s="27" t="n">
        <v>4</v>
      </c>
      <c r="O2232" s="27" t="n">
        <v>0</v>
      </c>
      <c r="P2232" s="31" t="n">
        <v>0</v>
      </c>
      <c r="Q2232" s="32"/>
      <c r="R2232" s="38"/>
      <c r="S2232" s="25" t="n">
        <f aca="false">SUM(F2232,H2232,J2232,K2232,L2232,M2232)</f>
        <v>1711.423068</v>
      </c>
      <c r="T2232" s="25" t="n">
        <f aca="false">SUM(F2232,H2232,J2232,K2232,L2232,M2232,Q2232)</f>
        <v>1711.423068</v>
      </c>
      <c r="AMH2232" s="13"/>
      <c r="AMI2232" s="0"/>
      <c r="AMJ2232" s="0"/>
    </row>
    <row r="2233" s="39" customFormat="true" ht="13.8" hidden="false" customHeight="false" outlineLevel="0" collapsed="false">
      <c r="A2233" s="16" t="n">
        <v>31306020</v>
      </c>
      <c r="B2233" s="17" t="s">
        <v>2261</v>
      </c>
      <c r="C2233" s="18"/>
      <c r="D2233" s="18"/>
      <c r="E2233" s="16" t="s">
        <v>221</v>
      </c>
      <c r="F2233" s="19" t="n">
        <f aca="false">IF(C2233="",VLOOKUP(E2233,'PORTE E UCO'!$A$5:$D$46,4,0),VLOOKUP(E2233,'PORTE E UCO'!$A$5:$D$46,4,0)*C2233)</f>
        <v>1140.948712</v>
      </c>
      <c r="G2233" s="20"/>
      <c r="H2233" s="21" t="n">
        <f aca="false">G2233*$R$2</f>
        <v>0</v>
      </c>
      <c r="I2233" s="16" t="n">
        <v>2</v>
      </c>
      <c r="J2233" s="22" t="n">
        <f aca="false">IF(I2233&gt;=1,F2233*$J$2,"")</f>
        <v>342.2846136</v>
      </c>
      <c r="K2233" s="22" t="n">
        <f aca="false">IF(I2233&gt;=2,F2233*$K$2,"")</f>
        <v>228.1897424</v>
      </c>
      <c r="L2233" s="22" t="str">
        <f aca="false">IF(I2233&gt;=3,F2233*$L$2,"")</f>
        <v/>
      </c>
      <c r="M2233" s="22" t="str">
        <f aca="false">IF(I2233&gt;=4,F2233*$M$2,"")</f>
        <v/>
      </c>
      <c r="N2233" s="16" t="n">
        <v>4</v>
      </c>
      <c r="O2233" s="16" t="n">
        <v>0</v>
      </c>
      <c r="P2233" s="23" t="n">
        <v>0</v>
      </c>
      <c r="Q2233" s="22"/>
      <c r="R2233" s="38"/>
      <c r="S2233" s="25" t="n">
        <f aca="false">SUM(F2233,H2233,J2233,K2233,L2233,M2233)</f>
        <v>1711.423068</v>
      </c>
      <c r="T2233" s="25" t="n">
        <f aca="false">SUM(F2233,H2233,J2233,K2233,L2233,M2233,Q2233)</f>
        <v>1711.423068</v>
      </c>
      <c r="AMH2233" s="13"/>
      <c r="AMI2233" s="0"/>
      <c r="AMJ2233" s="0"/>
    </row>
    <row r="2234" s="39" customFormat="true" ht="14.95" hidden="false" customHeight="false" outlineLevel="0" collapsed="false">
      <c r="A2234" s="27" t="n">
        <v>31306039</v>
      </c>
      <c r="B2234" s="28" t="s">
        <v>2262</v>
      </c>
      <c r="C2234" s="29"/>
      <c r="D2234" s="29"/>
      <c r="E2234" s="27" t="s">
        <v>308</v>
      </c>
      <c r="F2234" s="19" t="n">
        <f aca="false">IF(C2234="",VLOOKUP(E2234,'PORTE E UCO'!$A$5:$D$46,4,0),VLOOKUP(E2234,'PORTE E UCO'!$A$5:$D$46,4,0)*C2234)</f>
        <v>1327.248658</v>
      </c>
      <c r="G2234" s="30"/>
      <c r="H2234" s="21" t="n">
        <f aca="false">G2234*$R$2</f>
        <v>0</v>
      </c>
      <c r="I2234" s="27" t="n">
        <v>2</v>
      </c>
      <c r="J2234" s="22" t="n">
        <f aca="false">IF(I2234&gt;=1,F2234*$J$2,"")</f>
        <v>398.1745974</v>
      </c>
      <c r="K2234" s="22" t="n">
        <f aca="false">IF(I2234&gt;=2,F2234*$K$2,"")</f>
        <v>265.4497316</v>
      </c>
      <c r="L2234" s="22" t="str">
        <f aca="false">IF(I2234&gt;=3,F2234*$L$2,"")</f>
        <v/>
      </c>
      <c r="M2234" s="22" t="str">
        <f aca="false">IF(I2234&gt;=4,F2234*$M$2,"")</f>
        <v/>
      </c>
      <c r="N2234" s="27" t="n">
        <v>3</v>
      </c>
      <c r="O2234" s="27" t="n">
        <v>0</v>
      </c>
      <c r="P2234" s="31" t="n">
        <v>0</v>
      </c>
      <c r="Q2234" s="32"/>
      <c r="R2234" s="38"/>
      <c r="S2234" s="25" t="n">
        <f aca="false">SUM(F2234,H2234,J2234,K2234,L2234,M2234)</f>
        <v>1990.872987</v>
      </c>
      <c r="T2234" s="25" t="n">
        <f aca="false">SUM(F2234,H2234,J2234,K2234,L2234,M2234,Q2234)</f>
        <v>1990.872987</v>
      </c>
      <c r="AMH2234" s="13"/>
      <c r="AMI2234" s="0"/>
      <c r="AMJ2234" s="0"/>
    </row>
    <row r="2235" s="39" customFormat="true" ht="13.8" hidden="false" customHeight="false" outlineLevel="0" collapsed="false">
      <c r="A2235" s="16" t="n">
        <v>31306047</v>
      </c>
      <c r="B2235" s="17" t="s">
        <v>2263</v>
      </c>
      <c r="C2235" s="18"/>
      <c r="D2235" s="18"/>
      <c r="E2235" s="16" t="s">
        <v>24</v>
      </c>
      <c r="F2235" s="19" t="n">
        <f aca="false">IF(C2235="",VLOOKUP(E2235,'PORTE E UCO'!$A$5:$D$46,4,0),VLOOKUP(E2235,'PORTE E UCO'!$A$5:$D$46,4,0)*C2235)</f>
        <v>377.223602</v>
      </c>
      <c r="G2235" s="20"/>
      <c r="H2235" s="21" t="n">
        <f aca="false">G2235*$R$2</f>
        <v>0</v>
      </c>
      <c r="I2235" s="16" t="n">
        <v>1</v>
      </c>
      <c r="J2235" s="22" t="n">
        <f aca="false">IF(I2235&gt;=1,F2235*$J$2,"")</f>
        <v>113.1670806</v>
      </c>
      <c r="K2235" s="22" t="str">
        <f aca="false">IF(I2235&gt;=2,F2235*$K$2,"")</f>
        <v/>
      </c>
      <c r="L2235" s="22" t="str">
        <f aca="false">IF(I2235&gt;=3,F2235*$L$2,"")</f>
        <v/>
      </c>
      <c r="M2235" s="22" t="str">
        <f aca="false">IF(I2235&gt;=4,F2235*$M$2,"")</f>
        <v/>
      </c>
      <c r="N2235" s="16" t="n">
        <v>1</v>
      </c>
      <c r="O2235" s="16" t="n">
        <v>0</v>
      </c>
      <c r="P2235" s="23" t="n">
        <v>0</v>
      </c>
      <c r="Q2235" s="22"/>
      <c r="R2235" s="38"/>
      <c r="S2235" s="25" t="n">
        <f aca="false">SUM(F2235,H2235,J2235,K2235,L2235,M2235)</f>
        <v>490.3906826</v>
      </c>
      <c r="T2235" s="25" t="n">
        <f aca="false">SUM(F2235,H2235,J2235,K2235,L2235,M2235,Q2235)</f>
        <v>490.3906826</v>
      </c>
      <c r="AMH2235" s="13"/>
      <c r="AMI2235" s="0"/>
      <c r="AMJ2235" s="0"/>
    </row>
    <row r="2236" s="39" customFormat="true" ht="13.8" hidden="false" customHeight="false" outlineLevel="0" collapsed="false">
      <c r="A2236" s="27" t="n">
        <v>31306055</v>
      </c>
      <c r="B2236" s="28" t="s">
        <v>2264</v>
      </c>
      <c r="C2236" s="29"/>
      <c r="D2236" s="29"/>
      <c r="E2236" s="27" t="s">
        <v>225</v>
      </c>
      <c r="F2236" s="19" t="n">
        <f aca="false">IF(C2236="",VLOOKUP(E2236,'PORTE E UCO'!$A$5:$D$46,4,0),VLOOKUP(E2236,'PORTE E UCO'!$A$5:$D$46,4,0)*C2236)</f>
        <v>1035.416342</v>
      </c>
      <c r="G2236" s="30"/>
      <c r="H2236" s="21" t="n">
        <f aca="false">G2236*$R$2</f>
        <v>0</v>
      </c>
      <c r="I2236" s="27" t="n">
        <v>1</v>
      </c>
      <c r="J2236" s="22" t="n">
        <f aca="false">IF(I2236&gt;=1,F2236*$J$2,"")</f>
        <v>310.6249026</v>
      </c>
      <c r="K2236" s="22" t="str">
        <f aca="false">IF(I2236&gt;=2,F2236*$K$2,"")</f>
        <v/>
      </c>
      <c r="L2236" s="22" t="str">
        <f aca="false">IF(I2236&gt;=3,F2236*$L$2,"")</f>
        <v/>
      </c>
      <c r="M2236" s="22" t="str">
        <f aca="false">IF(I2236&gt;=4,F2236*$M$2,"")</f>
        <v/>
      </c>
      <c r="N2236" s="27" t="n">
        <v>6</v>
      </c>
      <c r="O2236" s="27" t="n">
        <v>0</v>
      </c>
      <c r="P2236" s="31" t="n">
        <v>0</v>
      </c>
      <c r="Q2236" s="32"/>
      <c r="R2236" s="38"/>
      <c r="S2236" s="25" t="n">
        <f aca="false">SUM(F2236,H2236,J2236,K2236,L2236,M2236)</f>
        <v>1346.0412446</v>
      </c>
      <c r="T2236" s="25" t="n">
        <f aca="false">SUM(F2236,H2236,J2236,K2236,L2236,M2236,Q2236)</f>
        <v>1346.0412446</v>
      </c>
      <c r="AMH2236" s="13"/>
      <c r="AMI2236" s="0"/>
      <c r="AMJ2236" s="0"/>
    </row>
    <row r="2237" s="39" customFormat="true" ht="13.8" hidden="false" customHeight="false" outlineLevel="0" collapsed="false">
      <c r="A2237" s="16" t="n">
        <v>31306063</v>
      </c>
      <c r="B2237" s="17" t="s">
        <v>2265</v>
      </c>
      <c r="C2237" s="18"/>
      <c r="D2237" s="18"/>
      <c r="E2237" s="16" t="s">
        <v>221</v>
      </c>
      <c r="F2237" s="19" t="n">
        <f aca="false">IF(C2237="",VLOOKUP(E2237,'PORTE E UCO'!$A$5:$D$46,4,0),VLOOKUP(E2237,'PORTE E UCO'!$A$5:$D$46,4,0)*C2237)</f>
        <v>1140.948712</v>
      </c>
      <c r="G2237" s="20"/>
      <c r="H2237" s="21" t="n">
        <f aca="false">G2237*$R$2</f>
        <v>0</v>
      </c>
      <c r="I2237" s="16" t="n">
        <v>2</v>
      </c>
      <c r="J2237" s="22" t="n">
        <f aca="false">IF(I2237&gt;=1,F2237*$J$2,"")</f>
        <v>342.2846136</v>
      </c>
      <c r="K2237" s="22" t="n">
        <f aca="false">IF(I2237&gt;=2,F2237*$K$2,"")</f>
        <v>228.1897424</v>
      </c>
      <c r="L2237" s="22" t="str">
        <f aca="false">IF(I2237&gt;=3,F2237*$L$2,"")</f>
        <v/>
      </c>
      <c r="M2237" s="22" t="str">
        <f aca="false">IF(I2237&gt;=4,F2237*$M$2,"")</f>
        <v/>
      </c>
      <c r="N2237" s="16" t="n">
        <v>5</v>
      </c>
      <c r="O2237" s="16" t="n">
        <v>0</v>
      </c>
      <c r="P2237" s="23" t="n">
        <v>0</v>
      </c>
      <c r="Q2237" s="22"/>
      <c r="R2237" s="38"/>
      <c r="S2237" s="25" t="n">
        <f aca="false">SUM(F2237,H2237,J2237,K2237,L2237,M2237)</f>
        <v>1711.423068</v>
      </c>
      <c r="T2237" s="25" t="n">
        <f aca="false">SUM(F2237,H2237,J2237,K2237,L2237,M2237,Q2237)</f>
        <v>1711.423068</v>
      </c>
      <c r="AMH2237" s="13"/>
      <c r="AMI2237" s="0"/>
      <c r="AMJ2237" s="0"/>
    </row>
    <row r="2238" s="39" customFormat="true" ht="13.8" hidden="false" customHeight="false" outlineLevel="0" collapsed="false">
      <c r="A2238" s="27" t="n">
        <v>31306080</v>
      </c>
      <c r="B2238" s="28" t="s">
        <v>2266</v>
      </c>
      <c r="C2238" s="29"/>
      <c r="D2238" s="29"/>
      <c r="E2238" s="27" t="s">
        <v>225</v>
      </c>
      <c r="F2238" s="19" t="n">
        <f aca="false">IF(C2238="",VLOOKUP(E2238,'PORTE E UCO'!$A$5:$D$46,4,0),VLOOKUP(E2238,'PORTE E UCO'!$A$5:$D$46,4,0)*C2238)</f>
        <v>1035.416342</v>
      </c>
      <c r="G2238" s="30"/>
      <c r="H2238" s="21" t="n">
        <f aca="false">G2238*$R$2</f>
        <v>0</v>
      </c>
      <c r="I2238" s="27" t="n">
        <v>2</v>
      </c>
      <c r="J2238" s="22" t="n">
        <f aca="false">IF(I2238&gt;=1,F2238*$J$2,"")</f>
        <v>310.6249026</v>
      </c>
      <c r="K2238" s="22" t="n">
        <f aca="false">IF(I2238&gt;=2,F2238*$K$2,"")</f>
        <v>207.0832684</v>
      </c>
      <c r="L2238" s="22" t="str">
        <f aca="false">IF(I2238&gt;=3,F2238*$L$2,"")</f>
        <v/>
      </c>
      <c r="M2238" s="22" t="str">
        <f aca="false">IF(I2238&gt;=4,F2238*$M$2,"")</f>
        <v/>
      </c>
      <c r="N2238" s="27" t="n">
        <v>3</v>
      </c>
      <c r="O2238" s="27" t="n">
        <v>0</v>
      </c>
      <c r="P2238" s="31" t="n">
        <v>0</v>
      </c>
      <c r="Q2238" s="32"/>
      <c r="R2238" s="38"/>
      <c r="S2238" s="25" t="n">
        <f aca="false">SUM(F2238,H2238,J2238,K2238,L2238,M2238)</f>
        <v>1553.124513</v>
      </c>
      <c r="T2238" s="25" t="n">
        <f aca="false">SUM(F2238,H2238,J2238,K2238,L2238,M2238,Q2238)</f>
        <v>1553.124513</v>
      </c>
      <c r="AMH2238" s="13"/>
      <c r="AMI2238" s="0"/>
      <c r="AMJ2238" s="0"/>
    </row>
    <row r="2239" s="39" customFormat="true" ht="13.8" hidden="false" customHeight="false" outlineLevel="0" collapsed="false">
      <c r="A2239" s="16" t="n">
        <v>31306071</v>
      </c>
      <c r="B2239" s="17" t="s">
        <v>2267</v>
      </c>
      <c r="C2239" s="18"/>
      <c r="D2239" s="18"/>
      <c r="E2239" s="16" t="s">
        <v>176</v>
      </c>
      <c r="F2239" s="19" t="n">
        <f aca="false">IF(C2239="",VLOOKUP(E2239,'PORTE E UCO'!$A$5:$D$46,4,0),VLOOKUP(E2239,'PORTE E UCO'!$A$5:$D$46,4,0)*C2239)</f>
        <v>891.034646</v>
      </c>
      <c r="G2239" s="20"/>
      <c r="H2239" s="21" t="n">
        <f aca="false">G2239*$R$2</f>
        <v>0</v>
      </c>
      <c r="I2239" s="16" t="n">
        <v>2</v>
      </c>
      <c r="J2239" s="22" t="n">
        <f aca="false">IF(I2239&gt;=1,F2239*$J$2,"")</f>
        <v>267.3103938</v>
      </c>
      <c r="K2239" s="22" t="n">
        <f aca="false">IF(I2239&gt;=2,F2239*$K$2,"")</f>
        <v>178.2069292</v>
      </c>
      <c r="L2239" s="22" t="str">
        <f aca="false">IF(I2239&gt;=3,F2239*$L$2,"")</f>
        <v/>
      </c>
      <c r="M2239" s="22" t="str">
        <f aca="false">IF(I2239&gt;=4,F2239*$M$2,"")</f>
        <v/>
      </c>
      <c r="N2239" s="16" t="n">
        <v>4</v>
      </c>
      <c r="O2239" s="16" t="n">
        <v>0</v>
      </c>
      <c r="P2239" s="23" t="n">
        <v>0</v>
      </c>
      <c r="Q2239" s="22"/>
      <c r="R2239" s="38"/>
      <c r="S2239" s="25" t="n">
        <f aca="false">SUM(F2239,H2239,J2239,K2239,L2239,M2239)</f>
        <v>1336.551969</v>
      </c>
      <c r="T2239" s="25" t="n">
        <f aca="false">SUM(F2239,H2239,J2239,K2239,L2239,M2239,Q2239)</f>
        <v>1336.551969</v>
      </c>
      <c r="AMH2239" s="13"/>
      <c r="AMI2239" s="0"/>
      <c r="AMJ2239" s="0"/>
    </row>
    <row r="2240" s="39" customFormat="true" ht="13.8" hidden="false" customHeight="false" outlineLevel="0" collapsed="false">
      <c r="A2240" s="27" t="n">
        <v>31307019</v>
      </c>
      <c r="B2240" s="28" t="s">
        <v>2268</v>
      </c>
      <c r="C2240" s="29"/>
      <c r="D2240" s="29"/>
      <c r="E2240" s="27" t="s">
        <v>745</v>
      </c>
      <c r="F2240" s="19" t="n">
        <f aca="false">IF(C2240="",VLOOKUP(E2240,'PORTE E UCO'!$A$5:$D$46,4,0),VLOOKUP(E2240,'PORTE E UCO'!$A$5:$D$46,4,0)*C2240)</f>
        <v>1943.523148</v>
      </c>
      <c r="G2240" s="30"/>
      <c r="H2240" s="21" t="n">
        <f aca="false">G2240*$R$2</f>
        <v>0</v>
      </c>
      <c r="I2240" s="27" t="n">
        <v>2</v>
      </c>
      <c r="J2240" s="22" t="n">
        <f aca="false">IF(I2240&gt;=1,F2240*$J$2,"")</f>
        <v>583.0569444</v>
      </c>
      <c r="K2240" s="22" t="n">
        <f aca="false">IF(I2240&gt;=2,F2240*$K$2,"")</f>
        <v>388.7046296</v>
      </c>
      <c r="L2240" s="22" t="str">
        <f aca="false">IF(I2240&gt;=3,F2240*$L$2,"")</f>
        <v/>
      </c>
      <c r="M2240" s="22" t="str">
        <f aca="false">IF(I2240&gt;=4,F2240*$M$2,"")</f>
        <v/>
      </c>
      <c r="N2240" s="27" t="n">
        <v>4</v>
      </c>
      <c r="O2240" s="27" t="n">
        <v>0</v>
      </c>
      <c r="P2240" s="31" t="n">
        <v>0</v>
      </c>
      <c r="Q2240" s="32"/>
      <c r="R2240" s="38"/>
      <c r="S2240" s="25" t="n">
        <f aca="false">SUM(F2240,H2240,J2240,K2240,L2240,M2240)</f>
        <v>2915.284722</v>
      </c>
      <c r="T2240" s="25" t="n">
        <f aca="false">SUM(F2240,H2240,J2240,K2240,L2240,M2240,Q2240)</f>
        <v>2915.284722</v>
      </c>
      <c r="AMH2240" s="13"/>
      <c r="AMI2240" s="0"/>
      <c r="AMJ2240" s="0"/>
    </row>
    <row r="2241" s="39" customFormat="true" ht="13.8" hidden="false" customHeight="false" outlineLevel="0" collapsed="false">
      <c r="A2241" s="16" t="n">
        <v>31307159</v>
      </c>
      <c r="B2241" s="17" t="s">
        <v>2269</v>
      </c>
      <c r="C2241" s="18"/>
      <c r="D2241" s="18"/>
      <c r="E2241" s="16" t="s">
        <v>807</v>
      </c>
      <c r="F2241" s="19" t="n">
        <f aca="false">IF(C2241="",VLOOKUP(E2241,'PORTE E UCO'!$A$5:$D$46,4,0),VLOOKUP(E2241,'PORTE E UCO'!$A$5:$D$46,4,0)*C2241)</f>
        <v>2817.485634</v>
      </c>
      <c r="G2241" s="20" t="n">
        <v>81.1</v>
      </c>
      <c r="H2241" s="21" t="n">
        <f aca="false">G2241*$R$2</f>
        <v>1595.5315552</v>
      </c>
      <c r="I2241" s="16" t="n">
        <v>2</v>
      </c>
      <c r="J2241" s="22" t="n">
        <f aca="false">IF(I2241&gt;=1,F2241*$J$2,"")</f>
        <v>845.2456902</v>
      </c>
      <c r="K2241" s="22" t="n">
        <f aca="false">IF(I2241&gt;=2,F2241*$K$2,"")</f>
        <v>563.4971268</v>
      </c>
      <c r="L2241" s="22" t="str">
        <f aca="false">IF(I2241&gt;=3,F2241*$L$2,"")</f>
        <v/>
      </c>
      <c r="M2241" s="22" t="str">
        <f aca="false">IF(I2241&gt;=4,F2241*$M$2,"")</f>
        <v/>
      </c>
      <c r="N2241" s="16" t="n">
        <v>6</v>
      </c>
      <c r="O2241" s="16" t="n">
        <v>0</v>
      </c>
      <c r="P2241" s="23" t="n">
        <v>0</v>
      </c>
      <c r="Q2241" s="22"/>
      <c r="R2241" s="38"/>
      <c r="S2241" s="25" t="n">
        <f aca="false">SUM(F2241,H2241,J2241,K2241,L2241,M2241)</f>
        <v>5821.7600062</v>
      </c>
      <c r="T2241" s="25" t="n">
        <f aca="false">SUM(F2241,H2241,J2241,K2241,L2241,M2241,Q2241)</f>
        <v>5821.7600062</v>
      </c>
      <c r="AMH2241" s="13"/>
      <c r="AMI2241" s="0"/>
      <c r="AMJ2241" s="0"/>
    </row>
    <row r="2242" s="39" customFormat="true" ht="21.65" hidden="false" customHeight="false" outlineLevel="0" collapsed="false">
      <c r="A2242" s="27" t="n">
        <v>31307027</v>
      </c>
      <c r="B2242" s="28" t="s">
        <v>2270</v>
      </c>
      <c r="C2242" s="29"/>
      <c r="D2242" s="29"/>
      <c r="E2242" s="27" t="s">
        <v>221</v>
      </c>
      <c r="F2242" s="19" t="n">
        <f aca="false">IF(C2242="",VLOOKUP(E2242,'PORTE E UCO'!$A$5:$D$46,4,0),VLOOKUP(E2242,'PORTE E UCO'!$A$5:$D$46,4,0)*C2242)</f>
        <v>1140.948712</v>
      </c>
      <c r="G2242" s="30"/>
      <c r="H2242" s="21" t="n">
        <f aca="false">G2242*$R$2</f>
        <v>0</v>
      </c>
      <c r="I2242" s="27" t="n">
        <v>2</v>
      </c>
      <c r="J2242" s="22" t="n">
        <f aca="false">IF(I2242&gt;=1,F2242*$J$2,"")</f>
        <v>342.2846136</v>
      </c>
      <c r="K2242" s="22" t="n">
        <f aca="false">IF(I2242&gt;=2,F2242*$K$2,"")</f>
        <v>228.1897424</v>
      </c>
      <c r="L2242" s="22" t="str">
        <f aca="false">IF(I2242&gt;=3,F2242*$L$2,"")</f>
        <v/>
      </c>
      <c r="M2242" s="22" t="str">
        <f aca="false">IF(I2242&gt;=4,F2242*$M$2,"")</f>
        <v/>
      </c>
      <c r="N2242" s="27" t="n">
        <v>3</v>
      </c>
      <c r="O2242" s="27" t="n">
        <v>0</v>
      </c>
      <c r="P2242" s="31" t="n">
        <v>0</v>
      </c>
      <c r="Q2242" s="32"/>
      <c r="R2242" s="38"/>
      <c r="S2242" s="25" t="n">
        <f aca="false">SUM(F2242,H2242,J2242,K2242,L2242,M2242)</f>
        <v>1711.423068</v>
      </c>
      <c r="T2242" s="25" t="n">
        <f aca="false">SUM(F2242,H2242,J2242,K2242,L2242,M2242,Q2242)</f>
        <v>1711.423068</v>
      </c>
      <c r="AMH2242" s="13"/>
      <c r="AMI2242" s="0"/>
      <c r="AMJ2242" s="0"/>
    </row>
    <row r="2243" s="39" customFormat="true" ht="14.95" hidden="false" customHeight="false" outlineLevel="0" collapsed="false">
      <c r="A2243" s="16" t="n">
        <v>31307167</v>
      </c>
      <c r="B2243" s="17" t="s">
        <v>2271</v>
      </c>
      <c r="C2243" s="18"/>
      <c r="D2243" s="18"/>
      <c r="E2243" s="16" t="s">
        <v>359</v>
      </c>
      <c r="F2243" s="19" t="n">
        <f aca="false">IF(C2243="",VLOOKUP(E2243,'PORTE E UCO'!$A$5:$D$46,4,0),VLOOKUP(E2243,'PORTE E UCO'!$A$5:$D$46,4,0)*C2243)</f>
        <v>1473.154654</v>
      </c>
      <c r="G2243" s="20" t="n">
        <v>56.77</v>
      </c>
      <c r="H2243" s="21" t="n">
        <f aca="false">G2243*$R$2</f>
        <v>1116.87208864</v>
      </c>
      <c r="I2243" s="16" t="n">
        <v>2</v>
      </c>
      <c r="J2243" s="22" t="n">
        <f aca="false">IF(I2243&gt;=1,F2243*$J$2,"")</f>
        <v>441.9463962</v>
      </c>
      <c r="K2243" s="22" t="n">
        <f aca="false">IF(I2243&gt;=2,F2243*$K$2,"")</f>
        <v>294.6309308</v>
      </c>
      <c r="L2243" s="22" t="str">
        <f aca="false">IF(I2243&gt;=3,F2243*$L$2,"")</f>
        <v/>
      </c>
      <c r="M2243" s="22" t="str">
        <f aca="false">IF(I2243&gt;=4,F2243*$M$2,"")</f>
        <v/>
      </c>
      <c r="N2243" s="16" t="n">
        <v>5</v>
      </c>
      <c r="O2243" s="16" t="n">
        <v>0</v>
      </c>
      <c r="P2243" s="23" t="n">
        <v>0</v>
      </c>
      <c r="Q2243" s="22"/>
      <c r="R2243" s="38"/>
      <c r="S2243" s="25" t="n">
        <f aca="false">SUM(F2243,H2243,J2243,K2243,L2243,M2243)</f>
        <v>3326.60406964</v>
      </c>
      <c r="T2243" s="25" t="n">
        <f aca="false">SUM(F2243,H2243,J2243,K2243,L2243,M2243,Q2243)</f>
        <v>3326.60406964</v>
      </c>
      <c r="AMH2243" s="13"/>
      <c r="AMI2243" s="0"/>
      <c r="AMJ2243" s="0"/>
    </row>
    <row r="2244" s="39" customFormat="true" ht="13.8" hidden="false" customHeight="false" outlineLevel="0" collapsed="false">
      <c r="A2244" s="27" t="n">
        <v>31307035</v>
      </c>
      <c r="B2244" s="28" t="s">
        <v>2272</v>
      </c>
      <c r="C2244" s="29"/>
      <c r="D2244" s="29"/>
      <c r="E2244" s="27" t="s">
        <v>221</v>
      </c>
      <c r="F2244" s="19" t="n">
        <f aca="false">IF(C2244="",VLOOKUP(E2244,'PORTE E UCO'!$A$5:$D$46,4,0),VLOOKUP(E2244,'PORTE E UCO'!$A$5:$D$46,4,0)*C2244)</f>
        <v>1140.948712</v>
      </c>
      <c r="G2244" s="30"/>
      <c r="H2244" s="21" t="n">
        <f aca="false">G2244*$R$2</f>
        <v>0</v>
      </c>
      <c r="I2244" s="27" t="n">
        <v>2</v>
      </c>
      <c r="J2244" s="22" t="n">
        <f aca="false">IF(I2244&gt;=1,F2244*$J$2,"")</f>
        <v>342.2846136</v>
      </c>
      <c r="K2244" s="22" t="n">
        <f aca="false">IF(I2244&gt;=2,F2244*$K$2,"")</f>
        <v>228.1897424</v>
      </c>
      <c r="L2244" s="22" t="str">
        <f aca="false">IF(I2244&gt;=3,F2244*$L$2,"")</f>
        <v/>
      </c>
      <c r="M2244" s="22" t="str">
        <f aca="false">IF(I2244&gt;=4,F2244*$M$2,"")</f>
        <v/>
      </c>
      <c r="N2244" s="27" t="n">
        <v>3</v>
      </c>
      <c r="O2244" s="27" t="n">
        <v>0</v>
      </c>
      <c r="P2244" s="31" t="n">
        <v>0</v>
      </c>
      <c r="Q2244" s="32"/>
      <c r="R2244" s="38"/>
      <c r="S2244" s="25" t="n">
        <f aca="false">SUM(F2244,H2244,J2244,K2244,L2244,M2244)</f>
        <v>1711.423068</v>
      </c>
      <c r="T2244" s="25" t="n">
        <f aca="false">SUM(F2244,H2244,J2244,K2244,L2244,M2244,Q2244)</f>
        <v>1711.423068</v>
      </c>
      <c r="AMH2244" s="13"/>
      <c r="AMI2244" s="0"/>
      <c r="AMJ2244" s="0"/>
    </row>
    <row r="2245" s="39" customFormat="true" ht="13.8" hidden="false" customHeight="false" outlineLevel="0" collapsed="false">
      <c r="A2245" s="16" t="n">
        <v>31307175</v>
      </c>
      <c r="B2245" s="17" t="s">
        <v>2273</v>
      </c>
      <c r="C2245" s="18"/>
      <c r="D2245" s="18"/>
      <c r="E2245" s="16" t="s">
        <v>359</v>
      </c>
      <c r="F2245" s="19" t="n">
        <f aca="false">IF(C2245="",VLOOKUP(E2245,'PORTE E UCO'!$A$5:$D$46,4,0),VLOOKUP(E2245,'PORTE E UCO'!$A$5:$D$46,4,0)*C2245)</f>
        <v>1473.154654</v>
      </c>
      <c r="G2245" s="20" t="n">
        <v>56.77</v>
      </c>
      <c r="H2245" s="21" t="n">
        <f aca="false">G2245*$R$2</f>
        <v>1116.87208864</v>
      </c>
      <c r="I2245" s="16" t="n">
        <v>2</v>
      </c>
      <c r="J2245" s="22" t="n">
        <f aca="false">IF(I2245&gt;=1,F2245*$J$2,"")</f>
        <v>441.9463962</v>
      </c>
      <c r="K2245" s="22" t="n">
        <f aca="false">IF(I2245&gt;=2,F2245*$K$2,"")</f>
        <v>294.6309308</v>
      </c>
      <c r="L2245" s="22" t="str">
        <f aca="false">IF(I2245&gt;=3,F2245*$L$2,"")</f>
        <v/>
      </c>
      <c r="M2245" s="22" t="str">
        <f aca="false">IF(I2245&gt;=4,F2245*$M$2,"")</f>
        <v/>
      </c>
      <c r="N2245" s="16" t="n">
        <v>5</v>
      </c>
      <c r="O2245" s="16" t="n">
        <v>0</v>
      </c>
      <c r="P2245" s="23" t="n">
        <v>0</v>
      </c>
      <c r="Q2245" s="22"/>
      <c r="R2245" s="38"/>
      <c r="S2245" s="25" t="n">
        <f aca="false">SUM(F2245,H2245,J2245,K2245,L2245,M2245)</f>
        <v>3326.60406964</v>
      </c>
      <c r="T2245" s="25" t="n">
        <f aca="false">SUM(F2245,H2245,J2245,K2245,L2245,M2245,Q2245)</f>
        <v>3326.60406964</v>
      </c>
      <c r="AMH2245" s="13"/>
      <c r="AMI2245" s="0"/>
      <c r="AMJ2245" s="0"/>
    </row>
    <row r="2246" s="39" customFormat="true" ht="13.8" hidden="false" customHeight="false" outlineLevel="0" collapsed="false">
      <c r="A2246" s="27" t="n">
        <v>31307183</v>
      </c>
      <c r="B2246" s="28" t="s">
        <v>2274</v>
      </c>
      <c r="C2246" s="29"/>
      <c r="D2246" s="29"/>
      <c r="E2246" s="27" t="s">
        <v>225</v>
      </c>
      <c r="F2246" s="19" t="n">
        <f aca="false">IF(C2246="",VLOOKUP(E2246,'PORTE E UCO'!$A$5:$D$46,4,0),VLOOKUP(E2246,'PORTE E UCO'!$A$5:$D$46,4,0)*C2246)</f>
        <v>1035.416342</v>
      </c>
      <c r="G2246" s="30" t="n">
        <v>44.61</v>
      </c>
      <c r="H2246" s="21" t="n">
        <f aca="false">G2246*$R$2</f>
        <v>877.64072352</v>
      </c>
      <c r="I2246" s="27" t="n">
        <v>2</v>
      </c>
      <c r="J2246" s="22" t="n">
        <f aca="false">IF(I2246&gt;=1,F2246*$J$2,"")</f>
        <v>310.6249026</v>
      </c>
      <c r="K2246" s="22" t="n">
        <f aca="false">IF(I2246&gt;=2,F2246*$K$2,"")</f>
        <v>207.0832684</v>
      </c>
      <c r="L2246" s="22" t="str">
        <f aca="false">IF(I2246&gt;=3,F2246*$L$2,"")</f>
        <v/>
      </c>
      <c r="M2246" s="22" t="str">
        <f aca="false">IF(I2246&gt;=4,F2246*$M$2,"")</f>
        <v/>
      </c>
      <c r="N2246" s="27" t="n">
        <v>5</v>
      </c>
      <c r="O2246" s="27" t="n">
        <v>0</v>
      </c>
      <c r="P2246" s="31" t="n">
        <v>0</v>
      </c>
      <c r="Q2246" s="32"/>
      <c r="R2246" s="38"/>
      <c r="S2246" s="25" t="n">
        <f aca="false">SUM(F2246,H2246,J2246,K2246,L2246,M2246)</f>
        <v>2430.76523652</v>
      </c>
      <c r="T2246" s="25" t="n">
        <f aca="false">SUM(F2246,H2246,J2246,K2246,L2246,M2246,Q2246)</f>
        <v>2430.76523652</v>
      </c>
      <c r="AMH2246" s="13"/>
      <c r="AMI2246" s="0"/>
      <c r="AMJ2246" s="0"/>
    </row>
    <row r="2247" s="39" customFormat="true" ht="13.8" hidden="false" customHeight="false" outlineLevel="0" collapsed="false">
      <c r="A2247" s="16" t="n">
        <v>31307043</v>
      </c>
      <c r="B2247" s="17" t="s">
        <v>2275</v>
      </c>
      <c r="C2247" s="18"/>
      <c r="D2247" s="18"/>
      <c r="E2247" s="16" t="s">
        <v>272</v>
      </c>
      <c r="F2247" s="19" t="n">
        <f aca="false">IF(C2247="",VLOOKUP(E2247,'PORTE E UCO'!$A$5:$D$46,4,0),VLOOKUP(E2247,'PORTE E UCO'!$A$5:$D$46,4,0)*C2247)</f>
        <v>801.009488</v>
      </c>
      <c r="G2247" s="20"/>
      <c r="H2247" s="21" t="n">
        <f aca="false">G2247*$R$2</f>
        <v>0</v>
      </c>
      <c r="I2247" s="16" t="n">
        <v>2</v>
      </c>
      <c r="J2247" s="22" t="n">
        <f aca="false">IF(I2247&gt;=1,F2247*$J$2,"")</f>
        <v>240.3028464</v>
      </c>
      <c r="K2247" s="22" t="n">
        <f aca="false">IF(I2247&gt;=2,F2247*$K$2,"")</f>
        <v>160.2018976</v>
      </c>
      <c r="L2247" s="22" t="str">
        <f aca="false">IF(I2247&gt;=3,F2247*$L$2,"")</f>
        <v/>
      </c>
      <c r="M2247" s="22" t="str">
        <f aca="false">IF(I2247&gt;=4,F2247*$M$2,"")</f>
        <v/>
      </c>
      <c r="N2247" s="16" t="n">
        <v>4</v>
      </c>
      <c r="O2247" s="16" t="n">
        <v>0</v>
      </c>
      <c r="P2247" s="23" t="n">
        <v>0</v>
      </c>
      <c r="Q2247" s="22"/>
      <c r="R2247" s="38"/>
      <c r="S2247" s="25" t="n">
        <f aca="false">SUM(F2247,H2247,J2247,K2247,L2247,M2247)</f>
        <v>1201.514232</v>
      </c>
      <c r="T2247" s="25" t="n">
        <f aca="false">SUM(F2247,H2247,J2247,K2247,L2247,M2247,Q2247)</f>
        <v>1201.514232</v>
      </c>
      <c r="AMH2247" s="13"/>
      <c r="AMI2247" s="0"/>
      <c r="AMJ2247" s="0"/>
    </row>
    <row r="2248" s="39" customFormat="true" ht="13.8" hidden="false" customHeight="false" outlineLevel="0" collapsed="false">
      <c r="A2248" s="27" t="n">
        <v>31307051</v>
      </c>
      <c r="B2248" s="28" t="s">
        <v>2276</v>
      </c>
      <c r="C2248" s="29"/>
      <c r="D2248" s="29"/>
      <c r="E2248" s="27" t="s">
        <v>195</v>
      </c>
      <c r="F2248" s="19" t="n">
        <f aca="false">IF(C2248="",VLOOKUP(E2248,'PORTE E UCO'!$A$5:$D$46,4,0),VLOOKUP(E2248,'PORTE E UCO'!$A$5:$D$46,4,0)*C2248)</f>
        <v>742.008916</v>
      </c>
      <c r="G2248" s="30"/>
      <c r="H2248" s="21" t="n">
        <f aca="false">G2248*$R$2</f>
        <v>0</v>
      </c>
      <c r="I2248" s="27" t="n">
        <v>1</v>
      </c>
      <c r="J2248" s="22" t="n">
        <f aca="false">IF(I2248&gt;=1,F2248*$J$2,"")</f>
        <v>222.6026748</v>
      </c>
      <c r="K2248" s="22" t="str">
        <f aca="false">IF(I2248&gt;=2,F2248*$K$2,"")</f>
        <v/>
      </c>
      <c r="L2248" s="22" t="str">
        <f aca="false">IF(I2248&gt;=3,F2248*$L$2,"")</f>
        <v/>
      </c>
      <c r="M2248" s="22" t="str">
        <f aca="false">IF(I2248&gt;=4,F2248*$M$2,"")</f>
        <v/>
      </c>
      <c r="N2248" s="27" t="n">
        <v>3</v>
      </c>
      <c r="O2248" s="27" t="n">
        <v>0</v>
      </c>
      <c r="P2248" s="31" t="n">
        <v>0</v>
      </c>
      <c r="Q2248" s="32"/>
      <c r="R2248" s="38"/>
      <c r="S2248" s="25" t="n">
        <f aca="false">SUM(F2248,H2248,J2248,K2248,L2248,M2248)</f>
        <v>964.6115908</v>
      </c>
      <c r="T2248" s="25" t="n">
        <f aca="false">SUM(F2248,H2248,J2248,K2248,L2248,M2248,Q2248)</f>
        <v>964.6115908</v>
      </c>
      <c r="AMH2248" s="13"/>
      <c r="AMI2248" s="0"/>
      <c r="AMJ2248" s="0"/>
    </row>
    <row r="2249" s="39" customFormat="true" ht="14.95" hidden="false" customHeight="false" outlineLevel="0" collapsed="false">
      <c r="A2249" s="16" t="n">
        <v>31307191</v>
      </c>
      <c r="B2249" s="17" t="s">
        <v>2277</v>
      </c>
      <c r="C2249" s="18"/>
      <c r="D2249" s="18"/>
      <c r="E2249" s="16" t="s">
        <v>229</v>
      </c>
      <c r="F2249" s="19" t="n">
        <f aca="false">IF(C2249="",VLOOKUP(E2249,'PORTE E UCO'!$A$5:$D$46,4,0),VLOOKUP(E2249,'PORTE E UCO'!$A$5:$D$46,4,0)*C2249)</f>
        <v>946.935808</v>
      </c>
      <c r="G2249" s="20" t="n">
        <v>44.61</v>
      </c>
      <c r="H2249" s="21" t="n">
        <f aca="false">G2249*$R$2</f>
        <v>877.64072352</v>
      </c>
      <c r="I2249" s="16" t="n">
        <v>1</v>
      </c>
      <c r="J2249" s="22" t="n">
        <f aca="false">IF(I2249&gt;=1,F2249*$J$2,"")</f>
        <v>284.0807424</v>
      </c>
      <c r="K2249" s="22" t="str">
        <f aca="false">IF(I2249&gt;=2,F2249*$K$2,"")</f>
        <v/>
      </c>
      <c r="L2249" s="22" t="str">
        <f aca="false">IF(I2249&gt;=3,F2249*$L$2,"")</f>
        <v/>
      </c>
      <c r="M2249" s="22" t="str">
        <f aca="false">IF(I2249&gt;=4,F2249*$M$2,"")</f>
        <v/>
      </c>
      <c r="N2249" s="16" t="n">
        <v>5</v>
      </c>
      <c r="O2249" s="16" t="n">
        <v>0</v>
      </c>
      <c r="P2249" s="23" t="n">
        <v>0</v>
      </c>
      <c r="Q2249" s="22"/>
      <c r="R2249" s="38"/>
      <c r="S2249" s="25" t="n">
        <f aca="false">SUM(F2249,H2249,J2249,K2249,L2249,M2249)</f>
        <v>2108.65727392</v>
      </c>
      <c r="T2249" s="25" t="n">
        <f aca="false">SUM(F2249,H2249,J2249,K2249,L2249,M2249,Q2249)</f>
        <v>2108.65727392</v>
      </c>
      <c r="AMH2249" s="13"/>
      <c r="AMI2249" s="0"/>
      <c r="AMJ2249" s="0"/>
    </row>
    <row r="2250" s="39" customFormat="true" ht="14.95" hidden="false" customHeight="false" outlineLevel="0" collapsed="false">
      <c r="A2250" s="27" t="n">
        <v>31307060</v>
      </c>
      <c r="B2250" s="28" t="s">
        <v>2278</v>
      </c>
      <c r="C2250" s="29"/>
      <c r="D2250" s="29"/>
      <c r="E2250" s="27" t="s">
        <v>272</v>
      </c>
      <c r="F2250" s="19" t="n">
        <f aca="false">IF(C2250="",VLOOKUP(E2250,'PORTE E UCO'!$A$5:$D$46,4,0),VLOOKUP(E2250,'PORTE E UCO'!$A$5:$D$46,4,0)*C2250)</f>
        <v>801.009488</v>
      </c>
      <c r="G2250" s="30"/>
      <c r="H2250" s="21" t="n">
        <f aca="false">G2250*$R$2</f>
        <v>0</v>
      </c>
      <c r="I2250" s="27" t="n">
        <v>1</v>
      </c>
      <c r="J2250" s="22" t="n">
        <f aca="false">IF(I2250&gt;=1,F2250*$J$2,"")</f>
        <v>240.3028464</v>
      </c>
      <c r="K2250" s="22" t="str">
        <f aca="false">IF(I2250&gt;=2,F2250*$K$2,"")</f>
        <v/>
      </c>
      <c r="L2250" s="22" t="str">
        <f aca="false">IF(I2250&gt;=3,F2250*$L$2,"")</f>
        <v/>
      </c>
      <c r="M2250" s="22" t="str">
        <f aca="false">IF(I2250&gt;=4,F2250*$M$2,"")</f>
        <v/>
      </c>
      <c r="N2250" s="27" t="n">
        <v>4</v>
      </c>
      <c r="O2250" s="27" t="n">
        <v>0</v>
      </c>
      <c r="P2250" s="31" t="n">
        <v>0</v>
      </c>
      <c r="Q2250" s="32"/>
      <c r="R2250" s="38"/>
      <c r="S2250" s="25" t="n">
        <f aca="false">SUM(F2250,H2250,J2250,K2250,L2250,M2250)</f>
        <v>1041.3123344</v>
      </c>
      <c r="T2250" s="25" t="n">
        <f aca="false">SUM(F2250,H2250,J2250,K2250,L2250,M2250,Q2250)</f>
        <v>1041.3123344</v>
      </c>
      <c r="AMH2250" s="13"/>
      <c r="AMI2250" s="0"/>
      <c r="AMJ2250" s="0"/>
    </row>
    <row r="2251" s="39" customFormat="true" ht="14.95" hidden="false" customHeight="false" outlineLevel="0" collapsed="false">
      <c r="A2251" s="16" t="n">
        <v>31307078</v>
      </c>
      <c r="B2251" s="17" t="s">
        <v>2279</v>
      </c>
      <c r="C2251" s="18"/>
      <c r="D2251" s="18"/>
      <c r="E2251" s="16" t="s">
        <v>223</v>
      </c>
      <c r="F2251" s="19" t="n">
        <f aca="false">IF(C2251="",VLOOKUP(E2251,'PORTE E UCO'!$A$5:$D$46,4,0),VLOOKUP(E2251,'PORTE E UCO'!$A$5:$D$46,4,0)*C2251)</f>
        <v>436.20385</v>
      </c>
      <c r="G2251" s="20"/>
      <c r="H2251" s="21" t="n">
        <f aca="false">G2251*$R$2</f>
        <v>0</v>
      </c>
      <c r="I2251" s="16" t="n">
        <v>1</v>
      </c>
      <c r="J2251" s="22" t="n">
        <f aca="false">IF(I2251&gt;=1,F2251*$J$2,"")</f>
        <v>130.861155</v>
      </c>
      <c r="K2251" s="22" t="str">
        <f aca="false">IF(I2251&gt;=2,F2251*$K$2,"")</f>
        <v/>
      </c>
      <c r="L2251" s="22" t="str">
        <f aca="false">IF(I2251&gt;=3,F2251*$L$2,"")</f>
        <v/>
      </c>
      <c r="M2251" s="22" t="str">
        <f aca="false">IF(I2251&gt;=4,F2251*$M$2,"")</f>
        <v/>
      </c>
      <c r="N2251" s="16" t="n">
        <v>4</v>
      </c>
      <c r="O2251" s="16" t="n">
        <v>0</v>
      </c>
      <c r="P2251" s="23" t="n">
        <v>0</v>
      </c>
      <c r="Q2251" s="22"/>
      <c r="R2251" s="38"/>
      <c r="S2251" s="25" t="n">
        <f aca="false">SUM(F2251,H2251,J2251,K2251,L2251,M2251)</f>
        <v>567.065005</v>
      </c>
      <c r="T2251" s="25" t="n">
        <f aca="false">SUM(F2251,H2251,J2251,K2251,L2251,M2251,Q2251)</f>
        <v>567.065005</v>
      </c>
      <c r="AMH2251" s="13"/>
      <c r="AMI2251" s="0"/>
      <c r="AMJ2251" s="0"/>
    </row>
    <row r="2252" s="39" customFormat="true" ht="14.95" hidden="false" customHeight="false" outlineLevel="0" collapsed="false">
      <c r="A2252" s="27" t="n">
        <v>31307205</v>
      </c>
      <c r="B2252" s="28" t="s">
        <v>2280</v>
      </c>
      <c r="C2252" s="29"/>
      <c r="D2252" s="29"/>
      <c r="E2252" s="27" t="s">
        <v>167</v>
      </c>
      <c r="F2252" s="19" t="n">
        <f aca="false">IF(C2252="",VLOOKUP(E2252,'PORTE E UCO'!$A$5:$D$46,4,0),VLOOKUP(E2252,'PORTE E UCO'!$A$5:$D$46,4,0)*C2252)</f>
        <v>566.612796</v>
      </c>
      <c r="G2252" s="30" t="n">
        <v>36.5</v>
      </c>
      <c r="H2252" s="21" t="n">
        <f aca="false">G2252*$R$2</f>
        <v>718.087568</v>
      </c>
      <c r="I2252" s="27" t="n">
        <v>1</v>
      </c>
      <c r="J2252" s="22" t="n">
        <f aca="false">IF(I2252&gt;=1,F2252*$J$2,"")</f>
        <v>169.9838388</v>
      </c>
      <c r="K2252" s="22" t="str">
        <f aca="false">IF(I2252&gt;=2,F2252*$K$2,"")</f>
        <v/>
      </c>
      <c r="L2252" s="22" t="str">
        <f aca="false">IF(I2252&gt;=3,F2252*$L$2,"")</f>
        <v/>
      </c>
      <c r="M2252" s="22" t="str">
        <f aca="false">IF(I2252&gt;=4,F2252*$M$2,"")</f>
        <v/>
      </c>
      <c r="N2252" s="27" t="n">
        <v>5</v>
      </c>
      <c r="O2252" s="27" t="n">
        <v>0</v>
      </c>
      <c r="P2252" s="31" t="n">
        <v>0</v>
      </c>
      <c r="Q2252" s="32"/>
      <c r="R2252" s="38"/>
      <c r="S2252" s="25" t="n">
        <f aca="false">SUM(F2252,H2252,J2252,K2252,L2252,M2252)</f>
        <v>1454.6842028</v>
      </c>
      <c r="T2252" s="25" t="n">
        <f aca="false">SUM(F2252,H2252,J2252,K2252,L2252,M2252,Q2252)</f>
        <v>1454.6842028</v>
      </c>
      <c r="AMH2252" s="13"/>
      <c r="AMI2252" s="0"/>
      <c r="AMJ2252" s="0"/>
    </row>
    <row r="2253" s="39" customFormat="true" ht="13.8" hidden="false" customHeight="false" outlineLevel="0" collapsed="false">
      <c r="A2253" s="16" t="n">
        <v>31307086</v>
      </c>
      <c r="B2253" s="17" t="s">
        <v>2281</v>
      </c>
      <c r="C2253" s="18"/>
      <c r="D2253" s="18"/>
      <c r="E2253" s="16" t="s">
        <v>24</v>
      </c>
      <c r="F2253" s="19" t="n">
        <f aca="false">IF(C2253="",VLOOKUP(E2253,'PORTE E UCO'!$A$5:$D$46,4,0),VLOOKUP(E2253,'PORTE E UCO'!$A$5:$D$46,4,0)*C2253)</f>
        <v>377.223602</v>
      </c>
      <c r="G2253" s="20"/>
      <c r="H2253" s="21" t="n">
        <f aca="false">G2253*$R$2</f>
        <v>0</v>
      </c>
      <c r="I2253" s="16" t="n">
        <v>1</v>
      </c>
      <c r="J2253" s="22" t="n">
        <f aca="false">IF(I2253&gt;=1,F2253*$J$2,"")</f>
        <v>113.1670806</v>
      </c>
      <c r="K2253" s="22" t="str">
        <f aca="false">IF(I2253&gt;=2,F2253*$K$2,"")</f>
        <v/>
      </c>
      <c r="L2253" s="22" t="str">
        <f aca="false">IF(I2253&gt;=3,F2253*$L$2,"")</f>
        <v/>
      </c>
      <c r="M2253" s="22" t="str">
        <f aca="false">IF(I2253&gt;=4,F2253*$M$2,"")</f>
        <v/>
      </c>
      <c r="N2253" s="16" t="n">
        <v>3</v>
      </c>
      <c r="O2253" s="16" t="n">
        <v>0</v>
      </c>
      <c r="P2253" s="23" t="n">
        <v>0</v>
      </c>
      <c r="Q2253" s="22"/>
      <c r="R2253" s="38"/>
      <c r="S2253" s="25" t="n">
        <f aca="false">SUM(F2253,H2253,J2253,K2253,L2253,M2253)</f>
        <v>490.3906826</v>
      </c>
      <c r="T2253" s="25" t="n">
        <f aca="false">SUM(F2253,H2253,J2253,K2253,L2253,M2253,Q2253)</f>
        <v>490.3906826</v>
      </c>
      <c r="AMH2253" s="13"/>
      <c r="AMI2253" s="0"/>
      <c r="AMJ2253" s="0"/>
    </row>
    <row r="2254" s="39" customFormat="true" ht="13.8" hidden="false" customHeight="false" outlineLevel="0" collapsed="false">
      <c r="A2254" s="27" t="n">
        <v>31307213</v>
      </c>
      <c r="B2254" s="28" t="s">
        <v>2282</v>
      </c>
      <c r="C2254" s="29"/>
      <c r="D2254" s="29"/>
      <c r="E2254" s="27" t="s">
        <v>350</v>
      </c>
      <c r="F2254" s="19" t="n">
        <f aca="false">IF(C2254="",VLOOKUP(E2254,'PORTE E UCO'!$A$5:$D$46,4,0),VLOOKUP(E2254,'PORTE E UCO'!$A$5:$D$46,4,0)*C2254)</f>
        <v>479.687048</v>
      </c>
      <c r="G2254" s="30" t="n">
        <v>30.41</v>
      </c>
      <c r="H2254" s="21" t="n">
        <f aca="false">G2254*$R$2</f>
        <v>598.27514912</v>
      </c>
      <c r="I2254" s="27" t="n">
        <v>1</v>
      </c>
      <c r="J2254" s="22" t="n">
        <f aca="false">IF(I2254&gt;=1,F2254*$J$2,"")</f>
        <v>143.9061144</v>
      </c>
      <c r="K2254" s="22" t="str">
        <f aca="false">IF(I2254&gt;=2,F2254*$K$2,"")</f>
        <v/>
      </c>
      <c r="L2254" s="22" t="str">
        <f aca="false">IF(I2254&gt;=3,F2254*$L$2,"")</f>
        <v/>
      </c>
      <c r="M2254" s="22" t="str">
        <f aca="false">IF(I2254&gt;=4,F2254*$M$2,"")</f>
        <v/>
      </c>
      <c r="N2254" s="27" t="n">
        <v>5</v>
      </c>
      <c r="O2254" s="27" t="n">
        <v>0</v>
      </c>
      <c r="P2254" s="31" t="n">
        <v>0</v>
      </c>
      <c r="Q2254" s="32"/>
      <c r="R2254" s="38"/>
      <c r="S2254" s="25" t="n">
        <f aca="false">SUM(F2254,H2254,J2254,K2254,L2254,M2254)</f>
        <v>1221.86831152</v>
      </c>
      <c r="T2254" s="25" t="n">
        <f aca="false">SUM(F2254,H2254,J2254,K2254,L2254,M2254,Q2254)</f>
        <v>1221.86831152</v>
      </c>
      <c r="AMH2254" s="13"/>
      <c r="AMI2254" s="0"/>
      <c r="AMJ2254" s="0"/>
    </row>
    <row r="2255" s="39" customFormat="true" ht="13.8" hidden="false" customHeight="false" outlineLevel="0" collapsed="false">
      <c r="A2255" s="16" t="n">
        <v>31307094</v>
      </c>
      <c r="B2255" s="17" t="s">
        <v>2283</v>
      </c>
      <c r="C2255" s="18"/>
      <c r="D2255" s="18"/>
      <c r="E2255" s="16" t="s">
        <v>272</v>
      </c>
      <c r="F2255" s="19" t="n">
        <f aca="false">IF(C2255="",VLOOKUP(E2255,'PORTE E UCO'!$A$5:$D$46,4,0),VLOOKUP(E2255,'PORTE E UCO'!$A$5:$D$46,4,0)*C2255)</f>
        <v>801.009488</v>
      </c>
      <c r="G2255" s="20"/>
      <c r="H2255" s="21" t="n">
        <f aca="false">G2255*$R$2</f>
        <v>0</v>
      </c>
      <c r="I2255" s="16" t="n">
        <v>1</v>
      </c>
      <c r="J2255" s="22" t="n">
        <f aca="false">IF(I2255&gt;=1,F2255*$J$2,"")</f>
        <v>240.3028464</v>
      </c>
      <c r="K2255" s="22" t="str">
        <f aca="false">IF(I2255&gt;=2,F2255*$K$2,"")</f>
        <v/>
      </c>
      <c r="L2255" s="22" t="str">
        <f aca="false">IF(I2255&gt;=3,F2255*$L$2,"")</f>
        <v/>
      </c>
      <c r="M2255" s="22" t="str">
        <f aca="false">IF(I2255&gt;=4,F2255*$M$2,"")</f>
        <v/>
      </c>
      <c r="N2255" s="16" t="n">
        <v>5</v>
      </c>
      <c r="O2255" s="16" t="n">
        <v>0</v>
      </c>
      <c r="P2255" s="23" t="n">
        <v>0</v>
      </c>
      <c r="Q2255" s="22"/>
      <c r="R2255" s="38"/>
      <c r="S2255" s="25" t="n">
        <f aca="false">SUM(F2255,H2255,J2255,K2255,L2255,M2255)</f>
        <v>1041.3123344</v>
      </c>
      <c r="T2255" s="25" t="n">
        <f aca="false">SUM(F2255,H2255,J2255,K2255,L2255,M2255,Q2255)</f>
        <v>1041.3123344</v>
      </c>
      <c r="AMH2255" s="13"/>
      <c r="AMI2255" s="0"/>
      <c r="AMJ2255" s="0"/>
    </row>
    <row r="2256" s="39" customFormat="true" ht="13.8" hidden="false" customHeight="false" outlineLevel="0" collapsed="false">
      <c r="A2256" s="27" t="n">
        <v>31307221</v>
      </c>
      <c r="B2256" s="28" t="s">
        <v>2284</v>
      </c>
      <c r="C2256" s="29"/>
      <c r="D2256" s="29"/>
      <c r="E2256" s="27" t="s">
        <v>225</v>
      </c>
      <c r="F2256" s="19" t="n">
        <f aca="false">IF(C2256="",VLOOKUP(E2256,'PORTE E UCO'!$A$5:$D$46,4,0),VLOOKUP(E2256,'PORTE E UCO'!$A$5:$D$46,4,0)*C2256)</f>
        <v>1035.416342</v>
      </c>
      <c r="G2256" s="30" t="n">
        <v>44.61</v>
      </c>
      <c r="H2256" s="21" t="n">
        <f aca="false">G2256*$R$2</f>
        <v>877.64072352</v>
      </c>
      <c r="I2256" s="27" t="n">
        <v>1</v>
      </c>
      <c r="J2256" s="22" t="n">
        <f aca="false">IF(I2256&gt;=1,F2256*$J$2,"")</f>
        <v>310.6249026</v>
      </c>
      <c r="K2256" s="22" t="str">
        <f aca="false">IF(I2256&gt;=2,F2256*$K$2,"")</f>
        <v/>
      </c>
      <c r="L2256" s="22" t="str">
        <f aca="false">IF(I2256&gt;=3,F2256*$L$2,"")</f>
        <v/>
      </c>
      <c r="M2256" s="22" t="str">
        <f aca="false">IF(I2256&gt;=4,F2256*$M$2,"")</f>
        <v/>
      </c>
      <c r="N2256" s="27" t="n">
        <v>6</v>
      </c>
      <c r="O2256" s="27" t="n">
        <v>0</v>
      </c>
      <c r="P2256" s="31" t="n">
        <v>0</v>
      </c>
      <c r="Q2256" s="32"/>
      <c r="R2256" s="38"/>
      <c r="S2256" s="25" t="n">
        <f aca="false">SUM(F2256,H2256,J2256,K2256,L2256,M2256)</f>
        <v>2223.68196812</v>
      </c>
      <c r="T2256" s="25" t="n">
        <f aca="false">SUM(F2256,H2256,J2256,K2256,L2256,M2256,Q2256)</f>
        <v>2223.68196812</v>
      </c>
      <c r="AMH2256" s="13"/>
      <c r="AMI2256" s="0"/>
      <c r="AMJ2256" s="0"/>
    </row>
    <row r="2257" s="39" customFormat="true" ht="13.8" hidden="false" customHeight="false" outlineLevel="0" collapsed="false">
      <c r="A2257" s="16" t="n">
        <v>31307230</v>
      </c>
      <c r="B2257" s="17" t="s">
        <v>2285</v>
      </c>
      <c r="C2257" s="18"/>
      <c r="D2257" s="18"/>
      <c r="E2257" s="16" t="s">
        <v>350</v>
      </c>
      <c r="F2257" s="19" t="n">
        <f aca="false">IF(C2257="",VLOOKUP(E2257,'PORTE E UCO'!$A$5:$D$46,4,0),VLOOKUP(E2257,'PORTE E UCO'!$A$5:$D$46,4,0)*C2257)</f>
        <v>479.687048</v>
      </c>
      <c r="G2257" s="20" t="n">
        <v>30.41</v>
      </c>
      <c r="H2257" s="21" t="n">
        <f aca="false">G2257*$R$2</f>
        <v>598.27514912</v>
      </c>
      <c r="I2257" s="16" t="n">
        <v>1</v>
      </c>
      <c r="J2257" s="22" t="n">
        <f aca="false">IF(I2257&gt;=1,F2257*$J$2,"")</f>
        <v>143.9061144</v>
      </c>
      <c r="K2257" s="22" t="str">
        <f aca="false">IF(I2257&gt;=2,F2257*$K$2,"")</f>
        <v/>
      </c>
      <c r="L2257" s="22" t="str">
        <f aca="false">IF(I2257&gt;=3,F2257*$L$2,"")</f>
        <v/>
      </c>
      <c r="M2257" s="22" t="str">
        <f aca="false">IF(I2257&gt;=4,F2257*$M$2,"")</f>
        <v/>
      </c>
      <c r="N2257" s="16" t="n">
        <v>5</v>
      </c>
      <c r="O2257" s="16" t="n">
        <v>0</v>
      </c>
      <c r="P2257" s="23" t="n">
        <v>0</v>
      </c>
      <c r="Q2257" s="22"/>
      <c r="R2257" s="38"/>
      <c r="S2257" s="25" t="n">
        <f aca="false">SUM(F2257,H2257,J2257,K2257,L2257,M2257)</f>
        <v>1221.86831152</v>
      </c>
      <c r="T2257" s="25" t="n">
        <f aca="false">SUM(F2257,H2257,J2257,K2257,L2257,M2257,Q2257)</f>
        <v>1221.86831152</v>
      </c>
      <c r="AMH2257" s="13"/>
      <c r="AMI2257" s="0"/>
      <c r="AMJ2257" s="0"/>
    </row>
    <row r="2258" s="39" customFormat="true" ht="13.8" hidden="false" customHeight="false" outlineLevel="0" collapsed="false">
      <c r="A2258" s="27" t="n">
        <v>31307108</v>
      </c>
      <c r="B2258" s="28" t="s">
        <v>2286</v>
      </c>
      <c r="C2258" s="29"/>
      <c r="D2258" s="29"/>
      <c r="E2258" s="27" t="s">
        <v>24</v>
      </c>
      <c r="F2258" s="19" t="n">
        <f aca="false">IF(C2258="",VLOOKUP(E2258,'PORTE E UCO'!$A$5:$D$46,4,0),VLOOKUP(E2258,'PORTE E UCO'!$A$5:$D$46,4,0)*C2258)</f>
        <v>377.223602</v>
      </c>
      <c r="G2258" s="30"/>
      <c r="H2258" s="21" t="n">
        <f aca="false">G2258*$R$2</f>
        <v>0</v>
      </c>
      <c r="I2258" s="27" t="n">
        <v>1</v>
      </c>
      <c r="J2258" s="22" t="n">
        <f aca="false">IF(I2258&gt;=1,F2258*$J$2,"")</f>
        <v>113.1670806</v>
      </c>
      <c r="K2258" s="22" t="str">
        <f aca="false">IF(I2258&gt;=2,F2258*$K$2,"")</f>
        <v/>
      </c>
      <c r="L2258" s="22" t="str">
        <f aca="false">IF(I2258&gt;=3,F2258*$L$2,"")</f>
        <v/>
      </c>
      <c r="M2258" s="22" t="str">
        <f aca="false">IF(I2258&gt;=4,F2258*$M$2,"")</f>
        <v/>
      </c>
      <c r="N2258" s="27" t="n">
        <v>4</v>
      </c>
      <c r="O2258" s="27" t="n">
        <v>0</v>
      </c>
      <c r="P2258" s="31" t="n">
        <v>0</v>
      </c>
      <c r="Q2258" s="32"/>
      <c r="R2258" s="38"/>
      <c r="S2258" s="25" t="n">
        <f aca="false">SUM(F2258,H2258,J2258,K2258,L2258,M2258)</f>
        <v>490.3906826</v>
      </c>
      <c r="T2258" s="25" t="n">
        <f aca="false">SUM(F2258,H2258,J2258,K2258,L2258,M2258,Q2258)</f>
        <v>490.3906826</v>
      </c>
      <c r="AMH2258" s="13"/>
      <c r="AMI2258" s="0"/>
      <c r="AMJ2258" s="0"/>
    </row>
    <row r="2259" s="39" customFormat="true" ht="13.8" hidden="false" customHeight="false" outlineLevel="0" collapsed="false">
      <c r="A2259" s="16" t="n">
        <v>31307116</v>
      </c>
      <c r="B2259" s="17" t="s">
        <v>2287</v>
      </c>
      <c r="C2259" s="18"/>
      <c r="D2259" s="18"/>
      <c r="E2259" s="16" t="s">
        <v>195</v>
      </c>
      <c r="F2259" s="19" t="n">
        <f aca="false">IF(C2259="",VLOOKUP(E2259,'PORTE E UCO'!$A$5:$D$46,4,0),VLOOKUP(E2259,'PORTE E UCO'!$A$5:$D$46,4,0)*C2259)</f>
        <v>742.008916</v>
      </c>
      <c r="G2259" s="20"/>
      <c r="H2259" s="21" t="n">
        <f aca="false">G2259*$R$2</f>
        <v>0</v>
      </c>
      <c r="I2259" s="16" t="n">
        <v>2</v>
      </c>
      <c r="J2259" s="22" t="n">
        <f aca="false">IF(I2259&gt;=1,F2259*$J$2,"")</f>
        <v>222.6026748</v>
      </c>
      <c r="K2259" s="22" t="n">
        <f aca="false">IF(I2259&gt;=2,F2259*$K$2,"")</f>
        <v>148.4017832</v>
      </c>
      <c r="L2259" s="22" t="str">
        <f aca="false">IF(I2259&gt;=3,F2259*$L$2,"")</f>
        <v/>
      </c>
      <c r="M2259" s="22" t="str">
        <f aca="false">IF(I2259&gt;=4,F2259*$M$2,"")</f>
        <v/>
      </c>
      <c r="N2259" s="16" t="n">
        <v>3</v>
      </c>
      <c r="O2259" s="16" t="n">
        <v>0</v>
      </c>
      <c r="P2259" s="23" t="n">
        <v>0</v>
      </c>
      <c r="Q2259" s="22"/>
      <c r="R2259" s="38"/>
      <c r="S2259" s="25" t="n">
        <f aca="false">SUM(F2259,H2259,J2259,K2259,L2259,M2259)</f>
        <v>1113.013374</v>
      </c>
      <c r="T2259" s="25" t="n">
        <f aca="false">SUM(F2259,H2259,J2259,K2259,L2259,M2259,Q2259)</f>
        <v>1113.013374</v>
      </c>
      <c r="AMH2259" s="13"/>
      <c r="AMI2259" s="0"/>
      <c r="AMJ2259" s="0"/>
    </row>
    <row r="2260" s="39" customFormat="true" ht="13.8" hidden="false" customHeight="false" outlineLevel="0" collapsed="false">
      <c r="A2260" s="27" t="n">
        <v>31307248</v>
      </c>
      <c r="B2260" s="28" t="s">
        <v>2288</v>
      </c>
      <c r="C2260" s="29"/>
      <c r="D2260" s="29"/>
      <c r="E2260" s="27" t="s">
        <v>221</v>
      </c>
      <c r="F2260" s="19" t="n">
        <f aca="false">IF(C2260="",VLOOKUP(E2260,'PORTE E UCO'!$A$5:$D$46,4,0),VLOOKUP(E2260,'PORTE E UCO'!$A$5:$D$46,4,0)*C2260)</f>
        <v>1140.948712</v>
      </c>
      <c r="G2260" s="30" t="n">
        <v>44.61</v>
      </c>
      <c r="H2260" s="21" t="n">
        <f aca="false">G2260*$R$2</f>
        <v>877.64072352</v>
      </c>
      <c r="I2260" s="27" t="n">
        <v>2</v>
      </c>
      <c r="J2260" s="22" t="n">
        <f aca="false">IF(I2260&gt;=1,F2260*$J$2,"")</f>
        <v>342.2846136</v>
      </c>
      <c r="K2260" s="22" t="n">
        <f aca="false">IF(I2260&gt;=2,F2260*$K$2,"")</f>
        <v>228.1897424</v>
      </c>
      <c r="L2260" s="22" t="str">
        <f aca="false">IF(I2260&gt;=3,F2260*$L$2,"")</f>
        <v/>
      </c>
      <c r="M2260" s="22" t="str">
        <f aca="false">IF(I2260&gt;=4,F2260*$M$2,"")</f>
        <v/>
      </c>
      <c r="N2260" s="27" t="n">
        <v>5</v>
      </c>
      <c r="O2260" s="27" t="n">
        <v>0</v>
      </c>
      <c r="P2260" s="31" t="n">
        <v>0</v>
      </c>
      <c r="Q2260" s="32"/>
      <c r="R2260" s="38"/>
      <c r="S2260" s="25" t="n">
        <f aca="false">SUM(F2260,H2260,J2260,K2260,L2260,M2260)</f>
        <v>2589.06379152</v>
      </c>
      <c r="T2260" s="25" t="n">
        <f aca="false">SUM(F2260,H2260,J2260,K2260,L2260,M2260,Q2260)</f>
        <v>2589.06379152</v>
      </c>
      <c r="AMH2260" s="13"/>
      <c r="AMI2260" s="0"/>
      <c r="AMJ2260" s="0"/>
    </row>
    <row r="2261" s="39" customFormat="true" ht="13.8" hidden="false" customHeight="false" outlineLevel="0" collapsed="false">
      <c r="A2261" s="16" t="n">
        <v>31307124</v>
      </c>
      <c r="B2261" s="17" t="s">
        <v>2289</v>
      </c>
      <c r="C2261" s="18"/>
      <c r="D2261" s="18"/>
      <c r="E2261" s="16" t="s">
        <v>206</v>
      </c>
      <c r="F2261" s="19" t="n">
        <f aca="false">IF(C2261="",VLOOKUP(E2261,'PORTE E UCO'!$A$5:$D$46,4,0),VLOOKUP(E2261,'PORTE E UCO'!$A$5:$D$46,4,0)*C2261)</f>
        <v>839.818166</v>
      </c>
      <c r="G2261" s="20"/>
      <c r="H2261" s="21" t="n">
        <f aca="false">G2261*$R$2</f>
        <v>0</v>
      </c>
      <c r="I2261" s="16" t="n">
        <v>1</v>
      </c>
      <c r="J2261" s="22" t="n">
        <f aca="false">IF(I2261&gt;=1,F2261*$J$2,"")</f>
        <v>251.9454498</v>
      </c>
      <c r="K2261" s="22" t="str">
        <f aca="false">IF(I2261&gt;=2,F2261*$K$2,"")</f>
        <v/>
      </c>
      <c r="L2261" s="22" t="str">
        <f aca="false">IF(I2261&gt;=3,F2261*$L$2,"")</f>
        <v/>
      </c>
      <c r="M2261" s="22" t="str">
        <f aca="false">IF(I2261&gt;=4,F2261*$M$2,"")</f>
        <v/>
      </c>
      <c r="N2261" s="16" t="n">
        <v>4</v>
      </c>
      <c r="O2261" s="16" t="n">
        <v>0</v>
      </c>
      <c r="P2261" s="23" t="n">
        <v>0</v>
      </c>
      <c r="Q2261" s="22"/>
      <c r="R2261" s="38"/>
      <c r="S2261" s="25" t="n">
        <f aca="false">SUM(F2261,H2261,J2261,K2261,L2261,M2261)</f>
        <v>1091.7636158</v>
      </c>
      <c r="T2261" s="25" t="n">
        <f aca="false">SUM(F2261,H2261,J2261,K2261,L2261,M2261,Q2261)</f>
        <v>1091.7636158</v>
      </c>
      <c r="AMH2261" s="13"/>
      <c r="AMI2261" s="0"/>
      <c r="AMJ2261" s="0"/>
    </row>
    <row r="2262" s="39" customFormat="true" ht="13.8" hidden="false" customHeight="false" outlineLevel="0" collapsed="false">
      <c r="A2262" s="27" t="n">
        <v>31307256</v>
      </c>
      <c r="B2262" s="28" t="s">
        <v>2290</v>
      </c>
      <c r="C2262" s="29"/>
      <c r="D2262" s="29"/>
      <c r="E2262" s="27" t="s">
        <v>320</v>
      </c>
      <c r="F2262" s="19" t="n">
        <f aca="false">IF(C2262="",VLOOKUP(E2262,'PORTE E UCO'!$A$5:$D$46,4,0),VLOOKUP(E2262,'PORTE E UCO'!$A$5:$D$46,4,0)*C2262)</f>
        <v>1224.795374</v>
      </c>
      <c r="G2262" s="30" t="n">
        <v>44.61</v>
      </c>
      <c r="H2262" s="21" t="n">
        <f aca="false">G2262*$R$2</f>
        <v>877.64072352</v>
      </c>
      <c r="I2262" s="27" t="n">
        <v>1</v>
      </c>
      <c r="J2262" s="22" t="n">
        <f aca="false">IF(I2262&gt;=1,F2262*$J$2,"")</f>
        <v>367.4386122</v>
      </c>
      <c r="K2262" s="22" t="str">
        <f aca="false">IF(I2262&gt;=2,F2262*$K$2,"")</f>
        <v/>
      </c>
      <c r="L2262" s="22" t="str">
        <f aca="false">IF(I2262&gt;=3,F2262*$L$2,"")</f>
        <v/>
      </c>
      <c r="M2262" s="22" t="str">
        <f aca="false">IF(I2262&gt;=4,F2262*$M$2,"")</f>
        <v/>
      </c>
      <c r="N2262" s="27" t="n">
        <v>5</v>
      </c>
      <c r="O2262" s="27" t="n">
        <v>0</v>
      </c>
      <c r="P2262" s="31" t="n">
        <v>0</v>
      </c>
      <c r="Q2262" s="32"/>
      <c r="R2262" s="38"/>
      <c r="S2262" s="25" t="n">
        <f aca="false">SUM(F2262,H2262,J2262,K2262,L2262,M2262)</f>
        <v>2469.87470972</v>
      </c>
      <c r="T2262" s="25" t="n">
        <f aca="false">SUM(F2262,H2262,J2262,K2262,L2262,M2262,Q2262)</f>
        <v>2469.87470972</v>
      </c>
      <c r="AMH2262" s="13"/>
      <c r="AMI2262" s="0"/>
      <c r="AMJ2262" s="0"/>
    </row>
    <row r="2263" s="39" customFormat="true" ht="13.8" hidden="false" customHeight="false" outlineLevel="0" collapsed="false">
      <c r="A2263" s="16" t="n">
        <v>31307132</v>
      </c>
      <c r="B2263" s="17" t="s">
        <v>2291</v>
      </c>
      <c r="C2263" s="18"/>
      <c r="D2263" s="18"/>
      <c r="E2263" s="16" t="s">
        <v>272</v>
      </c>
      <c r="F2263" s="19" t="n">
        <f aca="false">IF(C2263="",VLOOKUP(E2263,'PORTE E UCO'!$A$5:$D$46,4,0),VLOOKUP(E2263,'PORTE E UCO'!$A$5:$D$46,4,0)*C2263)</f>
        <v>801.009488</v>
      </c>
      <c r="G2263" s="20"/>
      <c r="H2263" s="21" t="n">
        <f aca="false">G2263*$R$2</f>
        <v>0</v>
      </c>
      <c r="I2263" s="16" t="n">
        <v>1</v>
      </c>
      <c r="J2263" s="22" t="n">
        <f aca="false">IF(I2263&gt;=1,F2263*$J$2,"")</f>
        <v>240.3028464</v>
      </c>
      <c r="K2263" s="22" t="str">
        <f aca="false">IF(I2263&gt;=2,F2263*$K$2,"")</f>
        <v/>
      </c>
      <c r="L2263" s="22" t="str">
        <f aca="false">IF(I2263&gt;=3,F2263*$L$2,"")</f>
        <v/>
      </c>
      <c r="M2263" s="22" t="str">
        <f aca="false">IF(I2263&gt;=4,F2263*$M$2,"")</f>
        <v/>
      </c>
      <c r="N2263" s="16" t="n">
        <v>4</v>
      </c>
      <c r="O2263" s="16" t="n">
        <v>0</v>
      </c>
      <c r="P2263" s="23" t="n">
        <v>0</v>
      </c>
      <c r="Q2263" s="22"/>
      <c r="R2263" s="38"/>
      <c r="S2263" s="25" t="n">
        <f aca="false">SUM(F2263,H2263,J2263,K2263,L2263,M2263)</f>
        <v>1041.3123344</v>
      </c>
      <c r="T2263" s="25" t="n">
        <f aca="false">SUM(F2263,H2263,J2263,K2263,L2263,M2263,Q2263)</f>
        <v>1041.3123344</v>
      </c>
      <c r="AMH2263" s="13"/>
      <c r="AMI2263" s="0"/>
      <c r="AMJ2263" s="0"/>
    </row>
    <row r="2264" s="39" customFormat="true" ht="13.8" hidden="false" customHeight="false" outlineLevel="0" collapsed="false">
      <c r="A2264" s="27" t="n">
        <v>31307264</v>
      </c>
      <c r="B2264" s="28" t="s">
        <v>2292</v>
      </c>
      <c r="C2264" s="29"/>
      <c r="D2264" s="29"/>
      <c r="E2264" s="27" t="s">
        <v>221</v>
      </c>
      <c r="F2264" s="19" t="n">
        <f aca="false">IF(C2264="",VLOOKUP(E2264,'PORTE E UCO'!$A$5:$D$46,4,0),VLOOKUP(E2264,'PORTE E UCO'!$A$5:$D$46,4,0)*C2264)</f>
        <v>1140.948712</v>
      </c>
      <c r="G2264" s="30" t="n">
        <v>44.61</v>
      </c>
      <c r="H2264" s="21" t="n">
        <f aca="false">G2264*$R$2</f>
        <v>877.64072352</v>
      </c>
      <c r="I2264" s="27" t="n">
        <v>1</v>
      </c>
      <c r="J2264" s="22" t="n">
        <f aca="false">IF(I2264&gt;=1,F2264*$J$2,"")</f>
        <v>342.2846136</v>
      </c>
      <c r="K2264" s="22" t="str">
        <f aca="false">IF(I2264&gt;=2,F2264*$K$2,"")</f>
        <v/>
      </c>
      <c r="L2264" s="22" t="str">
        <f aca="false">IF(I2264&gt;=3,F2264*$L$2,"")</f>
        <v/>
      </c>
      <c r="M2264" s="22" t="str">
        <f aca="false">IF(I2264&gt;=4,F2264*$M$2,"")</f>
        <v/>
      </c>
      <c r="N2264" s="27" t="n">
        <v>5</v>
      </c>
      <c r="O2264" s="27" t="n">
        <v>0</v>
      </c>
      <c r="P2264" s="31" t="n">
        <v>0</v>
      </c>
      <c r="Q2264" s="32"/>
      <c r="R2264" s="38"/>
      <c r="S2264" s="25" t="n">
        <f aca="false">SUM(F2264,H2264,J2264,K2264,L2264,M2264)</f>
        <v>2360.87404912</v>
      </c>
      <c r="T2264" s="25" t="n">
        <f aca="false">SUM(F2264,H2264,J2264,K2264,L2264,M2264,Q2264)</f>
        <v>2360.87404912</v>
      </c>
      <c r="AMH2264" s="13"/>
      <c r="AMI2264" s="0"/>
      <c r="AMJ2264" s="0"/>
    </row>
    <row r="2265" s="39" customFormat="true" ht="13.8" hidden="false" customHeight="false" outlineLevel="0" collapsed="false">
      <c r="A2265" s="16" t="n">
        <v>31307140</v>
      </c>
      <c r="B2265" s="17" t="s">
        <v>2293</v>
      </c>
      <c r="C2265" s="18"/>
      <c r="D2265" s="18"/>
      <c r="E2265" s="16" t="s">
        <v>24</v>
      </c>
      <c r="F2265" s="19" t="n">
        <f aca="false">IF(C2265="",VLOOKUP(E2265,'PORTE E UCO'!$A$5:$D$46,4,0),VLOOKUP(E2265,'PORTE E UCO'!$A$5:$D$46,4,0)*C2265)</f>
        <v>377.223602</v>
      </c>
      <c r="G2265" s="20"/>
      <c r="H2265" s="21" t="n">
        <f aca="false">G2265*$R$2</f>
        <v>0</v>
      </c>
      <c r="I2265" s="16" t="n">
        <v>1</v>
      </c>
      <c r="J2265" s="22" t="n">
        <f aca="false">IF(I2265&gt;=1,F2265*$J$2,"")</f>
        <v>113.1670806</v>
      </c>
      <c r="K2265" s="22" t="str">
        <f aca="false">IF(I2265&gt;=2,F2265*$K$2,"")</f>
        <v/>
      </c>
      <c r="L2265" s="22" t="str">
        <f aca="false">IF(I2265&gt;=3,F2265*$L$2,"")</f>
        <v/>
      </c>
      <c r="M2265" s="22" t="str">
        <f aca="false">IF(I2265&gt;=4,F2265*$M$2,"")</f>
        <v/>
      </c>
      <c r="N2265" s="16" t="n">
        <v>4</v>
      </c>
      <c r="O2265" s="16" t="n">
        <v>0</v>
      </c>
      <c r="P2265" s="23" t="n">
        <v>0</v>
      </c>
      <c r="Q2265" s="22"/>
      <c r="R2265" s="38"/>
      <c r="S2265" s="25" t="n">
        <f aca="false">SUM(F2265,H2265,J2265,K2265,L2265,M2265)</f>
        <v>490.3906826</v>
      </c>
      <c r="T2265" s="25" t="n">
        <f aca="false">SUM(F2265,H2265,J2265,K2265,L2265,M2265,Q2265)</f>
        <v>490.3906826</v>
      </c>
      <c r="AMH2265" s="13"/>
      <c r="AMI2265" s="0"/>
      <c r="AMJ2265" s="0"/>
    </row>
    <row r="2266" s="39" customFormat="true" ht="13.8" hidden="false" customHeight="false" outlineLevel="0" collapsed="false">
      <c r="A2266" s="27" t="n">
        <v>31307272</v>
      </c>
      <c r="B2266" s="28" t="s">
        <v>2294</v>
      </c>
      <c r="C2266" s="29"/>
      <c r="D2266" s="29"/>
      <c r="E2266" s="27" t="s">
        <v>350</v>
      </c>
      <c r="F2266" s="19" t="n">
        <f aca="false">IF(C2266="",VLOOKUP(E2266,'PORTE E UCO'!$A$5:$D$46,4,0),VLOOKUP(E2266,'PORTE E UCO'!$A$5:$D$46,4,0)*C2266)</f>
        <v>479.687048</v>
      </c>
      <c r="G2266" s="30" t="n">
        <v>30.41</v>
      </c>
      <c r="H2266" s="21" t="n">
        <f aca="false">G2266*$R$2</f>
        <v>598.27514912</v>
      </c>
      <c r="I2266" s="27" t="n">
        <v>1</v>
      </c>
      <c r="J2266" s="22" t="n">
        <f aca="false">IF(I2266&gt;=1,F2266*$J$2,"")</f>
        <v>143.9061144</v>
      </c>
      <c r="K2266" s="22" t="str">
        <f aca="false">IF(I2266&gt;=2,F2266*$K$2,"")</f>
        <v/>
      </c>
      <c r="L2266" s="22" t="str">
        <f aca="false">IF(I2266&gt;=3,F2266*$L$2,"")</f>
        <v/>
      </c>
      <c r="M2266" s="22" t="str">
        <f aca="false">IF(I2266&gt;=4,F2266*$M$2,"")</f>
        <v/>
      </c>
      <c r="N2266" s="27" t="n">
        <v>5</v>
      </c>
      <c r="O2266" s="27" t="n">
        <v>0</v>
      </c>
      <c r="P2266" s="31" t="n">
        <v>0</v>
      </c>
      <c r="Q2266" s="32"/>
      <c r="R2266" s="38"/>
      <c r="S2266" s="25" t="n">
        <f aca="false">SUM(F2266,H2266,J2266,K2266,L2266,M2266)</f>
        <v>1221.86831152</v>
      </c>
      <c r="T2266" s="25" t="n">
        <f aca="false">SUM(F2266,H2266,J2266,K2266,L2266,M2266,Q2266)</f>
        <v>1221.86831152</v>
      </c>
      <c r="AMH2266" s="13"/>
      <c r="AMI2266" s="0"/>
      <c r="AMJ2266" s="0"/>
    </row>
    <row r="2267" s="39" customFormat="true" ht="13.8" hidden="false" customHeight="false" outlineLevel="0" collapsed="false">
      <c r="A2267" s="16" t="n">
        <v>31308015</v>
      </c>
      <c r="B2267" s="17" t="s">
        <v>2295</v>
      </c>
      <c r="C2267" s="18"/>
      <c r="D2267" s="18"/>
      <c r="E2267" s="16" t="s">
        <v>272</v>
      </c>
      <c r="F2267" s="19" t="n">
        <f aca="false">IF(C2267="",VLOOKUP(E2267,'PORTE E UCO'!$A$5:$D$46,4,0),VLOOKUP(E2267,'PORTE E UCO'!$A$5:$D$46,4,0)*C2267)</f>
        <v>801.009488</v>
      </c>
      <c r="G2267" s="20"/>
      <c r="H2267" s="21" t="n">
        <f aca="false">G2267*$R$2</f>
        <v>0</v>
      </c>
      <c r="I2267" s="16" t="n">
        <v>0</v>
      </c>
      <c r="J2267" s="22" t="str">
        <f aca="false">IF(I2267&gt;=1,F2267*$J$2,"")</f>
        <v/>
      </c>
      <c r="K2267" s="22" t="str">
        <f aca="false">IF(I2267&gt;=2,F2267*$K$2,"")</f>
        <v/>
      </c>
      <c r="L2267" s="22" t="str">
        <f aca="false">IF(I2267&gt;=3,F2267*$L$2,"")</f>
        <v/>
      </c>
      <c r="M2267" s="22" t="str">
        <f aca="false">IF(I2267&gt;=4,F2267*$M$2,"")</f>
        <v/>
      </c>
      <c r="N2267" s="16" t="n">
        <v>0</v>
      </c>
      <c r="O2267" s="16" t="n">
        <v>0</v>
      </c>
      <c r="P2267" s="23" t="n">
        <v>0</v>
      </c>
      <c r="Q2267" s="22"/>
      <c r="R2267" s="38"/>
      <c r="S2267" s="25" t="n">
        <f aca="false">SUM(F2267,H2267,J2267,K2267,L2267,M2267)</f>
        <v>801.009488</v>
      </c>
      <c r="T2267" s="25" t="n">
        <f aca="false">SUM(F2267,H2267,J2267,K2267,L2267,M2267,Q2267)</f>
        <v>801.009488</v>
      </c>
      <c r="AMH2267" s="13"/>
      <c r="AMI2267" s="0"/>
      <c r="AMJ2267" s="0"/>
    </row>
    <row r="2268" s="39" customFormat="true" ht="13.8" hidden="false" customHeight="false" outlineLevel="0" collapsed="false">
      <c r="A2268" s="27" t="n">
        <v>31308023</v>
      </c>
      <c r="B2268" s="28" t="s">
        <v>2296</v>
      </c>
      <c r="C2268" s="29"/>
      <c r="D2268" s="29"/>
      <c r="E2268" s="27" t="s">
        <v>272</v>
      </c>
      <c r="F2268" s="19" t="n">
        <f aca="false">IF(C2268="",VLOOKUP(E2268,'PORTE E UCO'!$A$5:$D$46,4,0),VLOOKUP(E2268,'PORTE E UCO'!$A$5:$D$46,4,0)*C2268)</f>
        <v>801.009488</v>
      </c>
      <c r="G2268" s="30"/>
      <c r="H2268" s="21" t="n">
        <f aca="false">G2268*$R$2</f>
        <v>0</v>
      </c>
      <c r="I2268" s="27" t="n">
        <v>1</v>
      </c>
      <c r="J2268" s="22" t="n">
        <f aca="false">IF(I2268&gt;=1,F2268*$J$2,"")</f>
        <v>240.3028464</v>
      </c>
      <c r="K2268" s="22" t="str">
        <f aca="false">IF(I2268&gt;=2,F2268*$K$2,"")</f>
        <v/>
      </c>
      <c r="L2268" s="22" t="str">
        <f aca="false">IF(I2268&gt;=3,F2268*$L$2,"")</f>
        <v/>
      </c>
      <c r="M2268" s="22" t="str">
        <f aca="false">IF(I2268&gt;=4,F2268*$M$2,"")</f>
        <v/>
      </c>
      <c r="N2268" s="27" t="n">
        <v>3</v>
      </c>
      <c r="O2268" s="27" t="n">
        <v>0</v>
      </c>
      <c r="P2268" s="31" t="n">
        <v>0</v>
      </c>
      <c r="Q2268" s="32"/>
      <c r="R2268" s="38"/>
      <c r="S2268" s="25" t="n">
        <f aca="false">SUM(F2268,H2268,J2268,K2268,L2268,M2268)</f>
        <v>1041.3123344</v>
      </c>
      <c r="T2268" s="25" t="n">
        <f aca="false">SUM(F2268,H2268,J2268,K2268,L2268,M2268,Q2268)</f>
        <v>1041.3123344</v>
      </c>
      <c r="AMH2268" s="13"/>
      <c r="AMI2268" s="0"/>
      <c r="AMJ2268" s="0"/>
    </row>
    <row r="2269" s="39" customFormat="true" ht="13.8" hidden="false" customHeight="false" outlineLevel="0" collapsed="false">
      <c r="A2269" s="16" t="n">
        <v>31308031</v>
      </c>
      <c r="B2269" s="17" t="s">
        <v>2297</v>
      </c>
      <c r="C2269" s="18"/>
      <c r="D2269" s="18"/>
      <c r="E2269" s="16" t="s">
        <v>31</v>
      </c>
      <c r="F2269" s="19" t="n">
        <f aca="false">IF(C2269="",VLOOKUP(E2269,'PORTE E UCO'!$A$5:$D$46,4,0),VLOOKUP(E2269,'PORTE E UCO'!$A$5:$D$46,4,0)*C2269)</f>
        <v>262.342192</v>
      </c>
      <c r="G2269" s="20"/>
      <c r="H2269" s="21" t="n">
        <f aca="false">G2269*$R$2</f>
        <v>0</v>
      </c>
      <c r="I2269" s="16" t="n">
        <v>0</v>
      </c>
      <c r="J2269" s="22" t="str">
        <f aca="false">IF(I2269&gt;=1,F2269*$J$2,"")</f>
        <v/>
      </c>
      <c r="K2269" s="22" t="str">
        <f aca="false">IF(I2269&gt;=2,F2269*$K$2,"")</f>
        <v/>
      </c>
      <c r="L2269" s="22" t="str">
        <f aca="false">IF(I2269&gt;=3,F2269*$L$2,"")</f>
        <v/>
      </c>
      <c r="M2269" s="22" t="str">
        <f aca="false">IF(I2269&gt;=4,F2269*$M$2,"")</f>
        <v/>
      </c>
      <c r="N2269" s="16" t="n">
        <v>0</v>
      </c>
      <c r="O2269" s="16" t="n">
        <v>0</v>
      </c>
      <c r="P2269" s="23" t="n">
        <v>0</v>
      </c>
      <c r="Q2269" s="22"/>
      <c r="R2269" s="38"/>
      <c r="S2269" s="25" t="n">
        <f aca="false">SUM(F2269,H2269,J2269,K2269,L2269,M2269)</f>
        <v>262.342192</v>
      </c>
      <c r="T2269" s="25" t="n">
        <f aca="false">SUM(F2269,H2269,J2269,K2269,L2269,M2269,Q2269)</f>
        <v>262.342192</v>
      </c>
      <c r="AMH2269" s="13"/>
      <c r="AMI2269" s="0"/>
      <c r="AMJ2269" s="0"/>
    </row>
    <row r="2270" s="39" customFormat="true" ht="13.8" hidden="false" customHeight="false" outlineLevel="0" collapsed="false">
      <c r="A2270" s="27" t="n">
        <v>31308040</v>
      </c>
      <c r="B2270" s="28" t="s">
        <v>2298</v>
      </c>
      <c r="C2270" s="29"/>
      <c r="D2270" s="29"/>
      <c r="E2270" s="27" t="s">
        <v>26</v>
      </c>
      <c r="F2270" s="19" t="n">
        <f aca="false">IF(C2270="",VLOOKUP(E2270,'PORTE E UCO'!$A$5:$D$46,4,0),VLOOKUP(E2270,'PORTE E UCO'!$A$5:$D$46,4,0)*C2270)</f>
        <v>324.442174</v>
      </c>
      <c r="G2270" s="30"/>
      <c r="H2270" s="21" t="n">
        <f aca="false">G2270*$R$2</f>
        <v>0</v>
      </c>
      <c r="I2270" s="27" t="n">
        <v>0</v>
      </c>
      <c r="J2270" s="22" t="str">
        <f aca="false">IF(I2270&gt;=1,F2270*$J$2,"")</f>
        <v/>
      </c>
      <c r="K2270" s="22" t="str">
        <f aca="false">IF(I2270&gt;=2,F2270*$K$2,"")</f>
        <v/>
      </c>
      <c r="L2270" s="22" t="str">
        <f aca="false">IF(I2270&gt;=3,F2270*$L$2,"")</f>
        <v/>
      </c>
      <c r="M2270" s="22" t="str">
        <f aca="false">IF(I2270&gt;=4,F2270*$M$2,"")</f>
        <v/>
      </c>
      <c r="N2270" s="27" t="n">
        <v>0</v>
      </c>
      <c r="O2270" s="27" t="n">
        <v>0</v>
      </c>
      <c r="P2270" s="31" t="n">
        <v>0</v>
      </c>
      <c r="Q2270" s="32"/>
      <c r="R2270" s="38"/>
      <c r="S2270" s="25" t="n">
        <f aca="false">SUM(F2270,H2270,J2270,K2270,L2270,M2270)</f>
        <v>324.442174</v>
      </c>
      <c r="T2270" s="25" t="n">
        <f aca="false">SUM(F2270,H2270,J2270,K2270,L2270,M2270,Q2270)</f>
        <v>324.442174</v>
      </c>
      <c r="AMH2270" s="13"/>
      <c r="AMI2270" s="0"/>
      <c r="AMJ2270" s="0"/>
    </row>
    <row r="2271" s="39" customFormat="true" ht="13.8" hidden="false" customHeight="false" outlineLevel="0" collapsed="false">
      <c r="A2271" s="16" t="n">
        <v>31309011</v>
      </c>
      <c r="B2271" s="17" t="s">
        <v>2299</v>
      </c>
      <c r="C2271" s="18"/>
      <c r="D2271" s="18"/>
      <c r="E2271" s="16" t="s">
        <v>37</v>
      </c>
      <c r="F2271" s="19" t="n">
        <f aca="false">IF(C2271="",VLOOKUP(E2271,'PORTE E UCO'!$A$5:$D$46,4,0),VLOOKUP(E2271,'PORTE E UCO'!$A$5:$D$46,4,0)*C2271)</f>
        <v>192.437794</v>
      </c>
      <c r="G2271" s="20"/>
      <c r="H2271" s="21" t="n">
        <f aca="false">G2271*$R$2</f>
        <v>0</v>
      </c>
      <c r="I2271" s="16" t="n">
        <v>0</v>
      </c>
      <c r="J2271" s="22" t="str">
        <f aca="false">IF(I2271&gt;=1,F2271*$J$2,"")</f>
        <v/>
      </c>
      <c r="K2271" s="22" t="str">
        <f aca="false">IF(I2271&gt;=2,F2271*$K$2,"")</f>
        <v/>
      </c>
      <c r="L2271" s="22" t="str">
        <f aca="false">IF(I2271&gt;=3,F2271*$L$2,"")</f>
        <v/>
      </c>
      <c r="M2271" s="22" t="str">
        <f aca="false">IF(I2271&gt;=4,F2271*$M$2,"")</f>
        <v/>
      </c>
      <c r="N2271" s="16" t="n">
        <v>0</v>
      </c>
      <c r="O2271" s="16" t="n">
        <v>0</v>
      </c>
      <c r="P2271" s="23" t="n">
        <v>0</v>
      </c>
      <c r="Q2271" s="22"/>
      <c r="R2271" s="38"/>
      <c r="S2271" s="25" t="n">
        <f aca="false">SUM(F2271,H2271,J2271,K2271,L2271,M2271)</f>
        <v>192.437794</v>
      </c>
      <c r="T2271" s="25" t="n">
        <f aca="false">SUM(F2271,H2271,J2271,K2271,L2271,M2271,Q2271)</f>
        <v>192.437794</v>
      </c>
      <c r="AMH2271" s="13"/>
      <c r="AMI2271" s="0"/>
      <c r="AMJ2271" s="0"/>
    </row>
    <row r="2272" s="39" customFormat="true" ht="13.8" hidden="false" customHeight="false" outlineLevel="0" collapsed="false">
      <c r="A2272" s="27" t="n">
        <v>31309020</v>
      </c>
      <c r="B2272" s="28" t="s">
        <v>2300</v>
      </c>
      <c r="C2272" s="29"/>
      <c r="D2272" s="29"/>
      <c r="E2272" s="27" t="s">
        <v>31</v>
      </c>
      <c r="F2272" s="19" t="n">
        <f aca="false">IF(C2272="",VLOOKUP(E2272,'PORTE E UCO'!$A$5:$D$46,4,0),VLOOKUP(E2272,'PORTE E UCO'!$A$5:$D$46,4,0)*C2272)</f>
        <v>262.342192</v>
      </c>
      <c r="G2272" s="30"/>
      <c r="H2272" s="21" t="n">
        <f aca="false">G2272*$R$2</f>
        <v>0</v>
      </c>
      <c r="I2272" s="27" t="n">
        <v>0</v>
      </c>
      <c r="J2272" s="22" t="str">
        <f aca="false">IF(I2272&gt;=1,F2272*$J$2,"")</f>
        <v/>
      </c>
      <c r="K2272" s="22" t="str">
        <f aca="false">IF(I2272&gt;=2,F2272*$K$2,"")</f>
        <v/>
      </c>
      <c r="L2272" s="22" t="str">
        <f aca="false">IF(I2272&gt;=3,F2272*$L$2,"")</f>
        <v/>
      </c>
      <c r="M2272" s="22" t="str">
        <f aca="false">IF(I2272&gt;=4,F2272*$M$2,"")</f>
        <v/>
      </c>
      <c r="N2272" s="27" t="n">
        <v>2</v>
      </c>
      <c r="O2272" s="27" t="n">
        <v>0</v>
      </c>
      <c r="P2272" s="31" t="n">
        <v>0</v>
      </c>
      <c r="Q2272" s="32"/>
      <c r="R2272" s="38"/>
      <c r="S2272" s="25" t="n">
        <f aca="false">SUM(F2272,H2272,J2272,K2272,L2272,M2272)</f>
        <v>262.342192</v>
      </c>
      <c r="T2272" s="25" t="n">
        <f aca="false">SUM(F2272,H2272,J2272,K2272,L2272,M2272,Q2272)</f>
        <v>262.342192</v>
      </c>
      <c r="AMH2272" s="13"/>
      <c r="AMI2272" s="0"/>
      <c r="AMJ2272" s="0"/>
    </row>
    <row r="2273" s="39" customFormat="true" ht="28.3" hidden="false" customHeight="false" outlineLevel="0" collapsed="false">
      <c r="A2273" s="16" t="n">
        <v>31309038</v>
      </c>
      <c r="B2273" s="17" t="s">
        <v>2301</v>
      </c>
      <c r="C2273" s="18"/>
      <c r="D2273" s="18"/>
      <c r="E2273" s="16" t="s">
        <v>22</v>
      </c>
      <c r="F2273" s="19" t="n">
        <f aca="false">IF(C2273="",VLOOKUP(E2273,'PORTE E UCO'!$A$5:$D$46,4,0),VLOOKUP(E2273,'PORTE E UCO'!$A$5:$D$46,4,0)*C2273)</f>
        <v>220.434104</v>
      </c>
      <c r="G2273" s="20"/>
      <c r="H2273" s="21" t="n">
        <f aca="false">G2273*$R$2</f>
        <v>0</v>
      </c>
      <c r="I2273" s="16" t="n">
        <v>0</v>
      </c>
      <c r="J2273" s="22" t="str">
        <f aca="false">IF(I2273&gt;=1,F2273*$J$2,"")</f>
        <v/>
      </c>
      <c r="K2273" s="22" t="str">
        <f aca="false">IF(I2273&gt;=2,F2273*$K$2,"")</f>
        <v/>
      </c>
      <c r="L2273" s="22" t="str">
        <f aca="false">IF(I2273&gt;=3,F2273*$L$2,"")</f>
        <v/>
      </c>
      <c r="M2273" s="22" t="str">
        <f aca="false">IF(I2273&gt;=4,F2273*$M$2,"")</f>
        <v/>
      </c>
      <c r="N2273" s="16" t="n">
        <v>2</v>
      </c>
      <c r="O2273" s="16" t="n">
        <v>0</v>
      </c>
      <c r="P2273" s="23" t="n">
        <v>0</v>
      </c>
      <c r="Q2273" s="22"/>
      <c r="R2273" s="38"/>
      <c r="S2273" s="25" t="n">
        <f aca="false">SUM(F2273,H2273,J2273,K2273,L2273,M2273)</f>
        <v>220.434104</v>
      </c>
      <c r="T2273" s="25" t="n">
        <f aca="false">SUM(F2273,H2273,J2273,K2273,L2273,M2273,Q2273)</f>
        <v>220.434104</v>
      </c>
      <c r="AMH2273" s="13"/>
      <c r="AMI2273" s="0"/>
      <c r="AMJ2273" s="0"/>
    </row>
    <row r="2274" s="39" customFormat="true" ht="13.8" hidden="false" customHeight="false" outlineLevel="0" collapsed="false">
      <c r="A2274" s="27" t="n">
        <v>31309046</v>
      </c>
      <c r="B2274" s="28" t="s">
        <v>2302</v>
      </c>
      <c r="C2274" s="29"/>
      <c r="D2274" s="29"/>
      <c r="E2274" s="27" t="s">
        <v>26</v>
      </c>
      <c r="F2274" s="19" t="n">
        <f aca="false">IF(C2274="",VLOOKUP(E2274,'PORTE E UCO'!$A$5:$D$46,4,0),VLOOKUP(E2274,'PORTE E UCO'!$A$5:$D$46,4,0)*C2274)</f>
        <v>324.442174</v>
      </c>
      <c r="G2274" s="30"/>
      <c r="H2274" s="21" t="n">
        <f aca="false">G2274*$R$2</f>
        <v>0</v>
      </c>
      <c r="I2274" s="27" t="n">
        <v>1</v>
      </c>
      <c r="J2274" s="22" t="n">
        <f aca="false">IF(I2274&gt;=1,F2274*$J$2,"")</f>
        <v>97.3326522</v>
      </c>
      <c r="K2274" s="22" t="str">
        <f aca="false">IF(I2274&gt;=2,F2274*$K$2,"")</f>
        <v/>
      </c>
      <c r="L2274" s="22" t="str">
        <f aca="false">IF(I2274&gt;=3,F2274*$L$2,"")</f>
        <v/>
      </c>
      <c r="M2274" s="22" t="str">
        <f aca="false">IF(I2274&gt;=4,F2274*$M$2,"")</f>
        <v/>
      </c>
      <c r="N2274" s="27" t="n">
        <v>2</v>
      </c>
      <c r="O2274" s="27" t="n">
        <v>0</v>
      </c>
      <c r="P2274" s="31" t="n">
        <v>0</v>
      </c>
      <c r="Q2274" s="32"/>
      <c r="R2274" s="38"/>
      <c r="S2274" s="25" t="n">
        <f aca="false">SUM(F2274,H2274,J2274,K2274,L2274,M2274)</f>
        <v>421.7748262</v>
      </c>
      <c r="T2274" s="25" t="n">
        <f aca="false">SUM(F2274,H2274,J2274,K2274,L2274,M2274,Q2274)</f>
        <v>421.7748262</v>
      </c>
      <c r="AMH2274" s="13"/>
      <c r="AMI2274" s="0"/>
      <c r="AMJ2274" s="0"/>
    </row>
    <row r="2275" s="39" customFormat="true" ht="13.8" hidden="false" customHeight="false" outlineLevel="0" collapsed="false">
      <c r="A2275" s="16" t="n">
        <v>31309054</v>
      </c>
      <c r="B2275" s="17" t="s">
        <v>2303</v>
      </c>
      <c r="C2275" s="18"/>
      <c r="D2275" s="18"/>
      <c r="E2275" s="16" t="s">
        <v>206</v>
      </c>
      <c r="F2275" s="19" t="n">
        <f aca="false">IF(C2275="",VLOOKUP(E2275,'PORTE E UCO'!$A$5:$D$46,4,0),VLOOKUP(E2275,'PORTE E UCO'!$A$5:$D$46,4,0)*C2275)</f>
        <v>839.818166</v>
      </c>
      <c r="G2275" s="20"/>
      <c r="H2275" s="21" t="n">
        <f aca="false">G2275*$R$2</f>
        <v>0</v>
      </c>
      <c r="I2275" s="16" t="n">
        <v>1</v>
      </c>
      <c r="J2275" s="22" t="n">
        <f aca="false">IF(I2275&gt;=1,F2275*$J$2,"")</f>
        <v>251.9454498</v>
      </c>
      <c r="K2275" s="22" t="str">
        <f aca="false">IF(I2275&gt;=2,F2275*$K$2,"")</f>
        <v/>
      </c>
      <c r="L2275" s="22" t="str">
        <f aca="false">IF(I2275&gt;=3,F2275*$L$2,"")</f>
        <v/>
      </c>
      <c r="M2275" s="22" t="str">
        <f aca="false">IF(I2275&gt;=4,F2275*$M$2,"")</f>
        <v/>
      </c>
      <c r="N2275" s="16" t="n">
        <v>5</v>
      </c>
      <c r="O2275" s="16" t="n">
        <v>0</v>
      </c>
      <c r="P2275" s="23" t="n">
        <v>0</v>
      </c>
      <c r="Q2275" s="22"/>
      <c r="R2275" s="38"/>
      <c r="S2275" s="25" t="n">
        <f aca="false">SUM(F2275,H2275,J2275,K2275,L2275,M2275)</f>
        <v>1091.7636158</v>
      </c>
      <c r="T2275" s="25" t="n">
        <f aca="false">SUM(F2275,H2275,J2275,K2275,L2275,M2275,Q2275)</f>
        <v>1091.7636158</v>
      </c>
      <c r="AMH2275" s="13"/>
      <c r="AMI2275" s="0"/>
      <c r="AMJ2275" s="0"/>
    </row>
    <row r="2276" s="39" customFormat="true" ht="13.8" hidden="false" customHeight="false" outlineLevel="0" collapsed="false">
      <c r="A2276" s="27" t="n">
        <v>31309062</v>
      </c>
      <c r="B2276" s="28" t="s">
        <v>2304</v>
      </c>
      <c r="C2276" s="29"/>
      <c r="D2276" s="29"/>
      <c r="E2276" s="27" t="s">
        <v>31</v>
      </c>
      <c r="F2276" s="19" t="n">
        <f aca="false">IF(C2276="",VLOOKUP(E2276,'PORTE E UCO'!$A$5:$D$46,4,0),VLOOKUP(E2276,'PORTE E UCO'!$A$5:$D$46,4,0)*C2276)</f>
        <v>262.342192</v>
      </c>
      <c r="G2276" s="30"/>
      <c r="H2276" s="21" t="n">
        <f aca="false">G2276*$R$2</f>
        <v>0</v>
      </c>
      <c r="I2276" s="27" t="n">
        <v>0</v>
      </c>
      <c r="J2276" s="22" t="str">
        <f aca="false">IF(I2276&gt;=1,F2276*$J$2,"")</f>
        <v/>
      </c>
      <c r="K2276" s="22" t="str">
        <f aca="false">IF(I2276&gt;=2,F2276*$K$2,"")</f>
        <v/>
      </c>
      <c r="L2276" s="22" t="str">
        <f aca="false">IF(I2276&gt;=3,F2276*$L$2,"")</f>
        <v/>
      </c>
      <c r="M2276" s="22" t="str">
        <f aca="false">IF(I2276&gt;=4,F2276*$M$2,"")</f>
        <v/>
      </c>
      <c r="N2276" s="27" t="n">
        <v>2</v>
      </c>
      <c r="O2276" s="27" t="n">
        <v>0</v>
      </c>
      <c r="P2276" s="31" t="n">
        <v>0</v>
      </c>
      <c r="Q2276" s="32"/>
      <c r="R2276" s="38"/>
      <c r="S2276" s="25" t="n">
        <f aca="false">SUM(F2276,H2276,J2276,K2276,L2276,M2276)</f>
        <v>262.342192</v>
      </c>
      <c r="T2276" s="25" t="n">
        <f aca="false">SUM(F2276,H2276,J2276,K2276,L2276,M2276,Q2276)</f>
        <v>262.342192</v>
      </c>
      <c r="AMH2276" s="13"/>
      <c r="AMI2276" s="0"/>
      <c r="AMJ2276" s="0"/>
    </row>
    <row r="2277" s="39" customFormat="true" ht="13.8" hidden="false" customHeight="false" outlineLevel="0" collapsed="false">
      <c r="A2277" s="16" t="n">
        <v>31309070</v>
      </c>
      <c r="B2277" s="17" t="s">
        <v>2305</v>
      </c>
      <c r="C2277" s="18"/>
      <c r="D2277" s="18"/>
      <c r="E2277" s="16" t="s">
        <v>229</v>
      </c>
      <c r="F2277" s="19" t="n">
        <f aca="false">IF(C2277="",VLOOKUP(E2277,'PORTE E UCO'!$A$5:$D$46,4,0),VLOOKUP(E2277,'PORTE E UCO'!$A$5:$D$46,4,0)*C2277)</f>
        <v>946.935808</v>
      </c>
      <c r="G2277" s="20"/>
      <c r="H2277" s="21" t="n">
        <f aca="false">G2277*$R$2</f>
        <v>0</v>
      </c>
      <c r="I2277" s="16" t="n">
        <v>0</v>
      </c>
      <c r="J2277" s="22" t="str">
        <f aca="false">IF(I2277&gt;=1,F2277*$J$2,"")</f>
        <v/>
      </c>
      <c r="K2277" s="22" t="str">
        <f aca="false">IF(I2277&gt;=2,F2277*$K$2,"")</f>
        <v/>
      </c>
      <c r="L2277" s="22" t="str">
        <f aca="false">IF(I2277&gt;=3,F2277*$L$2,"")</f>
        <v/>
      </c>
      <c r="M2277" s="22" t="str">
        <f aca="false">IF(I2277&gt;=4,F2277*$M$2,"")</f>
        <v/>
      </c>
      <c r="N2277" s="16" t="n">
        <v>6</v>
      </c>
      <c r="O2277" s="16" t="n">
        <v>0</v>
      </c>
      <c r="P2277" s="23" t="n">
        <v>0</v>
      </c>
      <c r="Q2277" s="22"/>
      <c r="R2277" s="38"/>
      <c r="S2277" s="25" t="n">
        <f aca="false">SUM(F2277,H2277,J2277,K2277,L2277,M2277)</f>
        <v>946.935808</v>
      </c>
      <c r="T2277" s="25" t="n">
        <f aca="false">SUM(F2277,H2277,J2277,K2277,L2277,M2277,Q2277)</f>
        <v>946.935808</v>
      </c>
      <c r="AMH2277" s="13"/>
      <c r="AMI2277" s="0"/>
      <c r="AMJ2277" s="0"/>
    </row>
    <row r="2278" s="39" customFormat="true" ht="13.8" hidden="false" customHeight="false" outlineLevel="0" collapsed="false">
      <c r="A2278" s="27" t="n">
        <v>31309089</v>
      </c>
      <c r="B2278" s="28" t="s">
        <v>2306</v>
      </c>
      <c r="C2278" s="29"/>
      <c r="D2278" s="29"/>
      <c r="E2278" s="27" t="s">
        <v>272</v>
      </c>
      <c r="F2278" s="19" t="n">
        <f aca="false">IF(C2278="",VLOOKUP(E2278,'PORTE E UCO'!$A$5:$D$46,4,0),VLOOKUP(E2278,'PORTE E UCO'!$A$5:$D$46,4,0)*C2278)</f>
        <v>801.009488</v>
      </c>
      <c r="G2278" s="30"/>
      <c r="H2278" s="21" t="n">
        <f aca="false">G2278*$R$2</f>
        <v>0</v>
      </c>
      <c r="I2278" s="27" t="n">
        <v>1</v>
      </c>
      <c r="J2278" s="22" t="n">
        <f aca="false">IF(I2278&gt;=1,F2278*$J$2,"")</f>
        <v>240.3028464</v>
      </c>
      <c r="K2278" s="22" t="str">
        <f aca="false">IF(I2278&gt;=2,F2278*$K$2,"")</f>
        <v/>
      </c>
      <c r="L2278" s="22" t="str">
        <f aca="false">IF(I2278&gt;=3,F2278*$L$2,"")</f>
        <v/>
      </c>
      <c r="M2278" s="22" t="str">
        <f aca="false">IF(I2278&gt;=4,F2278*$M$2,"")</f>
        <v/>
      </c>
      <c r="N2278" s="27" t="n">
        <v>4</v>
      </c>
      <c r="O2278" s="27" t="n">
        <v>0</v>
      </c>
      <c r="P2278" s="31" t="n">
        <v>0</v>
      </c>
      <c r="Q2278" s="32"/>
      <c r="R2278" s="38"/>
      <c r="S2278" s="25" t="n">
        <f aca="false">SUM(F2278,H2278,J2278,K2278,L2278,M2278)</f>
        <v>1041.3123344</v>
      </c>
      <c r="T2278" s="25" t="n">
        <f aca="false">SUM(F2278,H2278,J2278,K2278,L2278,M2278,Q2278)</f>
        <v>1041.3123344</v>
      </c>
      <c r="AMH2278" s="13"/>
      <c r="AMI2278" s="0"/>
      <c r="AMJ2278" s="0"/>
    </row>
    <row r="2279" s="39" customFormat="true" ht="13.8" hidden="false" customHeight="false" outlineLevel="0" collapsed="false">
      <c r="A2279" s="16" t="n">
        <v>31309186</v>
      </c>
      <c r="B2279" s="17" t="s">
        <v>2307</v>
      </c>
      <c r="C2279" s="18"/>
      <c r="D2279" s="18"/>
      <c r="E2279" s="16" t="s">
        <v>225</v>
      </c>
      <c r="F2279" s="19" t="n">
        <f aca="false">IF(C2279="",VLOOKUP(E2279,'PORTE E UCO'!$A$5:$D$46,4,0),VLOOKUP(E2279,'PORTE E UCO'!$A$5:$D$46,4,0)*C2279)</f>
        <v>1035.416342</v>
      </c>
      <c r="G2279" s="20" t="n">
        <v>44.61</v>
      </c>
      <c r="H2279" s="21" t="n">
        <f aca="false">G2279*$R$2</f>
        <v>877.64072352</v>
      </c>
      <c r="I2279" s="16" t="n">
        <v>1</v>
      </c>
      <c r="J2279" s="22" t="n">
        <f aca="false">IF(I2279&gt;=1,F2279*$J$2,"")</f>
        <v>310.6249026</v>
      </c>
      <c r="K2279" s="22" t="str">
        <f aca="false">IF(I2279&gt;=2,F2279*$K$2,"")</f>
        <v/>
      </c>
      <c r="L2279" s="22" t="str">
        <f aca="false">IF(I2279&gt;=3,F2279*$L$2,"")</f>
        <v/>
      </c>
      <c r="M2279" s="22" t="str">
        <f aca="false">IF(I2279&gt;=4,F2279*$M$2,"")</f>
        <v/>
      </c>
      <c r="N2279" s="16" t="n">
        <v>5</v>
      </c>
      <c r="O2279" s="16" t="n">
        <v>0</v>
      </c>
      <c r="P2279" s="23" t="n">
        <v>0</v>
      </c>
      <c r="Q2279" s="22"/>
      <c r="R2279" s="38"/>
      <c r="S2279" s="25" t="n">
        <f aca="false">SUM(F2279,H2279,J2279,K2279,L2279,M2279)</f>
        <v>2223.68196812</v>
      </c>
      <c r="T2279" s="25" t="n">
        <f aca="false">SUM(F2279,H2279,J2279,K2279,L2279,M2279,Q2279)</f>
        <v>2223.68196812</v>
      </c>
      <c r="AMH2279" s="13"/>
      <c r="AMI2279" s="0"/>
      <c r="AMJ2279" s="0"/>
    </row>
    <row r="2280" s="39" customFormat="true" ht="13.8" hidden="false" customHeight="false" outlineLevel="0" collapsed="false">
      <c r="A2280" s="27" t="n">
        <v>31309097</v>
      </c>
      <c r="B2280" s="28" t="s">
        <v>2308</v>
      </c>
      <c r="C2280" s="29"/>
      <c r="D2280" s="29"/>
      <c r="E2280" s="27" t="s">
        <v>26</v>
      </c>
      <c r="F2280" s="19" t="n">
        <f aca="false">IF(C2280="",VLOOKUP(E2280,'PORTE E UCO'!$A$5:$D$46,4,0),VLOOKUP(E2280,'PORTE E UCO'!$A$5:$D$46,4,0)*C2280)</f>
        <v>324.442174</v>
      </c>
      <c r="G2280" s="30"/>
      <c r="H2280" s="21" t="n">
        <f aca="false">G2280*$R$2</f>
        <v>0</v>
      </c>
      <c r="I2280" s="27" t="n">
        <v>1</v>
      </c>
      <c r="J2280" s="22" t="n">
        <f aca="false">IF(I2280&gt;=1,F2280*$J$2,"")</f>
        <v>97.3326522</v>
      </c>
      <c r="K2280" s="22" t="str">
        <f aca="false">IF(I2280&gt;=2,F2280*$K$2,"")</f>
        <v/>
      </c>
      <c r="L2280" s="22" t="str">
        <f aca="false">IF(I2280&gt;=3,F2280*$L$2,"")</f>
        <v/>
      </c>
      <c r="M2280" s="22" t="str">
        <f aca="false">IF(I2280&gt;=4,F2280*$M$2,"")</f>
        <v/>
      </c>
      <c r="N2280" s="27" t="n">
        <v>5</v>
      </c>
      <c r="O2280" s="27" t="n">
        <v>0</v>
      </c>
      <c r="P2280" s="31" t="n">
        <v>0</v>
      </c>
      <c r="Q2280" s="32"/>
      <c r="R2280" s="38"/>
      <c r="S2280" s="25" t="n">
        <f aca="false">SUM(F2280,H2280,J2280,K2280,L2280,M2280)</f>
        <v>421.7748262</v>
      </c>
      <c r="T2280" s="25" t="n">
        <f aca="false">SUM(F2280,H2280,J2280,K2280,L2280,M2280,Q2280)</f>
        <v>421.7748262</v>
      </c>
      <c r="AMH2280" s="13"/>
      <c r="AMI2280" s="0"/>
      <c r="AMJ2280" s="0"/>
    </row>
    <row r="2281" s="39" customFormat="true" ht="14.95" hidden="false" customHeight="false" outlineLevel="0" collapsed="false">
      <c r="A2281" s="16" t="n">
        <v>31309100</v>
      </c>
      <c r="B2281" s="17" t="s">
        <v>2309</v>
      </c>
      <c r="C2281" s="18"/>
      <c r="D2281" s="18"/>
      <c r="E2281" s="16" t="s">
        <v>37</v>
      </c>
      <c r="F2281" s="19" t="n">
        <f aca="false">IF(C2281="",VLOOKUP(E2281,'PORTE E UCO'!$A$5:$D$46,4,0),VLOOKUP(E2281,'PORTE E UCO'!$A$5:$D$46,4,0)*C2281)</f>
        <v>192.437794</v>
      </c>
      <c r="G2281" s="20"/>
      <c r="H2281" s="21" t="n">
        <f aca="false">G2281*$R$2</f>
        <v>0</v>
      </c>
      <c r="I2281" s="16" t="n">
        <v>0</v>
      </c>
      <c r="J2281" s="22" t="str">
        <f aca="false">IF(I2281&gt;=1,F2281*$J$2,"")</f>
        <v/>
      </c>
      <c r="K2281" s="22" t="str">
        <f aca="false">IF(I2281&gt;=2,F2281*$K$2,"")</f>
        <v/>
      </c>
      <c r="L2281" s="22" t="str">
        <f aca="false">IF(I2281&gt;=3,F2281*$L$2,"")</f>
        <v/>
      </c>
      <c r="M2281" s="22" t="str">
        <f aca="false">IF(I2281&gt;=4,F2281*$M$2,"")</f>
        <v/>
      </c>
      <c r="N2281" s="16" t="n">
        <v>3</v>
      </c>
      <c r="O2281" s="16" t="n">
        <v>0</v>
      </c>
      <c r="P2281" s="23" t="n">
        <v>0</v>
      </c>
      <c r="Q2281" s="22"/>
      <c r="R2281" s="38"/>
      <c r="S2281" s="25" t="n">
        <f aca="false">SUM(F2281,H2281,J2281,K2281,L2281,M2281)</f>
        <v>192.437794</v>
      </c>
      <c r="T2281" s="25" t="n">
        <f aca="false">SUM(F2281,H2281,J2281,K2281,L2281,M2281,Q2281)</f>
        <v>192.437794</v>
      </c>
      <c r="AMH2281" s="13"/>
      <c r="AMI2281" s="0"/>
      <c r="AMJ2281" s="0"/>
    </row>
    <row r="2282" s="39" customFormat="true" ht="13.8" hidden="false" customHeight="false" outlineLevel="0" collapsed="false">
      <c r="A2282" s="27" t="n">
        <v>31309119</v>
      </c>
      <c r="B2282" s="28" t="s">
        <v>2310</v>
      </c>
      <c r="C2282" s="29"/>
      <c r="D2282" s="29"/>
      <c r="E2282" s="27" t="s">
        <v>225</v>
      </c>
      <c r="F2282" s="19" t="n">
        <f aca="false">IF(C2282="",VLOOKUP(E2282,'PORTE E UCO'!$A$5:$D$46,4,0),VLOOKUP(E2282,'PORTE E UCO'!$A$5:$D$46,4,0)*C2282)</f>
        <v>1035.416342</v>
      </c>
      <c r="G2282" s="30"/>
      <c r="H2282" s="21" t="n">
        <f aca="false">G2282*$R$2</f>
        <v>0</v>
      </c>
      <c r="I2282" s="27" t="n">
        <v>1</v>
      </c>
      <c r="J2282" s="22" t="n">
        <f aca="false">IF(I2282&gt;=1,F2282*$J$2,"")</f>
        <v>310.6249026</v>
      </c>
      <c r="K2282" s="22" t="str">
        <f aca="false">IF(I2282&gt;=2,F2282*$K$2,"")</f>
        <v/>
      </c>
      <c r="L2282" s="22" t="str">
        <f aca="false">IF(I2282&gt;=3,F2282*$L$2,"")</f>
        <v/>
      </c>
      <c r="M2282" s="22" t="str">
        <f aca="false">IF(I2282&gt;=4,F2282*$M$2,"")</f>
        <v/>
      </c>
      <c r="N2282" s="27" t="n">
        <v>3</v>
      </c>
      <c r="O2282" s="27" t="n">
        <v>0</v>
      </c>
      <c r="P2282" s="31" t="n">
        <v>0</v>
      </c>
      <c r="Q2282" s="32"/>
      <c r="R2282" s="38"/>
      <c r="S2282" s="25" t="n">
        <f aca="false">SUM(F2282,H2282,J2282,K2282,L2282,M2282)</f>
        <v>1346.0412446</v>
      </c>
      <c r="T2282" s="25" t="n">
        <f aca="false">SUM(F2282,H2282,J2282,K2282,L2282,M2282,Q2282)</f>
        <v>1346.0412446</v>
      </c>
      <c r="AMH2282" s="13"/>
      <c r="AMI2282" s="0"/>
      <c r="AMJ2282" s="0"/>
    </row>
    <row r="2283" s="39" customFormat="true" ht="13.8" hidden="false" customHeight="false" outlineLevel="0" collapsed="false">
      <c r="A2283" s="16" t="n">
        <v>31309194</v>
      </c>
      <c r="B2283" s="17" t="s">
        <v>2311</v>
      </c>
      <c r="C2283" s="18"/>
      <c r="D2283" s="18"/>
      <c r="E2283" s="16" t="s">
        <v>308</v>
      </c>
      <c r="F2283" s="19" t="n">
        <f aca="false">IF(C2283="",VLOOKUP(E2283,'PORTE E UCO'!$A$5:$D$46,4,0),VLOOKUP(E2283,'PORTE E UCO'!$A$5:$D$46,4,0)*C2283)</f>
        <v>1327.248658</v>
      </c>
      <c r="G2283" s="20" t="n">
        <v>44.61</v>
      </c>
      <c r="H2283" s="21" t="n">
        <f aca="false">G2283*$R$2</f>
        <v>877.64072352</v>
      </c>
      <c r="I2283" s="16" t="n">
        <v>1</v>
      </c>
      <c r="J2283" s="22" t="n">
        <f aca="false">IF(I2283&gt;=1,F2283*$J$2,"")</f>
        <v>398.1745974</v>
      </c>
      <c r="K2283" s="22" t="str">
        <f aca="false">IF(I2283&gt;=2,F2283*$K$2,"")</f>
        <v/>
      </c>
      <c r="L2283" s="22" t="str">
        <f aca="false">IF(I2283&gt;=3,F2283*$L$2,"")</f>
        <v/>
      </c>
      <c r="M2283" s="22" t="str">
        <f aca="false">IF(I2283&gt;=4,F2283*$M$2,"")</f>
        <v/>
      </c>
      <c r="N2283" s="16" t="n">
        <v>5</v>
      </c>
      <c r="O2283" s="16" t="n">
        <v>0</v>
      </c>
      <c r="P2283" s="23" t="n">
        <v>0</v>
      </c>
      <c r="Q2283" s="22"/>
      <c r="R2283" s="38"/>
      <c r="S2283" s="25" t="n">
        <f aca="false">SUM(F2283,H2283,J2283,K2283,L2283,M2283)</f>
        <v>2603.06397892</v>
      </c>
      <c r="T2283" s="25" t="n">
        <f aca="false">SUM(F2283,H2283,J2283,K2283,L2283,M2283,Q2283)</f>
        <v>2603.06397892</v>
      </c>
      <c r="AMH2283" s="13"/>
      <c r="AMI2283" s="0"/>
      <c r="AMJ2283" s="0"/>
    </row>
    <row r="2284" s="39" customFormat="true" ht="13.8" hidden="false" customHeight="false" outlineLevel="0" collapsed="false">
      <c r="A2284" s="27" t="n">
        <v>31309127</v>
      </c>
      <c r="B2284" s="28" t="s">
        <v>2312</v>
      </c>
      <c r="C2284" s="29"/>
      <c r="D2284" s="29"/>
      <c r="E2284" s="27" t="s">
        <v>176</v>
      </c>
      <c r="F2284" s="19" t="n">
        <f aca="false">IF(C2284="",VLOOKUP(E2284,'PORTE E UCO'!$A$5:$D$46,4,0),VLOOKUP(E2284,'PORTE E UCO'!$A$5:$D$46,4,0)*C2284)</f>
        <v>891.034646</v>
      </c>
      <c r="G2284" s="30"/>
      <c r="H2284" s="21" t="n">
        <f aca="false">G2284*$R$2</f>
        <v>0</v>
      </c>
      <c r="I2284" s="27" t="n">
        <v>0</v>
      </c>
      <c r="J2284" s="22" t="str">
        <f aca="false">IF(I2284&gt;=1,F2284*$J$2,"")</f>
        <v/>
      </c>
      <c r="K2284" s="22" t="str">
        <f aca="false">IF(I2284&gt;=2,F2284*$K$2,"")</f>
        <v/>
      </c>
      <c r="L2284" s="22" t="str">
        <f aca="false">IF(I2284&gt;=3,F2284*$L$2,"")</f>
        <v/>
      </c>
      <c r="M2284" s="22" t="str">
        <f aca="false">IF(I2284&gt;=4,F2284*$M$2,"")</f>
        <v/>
      </c>
      <c r="N2284" s="27" t="n">
        <v>5</v>
      </c>
      <c r="O2284" s="27" t="n">
        <v>0</v>
      </c>
      <c r="P2284" s="31" t="n">
        <v>0</v>
      </c>
      <c r="Q2284" s="32"/>
      <c r="R2284" s="38"/>
      <c r="S2284" s="25" t="n">
        <f aca="false">SUM(F2284,H2284,J2284,K2284,L2284,M2284)</f>
        <v>891.034646</v>
      </c>
      <c r="T2284" s="25" t="n">
        <f aca="false">SUM(F2284,H2284,J2284,K2284,L2284,M2284,Q2284)</f>
        <v>891.034646</v>
      </c>
      <c r="AMH2284" s="13"/>
      <c r="AMI2284" s="0"/>
      <c r="AMJ2284" s="0"/>
    </row>
    <row r="2285" s="39" customFormat="true" ht="13.8" hidden="false" customHeight="false" outlineLevel="0" collapsed="false">
      <c r="A2285" s="16" t="n">
        <v>31309135</v>
      </c>
      <c r="B2285" s="17" t="s">
        <v>2313</v>
      </c>
      <c r="C2285" s="18"/>
      <c r="D2285" s="18"/>
      <c r="E2285" s="16" t="s">
        <v>26</v>
      </c>
      <c r="F2285" s="19" t="n">
        <f aca="false">IF(C2285="",VLOOKUP(E2285,'PORTE E UCO'!$A$5:$D$46,4,0),VLOOKUP(E2285,'PORTE E UCO'!$A$5:$D$46,4,0)*C2285)</f>
        <v>324.442174</v>
      </c>
      <c r="G2285" s="20"/>
      <c r="H2285" s="21" t="n">
        <f aca="false">G2285*$R$2</f>
        <v>0</v>
      </c>
      <c r="I2285" s="16" t="n">
        <v>1</v>
      </c>
      <c r="J2285" s="22" t="n">
        <f aca="false">IF(I2285&gt;=1,F2285*$J$2,"")</f>
        <v>97.3326522</v>
      </c>
      <c r="K2285" s="22" t="str">
        <f aca="false">IF(I2285&gt;=2,F2285*$K$2,"")</f>
        <v/>
      </c>
      <c r="L2285" s="22" t="str">
        <f aca="false">IF(I2285&gt;=3,F2285*$L$2,"")</f>
        <v/>
      </c>
      <c r="M2285" s="22" t="str">
        <f aca="false">IF(I2285&gt;=4,F2285*$M$2,"")</f>
        <v/>
      </c>
      <c r="N2285" s="16" t="n">
        <v>3</v>
      </c>
      <c r="O2285" s="16" t="n">
        <v>0</v>
      </c>
      <c r="P2285" s="23" t="n">
        <v>0</v>
      </c>
      <c r="Q2285" s="22"/>
      <c r="R2285" s="38"/>
      <c r="S2285" s="25" t="n">
        <f aca="false">SUM(F2285,H2285,J2285,K2285,L2285,M2285)</f>
        <v>421.7748262</v>
      </c>
      <c r="T2285" s="25" t="n">
        <f aca="false">SUM(F2285,H2285,J2285,K2285,L2285,M2285,Q2285)</f>
        <v>421.7748262</v>
      </c>
      <c r="AMH2285" s="13"/>
      <c r="AMI2285" s="0"/>
      <c r="AMJ2285" s="0"/>
    </row>
    <row r="2286" s="39" customFormat="true" ht="13.8" hidden="false" customHeight="false" outlineLevel="0" collapsed="false">
      <c r="A2286" s="27" t="n">
        <v>31309143</v>
      </c>
      <c r="B2286" s="28" t="s">
        <v>2314</v>
      </c>
      <c r="C2286" s="29"/>
      <c r="D2286" s="29"/>
      <c r="E2286" s="27" t="s">
        <v>20</v>
      </c>
      <c r="F2286" s="19" t="n">
        <f aca="false">IF(C2286="",VLOOKUP(E2286,'PORTE E UCO'!$A$5:$D$46,4,0),VLOOKUP(E2286,'PORTE E UCO'!$A$5:$D$46,4,0)*C2286)</f>
        <v>70.656386</v>
      </c>
      <c r="G2286" s="30"/>
      <c r="H2286" s="21" t="n">
        <f aca="false">G2286*$R$2</f>
        <v>0</v>
      </c>
      <c r="I2286" s="27" t="n">
        <v>0</v>
      </c>
      <c r="J2286" s="22" t="str">
        <f aca="false">IF(I2286&gt;=1,F2286*$J$2,"")</f>
        <v/>
      </c>
      <c r="K2286" s="22" t="str">
        <f aca="false">IF(I2286&gt;=2,F2286*$K$2,"")</f>
        <v/>
      </c>
      <c r="L2286" s="22" t="str">
        <f aca="false">IF(I2286&gt;=3,F2286*$L$2,"")</f>
        <v/>
      </c>
      <c r="M2286" s="22" t="str">
        <f aca="false">IF(I2286&gt;=4,F2286*$M$2,"")</f>
        <v/>
      </c>
      <c r="N2286" s="27" t="n">
        <v>0</v>
      </c>
      <c r="O2286" s="27" t="n">
        <v>0</v>
      </c>
      <c r="P2286" s="31" t="n">
        <v>0</v>
      </c>
      <c r="Q2286" s="32"/>
      <c r="R2286" s="38"/>
      <c r="S2286" s="25" t="n">
        <f aca="false">SUM(F2286,H2286,J2286,K2286,L2286,M2286)</f>
        <v>70.656386</v>
      </c>
      <c r="T2286" s="25" t="n">
        <f aca="false">SUM(F2286,H2286,J2286,K2286,L2286,M2286,Q2286)</f>
        <v>70.656386</v>
      </c>
      <c r="AMH2286" s="13"/>
      <c r="AMI2286" s="0"/>
      <c r="AMJ2286" s="0"/>
    </row>
    <row r="2287" s="39" customFormat="true" ht="14.95" hidden="false" customHeight="false" outlineLevel="0" collapsed="false">
      <c r="A2287" s="16" t="n">
        <v>31309151</v>
      </c>
      <c r="B2287" s="17" t="s">
        <v>2315</v>
      </c>
      <c r="C2287" s="18"/>
      <c r="D2287" s="18"/>
      <c r="E2287" s="16" t="s">
        <v>24</v>
      </c>
      <c r="F2287" s="19" t="n">
        <f aca="false">IF(C2287="",VLOOKUP(E2287,'PORTE E UCO'!$A$5:$D$46,4,0),VLOOKUP(E2287,'PORTE E UCO'!$A$5:$D$46,4,0)*C2287)</f>
        <v>377.223602</v>
      </c>
      <c r="G2287" s="20"/>
      <c r="H2287" s="21" t="n">
        <f aca="false">G2287*$R$2</f>
        <v>0</v>
      </c>
      <c r="I2287" s="16" t="n">
        <v>0</v>
      </c>
      <c r="J2287" s="22" t="str">
        <f aca="false">IF(I2287&gt;=1,F2287*$J$2,"")</f>
        <v/>
      </c>
      <c r="K2287" s="22" t="str">
        <f aca="false">IF(I2287&gt;=2,F2287*$K$2,"")</f>
        <v/>
      </c>
      <c r="L2287" s="22" t="str">
        <f aca="false">IF(I2287&gt;=3,F2287*$L$2,"")</f>
        <v/>
      </c>
      <c r="M2287" s="22" t="str">
        <f aca="false">IF(I2287&gt;=4,F2287*$M$2,"")</f>
        <v/>
      </c>
      <c r="N2287" s="16" t="n">
        <v>2</v>
      </c>
      <c r="O2287" s="16" t="n">
        <v>0</v>
      </c>
      <c r="P2287" s="23" t="n">
        <v>0</v>
      </c>
      <c r="Q2287" s="22"/>
      <c r="R2287" s="38"/>
      <c r="S2287" s="25" t="n">
        <f aca="false">SUM(F2287,H2287,J2287,K2287,L2287,M2287)</f>
        <v>377.223602</v>
      </c>
      <c r="T2287" s="25" t="n">
        <f aca="false">SUM(F2287,H2287,J2287,K2287,L2287,M2287,Q2287)</f>
        <v>377.223602</v>
      </c>
      <c r="AMH2287" s="13"/>
      <c r="AMI2287" s="0"/>
      <c r="AMJ2287" s="0"/>
    </row>
    <row r="2288" s="39" customFormat="true" ht="13.8" hidden="false" customHeight="false" outlineLevel="0" collapsed="false">
      <c r="A2288" s="27" t="n">
        <v>31309178</v>
      </c>
      <c r="B2288" s="28" t="s">
        <v>2316</v>
      </c>
      <c r="C2288" s="29"/>
      <c r="D2288" s="29"/>
      <c r="E2288" s="27" t="s">
        <v>26</v>
      </c>
      <c r="F2288" s="19" t="n">
        <f aca="false">IF(C2288="",VLOOKUP(E2288,'PORTE E UCO'!$A$5:$D$46,4,0),VLOOKUP(E2288,'PORTE E UCO'!$A$5:$D$46,4,0)*C2288)</f>
        <v>324.442174</v>
      </c>
      <c r="G2288" s="30"/>
      <c r="H2288" s="21" t="n">
        <f aca="false">G2288*$R$2</f>
        <v>0</v>
      </c>
      <c r="I2288" s="27" t="n">
        <v>0</v>
      </c>
      <c r="J2288" s="22" t="str">
        <f aca="false">IF(I2288&gt;=1,F2288*$J$2,"")</f>
        <v/>
      </c>
      <c r="K2288" s="22" t="str">
        <f aca="false">IF(I2288&gt;=2,F2288*$K$2,"")</f>
        <v/>
      </c>
      <c r="L2288" s="22" t="str">
        <f aca="false">IF(I2288&gt;=3,F2288*$L$2,"")</f>
        <v/>
      </c>
      <c r="M2288" s="22" t="str">
        <f aca="false">IF(I2288&gt;=4,F2288*$M$2,"")</f>
        <v/>
      </c>
      <c r="N2288" s="27" t="n">
        <v>0</v>
      </c>
      <c r="O2288" s="27" t="n">
        <v>0</v>
      </c>
      <c r="P2288" s="31" t="n">
        <v>0</v>
      </c>
      <c r="Q2288" s="32"/>
      <c r="R2288" s="38"/>
      <c r="S2288" s="25" t="n">
        <f aca="false">SUM(F2288,H2288,J2288,K2288,L2288,M2288)</f>
        <v>324.442174</v>
      </c>
      <c r="T2288" s="25" t="n">
        <f aca="false">SUM(F2288,H2288,J2288,K2288,L2288,M2288,Q2288)</f>
        <v>324.442174</v>
      </c>
      <c r="AMH2288" s="13"/>
      <c r="AMI2288" s="0"/>
      <c r="AMJ2288" s="0"/>
    </row>
    <row r="2289" s="39" customFormat="true" ht="14.95" hidden="false" customHeight="false" outlineLevel="0" collapsed="false">
      <c r="A2289" s="16" t="n">
        <v>31401341</v>
      </c>
      <c r="B2289" s="17" t="s">
        <v>2317</v>
      </c>
      <c r="C2289" s="18"/>
      <c r="D2289" s="18"/>
      <c r="E2289" s="16" t="s">
        <v>272</v>
      </c>
      <c r="F2289" s="19" t="n">
        <f aca="false">IF(C2289="",VLOOKUP(E2289,'PORTE E UCO'!$A$5:$D$46,4,0),VLOOKUP(E2289,'PORTE E UCO'!$A$5:$D$46,4,0)*C2289)</f>
        <v>801.009488</v>
      </c>
      <c r="G2289" s="20"/>
      <c r="H2289" s="21" t="n">
        <f aca="false">G2289*$R$2</f>
        <v>0</v>
      </c>
      <c r="I2289" s="16" t="n">
        <v>1</v>
      </c>
      <c r="J2289" s="22" t="n">
        <f aca="false">IF(I2289&gt;=1,F2289*$J$2,"")</f>
        <v>240.3028464</v>
      </c>
      <c r="K2289" s="22" t="str">
        <f aca="false">IF(I2289&gt;=2,F2289*$K$2,"")</f>
        <v/>
      </c>
      <c r="L2289" s="22" t="str">
        <f aca="false">IF(I2289&gt;=3,F2289*$L$2,"")</f>
        <v/>
      </c>
      <c r="M2289" s="22" t="str">
        <f aca="false">IF(I2289&gt;=4,F2289*$M$2,"")</f>
        <v/>
      </c>
      <c r="N2289" s="16" t="n">
        <v>4</v>
      </c>
      <c r="O2289" s="16" t="n">
        <v>0</v>
      </c>
      <c r="P2289" s="23" t="n">
        <v>0</v>
      </c>
      <c r="Q2289" s="22"/>
      <c r="R2289" s="38"/>
      <c r="S2289" s="25" t="n">
        <f aca="false">SUM(F2289,H2289,J2289,K2289,L2289,M2289)</f>
        <v>1041.3123344</v>
      </c>
      <c r="T2289" s="25" t="n">
        <f aca="false">SUM(F2289,H2289,J2289,K2289,L2289,M2289,Q2289)</f>
        <v>1041.3123344</v>
      </c>
      <c r="AMH2289" s="13"/>
      <c r="AMI2289" s="0"/>
      <c r="AMJ2289" s="0"/>
    </row>
    <row r="2290" s="39" customFormat="true" ht="13.8" hidden="false" customHeight="false" outlineLevel="0" collapsed="false">
      <c r="A2290" s="27" t="n">
        <v>31401015</v>
      </c>
      <c r="B2290" s="28" t="s">
        <v>2318</v>
      </c>
      <c r="C2290" s="29"/>
      <c r="D2290" s="29"/>
      <c r="E2290" s="27" t="s">
        <v>320</v>
      </c>
      <c r="F2290" s="19" t="n">
        <f aca="false">IF(C2290="",VLOOKUP(E2290,'PORTE E UCO'!$A$5:$D$46,4,0),VLOOKUP(E2290,'PORTE E UCO'!$A$5:$D$46,4,0)*C2290)</f>
        <v>1224.795374</v>
      </c>
      <c r="G2290" s="30"/>
      <c r="H2290" s="21" t="n">
        <f aca="false">G2290*$R$2</f>
        <v>0</v>
      </c>
      <c r="I2290" s="27" t="n">
        <v>2</v>
      </c>
      <c r="J2290" s="22" t="n">
        <f aca="false">IF(I2290&gt;=1,F2290*$J$2,"")</f>
        <v>367.4386122</v>
      </c>
      <c r="K2290" s="22" t="n">
        <f aca="false">IF(I2290&gt;=2,F2290*$K$2,"")</f>
        <v>244.9590748</v>
      </c>
      <c r="L2290" s="22" t="str">
        <f aca="false">IF(I2290&gt;=3,F2290*$L$2,"")</f>
        <v/>
      </c>
      <c r="M2290" s="22" t="str">
        <f aca="false">IF(I2290&gt;=4,F2290*$M$2,"")</f>
        <v/>
      </c>
      <c r="N2290" s="27" t="n">
        <v>5</v>
      </c>
      <c r="O2290" s="27" t="n">
        <v>0</v>
      </c>
      <c r="P2290" s="31" t="n">
        <v>0</v>
      </c>
      <c r="Q2290" s="32"/>
      <c r="R2290" s="38"/>
      <c r="S2290" s="25" t="n">
        <f aca="false">SUM(F2290,H2290,J2290,K2290,L2290,M2290)</f>
        <v>1837.193061</v>
      </c>
      <c r="T2290" s="25" t="n">
        <f aca="false">SUM(F2290,H2290,J2290,K2290,L2290,M2290,Q2290)</f>
        <v>1837.193061</v>
      </c>
      <c r="AMH2290" s="13"/>
      <c r="AMI2290" s="0"/>
      <c r="AMJ2290" s="0"/>
    </row>
    <row r="2291" s="39" customFormat="true" ht="13.8" hidden="false" customHeight="false" outlineLevel="0" collapsed="false">
      <c r="A2291" s="16" t="n">
        <v>31401023</v>
      </c>
      <c r="B2291" s="17" t="s">
        <v>2319</v>
      </c>
      <c r="C2291" s="18"/>
      <c r="D2291" s="18"/>
      <c r="E2291" s="16" t="s">
        <v>308</v>
      </c>
      <c r="F2291" s="19" t="n">
        <f aca="false">IF(C2291="",VLOOKUP(E2291,'PORTE E UCO'!$A$5:$D$46,4,0),VLOOKUP(E2291,'PORTE E UCO'!$A$5:$D$46,4,0)*C2291)</f>
        <v>1327.248658</v>
      </c>
      <c r="G2291" s="20"/>
      <c r="H2291" s="21" t="n">
        <f aca="false">G2291*$R$2</f>
        <v>0</v>
      </c>
      <c r="I2291" s="16" t="n">
        <v>2</v>
      </c>
      <c r="J2291" s="22" t="n">
        <f aca="false">IF(I2291&gt;=1,F2291*$J$2,"")</f>
        <v>398.1745974</v>
      </c>
      <c r="K2291" s="22" t="n">
        <f aca="false">IF(I2291&gt;=2,F2291*$K$2,"")</f>
        <v>265.4497316</v>
      </c>
      <c r="L2291" s="22" t="str">
        <f aca="false">IF(I2291&gt;=3,F2291*$L$2,"")</f>
        <v/>
      </c>
      <c r="M2291" s="22" t="str">
        <f aca="false">IF(I2291&gt;=4,F2291*$M$2,"")</f>
        <v/>
      </c>
      <c r="N2291" s="16" t="n">
        <v>6</v>
      </c>
      <c r="O2291" s="16" t="n">
        <v>0</v>
      </c>
      <c r="P2291" s="23" t="n">
        <v>0</v>
      </c>
      <c r="Q2291" s="22"/>
      <c r="R2291" s="38"/>
      <c r="S2291" s="25" t="n">
        <f aca="false">SUM(F2291,H2291,J2291,K2291,L2291,M2291)</f>
        <v>1990.872987</v>
      </c>
      <c r="T2291" s="25" t="n">
        <f aca="false">SUM(F2291,H2291,J2291,K2291,L2291,M2291,Q2291)</f>
        <v>1990.872987</v>
      </c>
      <c r="AMH2291" s="13"/>
      <c r="AMI2291" s="0"/>
      <c r="AMJ2291" s="0"/>
    </row>
    <row r="2292" s="39" customFormat="true" ht="13.8" hidden="false" customHeight="false" outlineLevel="0" collapsed="false">
      <c r="A2292" s="27" t="n">
        <v>31401031</v>
      </c>
      <c r="B2292" s="28" t="s">
        <v>2320</v>
      </c>
      <c r="C2292" s="29"/>
      <c r="D2292" s="29"/>
      <c r="E2292" s="27" t="s">
        <v>341</v>
      </c>
      <c r="F2292" s="19" t="n">
        <f aca="false">IF(C2292="",VLOOKUP(E2292,'PORTE E UCO'!$A$5:$D$46,4,0),VLOOKUP(E2292,'PORTE E UCO'!$A$5:$D$46,4,0)*C2292)</f>
        <v>1558.54594</v>
      </c>
      <c r="G2292" s="30"/>
      <c r="H2292" s="21" t="n">
        <f aca="false">G2292*$R$2</f>
        <v>0</v>
      </c>
      <c r="I2292" s="27" t="n">
        <v>1</v>
      </c>
      <c r="J2292" s="22" t="n">
        <f aca="false">IF(I2292&gt;=1,F2292*$J$2,"")</f>
        <v>467.563782</v>
      </c>
      <c r="K2292" s="22" t="str">
        <f aca="false">IF(I2292&gt;=2,F2292*$K$2,"")</f>
        <v/>
      </c>
      <c r="L2292" s="22" t="str">
        <f aca="false">IF(I2292&gt;=3,F2292*$L$2,"")</f>
        <v/>
      </c>
      <c r="M2292" s="22" t="str">
        <f aca="false">IF(I2292&gt;=4,F2292*$M$2,"")</f>
        <v/>
      </c>
      <c r="N2292" s="27" t="n">
        <v>7</v>
      </c>
      <c r="O2292" s="27" t="n">
        <v>0</v>
      </c>
      <c r="P2292" s="31" t="n">
        <v>0</v>
      </c>
      <c r="Q2292" s="32"/>
      <c r="R2292" s="38"/>
      <c r="S2292" s="25" t="n">
        <f aca="false">SUM(F2292,H2292,J2292,K2292,L2292,M2292)</f>
        <v>2026.109722</v>
      </c>
      <c r="T2292" s="25" t="n">
        <f aca="false">SUM(F2292,H2292,J2292,K2292,L2292,M2292,Q2292)</f>
        <v>2026.109722</v>
      </c>
      <c r="AMH2292" s="13"/>
      <c r="AMI2292" s="0"/>
      <c r="AMJ2292" s="0"/>
    </row>
    <row r="2293" s="39" customFormat="true" ht="13.8" hidden="false" customHeight="false" outlineLevel="0" collapsed="false">
      <c r="A2293" s="16" t="n">
        <v>31401040</v>
      </c>
      <c r="B2293" s="17" t="s">
        <v>2321</v>
      </c>
      <c r="C2293" s="18"/>
      <c r="D2293" s="18"/>
      <c r="E2293" s="16" t="s">
        <v>308</v>
      </c>
      <c r="F2293" s="19" t="n">
        <f aca="false">IF(C2293="",VLOOKUP(E2293,'PORTE E UCO'!$A$5:$D$46,4,0),VLOOKUP(E2293,'PORTE E UCO'!$A$5:$D$46,4,0)*C2293)</f>
        <v>1327.248658</v>
      </c>
      <c r="G2293" s="20"/>
      <c r="H2293" s="21" t="n">
        <f aca="false">G2293*$R$2</f>
        <v>0</v>
      </c>
      <c r="I2293" s="16" t="n">
        <v>2</v>
      </c>
      <c r="J2293" s="22" t="n">
        <f aca="false">IF(I2293&gt;=1,F2293*$J$2,"")</f>
        <v>398.1745974</v>
      </c>
      <c r="K2293" s="22" t="n">
        <f aca="false">IF(I2293&gt;=2,F2293*$K$2,"")</f>
        <v>265.4497316</v>
      </c>
      <c r="L2293" s="22" t="str">
        <f aca="false">IF(I2293&gt;=3,F2293*$L$2,"")</f>
        <v/>
      </c>
      <c r="M2293" s="22" t="str">
        <f aca="false">IF(I2293&gt;=4,F2293*$M$2,"")</f>
        <v/>
      </c>
      <c r="N2293" s="16" t="n">
        <v>5</v>
      </c>
      <c r="O2293" s="16" t="n">
        <v>0</v>
      </c>
      <c r="P2293" s="23" t="n">
        <v>0</v>
      </c>
      <c r="Q2293" s="22"/>
      <c r="R2293" s="38"/>
      <c r="S2293" s="25" t="n">
        <f aca="false">SUM(F2293,H2293,J2293,K2293,L2293,M2293)</f>
        <v>1990.872987</v>
      </c>
      <c r="T2293" s="25" t="n">
        <f aca="false">SUM(F2293,H2293,J2293,K2293,L2293,M2293,Q2293)</f>
        <v>1990.872987</v>
      </c>
      <c r="AMH2293" s="13"/>
      <c r="AMI2293" s="0"/>
      <c r="AMJ2293" s="0"/>
    </row>
    <row r="2294" s="39" customFormat="true" ht="13.8" hidden="false" customHeight="false" outlineLevel="0" collapsed="false">
      <c r="A2294" s="27" t="n">
        <v>31401058</v>
      </c>
      <c r="B2294" s="28" t="s">
        <v>2322</v>
      </c>
      <c r="C2294" s="29"/>
      <c r="D2294" s="29"/>
      <c r="E2294" s="27" t="s">
        <v>257</v>
      </c>
      <c r="F2294" s="19" t="n">
        <f aca="false">IF(C2294="",VLOOKUP(E2294,'PORTE E UCO'!$A$5:$D$46,4,0),VLOOKUP(E2294,'PORTE E UCO'!$A$5:$D$46,4,0)*C2294)</f>
        <v>400.494582</v>
      </c>
      <c r="G2294" s="30"/>
      <c r="H2294" s="21" t="n">
        <f aca="false">G2294*$R$2</f>
        <v>0</v>
      </c>
      <c r="I2294" s="27" t="n">
        <v>1</v>
      </c>
      <c r="J2294" s="22" t="n">
        <f aca="false">IF(I2294&gt;=1,F2294*$J$2,"")</f>
        <v>120.1483746</v>
      </c>
      <c r="K2294" s="22" t="str">
        <f aca="false">IF(I2294&gt;=2,F2294*$K$2,"")</f>
        <v/>
      </c>
      <c r="L2294" s="22" t="str">
        <f aca="false">IF(I2294&gt;=3,F2294*$L$2,"")</f>
        <v/>
      </c>
      <c r="M2294" s="22" t="str">
        <f aca="false">IF(I2294&gt;=4,F2294*$M$2,"")</f>
        <v/>
      </c>
      <c r="N2294" s="27" t="n">
        <v>5</v>
      </c>
      <c r="O2294" s="27" t="n">
        <v>0</v>
      </c>
      <c r="P2294" s="31" t="n">
        <v>0</v>
      </c>
      <c r="Q2294" s="32"/>
      <c r="R2294" s="38"/>
      <c r="S2294" s="25" t="n">
        <f aca="false">SUM(F2294,H2294,J2294,K2294,L2294,M2294)</f>
        <v>520.6429566</v>
      </c>
      <c r="T2294" s="25" t="n">
        <f aca="false">SUM(F2294,H2294,J2294,K2294,L2294,M2294,Q2294)</f>
        <v>520.6429566</v>
      </c>
      <c r="AMH2294" s="13"/>
      <c r="AMI2294" s="0"/>
      <c r="AMJ2294" s="0"/>
    </row>
    <row r="2295" s="39" customFormat="true" ht="13.8" hidden="false" customHeight="false" outlineLevel="0" collapsed="false">
      <c r="A2295" s="16" t="n">
        <v>31401066</v>
      </c>
      <c r="B2295" s="17" t="s">
        <v>2323</v>
      </c>
      <c r="C2295" s="18"/>
      <c r="D2295" s="18"/>
      <c r="E2295" s="16" t="s">
        <v>320</v>
      </c>
      <c r="F2295" s="19" t="n">
        <f aca="false">IF(C2295="",VLOOKUP(E2295,'PORTE E UCO'!$A$5:$D$46,4,0),VLOOKUP(E2295,'PORTE E UCO'!$A$5:$D$46,4,0)*C2295)</f>
        <v>1224.795374</v>
      </c>
      <c r="G2295" s="20"/>
      <c r="H2295" s="21" t="n">
        <f aca="false">G2295*$R$2</f>
        <v>0</v>
      </c>
      <c r="I2295" s="16" t="n">
        <v>2</v>
      </c>
      <c r="J2295" s="22" t="n">
        <f aca="false">IF(I2295&gt;=1,F2295*$J$2,"")</f>
        <v>367.4386122</v>
      </c>
      <c r="K2295" s="22" t="n">
        <f aca="false">IF(I2295&gt;=2,F2295*$K$2,"")</f>
        <v>244.9590748</v>
      </c>
      <c r="L2295" s="22" t="str">
        <f aca="false">IF(I2295&gt;=3,F2295*$L$2,"")</f>
        <v/>
      </c>
      <c r="M2295" s="22" t="str">
        <f aca="false">IF(I2295&gt;=4,F2295*$M$2,"")</f>
        <v/>
      </c>
      <c r="N2295" s="16" t="n">
        <v>6</v>
      </c>
      <c r="O2295" s="16" t="n">
        <v>0</v>
      </c>
      <c r="P2295" s="23" t="n">
        <v>0</v>
      </c>
      <c r="Q2295" s="22"/>
      <c r="R2295" s="38"/>
      <c r="S2295" s="25" t="n">
        <f aca="false">SUM(F2295,H2295,J2295,K2295,L2295,M2295)</f>
        <v>1837.193061</v>
      </c>
      <c r="T2295" s="25" t="n">
        <f aca="false">SUM(F2295,H2295,J2295,K2295,L2295,M2295,Q2295)</f>
        <v>1837.193061</v>
      </c>
      <c r="AMH2295" s="13"/>
      <c r="AMI2295" s="0"/>
      <c r="AMJ2295" s="0"/>
    </row>
    <row r="2296" s="39" customFormat="true" ht="13.8" hidden="false" customHeight="false" outlineLevel="0" collapsed="false">
      <c r="A2296" s="27" t="n">
        <v>31401074</v>
      </c>
      <c r="B2296" s="28" t="s">
        <v>2324</v>
      </c>
      <c r="C2296" s="29"/>
      <c r="D2296" s="29"/>
      <c r="E2296" s="27" t="s">
        <v>174</v>
      </c>
      <c r="F2296" s="19" t="n">
        <f aca="false">IF(C2296="",VLOOKUP(E2296,'PORTE E UCO'!$A$5:$D$46,4,0),VLOOKUP(E2296,'PORTE E UCO'!$A$5:$D$46,4,0)*C2296)</f>
        <v>1709.126456</v>
      </c>
      <c r="G2296" s="30"/>
      <c r="H2296" s="21" t="n">
        <f aca="false">G2296*$R$2</f>
        <v>0</v>
      </c>
      <c r="I2296" s="27" t="n">
        <v>2</v>
      </c>
      <c r="J2296" s="22" t="n">
        <f aca="false">IF(I2296&gt;=1,F2296*$J$2,"")</f>
        <v>512.7379368</v>
      </c>
      <c r="K2296" s="22" t="n">
        <f aca="false">IF(I2296&gt;=2,F2296*$K$2,"")</f>
        <v>341.8252912</v>
      </c>
      <c r="L2296" s="22" t="str">
        <f aca="false">IF(I2296&gt;=3,F2296*$L$2,"")</f>
        <v/>
      </c>
      <c r="M2296" s="22" t="str">
        <f aca="false">IF(I2296&gt;=4,F2296*$M$2,"")</f>
        <v/>
      </c>
      <c r="N2296" s="27" t="n">
        <v>6</v>
      </c>
      <c r="O2296" s="27" t="n">
        <v>0</v>
      </c>
      <c r="P2296" s="31" t="n">
        <v>0</v>
      </c>
      <c r="Q2296" s="32"/>
      <c r="R2296" s="38"/>
      <c r="S2296" s="25" t="n">
        <f aca="false">SUM(F2296,H2296,J2296,K2296,L2296,M2296)</f>
        <v>2563.689684</v>
      </c>
      <c r="T2296" s="25" t="n">
        <f aca="false">SUM(F2296,H2296,J2296,K2296,L2296,M2296,Q2296)</f>
        <v>2563.689684</v>
      </c>
      <c r="AMH2296" s="13"/>
      <c r="AMI2296" s="0"/>
      <c r="AMJ2296" s="0"/>
    </row>
    <row r="2297" s="39" customFormat="true" ht="13.8" hidden="false" customHeight="false" outlineLevel="0" collapsed="false">
      <c r="A2297" s="16" t="n">
        <v>31401350</v>
      </c>
      <c r="B2297" s="17" t="s">
        <v>2325</v>
      </c>
      <c r="C2297" s="18"/>
      <c r="D2297" s="18"/>
      <c r="E2297" s="16" t="s">
        <v>320</v>
      </c>
      <c r="F2297" s="19" t="n">
        <f aca="false">IF(C2297="",VLOOKUP(E2297,'PORTE E UCO'!$A$5:$D$46,4,0),VLOOKUP(E2297,'PORTE E UCO'!$A$5:$D$46,4,0)*C2297)</f>
        <v>1224.795374</v>
      </c>
      <c r="G2297" s="20"/>
      <c r="H2297" s="21" t="n">
        <f aca="false">G2297*$R$2</f>
        <v>0</v>
      </c>
      <c r="I2297" s="16" t="n">
        <v>2</v>
      </c>
      <c r="J2297" s="22" t="n">
        <f aca="false">IF(I2297&gt;=1,F2297*$J$2,"")</f>
        <v>367.4386122</v>
      </c>
      <c r="K2297" s="22" t="n">
        <f aca="false">IF(I2297&gt;=2,F2297*$K$2,"")</f>
        <v>244.9590748</v>
      </c>
      <c r="L2297" s="22" t="str">
        <f aca="false">IF(I2297&gt;=3,F2297*$L$2,"")</f>
        <v/>
      </c>
      <c r="M2297" s="22" t="str">
        <f aca="false">IF(I2297&gt;=4,F2297*$M$2,"")</f>
        <v/>
      </c>
      <c r="N2297" s="16" t="n">
        <v>5</v>
      </c>
      <c r="O2297" s="16" t="n">
        <v>0</v>
      </c>
      <c r="P2297" s="23" t="n">
        <v>0</v>
      </c>
      <c r="Q2297" s="22"/>
      <c r="R2297" s="38"/>
      <c r="S2297" s="25" t="n">
        <f aca="false">SUM(F2297,H2297,J2297,K2297,L2297,M2297)</f>
        <v>1837.193061</v>
      </c>
      <c r="T2297" s="25" t="n">
        <f aca="false">SUM(F2297,H2297,J2297,K2297,L2297,M2297,Q2297)</f>
        <v>1837.193061</v>
      </c>
      <c r="AMH2297" s="13"/>
      <c r="AMI2297" s="0"/>
      <c r="AMJ2297" s="0"/>
    </row>
    <row r="2298" s="39" customFormat="true" ht="13.8" hidden="false" customHeight="false" outlineLevel="0" collapsed="false">
      <c r="A2298" s="27" t="n">
        <v>31401082</v>
      </c>
      <c r="B2298" s="28" t="s">
        <v>2326</v>
      </c>
      <c r="C2298" s="29"/>
      <c r="D2298" s="29"/>
      <c r="E2298" s="27" t="s">
        <v>272</v>
      </c>
      <c r="F2298" s="19" t="n">
        <f aca="false">IF(C2298="",VLOOKUP(E2298,'PORTE E UCO'!$A$5:$D$46,4,0),VLOOKUP(E2298,'PORTE E UCO'!$A$5:$D$46,4,0)*C2298)</f>
        <v>801.009488</v>
      </c>
      <c r="G2298" s="30"/>
      <c r="H2298" s="21" t="n">
        <f aca="false">G2298*$R$2</f>
        <v>0</v>
      </c>
      <c r="I2298" s="27" t="n">
        <v>1</v>
      </c>
      <c r="J2298" s="22" t="n">
        <f aca="false">IF(I2298&gt;=1,F2298*$J$2,"")</f>
        <v>240.3028464</v>
      </c>
      <c r="K2298" s="22" t="str">
        <f aca="false">IF(I2298&gt;=2,F2298*$K$2,"")</f>
        <v/>
      </c>
      <c r="L2298" s="22" t="str">
        <f aca="false">IF(I2298&gt;=3,F2298*$L$2,"")</f>
        <v/>
      </c>
      <c r="M2298" s="22" t="str">
        <f aca="false">IF(I2298&gt;=4,F2298*$M$2,"")</f>
        <v/>
      </c>
      <c r="N2298" s="27" t="n">
        <v>5</v>
      </c>
      <c r="O2298" s="27" t="n">
        <v>0</v>
      </c>
      <c r="P2298" s="31" t="n">
        <v>0</v>
      </c>
      <c r="Q2298" s="32"/>
      <c r="R2298" s="38"/>
      <c r="S2298" s="25" t="n">
        <f aca="false">SUM(F2298,H2298,J2298,K2298,L2298,M2298)</f>
        <v>1041.3123344</v>
      </c>
      <c r="T2298" s="25" t="n">
        <f aca="false">SUM(F2298,H2298,J2298,K2298,L2298,M2298,Q2298)</f>
        <v>1041.3123344</v>
      </c>
      <c r="AMH2298" s="13"/>
      <c r="AMI2298" s="0"/>
      <c r="AMJ2298" s="0"/>
    </row>
    <row r="2299" s="39" customFormat="true" ht="13.8" hidden="false" customHeight="false" outlineLevel="0" collapsed="false">
      <c r="A2299" s="16" t="n">
        <v>31401090</v>
      </c>
      <c r="B2299" s="17" t="s">
        <v>2327</v>
      </c>
      <c r="C2299" s="18"/>
      <c r="D2299" s="18"/>
      <c r="E2299" s="16" t="s">
        <v>272</v>
      </c>
      <c r="F2299" s="19" t="n">
        <f aca="false">IF(C2299="",VLOOKUP(E2299,'PORTE E UCO'!$A$5:$D$46,4,0),VLOOKUP(E2299,'PORTE E UCO'!$A$5:$D$46,4,0)*C2299)</f>
        <v>801.009488</v>
      </c>
      <c r="G2299" s="20"/>
      <c r="H2299" s="21" t="n">
        <f aca="false">G2299*$R$2</f>
        <v>0</v>
      </c>
      <c r="I2299" s="16" t="n">
        <v>1</v>
      </c>
      <c r="J2299" s="22" t="n">
        <f aca="false">IF(I2299&gt;=1,F2299*$J$2,"")</f>
        <v>240.3028464</v>
      </c>
      <c r="K2299" s="22" t="str">
        <f aca="false">IF(I2299&gt;=2,F2299*$K$2,"")</f>
        <v/>
      </c>
      <c r="L2299" s="22" t="str">
        <f aca="false">IF(I2299&gt;=3,F2299*$L$2,"")</f>
        <v/>
      </c>
      <c r="M2299" s="22" t="str">
        <f aca="false">IF(I2299&gt;=4,F2299*$M$2,"")</f>
        <v/>
      </c>
      <c r="N2299" s="16" t="n">
        <v>6</v>
      </c>
      <c r="O2299" s="16" t="n">
        <v>0</v>
      </c>
      <c r="P2299" s="23" t="n">
        <v>0</v>
      </c>
      <c r="Q2299" s="22"/>
      <c r="R2299" s="38"/>
      <c r="S2299" s="25" t="n">
        <f aca="false">SUM(F2299,H2299,J2299,K2299,L2299,M2299)</f>
        <v>1041.3123344</v>
      </c>
      <c r="T2299" s="25" t="n">
        <f aca="false">SUM(F2299,H2299,J2299,K2299,L2299,M2299,Q2299)</f>
        <v>1041.3123344</v>
      </c>
      <c r="AMH2299" s="13"/>
      <c r="AMI2299" s="0"/>
      <c r="AMJ2299" s="0"/>
    </row>
    <row r="2300" s="39" customFormat="true" ht="13.8" hidden="false" customHeight="false" outlineLevel="0" collapsed="false">
      <c r="A2300" s="27" t="n">
        <v>31401104</v>
      </c>
      <c r="B2300" s="28" t="s">
        <v>2328</v>
      </c>
      <c r="C2300" s="29"/>
      <c r="D2300" s="29"/>
      <c r="E2300" s="27" t="s">
        <v>320</v>
      </c>
      <c r="F2300" s="19" t="n">
        <f aca="false">IF(C2300="",VLOOKUP(E2300,'PORTE E UCO'!$A$5:$D$46,4,0),VLOOKUP(E2300,'PORTE E UCO'!$A$5:$D$46,4,0)*C2300)</f>
        <v>1224.795374</v>
      </c>
      <c r="G2300" s="30"/>
      <c r="H2300" s="21" t="n">
        <f aca="false">G2300*$R$2</f>
        <v>0</v>
      </c>
      <c r="I2300" s="27" t="n">
        <v>2</v>
      </c>
      <c r="J2300" s="22" t="n">
        <f aca="false">IF(I2300&gt;=1,F2300*$J$2,"")</f>
        <v>367.4386122</v>
      </c>
      <c r="K2300" s="22" t="n">
        <f aca="false">IF(I2300&gt;=2,F2300*$K$2,"")</f>
        <v>244.9590748</v>
      </c>
      <c r="L2300" s="22" t="str">
        <f aca="false">IF(I2300&gt;=3,F2300*$L$2,"")</f>
        <v/>
      </c>
      <c r="M2300" s="22" t="str">
        <f aca="false">IF(I2300&gt;=4,F2300*$M$2,"")</f>
        <v/>
      </c>
      <c r="N2300" s="27" t="n">
        <v>6</v>
      </c>
      <c r="O2300" s="27" t="n">
        <v>0</v>
      </c>
      <c r="P2300" s="31" t="n">
        <v>0</v>
      </c>
      <c r="Q2300" s="32"/>
      <c r="R2300" s="38"/>
      <c r="S2300" s="25" t="n">
        <f aca="false">SUM(F2300,H2300,J2300,K2300,L2300,M2300)</f>
        <v>1837.193061</v>
      </c>
      <c r="T2300" s="25" t="n">
        <f aca="false">SUM(F2300,H2300,J2300,K2300,L2300,M2300,Q2300)</f>
        <v>1837.193061</v>
      </c>
      <c r="AMH2300" s="13"/>
      <c r="AMI2300" s="0"/>
      <c r="AMJ2300" s="0"/>
    </row>
    <row r="2301" s="39" customFormat="true" ht="13.8" hidden="false" customHeight="false" outlineLevel="0" collapsed="false">
      <c r="A2301" s="16" t="n">
        <v>31401112</v>
      </c>
      <c r="B2301" s="17" t="s">
        <v>2329</v>
      </c>
      <c r="C2301" s="18"/>
      <c r="D2301" s="18"/>
      <c r="E2301" s="16" t="s">
        <v>320</v>
      </c>
      <c r="F2301" s="19" t="n">
        <f aca="false">IF(C2301="",VLOOKUP(E2301,'PORTE E UCO'!$A$5:$D$46,4,0),VLOOKUP(E2301,'PORTE E UCO'!$A$5:$D$46,4,0)*C2301)</f>
        <v>1224.795374</v>
      </c>
      <c r="G2301" s="20"/>
      <c r="H2301" s="21" t="n">
        <f aca="false">G2301*$R$2</f>
        <v>0</v>
      </c>
      <c r="I2301" s="16" t="n">
        <v>2</v>
      </c>
      <c r="J2301" s="22" t="n">
        <f aca="false">IF(I2301&gt;=1,F2301*$J$2,"")</f>
        <v>367.4386122</v>
      </c>
      <c r="K2301" s="22" t="n">
        <f aca="false">IF(I2301&gt;=2,F2301*$K$2,"")</f>
        <v>244.9590748</v>
      </c>
      <c r="L2301" s="22" t="str">
        <f aca="false">IF(I2301&gt;=3,F2301*$L$2,"")</f>
        <v/>
      </c>
      <c r="M2301" s="22" t="str">
        <f aca="false">IF(I2301&gt;=4,F2301*$M$2,"")</f>
        <v/>
      </c>
      <c r="N2301" s="16" t="n">
        <v>6</v>
      </c>
      <c r="O2301" s="16" t="n">
        <v>0</v>
      </c>
      <c r="P2301" s="23" t="n">
        <v>0</v>
      </c>
      <c r="Q2301" s="22"/>
      <c r="R2301" s="38"/>
      <c r="S2301" s="25" t="n">
        <f aca="false">SUM(F2301,H2301,J2301,K2301,L2301,M2301)</f>
        <v>1837.193061</v>
      </c>
      <c r="T2301" s="25" t="n">
        <f aca="false">SUM(F2301,H2301,J2301,K2301,L2301,M2301,Q2301)</f>
        <v>1837.193061</v>
      </c>
      <c r="AMH2301" s="13"/>
      <c r="AMI2301" s="0"/>
      <c r="AMJ2301" s="0"/>
    </row>
    <row r="2302" s="39" customFormat="true" ht="13.8" hidden="false" customHeight="false" outlineLevel="0" collapsed="false">
      <c r="A2302" s="27" t="n">
        <v>31401120</v>
      </c>
      <c r="B2302" s="28" t="s">
        <v>2330</v>
      </c>
      <c r="C2302" s="29"/>
      <c r="D2302" s="29"/>
      <c r="E2302" s="27" t="s">
        <v>176</v>
      </c>
      <c r="F2302" s="19" t="n">
        <f aca="false">IF(C2302="",VLOOKUP(E2302,'PORTE E UCO'!$A$5:$D$46,4,0),VLOOKUP(E2302,'PORTE E UCO'!$A$5:$D$46,4,0)*C2302)</f>
        <v>891.034646</v>
      </c>
      <c r="G2302" s="30"/>
      <c r="H2302" s="21" t="n">
        <f aca="false">G2302*$R$2</f>
        <v>0</v>
      </c>
      <c r="I2302" s="27" t="n">
        <v>2</v>
      </c>
      <c r="J2302" s="22" t="n">
        <f aca="false">IF(I2302&gt;=1,F2302*$J$2,"")</f>
        <v>267.3103938</v>
      </c>
      <c r="K2302" s="22" t="n">
        <f aca="false">IF(I2302&gt;=2,F2302*$K$2,"")</f>
        <v>178.2069292</v>
      </c>
      <c r="L2302" s="22" t="str">
        <f aca="false">IF(I2302&gt;=3,F2302*$L$2,"")</f>
        <v/>
      </c>
      <c r="M2302" s="22" t="str">
        <f aca="false">IF(I2302&gt;=4,F2302*$M$2,"")</f>
        <v/>
      </c>
      <c r="N2302" s="27" t="n">
        <v>5</v>
      </c>
      <c r="O2302" s="27" t="n">
        <v>0</v>
      </c>
      <c r="P2302" s="31" t="n">
        <v>0</v>
      </c>
      <c r="Q2302" s="32"/>
      <c r="R2302" s="38"/>
      <c r="S2302" s="25" t="n">
        <f aca="false">SUM(F2302,H2302,J2302,K2302,L2302,M2302)</f>
        <v>1336.551969</v>
      </c>
      <c r="T2302" s="25" t="n">
        <f aca="false">SUM(F2302,H2302,J2302,K2302,L2302,M2302,Q2302)</f>
        <v>1336.551969</v>
      </c>
      <c r="AMH2302" s="13"/>
      <c r="AMI2302" s="0"/>
      <c r="AMJ2302" s="0"/>
    </row>
    <row r="2303" s="39" customFormat="true" ht="14.95" hidden="false" customHeight="false" outlineLevel="0" collapsed="false">
      <c r="A2303" s="16" t="n">
        <v>31401139</v>
      </c>
      <c r="B2303" s="17" t="s">
        <v>2331</v>
      </c>
      <c r="C2303" s="18"/>
      <c r="D2303" s="18"/>
      <c r="E2303" s="16" t="s">
        <v>320</v>
      </c>
      <c r="F2303" s="19" t="n">
        <f aca="false">IF(C2303="",VLOOKUP(E2303,'PORTE E UCO'!$A$5:$D$46,4,0),VLOOKUP(E2303,'PORTE E UCO'!$A$5:$D$46,4,0)*C2303)</f>
        <v>1224.795374</v>
      </c>
      <c r="G2303" s="20"/>
      <c r="H2303" s="21" t="n">
        <f aca="false">G2303*$R$2</f>
        <v>0</v>
      </c>
      <c r="I2303" s="16" t="n">
        <v>2</v>
      </c>
      <c r="J2303" s="22" t="n">
        <f aca="false">IF(I2303&gt;=1,F2303*$J$2,"")</f>
        <v>367.4386122</v>
      </c>
      <c r="K2303" s="22" t="n">
        <f aca="false">IF(I2303&gt;=2,F2303*$K$2,"")</f>
        <v>244.9590748</v>
      </c>
      <c r="L2303" s="22" t="str">
        <f aca="false">IF(I2303&gt;=3,F2303*$L$2,"")</f>
        <v/>
      </c>
      <c r="M2303" s="22" t="str">
        <f aca="false">IF(I2303&gt;=4,F2303*$M$2,"")</f>
        <v/>
      </c>
      <c r="N2303" s="16" t="n">
        <v>5</v>
      </c>
      <c r="O2303" s="16" t="n">
        <v>0</v>
      </c>
      <c r="P2303" s="23" t="n">
        <v>0</v>
      </c>
      <c r="Q2303" s="22"/>
      <c r="R2303" s="38"/>
      <c r="S2303" s="25" t="n">
        <f aca="false">SUM(F2303,H2303,J2303,K2303,L2303,M2303)</f>
        <v>1837.193061</v>
      </c>
      <c r="T2303" s="25" t="n">
        <f aca="false">SUM(F2303,H2303,J2303,K2303,L2303,M2303,Q2303)</f>
        <v>1837.193061</v>
      </c>
      <c r="AMH2303" s="13"/>
      <c r="AMI2303" s="0"/>
      <c r="AMJ2303" s="0"/>
    </row>
    <row r="2304" s="39" customFormat="true" ht="13.8" hidden="false" customHeight="false" outlineLevel="0" collapsed="false">
      <c r="A2304" s="27" t="n">
        <v>31401147</v>
      </c>
      <c r="B2304" s="28" t="s">
        <v>2332</v>
      </c>
      <c r="C2304" s="29"/>
      <c r="D2304" s="29"/>
      <c r="E2304" s="27" t="s">
        <v>320</v>
      </c>
      <c r="F2304" s="19" t="n">
        <f aca="false">IF(C2304="",VLOOKUP(E2304,'PORTE E UCO'!$A$5:$D$46,4,0),VLOOKUP(E2304,'PORTE E UCO'!$A$5:$D$46,4,0)*C2304)</f>
        <v>1224.795374</v>
      </c>
      <c r="G2304" s="30"/>
      <c r="H2304" s="21" t="n">
        <f aca="false">G2304*$R$2</f>
        <v>0</v>
      </c>
      <c r="I2304" s="27" t="n">
        <v>1</v>
      </c>
      <c r="J2304" s="22" t="n">
        <f aca="false">IF(I2304&gt;=1,F2304*$J$2,"")</f>
        <v>367.4386122</v>
      </c>
      <c r="K2304" s="22" t="str">
        <f aca="false">IF(I2304&gt;=2,F2304*$K$2,"")</f>
        <v/>
      </c>
      <c r="L2304" s="22" t="str">
        <f aca="false">IF(I2304&gt;=3,F2304*$L$2,"")</f>
        <v/>
      </c>
      <c r="M2304" s="22" t="str">
        <f aca="false">IF(I2304&gt;=4,F2304*$M$2,"")</f>
        <v/>
      </c>
      <c r="N2304" s="27" t="n">
        <v>5</v>
      </c>
      <c r="O2304" s="27" t="n">
        <v>0</v>
      </c>
      <c r="P2304" s="31" t="n">
        <v>0</v>
      </c>
      <c r="Q2304" s="32"/>
      <c r="R2304" s="38"/>
      <c r="S2304" s="25" t="n">
        <f aca="false">SUM(F2304,H2304,J2304,K2304,L2304,M2304)</f>
        <v>1592.2339862</v>
      </c>
      <c r="T2304" s="25" t="n">
        <f aca="false">SUM(F2304,H2304,J2304,K2304,L2304,M2304,Q2304)</f>
        <v>1592.2339862</v>
      </c>
      <c r="AMH2304" s="13"/>
      <c r="AMI2304" s="0"/>
      <c r="AMJ2304" s="0"/>
    </row>
    <row r="2305" s="39" customFormat="true" ht="13.8" hidden="false" customHeight="false" outlineLevel="0" collapsed="false">
      <c r="A2305" s="16" t="n">
        <v>31401155</v>
      </c>
      <c r="B2305" s="17" t="s">
        <v>2333</v>
      </c>
      <c r="C2305" s="18"/>
      <c r="D2305" s="18"/>
      <c r="E2305" s="16" t="s">
        <v>945</v>
      </c>
      <c r="F2305" s="19" t="n">
        <f aca="false">IF(C2305="",VLOOKUP(E2305,'PORTE E UCO'!$A$5:$D$46,4,0),VLOOKUP(E2305,'PORTE E UCO'!$A$5:$D$46,4,0)*C2305)</f>
        <v>3090.701166</v>
      </c>
      <c r="G2305" s="20"/>
      <c r="H2305" s="21" t="n">
        <f aca="false">G2305*$R$2</f>
        <v>0</v>
      </c>
      <c r="I2305" s="16" t="n">
        <v>2</v>
      </c>
      <c r="J2305" s="22" t="n">
        <f aca="false">IF(I2305&gt;=1,F2305*$J$2,"")</f>
        <v>927.2103498</v>
      </c>
      <c r="K2305" s="22" t="n">
        <f aca="false">IF(I2305&gt;=2,F2305*$K$2,"")</f>
        <v>618.1402332</v>
      </c>
      <c r="L2305" s="22" t="str">
        <f aca="false">IF(I2305&gt;=3,F2305*$L$2,"")</f>
        <v/>
      </c>
      <c r="M2305" s="22" t="str">
        <f aca="false">IF(I2305&gt;=4,F2305*$M$2,"")</f>
        <v/>
      </c>
      <c r="N2305" s="16" t="n">
        <v>7</v>
      </c>
      <c r="O2305" s="16" t="n">
        <v>0</v>
      </c>
      <c r="P2305" s="23" t="n">
        <v>0</v>
      </c>
      <c r="Q2305" s="22"/>
      <c r="R2305" s="38"/>
      <c r="S2305" s="25" t="n">
        <f aca="false">SUM(F2305,H2305,J2305,K2305,L2305,M2305)</f>
        <v>4636.051749</v>
      </c>
      <c r="T2305" s="25" t="n">
        <f aca="false">SUM(F2305,H2305,J2305,K2305,L2305,M2305,Q2305)</f>
        <v>4636.051749</v>
      </c>
      <c r="AMH2305" s="13"/>
      <c r="AMI2305" s="0"/>
      <c r="AMJ2305" s="0"/>
    </row>
    <row r="2306" s="39" customFormat="true" ht="13.8" hidden="false" customHeight="false" outlineLevel="0" collapsed="false">
      <c r="A2306" s="27" t="n">
        <v>31401163</v>
      </c>
      <c r="B2306" s="28" t="s">
        <v>2334</v>
      </c>
      <c r="C2306" s="29"/>
      <c r="D2306" s="29"/>
      <c r="E2306" s="27" t="s">
        <v>341</v>
      </c>
      <c r="F2306" s="19" t="n">
        <f aca="false">IF(C2306="",VLOOKUP(E2306,'PORTE E UCO'!$A$5:$D$46,4,0),VLOOKUP(E2306,'PORTE E UCO'!$A$5:$D$46,4,0)*C2306)</f>
        <v>1558.54594</v>
      </c>
      <c r="G2306" s="30"/>
      <c r="H2306" s="21" t="n">
        <f aca="false">G2306*$R$2</f>
        <v>0</v>
      </c>
      <c r="I2306" s="27" t="n">
        <v>2</v>
      </c>
      <c r="J2306" s="22" t="n">
        <f aca="false">IF(I2306&gt;=1,F2306*$J$2,"")</f>
        <v>467.563782</v>
      </c>
      <c r="K2306" s="22" t="n">
        <f aca="false">IF(I2306&gt;=2,F2306*$K$2,"")</f>
        <v>311.709188</v>
      </c>
      <c r="L2306" s="22" t="str">
        <f aca="false">IF(I2306&gt;=3,F2306*$L$2,"")</f>
        <v/>
      </c>
      <c r="M2306" s="22" t="str">
        <f aca="false">IF(I2306&gt;=4,F2306*$M$2,"")</f>
        <v/>
      </c>
      <c r="N2306" s="27" t="n">
        <v>7</v>
      </c>
      <c r="O2306" s="27" t="n">
        <v>0</v>
      </c>
      <c r="P2306" s="31" t="n">
        <v>0</v>
      </c>
      <c r="Q2306" s="32"/>
      <c r="R2306" s="38"/>
      <c r="S2306" s="25" t="n">
        <f aca="false">SUM(F2306,H2306,J2306,K2306,L2306,M2306)</f>
        <v>2337.81891</v>
      </c>
      <c r="T2306" s="25" t="n">
        <f aca="false">SUM(F2306,H2306,J2306,K2306,L2306,M2306,Q2306)</f>
        <v>2337.81891</v>
      </c>
      <c r="AMH2306" s="13"/>
      <c r="AMI2306" s="0"/>
      <c r="AMJ2306" s="0"/>
    </row>
    <row r="2307" s="39" customFormat="true" ht="13.8" hidden="false" customHeight="false" outlineLevel="0" collapsed="false">
      <c r="A2307" s="16" t="n">
        <v>31401171</v>
      </c>
      <c r="B2307" s="17" t="s">
        <v>2335</v>
      </c>
      <c r="C2307" s="18"/>
      <c r="D2307" s="18"/>
      <c r="E2307" s="16" t="s">
        <v>945</v>
      </c>
      <c r="F2307" s="19" t="n">
        <f aca="false">IF(C2307="",VLOOKUP(E2307,'PORTE E UCO'!$A$5:$D$46,4,0),VLOOKUP(E2307,'PORTE E UCO'!$A$5:$D$46,4,0)*C2307)</f>
        <v>3090.701166</v>
      </c>
      <c r="G2307" s="20"/>
      <c r="H2307" s="21" t="n">
        <f aca="false">G2307*$R$2</f>
        <v>0</v>
      </c>
      <c r="I2307" s="16" t="n">
        <v>2</v>
      </c>
      <c r="J2307" s="22" t="n">
        <f aca="false">IF(I2307&gt;=1,F2307*$J$2,"")</f>
        <v>927.2103498</v>
      </c>
      <c r="K2307" s="22" t="n">
        <f aca="false">IF(I2307&gt;=2,F2307*$K$2,"")</f>
        <v>618.1402332</v>
      </c>
      <c r="L2307" s="22" t="str">
        <f aca="false">IF(I2307&gt;=3,F2307*$L$2,"")</f>
        <v/>
      </c>
      <c r="M2307" s="22" t="str">
        <f aca="false">IF(I2307&gt;=4,F2307*$M$2,"")</f>
        <v/>
      </c>
      <c r="N2307" s="16" t="n">
        <v>7</v>
      </c>
      <c r="O2307" s="16" t="n">
        <v>0</v>
      </c>
      <c r="P2307" s="23" t="n">
        <v>0</v>
      </c>
      <c r="Q2307" s="22"/>
      <c r="R2307" s="38"/>
      <c r="S2307" s="25" t="n">
        <f aca="false">SUM(F2307,H2307,J2307,K2307,L2307,M2307)</f>
        <v>4636.051749</v>
      </c>
      <c r="T2307" s="25" t="n">
        <f aca="false">SUM(F2307,H2307,J2307,K2307,L2307,M2307,Q2307)</f>
        <v>4636.051749</v>
      </c>
      <c r="AMH2307" s="13"/>
      <c r="AMI2307" s="0"/>
      <c r="AMJ2307" s="0"/>
    </row>
    <row r="2308" s="39" customFormat="true" ht="13.8" hidden="false" customHeight="false" outlineLevel="0" collapsed="false">
      <c r="A2308" s="27" t="n">
        <v>31401198</v>
      </c>
      <c r="B2308" s="28" t="s">
        <v>2336</v>
      </c>
      <c r="C2308" s="29"/>
      <c r="D2308" s="29"/>
      <c r="E2308" s="27" t="s">
        <v>15</v>
      </c>
      <c r="F2308" s="19" t="n">
        <f aca="false">IF(C2308="",VLOOKUP(E2308,'PORTE E UCO'!$A$5:$D$46,4,0),VLOOKUP(E2308,'PORTE E UCO'!$A$5:$D$46,4,0)*C2308)</f>
        <v>93.13473</v>
      </c>
      <c r="G2308" s="30"/>
      <c r="H2308" s="21" t="n">
        <f aca="false">G2308*$R$2</f>
        <v>0</v>
      </c>
      <c r="I2308" s="27" t="n">
        <v>0</v>
      </c>
      <c r="J2308" s="22" t="str">
        <f aca="false">IF(I2308&gt;=1,F2308*$J$2,"")</f>
        <v/>
      </c>
      <c r="K2308" s="22" t="str">
        <f aca="false">IF(I2308&gt;=2,F2308*$K$2,"")</f>
        <v/>
      </c>
      <c r="L2308" s="22" t="str">
        <f aca="false">IF(I2308&gt;=3,F2308*$L$2,"")</f>
        <v/>
      </c>
      <c r="M2308" s="22" t="str">
        <f aca="false">IF(I2308&gt;=4,F2308*$M$2,"")</f>
        <v/>
      </c>
      <c r="N2308" s="27" t="n">
        <v>3</v>
      </c>
      <c r="O2308" s="27" t="n">
        <v>0</v>
      </c>
      <c r="P2308" s="31" t="n">
        <v>0</v>
      </c>
      <c r="Q2308" s="32"/>
      <c r="R2308" s="38"/>
      <c r="S2308" s="25" t="n">
        <f aca="false">SUM(F2308,H2308,J2308,K2308,L2308,M2308)</f>
        <v>93.13473</v>
      </c>
      <c r="T2308" s="25" t="n">
        <f aca="false">SUM(F2308,H2308,J2308,K2308,L2308,M2308,Q2308)</f>
        <v>93.13473</v>
      </c>
      <c r="AMH2308" s="13"/>
      <c r="AMI2308" s="0"/>
      <c r="AMJ2308" s="0"/>
    </row>
    <row r="2309" s="39" customFormat="true" ht="13.8" hidden="false" customHeight="false" outlineLevel="0" collapsed="false">
      <c r="A2309" s="16" t="n">
        <v>31401201</v>
      </c>
      <c r="B2309" s="17" t="s">
        <v>2337</v>
      </c>
      <c r="C2309" s="18"/>
      <c r="D2309" s="18"/>
      <c r="E2309" s="16" t="s">
        <v>206</v>
      </c>
      <c r="F2309" s="19" t="n">
        <f aca="false">IF(C2309="",VLOOKUP(E2309,'PORTE E UCO'!$A$5:$D$46,4,0),VLOOKUP(E2309,'PORTE E UCO'!$A$5:$D$46,4,0)*C2309)</f>
        <v>839.818166</v>
      </c>
      <c r="G2309" s="20"/>
      <c r="H2309" s="21" t="n">
        <f aca="false">G2309*$R$2</f>
        <v>0</v>
      </c>
      <c r="I2309" s="16" t="n">
        <v>2</v>
      </c>
      <c r="J2309" s="22" t="n">
        <f aca="false">IF(I2309&gt;=1,F2309*$J$2,"")</f>
        <v>251.9454498</v>
      </c>
      <c r="K2309" s="22" t="n">
        <f aca="false">IF(I2309&gt;=2,F2309*$K$2,"")</f>
        <v>167.9636332</v>
      </c>
      <c r="L2309" s="22" t="str">
        <f aca="false">IF(I2309&gt;=3,F2309*$L$2,"")</f>
        <v/>
      </c>
      <c r="M2309" s="22" t="str">
        <f aca="false">IF(I2309&gt;=4,F2309*$M$2,"")</f>
        <v/>
      </c>
      <c r="N2309" s="16" t="n">
        <v>5</v>
      </c>
      <c r="O2309" s="16" t="n">
        <v>0</v>
      </c>
      <c r="P2309" s="23" t="n">
        <v>0</v>
      </c>
      <c r="Q2309" s="22"/>
      <c r="R2309" s="38"/>
      <c r="S2309" s="25" t="n">
        <f aca="false">SUM(F2309,H2309,J2309,K2309,L2309,M2309)</f>
        <v>1259.727249</v>
      </c>
      <c r="T2309" s="25" t="n">
        <f aca="false">SUM(F2309,H2309,J2309,K2309,L2309,M2309,Q2309)</f>
        <v>1259.727249</v>
      </c>
      <c r="AMH2309" s="13"/>
      <c r="AMI2309" s="0"/>
      <c r="AMJ2309" s="0"/>
    </row>
    <row r="2310" s="39" customFormat="true" ht="13.8" hidden="false" customHeight="false" outlineLevel="0" collapsed="false">
      <c r="A2310" s="27" t="n">
        <v>31401228</v>
      </c>
      <c r="B2310" s="28" t="s">
        <v>2338</v>
      </c>
      <c r="C2310" s="29"/>
      <c r="D2310" s="29"/>
      <c r="E2310" s="27" t="s">
        <v>22</v>
      </c>
      <c r="F2310" s="19" t="n">
        <f aca="false">IF(C2310="",VLOOKUP(E2310,'PORTE E UCO'!$A$5:$D$46,4,0),VLOOKUP(E2310,'PORTE E UCO'!$A$5:$D$46,4,0)*C2310)</f>
        <v>220.434104</v>
      </c>
      <c r="G2310" s="30"/>
      <c r="H2310" s="21" t="n">
        <f aca="false">G2310*$R$2</f>
        <v>0</v>
      </c>
      <c r="I2310" s="27" t="n">
        <v>0</v>
      </c>
      <c r="J2310" s="22" t="str">
        <f aca="false">IF(I2310&gt;=1,F2310*$J$2,"")</f>
        <v/>
      </c>
      <c r="K2310" s="22" t="str">
        <f aca="false">IF(I2310&gt;=2,F2310*$K$2,"")</f>
        <v/>
      </c>
      <c r="L2310" s="22" t="str">
        <f aca="false">IF(I2310&gt;=3,F2310*$L$2,"")</f>
        <v/>
      </c>
      <c r="M2310" s="22" t="str">
        <f aca="false">IF(I2310&gt;=4,F2310*$M$2,"")</f>
        <v/>
      </c>
      <c r="N2310" s="27" t="n">
        <v>3</v>
      </c>
      <c r="O2310" s="27" t="n">
        <v>0</v>
      </c>
      <c r="P2310" s="31" t="n">
        <v>0</v>
      </c>
      <c r="Q2310" s="32"/>
      <c r="R2310" s="38"/>
      <c r="S2310" s="25" t="n">
        <f aca="false">SUM(F2310,H2310,J2310,K2310,L2310,M2310)</f>
        <v>220.434104</v>
      </c>
      <c r="T2310" s="25" t="n">
        <f aca="false">SUM(F2310,H2310,J2310,K2310,L2310,M2310,Q2310)</f>
        <v>220.434104</v>
      </c>
      <c r="AMH2310" s="13"/>
      <c r="AMI2310" s="0"/>
      <c r="AMJ2310" s="0"/>
    </row>
    <row r="2311" s="39" customFormat="true" ht="13.8" hidden="false" customHeight="false" outlineLevel="0" collapsed="false">
      <c r="A2311" s="16" t="n">
        <v>31401236</v>
      </c>
      <c r="B2311" s="17" t="s">
        <v>2339</v>
      </c>
      <c r="C2311" s="18"/>
      <c r="D2311" s="18"/>
      <c r="E2311" s="16" t="s">
        <v>308</v>
      </c>
      <c r="F2311" s="19" t="n">
        <f aca="false">IF(C2311="",VLOOKUP(E2311,'PORTE E UCO'!$A$5:$D$46,4,0),VLOOKUP(E2311,'PORTE E UCO'!$A$5:$D$46,4,0)*C2311)</f>
        <v>1327.248658</v>
      </c>
      <c r="G2311" s="20"/>
      <c r="H2311" s="21" t="n">
        <f aca="false">G2311*$R$2</f>
        <v>0</v>
      </c>
      <c r="I2311" s="16" t="n">
        <v>2</v>
      </c>
      <c r="J2311" s="22" t="n">
        <f aca="false">IF(I2311&gt;=1,F2311*$J$2,"")</f>
        <v>398.1745974</v>
      </c>
      <c r="K2311" s="22" t="n">
        <f aca="false">IF(I2311&gt;=2,F2311*$K$2,"")</f>
        <v>265.4497316</v>
      </c>
      <c r="L2311" s="22" t="str">
        <f aca="false">IF(I2311&gt;=3,F2311*$L$2,"")</f>
        <v/>
      </c>
      <c r="M2311" s="22" t="str">
        <f aca="false">IF(I2311&gt;=4,F2311*$M$2,"")</f>
        <v/>
      </c>
      <c r="N2311" s="16" t="n">
        <v>6</v>
      </c>
      <c r="O2311" s="16" t="n">
        <v>0</v>
      </c>
      <c r="P2311" s="23" t="n">
        <v>0</v>
      </c>
      <c r="Q2311" s="22"/>
      <c r="R2311" s="38"/>
      <c r="S2311" s="25" t="n">
        <f aca="false">SUM(F2311,H2311,J2311,K2311,L2311,M2311)</f>
        <v>1990.872987</v>
      </c>
      <c r="T2311" s="25" t="n">
        <f aca="false">SUM(F2311,H2311,J2311,K2311,L2311,M2311,Q2311)</f>
        <v>1990.872987</v>
      </c>
      <c r="AMH2311" s="13"/>
      <c r="AMI2311" s="0"/>
      <c r="AMJ2311" s="0"/>
    </row>
    <row r="2312" s="39" customFormat="true" ht="13.8" hidden="false" customHeight="false" outlineLevel="0" collapsed="false">
      <c r="A2312" s="27" t="n">
        <v>31401244</v>
      </c>
      <c r="B2312" s="28" t="s">
        <v>2340</v>
      </c>
      <c r="C2312" s="29"/>
      <c r="D2312" s="29"/>
      <c r="E2312" s="27" t="s">
        <v>221</v>
      </c>
      <c r="F2312" s="19" t="n">
        <f aca="false">IF(C2312="",VLOOKUP(E2312,'PORTE E UCO'!$A$5:$D$46,4,0),VLOOKUP(E2312,'PORTE E UCO'!$A$5:$D$46,4,0)*C2312)</f>
        <v>1140.948712</v>
      </c>
      <c r="G2312" s="30"/>
      <c r="H2312" s="21" t="n">
        <f aca="false">G2312*$R$2</f>
        <v>0</v>
      </c>
      <c r="I2312" s="27" t="n">
        <v>2</v>
      </c>
      <c r="J2312" s="22" t="n">
        <f aca="false">IF(I2312&gt;=1,F2312*$J$2,"")</f>
        <v>342.2846136</v>
      </c>
      <c r="K2312" s="22" t="n">
        <f aca="false">IF(I2312&gt;=2,F2312*$K$2,"")</f>
        <v>228.1897424</v>
      </c>
      <c r="L2312" s="22" t="str">
        <f aca="false">IF(I2312&gt;=3,F2312*$L$2,"")</f>
        <v/>
      </c>
      <c r="M2312" s="22" t="str">
        <f aca="false">IF(I2312&gt;=4,F2312*$M$2,"")</f>
        <v/>
      </c>
      <c r="N2312" s="27" t="n">
        <v>4</v>
      </c>
      <c r="O2312" s="27" t="n">
        <v>0</v>
      </c>
      <c r="P2312" s="31" t="n">
        <v>0</v>
      </c>
      <c r="Q2312" s="32"/>
      <c r="R2312" s="38"/>
      <c r="S2312" s="25" t="n">
        <f aca="false">SUM(F2312,H2312,J2312,K2312,L2312,M2312)</f>
        <v>1711.423068</v>
      </c>
      <c r="T2312" s="25" t="n">
        <f aca="false">SUM(F2312,H2312,J2312,K2312,L2312,M2312,Q2312)</f>
        <v>1711.423068</v>
      </c>
      <c r="AMH2312" s="13"/>
      <c r="AMI2312" s="0"/>
      <c r="AMJ2312" s="0"/>
    </row>
    <row r="2313" s="39" customFormat="true" ht="13.8" hidden="false" customHeight="false" outlineLevel="0" collapsed="false">
      <c r="A2313" s="16" t="n">
        <v>31401252</v>
      </c>
      <c r="B2313" s="17" t="s">
        <v>2341</v>
      </c>
      <c r="C2313" s="18"/>
      <c r="D2313" s="18"/>
      <c r="E2313" s="16" t="s">
        <v>308</v>
      </c>
      <c r="F2313" s="19" t="n">
        <f aca="false">IF(C2313="",VLOOKUP(E2313,'PORTE E UCO'!$A$5:$D$46,4,0),VLOOKUP(E2313,'PORTE E UCO'!$A$5:$D$46,4,0)*C2313)</f>
        <v>1327.248658</v>
      </c>
      <c r="G2313" s="20"/>
      <c r="H2313" s="21" t="n">
        <f aca="false">G2313*$R$2</f>
        <v>0</v>
      </c>
      <c r="I2313" s="16" t="n">
        <v>2</v>
      </c>
      <c r="J2313" s="22" t="n">
        <f aca="false">IF(I2313&gt;=1,F2313*$J$2,"")</f>
        <v>398.1745974</v>
      </c>
      <c r="K2313" s="22" t="n">
        <f aca="false">IF(I2313&gt;=2,F2313*$K$2,"")</f>
        <v>265.4497316</v>
      </c>
      <c r="L2313" s="22" t="str">
        <f aca="false">IF(I2313&gt;=3,F2313*$L$2,"")</f>
        <v/>
      </c>
      <c r="M2313" s="22" t="str">
        <f aca="false">IF(I2313&gt;=4,F2313*$M$2,"")</f>
        <v/>
      </c>
      <c r="N2313" s="16" t="n">
        <v>6</v>
      </c>
      <c r="O2313" s="16" t="n">
        <v>0</v>
      </c>
      <c r="P2313" s="23" t="n">
        <v>0</v>
      </c>
      <c r="Q2313" s="22"/>
      <c r="R2313" s="38"/>
      <c r="S2313" s="25" t="n">
        <f aca="false">SUM(F2313,H2313,J2313,K2313,L2313,M2313)</f>
        <v>1990.872987</v>
      </c>
      <c r="T2313" s="25" t="n">
        <f aca="false">SUM(F2313,H2313,J2313,K2313,L2313,M2313,Q2313)</f>
        <v>1990.872987</v>
      </c>
      <c r="AMH2313" s="13"/>
      <c r="AMI2313" s="0"/>
      <c r="AMJ2313" s="0"/>
    </row>
    <row r="2314" s="39" customFormat="true" ht="13.8" hidden="false" customHeight="false" outlineLevel="0" collapsed="false">
      <c r="A2314" s="27" t="n">
        <v>31401260</v>
      </c>
      <c r="B2314" s="28" t="s">
        <v>2342</v>
      </c>
      <c r="C2314" s="29"/>
      <c r="D2314" s="29"/>
      <c r="E2314" s="27" t="s">
        <v>221</v>
      </c>
      <c r="F2314" s="19" t="n">
        <f aca="false">IF(C2314="",VLOOKUP(E2314,'PORTE E UCO'!$A$5:$D$46,4,0),VLOOKUP(E2314,'PORTE E UCO'!$A$5:$D$46,4,0)*C2314)</f>
        <v>1140.948712</v>
      </c>
      <c r="G2314" s="30"/>
      <c r="H2314" s="21" t="n">
        <f aca="false">G2314*$R$2</f>
        <v>0</v>
      </c>
      <c r="I2314" s="27" t="n">
        <v>2</v>
      </c>
      <c r="J2314" s="22" t="n">
        <f aca="false">IF(I2314&gt;=1,F2314*$J$2,"")</f>
        <v>342.2846136</v>
      </c>
      <c r="K2314" s="22" t="n">
        <f aca="false">IF(I2314&gt;=2,F2314*$K$2,"")</f>
        <v>228.1897424</v>
      </c>
      <c r="L2314" s="22" t="str">
        <f aca="false">IF(I2314&gt;=3,F2314*$L$2,"")</f>
        <v/>
      </c>
      <c r="M2314" s="22" t="str">
        <f aca="false">IF(I2314&gt;=4,F2314*$M$2,"")</f>
        <v/>
      </c>
      <c r="N2314" s="27" t="n">
        <v>6</v>
      </c>
      <c r="O2314" s="27" t="n">
        <v>0</v>
      </c>
      <c r="P2314" s="31" t="n">
        <v>0</v>
      </c>
      <c r="Q2314" s="32"/>
      <c r="R2314" s="38"/>
      <c r="S2314" s="25" t="n">
        <f aca="false">SUM(F2314,H2314,J2314,K2314,L2314,M2314)</f>
        <v>1711.423068</v>
      </c>
      <c r="T2314" s="25" t="n">
        <f aca="false">SUM(F2314,H2314,J2314,K2314,L2314,M2314,Q2314)</f>
        <v>1711.423068</v>
      </c>
      <c r="AMH2314" s="13"/>
      <c r="AMI2314" s="0"/>
      <c r="AMJ2314" s="0"/>
    </row>
    <row r="2315" s="39" customFormat="true" ht="13.8" hidden="false" customHeight="false" outlineLevel="0" collapsed="false">
      <c r="A2315" s="16" t="n">
        <v>31401279</v>
      </c>
      <c r="B2315" s="17" t="s">
        <v>2343</v>
      </c>
      <c r="C2315" s="18"/>
      <c r="D2315" s="18"/>
      <c r="E2315" s="16" t="s">
        <v>308</v>
      </c>
      <c r="F2315" s="19" t="n">
        <f aca="false">IF(C2315="",VLOOKUP(E2315,'PORTE E UCO'!$A$5:$D$46,4,0),VLOOKUP(E2315,'PORTE E UCO'!$A$5:$D$46,4,0)*C2315)</f>
        <v>1327.248658</v>
      </c>
      <c r="G2315" s="20"/>
      <c r="H2315" s="21" t="n">
        <f aca="false">G2315*$R$2</f>
        <v>0</v>
      </c>
      <c r="I2315" s="16" t="n">
        <v>2</v>
      </c>
      <c r="J2315" s="22" t="n">
        <f aca="false">IF(I2315&gt;=1,F2315*$J$2,"")</f>
        <v>398.1745974</v>
      </c>
      <c r="K2315" s="22" t="n">
        <f aca="false">IF(I2315&gt;=2,F2315*$K$2,"")</f>
        <v>265.4497316</v>
      </c>
      <c r="L2315" s="22" t="str">
        <f aca="false">IF(I2315&gt;=3,F2315*$L$2,"")</f>
        <v/>
      </c>
      <c r="M2315" s="22" t="str">
        <f aca="false">IF(I2315&gt;=4,F2315*$M$2,"")</f>
        <v/>
      </c>
      <c r="N2315" s="16" t="n">
        <v>6</v>
      </c>
      <c r="O2315" s="16" t="n">
        <v>0</v>
      </c>
      <c r="P2315" s="23" t="n">
        <v>0</v>
      </c>
      <c r="Q2315" s="22"/>
      <c r="R2315" s="38"/>
      <c r="S2315" s="25" t="n">
        <f aca="false">SUM(F2315,H2315,J2315,K2315,L2315,M2315)</f>
        <v>1990.872987</v>
      </c>
      <c r="T2315" s="25" t="n">
        <f aca="false">SUM(F2315,H2315,J2315,K2315,L2315,M2315,Q2315)</f>
        <v>1990.872987</v>
      </c>
      <c r="AMH2315" s="13"/>
      <c r="AMI2315" s="0"/>
      <c r="AMJ2315" s="0"/>
    </row>
    <row r="2316" s="39" customFormat="true" ht="13.8" hidden="false" customHeight="false" outlineLevel="0" collapsed="false">
      <c r="A2316" s="27" t="n">
        <v>31401287</v>
      </c>
      <c r="B2316" s="28" t="s">
        <v>2344</v>
      </c>
      <c r="C2316" s="29"/>
      <c r="D2316" s="29"/>
      <c r="E2316" s="27" t="s">
        <v>308</v>
      </c>
      <c r="F2316" s="19" t="n">
        <f aca="false">IF(C2316="",VLOOKUP(E2316,'PORTE E UCO'!$A$5:$D$46,4,0),VLOOKUP(E2316,'PORTE E UCO'!$A$5:$D$46,4,0)*C2316)</f>
        <v>1327.248658</v>
      </c>
      <c r="G2316" s="30"/>
      <c r="H2316" s="21" t="n">
        <f aca="false">G2316*$R$2</f>
        <v>0</v>
      </c>
      <c r="I2316" s="27" t="n">
        <v>2</v>
      </c>
      <c r="J2316" s="22" t="n">
        <f aca="false">IF(I2316&gt;=1,F2316*$J$2,"")</f>
        <v>398.1745974</v>
      </c>
      <c r="K2316" s="22" t="n">
        <f aca="false">IF(I2316&gt;=2,F2316*$K$2,"")</f>
        <v>265.4497316</v>
      </c>
      <c r="L2316" s="22" t="str">
        <f aca="false">IF(I2316&gt;=3,F2316*$L$2,"")</f>
        <v/>
      </c>
      <c r="M2316" s="22" t="str">
        <f aca="false">IF(I2316&gt;=4,F2316*$M$2,"")</f>
        <v/>
      </c>
      <c r="N2316" s="27" t="n">
        <v>7</v>
      </c>
      <c r="O2316" s="27" t="n">
        <v>0</v>
      </c>
      <c r="P2316" s="31" t="n">
        <v>0</v>
      </c>
      <c r="Q2316" s="32"/>
      <c r="R2316" s="38"/>
      <c r="S2316" s="25" t="n">
        <f aca="false">SUM(F2316,H2316,J2316,K2316,L2316,M2316)</f>
        <v>1990.872987</v>
      </c>
      <c r="T2316" s="25" t="n">
        <f aca="false">SUM(F2316,H2316,J2316,K2316,L2316,M2316,Q2316)</f>
        <v>1990.872987</v>
      </c>
      <c r="AMH2316" s="13"/>
      <c r="AMI2316" s="0"/>
      <c r="AMJ2316" s="0"/>
    </row>
    <row r="2317" s="39" customFormat="true" ht="13.8" hidden="false" customHeight="false" outlineLevel="0" collapsed="false">
      <c r="A2317" s="16" t="n">
        <v>31401295</v>
      </c>
      <c r="B2317" s="17" t="s">
        <v>2345</v>
      </c>
      <c r="C2317" s="18"/>
      <c r="D2317" s="18"/>
      <c r="E2317" s="16" t="s">
        <v>308</v>
      </c>
      <c r="F2317" s="19" t="n">
        <f aca="false">IF(C2317="",VLOOKUP(E2317,'PORTE E UCO'!$A$5:$D$46,4,0),VLOOKUP(E2317,'PORTE E UCO'!$A$5:$D$46,4,0)*C2317)</f>
        <v>1327.248658</v>
      </c>
      <c r="G2317" s="20"/>
      <c r="H2317" s="21" t="n">
        <f aca="false">G2317*$R$2</f>
        <v>0</v>
      </c>
      <c r="I2317" s="16" t="n">
        <v>2</v>
      </c>
      <c r="J2317" s="22" t="n">
        <f aca="false">IF(I2317&gt;=1,F2317*$J$2,"")</f>
        <v>398.1745974</v>
      </c>
      <c r="K2317" s="22" t="n">
        <f aca="false">IF(I2317&gt;=2,F2317*$K$2,"")</f>
        <v>265.4497316</v>
      </c>
      <c r="L2317" s="22" t="str">
        <f aca="false">IF(I2317&gt;=3,F2317*$L$2,"")</f>
        <v/>
      </c>
      <c r="M2317" s="22" t="str">
        <f aca="false">IF(I2317&gt;=4,F2317*$M$2,"")</f>
        <v/>
      </c>
      <c r="N2317" s="16" t="n">
        <v>5</v>
      </c>
      <c r="O2317" s="16" t="n">
        <v>0</v>
      </c>
      <c r="P2317" s="23" t="n">
        <v>0</v>
      </c>
      <c r="Q2317" s="22"/>
      <c r="R2317" s="38"/>
      <c r="S2317" s="25" t="n">
        <f aca="false">SUM(F2317,H2317,J2317,K2317,L2317,M2317)</f>
        <v>1990.872987</v>
      </c>
      <c r="T2317" s="25" t="n">
        <f aca="false">SUM(F2317,H2317,J2317,K2317,L2317,M2317,Q2317)</f>
        <v>1990.872987</v>
      </c>
      <c r="AMH2317" s="13"/>
      <c r="AMI2317" s="0"/>
      <c r="AMJ2317" s="0"/>
    </row>
    <row r="2318" s="39" customFormat="true" ht="13.8" hidden="false" customHeight="false" outlineLevel="0" collapsed="false">
      <c r="A2318" s="27" t="n">
        <v>31401309</v>
      </c>
      <c r="B2318" s="28" t="s">
        <v>2346</v>
      </c>
      <c r="C2318" s="29"/>
      <c r="D2318" s="29"/>
      <c r="E2318" s="27" t="s">
        <v>308</v>
      </c>
      <c r="F2318" s="19" t="n">
        <f aca="false">IF(C2318="",VLOOKUP(E2318,'PORTE E UCO'!$A$5:$D$46,4,0),VLOOKUP(E2318,'PORTE E UCO'!$A$5:$D$46,4,0)*C2318)</f>
        <v>1327.248658</v>
      </c>
      <c r="G2318" s="30"/>
      <c r="H2318" s="21" t="n">
        <f aca="false">G2318*$R$2</f>
        <v>0</v>
      </c>
      <c r="I2318" s="27" t="n">
        <v>2</v>
      </c>
      <c r="J2318" s="22" t="n">
        <f aca="false">IF(I2318&gt;=1,F2318*$J$2,"")</f>
        <v>398.1745974</v>
      </c>
      <c r="K2318" s="22" t="n">
        <f aca="false">IF(I2318&gt;=2,F2318*$K$2,"")</f>
        <v>265.4497316</v>
      </c>
      <c r="L2318" s="22" t="str">
        <f aca="false">IF(I2318&gt;=3,F2318*$L$2,"")</f>
        <v/>
      </c>
      <c r="M2318" s="22" t="str">
        <f aca="false">IF(I2318&gt;=4,F2318*$M$2,"")</f>
        <v/>
      </c>
      <c r="N2318" s="27" t="n">
        <v>5</v>
      </c>
      <c r="O2318" s="27" t="n">
        <v>0</v>
      </c>
      <c r="P2318" s="31" t="n">
        <v>0</v>
      </c>
      <c r="Q2318" s="32"/>
      <c r="R2318" s="38"/>
      <c r="S2318" s="25" t="n">
        <f aca="false">SUM(F2318,H2318,J2318,K2318,L2318,M2318)</f>
        <v>1990.872987</v>
      </c>
      <c r="T2318" s="25" t="n">
        <f aca="false">SUM(F2318,H2318,J2318,K2318,L2318,M2318,Q2318)</f>
        <v>1990.872987</v>
      </c>
      <c r="AMH2318" s="13"/>
      <c r="AMI2318" s="0"/>
      <c r="AMJ2318" s="0"/>
    </row>
    <row r="2319" s="39" customFormat="true" ht="13.8" hidden="false" customHeight="false" outlineLevel="0" collapsed="false">
      <c r="A2319" s="16" t="n">
        <v>31401333</v>
      </c>
      <c r="B2319" s="17" t="s">
        <v>2347</v>
      </c>
      <c r="C2319" s="18"/>
      <c r="D2319" s="18"/>
      <c r="E2319" s="16" t="s">
        <v>229</v>
      </c>
      <c r="F2319" s="19" t="n">
        <f aca="false">IF(C2319="",VLOOKUP(E2319,'PORTE E UCO'!$A$5:$D$46,4,0),VLOOKUP(E2319,'PORTE E UCO'!$A$5:$D$46,4,0)*C2319)</f>
        <v>946.935808</v>
      </c>
      <c r="G2319" s="20"/>
      <c r="H2319" s="21" t="n">
        <f aca="false">G2319*$R$2</f>
        <v>0</v>
      </c>
      <c r="I2319" s="16" t="n">
        <v>2</v>
      </c>
      <c r="J2319" s="22" t="n">
        <f aca="false">IF(I2319&gt;=1,F2319*$J$2,"")</f>
        <v>284.0807424</v>
      </c>
      <c r="K2319" s="22" t="n">
        <f aca="false">IF(I2319&gt;=2,F2319*$K$2,"")</f>
        <v>189.3871616</v>
      </c>
      <c r="L2319" s="22" t="str">
        <f aca="false">IF(I2319&gt;=3,F2319*$L$2,"")</f>
        <v/>
      </c>
      <c r="M2319" s="22" t="str">
        <f aca="false">IF(I2319&gt;=4,F2319*$M$2,"")</f>
        <v/>
      </c>
      <c r="N2319" s="16" t="n">
        <v>6</v>
      </c>
      <c r="O2319" s="16" t="n">
        <v>0</v>
      </c>
      <c r="P2319" s="23" t="n">
        <v>0</v>
      </c>
      <c r="Q2319" s="22"/>
      <c r="R2319" s="38"/>
      <c r="S2319" s="25" t="n">
        <f aca="false">SUM(F2319,H2319,J2319,K2319,L2319,M2319)</f>
        <v>1420.403712</v>
      </c>
      <c r="T2319" s="25" t="n">
        <f aca="false">SUM(F2319,H2319,J2319,K2319,L2319,M2319,Q2319)</f>
        <v>1420.403712</v>
      </c>
      <c r="AMH2319" s="13"/>
      <c r="AMI2319" s="0"/>
      <c r="AMJ2319" s="0"/>
    </row>
    <row r="2320" s="39" customFormat="true" ht="13.8" hidden="false" customHeight="false" outlineLevel="0" collapsed="false">
      <c r="A2320" s="27" t="n">
        <v>31402011</v>
      </c>
      <c r="B2320" s="28" t="s">
        <v>2348</v>
      </c>
      <c r="C2320" s="29"/>
      <c r="D2320" s="29"/>
      <c r="E2320" s="27" t="s">
        <v>320</v>
      </c>
      <c r="F2320" s="19" t="n">
        <f aca="false">IF(C2320="",VLOOKUP(E2320,'PORTE E UCO'!$A$5:$D$46,4,0),VLOOKUP(E2320,'PORTE E UCO'!$A$5:$D$46,4,0)*C2320)</f>
        <v>1224.795374</v>
      </c>
      <c r="G2320" s="30"/>
      <c r="H2320" s="21" t="n">
        <f aca="false">G2320*$R$2</f>
        <v>0</v>
      </c>
      <c r="I2320" s="27" t="n">
        <v>2</v>
      </c>
      <c r="J2320" s="22" t="n">
        <f aca="false">IF(I2320&gt;=1,F2320*$J$2,"")</f>
        <v>367.4386122</v>
      </c>
      <c r="K2320" s="22" t="n">
        <f aca="false">IF(I2320&gt;=2,F2320*$K$2,"")</f>
        <v>244.9590748</v>
      </c>
      <c r="L2320" s="22" t="str">
        <f aca="false">IF(I2320&gt;=3,F2320*$L$2,"")</f>
        <v/>
      </c>
      <c r="M2320" s="22" t="str">
        <f aca="false">IF(I2320&gt;=4,F2320*$M$2,"")</f>
        <v/>
      </c>
      <c r="N2320" s="27" t="n">
        <v>6</v>
      </c>
      <c r="O2320" s="27" t="n">
        <v>0</v>
      </c>
      <c r="P2320" s="31" t="n">
        <v>0</v>
      </c>
      <c r="Q2320" s="32"/>
      <c r="R2320" s="38"/>
      <c r="S2320" s="25" t="n">
        <f aca="false">SUM(F2320,H2320,J2320,K2320,L2320,M2320)</f>
        <v>1837.193061</v>
      </c>
      <c r="T2320" s="25" t="n">
        <f aca="false">SUM(F2320,H2320,J2320,K2320,L2320,M2320,Q2320)</f>
        <v>1837.193061</v>
      </c>
      <c r="AMH2320" s="13"/>
      <c r="AMI2320" s="0"/>
      <c r="AMJ2320" s="0"/>
    </row>
    <row r="2321" s="39" customFormat="true" ht="13.8" hidden="false" customHeight="false" outlineLevel="0" collapsed="false">
      <c r="A2321" s="16" t="n">
        <v>31402020</v>
      </c>
      <c r="B2321" s="17" t="s">
        <v>2349</v>
      </c>
      <c r="C2321" s="18"/>
      <c r="D2321" s="18"/>
      <c r="E2321" s="16" t="s">
        <v>308</v>
      </c>
      <c r="F2321" s="19" t="n">
        <f aca="false">IF(C2321="",VLOOKUP(E2321,'PORTE E UCO'!$A$5:$D$46,4,0),VLOOKUP(E2321,'PORTE E UCO'!$A$5:$D$46,4,0)*C2321)</f>
        <v>1327.248658</v>
      </c>
      <c r="G2321" s="20"/>
      <c r="H2321" s="21" t="n">
        <f aca="false">G2321*$R$2</f>
        <v>0</v>
      </c>
      <c r="I2321" s="16" t="n">
        <v>2</v>
      </c>
      <c r="J2321" s="22" t="n">
        <f aca="false">IF(I2321&gt;=1,F2321*$J$2,"")</f>
        <v>398.1745974</v>
      </c>
      <c r="K2321" s="22" t="n">
        <f aca="false">IF(I2321&gt;=2,F2321*$K$2,"")</f>
        <v>265.4497316</v>
      </c>
      <c r="L2321" s="22" t="str">
        <f aca="false">IF(I2321&gt;=3,F2321*$L$2,"")</f>
        <v/>
      </c>
      <c r="M2321" s="22" t="str">
        <f aca="false">IF(I2321&gt;=4,F2321*$M$2,"")</f>
        <v/>
      </c>
      <c r="N2321" s="16" t="n">
        <v>6</v>
      </c>
      <c r="O2321" s="16" t="n">
        <v>0</v>
      </c>
      <c r="P2321" s="23" t="n">
        <v>0</v>
      </c>
      <c r="Q2321" s="22"/>
      <c r="R2321" s="38"/>
      <c r="S2321" s="25" t="n">
        <f aca="false">SUM(F2321,H2321,J2321,K2321,L2321,M2321)</f>
        <v>1990.872987</v>
      </c>
      <c r="T2321" s="25" t="n">
        <f aca="false">SUM(F2321,H2321,J2321,K2321,L2321,M2321,Q2321)</f>
        <v>1990.872987</v>
      </c>
      <c r="AMH2321" s="13"/>
      <c r="AMI2321" s="0"/>
      <c r="AMJ2321" s="0"/>
    </row>
    <row r="2322" s="39" customFormat="true" ht="14.95" hidden="false" customHeight="false" outlineLevel="0" collapsed="false">
      <c r="A2322" s="27" t="n">
        <v>31402038</v>
      </c>
      <c r="B2322" s="28" t="s">
        <v>2350</v>
      </c>
      <c r="C2322" s="29"/>
      <c r="D2322" s="29"/>
      <c r="E2322" s="27" t="s">
        <v>22</v>
      </c>
      <c r="F2322" s="19" t="n">
        <f aca="false">IF(C2322="",VLOOKUP(E2322,'PORTE E UCO'!$A$5:$D$46,4,0),VLOOKUP(E2322,'PORTE E UCO'!$A$5:$D$46,4,0)*C2322)</f>
        <v>220.434104</v>
      </c>
      <c r="G2322" s="30"/>
      <c r="H2322" s="21" t="n">
        <f aca="false">G2322*$R$2</f>
        <v>0</v>
      </c>
      <c r="I2322" s="27" t="n">
        <v>0</v>
      </c>
      <c r="J2322" s="22" t="str">
        <f aca="false">IF(I2322&gt;=1,F2322*$J$2,"")</f>
        <v/>
      </c>
      <c r="K2322" s="22" t="str">
        <f aca="false">IF(I2322&gt;=2,F2322*$K$2,"")</f>
        <v/>
      </c>
      <c r="L2322" s="22" t="str">
        <f aca="false">IF(I2322&gt;=3,F2322*$L$2,"")</f>
        <v/>
      </c>
      <c r="M2322" s="22" t="str">
        <f aca="false">IF(I2322&gt;=4,F2322*$M$2,"")</f>
        <v/>
      </c>
      <c r="N2322" s="27" t="n">
        <v>2</v>
      </c>
      <c r="O2322" s="27" t="n">
        <v>0</v>
      </c>
      <c r="P2322" s="31" t="n">
        <v>0</v>
      </c>
      <c r="Q2322" s="32"/>
      <c r="R2322" s="38"/>
      <c r="S2322" s="25" t="n">
        <f aca="false">SUM(F2322,H2322,J2322,K2322,L2322,M2322)</f>
        <v>220.434104</v>
      </c>
      <c r="T2322" s="25" t="n">
        <f aca="false">SUM(F2322,H2322,J2322,K2322,L2322,M2322,Q2322)</f>
        <v>220.434104</v>
      </c>
      <c r="AMH2322" s="13"/>
      <c r="AMI2322" s="0"/>
      <c r="AMJ2322" s="0"/>
    </row>
    <row r="2323" s="39" customFormat="true" ht="13.8" hidden="false" customHeight="false" outlineLevel="0" collapsed="false">
      <c r="A2323" s="16" t="n">
        <v>31403018</v>
      </c>
      <c r="B2323" s="17" t="s">
        <v>2351</v>
      </c>
      <c r="C2323" s="18"/>
      <c r="D2323" s="18"/>
      <c r="E2323" s="16" t="s">
        <v>22</v>
      </c>
      <c r="F2323" s="19" t="n">
        <f aca="false">IF(C2323="",VLOOKUP(E2323,'PORTE E UCO'!$A$5:$D$46,4,0),VLOOKUP(E2323,'PORTE E UCO'!$A$5:$D$46,4,0)*C2323)</f>
        <v>220.434104</v>
      </c>
      <c r="G2323" s="20"/>
      <c r="H2323" s="21" t="n">
        <f aca="false">G2323*$R$2</f>
        <v>0</v>
      </c>
      <c r="I2323" s="16" t="n">
        <v>1</v>
      </c>
      <c r="J2323" s="22" t="n">
        <f aca="false">IF(I2323&gt;=1,F2323*$J$2,"")</f>
        <v>66.1302312</v>
      </c>
      <c r="K2323" s="22" t="str">
        <f aca="false">IF(I2323&gt;=2,F2323*$K$2,"")</f>
        <v/>
      </c>
      <c r="L2323" s="22" t="str">
        <f aca="false">IF(I2323&gt;=3,F2323*$L$2,"")</f>
        <v/>
      </c>
      <c r="M2323" s="22" t="str">
        <f aca="false">IF(I2323&gt;=4,F2323*$M$2,"")</f>
        <v/>
      </c>
      <c r="N2323" s="16" t="n">
        <v>1</v>
      </c>
      <c r="O2323" s="16" t="n">
        <v>0</v>
      </c>
      <c r="P2323" s="23" t="n">
        <v>0</v>
      </c>
      <c r="Q2323" s="22"/>
      <c r="R2323" s="38"/>
      <c r="S2323" s="25" t="n">
        <f aca="false">SUM(F2323,H2323,J2323,K2323,L2323,M2323)</f>
        <v>286.5643352</v>
      </c>
      <c r="T2323" s="25" t="n">
        <f aca="false">SUM(F2323,H2323,J2323,K2323,L2323,M2323,Q2323)</f>
        <v>286.5643352</v>
      </c>
      <c r="AMH2323" s="13"/>
      <c r="AMI2323" s="0"/>
      <c r="AMJ2323" s="0"/>
    </row>
    <row r="2324" s="39" customFormat="true" ht="13.8" hidden="false" customHeight="false" outlineLevel="0" collapsed="false">
      <c r="A2324" s="27" t="n">
        <v>31403026</v>
      </c>
      <c r="B2324" s="28" t="s">
        <v>2352</v>
      </c>
      <c r="C2324" s="29"/>
      <c r="D2324" s="29"/>
      <c r="E2324" s="27" t="s">
        <v>37</v>
      </c>
      <c r="F2324" s="19" t="n">
        <f aca="false">IF(C2324="",VLOOKUP(E2324,'PORTE E UCO'!$A$5:$D$46,4,0),VLOOKUP(E2324,'PORTE E UCO'!$A$5:$D$46,4,0)*C2324)</f>
        <v>192.437794</v>
      </c>
      <c r="G2324" s="30"/>
      <c r="H2324" s="21" t="n">
        <f aca="false">G2324*$R$2</f>
        <v>0</v>
      </c>
      <c r="I2324" s="27" t="n">
        <v>1</v>
      </c>
      <c r="J2324" s="22" t="n">
        <f aca="false">IF(I2324&gt;=1,F2324*$J$2,"")</f>
        <v>57.7313382</v>
      </c>
      <c r="K2324" s="22" t="str">
        <f aca="false">IF(I2324&gt;=2,F2324*$K$2,"")</f>
        <v/>
      </c>
      <c r="L2324" s="22" t="str">
        <f aca="false">IF(I2324&gt;=3,F2324*$L$2,"")</f>
        <v/>
      </c>
      <c r="M2324" s="22" t="str">
        <f aca="false">IF(I2324&gt;=4,F2324*$M$2,"")</f>
        <v/>
      </c>
      <c r="N2324" s="27" t="n">
        <v>2</v>
      </c>
      <c r="O2324" s="27" t="n">
        <v>0</v>
      </c>
      <c r="P2324" s="31" t="n">
        <v>0</v>
      </c>
      <c r="Q2324" s="32"/>
      <c r="R2324" s="38"/>
      <c r="S2324" s="25" t="n">
        <f aca="false">SUM(F2324,H2324,J2324,K2324,L2324,M2324)</f>
        <v>250.1691322</v>
      </c>
      <c r="T2324" s="25" t="n">
        <f aca="false">SUM(F2324,H2324,J2324,K2324,L2324,M2324,Q2324)</f>
        <v>250.1691322</v>
      </c>
      <c r="AMH2324" s="13"/>
      <c r="AMI2324" s="0"/>
      <c r="AMJ2324" s="0"/>
    </row>
    <row r="2325" s="39" customFormat="true" ht="13.8" hidden="false" customHeight="false" outlineLevel="0" collapsed="false">
      <c r="A2325" s="16" t="n">
        <v>31403034</v>
      </c>
      <c r="B2325" s="17" t="s">
        <v>2353</v>
      </c>
      <c r="C2325" s="18"/>
      <c r="D2325" s="18"/>
      <c r="E2325" s="16" t="s">
        <v>221</v>
      </c>
      <c r="F2325" s="19" t="n">
        <f aca="false">IF(C2325="",VLOOKUP(E2325,'PORTE E UCO'!$A$5:$D$46,4,0),VLOOKUP(E2325,'PORTE E UCO'!$A$5:$D$46,4,0)*C2325)</f>
        <v>1140.948712</v>
      </c>
      <c r="G2325" s="20"/>
      <c r="H2325" s="21" t="n">
        <f aca="false">G2325*$R$2</f>
        <v>0</v>
      </c>
      <c r="I2325" s="16" t="n">
        <v>1</v>
      </c>
      <c r="J2325" s="22" t="n">
        <f aca="false">IF(I2325&gt;=1,F2325*$J$2,"")</f>
        <v>342.2846136</v>
      </c>
      <c r="K2325" s="22" t="str">
        <f aca="false">IF(I2325&gt;=2,F2325*$K$2,"")</f>
        <v/>
      </c>
      <c r="L2325" s="22" t="str">
        <f aca="false">IF(I2325&gt;=3,F2325*$L$2,"")</f>
        <v/>
      </c>
      <c r="M2325" s="22" t="str">
        <f aca="false">IF(I2325&gt;=4,F2325*$M$2,"")</f>
        <v/>
      </c>
      <c r="N2325" s="16" t="n">
        <v>4</v>
      </c>
      <c r="O2325" s="16" t="n">
        <v>0</v>
      </c>
      <c r="P2325" s="23" t="n">
        <v>0</v>
      </c>
      <c r="Q2325" s="22"/>
      <c r="R2325" s="38"/>
      <c r="S2325" s="25" t="n">
        <f aca="false">SUM(F2325,H2325,J2325,K2325,L2325,M2325)</f>
        <v>1483.2333256</v>
      </c>
      <c r="T2325" s="25" t="n">
        <f aca="false">SUM(F2325,H2325,J2325,K2325,L2325,M2325,Q2325)</f>
        <v>1483.2333256</v>
      </c>
      <c r="AMH2325" s="13"/>
      <c r="AMI2325" s="0"/>
      <c r="AMJ2325" s="0"/>
    </row>
    <row r="2326" s="39" customFormat="true" ht="13.8" hidden="false" customHeight="false" outlineLevel="0" collapsed="false">
      <c r="A2326" s="27" t="n">
        <v>31403042</v>
      </c>
      <c r="B2326" s="28" t="s">
        <v>2354</v>
      </c>
      <c r="C2326" s="29"/>
      <c r="D2326" s="29"/>
      <c r="E2326" s="27" t="s">
        <v>206</v>
      </c>
      <c r="F2326" s="19" t="n">
        <f aca="false">IF(C2326="",VLOOKUP(E2326,'PORTE E UCO'!$A$5:$D$46,4,0),VLOOKUP(E2326,'PORTE E UCO'!$A$5:$D$46,4,0)*C2326)</f>
        <v>839.818166</v>
      </c>
      <c r="G2326" s="30"/>
      <c r="H2326" s="21" t="n">
        <f aca="false">G2326*$R$2</f>
        <v>0</v>
      </c>
      <c r="I2326" s="27" t="n">
        <v>2</v>
      </c>
      <c r="J2326" s="22" t="n">
        <f aca="false">IF(I2326&gt;=1,F2326*$J$2,"")</f>
        <v>251.9454498</v>
      </c>
      <c r="K2326" s="22" t="n">
        <f aca="false">IF(I2326&gt;=2,F2326*$K$2,"")</f>
        <v>167.9636332</v>
      </c>
      <c r="L2326" s="22" t="str">
        <f aca="false">IF(I2326&gt;=3,F2326*$L$2,"")</f>
        <v/>
      </c>
      <c r="M2326" s="22" t="str">
        <f aca="false">IF(I2326&gt;=4,F2326*$M$2,"")</f>
        <v/>
      </c>
      <c r="N2326" s="27" t="n">
        <v>4</v>
      </c>
      <c r="O2326" s="27" t="n">
        <v>0</v>
      </c>
      <c r="P2326" s="31" t="n">
        <v>0</v>
      </c>
      <c r="Q2326" s="32"/>
      <c r="R2326" s="38"/>
      <c r="S2326" s="25" t="n">
        <f aca="false">SUM(F2326,H2326,J2326,K2326,L2326,M2326)</f>
        <v>1259.727249</v>
      </c>
      <c r="T2326" s="25" t="n">
        <f aca="false">SUM(F2326,H2326,J2326,K2326,L2326,M2326,Q2326)</f>
        <v>1259.727249</v>
      </c>
      <c r="AMH2326" s="13"/>
      <c r="AMI2326" s="0"/>
      <c r="AMJ2326" s="0"/>
    </row>
    <row r="2327" s="39" customFormat="true" ht="13.8" hidden="false" customHeight="false" outlineLevel="0" collapsed="false">
      <c r="A2327" s="16" t="n">
        <v>31403050</v>
      </c>
      <c r="B2327" s="17" t="s">
        <v>2355</v>
      </c>
      <c r="C2327" s="18"/>
      <c r="D2327" s="18"/>
      <c r="E2327" s="16" t="s">
        <v>341</v>
      </c>
      <c r="F2327" s="19" t="n">
        <f aca="false">IF(C2327="",VLOOKUP(E2327,'PORTE E UCO'!$A$5:$D$46,4,0),VLOOKUP(E2327,'PORTE E UCO'!$A$5:$D$46,4,0)*C2327)</f>
        <v>1558.54594</v>
      </c>
      <c r="G2327" s="20"/>
      <c r="H2327" s="21" t="n">
        <f aca="false">G2327*$R$2</f>
        <v>0</v>
      </c>
      <c r="I2327" s="16" t="n">
        <v>1</v>
      </c>
      <c r="J2327" s="22" t="n">
        <f aca="false">IF(I2327&gt;=1,F2327*$J$2,"")</f>
        <v>467.563782</v>
      </c>
      <c r="K2327" s="22" t="str">
        <f aca="false">IF(I2327&gt;=2,F2327*$K$2,"")</f>
        <v/>
      </c>
      <c r="L2327" s="22" t="str">
        <f aca="false">IF(I2327&gt;=3,F2327*$L$2,"")</f>
        <v/>
      </c>
      <c r="M2327" s="22" t="str">
        <f aca="false">IF(I2327&gt;=4,F2327*$M$2,"")</f>
        <v/>
      </c>
      <c r="N2327" s="16" t="n">
        <v>6</v>
      </c>
      <c r="O2327" s="16" t="n">
        <v>0</v>
      </c>
      <c r="P2327" s="23" t="n">
        <v>0</v>
      </c>
      <c r="Q2327" s="22"/>
      <c r="R2327" s="38"/>
      <c r="S2327" s="25" t="n">
        <f aca="false">SUM(F2327,H2327,J2327,K2327,L2327,M2327)</f>
        <v>2026.109722</v>
      </c>
      <c r="T2327" s="25" t="n">
        <f aca="false">SUM(F2327,H2327,J2327,K2327,L2327,M2327,Q2327)</f>
        <v>2026.109722</v>
      </c>
      <c r="AMH2327" s="13"/>
      <c r="AMI2327" s="0"/>
      <c r="AMJ2327" s="0"/>
    </row>
    <row r="2328" s="39" customFormat="true" ht="13.8" hidden="false" customHeight="false" outlineLevel="0" collapsed="false">
      <c r="A2328" s="27" t="n">
        <v>31403069</v>
      </c>
      <c r="B2328" s="28" t="s">
        <v>2356</v>
      </c>
      <c r="C2328" s="29"/>
      <c r="D2328" s="29"/>
      <c r="E2328" s="27" t="s">
        <v>341</v>
      </c>
      <c r="F2328" s="19" t="n">
        <f aca="false">IF(C2328="",VLOOKUP(E2328,'PORTE E UCO'!$A$5:$D$46,4,0),VLOOKUP(E2328,'PORTE E UCO'!$A$5:$D$46,4,0)*C2328)</f>
        <v>1558.54594</v>
      </c>
      <c r="G2328" s="30"/>
      <c r="H2328" s="21" t="n">
        <f aca="false">G2328*$R$2</f>
        <v>0</v>
      </c>
      <c r="I2328" s="27" t="n">
        <v>1</v>
      </c>
      <c r="J2328" s="22" t="n">
        <f aca="false">IF(I2328&gt;=1,F2328*$J$2,"")</f>
        <v>467.563782</v>
      </c>
      <c r="K2328" s="22" t="str">
        <f aca="false">IF(I2328&gt;=2,F2328*$K$2,"")</f>
        <v/>
      </c>
      <c r="L2328" s="22" t="str">
        <f aca="false">IF(I2328&gt;=3,F2328*$L$2,"")</f>
        <v/>
      </c>
      <c r="M2328" s="22" t="str">
        <f aca="false">IF(I2328&gt;=4,F2328*$M$2,"")</f>
        <v/>
      </c>
      <c r="N2328" s="27" t="n">
        <v>6</v>
      </c>
      <c r="O2328" s="27" t="n">
        <v>0</v>
      </c>
      <c r="P2328" s="31" t="n">
        <v>0</v>
      </c>
      <c r="Q2328" s="32"/>
      <c r="R2328" s="38"/>
      <c r="S2328" s="25" t="n">
        <f aca="false">SUM(F2328,H2328,J2328,K2328,L2328,M2328)</f>
        <v>2026.109722</v>
      </c>
      <c r="T2328" s="25" t="n">
        <f aca="false">SUM(F2328,H2328,J2328,K2328,L2328,M2328,Q2328)</f>
        <v>2026.109722</v>
      </c>
      <c r="AMH2328" s="13"/>
      <c r="AMI2328" s="0"/>
      <c r="AMJ2328" s="0"/>
    </row>
    <row r="2329" s="39" customFormat="true" ht="13.8" hidden="false" customHeight="false" outlineLevel="0" collapsed="false">
      <c r="A2329" s="16" t="n">
        <v>31403085</v>
      </c>
      <c r="B2329" s="17" t="s">
        <v>2357</v>
      </c>
      <c r="C2329" s="18"/>
      <c r="D2329" s="18"/>
      <c r="E2329" s="16" t="s">
        <v>229</v>
      </c>
      <c r="F2329" s="19" t="n">
        <f aca="false">IF(C2329="",VLOOKUP(E2329,'PORTE E UCO'!$A$5:$D$46,4,0),VLOOKUP(E2329,'PORTE E UCO'!$A$5:$D$46,4,0)*C2329)</f>
        <v>946.935808</v>
      </c>
      <c r="G2329" s="20"/>
      <c r="H2329" s="21" t="n">
        <f aca="false">G2329*$R$2</f>
        <v>0</v>
      </c>
      <c r="I2329" s="16" t="n">
        <v>1</v>
      </c>
      <c r="J2329" s="22" t="n">
        <f aca="false">IF(I2329&gt;=1,F2329*$J$2,"")</f>
        <v>284.0807424</v>
      </c>
      <c r="K2329" s="22" t="str">
        <f aca="false">IF(I2329&gt;=2,F2329*$K$2,"")</f>
        <v/>
      </c>
      <c r="L2329" s="22" t="str">
        <f aca="false">IF(I2329&gt;=3,F2329*$L$2,"")</f>
        <v/>
      </c>
      <c r="M2329" s="22" t="str">
        <f aca="false">IF(I2329&gt;=4,F2329*$M$2,"")</f>
        <v/>
      </c>
      <c r="N2329" s="16" t="n">
        <v>5</v>
      </c>
      <c r="O2329" s="16" t="n">
        <v>0</v>
      </c>
      <c r="P2329" s="23" t="n">
        <v>0</v>
      </c>
      <c r="Q2329" s="22"/>
      <c r="R2329" s="38"/>
      <c r="S2329" s="25" t="n">
        <f aca="false">SUM(F2329,H2329,J2329,K2329,L2329,M2329)</f>
        <v>1231.0165504</v>
      </c>
      <c r="T2329" s="25" t="n">
        <f aca="false">SUM(F2329,H2329,J2329,K2329,L2329,M2329,Q2329)</f>
        <v>1231.0165504</v>
      </c>
      <c r="AMH2329" s="13"/>
      <c r="AMI2329" s="0"/>
      <c r="AMJ2329" s="0"/>
    </row>
    <row r="2330" s="39" customFormat="true" ht="13.8" hidden="false" customHeight="false" outlineLevel="0" collapsed="false">
      <c r="A2330" s="27" t="n">
        <v>31403077</v>
      </c>
      <c r="B2330" s="28" t="s">
        <v>2358</v>
      </c>
      <c r="C2330" s="29"/>
      <c r="D2330" s="29"/>
      <c r="E2330" s="27" t="s">
        <v>805</v>
      </c>
      <c r="F2330" s="19" t="n">
        <f aca="false">IF(C2330="",VLOOKUP(E2330,'PORTE E UCO'!$A$5:$D$46,4,0),VLOOKUP(E2330,'PORTE E UCO'!$A$5:$D$46,4,0)*C2330)</f>
        <v>2559.797638</v>
      </c>
      <c r="G2330" s="30"/>
      <c r="H2330" s="21" t="n">
        <f aca="false">G2330*$R$2</f>
        <v>0</v>
      </c>
      <c r="I2330" s="27" t="n">
        <v>3</v>
      </c>
      <c r="J2330" s="22" t="n">
        <f aca="false">IF(I2330&gt;=1,F2330*$J$2,"")</f>
        <v>767.9392914</v>
      </c>
      <c r="K2330" s="22" t="n">
        <f aca="false">IF(I2330&gt;=2,F2330*$K$2,"")</f>
        <v>511.9595276</v>
      </c>
      <c r="L2330" s="22" t="n">
        <f aca="false">IF(I2330&gt;=3,F2330*$L$2,"")</f>
        <v>511.9595276</v>
      </c>
      <c r="M2330" s="22" t="str">
        <f aca="false">IF(I2330&gt;=4,F2330*$M$2,"")</f>
        <v/>
      </c>
      <c r="N2330" s="27" t="n">
        <v>6</v>
      </c>
      <c r="O2330" s="27" t="n">
        <v>0</v>
      </c>
      <c r="P2330" s="31" t="n">
        <v>0</v>
      </c>
      <c r="Q2330" s="32"/>
      <c r="R2330" s="38"/>
      <c r="S2330" s="25" t="n">
        <f aca="false">SUM(F2330,H2330,J2330,K2330,L2330,M2330)</f>
        <v>4351.6559846</v>
      </c>
      <c r="T2330" s="25" t="n">
        <f aca="false">SUM(F2330,H2330,J2330,K2330,L2330,M2330,Q2330)</f>
        <v>4351.6559846</v>
      </c>
      <c r="AMH2330" s="13"/>
      <c r="AMI2330" s="0"/>
      <c r="AMJ2330" s="0"/>
    </row>
    <row r="2331" s="39" customFormat="true" ht="13.8" hidden="false" customHeight="false" outlineLevel="0" collapsed="false">
      <c r="A2331" s="16" t="n">
        <v>31403093</v>
      </c>
      <c r="B2331" s="17" t="s">
        <v>2359</v>
      </c>
      <c r="C2331" s="18"/>
      <c r="D2331" s="18"/>
      <c r="E2331" s="16" t="s">
        <v>225</v>
      </c>
      <c r="F2331" s="19" t="n">
        <f aca="false">IF(C2331="",VLOOKUP(E2331,'PORTE E UCO'!$A$5:$D$46,4,0),VLOOKUP(E2331,'PORTE E UCO'!$A$5:$D$46,4,0)*C2331)</f>
        <v>1035.416342</v>
      </c>
      <c r="G2331" s="20"/>
      <c r="H2331" s="21" t="n">
        <f aca="false">G2331*$R$2</f>
        <v>0</v>
      </c>
      <c r="I2331" s="16" t="n">
        <v>3</v>
      </c>
      <c r="J2331" s="22" t="n">
        <f aca="false">IF(I2331&gt;=1,F2331*$J$2,"")</f>
        <v>310.6249026</v>
      </c>
      <c r="K2331" s="22" t="n">
        <f aca="false">IF(I2331&gt;=2,F2331*$K$2,"")</f>
        <v>207.0832684</v>
      </c>
      <c r="L2331" s="22" t="n">
        <f aca="false">IF(I2331&gt;=3,F2331*$L$2,"")</f>
        <v>207.0832684</v>
      </c>
      <c r="M2331" s="22" t="str">
        <f aca="false">IF(I2331&gt;=4,F2331*$M$2,"")</f>
        <v/>
      </c>
      <c r="N2331" s="16" t="n">
        <v>5</v>
      </c>
      <c r="O2331" s="16" t="n">
        <v>0</v>
      </c>
      <c r="P2331" s="23" t="n">
        <v>0</v>
      </c>
      <c r="Q2331" s="22"/>
      <c r="R2331" s="38"/>
      <c r="S2331" s="25" t="n">
        <f aca="false">SUM(F2331,H2331,J2331,K2331,L2331,M2331)</f>
        <v>1760.2077814</v>
      </c>
      <c r="T2331" s="25" t="n">
        <f aca="false">SUM(F2331,H2331,J2331,K2331,L2331,M2331,Q2331)</f>
        <v>1760.2077814</v>
      </c>
      <c r="AMH2331" s="13"/>
      <c r="AMI2331" s="0"/>
      <c r="AMJ2331" s="0"/>
    </row>
    <row r="2332" s="39" customFormat="true" ht="13.8" hidden="false" customHeight="false" outlineLevel="0" collapsed="false">
      <c r="A2332" s="27" t="n">
        <v>31403107</v>
      </c>
      <c r="B2332" s="28" t="s">
        <v>2360</v>
      </c>
      <c r="C2332" s="29"/>
      <c r="D2332" s="29"/>
      <c r="E2332" s="27" t="s">
        <v>225</v>
      </c>
      <c r="F2332" s="19" t="n">
        <f aca="false">IF(C2332="",VLOOKUP(E2332,'PORTE E UCO'!$A$5:$D$46,4,0),VLOOKUP(E2332,'PORTE E UCO'!$A$5:$D$46,4,0)*C2332)</f>
        <v>1035.416342</v>
      </c>
      <c r="G2332" s="30"/>
      <c r="H2332" s="21" t="n">
        <f aca="false">G2332*$R$2</f>
        <v>0</v>
      </c>
      <c r="I2332" s="27" t="n">
        <v>1</v>
      </c>
      <c r="J2332" s="22" t="n">
        <f aca="false">IF(I2332&gt;=1,F2332*$J$2,"")</f>
        <v>310.6249026</v>
      </c>
      <c r="K2332" s="22" t="str">
        <f aca="false">IF(I2332&gt;=2,F2332*$K$2,"")</f>
        <v/>
      </c>
      <c r="L2332" s="22" t="str">
        <f aca="false">IF(I2332&gt;=3,F2332*$L$2,"")</f>
        <v/>
      </c>
      <c r="M2332" s="22" t="str">
        <f aca="false">IF(I2332&gt;=4,F2332*$M$2,"")</f>
        <v/>
      </c>
      <c r="N2332" s="27" t="n">
        <v>5</v>
      </c>
      <c r="O2332" s="27" t="n">
        <v>0</v>
      </c>
      <c r="P2332" s="31" t="n">
        <v>0</v>
      </c>
      <c r="Q2332" s="32"/>
      <c r="R2332" s="38"/>
      <c r="S2332" s="25" t="n">
        <f aca="false">SUM(F2332,H2332,J2332,K2332,L2332,M2332)</f>
        <v>1346.0412446</v>
      </c>
      <c r="T2332" s="25" t="n">
        <f aca="false">SUM(F2332,H2332,J2332,K2332,L2332,M2332,Q2332)</f>
        <v>1346.0412446</v>
      </c>
      <c r="AMH2332" s="13"/>
      <c r="AMI2332" s="0"/>
      <c r="AMJ2332" s="0"/>
    </row>
    <row r="2333" s="39" customFormat="true" ht="13.8" hidden="false" customHeight="false" outlineLevel="0" collapsed="false">
      <c r="A2333" s="16" t="n">
        <v>31403115</v>
      </c>
      <c r="B2333" s="17" t="s">
        <v>2361</v>
      </c>
      <c r="C2333" s="18"/>
      <c r="D2333" s="18"/>
      <c r="E2333" s="16" t="s">
        <v>195</v>
      </c>
      <c r="F2333" s="19" t="n">
        <f aca="false">IF(C2333="",VLOOKUP(E2333,'PORTE E UCO'!$A$5:$D$46,4,0),VLOOKUP(E2333,'PORTE E UCO'!$A$5:$D$46,4,0)*C2333)</f>
        <v>742.008916</v>
      </c>
      <c r="G2333" s="20"/>
      <c r="H2333" s="21" t="n">
        <f aca="false">G2333*$R$2</f>
        <v>0</v>
      </c>
      <c r="I2333" s="16" t="n">
        <v>1</v>
      </c>
      <c r="J2333" s="22" t="n">
        <f aca="false">IF(I2333&gt;=1,F2333*$J$2,"")</f>
        <v>222.6026748</v>
      </c>
      <c r="K2333" s="22" t="str">
        <f aca="false">IF(I2333&gt;=2,F2333*$K$2,"")</f>
        <v/>
      </c>
      <c r="L2333" s="22" t="str">
        <f aca="false">IF(I2333&gt;=3,F2333*$L$2,"")</f>
        <v/>
      </c>
      <c r="M2333" s="22" t="str">
        <f aca="false">IF(I2333&gt;=4,F2333*$M$2,"")</f>
        <v/>
      </c>
      <c r="N2333" s="16" t="n">
        <v>4</v>
      </c>
      <c r="O2333" s="16" t="n">
        <v>0</v>
      </c>
      <c r="P2333" s="23" t="n">
        <v>0</v>
      </c>
      <c r="Q2333" s="22"/>
      <c r="R2333" s="38"/>
      <c r="S2333" s="25" t="n">
        <f aca="false">SUM(F2333,H2333,J2333,K2333,L2333,M2333)</f>
        <v>964.6115908</v>
      </c>
      <c r="T2333" s="25" t="n">
        <f aca="false">SUM(F2333,H2333,J2333,K2333,L2333,M2333,Q2333)</f>
        <v>964.6115908</v>
      </c>
      <c r="AMH2333" s="13"/>
      <c r="AMI2333" s="0"/>
      <c r="AMJ2333" s="0"/>
    </row>
    <row r="2334" s="39" customFormat="true" ht="13.8" hidden="false" customHeight="false" outlineLevel="0" collapsed="false">
      <c r="A2334" s="27" t="n">
        <v>31403123</v>
      </c>
      <c r="B2334" s="28" t="s">
        <v>2362</v>
      </c>
      <c r="C2334" s="29"/>
      <c r="D2334" s="29"/>
      <c r="E2334" s="27" t="s">
        <v>24</v>
      </c>
      <c r="F2334" s="19" t="n">
        <f aca="false">IF(C2334="",VLOOKUP(E2334,'PORTE E UCO'!$A$5:$D$46,4,0),VLOOKUP(E2334,'PORTE E UCO'!$A$5:$D$46,4,0)*C2334)</f>
        <v>377.223602</v>
      </c>
      <c r="G2334" s="30"/>
      <c r="H2334" s="21" t="n">
        <f aca="false">G2334*$R$2</f>
        <v>0</v>
      </c>
      <c r="I2334" s="27" t="n">
        <v>1</v>
      </c>
      <c r="J2334" s="22" t="n">
        <f aca="false">IF(I2334&gt;=1,F2334*$J$2,"")</f>
        <v>113.1670806</v>
      </c>
      <c r="K2334" s="22" t="str">
        <f aca="false">IF(I2334&gt;=2,F2334*$K$2,"")</f>
        <v/>
      </c>
      <c r="L2334" s="22" t="str">
        <f aca="false">IF(I2334&gt;=3,F2334*$L$2,"")</f>
        <v/>
      </c>
      <c r="M2334" s="22" t="str">
        <f aca="false">IF(I2334&gt;=4,F2334*$M$2,"")</f>
        <v/>
      </c>
      <c r="N2334" s="27" t="n">
        <v>3</v>
      </c>
      <c r="O2334" s="27" t="n">
        <v>0</v>
      </c>
      <c r="P2334" s="31" t="n">
        <v>0</v>
      </c>
      <c r="Q2334" s="32"/>
      <c r="R2334" s="38"/>
      <c r="S2334" s="25" t="n">
        <f aca="false">SUM(F2334,H2334,J2334,K2334,L2334,M2334)</f>
        <v>490.3906826</v>
      </c>
      <c r="T2334" s="25" t="n">
        <f aca="false">SUM(F2334,H2334,J2334,K2334,L2334,M2334,Q2334)</f>
        <v>490.3906826</v>
      </c>
      <c r="AMH2334" s="13"/>
      <c r="AMI2334" s="0"/>
      <c r="AMJ2334" s="0"/>
    </row>
    <row r="2335" s="39" customFormat="true" ht="13.8" hidden="false" customHeight="false" outlineLevel="0" collapsed="false">
      <c r="A2335" s="16" t="n">
        <v>31403131</v>
      </c>
      <c r="B2335" s="17" t="s">
        <v>2363</v>
      </c>
      <c r="C2335" s="18"/>
      <c r="D2335" s="18"/>
      <c r="E2335" s="16" t="s">
        <v>31</v>
      </c>
      <c r="F2335" s="19" t="n">
        <f aca="false">IF(C2335="",VLOOKUP(E2335,'PORTE E UCO'!$A$5:$D$46,4,0),VLOOKUP(E2335,'PORTE E UCO'!$A$5:$D$46,4,0)*C2335)</f>
        <v>262.342192</v>
      </c>
      <c r="G2335" s="20"/>
      <c r="H2335" s="21" t="n">
        <f aca="false">G2335*$R$2</f>
        <v>0</v>
      </c>
      <c r="I2335" s="16" t="n">
        <v>1</v>
      </c>
      <c r="J2335" s="22" t="n">
        <f aca="false">IF(I2335&gt;=1,F2335*$J$2,"")</f>
        <v>78.7026576</v>
      </c>
      <c r="K2335" s="22" t="str">
        <f aca="false">IF(I2335&gt;=2,F2335*$K$2,"")</f>
        <v/>
      </c>
      <c r="L2335" s="22" t="str">
        <f aca="false">IF(I2335&gt;=3,F2335*$L$2,"")</f>
        <v/>
      </c>
      <c r="M2335" s="22" t="str">
        <f aca="false">IF(I2335&gt;=4,F2335*$M$2,"")</f>
        <v/>
      </c>
      <c r="N2335" s="16" t="n">
        <v>2</v>
      </c>
      <c r="O2335" s="16" t="n">
        <v>0</v>
      </c>
      <c r="P2335" s="23" t="n">
        <v>0</v>
      </c>
      <c r="Q2335" s="22"/>
      <c r="R2335" s="38"/>
      <c r="S2335" s="25" t="n">
        <f aca="false">SUM(F2335,H2335,J2335,K2335,L2335,M2335)</f>
        <v>341.0448496</v>
      </c>
      <c r="T2335" s="25" t="n">
        <f aca="false">SUM(F2335,H2335,J2335,K2335,L2335,M2335,Q2335)</f>
        <v>341.0448496</v>
      </c>
      <c r="AMH2335" s="13"/>
      <c r="AMI2335" s="0"/>
      <c r="AMJ2335" s="0"/>
    </row>
    <row r="2336" s="39" customFormat="true" ht="13.8" hidden="false" customHeight="false" outlineLevel="0" collapsed="false">
      <c r="A2336" s="27" t="n">
        <v>31403140</v>
      </c>
      <c r="B2336" s="28" t="s">
        <v>2364</v>
      </c>
      <c r="C2336" s="29"/>
      <c r="D2336" s="29"/>
      <c r="E2336" s="27" t="s">
        <v>272</v>
      </c>
      <c r="F2336" s="19" t="n">
        <f aca="false">IF(C2336="",VLOOKUP(E2336,'PORTE E UCO'!$A$5:$D$46,4,0),VLOOKUP(E2336,'PORTE E UCO'!$A$5:$D$46,4,0)*C2336)</f>
        <v>801.009488</v>
      </c>
      <c r="G2336" s="30"/>
      <c r="H2336" s="21" t="n">
        <f aca="false">G2336*$R$2</f>
        <v>0</v>
      </c>
      <c r="I2336" s="27" t="n">
        <v>1</v>
      </c>
      <c r="J2336" s="22" t="n">
        <f aca="false">IF(I2336&gt;=1,F2336*$J$2,"")</f>
        <v>240.3028464</v>
      </c>
      <c r="K2336" s="22" t="str">
        <f aca="false">IF(I2336&gt;=2,F2336*$K$2,"")</f>
        <v/>
      </c>
      <c r="L2336" s="22" t="str">
        <f aca="false">IF(I2336&gt;=3,F2336*$L$2,"")</f>
        <v/>
      </c>
      <c r="M2336" s="22" t="str">
        <f aca="false">IF(I2336&gt;=4,F2336*$M$2,"")</f>
        <v/>
      </c>
      <c r="N2336" s="27" t="n">
        <v>2</v>
      </c>
      <c r="O2336" s="27" t="n">
        <v>0</v>
      </c>
      <c r="P2336" s="31" t="n">
        <v>0</v>
      </c>
      <c r="Q2336" s="32"/>
      <c r="R2336" s="38"/>
      <c r="S2336" s="25" t="n">
        <f aca="false">SUM(F2336,H2336,J2336,K2336,L2336,M2336)</f>
        <v>1041.3123344</v>
      </c>
      <c r="T2336" s="25" t="n">
        <f aca="false">SUM(F2336,H2336,J2336,K2336,L2336,M2336,Q2336)</f>
        <v>1041.3123344</v>
      </c>
      <c r="AMH2336" s="13"/>
      <c r="AMI2336" s="0"/>
      <c r="AMJ2336" s="0"/>
    </row>
    <row r="2337" s="39" customFormat="true" ht="13.8" hidden="false" customHeight="false" outlineLevel="0" collapsed="false">
      <c r="A2337" s="16" t="n">
        <v>31403158</v>
      </c>
      <c r="B2337" s="17" t="s">
        <v>2365</v>
      </c>
      <c r="C2337" s="18"/>
      <c r="D2337" s="18"/>
      <c r="E2337" s="16" t="s">
        <v>176</v>
      </c>
      <c r="F2337" s="19" t="n">
        <f aca="false">IF(C2337="",VLOOKUP(E2337,'PORTE E UCO'!$A$5:$D$46,4,0),VLOOKUP(E2337,'PORTE E UCO'!$A$5:$D$46,4,0)*C2337)</f>
        <v>891.034646</v>
      </c>
      <c r="G2337" s="20"/>
      <c r="H2337" s="21" t="n">
        <f aca="false">G2337*$R$2</f>
        <v>0</v>
      </c>
      <c r="I2337" s="16" t="n">
        <v>1</v>
      </c>
      <c r="J2337" s="22" t="n">
        <f aca="false">IF(I2337&gt;=1,F2337*$J$2,"")</f>
        <v>267.3103938</v>
      </c>
      <c r="K2337" s="22" t="str">
        <f aca="false">IF(I2337&gt;=2,F2337*$K$2,"")</f>
        <v/>
      </c>
      <c r="L2337" s="22" t="str">
        <f aca="false">IF(I2337&gt;=3,F2337*$L$2,"")</f>
        <v/>
      </c>
      <c r="M2337" s="22" t="str">
        <f aca="false">IF(I2337&gt;=4,F2337*$M$2,"")</f>
        <v/>
      </c>
      <c r="N2337" s="16" t="n">
        <v>3</v>
      </c>
      <c r="O2337" s="16" t="n">
        <v>0</v>
      </c>
      <c r="P2337" s="23" t="n">
        <v>0</v>
      </c>
      <c r="Q2337" s="22"/>
      <c r="R2337" s="38"/>
      <c r="S2337" s="25" t="n">
        <f aca="false">SUM(F2337,H2337,J2337,K2337,L2337,M2337)</f>
        <v>1158.3450398</v>
      </c>
      <c r="T2337" s="25" t="n">
        <f aca="false">SUM(F2337,H2337,J2337,K2337,L2337,M2337,Q2337)</f>
        <v>1158.3450398</v>
      </c>
      <c r="AMH2337" s="13"/>
      <c r="AMI2337" s="0"/>
      <c r="AMJ2337" s="0"/>
    </row>
    <row r="2338" s="39" customFormat="true" ht="14.95" hidden="false" customHeight="false" outlineLevel="0" collapsed="false">
      <c r="A2338" s="27" t="n">
        <v>31403166</v>
      </c>
      <c r="B2338" s="28" t="s">
        <v>2366</v>
      </c>
      <c r="C2338" s="29"/>
      <c r="D2338" s="29"/>
      <c r="E2338" s="27" t="s">
        <v>308</v>
      </c>
      <c r="F2338" s="19" t="n">
        <f aca="false">IF(C2338="",VLOOKUP(E2338,'PORTE E UCO'!$A$5:$D$46,4,0),VLOOKUP(E2338,'PORTE E UCO'!$A$5:$D$46,4,0)*C2338)</f>
        <v>1327.248658</v>
      </c>
      <c r="G2338" s="30"/>
      <c r="H2338" s="21" t="n">
        <f aca="false">G2338*$R$2</f>
        <v>0</v>
      </c>
      <c r="I2338" s="27" t="n">
        <v>2</v>
      </c>
      <c r="J2338" s="22" t="n">
        <f aca="false">IF(I2338&gt;=1,F2338*$J$2,"")</f>
        <v>398.1745974</v>
      </c>
      <c r="K2338" s="22" t="n">
        <f aca="false">IF(I2338&gt;=2,F2338*$K$2,"")</f>
        <v>265.4497316</v>
      </c>
      <c r="L2338" s="22" t="str">
        <f aca="false">IF(I2338&gt;=3,F2338*$L$2,"")</f>
        <v/>
      </c>
      <c r="M2338" s="22" t="str">
        <f aca="false">IF(I2338&gt;=4,F2338*$M$2,"")</f>
        <v/>
      </c>
      <c r="N2338" s="27" t="n">
        <v>6</v>
      </c>
      <c r="O2338" s="27" t="n">
        <v>0</v>
      </c>
      <c r="P2338" s="31" t="n">
        <v>0</v>
      </c>
      <c r="Q2338" s="32"/>
      <c r="R2338" s="38"/>
      <c r="S2338" s="25" t="n">
        <f aca="false">SUM(F2338,H2338,J2338,K2338,L2338,M2338)</f>
        <v>1990.872987</v>
      </c>
      <c r="T2338" s="25" t="n">
        <f aca="false">SUM(F2338,H2338,J2338,K2338,L2338,M2338,Q2338)</f>
        <v>1990.872987</v>
      </c>
      <c r="AMH2338" s="13"/>
      <c r="AMI2338" s="0"/>
      <c r="AMJ2338" s="0"/>
    </row>
    <row r="2339" s="39" customFormat="true" ht="14.95" hidden="false" customHeight="false" outlineLevel="0" collapsed="false">
      <c r="A2339" s="16" t="n">
        <v>31403174</v>
      </c>
      <c r="B2339" s="17" t="s">
        <v>2367</v>
      </c>
      <c r="C2339" s="18"/>
      <c r="D2339" s="18"/>
      <c r="E2339" s="16" t="s">
        <v>807</v>
      </c>
      <c r="F2339" s="19" t="n">
        <f aca="false">IF(C2339="",VLOOKUP(E2339,'PORTE E UCO'!$A$5:$D$46,4,0),VLOOKUP(E2339,'PORTE E UCO'!$A$5:$D$46,4,0)*C2339)</f>
        <v>2817.485634</v>
      </c>
      <c r="G2339" s="20"/>
      <c r="H2339" s="21" t="n">
        <f aca="false">G2339*$R$2</f>
        <v>0</v>
      </c>
      <c r="I2339" s="16" t="n">
        <v>2</v>
      </c>
      <c r="J2339" s="22" t="n">
        <f aca="false">IF(I2339&gt;=1,F2339*$J$2,"")</f>
        <v>845.2456902</v>
      </c>
      <c r="K2339" s="22" t="n">
        <f aca="false">IF(I2339&gt;=2,F2339*$K$2,"")</f>
        <v>563.4971268</v>
      </c>
      <c r="L2339" s="22" t="str">
        <f aca="false">IF(I2339&gt;=3,F2339*$L$2,"")</f>
        <v/>
      </c>
      <c r="M2339" s="22" t="str">
        <f aca="false">IF(I2339&gt;=4,F2339*$M$2,"")</f>
        <v/>
      </c>
      <c r="N2339" s="16" t="n">
        <v>7</v>
      </c>
      <c r="O2339" s="16" t="n">
        <v>0</v>
      </c>
      <c r="P2339" s="23" t="n">
        <v>0</v>
      </c>
      <c r="Q2339" s="22"/>
      <c r="R2339" s="38"/>
      <c r="S2339" s="25" t="n">
        <f aca="false">SUM(F2339,H2339,J2339,K2339,L2339,M2339)</f>
        <v>4226.228451</v>
      </c>
      <c r="T2339" s="25" t="n">
        <f aca="false">SUM(F2339,H2339,J2339,K2339,L2339,M2339,Q2339)</f>
        <v>4226.228451</v>
      </c>
      <c r="AMH2339" s="13"/>
      <c r="AMI2339" s="0"/>
      <c r="AMJ2339" s="0"/>
    </row>
    <row r="2340" s="39" customFormat="true" ht="13.8" hidden="false" customHeight="false" outlineLevel="0" collapsed="false">
      <c r="A2340" s="27" t="n">
        <v>31403182</v>
      </c>
      <c r="B2340" s="28" t="s">
        <v>2368</v>
      </c>
      <c r="C2340" s="29"/>
      <c r="D2340" s="29"/>
      <c r="E2340" s="27" t="s">
        <v>805</v>
      </c>
      <c r="F2340" s="19" t="n">
        <f aca="false">IF(C2340="",VLOOKUP(E2340,'PORTE E UCO'!$A$5:$D$46,4,0),VLOOKUP(E2340,'PORTE E UCO'!$A$5:$D$46,4,0)*C2340)</f>
        <v>2559.797638</v>
      </c>
      <c r="G2340" s="30"/>
      <c r="H2340" s="21" t="n">
        <f aca="false">G2340*$R$2</f>
        <v>0</v>
      </c>
      <c r="I2340" s="27" t="n">
        <v>2</v>
      </c>
      <c r="J2340" s="22" t="n">
        <f aca="false">IF(I2340&gt;=1,F2340*$J$2,"")</f>
        <v>767.9392914</v>
      </c>
      <c r="K2340" s="22" t="n">
        <f aca="false">IF(I2340&gt;=2,F2340*$K$2,"")</f>
        <v>511.9595276</v>
      </c>
      <c r="L2340" s="22" t="str">
        <f aca="false">IF(I2340&gt;=3,F2340*$L$2,"")</f>
        <v/>
      </c>
      <c r="M2340" s="22" t="str">
        <f aca="false">IF(I2340&gt;=4,F2340*$M$2,"")</f>
        <v/>
      </c>
      <c r="N2340" s="27" t="n">
        <v>5</v>
      </c>
      <c r="O2340" s="27" t="n">
        <v>0</v>
      </c>
      <c r="P2340" s="31" t="n">
        <v>0</v>
      </c>
      <c r="Q2340" s="32"/>
      <c r="R2340" s="38"/>
      <c r="S2340" s="25" t="n">
        <f aca="false">SUM(F2340,H2340,J2340,K2340,L2340,M2340)</f>
        <v>3839.696457</v>
      </c>
      <c r="T2340" s="25" t="n">
        <f aca="false">SUM(F2340,H2340,J2340,K2340,L2340,M2340,Q2340)</f>
        <v>3839.696457</v>
      </c>
      <c r="AMH2340" s="13"/>
      <c r="AMI2340" s="0"/>
      <c r="AMJ2340" s="0"/>
    </row>
    <row r="2341" s="39" customFormat="true" ht="13.8" hidden="false" customHeight="false" outlineLevel="0" collapsed="false">
      <c r="A2341" s="16" t="n">
        <v>31403212</v>
      </c>
      <c r="B2341" s="17" t="s">
        <v>2369</v>
      </c>
      <c r="C2341" s="18"/>
      <c r="D2341" s="18"/>
      <c r="E2341" s="16" t="s">
        <v>206</v>
      </c>
      <c r="F2341" s="19" t="n">
        <f aca="false">IF(C2341="",VLOOKUP(E2341,'PORTE E UCO'!$A$5:$D$46,4,0),VLOOKUP(E2341,'PORTE E UCO'!$A$5:$D$46,4,0)*C2341)</f>
        <v>839.818166</v>
      </c>
      <c r="G2341" s="20"/>
      <c r="H2341" s="21" t="n">
        <f aca="false">G2341*$R$2</f>
        <v>0</v>
      </c>
      <c r="I2341" s="16" t="n">
        <v>1</v>
      </c>
      <c r="J2341" s="22" t="n">
        <f aca="false">IF(I2341&gt;=1,F2341*$J$2,"")</f>
        <v>251.9454498</v>
      </c>
      <c r="K2341" s="22" t="str">
        <f aca="false">IF(I2341&gt;=2,F2341*$K$2,"")</f>
        <v/>
      </c>
      <c r="L2341" s="22" t="str">
        <f aca="false">IF(I2341&gt;=3,F2341*$L$2,"")</f>
        <v/>
      </c>
      <c r="M2341" s="22" t="str">
        <f aca="false">IF(I2341&gt;=4,F2341*$M$2,"")</f>
        <v/>
      </c>
      <c r="N2341" s="16" t="n">
        <v>4</v>
      </c>
      <c r="O2341" s="16" t="n">
        <v>0</v>
      </c>
      <c r="P2341" s="23" t="n">
        <v>0</v>
      </c>
      <c r="Q2341" s="22"/>
      <c r="R2341" s="38"/>
      <c r="S2341" s="25" t="n">
        <f aca="false">SUM(F2341,H2341,J2341,K2341,L2341,M2341)</f>
        <v>1091.7636158</v>
      </c>
      <c r="T2341" s="25" t="n">
        <f aca="false">SUM(F2341,H2341,J2341,K2341,L2341,M2341,Q2341)</f>
        <v>1091.7636158</v>
      </c>
      <c r="AMH2341" s="13"/>
      <c r="AMI2341" s="0"/>
      <c r="AMJ2341" s="0"/>
    </row>
    <row r="2342" s="39" customFormat="true" ht="13.8" hidden="false" customHeight="false" outlineLevel="0" collapsed="false">
      <c r="A2342" s="27" t="n">
        <v>31403204</v>
      </c>
      <c r="B2342" s="28" t="s">
        <v>2370</v>
      </c>
      <c r="C2342" s="29"/>
      <c r="D2342" s="29"/>
      <c r="E2342" s="27" t="s">
        <v>195</v>
      </c>
      <c r="F2342" s="19" t="n">
        <f aca="false">IF(C2342="",VLOOKUP(E2342,'PORTE E UCO'!$A$5:$D$46,4,0),VLOOKUP(E2342,'PORTE E UCO'!$A$5:$D$46,4,0)*C2342)</f>
        <v>742.008916</v>
      </c>
      <c r="G2342" s="30"/>
      <c r="H2342" s="21" t="n">
        <f aca="false">G2342*$R$2</f>
        <v>0</v>
      </c>
      <c r="I2342" s="27" t="n">
        <v>1</v>
      </c>
      <c r="J2342" s="22" t="n">
        <f aca="false">IF(I2342&gt;=1,F2342*$J$2,"")</f>
        <v>222.6026748</v>
      </c>
      <c r="K2342" s="22" t="str">
        <f aca="false">IF(I2342&gt;=2,F2342*$K$2,"")</f>
        <v/>
      </c>
      <c r="L2342" s="22" t="str">
        <f aca="false">IF(I2342&gt;=3,F2342*$L$2,"")</f>
        <v/>
      </c>
      <c r="M2342" s="22" t="str">
        <f aca="false">IF(I2342&gt;=4,F2342*$M$2,"")</f>
        <v/>
      </c>
      <c r="N2342" s="27" t="n">
        <v>4</v>
      </c>
      <c r="O2342" s="27" t="n">
        <v>0</v>
      </c>
      <c r="P2342" s="31" t="n">
        <v>0</v>
      </c>
      <c r="Q2342" s="32"/>
      <c r="R2342" s="38"/>
      <c r="S2342" s="25" t="n">
        <f aca="false">SUM(F2342,H2342,J2342,K2342,L2342,M2342)</f>
        <v>964.6115908</v>
      </c>
      <c r="T2342" s="25" t="n">
        <f aca="false">SUM(F2342,H2342,J2342,K2342,L2342,M2342,Q2342)</f>
        <v>964.6115908</v>
      </c>
      <c r="AMH2342" s="13"/>
      <c r="AMI2342" s="0"/>
      <c r="AMJ2342" s="0"/>
    </row>
    <row r="2343" s="39" customFormat="true" ht="13.8" hidden="false" customHeight="false" outlineLevel="0" collapsed="false">
      <c r="A2343" s="16" t="n">
        <v>31403220</v>
      </c>
      <c r="B2343" s="17" t="s">
        <v>2371</v>
      </c>
      <c r="C2343" s="18"/>
      <c r="D2343" s="18"/>
      <c r="E2343" s="16" t="s">
        <v>206</v>
      </c>
      <c r="F2343" s="19" t="n">
        <f aca="false">IF(C2343="",VLOOKUP(E2343,'PORTE E UCO'!$A$5:$D$46,4,0),VLOOKUP(E2343,'PORTE E UCO'!$A$5:$D$46,4,0)*C2343)</f>
        <v>839.818166</v>
      </c>
      <c r="G2343" s="20"/>
      <c r="H2343" s="21" t="n">
        <f aca="false">G2343*$R$2</f>
        <v>0</v>
      </c>
      <c r="I2343" s="16" t="n">
        <v>1</v>
      </c>
      <c r="J2343" s="22" t="n">
        <f aca="false">IF(I2343&gt;=1,F2343*$J$2,"")</f>
        <v>251.9454498</v>
      </c>
      <c r="K2343" s="22" t="str">
        <f aca="false">IF(I2343&gt;=2,F2343*$K$2,"")</f>
        <v/>
      </c>
      <c r="L2343" s="22" t="str">
        <f aca="false">IF(I2343&gt;=3,F2343*$L$2,"")</f>
        <v/>
      </c>
      <c r="M2343" s="22" t="str">
        <f aca="false">IF(I2343&gt;=4,F2343*$M$2,"")</f>
        <v/>
      </c>
      <c r="N2343" s="16" t="n">
        <v>4</v>
      </c>
      <c r="O2343" s="16" t="n">
        <v>0</v>
      </c>
      <c r="P2343" s="23" t="n">
        <v>0</v>
      </c>
      <c r="Q2343" s="22"/>
      <c r="R2343" s="38"/>
      <c r="S2343" s="25" t="n">
        <f aca="false">SUM(F2343,H2343,J2343,K2343,L2343,M2343)</f>
        <v>1091.7636158</v>
      </c>
      <c r="T2343" s="25" t="n">
        <f aca="false">SUM(F2343,H2343,J2343,K2343,L2343,M2343,Q2343)</f>
        <v>1091.7636158</v>
      </c>
      <c r="AMH2343" s="13"/>
      <c r="AMI2343" s="0"/>
      <c r="AMJ2343" s="0"/>
    </row>
    <row r="2344" s="39" customFormat="true" ht="13.8" hidden="false" customHeight="false" outlineLevel="0" collapsed="false">
      <c r="A2344" s="27" t="n">
        <v>31403239</v>
      </c>
      <c r="B2344" s="28" t="s">
        <v>2372</v>
      </c>
      <c r="C2344" s="29"/>
      <c r="D2344" s="29"/>
      <c r="E2344" s="27" t="s">
        <v>223</v>
      </c>
      <c r="F2344" s="19" t="n">
        <f aca="false">IF(C2344="",VLOOKUP(E2344,'PORTE E UCO'!$A$5:$D$46,4,0),VLOOKUP(E2344,'PORTE E UCO'!$A$5:$D$46,4,0)*C2344)</f>
        <v>436.20385</v>
      </c>
      <c r="G2344" s="30"/>
      <c r="H2344" s="21" t="n">
        <f aca="false">G2344*$R$2</f>
        <v>0</v>
      </c>
      <c r="I2344" s="27" t="n">
        <v>1</v>
      </c>
      <c r="J2344" s="22" t="n">
        <f aca="false">IF(I2344&gt;=1,F2344*$J$2,"")</f>
        <v>130.861155</v>
      </c>
      <c r="K2344" s="22" t="str">
        <f aca="false">IF(I2344&gt;=2,F2344*$K$2,"")</f>
        <v/>
      </c>
      <c r="L2344" s="22" t="str">
        <f aca="false">IF(I2344&gt;=3,F2344*$L$2,"")</f>
        <v/>
      </c>
      <c r="M2344" s="22" t="str">
        <f aca="false">IF(I2344&gt;=4,F2344*$M$2,"")</f>
        <v/>
      </c>
      <c r="N2344" s="27" t="n">
        <v>3</v>
      </c>
      <c r="O2344" s="27" t="n">
        <v>0</v>
      </c>
      <c r="P2344" s="31" t="n">
        <v>0</v>
      </c>
      <c r="Q2344" s="32"/>
      <c r="R2344" s="38"/>
      <c r="S2344" s="25" t="n">
        <f aca="false">SUM(F2344,H2344,J2344,K2344,L2344,M2344)</f>
        <v>567.065005</v>
      </c>
      <c r="T2344" s="25" t="n">
        <f aca="false">SUM(F2344,H2344,J2344,K2344,L2344,M2344,Q2344)</f>
        <v>567.065005</v>
      </c>
      <c r="AMH2344" s="13"/>
      <c r="AMI2344" s="0"/>
      <c r="AMJ2344" s="0"/>
    </row>
    <row r="2345" s="39" customFormat="true" ht="13.8" hidden="false" customHeight="false" outlineLevel="0" collapsed="false">
      <c r="A2345" s="16" t="n">
        <v>31403255</v>
      </c>
      <c r="B2345" s="17" t="s">
        <v>2373</v>
      </c>
      <c r="C2345" s="18"/>
      <c r="D2345" s="18"/>
      <c r="E2345" s="16" t="s">
        <v>206</v>
      </c>
      <c r="F2345" s="19" t="n">
        <f aca="false">IF(C2345="",VLOOKUP(E2345,'PORTE E UCO'!$A$5:$D$46,4,0),VLOOKUP(E2345,'PORTE E UCO'!$A$5:$D$46,4,0)*C2345)</f>
        <v>839.818166</v>
      </c>
      <c r="G2345" s="20"/>
      <c r="H2345" s="21" t="n">
        <f aca="false">G2345*$R$2</f>
        <v>0</v>
      </c>
      <c r="I2345" s="16" t="n">
        <v>2</v>
      </c>
      <c r="J2345" s="22" t="n">
        <f aca="false">IF(I2345&gt;=1,F2345*$J$2,"")</f>
        <v>251.9454498</v>
      </c>
      <c r="K2345" s="22" t="n">
        <f aca="false">IF(I2345&gt;=2,F2345*$K$2,"")</f>
        <v>167.9636332</v>
      </c>
      <c r="L2345" s="22" t="str">
        <f aca="false">IF(I2345&gt;=3,F2345*$L$2,"")</f>
        <v/>
      </c>
      <c r="M2345" s="22" t="str">
        <f aca="false">IF(I2345&gt;=4,F2345*$M$2,"")</f>
        <v/>
      </c>
      <c r="N2345" s="16" t="n">
        <v>4</v>
      </c>
      <c r="O2345" s="16" t="n">
        <v>0</v>
      </c>
      <c r="P2345" s="23" t="n">
        <v>0</v>
      </c>
      <c r="Q2345" s="22"/>
      <c r="R2345" s="38"/>
      <c r="S2345" s="25" t="n">
        <f aca="false">SUM(F2345,H2345,J2345,K2345,L2345,M2345)</f>
        <v>1259.727249</v>
      </c>
      <c r="T2345" s="25" t="n">
        <f aca="false">SUM(F2345,H2345,J2345,K2345,L2345,M2345,Q2345)</f>
        <v>1259.727249</v>
      </c>
      <c r="AMH2345" s="13"/>
      <c r="AMI2345" s="0"/>
      <c r="AMJ2345" s="0"/>
    </row>
    <row r="2346" s="39" customFormat="true" ht="13.8" hidden="false" customHeight="false" outlineLevel="0" collapsed="false">
      <c r="A2346" s="27" t="n">
        <v>31403263</v>
      </c>
      <c r="B2346" s="28" t="s">
        <v>2374</v>
      </c>
      <c r="C2346" s="29"/>
      <c r="D2346" s="29"/>
      <c r="E2346" s="27" t="s">
        <v>361</v>
      </c>
      <c r="F2346" s="19" t="n">
        <f aca="false">IF(C2346="",VLOOKUP(E2346,'PORTE E UCO'!$A$5:$D$46,4,0),VLOOKUP(E2346,'PORTE E UCO'!$A$5:$D$46,4,0)*C2346)</f>
        <v>2089.449468</v>
      </c>
      <c r="G2346" s="30"/>
      <c r="H2346" s="21" t="n">
        <f aca="false">G2346*$R$2</f>
        <v>0</v>
      </c>
      <c r="I2346" s="27" t="n">
        <v>2</v>
      </c>
      <c r="J2346" s="22" t="n">
        <f aca="false">IF(I2346&gt;=1,F2346*$J$2,"")</f>
        <v>626.8348404</v>
      </c>
      <c r="K2346" s="22" t="n">
        <f aca="false">IF(I2346&gt;=2,F2346*$K$2,"")</f>
        <v>417.8898936</v>
      </c>
      <c r="L2346" s="22" t="str">
        <f aca="false">IF(I2346&gt;=3,F2346*$L$2,"")</f>
        <v/>
      </c>
      <c r="M2346" s="22" t="str">
        <f aca="false">IF(I2346&gt;=4,F2346*$M$2,"")</f>
        <v/>
      </c>
      <c r="N2346" s="27" t="n">
        <v>5</v>
      </c>
      <c r="O2346" s="27" t="n">
        <v>0</v>
      </c>
      <c r="P2346" s="31" t="n">
        <v>0</v>
      </c>
      <c r="Q2346" s="32"/>
      <c r="R2346" s="38"/>
      <c r="S2346" s="25" t="n">
        <f aca="false">SUM(F2346,H2346,J2346,K2346,L2346,M2346)</f>
        <v>3134.174202</v>
      </c>
      <c r="T2346" s="25" t="n">
        <f aca="false">SUM(F2346,H2346,J2346,K2346,L2346,M2346,Q2346)</f>
        <v>3134.174202</v>
      </c>
      <c r="AMH2346" s="13"/>
      <c r="AMI2346" s="0"/>
      <c r="AMJ2346" s="0"/>
    </row>
    <row r="2347" s="39" customFormat="true" ht="13.8" hidden="false" customHeight="false" outlineLevel="0" collapsed="false">
      <c r="A2347" s="16" t="n">
        <v>31403271</v>
      </c>
      <c r="B2347" s="17" t="s">
        <v>2375</v>
      </c>
      <c r="C2347" s="18"/>
      <c r="D2347" s="18"/>
      <c r="E2347" s="16" t="s">
        <v>272</v>
      </c>
      <c r="F2347" s="19" t="n">
        <f aca="false">IF(C2347="",VLOOKUP(E2347,'PORTE E UCO'!$A$5:$D$46,4,0),VLOOKUP(E2347,'PORTE E UCO'!$A$5:$D$46,4,0)*C2347)</f>
        <v>801.009488</v>
      </c>
      <c r="G2347" s="20"/>
      <c r="H2347" s="21" t="n">
        <f aca="false">G2347*$R$2</f>
        <v>0</v>
      </c>
      <c r="I2347" s="16" t="n">
        <v>1</v>
      </c>
      <c r="J2347" s="22" t="n">
        <f aca="false">IF(I2347&gt;=1,F2347*$J$2,"")</f>
        <v>240.3028464</v>
      </c>
      <c r="K2347" s="22" t="str">
        <f aca="false">IF(I2347&gt;=2,F2347*$K$2,"")</f>
        <v/>
      </c>
      <c r="L2347" s="22" t="str">
        <f aca="false">IF(I2347&gt;=3,F2347*$L$2,"")</f>
        <v/>
      </c>
      <c r="M2347" s="22" t="str">
        <f aca="false">IF(I2347&gt;=4,F2347*$M$2,"")</f>
        <v/>
      </c>
      <c r="N2347" s="16" t="n">
        <v>4</v>
      </c>
      <c r="O2347" s="16" t="n">
        <v>0</v>
      </c>
      <c r="P2347" s="23" t="n">
        <v>0</v>
      </c>
      <c r="Q2347" s="22"/>
      <c r="R2347" s="38"/>
      <c r="S2347" s="25" t="n">
        <f aca="false">SUM(F2347,H2347,J2347,K2347,L2347,M2347)</f>
        <v>1041.3123344</v>
      </c>
      <c r="T2347" s="25" t="n">
        <f aca="false">SUM(F2347,H2347,J2347,K2347,L2347,M2347,Q2347)</f>
        <v>1041.3123344</v>
      </c>
      <c r="AMH2347" s="13"/>
      <c r="AMI2347" s="0"/>
      <c r="AMJ2347" s="0"/>
    </row>
    <row r="2348" s="39" customFormat="true" ht="13.8" hidden="false" customHeight="false" outlineLevel="0" collapsed="false">
      <c r="A2348" s="27" t="n">
        <v>31403280</v>
      </c>
      <c r="B2348" s="28" t="s">
        <v>2376</v>
      </c>
      <c r="C2348" s="29"/>
      <c r="D2348" s="29"/>
      <c r="E2348" s="27" t="s">
        <v>62</v>
      </c>
      <c r="F2348" s="19" t="n">
        <f aca="false">IF(C2348="",VLOOKUP(E2348,'PORTE E UCO'!$A$5:$D$46,4,0),VLOOKUP(E2348,'PORTE E UCO'!$A$5:$D$46,4,0)*C2348)</f>
        <v>524.694546</v>
      </c>
      <c r="G2348" s="30"/>
      <c r="H2348" s="21" t="n">
        <f aca="false">G2348*$R$2</f>
        <v>0</v>
      </c>
      <c r="I2348" s="27" t="n">
        <v>1</v>
      </c>
      <c r="J2348" s="22" t="n">
        <f aca="false">IF(I2348&gt;=1,F2348*$J$2,"")</f>
        <v>157.4083638</v>
      </c>
      <c r="K2348" s="22" t="str">
        <f aca="false">IF(I2348&gt;=2,F2348*$K$2,"")</f>
        <v/>
      </c>
      <c r="L2348" s="22" t="str">
        <f aca="false">IF(I2348&gt;=3,F2348*$L$2,"")</f>
        <v/>
      </c>
      <c r="M2348" s="22" t="str">
        <f aca="false">IF(I2348&gt;=4,F2348*$M$2,"")</f>
        <v/>
      </c>
      <c r="N2348" s="27" t="n">
        <v>3</v>
      </c>
      <c r="O2348" s="27" t="n">
        <v>0</v>
      </c>
      <c r="P2348" s="31" t="n">
        <v>0</v>
      </c>
      <c r="Q2348" s="32"/>
      <c r="R2348" s="38"/>
      <c r="S2348" s="25" t="n">
        <f aca="false">SUM(F2348,H2348,J2348,K2348,L2348,M2348)</f>
        <v>682.1029098</v>
      </c>
      <c r="T2348" s="25" t="n">
        <f aca="false">SUM(F2348,H2348,J2348,K2348,L2348,M2348,Q2348)</f>
        <v>682.1029098</v>
      </c>
      <c r="AMH2348" s="13"/>
      <c r="AMI2348" s="0"/>
      <c r="AMJ2348" s="0"/>
    </row>
    <row r="2349" s="39" customFormat="true" ht="13.8" hidden="false" customHeight="false" outlineLevel="0" collapsed="false">
      <c r="A2349" s="16" t="n">
        <v>31403298</v>
      </c>
      <c r="B2349" s="17" t="s">
        <v>2377</v>
      </c>
      <c r="C2349" s="18"/>
      <c r="D2349" s="18"/>
      <c r="E2349" s="16" t="s">
        <v>37</v>
      </c>
      <c r="F2349" s="19" t="n">
        <f aca="false">IF(C2349="",VLOOKUP(E2349,'PORTE E UCO'!$A$5:$D$46,4,0),VLOOKUP(E2349,'PORTE E UCO'!$A$5:$D$46,4,0)*C2349)</f>
        <v>192.437794</v>
      </c>
      <c r="G2349" s="20"/>
      <c r="H2349" s="21" t="n">
        <f aca="false">G2349*$R$2</f>
        <v>0</v>
      </c>
      <c r="I2349" s="16" t="n">
        <v>2</v>
      </c>
      <c r="J2349" s="22" t="n">
        <f aca="false">IF(I2349&gt;=1,F2349*$J$2,"")</f>
        <v>57.7313382</v>
      </c>
      <c r="K2349" s="22" t="n">
        <f aca="false">IF(I2349&gt;=2,F2349*$K$2,"")</f>
        <v>38.4875588</v>
      </c>
      <c r="L2349" s="22" t="str">
        <f aca="false">IF(I2349&gt;=3,F2349*$L$2,"")</f>
        <v/>
      </c>
      <c r="M2349" s="22" t="str">
        <f aca="false">IF(I2349&gt;=4,F2349*$M$2,"")</f>
        <v/>
      </c>
      <c r="N2349" s="16" t="n">
        <v>2</v>
      </c>
      <c r="O2349" s="16" t="n">
        <v>0</v>
      </c>
      <c r="P2349" s="23" t="n">
        <v>0</v>
      </c>
      <c r="Q2349" s="22"/>
      <c r="R2349" s="38"/>
      <c r="S2349" s="25" t="n">
        <f aca="false">SUM(F2349,H2349,J2349,K2349,L2349,M2349)</f>
        <v>288.656691</v>
      </c>
      <c r="T2349" s="25" t="n">
        <f aca="false">SUM(F2349,H2349,J2349,K2349,L2349,M2349,Q2349)</f>
        <v>288.656691</v>
      </c>
      <c r="AMH2349" s="13"/>
      <c r="AMI2349" s="0"/>
      <c r="AMJ2349" s="0"/>
    </row>
    <row r="2350" s="39" customFormat="true" ht="13.8" hidden="false" customHeight="false" outlineLevel="0" collapsed="false">
      <c r="A2350" s="27" t="n">
        <v>31403301</v>
      </c>
      <c r="B2350" s="28" t="s">
        <v>2378</v>
      </c>
      <c r="C2350" s="29"/>
      <c r="D2350" s="29"/>
      <c r="E2350" s="27" t="s">
        <v>54</v>
      </c>
      <c r="F2350" s="19" t="n">
        <f aca="false">IF(C2350="",VLOOKUP(E2350,'PORTE E UCO'!$A$5:$D$46,4,0),VLOOKUP(E2350,'PORTE E UCO'!$A$5:$D$46,4,0)*C2350)</f>
        <v>35.31295</v>
      </c>
      <c r="G2350" s="30"/>
      <c r="H2350" s="21" t="n">
        <f aca="false">G2350*$R$2</f>
        <v>0</v>
      </c>
      <c r="I2350" s="27" t="n">
        <v>0</v>
      </c>
      <c r="J2350" s="22" t="str">
        <f aca="false">IF(I2350&gt;=1,F2350*$J$2,"")</f>
        <v/>
      </c>
      <c r="K2350" s="22" t="str">
        <f aca="false">IF(I2350&gt;=2,F2350*$K$2,"")</f>
        <v/>
      </c>
      <c r="L2350" s="22" t="str">
        <f aca="false">IF(I2350&gt;=3,F2350*$L$2,"")</f>
        <v/>
      </c>
      <c r="M2350" s="22" t="str">
        <f aca="false">IF(I2350&gt;=4,F2350*$M$2,"")</f>
        <v/>
      </c>
      <c r="N2350" s="27" t="n">
        <v>3</v>
      </c>
      <c r="O2350" s="27" t="n">
        <v>0</v>
      </c>
      <c r="P2350" s="31" t="n">
        <v>0</v>
      </c>
      <c r="Q2350" s="32"/>
      <c r="R2350" s="38"/>
      <c r="S2350" s="25" t="n">
        <f aca="false">SUM(F2350,H2350,J2350,K2350,L2350,M2350)</f>
        <v>35.31295</v>
      </c>
      <c r="T2350" s="25" t="n">
        <f aca="false">SUM(F2350,H2350,J2350,K2350,L2350,M2350,Q2350)</f>
        <v>35.31295</v>
      </c>
      <c r="AMH2350" s="13"/>
      <c r="AMI2350" s="0"/>
      <c r="AMJ2350" s="0"/>
    </row>
    <row r="2351" s="39" customFormat="true" ht="13.8" hidden="false" customHeight="false" outlineLevel="0" collapsed="false">
      <c r="A2351" s="16" t="n">
        <v>31403310</v>
      </c>
      <c r="B2351" s="17" t="s">
        <v>2379</v>
      </c>
      <c r="C2351" s="18"/>
      <c r="D2351" s="18"/>
      <c r="E2351" s="16" t="s">
        <v>31</v>
      </c>
      <c r="F2351" s="19" t="n">
        <f aca="false">IF(C2351="",VLOOKUP(E2351,'PORTE E UCO'!$A$5:$D$46,4,0),VLOOKUP(E2351,'PORTE E UCO'!$A$5:$D$46,4,0)*C2351)</f>
        <v>262.342192</v>
      </c>
      <c r="G2351" s="20"/>
      <c r="H2351" s="21" t="n">
        <f aca="false">G2351*$R$2</f>
        <v>0</v>
      </c>
      <c r="I2351" s="16" t="n">
        <v>2</v>
      </c>
      <c r="J2351" s="22" t="n">
        <f aca="false">IF(I2351&gt;=1,F2351*$J$2,"")</f>
        <v>78.7026576</v>
      </c>
      <c r="K2351" s="22" t="n">
        <f aca="false">IF(I2351&gt;=2,F2351*$K$2,"")</f>
        <v>52.4684384</v>
      </c>
      <c r="L2351" s="22" t="str">
        <f aca="false">IF(I2351&gt;=3,F2351*$L$2,"")</f>
        <v/>
      </c>
      <c r="M2351" s="22" t="str">
        <f aca="false">IF(I2351&gt;=4,F2351*$M$2,"")</f>
        <v/>
      </c>
      <c r="N2351" s="16" t="n">
        <v>3</v>
      </c>
      <c r="O2351" s="16" t="n">
        <v>0</v>
      </c>
      <c r="P2351" s="23" t="n">
        <v>0</v>
      </c>
      <c r="Q2351" s="22"/>
      <c r="R2351" s="38"/>
      <c r="S2351" s="25" t="n">
        <f aca="false">SUM(F2351,H2351,J2351,K2351,L2351,M2351)</f>
        <v>393.513288</v>
      </c>
      <c r="T2351" s="25" t="n">
        <f aca="false">SUM(F2351,H2351,J2351,K2351,L2351,M2351,Q2351)</f>
        <v>393.513288</v>
      </c>
      <c r="AMH2351" s="13"/>
      <c r="AMI2351" s="0"/>
      <c r="AMJ2351" s="0"/>
    </row>
    <row r="2352" s="39" customFormat="true" ht="13.8" hidden="false" customHeight="false" outlineLevel="0" collapsed="false">
      <c r="A2352" s="27" t="n">
        <v>31403328</v>
      </c>
      <c r="B2352" s="28" t="s">
        <v>2380</v>
      </c>
      <c r="C2352" s="29"/>
      <c r="D2352" s="29"/>
      <c r="E2352" s="27" t="s">
        <v>223</v>
      </c>
      <c r="F2352" s="19" t="n">
        <f aca="false">IF(C2352="",VLOOKUP(E2352,'PORTE E UCO'!$A$5:$D$46,4,0),VLOOKUP(E2352,'PORTE E UCO'!$A$5:$D$46,4,0)*C2352)</f>
        <v>436.20385</v>
      </c>
      <c r="G2352" s="30"/>
      <c r="H2352" s="21" t="n">
        <f aca="false">G2352*$R$2</f>
        <v>0</v>
      </c>
      <c r="I2352" s="27" t="n">
        <v>0</v>
      </c>
      <c r="J2352" s="22" t="str">
        <f aca="false">IF(I2352&gt;=1,F2352*$J$2,"")</f>
        <v/>
      </c>
      <c r="K2352" s="22" t="str">
        <f aca="false">IF(I2352&gt;=2,F2352*$K$2,"")</f>
        <v/>
      </c>
      <c r="L2352" s="22" t="str">
        <f aca="false">IF(I2352&gt;=3,F2352*$L$2,"")</f>
        <v/>
      </c>
      <c r="M2352" s="22" t="str">
        <f aca="false">IF(I2352&gt;=4,F2352*$M$2,"")</f>
        <v/>
      </c>
      <c r="N2352" s="27" t="n">
        <v>3</v>
      </c>
      <c r="O2352" s="27" t="n">
        <v>0</v>
      </c>
      <c r="P2352" s="31" t="n">
        <v>0</v>
      </c>
      <c r="Q2352" s="32"/>
      <c r="R2352" s="38"/>
      <c r="S2352" s="25" t="n">
        <f aca="false">SUM(F2352,H2352,J2352,K2352,L2352,M2352)</f>
        <v>436.20385</v>
      </c>
      <c r="T2352" s="25" t="n">
        <f aca="false">SUM(F2352,H2352,J2352,K2352,L2352,M2352,Q2352)</f>
        <v>436.20385</v>
      </c>
      <c r="AMH2352" s="13"/>
      <c r="AMI2352" s="0"/>
      <c r="AMJ2352" s="0"/>
    </row>
    <row r="2353" s="39" customFormat="true" ht="13.8" hidden="false" customHeight="false" outlineLevel="0" collapsed="false">
      <c r="A2353" s="16" t="n">
        <v>31403336</v>
      </c>
      <c r="B2353" s="17" t="s">
        <v>2381</v>
      </c>
      <c r="C2353" s="18"/>
      <c r="D2353" s="18"/>
      <c r="E2353" s="16" t="s">
        <v>359</v>
      </c>
      <c r="F2353" s="19" t="n">
        <f aca="false">IF(C2353="",VLOOKUP(E2353,'PORTE E UCO'!$A$5:$D$46,4,0),VLOOKUP(E2353,'PORTE E UCO'!$A$5:$D$46,4,0)*C2353)</f>
        <v>1473.154654</v>
      </c>
      <c r="G2353" s="20"/>
      <c r="H2353" s="21" t="n">
        <f aca="false">G2353*$R$2</f>
        <v>0</v>
      </c>
      <c r="I2353" s="16" t="n">
        <v>1</v>
      </c>
      <c r="J2353" s="22" t="n">
        <f aca="false">IF(I2353&gt;=1,F2353*$J$2,"")</f>
        <v>441.9463962</v>
      </c>
      <c r="K2353" s="22" t="str">
        <f aca="false">IF(I2353&gt;=2,F2353*$K$2,"")</f>
        <v/>
      </c>
      <c r="L2353" s="22" t="str">
        <f aca="false">IF(I2353&gt;=3,F2353*$L$2,"")</f>
        <v/>
      </c>
      <c r="M2353" s="22" t="str">
        <f aca="false">IF(I2353&gt;=4,F2353*$M$2,"")</f>
        <v/>
      </c>
      <c r="N2353" s="16" t="n">
        <v>5</v>
      </c>
      <c r="O2353" s="16" t="n">
        <v>0</v>
      </c>
      <c r="P2353" s="23" t="n">
        <v>0</v>
      </c>
      <c r="Q2353" s="22"/>
      <c r="R2353" s="38"/>
      <c r="S2353" s="25" t="n">
        <f aca="false">SUM(F2353,H2353,J2353,K2353,L2353,M2353)</f>
        <v>1915.1010502</v>
      </c>
      <c r="T2353" s="25" t="n">
        <f aca="false">SUM(F2353,H2353,J2353,K2353,L2353,M2353,Q2353)</f>
        <v>1915.1010502</v>
      </c>
      <c r="AMH2353" s="13"/>
      <c r="AMI2353" s="0"/>
      <c r="AMJ2353" s="0"/>
    </row>
    <row r="2354" s="39" customFormat="true" ht="13.8" hidden="false" customHeight="false" outlineLevel="0" collapsed="false">
      <c r="A2354" s="27" t="n">
        <v>31403344</v>
      </c>
      <c r="B2354" s="28" t="s">
        <v>2382</v>
      </c>
      <c r="C2354" s="29"/>
      <c r="D2354" s="29"/>
      <c r="E2354" s="27" t="s">
        <v>225</v>
      </c>
      <c r="F2354" s="19" t="n">
        <f aca="false">IF(C2354="",VLOOKUP(E2354,'PORTE E UCO'!$A$5:$D$46,4,0),VLOOKUP(E2354,'PORTE E UCO'!$A$5:$D$46,4,0)*C2354)</f>
        <v>1035.416342</v>
      </c>
      <c r="G2354" s="30"/>
      <c r="H2354" s="21" t="n">
        <f aca="false">G2354*$R$2</f>
        <v>0</v>
      </c>
      <c r="I2354" s="27" t="n">
        <v>1</v>
      </c>
      <c r="J2354" s="22" t="n">
        <f aca="false">IF(I2354&gt;=1,F2354*$J$2,"")</f>
        <v>310.6249026</v>
      </c>
      <c r="K2354" s="22" t="str">
        <f aca="false">IF(I2354&gt;=2,F2354*$K$2,"")</f>
        <v/>
      </c>
      <c r="L2354" s="22" t="str">
        <f aca="false">IF(I2354&gt;=3,F2354*$L$2,"")</f>
        <v/>
      </c>
      <c r="M2354" s="22" t="str">
        <f aca="false">IF(I2354&gt;=4,F2354*$M$2,"")</f>
        <v/>
      </c>
      <c r="N2354" s="27" t="n">
        <v>5</v>
      </c>
      <c r="O2354" s="27" t="n">
        <v>0</v>
      </c>
      <c r="P2354" s="31" t="n">
        <v>0</v>
      </c>
      <c r="Q2354" s="32"/>
      <c r="R2354" s="38"/>
      <c r="S2354" s="25" t="n">
        <f aca="false">SUM(F2354,H2354,J2354,K2354,L2354,M2354)</f>
        <v>1346.0412446</v>
      </c>
      <c r="T2354" s="25" t="n">
        <f aca="false">SUM(F2354,H2354,J2354,K2354,L2354,M2354,Q2354)</f>
        <v>1346.0412446</v>
      </c>
      <c r="AMH2354" s="13"/>
      <c r="AMI2354" s="0"/>
      <c r="AMJ2354" s="0"/>
    </row>
    <row r="2355" s="39" customFormat="true" ht="13.8" hidden="false" customHeight="false" outlineLevel="0" collapsed="false">
      <c r="A2355" s="16" t="n">
        <v>31403379</v>
      </c>
      <c r="B2355" s="17" t="s">
        <v>2383</v>
      </c>
      <c r="C2355" s="18"/>
      <c r="D2355" s="18"/>
      <c r="E2355" s="16" t="s">
        <v>308</v>
      </c>
      <c r="F2355" s="19" t="n">
        <f aca="false">IF(C2355="",VLOOKUP(E2355,'PORTE E UCO'!$A$5:$D$46,4,0),VLOOKUP(E2355,'PORTE E UCO'!$A$5:$D$46,4,0)*C2355)</f>
        <v>1327.248658</v>
      </c>
      <c r="G2355" s="20" t="n">
        <v>38.5</v>
      </c>
      <c r="H2355" s="21" t="n">
        <f aca="false">G2355*$R$2</f>
        <v>757.434832</v>
      </c>
      <c r="I2355" s="16" t="n">
        <v>1</v>
      </c>
      <c r="J2355" s="22" t="n">
        <f aca="false">IF(I2355&gt;=1,F2355*$J$2,"")</f>
        <v>398.1745974</v>
      </c>
      <c r="K2355" s="22" t="str">
        <f aca="false">IF(I2355&gt;=2,F2355*$K$2,"")</f>
        <v/>
      </c>
      <c r="L2355" s="22" t="str">
        <f aca="false">IF(I2355&gt;=3,F2355*$L$2,"")</f>
        <v/>
      </c>
      <c r="M2355" s="22" t="str">
        <f aca="false">IF(I2355&gt;=4,F2355*$M$2,"")</f>
        <v/>
      </c>
      <c r="N2355" s="16" t="n">
        <v>6</v>
      </c>
      <c r="O2355" s="16" t="n">
        <v>0</v>
      </c>
      <c r="P2355" s="23" t="n">
        <v>0</v>
      </c>
      <c r="Q2355" s="22"/>
      <c r="R2355" s="38"/>
      <c r="S2355" s="25" t="n">
        <f aca="false">SUM(F2355,H2355,J2355,K2355,L2355,M2355)</f>
        <v>2482.8580874</v>
      </c>
      <c r="T2355" s="25" t="n">
        <f aca="false">SUM(F2355,H2355,J2355,K2355,L2355,M2355,Q2355)</f>
        <v>2482.8580874</v>
      </c>
      <c r="AMH2355" s="13"/>
      <c r="AMI2355" s="0"/>
      <c r="AMJ2355" s="0"/>
    </row>
    <row r="2356" s="39" customFormat="true" ht="13.8" hidden="false" customHeight="false" outlineLevel="0" collapsed="false">
      <c r="A2356" s="27" t="n">
        <v>31403352</v>
      </c>
      <c r="B2356" s="28" t="s">
        <v>2384</v>
      </c>
      <c r="C2356" s="29"/>
      <c r="D2356" s="29"/>
      <c r="E2356" s="27" t="s">
        <v>320</v>
      </c>
      <c r="F2356" s="19" t="n">
        <f aca="false">IF(C2356="",VLOOKUP(E2356,'PORTE E UCO'!$A$5:$D$46,4,0),VLOOKUP(E2356,'PORTE E UCO'!$A$5:$D$46,4,0)*C2356)</f>
        <v>1224.795374</v>
      </c>
      <c r="G2356" s="30"/>
      <c r="H2356" s="21" t="n">
        <f aca="false">G2356*$R$2</f>
        <v>0</v>
      </c>
      <c r="I2356" s="27" t="n">
        <v>1</v>
      </c>
      <c r="J2356" s="22" t="n">
        <f aca="false">IF(I2356&gt;=1,F2356*$J$2,"")</f>
        <v>367.4386122</v>
      </c>
      <c r="K2356" s="22" t="str">
        <f aca="false">IF(I2356&gt;=2,F2356*$K$2,"")</f>
        <v/>
      </c>
      <c r="L2356" s="22" t="str">
        <f aca="false">IF(I2356&gt;=3,F2356*$L$2,"")</f>
        <v/>
      </c>
      <c r="M2356" s="22" t="str">
        <f aca="false">IF(I2356&gt;=4,F2356*$M$2,"")</f>
        <v/>
      </c>
      <c r="N2356" s="27" t="n">
        <v>2</v>
      </c>
      <c r="O2356" s="27" t="n">
        <v>0</v>
      </c>
      <c r="P2356" s="31" t="n">
        <v>0</v>
      </c>
      <c r="Q2356" s="32"/>
      <c r="R2356" s="38"/>
      <c r="S2356" s="25" t="n">
        <f aca="false">SUM(F2356,H2356,J2356,K2356,L2356,M2356)</f>
        <v>1592.2339862</v>
      </c>
      <c r="T2356" s="25" t="n">
        <f aca="false">SUM(F2356,H2356,J2356,K2356,L2356,M2356,Q2356)</f>
        <v>1592.2339862</v>
      </c>
      <c r="AMH2356" s="13"/>
      <c r="AMI2356" s="0"/>
      <c r="AMJ2356" s="0"/>
    </row>
    <row r="2357" s="39" customFormat="true" ht="14.95" hidden="false" customHeight="false" outlineLevel="0" collapsed="false">
      <c r="A2357" s="16" t="n">
        <v>31403360</v>
      </c>
      <c r="B2357" s="17" t="s">
        <v>2385</v>
      </c>
      <c r="C2357" s="18"/>
      <c r="D2357" s="18"/>
      <c r="E2357" s="16" t="s">
        <v>206</v>
      </c>
      <c r="F2357" s="19" t="n">
        <f aca="false">IF(C2357="",VLOOKUP(E2357,'PORTE E UCO'!$A$5:$D$46,4,0),VLOOKUP(E2357,'PORTE E UCO'!$A$5:$D$46,4,0)*C2357)</f>
        <v>839.818166</v>
      </c>
      <c r="G2357" s="20"/>
      <c r="H2357" s="21" t="n">
        <f aca="false">G2357*$R$2</f>
        <v>0</v>
      </c>
      <c r="I2357" s="16" t="n">
        <v>2</v>
      </c>
      <c r="J2357" s="22" t="n">
        <f aca="false">IF(I2357&gt;=1,F2357*$J$2,"")</f>
        <v>251.9454498</v>
      </c>
      <c r="K2357" s="22" t="n">
        <f aca="false">IF(I2357&gt;=2,F2357*$K$2,"")</f>
        <v>167.9636332</v>
      </c>
      <c r="L2357" s="22" t="str">
        <f aca="false">IF(I2357&gt;=3,F2357*$L$2,"")</f>
        <v/>
      </c>
      <c r="M2357" s="22" t="str">
        <f aca="false">IF(I2357&gt;=4,F2357*$M$2,"")</f>
        <v/>
      </c>
      <c r="N2357" s="16" t="n">
        <v>5</v>
      </c>
      <c r="O2357" s="16" t="n">
        <v>0</v>
      </c>
      <c r="P2357" s="23" t="n">
        <v>0</v>
      </c>
      <c r="Q2357" s="22"/>
      <c r="R2357" s="38"/>
      <c r="S2357" s="25" t="n">
        <f aca="false">SUM(F2357,H2357,J2357,K2357,L2357,M2357)</f>
        <v>1259.727249</v>
      </c>
      <c r="T2357" s="25" t="n">
        <f aca="false">SUM(F2357,H2357,J2357,K2357,L2357,M2357,Q2357)</f>
        <v>1259.727249</v>
      </c>
      <c r="AMH2357" s="13"/>
      <c r="AMI2357" s="0"/>
      <c r="AMJ2357" s="0"/>
    </row>
    <row r="2358" s="39" customFormat="true" ht="13.8" hidden="false" customHeight="false" outlineLevel="0" collapsed="false">
      <c r="A2358" s="27" t="n">
        <v>31404014</v>
      </c>
      <c r="B2358" s="28" t="s">
        <v>2386</v>
      </c>
      <c r="C2358" s="29"/>
      <c r="D2358" s="29"/>
      <c r="E2358" s="27" t="s">
        <v>341</v>
      </c>
      <c r="F2358" s="19" t="n">
        <f aca="false">IF(C2358="",VLOOKUP(E2358,'PORTE E UCO'!$A$5:$D$46,4,0),VLOOKUP(E2358,'PORTE E UCO'!$A$5:$D$46,4,0)*C2358)</f>
        <v>1558.54594</v>
      </c>
      <c r="G2358" s="30"/>
      <c r="H2358" s="21" t="n">
        <f aca="false">G2358*$R$2</f>
        <v>0</v>
      </c>
      <c r="I2358" s="27" t="n">
        <v>2</v>
      </c>
      <c r="J2358" s="22" t="n">
        <f aca="false">IF(I2358&gt;=1,F2358*$J$2,"")</f>
        <v>467.563782</v>
      </c>
      <c r="K2358" s="22" t="n">
        <f aca="false">IF(I2358&gt;=2,F2358*$K$2,"")</f>
        <v>311.709188</v>
      </c>
      <c r="L2358" s="22" t="str">
        <f aca="false">IF(I2358&gt;=3,F2358*$L$2,"")</f>
        <v/>
      </c>
      <c r="M2358" s="22" t="str">
        <f aca="false">IF(I2358&gt;=4,F2358*$M$2,"")</f>
        <v/>
      </c>
      <c r="N2358" s="27" t="n">
        <v>6</v>
      </c>
      <c r="O2358" s="27" t="n">
        <v>0</v>
      </c>
      <c r="P2358" s="31" t="n">
        <v>0</v>
      </c>
      <c r="Q2358" s="32"/>
      <c r="R2358" s="38"/>
      <c r="S2358" s="25" t="n">
        <f aca="false">SUM(F2358,H2358,J2358,K2358,L2358,M2358)</f>
        <v>2337.81891</v>
      </c>
      <c r="T2358" s="25" t="n">
        <f aca="false">SUM(F2358,H2358,J2358,K2358,L2358,M2358,Q2358)</f>
        <v>2337.81891</v>
      </c>
      <c r="AMH2358" s="13"/>
      <c r="AMI2358" s="0"/>
      <c r="AMJ2358" s="0"/>
    </row>
    <row r="2359" s="39" customFormat="true" ht="13.8" hidden="false" customHeight="false" outlineLevel="0" collapsed="false">
      <c r="A2359" s="16" t="n">
        <v>31404022</v>
      </c>
      <c r="B2359" s="17" t="s">
        <v>2387</v>
      </c>
      <c r="C2359" s="18"/>
      <c r="D2359" s="18"/>
      <c r="E2359" s="16" t="s">
        <v>320</v>
      </c>
      <c r="F2359" s="19" t="n">
        <f aca="false">IF(C2359="",VLOOKUP(E2359,'PORTE E UCO'!$A$5:$D$46,4,0),VLOOKUP(E2359,'PORTE E UCO'!$A$5:$D$46,4,0)*C2359)</f>
        <v>1224.795374</v>
      </c>
      <c r="G2359" s="20"/>
      <c r="H2359" s="21" t="n">
        <f aca="false">G2359*$R$2</f>
        <v>0</v>
      </c>
      <c r="I2359" s="16" t="n">
        <v>2</v>
      </c>
      <c r="J2359" s="22" t="n">
        <f aca="false">IF(I2359&gt;=1,F2359*$J$2,"")</f>
        <v>367.4386122</v>
      </c>
      <c r="K2359" s="22" t="n">
        <f aca="false">IF(I2359&gt;=2,F2359*$K$2,"")</f>
        <v>244.9590748</v>
      </c>
      <c r="L2359" s="22" t="str">
        <f aca="false">IF(I2359&gt;=3,F2359*$L$2,"")</f>
        <v/>
      </c>
      <c r="M2359" s="22" t="str">
        <f aca="false">IF(I2359&gt;=4,F2359*$M$2,"")</f>
        <v/>
      </c>
      <c r="N2359" s="16" t="n">
        <v>6</v>
      </c>
      <c r="O2359" s="16" t="n">
        <v>0</v>
      </c>
      <c r="P2359" s="23" t="n">
        <v>0</v>
      </c>
      <c r="Q2359" s="22"/>
      <c r="R2359" s="38"/>
      <c r="S2359" s="25" t="n">
        <f aca="false">SUM(F2359,H2359,J2359,K2359,L2359,M2359)</f>
        <v>1837.193061</v>
      </c>
      <c r="T2359" s="25" t="n">
        <f aca="false">SUM(F2359,H2359,J2359,K2359,L2359,M2359,Q2359)</f>
        <v>1837.193061</v>
      </c>
      <c r="AMH2359" s="13"/>
      <c r="AMI2359" s="0"/>
      <c r="AMJ2359" s="0"/>
    </row>
    <row r="2360" s="39" customFormat="true" ht="21.65" hidden="false" customHeight="false" outlineLevel="0" collapsed="false">
      <c r="A2360" s="27" t="n">
        <v>31404030</v>
      </c>
      <c r="B2360" s="28" t="s">
        <v>2388</v>
      </c>
      <c r="C2360" s="29"/>
      <c r="D2360" s="29"/>
      <c r="E2360" s="27" t="s">
        <v>320</v>
      </c>
      <c r="F2360" s="19" t="n">
        <f aca="false">IF(C2360="",VLOOKUP(E2360,'PORTE E UCO'!$A$5:$D$46,4,0),VLOOKUP(E2360,'PORTE E UCO'!$A$5:$D$46,4,0)*C2360)</f>
        <v>1224.795374</v>
      </c>
      <c r="G2360" s="30"/>
      <c r="H2360" s="21" t="n">
        <f aca="false">G2360*$R$2</f>
        <v>0</v>
      </c>
      <c r="I2360" s="27" t="n">
        <v>1</v>
      </c>
      <c r="J2360" s="22" t="n">
        <f aca="false">IF(I2360&gt;=1,F2360*$J$2,"")</f>
        <v>367.4386122</v>
      </c>
      <c r="K2360" s="22" t="str">
        <f aca="false">IF(I2360&gt;=2,F2360*$K$2,"")</f>
        <v/>
      </c>
      <c r="L2360" s="22" t="str">
        <f aca="false">IF(I2360&gt;=3,F2360*$L$2,"")</f>
        <v/>
      </c>
      <c r="M2360" s="22" t="str">
        <f aca="false">IF(I2360&gt;=4,F2360*$M$2,"")</f>
        <v/>
      </c>
      <c r="N2360" s="27" t="n">
        <v>4</v>
      </c>
      <c r="O2360" s="27" t="n">
        <v>0</v>
      </c>
      <c r="P2360" s="31" t="n">
        <v>0</v>
      </c>
      <c r="Q2360" s="32"/>
      <c r="R2360" s="38"/>
      <c r="S2360" s="25" t="n">
        <f aca="false">SUM(F2360,H2360,J2360,K2360,L2360,M2360)</f>
        <v>1592.2339862</v>
      </c>
      <c r="T2360" s="25" t="n">
        <f aca="false">SUM(F2360,H2360,J2360,K2360,L2360,M2360,Q2360)</f>
        <v>1592.2339862</v>
      </c>
      <c r="AMH2360" s="13"/>
      <c r="AMI2360" s="0"/>
      <c r="AMJ2360" s="0"/>
    </row>
    <row r="2361" s="39" customFormat="true" ht="13.8" hidden="false" customHeight="false" outlineLevel="0" collapsed="false">
      <c r="A2361" s="16" t="n">
        <v>31405010</v>
      </c>
      <c r="B2361" s="17" t="s">
        <v>2389</v>
      </c>
      <c r="C2361" s="18"/>
      <c r="D2361" s="18"/>
      <c r="E2361" s="16" t="s">
        <v>223</v>
      </c>
      <c r="F2361" s="19" t="n">
        <f aca="false">IF(C2361="",VLOOKUP(E2361,'PORTE E UCO'!$A$5:$D$46,4,0),VLOOKUP(E2361,'PORTE E UCO'!$A$5:$D$46,4,0)*C2361)</f>
        <v>436.20385</v>
      </c>
      <c r="G2361" s="20"/>
      <c r="H2361" s="21" t="n">
        <f aca="false">G2361*$R$2</f>
        <v>0</v>
      </c>
      <c r="I2361" s="16" t="n">
        <v>1</v>
      </c>
      <c r="J2361" s="22" t="n">
        <f aca="false">IF(I2361&gt;=1,F2361*$J$2,"")</f>
        <v>130.861155</v>
      </c>
      <c r="K2361" s="22" t="str">
        <f aca="false">IF(I2361&gt;=2,F2361*$K$2,"")</f>
        <v/>
      </c>
      <c r="L2361" s="22" t="str">
        <f aca="false">IF(I2361&gt;=3,F2361*$L$2,"")</f>
        <v/>
      </c>
      <c r="M2361" s="22" t="str">
        <f aca="false">IF(I2361&gt;=4,F2361*$M$2,"")</f>
        <v/>
      </c>
      <c r="N2361" s="16" t="n">
        <v>2</v>
      </c>
      <c r="O2361" s="16" t="n">
        <v>0</v>
      </c>
      <c r="P2361" s="23" t="n">
        <v>0</v>
      </c>
      <c r="Q2361" s="22"/>
      <c r="R2361" s="38"/>
      <c r="S2361" s="25" t="n">
        <f aca="false">SUM(F2361,H2361,J2361,K2361,L2361,M2361)</f>
        <v>567.065005</v>
      </c>
      <c r="T2361" s="25" t="n">
        <f aca="false">SUM(F2361,H2361,J2361,K2361,L2361,M2361,Q2361)</f>
        <v>567.065005</v>
      </c>
      <c r="AMH2361" s="13"/>
      <c r="AMI2361" s="0"/>
      <c r="AMJ2361" s="0"/>
    </row>
    <row r="2362" s="39" customFormat="true" ht="13.8" hidden="false" customHeight="false" outlineLevel="0" collapsed="false">
      <c r="A2362" s="27" t="n">
        <v>31405029</v>
      </c>
      <c r="B2362" s="28" t="s">
        <v>2390</v>
      </c>
      <c r="C2362" s="29"/>
      <c r="D2362" s="29"/>
      <c r="E2362" s="27" t="s">
        <v>22</v>
      </c>
      <c r="F2362" s="19" t="n">
        <f aca="false">IF(C2362="",VLOOKUP(E2362,'PORTE E UCO'!$A$5:$D$46,4,0),VLOOKUP(E2362,'PORTE E UCO'!$A$5:$D$46,4,0)*C2362)</f>
        <v>220.434104</v>
      </c>
      <c r="G2362" s="30"/>
      <c r="H2362" s="21" t="n">
        <f aca="false">G2362*$R$2</f>
        <v>0</v>
      </c>
      <c r="I2362" s="27" t="n">
        <v>1</v>
      </c>
      <c r="J2362" s="22" t="n">
        <f aca="false">IF(I2362&gt;=1,F2362*$J$2,"")</f>
        <v>66.1302312</v>
      </c>
      <c r="K2362" s="22" t="str">
        <f aca="false">IF(I2362&gt;=2,F2362*$K$2,"")</f>
        <v/>
      </c>
      <c r="L2362" s="22" t="str">
        <f aca="false">IF(I2362&gt;=3,F2362*$L$2,"")</f>
        <v/>
      </c>
      <c r="M2362" s="22" t="str">
        <f aca="false">IF(I2362&gt;=4,F2362*$M$2,"")</f>
        <v/>
      </c>
      <c r="N2362" s="27" t="n">
        <v>2</v>
      </c>
      <c r="O2362" s="27" t="n">
        <v>0</v>
      </c>
      <c r="P2362" s="31" t="n">
        <v>0</v>
      </c>
      <c r="Q2362" s="32"/>
      <c r="R2362" s="38"/>
      <c r="S2362" s="25" t="n">
        <f aca="false">SUM(F2362,H2362,J2362,K2362,L2362,M2362)</f>
        <v>286.5643352</v>
      </c>
      <c r="T2362" s="25" t="n">
        <f aca="false">SUM(F2362,H2362,J2362,K2362,L2362,M2362,Q2362)</f>
        <v>286.5643352</v>
      </c>
      <c r="AMH2362" s="13"/>
      <c r="AMI2362" s="0"/>
      <c r="AMJ2362" s="0"/>
    </row>
    <row r="2363" s="39" customFormat="true" ht="13.8" hidden="false" customHeight="false" outlineLevel="0" collapsed="false">
      <c r="A2363" s="16" t="n">
        <v>31405037</v>
      </c>
      <c r="B2363" s="17" t="s">
        <v>2391</v>
      </c>
      <c r="C2363" s="18"/>
      <c r="D2363" s="18"/>
      <c r="E2363" s="16" t="s">
        <v>225</v>
      </c>
      <c r="F2363" s="19" t="n">
        <f aca="false">IF(C2363="",VLOOKUP(E2363,'PORTE E UCO'!$A$5:$D$46,4,0),VLOOKUP(E2363,'PORTE E UCO'!$A$5:$D$46,4,0)*C2363)</f>
        <v>1035.416342</v>
      </c>
      <c r="G2363" s="20"/>
      <c r="H2363" s="21" t="n">
        <f aca="false">G2363*$R$2</f>
        <v>0</v>
      </c>
      <c r="I2363" s="16" t="n">
        <v>2</v>
      </c>
      <c r="J2363" s="22" t="n">
        <f aca="false">IF(I2363&gt;=1,F2363*$J$2,"")</f>
        <v>310.6249026</v>
      </c>
      <c r="K2363" s="22" t="n">
        <f aca="false">IF(I2363&gt;=2,F2363*$K$2,"")</f>
        <v>207.0832684</v>
      </c>
      <c r="L2363" s="22" t="str">
        <f aca="false">IF(I2363&gt;=3,F2363*$L$2,"")</f>
        <v/>
      </c>
      <c r="M2363" s="22" t="str">
        <f aca="false">IF(I2363&gt;=4,F2363*$M$2,"")</f>
        <v/>
      </c>
      <c r="N2363" s="16" t="n">
        <v>5</v>
      </c>
      <c r="O2363" s="16" t="n">
        <v>0</v>
      </c>
      <c r="P2363" s="23" t="n">
        <v>0</v>
      </c>
      <c r="Q2363" s="22"/>
      <c r="R2363" s="38"/>
      <c r="S2363" s="25" t="n">
        <f aca="false">SUM(F2363,H2363,J2363,K2363,L2363,M2363)</f>
        <v>1553.124513</v>
      </c>
      <c r="T2363" s="25" t="n">
        <f aca="false">SUM(F2363,H2363,J2363,K2363,L2363,M2363,Q2363)</f>
        <v>1553.124513</v>
      </c>
      <c r="AMH2363" s="13"/>
      <c r="AMI2363" s="0"/>
      <c r="AMJ2363" s="0"/>
    </row>
    <row r="2364" s="39" customFormat="true" ht="13.8" hidden="false" customHeight="false" outlineLevel="0" collapsed="false">
      <c r="A2364" s="27" t="n">
        <v>31501028</v>
      </c>
      <c r="B2364" s="28" t="s">
        <v>2392</v>
      </c>
      <c r="C2364" s="29"/>
      <c r="D2364" s="29"/>
      <c r="E2364" s="27" t="s">
        <v>460</v>
      </c>
      <c r="F2364" s="19" t="n">
        <f aca="false">IF(C2364="",VLOOKUP(E2364,'PORTE E UCO'!$A$5:$D$46,4,0),VLOOKUP(E2364,'PORTE E UCO'!$A$5:$D$46,4,0)*C2364)</f>
        <v>627.14783</v>
      </c>
      <c r="G2364" s="30"/>
      <c r="H2364" s="21" t="n">
        <f aca="false">G2364*$R$2</f>
        <v>0</v>
      </c>
      <c r="I2364" s="27" t="n">
        <v>0</v>
      </c>
      <c r="J2364" s="22" t="str">
        <f aca="false">IF(I2364&gt;=1,F2364*$J$2,"")</f>
        <v/>
      </c>
      <c r="K2364" s="22" t="str">
        <f aca="false">IF(I2364&gt;=2,F2364*$K$2,"")</f>
        <v/>
      </c>
      <c r="L2364" s="22" t="str">
        <f aca="false">IF(I2364&gt;=3,F2364*$L$2,"")</f>
        <v/>
      </c>
      <c r="M2364" s="22" t="str">
        <f aca="false">IF(I2364&gt;=4,F2364*$M$2,"")</f>
        <v/>
      </c>
      <c r="N2364" s="27" t="n">
        <v>0</v>
      </c>
      <c r="O2364" s="27" t="n">
        <v>0</v>
      </c>
      <c r="P2364" s="31" t="n">
        <v>0</v>
      </c>
      <c r="Q2364" s="32"/>
      <c r="R2364" s="38"/>
      <c r="S2364" s="25" t="n">
        <f aca="false">SUM(F2364,H2364,J2364,K2364,L2364,M2364)</f>
        <v>627.14783</v>
      </c>
      <c r="T2364" s="25" t="n">
        <f aca="false">SUM(F2364,H2364,J2364,K2364,L2364,M2364,Q2364)</f>
        <v>627.14783</v>
      </c>
      <c r="AMH2364" s="13"/>
      <c r="AMI2364" s="0"/>
      <c r="AMJ2364" s="0"/>
    </row>
    <row r="2365" s="39" customFormat="true" ht="13.8" hidden="false" customHeight="false" outlineLevel="0" collapsed="false">
      <c r="A2365" s="16" t="n">
        <v>31501010</v>
      </c>
      <c r="B2365" s="17" t="s">
        <v>2393</v>
      </c>
      <c r="C2365" s="18"/>
      <c r="D2365" s="18"/>
      <c r="E2365" s="16" t="s">
        <v>308</v>
      </c>
      <c r="F2365" s="19" t="n">
        <f aca="false">IF(C2365="",VLOOKUP(E2365,'PORTE E UCO'!$A$5:$D$46,4,0),VLOOKUP(E2365,'PORTE E UCO'!$A$5:$D$46,4,0)*C2365)</f>
        <v>1327.248658</v>
      </c>
      <c r="G2365" s="20"/>
      <c r="H2365" s="21" t="n">
        <f aca="false">G2365*$R$2</f>
        <v>0</v>
      </c>
      <c r="I2365" s="16" t="n">
        <v>1</v>
      </c>
      <c r="J2365" s="22" t="n">
        <f aca="false">IF(I2365&gt;=1,F2365*$J$2,"")</f>
        <v>398.1745974</v>
      </c>
      <c r="K2365" s="22" t="str">
        <f aca="false">IF(I2365&gt;=2,F2365*$K$2,"")</f>
        <v/>
      </c>
      <c r="L2365" s="22" t="str">
        <f aca="false">IF(I2365&gt;=3,F2365*$L$2,"")</f>
        <v/>
      </c>
      <c r="M2365" s="22" t="str">
        <f aca="false">IF(I2365&gt;=4,F2365*$M$2,"")</f>
        <v/>
      </c>
      <c r="N2365" s="16" t="n">
        <v>5</v>
      </c>
      <c r="O2365" s="16" t="n">
        <v>0</v>
      </c>
      <c r="P2365" s="23" t="n">
        <v>0</v>
      </c>
      <c r="Q2365" s="22"/>
      <c r="R2365" s="38"/>
      <c r="S2365" s="25" t="n">
        <f aca="false">SUM(F2365,H2365,J2365,K2365,L2365,M2365)</f>
        <v>1725.4232554</v>
      </c>
      <c r="T2365" s="25" t="n">
        <f aca="false">SUM(F2365,H2365,J2365,K2365,L2365,M2365,Q2365)</f>
        <v>1725.4232554</v>
      </c>
      <c r="AMH2365" s="13"/>
      <c r="AMI2365" s="0"/>
      <c r="AMJ2365" s="0"/>
    </row>
    <row r="2366" s="39" customFormat="true" ht="13.8" hidden="false" customHeight="false" outlineLevel="0" collapsed="false">
      <c r="A2366" s="27" t="n">
        <v>31502016</v>
      </c>
      <c r="B2366" s="28" t="s">
        <v>2394</v>
      </c>
      <c r="C2366" s="29"/>
      <c r="D2366" s="29"/>
      <c r="E2366" s="27" t="s">
        <v>308</v>
      </c>
      <c r="F2366" s="19" t="n">
        <f aca="false">IF(C2366="",VLOOKUP(E2366,'PORTE E UCO'!$A$5:$D$46,4,0),VLOOKUP(E2366,'PORTE E UCO'!$A$5:$D$46,4,0)*C2366)</f>
        <v>1327.248658</v>
      </c>
      <c r="G2366" s="30"/>
      <c r="H2366" s="21" t="n">
        <f aca="false">G2366*$R$2</f>
        <v>0</v>
      </c>
      <c r="I2366" s="27" t="n">
        <v>2</v>
      </c>
      <c r="J2366" s="22" t="n">
        <f aca="false">IF(I2366&gt;=1,F2366*$J$2,"")</f>
        <v>398.1745974</v>
      </c>
      <c r="K2366" s="22" t="n">
        <f aca="false">IF(I2366&gt;=2,F2366*$K$2,"")</f>
        <v>265.4497316</v>
      </c>
      <c r="L2366" s="22" t="str">
        <f aca="false">IF(I2366&gt;=3,F2366*$L$2,"")</f>
        <v/>
      </c>
      <c r="M2366" s="22" t="str">
        <f aca="false">IF(I2366&gt;=4,F2366*$M$2,"")</f>
        <v/>
      </c>
      <c r="N2366" s="27" t="n">
        <v>5</v>
      </c>
      <c r="O2366" s="27" t="n">
        <v>0</v>
      </c>
      <c r="P2366" s="31" t="n">
        <v>0</v>
      </c>
      <c r="Q2366" s="32"/>
      <c r="R2366" s="38"/>
      <c r="S2366" s="25" t="n">
        <f aca="false">SUM(F2366,H2366,J2366,K2366,L2366,M2366)</f>
        <v>1990.872987</v>
      </c>
      <c r="T2366" s="25" t="n">
        <f aca="false">SUM(F2366,H2366,J2366,K2366,L2366,M2366,Q2366)</f>
        <v>1990.872987</v>
      </c>
      <c r="AMH2366" s="13"/>
      <c r="AMI2366" s="0"/>
      <c r="AMJ2366" s="0"/>
    </row>
    <row r="2367" s="39" customFormat="true" ht="13.8" hidden="false" customHeight="false" outlineLevel="0" collapsed="false">
      <c r="A2367" s="16" t="n">
        <v>31502024</v>
      </c>
      <c r="B2367" s="17" t="s">
        <v>2395</v>
      </c>
      <c r="C2367" s="18"/>
      <c r="D2367" s="18"/>
      <c r="E2367" s="16" t="s">
        <v>178</v>
      </c>
      <c r="F2367" s="19" t="n">
        <f aca="false">IF(C2367="",VLOOKUP(E2367,'PORTE E UCO'!$A$5:$D$46,4,0),VLOOKUP(E2367,'PORTE E UCO'!$A$5:$D$46,4,0)*C2367)</f>
        <v>3809.42894</v>
      </c>
      <c r="G2367" s="20"/>
      <c r="H2367" s="21" t="n">
        <f aca="false">G2367*$R$2</f>
        <v>0</v>
      </c>
      <c r="I2367" s="16" t="n">
        <v>3</v>
      </c>
      <c r="J2367" s="22" t="n">
        <f aca="false">IF(I2367&gt;=1,F2367*$J$2,"")</f>
        <v>1142.828682</v>
      </c>
      <c r="K2367" s="22" t="n">
        <f aca="false">IF(I2367&gt;=2,F2367*$K$2,"")</f>
        <v>761.885788</v>
      </c>
      <c r="L2367" s="22" t="n">
        <f aca="false">IF(I2367&gt;=3,F2367*$L$2,"")</f>
        <v>761.885788</v>
      </c>
      <c r="M2367" s="22" t="str">
        <f aca="false">IF(I2367&gt;=4,F2367*$M$2,"")</f>
        <v/>
      </c>
      <c r="N2367" s="16" t="n">
        <v>8</v>
      </c>
      <c r="O2367" s="16" t="n">
        <v>0</v>
      </c>
      <c r="P2367" s="23" t="n">
        <v>0</v>
      </c>
      <c r="Q2367" s="22"/>
      <c r="R2367" s="38"/>
      <c r="S2367" s="25" t="n">
        <f aca="false">SUM(F2367,H2367,J2367,K2367,L2367,M2367)</f>
        <v>6476.029198</v>
      </c>
      <c r="T2367" s="25" t="n">
        <f aca="false">SUM(F2367,H2367,J2367,K2367,L2367,M2367,Q2367)</f>
        <v>6476.029198</v>
      </c>
      <c r="AMH2367" s="13"/>
      <c r="AMI2367" s="0"/>
      <c r="AMJ2367" s="0"/>
    </row>
    <row r="2368" s="39" customFormat="true" ht="13.8" hidden="false" customHeight="false" outlineLevel="0" collapsed="false">
      <c r="A2368" s="27" t="n">
        <v>31503012</v>
      </c>
      <c r="B2368" s="28" t="s">
        <v>2396</v>
      </c>
      <c r="C2368" s="29"/>
      <c r="D2368" s="29"/>
      <c r="E2368" s="27" t="s">
        <v>361</v>
      </c>
      <c r="F2368" s="19" t="n">
        <f aca="false">IF(C2368="",VLOOKUP(E2368,'PORTE E UCO'!$A$5:$D$46,4,0),VLOOKUP(E2368,'PORTE E UCO'!$A$5:$D$46,4,0)*C2368)</f>
        <v>2089.449468</v>
      </c>
      <c r="G2368" s="30"/>
      <c r="H2368" s="21" t="n">
        <f aca="false">G2368*$R$2</f>
        <v>0</v>
      </c>
      <c r="I2368" s="27" t="n">
        <v>3</v>
      </c>
      <c r="J2368" s="22" t="n">
        <f aca="false">IF(I2368&gt;=1,F2368*$J$2,"")</f>
        <v>626.8348404</v>
      </c>
      <c r="K2368" s="22" t="n">
        <f aca="false">IF(I2368&gt;=2,F2368*$K$2,"")</f>
        <v>417.8898936</v>
      </c>
      <c r="L2368" s="22" t="n">
        <f aca="false">IF(I2368&gt;=3,F2368*$L$2,"")</f>
        <v>417.8898936</v>
      </c>
      <c r="M2368" s="22" t="str">
        <f aca="false">IF(I2368&gt;=4,F2368*$M$2,"")</f>
        <v/>
      </c>
      <c r="N2368" s="27" t="n">
        <v>8</v>
      </c>
      <c r="O2368" s="27" t="n">
        <v>0</v>
      </c>
      <c r="P2368" s="31" t="n">
        <v>0</v>
      </c>
      <c r="Q2368" s="32"/>
      <c r="R2368" s="38"/>
      <c r="S2368" s="25" t="n">
        <f aca="false">SUM(F2368,H2368,J2368,K2368,L2368,M2368)</f>
        <v>3552.0640956</v>
      </c>
      <c r="T2368" s="25" t="n">
        <f aca="false">SUM(F2368,H2368,J2368,K2368,L2368,M2368,Q2368)</f>
        <v>3552.0640956</v>
      </c>
      <c r="AMH2368" s="13"/>
      <c r="AMI2368" s="0"/>
      <c r="AMJ2368" s="0"/>
    </row>
    <row r="2369" s="39" customFormat="true" ht="13.8" hidden="false" customHeight="false" outlineLevel="0" collapsed="false">
      <c r="A2369" s="16" t="n">
        <v>31503020</v>
      </c>
      <c r="B2369" s="17" t="s">
        <v>2397</v>
      </c>
      <c r="C2369" s="18"/>
      <c r="D2369" s="18"/>
      <c r="E2369" s="16" t="s">
        <v>2398</v>
      </c>
      <c r="F2369" s="19" t="n">
        <f aca="false">IF(C2369="",VLOOKUP(E2369,'PORTE E UCO'!$A$5:$D$46,4,0),VLOOKUP(E2369,'PORTE E UCO'!$A$5:$D$46,4,0)*C2369)</f>
        <v>4571.62975</v>
      </c>
      <c r="G2369" s="20"/>
      <c r="H2369" s="21" t="n">
        <f aca="false">G2369*$R$2</f>
        <v>0</v>
      </c>
      <c r="I2369" s="16" t="n">
        <v>3</v>
      </c>
      <c r="J2369" s="22" t="n">
        <f aca="false">IF(I2369&gt;=1,F2369*$J$2,"")</f>
        <v>1371.488925</v>
      </c>
      <c r="K2369" s="22" t="n">
        <f aca="false">IF(I2369&gt;=2,F2369*$K$2,"")</f>
        <v>914.32595</v>
      </c>
      <c r="L2369" s="22" t="n">
        <f aca="false">IF(I2369&gt;=3,F2369*$L$2,"")</f>
        <v>914.32595</v>
      </c>
      <c r="M2369" s="22" t="str">
        <f aca="false">IF(I2369&gt;=4,F2369*$M$2,"")</f>
        <v/>
      </c>
      <c r="N2369" s="16" t="n">
        <v>8</v>
      </c>
      <c r="O2369" s="16" t="n">
        <v>0</v>
      </c>
      <c r="P2369" s="23" t="n">
        <v>0</v>
      </c>
      <c r="Q2369" s="22"/>
      <c r="R2369" s="38"/>
      <c r="S2369" s="25" t="n">
        <f aca="false">SUM(F2369,H2369,J2369,K2369,L2369,M2369)</f>
        <v>7771.770575</v>
      </c>
      <c r="T2369" s="25" t="n">
        <f aca="false">SUM(F2369,H2369,J2369,K2369,L2369,M2369,Q2369)</f>
        <v>7771.770575</v>
      </c>
      <c r="AMH2369" s="13"/>
      <c r="AMI2369" s="0"/>
      <c r="AMJ2369" s="0"/>
    </row>
    <row r="2370" s="39" customFormat="true" ht="13.8" hidden="false" customHeight="false" outlineLevel="0" collapsed="false">
      <c r="A2370" s="27" t="n">
        <v>31504019</v>
      </c>
      <c r="B2370" s="28" t="s">
        <v>2399</v>
      </c>
      <c r="C2370" s="29"/>
      <c r="D2370" s="29"/>
      <c r="E2370" s="27" t="s">
        <v>174</v>
      </c>
      <c r="F2370" s="19" t="n">
        <f aca="false">IF(C2370="",VLOOKUP(E2370,'PORTE E UCO'!$A$5:$D$46,4,0),VLOOKUP(E2370,'PORTE E UCO'!$A$5:$D$46,4,0)*C2370)</f>
        <v>1709.126456</v>
      </c>
      <c r="G2370" s="30"/>
      <c r="H2370" s="21" t="n">
        <f aca="false">G2370*$R$2</f>
        <v>0</v>
      </c>
      <c r="I2370" s="27" t="n">
        <v>3</v>
      </c>
      <c r="J2370" s="22" t="n">
        <f aca="false">IF(I2370&gt;=1,F2370*$J$2,"")</f>
        <v>512.7379368</v>
      </c>
      <c r="K2370" s="22" t="n">
        <f aca="false">IF(I2370&gt;=2,F2370*$K$2,"")</f>
        <v>341.8252912</v>
      </c>
      <c r="L2370" s="22" t="n">
        <f aca="false">IF(I2370&gt;=3,F2370*$L$2,"")</f>
        <v>341.8252912</v>
      </c>
      <c r="M2370" s="22" t="str">
        <f aca="false">IF(I2370&gt;=4,F2370*$M$2,"")</f>
        <v/>
      </c>
      <c r="N2370" s="27" t="n">
        <v>8</v>
      </c>
      <c r="O2370" s="27" t="n">
        <v>0</v>
      </c>
      <c r="P2370" s="31" t="n">
        <v>0</v>
      </c>
      <c r="Q2370" s="32"/>
      <c r="R2370" s="38"/>
      <c r="S2370" s="25" t="n">
        <f aca="false">SUM(F2370,H2370,J2370,K2370,L2370,M2370)</f>
        <v>2905.5149752</v>
      </c>
      <c r="T2370" s="25" t="n">
        <f aca="false">SUM(F2370,H2370,J2370,K2370,L2370,M2370,Q2370)</f>
        <v>2905.5149752</v>
      </c>
      <c r="AMH2370" s="13"/>
      <c r="AMI2370" s="0"/>
      <c r="AMJ2370" s="0"/>
    </row>
    <row r="2371" s="39" customFormat="true" ht="13.8" hidden="false" customHeight="false" outlineLevel="0" collapsed="false">
      <c r="A2371" s="16" t="n">
        <v>31504027</v>
      </c>
      <c r="B2371" s="17" t="s">
        <v>2400</v>
      </c>
      <c r="C2371" s="18"/>
      <c r="D2371" s="18"/>
      <c r="E2371" s="16" t="s">
        <v>178</v>
      </c>
      <c r="F2371" s="19" t="n">
        <f aca="false">IF(C2371="",VLOOKUP(E2371,'PORTE E UCO'!$A$5:$D$46,4,0),VLOOKUP(E2371,'PORTE E UCO'!$A$5:$D$46,4,0)*C2371)</f>
        <v>3809.42894</v>
      </c>
      <c r="G2371" s="20"/>
      <c r="H2371" s="21" t="n">
        <f aca="false">G2371*$R$2</f>
        <v>0</v>
      </c>
      <c r="I2371" s="16" t="n">
        <v>3</v>
      </c>
      <c r="J2371" s="22" t="n">
        <f aca="false">IF(I2371&gt;=1,F2371*$J$2,"")</f>
        <v>1142.828682</v>
      </c>
      <c r="K2371" s="22" t="n">
        <f aca="false">IF(I2371&gt;=2,F2371*$K$2,"")</f>
        <v>761.885788</v>
      </c>
      <c r="L2371" s="22" t="n">
        <f aca="false">IF(I2371&gt;=3,F2371*$L$2,"")</f>
        <v>761.885788</v>
      </c>
      <c r="M2371" s="22" t="str">
        <f aca="false">IF(I2371&gt;=4,F2371*$M$2,"")</f>
        <v/>
      </c>
      <c r="N2371" s="16" t="n">
        <v>8</v>
      </c>
      <c r="O2371" s="16" t="n">
        <v>0</v>
      </c>
      <c r="P2371" s="23" t="n">
        <v>0</v>
      </c>
      <c r="Q2371" s="22"/>
      <c r="R2371" s="38"/>
      <c r="S2371" s="25" t="n">
        <f aca="false">SUM(F2371,H2371,J2371,K2371,L2371,M2371)</f>
        <v>6476.029198</v>
      </c>
      <c r="T2371" s="25" t="n">
        <f aca="false">SUM(F2371,H2371,J2371,K2371,L2371,M2371,Q2371)</f>
        <v>6476.029198</v>
      </c>
      <c r="AMH2371" s="13"/>
      <c r="AMI2371" s="0"/>
      <c r="AMJ2371" s="0"/>
    </row>
    <row r="2372" s="39" customFormat="true" ht="13.8" hidden="false" customHeight="false" outlineLevel="0" collapsed="false">
      <c r="A2372" s="27" t="n">
        <v>31505023</v>
      </c>
      <c r="B2372" s="28" t="s">
        <v>2401</v>
      </c>
      <c r="C2372" s="29"/>
      <c r="D2372" s="29"/>
      <c r="E2372" s="27" t="s">
        <v>805</v>
      </c>
      <c r="F2372" s="19" t="n">
        <f aca="false">IF(C2372="",VLOOKUP(E2372,'PORTE E UCO'!$A$5:$D$46,4,0),VLOOKUP(E2372,'PORTE E UCO'!$A$5:$D$46,4,0)*C2372)</f>
        <v>2559.797638</v>
      </c>
      <c r="G2372" s="30"/>
      <c r="H2372" s="21" t="n">
        <f aca="false">G2372*$R$2</f>
        <v>0</v>
      </c>
      <c r="I2372" s="27" t="n">
        <v>3</v>
      </c>
      <c r="J2372" s="22" t="n">
        <f aca="false">IF(I2372&gt;=1,F2372*$J$2,"")</f>
        <v>767.9392914</v>
      </c>
      <c r="K2372" s="22" t="n">
        <f aca="false">IF(I2372&gt;=2,F2372*$K$2,"")</f>
        <v>511.9595276</v>
      </c>
      <c r="L2372" s="22" t="n">
        <f aca="false">IF(I2372&gt;=3,F2372*$L$2,"")</f>
        <v>511.9595276</v>
      </c>
      <c r="M2372" s="22" t="str">
        <f aca="false">IF(I2372&gt;=4,F2372*$M$2,"")</f>
        <v/>
      </c>
      <c r="N2372" s="27" t="n">
        <v>8</v>
      </c>
      <c r="O2372" s="27" t="n">
        <v>0</v>
      </c>
      <c r="P2372" s="31" t="n">
        <v>0</v>
      </c>
      <c r="Q2372" s="32"/>
      <c r="R2372" s="38"/>
      <c r="S2372" s="25" t="n">
        <f aca="false">SUM(F2372,H2372,J2372,K2372,L2372,M2372)</f>
        <v>4351.6559846</v>
      </c>
      <c r="T2372" s="25" t="n">
        <f aca="false">SUM(F2372,H2372,J2372,K2372,L2372,M2372,Q2372)</f>
        <v>4351.6559846</v>
      </c>
      <c r="AMH2372" s="13"/>
      <c r="AMI2372" s="0"/>
      <c r="AMJ2372" s="0"/>
    </row>
    <row r="2373" s="39" customFormat="true" ht="13.8" hidden="false" customHeight="false" outlineLevel="0" collapsed="false">
      <c r="A2373" s="16" t="n">
        <v>31505015</v>
      </c>
      <c r="B2373" s="17" t="s">
        <v>2402</v>
      </c>
      <c r="C2373" s="18"/>
      <c r="D2373" s="18"/>
      <c r="E2373" s="16" t="s">
        <v>2398</v>
      </c>
      <c r="F2373" s="19" t="n">
        <f aca="false">IF(C2373="",VLOOKUP(E2373,'PORTE E UCO'!$A$5:$D$46,4,0),VLOOKUP(E2373,'PORTE E UCO'!$A$5:$D$46,4,0)*C2373)</f>
        <v>4571.62975</v>
      </c>
      <c r="G2373" s="20"/>
      <c r="H2373" s="21" t="n">
        <f aca="false">G2373*$R$2</f>
        <v>0</v>
      </c>
      <c r="I2373" s="16" t="n">
        <v>3</v>
      </c>
      <c r="J2373" s="22" t="n">
        <f aca="false">IF(I2373&gt;=1,F2373*$J$2,"")</f>
        <v>1371.488925</v>
      </c>
      <c r="K2373" s="22" t="n">
        <f aca="false">IF(I2373&gt;=2,F2373*$K$2,"")</f>
        <v>914.32595</v>
      </c>
      <c r="L2373" s="22" t="n">
        <f aca="false">IF(I2373&gt;=3,F2373*$L$2,"")</f>
        <v>914.32595</v>
      </c>
      <c r="M2373" s="22" t="str">
        <f aca="false">IF(I2373&gt;=4,F2373*$M$2,"")</f>
        <v/>
      </c>
      <c r="N2373" s="16" t="n">
        <v>8</v>
      </c>
      <c r="O2373" s="16" t="n">
        <v>0</v>
      </c>
      <c r="P2373" s="23" t="n">
        <v>0</v>
      </c>
      <c r="Q2373" s="22"/>
      <c r="R2373" s="38"/>
      <c r="S2373" s="25" t="n">
        <f aca="false">SUM(F2373,H2373,J2373,K2373,L2373,M2373)</f>
        <v>7771.770575</v>
      </c>
      <c r="T2373" s="25" t="n">
        <f aca="false">SUM(F2373,H2373,J2373,K2373,L2373,M2373,Q2373)</f>
        <v>7771.770575</v>
      </c>
      <c r="AMH2373" s="13"/>
      <c r="AMI2373" s="0"/>
      <c r="AMJ2373" s="0"/>
    </row>
    <row r="2374" s="39" customFormat="true" ht="13.8" hidden="false" customHeight="false" outlineLevel="0" collapsed="false">
      <c r="A2374" s="27" t="n">
        <v>31506038</v>
      </c>
      <c r="B2374" s="28" t="s">
        <v>2403</v>
      </c>
      <c r="C2374" s="29"/>
      <c r="D2374" s="29"/>
      <c r="E2374" s="27" t="s">
        <v>341</v>
      </c>
      <c r="F2374" s="19" t="n">
        <f aca="false">IF(C2374="",VLOOKUP(E2374,'PORTE E UCO'!$A$5:$D$46,4,0),VLOOKUP(E2374,'PORTE E UCO'!$A$5:$D$46,4,0)*C2374)</f>
        <v>1558.54594</v>
      </c>
      <c r="G2374" s="30"/>
      <c r="H2374" s="21" t="n">
        <f aca="false">G2374*$R$2</f>
        <v>0</v>
      </c>
      <c r="I2374" s="27" t="n">
        <v>2</v>
      </c>
      <c r="J2374" s="22" t="n">
        <f aca="false">IF(I2374&gt;=1,F2374*$J$2,"")</f>
        <v>467.563782</v>
      </c>
      <c r="K2374" s="22" t="n">
        <f aca="false">IF(I2374&gt;=2,F2374*$K$2,"")</f>
        <v>311.709188</v>
      </c>
      <c r="L2374" s="22" t="str">
        <f aca="false">IF(I2374&gt;=3,F2374*$L$2,"")</f>
        <v/>
      </c>
      <c r="M2374" s="22" t="str">
        <f aca="false">IF(I2374&gt;=4,F2374*$M$2,"")</f>
        <v/>
      </c>
      <c r="N2374" s="27" t="n">
        <v>5</v>
      </c>
      <c r="O2374" s="27" t="n">
        <v>0</v>
      </c>
      <c r="P2374" s="31" t="n">
        <v>0</v>
      </c>
      <c r="Q2374" s="32"/>
      <c r="R2374" s="38"/>
      <c r="S2374" s="25" t="n">
        <f aca="false">SUM(F2374,H2374,J2374,K2374,L2374,M2374)</f>
        <v>2337.81891</v>
      </c>
      <c r="T2374" s="25" t="n">
        <f aca="false">SUM(F2374,H2374,J2374,K2374,L2374,M2374,Q2374)</f>
        <v>2337.81891</v>
      </c>
      <c r="AMH2374" s="13"/>
      <c r="AMI2374" s="0"/>
      <c r="AMJ2374" s="0"/>
    </row>
    <row r="2375" s="39" customFormat="true" ht="13.8" hidden="false" customHeight="false" outlineLevel="0" collapsed="false">
      <c r="A2375" s="16" t="n">
        <v>31506046</v>
      </c>
      <c r="B2375" s="17" t="s">
        <v>2404</v>
      </c>
      <c r="C2375" s="18"/>
      <c r="D2375" s="18"/>
      <c r="E2375" s="16" t="s">
        <v>805</v>
      </c>
      <c r="F2375" s="19" t="n">
        <f aca="false">IF(C2375="",VLOOKUP(E2375,'PORTE E UCO'!$A$5:$D$46,4,0),VLOOKUP(E2375,'PORTE E UCO'!$A$5:$D$46,4,0)*C2375)</f>
        <v>2559.797638</v>
      </c>
      <c r="G2375" s="20" t="n">
        <v>52.72</v>
      </c>
      <c r="H2375" s="21" t="n">
        <f aca="false">G2375*$R$2</f>
        <v>1037.19387904</v>
      </c>
      <c r="I2375" s="16" t="n">
        <v>2</v>
      </c>
      <c r="J2375" s="22" t="n">
        <f aca="false">IF(I2375&gt;=1,F2375*$J$2,"")</f>
        <v>767.9392914</v>
      </c>
      <c r="K2375" s="22" t="n">
        <f aca="false">IF(I2375&gt;=2,F2375*$K$2,"")</f>
        <v>511.9595276</v>
      </c>
      <c r="L2375" s="22" t="str">
        <f aca="false">IF(I2375&gt;=3,F2375*$L$2,"")</f>
        <v/>
      </c>
      <c r="M2375" s="22" t="str">
        <f aca="false">IF(I2375&gt;=4,F2375*$M$2,"")</f>
        <v/>
      </c>
      <c r="N2375" s="16" t="n">
        <v>6</v>
      </c>
      <c r="O2375" s="16" t="n">
        <v>0</v>
      </c>
      <c r="P2375" s="23" t="n">
        <v>0</v>
      </c>
      <c r="Q2375" s="22"/>
      <c r="R2375" s="38"/>
      <c r="S2375" s="25" t="n">
        <f aca="false">SUM(F2375,H2375,J2375,K2375,L2375,M2375)</f>
        <v>4876.89033604</v>
      </c>
      <c r="T2375" s="25" t="n">
        <f aca="false">SUM(F2375,H2375,J2375,K2375,L2375,M2375,Q2375)</f>
        <v>4876.89033604</v>
      </c>
      <c r="AMH2375" s="13"/>
      <c r="AMI2375" s="0"/>
      <c r="AMJ2375" s="0"/>
    </row>
    <row r="2376" s="39" customFormat="true" ht="13.8" hidden="false" customHeight="false" outlineLevel="0" collapsed="false">
      <c r="A2376" s="27" t="n">
        <v>31506011</v>
      </c>
      <c r="B2376" s="28" t="s">
        <v>2405</v>
      </c>
      <c r="C2376" s="29"/>
      <c r="D2376" s="29"/>
      <c r="E2376" s="27" t="s">
        <v>178</v>
      </c>
      <c r="F2376" s="19" t="n">
        <f aca="false">IF(C2376="",VLOOKUP(E2376,'PORTE E UCO'!$A$5:$D$46,4,0),VLOOKUP(E2376,'PORTE E UCO'!$A$5:$D$46,4,0)*C2376)</f>
        <v>3809.42894</v>
      </c>
      <c r="G2376" s="30"/>
      <c r="H2376" s="21" t="n">
        <f aca="false">G2376*$R$2</f>
        <v>0</v>
      </c>
      <c r="I2376" s="27" t="n">
        <v>2</v>
      </c>
      <c r="J2376" s="22" t="n">
        <f aca="false">IF(I2376&gt;=1,F2376*$J$2,"")</f>
        <v>1142.828682</v>
      </c>
      <c r="K2376" s="22" t="n">
        <f aca="false">IF(I2376&gt;=2,F2376*$K$2,"")</f>
        <v>761.885788</v>
      </c>
      <c r="L2376" s="22" t="str">
        <f aca="false">IF(I2376&gt;=3,F2376*$L$2,"")</f>
        <v/>
      </c>
      <c r="M2376" s="22" t="str">
        <f aca="false">IF(I2376&gt;=4,F2376*$M$2,"")</f>
        <v/>
      </c>
      <c r="N2376" s="27" t="n">
        <v>7</v>
      </c>
      <c r="O2376" s="27" t="n">
        <v>0</v>
      </c>
      <c r="P2376" s="31" t="n">
        <v>0</v>
      </c>
      <c r="Q2376" s="32"/>
      <c r="R2376" s="38"/>
      <c r="S2376" s="25" t="n">
        <f aca="false">SUM(F2376,H2376,J2376,K2376,L2376,M2376)</f>
        <v>5714.14341</v>
      </c>
      <c r="T2376" s="25" t="n">
        <f aca="false">SUM(F2376,H2376,J2376,K2376,L2376,M2376,Q2376)</f>
        <v>5714.14341</v>
      </c>
      <c r="AMH2376" s="13"/>
      <c r="AMI2376" s="0"/>
      <c r="AMJ2376" s="0"/>
    </row>
    <row r="2377" s="39" customFormat="true" ht="13.8" hidden="false" customHeight="false" outlineLevel="0" collapsed="false">
      <c r="A2377" s="16" t="n">
        <v>31507026</v>
      </c>
      <c r="B2377" s="17" t="s">
        <v>2406</v>
      </c>
      <c r="C2377" s="18"/>
      <c r="D2377" s="18"/>
      <c r="E2377" s="16" t="s">
        <v>341</v>
      </c>
      <c r="F2377" s="19" t="n">
        <f aca="false">IF(C2377="",VLOOKUP(E2377,'PORTE E UCO'!$A$5:$D$46,4,0),VLOOKUP(E2377,'PORTE E UCO'!$A$5:$D$46,4,0)*C2377)</f>
        <v>1558.54594</v>
      </c>
      <c r="G2377" s="20"/>
      <c r="H2377" s="21" t="n">
        <f aca="false">G2377*$R$2</f>
        <v>0</v>
      </c>
      <c r="I2377" s="16" t="n">
        <v>2</v>
      </c>
      <c r="J2377" s="22" t="n">
        <f aca="false">IF(I2377&gt;=1,F2377*$J$2,"")</f>
        <v>467.563782</v>
      </c>
      <c r="K2377" s="22" t="n">
        <f aca="false">IF(I2377&gt;=2,F2377*$K$2,"")</f>
        <v>311.709188</v>
      </c>
      <c r="L2377" s="22" t="str">
        <f aca="false">IF(I2377&gt;=3,F2377*$L$2,"")</f>
        <v/>
      </c>
      <c r="M2377" s="22" t="str">
        <f aca="false">IF(I2377&gt;=4,F2377*$M$2,"")</f>
        <v/>
      </c>
      <c r="N2377" s="16" t="n">
        <v>5</v>
      </c>
      <c r="O2377" s="16" t="n">
        <v>0</v>
      </c>
      <c r="P2377" s="23" t="n">
        <v>0</v>
      </c>
      <c r="Q2377" s="22"/>
      <c r="R2377" s="38"/>
      <c r="S2377" s="25" t="n">
        <f aca="false">SUM(F2377,H2377,J2377,K2377,L2377,M2377)</f>
        <v>2337.81891</v>
      </c>
      <c r="T2377" s="25" t="n">
        <f aca="false">SUM(F2377,H2377,J2377,K2377,L2377,M2377,Q2377)</f>
        <v>2337.81891</v>
      </c>
      <c r="AMH2377" s="13"/>
      <c r="AMI2377" s="0"/>
      <c r="AMJ2377" s="0"/>
    </row>
    <row r="2378" s="39" customFormat="true" ht="13.8" hidden="false" customHeight="false" outlineLevel="0" collapsed="false">
      <c r="A2378" s="27" t="n">
        <v>31507018</v>
      </c>
      <c r="B2378" s="28" t="s">
        <v>2407</v>
      </c>
      <c r="C2378" s="29"/>
      <c r="D2378" s="29"/>
      <c r="E2378" s="27" t="s">
        <v>178</v>
      </c>
      <c r="F2378" s="19" t="n">
        <f aca="false">IF(C2378="",VLOOKUP(E2378,'PORTE E UCO'!$A$5:$D$46,4,0),VLOOKUP(E2378,'PORTE E UCO'!$A$5:$D$46,4,0)*C2378)</f>
        <v>3809.42894</v>
      </c>
      <c r="G2378" s="30"/>
      <c r="H2378" s="21" t="n">
        <f aca="false">G2378*$R$2</f>
        <v>0</v>
      </c>
      <c r="I2378" s="27" t="n">
        <v>2</v>
      </c>
      <c r="J2378" s="22" t="n">
        <f aca="false">IF(I2378&gt;=1,F2378*$J$2,"")</f>
        <v>1142.828682</v>
      </c>
      <c r="K2378" s="22" t="n">
        <f aca="false">IF(I2378&gt;=2,F2378*$K$2,"")</f>
        <v>761.885788</v>
      </c>
      <c r="L2378" s="22" t="str">
        <f aca="false">IF(I2378&gt;=3,F2378*$L$2,"")</f>
        <v/>
      </c>
      <c r="M2378" s="22" t="str">
        <f aca="false">IF(I2378&gt;=4,F2378*$M$2,"")</f>
        <v/>
      </c>
      <c r="N2378" s="27" t="n">
        <v>7</v>
      </c>
      <c r="O2378" s="27" t="n">
        <v>0</v>
      </c>
      <c r="P2378" s="31" t="n">
        <v>0</v>
      </c>
      <c r="Q2378" s="32"/>
      <c r="R2378" s="38"/>
      <c r="S2378" s="25" t="n">
        <f aca="false">SUM(F2378,H2378,J2378,K2378,L2378,M2378)</f>
        <v>5714.14341</v>
      </c>
      <c r="T2378" s="25" t="n">
        <f aca="false">SUM(F2378,H2378,J2378,K2378,L2378,M2378,Q2378)</f>
        <v>5714.14341</v>
      </c>
      <c r="AMH2378" s="13"/>
      <c r="AMI2378" s="0"/>
      <c r="AMJ2378" s="0"/>
    </row>
    <row r="2379" s="39" customFormat="true" ht="13.8" hidden="false" customHeight="false" outlineLevel="0" collapsed="false">
      <c r="A2379" s="16" t="n">
        <v>31601014</v>
      </c>
      <c r="B2379" s="17" t="s">
        <v>2408</v>
      </c>
      <c r="C2379" s="18"/>
      <c r="D2379" s="18"/>
      <c r="E2379" s="16" t="s">
        <v>64</v>
      </c>
      <c r="F2379" s="19" t="n">
        <f aca="false">IF(C2379="",VLOOKUP(E2379,'PORTE E UCO'!$A$5:$D$46,4,0),VLOOKUP(E2379,'PORTE E UCO'!$A$5:$D$46,4,0)*C2379)</f>
        <v>110.217052</v>
      </c>
      <c r="G2379" s="20"/>
      <c r="H2379" s="21" t="n">
        <f aca="false">G2379*$R$2</f>
        <v>0</v>
      </c>
      <c r="I2379" s="16" t="n">
        <v>0</v>
      </c>
      <c r="J2379" s="22" t="str">
        <f aca="false">IF(I2379&gt;=1,F2379*$J$2,"")</f>
        <v/>
      </c>
      <c r="K2379" s="22" t="str">
        <f aca="false">IF(I2379&gt;=2,F2379*$K$2,"")</f>
        <v/>
      </c>
      <c r="L2379" s="22" t="str">
        <f aca="false">IF(I2379&gt;=3,F2379*$L$2,"")</f>
        <v/>
      </c>
      <c r="M2379" s="22" t="str">
        <f aca="false">IF(I2379&gt;=4,F2379*$M$2,"")</f>
        <v/>
      </c>
      <c r="N2379" s="16" t="n">
        <v>0</v>
      </c>
      <c r="O2379" s="16" t="n">
        <v>0</v>
      </c>
      <c r="P2379" s="23" t="n">
        <v>0</v>
      </c>
      <c r="Q2379" s="22"/>
      <c r="R2379" s="38"/>
      <c r="S2379" s="25" t="n">
        <f aca="false">SUM(F2379,H2379,J2379,K2379,L2379,M2379)</f>
        <v>110.217052</v>
      </c>
      <c r="T2379" s="25" t="n">
        <f aca="false">SUM(F2379,H2379,J2379,K2379,L2379,M2379,Q2379)</f>
        <v>110.217052</v>
      </c>
      <c r="AMH2379" s="13"/>
      <c r="AMI2379" s="0"/>
      <c r="AMJ2379" s="0"/>
    </row>
    <row r="2380" s="39" customFormat="true" ht="13.8" hidden="false" customHeight="false" outlineLevel="0" collapsed="false">
      <c r="A2380" s="27" t="n">
        <v>31602010</v>
      </c>
      <c r="B2380" s="28" t="s">
        <v>2409</v>
      </c>
      <c r="C2380" s="29"/>
      <c r="D2380" s="29"/>
      <c r="E2380" s="27" t="s">
        <v>17</v>
      </c>
      <c r="F2380" s="19" t="n">
        <f aca="false">IF(C2380="",VLOOKUP(E2380,'PORTE E UCO'!$A$5:$D$46,4,0),VLOOKUP(E2380,'PORTE E UCO'!$A$5:$D$46,4,0)*C2380)</f>
        <v>150.60084</v>
      </c>
      <c r="G2380" s="30"/>
      <c r="H2380" s="21" t="n">
        <f aca="false">G2380*$R$2</f>
        <v>0</v>
      </c>
      <c r="I2380" s="27" t="n">
        <v>0</v>
      </c>
      <c r="J2380" s="22" t="str">
        <f aca="false">IF(I2380&gt;=1,F2380*$J$2,"")</f>
        <v/>
      </c>
      <c r="K2380" s="22" t="str">
        <f aca="false">IF(I2380&gt;=2,F2380*$K$2,"")</f>
        <v/>
      </c>
      <c r="L2380" s="22" t="str">
        <f aca="false">IF(I2380&gt;=3,F2380*$L$2,"")</f>
        <v/>
      </c>
      <c r="M2380" s="22" t="str">
        <f aca="false">IF(I2380&gt;=4,F2380*$M$2,"")</f>
        <v/>
      </c>
      <c r="N2380" s="27" t="n">
        <v>1</v>
      </c>
      <c r="O2380" s="27" t="n">
        <v>0</v>
      </c>
      <c r="P2380" s="31" t="n">
        <v>0</v>
      </c>
      <c r="Q2380" s="32"/>
      <c r="R2380" s="38"/>
      <c r="S2380" s="25" t="n">
        <f aca="false">SUM(F2380,H2380,J2380,K2380,L2380,M2380)</f>
        <v>150.60084</v>
      </c>
      <c r="T2380" s="25" t="n">
        <f aca="false">SUM(F2380,H2380,J2380,K2380,L2380,M2380,Q2380)</f>
        <v>150.60084</v>
      </c>
      <c r="AMH2380" s="13"/>
      <c r="AMI2380" s="0"/>
      <c r="AMJ2380" s="0"/>
    </row>
    <row r="2381" s="39" customFormat="true" ht="14.95" hidden="false" customHeight="false" outlineLevel="0" collapsed="false">
      <c r="A2381" s="16" t="n">
        <v>31602029</v>
      </c>
      <c r="B2381" s="17" t="s">
        <v>2410</v>
      </c>
      <c r="C2381" s="18"/>
      <c r="D2381" s="18"/>
      <c r="E2381" s="16" t="s">
        <v>17</v>
      </c>
      <c r="F2381" s="19" t="n">
        <f aca="false">IF(C2381="",VLOOKUP(E2381,'PORTE E UCO'!$A$5:$D$46,4,0),VLOOKUP(E2381,'PORTE E UCO'!$A$5:$D$46,4,0)*C2381)</f>
        <v>150.60084</v>
      </c>
      <c r="G2381" s="20"/>
      <c r="H2381" s="21" t="n">
        <f aca="false">G2381*$R$2</f>
        <v>0</v>
      </c>
      <c r="I2381" s="16" t="n">
        <v>0</v>
      </c>
      <c r="J2381" s="22" t="str">
        <f aca="false">IF(I2381&gt;=1,F2381*$J$2,"")</f>
        <v/>
      </c>
      <c r="K2381" s="22" t="str">
        <f aca="false">IF(I2381&gt;=2,F2381*$K$2,"")</f>
        <v/>
      </c>
      <c r="L2381" s="22" t="str">
        <f aca="false">IF(I2381&gt;=3,F2381*$L$2,"")</f>
        <v/>
      </c>
      <c r="M2381" s="22" t="str">
        <f aca="false">IF(I2381&gt;=4,F2381*$M$2,"")</f>
        <v/>
      </c>
      <c r="N2381" s="16" t="n">
        <v>1</v>
      </c>
      <c r="O2381" s="16" t="n">
        <v>0</v>
      </c>
      <c r="P2381" s="23" t="n">
        <v>0</v>
      </c>
      <c r="Q2381" s="22"/>
      <c r="R2381" s="38"/>
      <c r="S2381" s="25" t="n">
        <f aca="false">SUM(F2381,H2381,J2381,K2381,L2381,M2381)</f>
        <v>150.60084</v>
      </c>
      <c r="T2381" s="25" t="n">
        <f aca="false">SUM(F2381,H2381,J2381,K2381,L2381,M2381,Q2381)</f>
        <v>150.60084</v>
      </c>
      <c r="AMH2381" s="13"/>
      <c r="AMI2381" s="0"/>
      <c r="AMJ2381" s="0"/>
    </row>
    <row r="2382" s="39" customFormat="true" ht="13.8" hidden="false" customHeight="false" outlineLevel="0" collapsed="false">
      <c r="A2382" s="27" t="n">
        <v>31602037</v>
      </c>
      <c r="B2382" s="28" t="s">
        <v>2411</v>
      </c>
      <c r="C2382" s="29"/>
      <c r="D2382" s="29"/>
      <c r="E2382" s="27" t="s">
        <v>350</v>
      </c>
      <c r="F2382" s="19" t="n">
        <f aca="false">IF(C2382="",VLOOKUP(E2382,'PORTE E UCO'!$A$5:$D$46,4,0),VLOOKUP(E2382,'PORTE E UCO'!$A$5:$D$46,4,0)*C2382)</f>
        <v>479.687048</v>
      </c>
      <c r="G2382" s="30"/>
      <c r="H2382" s="21" t="n">
        <f aca="false">G2382*$R$2</f>
        <v>0</v>
      </c>
      <c r="I2382" s="27" t="n">
        <v>0</v>
      </c>
      <c r="J2382" s="22" t="str">
        <f aca="false">IF(I2382&gt;=1,F2382*$J$2,"")</f>
        <v/>
      </c>
      <c r="K2382" s="22" t="str">
        <f aca="false">IF(I2382&gt;=2,F2382*$K$2,"")</f>
        <v/>
      </c>
      <c r="L2382" s="22" t="str">
        <f aca="false">IF(I2382&gt;=3,F2382*$L$2,"")</f>
        <v/>
      </c>
      <c r="M2382" s="22" t="str">
        <f aca="false">IF(I2382&gt;=4,F2382*$M$2,"")</f>
        <v/>
      </c>
      <c r="N2382" s="27" t="n">
        <v>4</v>
      </c>
      <c r="O2382" s="27" t="n">
        <v>0</v>
      </c>
      <c r="P2382" s="31" t="n">
        <v>0</v>
      </c>
      <c r="Q2382" s="32"/>
      <c r="R2382" s="38"/>
      <c r="S2382" s="25" t="n">
        <f aca="false">SUM(F2382,H2382,J2382,K2382,L2382,M2382)</f>
        <v>479.687048</v>
      </c>
      <c r="T2382" s="25" t="n">
        <f aca="false">SUM(F2382,H2382,J2382,K2382,L2382,M2382,Q2382)</f>
        <v>479.687048</v>
      </c>
      <c r="AMH2382" s="13"/>
      <c r="AMI2382" s="0"/>
      <c r="AMJ2382" s="0"/>
    </row>
    <row r="2383" s="39" customFormat="true" ht="13.8" hidden="false" customHeight="false" outlineLevel="0" collapsed="false">
      <c r="A2383" s="16" t="n">
        <v>31602231</v>
      </c>
      <c r="B2383" s="17" t="s">
        <v>2412</v>
      </c>
      <c r="C2383" s="18"/>
      <c r="D2383" s="18"/>
      <c r="E2383" s="16" t="s">
        <v>22</v>
      </c>
      <c r="F2383" s="19" t="n">
        <f aca="false">IF(C2383="",VLOOKUP(E2383,'PORTE E UCO'!$A$5:$D$46,4,0),VLOOKUP(E2383,'PORTE E UCO'!$A$5:$D$46,4,0)*C2383)</f>
        <v>220.434104</v>
      </c>
      <c r="G2383" s="20"/>
      <c r="H2383" s="21" t="n">
        <f aca="false">G2383*$R$2</f>
        <v>0</v>
      </c>
      <c r="I2383" s="16" t="n">
        <v>0</v>
      </c>
      <c r="J2383" s="22" t="str">
        <f aca="false">IF(I2383&gt;=1,F2383*$J$2,"")</f>
        <v/>
      </c>
      <c r="K2383" s="22" t="str">
        <f aca="false">IF(I2383&gt;=2,F2383*$K$2,"")</f>
        <v/>
      </c>
      <c r="L2383" s="22" t="str">
        <f aca="false">IF(I2383&gt;=3,F2383*$L$2,"")</f>
        <v/>
      </c>
      <c r="M2383" s="22" t="str">
        <f aca="false">IF(I2383&gt;=4,F2383*$M$2,"")</f>
        <v/>
      </c>
      <c r="N2383" s="16" t="n">
        <v>2</v>
      </c>
      <c r="O2383" s="16" t="n">
        <v>0</v>
      </c>
      <c r="P2383" s="23" t="n">
        <v>0</v>
      </c>
      <c r="Q2383" s="22"/>
      <c r="R2383" s="38"/>
      <c r="S2383" s="25" t="n">
        <f aca="false">SUM(F2383,H2383,J2383,K2383,L2383,M2383)</f>
        <v>220.434104</v>
      </c>
      <c r="T2383" s="25" t="n">
        <f aca="false">SUM(F2383,H2383,J2383,K2383,L2383,M2383,Q2383)</f>
        <v>220.434104</v>
      </c>
      <c r="AMH2383" s="13"/>
      <c r="AMI2383" s="0"/>
      <c r="AMJ2383" s="0"/>
    </row>
    <row r="2384" s="39" customFormat="true" ht="13.8" hidden="false" customHeight="false" outlineLevel="0" collapsed="false">
      <c r="A2384" s="27" t="n">
        <v>31602240</v>
      </c>
      <c r="B2384" s="28" t="s">
        <v>2413</v>
      </c>
      <c r="C2384" s="29"/>
      <c r="D2384" s="29"/>
      <c r="E2384" s="27" t="s">
        <v>26</v>
      </c>
      <c r="F2384" s="19" t="n">
        <f aca="false">IF(C2384="",VLOOKUP(E2384,'PORTE E UCO'!$A$5:$D$46,4,0),VLOOKUP(E2384,'PORTE E UCO'!$A$5:$D$46,4,0)*C2384)</f>
        <v>324.442174</v>
      </c>
      <c r="G2384" s="30"/>
      <c r="H2384" s="21" t="n">
        <f aca="false">G2384*$R$2</f>
        <v>0</v>
      </c>
      <c r="I2384" s="27" t="n">
        <v>0</v>
      </c>
      <c r="J2384" s="22" t="str">
        <f aca="false">IF(I2384&gt;=1,F2384*$J$2,"")</f>
        <v/>
      </c>
      <c r="K2384" s="22" t="str">
        <f aca="false">IF(I2384&gt;=2,F2384*$K$2,"")</f>
        <v/>
      </c>
      <c r="L2384" s="22" t="str">
        <f aca="false">IF(I2384&gt;=3,F2384*$L$2,"")</f>
        <v/>
      </c>
      <c r="M2384" s="22" t="str">
        <f aca="false">IF(I2384&gt;=4,F2384*$M$2,"")</f>
        <v/>
      </c>
      <c r="N2384" s="27" t="n">
        <v>3</v>
      </c>
      <c r="O2384" s="27" t="n">
        <v>0</v>
      </c>
      <c r="P2384" s="31" t="n">
        <v>0</v>
      </c>
      <c r="Q2384" s="32"/>
      <c r="R2384" s="38"/>
      <c r="S2384" s="25" t="n">
        <f aca="false">SUM(F2384,H2384,J2384,K2384,L2384,M2384)</f>
        <v>324.442174</v>
      </c>
      <c r="T2384" s="25" t="n">
        <f aca="false">SUM(F2384,H2384,J2384,K2384,L2384,M2384,Q2384)</f>
        <v>324.442174</v>
      </c>
      <c r="AMH2384" s="13"/>
      <c r="AMI2384" s="0"/>
      <c r="AMJ2384" s="0"/>
    </row>
    <row r="2385" s="39" customFormat="true" ht="13.8" hidden="false" customHeight="false" outlineLevel="0" collapsed="false">
      <c r="A2385" s="16" t="n">
        <v>31602282</v>
      </c>
      <c r="B2385" s="17" t="s">
        <v>2414</v>
      </c>
      <c r="C2385" s="18"/>
      <c r="D2385" s="18"/>
      <c r="E2385" s="16" t="s">
        <v>26</v>
      </c>
      <c r="F2385" s="19" t="n">
        <f aca="false">IF(C2385="",VLOOKUP(E2385,'PORTE E UCO'!$A$5:$D$46,4,0),VLOOKUP(E2385,'PORTE E UCO'!$A$5:$D$46,4,0)*C2385)</f>
        <v>324.442174</v>
      </c>
      <c r="G2385" s="20"/>
      <c r="H2385" s="21" t="n">
        <f aca="false">G2385*$R$2</f>
        <v>0</v>
      </c>
      <c r="I2385" s="16" t="n">
        <v>0</v>
      </c>
      <c r="J2385" s="22" t="str">
        <f aca="false">IF(I2385&gt;=1,F2385*$J$2,"")</f>
        <v/>
      </c>
      <c r="K2385" s="22" t="str">
        <f aca="false">IF(I2385&gt;=2,F2385*$K$2,"")</f>
        <v/>
      </c>
      <c r="L2385" s="22" t="str">
        <f aca="false">IF(I2385&gt;=3,F2385*$L$2,"")</f>
        <v/>
      </c>
      <c r="M2385" s="22" t="str">
        <f aca="false">IF(I2385&gt;=4,F2385*$M$2,"")</f>
        <v/>
      </c>
      <c r="N2385" s="16" t="n">
        <v>3</v>
      </c>
      <c r="O2385" s="16" t="n">
        <v>0</v>
      </c>
      <c r="P2385" s="23" t="n">
        <v>0</v>
      </c>
      <c r="Q2385" s="22"/>
      <c r="R2385" s="38"/>
      <c r="S2385" s="25" t="n">
        <f aca="false">SUM(F2385,H2385,J2385,K2385,L2385,M2385)</f>
        <v>324.442174</v>
      </c>
      <c r="T2385" s="25" t="n">
        <f aca="false">SUM(F2385,H2385,J2385,K2385,L2385,M2385,Q2385)</f>
        <v>324.442174</v>
      </c>
      <c r="AMH2385" s="13"/>
      <c r="AMI2385" s="0"/>
      <c r="AMJ2385" s="0"/>
    </row>
    <row r="2386" s="39" customFormat="true" ht="13.8" hidden="false" customHeight="false" outlineLevel="0" collapsed="false">
      <c r="A2386" s="27" t="n">
        <v>31602274</v>
      </c>
      <c r="B2386" s="28" t="s">
        <v>2415</v>
      </c>
      <c r="C2386" s="29"/>
      <c r="D2386" s="29"/>
      <c r="E2386" s="27" t="s">
        <v>22</v>
      </c>
      <c r="F2386" s="19" t="n">
        <f aca="false">IF(C2386="",VLOOKUP(E2386,'PORTE E UCO'!$A$5:$D$46,4,0),VLOOKUP(E2386,'PORTE E UCO'!$A$5:$D$46,4,0)*C2386)</f>
        <v>220.434104</v>
      </c>
      <c r="G2386" s="30"/>
      <c r="H2386" s="21" t="n">
        <f aca="false">G2386*$R$2</f>
        <v>0</v>
      </c>
      <c r="I2386" s="27" t="n">
        <v>0</v>
      </c>
      <c r="J2386" s="22" t="str">
        <f aca="false">IF(I2386&gt;=1,F2386*$J$2,"")</f>
        <v/>
      </c>
      <c r="K2386" s="22" t="str">
        <f aca="false">IF(I2386&gt;=2,F2386*$K$2,"")</f>
        <v/>
      </c>
      <c r="L2386" s="22" t="str">
        <f aca="false">IF(I2386&gt;=3,F2386*$L$2,"")</f>
        <v/>
      </c>
      <c r="M2386" s="22" t="str">
        <f aca="false">IF(I2386&gt;=4,F2386*$M$2,"")</f>
        <v/>
      </c>
      <c r="N2386" s="27" t="n">
        <v>2</v>
      </c>
      <c r="O2386" s="27" t="n">
        <v>0</v>
      </c>
      <c r="P2386" s="31" t="n">
        <v>0</v>
      </c>
      <c r="Q2386" s="32"/>
      <c r="R2386" s="38"/>
      <c r="S2386" s="25" t="n">
        <f aca="false">SUM(F2386,H2386,J2386,K2386,L2386,M2386)</f>
        <v>220.434104</v>
      </c>
      <c r="T2386" s="25" t="n">
        <f aca="false">SUM(F2386,H2386,J2386,K2386,L2386,M2386,Q2386)</f>
        <v>220.434104</v>
      </c>
      <c r="AMH2386" s="13"/>
      <c r="AMI2386" s="0"/>
      <c r="AMJ2386" s="0"/>
    </row>
    <row r="2387" s="39" customFormat="true" ht="13.8" hidden="false" customHeight="false" outlineLevel="0" collapsed="false">
      <c r="A2387" s="16" t="n">
        <v>31602266</v>
      </c>
      <c r="B2387" s="17" t="s">
        <v>2416</v>
      </c>
      <c r="C2387" s="18"/>
      <c r="D2387" s="18"/>
      <c r="E2387" s="16" t="s">
        <v>22</v>
      </c>
      <c r="F2387" s="19" t="n">
        <f aca="false">IF(C2387="",VLOOKUP(E2387,'PORTE E UCO'!$A$5:$D$46,4,0),VLOOKUP(E2387,'PORTE E UCO'!$A$5:$D$46,4,0)*C2387)</f>
        <v>220.434104</v>
      </c>
      <c r="G2387" s="20"/>
      <c r="H2387" s="21" t="n">
        <f aca="false">G2387*$R$2</f>
        <v>0</v>
      </c>
      <c r="I2387" s="16" t="n">
        <v>0</v>
      </c>
      <c r="J2387" s="22" t="str">
        <f aca="false">IF(I2387&gt;=1,F2387*$J$2,"")</f>
        <v/>
      </c>
      <c r="K2387" s="22" t="str">
        <f aca="false">IF(I2387&gt;=2,F2387*$K$2,"")</f>
        <v/>
      </c>
      <c r="L2387" s="22" t="str">
        <f aca="false">IF(I2387&gt;=3,F2387*$L$2,"")</f>
        <v/>
      </c>
      <c r="M2387" s="22" t="str">
        <f aca="false">IF(I2387&gt;=4,F2387*$M$2,"")</f>
        <v/>
      </c>
      <c r="N2387" s="16" t="n">
        <v>2</v>
      </c>
      <c r="O2387" s="16" t="n">
        <v>0</v>
      </c>
      <c r="P2387" s="23" t="n">
        <v>0</v>
      </c>
      <c r="Q2387" s="22"/>
      <c r="R2387" s="38"/>
      <c r="S2387" s="25" t="n">
        <f aca="false">SUM(F2387,H2387,J2387,K2387,L2387,M2387)</f>
        <v>220.434104</v>
      </c>
      <c r="T2387" s="25" t="n">
        <f aca="false">SUM(F2387,H2387,J2387,K2387,L2387,M2387,Q2387)</f>
        <v>220.434104</v>
      </c>
      <c r="AMH2387" s="13"/>
      <c r="AMI2387" s="0"/>
      <c r="AMJ2387" s="0"/>
    </row>
    <row r="2388" s="39" customFormat="true" ht="14.95" hidden="false" customHeight="false" outlineLevel="0" collapsed="false">
      <c r="A2388" s="27" t="n">
        <v>31602304</v>
      </c>
      <c r="B2388" s="28" t="s">
        <v>2417</v>
      </c>
      <c r="C2388" s="29"/>
      <c r="D2388" s="29"/>
      <c r="E2388" s="27" t="s">
        <v>17</v>
      </c>
      <c r="F2388" s="19" t="n">
        <f aca="false">IF(C2388="",VLOOKUP(E2388,'PORTE E UCO'!$A$5:$D$46,4,0),VLOOKUP(E2388,'PORTE E UCO'!$A$5:$D$46,4,0)*C2388)</f>
        <v>150.60084</v>
      </c>
      <c r="G2388" s="30"/>
      <c r="H2388" s="21" t="n">
        <f aca="false">G2388*$R$2</f>
        <v>0</v>
      </c>
      <c r="I2388" s="27" t="n">
        <v>0</v>
      </c>
      <c r="J2388" s="22" t="str">
        <f aca="false">IF(I2388&gt;=1,F2388*$J$2,"")</f>
        <v/>
      </c>
      <c r="K2388" s="22" t="str">
        <f aca="false">IF(I2388&gt;=2,F2388*$K$2,"")</f>
        <v/>
      </c>
      <c r="L2388" s="22" t="str">
        <f aca="false">IF(I2388&gt;=3,F2388*$L$2,"")</f>
        <v/>
      </c>
      <c r="M2388" s="22" t="str">
        <f aca="false">IF(I2388&gt;=4,F2388*$M$2,"")</f>
        <v/>
      </c>
      <c r="N2388" s="27" t="n">
        <v>1</v>
      </c>
      <c r="O2388" s="27" t="n">
        <v>0</v>
      </c>
      <c r="P2388" s="31" t="n">
        <v>0</v>
      </c>
      <c r="Q2388" s="32"/>
      <c r="R2388" s="38"/>
      <c r="S2388" s="25" t="n">
        <f aca="false">SUM(F2388,H2388,J2388,K2388,L2388,M2388)</f>
        <v>150.60084</v>
      </c>
      <c r="T2388" s="25" t="n">
        <f aca="false">SUM(F2388,H2388,J2388,K2388,L2388,M2388,Q2388)</f>
        <v>150.60084</v>
      </c>
      <c r="AMH2388" s="13"/>
      <c r="AMI2388" s="0"/>
      <c r="AMJ2388" s="0"/>
    </row>
    <row r="2389" s="39" customFormat="true" ht="13.8" hidden="false" customHeight="false" outlineLevel="0" collapsed="false">
      <c r="A2389" s="16" t="n">
        <v>31602258</v>
      </c>
      <c r="B2389" s="17" t="s">
        <v>2418</v>
      </c>
      <c r="C2389" s="18"/>
      <c r="D2389" s="18"/>
      <c r="E2389" s="16" t="s">
        <v>26</v>
      </c>
      <c r="F2389" s="19" t="n">
        <f aca="false">IF(C2389="",VLOOKUP(E2389,'PORTE E UCO'!$A$5:$D$46,4,0),VLOOKUP(E2389,'PORTE E UCO'!$A$5:$D$46,4,0)*C2389)</f>
        <v>324.442174</v>
      </c>
      <c r="G2389" s="20"/>
      <c r="H2389" s="21" t="n">
        <f aca="false">G2389*$R$2</f>
        <v>0</v>
      </c>
      <c r="I2389" s="16" t="n">
        <v>0</v>
      </c>
      <c r="J2389" s="22" t="str">
        <f aca="false">IF(I2389&gt;=1,F2389*$J$2,"")</f>
        <v/>
      </c>
      <c r="K2389" s="22" t="str">
        <f aca="false">IF(I2389&gt;=2,F2389*$K$2,"")</f>
        <v/>
      </c>
      <c r="L2389" s="22" t="str">
        <f aca="false">IF(I2389&gt;=3,F2389*$L$2,"")</f>
        <v/>
      </c>
      <c r="M2389" s="22" t="str">
        <f aca="false">IF(I2389&gt;=4,F2389*$M$2,"")</f>
        <v/>
      </c>
      <c r="N2389" s="16" t="n">
        <v>3</v>
      </c>
      <c r="O2389" s="16" t="n">
        <v>0</v>
      </c>
      <c r="P2389" s="23" t="n">
        <v>0</v>
      </c>
      <c r="Q2389" s="22"/>
      <c r="R2389" s="38"/>
      <c r="S2389" s="25" t="n">
        <f aca="false">SUM(F2389,H2389,J2389,K2389,L2389,M2389)</f>
        <v>324.442174</v>
      </c>
      <c r="T2389" s="25" t="n">
        <f aca="false">SUM(F2389,H2389,J2389,K2389,L2389,M2389,Q2389)</f>
        <v>324.442174</v>
      </c>
      <c r="AMH2389" s="13"/>
      <c r="AMI2389" s="0"/>
      <c r="AMJ2389" s="0"/>
    </row>
    <row r="2390" s="39" customFormat="true" ht="13.8" hidden="false" customHeight="false" outlineLevel="0" collapsed="false">
      <c r="A2390" s="27" t="n">
        <v>31602312</v>
      </c>
      <c r="B2390" s="28" t="s">
        <v>2419</v>
      </c>
      <c r="C2390" s="29"/>
      <c r="D2390" s="29"/>
      <c r="E2390" s="27" t="s">
        <v>17</v>
      </c>
      <c r="F2390" s="19" t="n">
        <f aca="false">IF(C2390="",VLOOKUP(E2390,'PORTE E UCO'!$A$5:$D$46,4,0),VLOOKUP(E2390,'PORTE E UCO'!$A$5:$D$46,4,0)*C2390)</f>
        <v>150.60084</v>
      </c>
      <c r="G2390" s="30"/>
      <c r="H2390" s="21" t="n">
        <f aca="false">G2390*$R$2</f>
        <v>0</v>
      </c>
      <c r="I2390" s="27" t="n">
        <v>0</v>
      </c>
      <c r="J2390" s="22" t="str">
        <f aca="false">IF(I2390&gt;=1,F2390*$J$2,"")</f>
        <v/>
      </c>
      <c r="K2390" s="22" t="str">
        <f aca="false">IF(I2390&gt;=2,F2390*$K$2,"")</f>
        <v/>
      </c>
      <c r="L2390" s="22" t="str">
        <f aca="false">IF(I2390&gt;=3,F2390*$L$2,"")</f>
        <v/>
      </c>
      <c r="M2390" s="22" t="str">
        <f aca="false">IF(I2390&gt;=4,F2390*$M$2,"")</f>
        <v/>
      </c>
      <c r="N2390" s="27" t="n">
        <v>1</v>
      </c>
      <c r="O2390" s="27" t="n">
        <v>0</v>
      </c>
      <c r="P2390" s="31" t="n">
        <v>0</v>
      </c>
      <c r="Q2390" s="32"/>
      <c r="R2390" s="38"/>
      <c r="S2390" s="25" t="n">
        <f aca="false">SUM(F2390,H2390,J2390,K2390,L2390,M2390)</f>
        <v>150.60084</v>
      </c>
      <c r="T2390" s="25" t="n">
        <f aca="false">SUM(F2390,H2390,J2390,K2390,L2390,M2390,Q2390)</f>
        <v>150.60084</v>
      </c>
      <c r="AMH2390" s="13"/>
      <c r="AMI2390" s="0"/>
      <c r="AMJ2390" s="0"/>
    </row>
    <row r="2391" s="39" customFormat="true" ht="13.8" hidden="false" customHeight="false" outlineLevel="0" collapsed="false">
      <c r="A2391" s="16" t="n">
        <v>31602320</v>
      </c>
      <c r="B2391" s="17" t="s">
        <v>2420</v>
      </c>
      <c r="C2391" s="18"/>
      <c r="D2391" s="18"/>
      <c r="E2391" s="16" t="s">
        <v>22</v>
      </c>
      <c r="F2391" s="19" t="n">
        <f aca="false">IF(C2391="",VLOOKUP(E2391,'PORTE E UCO'!$A$5:$D$46,4,0),VLOOKUP(E2391,'PORTE E UCO'!$A$5:$D$46,4,0)*C2391)</f>
        <v>220.434104</v>
      </c>
      <c r="G2391" s="20"/>
      <c r="H2391" s="21" t="n">
        <f aca="false">G2391*$R$2</f>
        <v>0</v>
      </c>
      <c r="I2391" s="16" t="n">
        <v>0</v>
      </c>
      <c r="J2391" s="22" t="str">
        <f aca="false">IF(I2391&gt;=1,F2391*$J$2,"")</f>
        <v/>
      </c>
      <c r="K2391" s="22" t="str">
        <f aca="false">IF(I2391&gt;=2,F2391*$K$2,"")</f>
        <v/>
      </c>
      <c r="L2391" s="22" t="str">
        <f aca="false">IF(I2391&gt;=3,F2391*$L$2,"")</f>
        <v/>
      </c>
      <c r="M2391" s="22" t="str">
        <f aca="false">IF(I2391&gt;=4,F2391*$M$2,"")</f>
        <v/>
      </c>
      <c r="N2391" s="16" t="n">
        <v>2</v>
      </c>
      <c r="O2391" s="16" t="n">
        <v>0</v>
      </c>
      <c r="P2391" s="23" t="n">
        <v>0</v>
      </c>
      <c r="Q2391" s="22"/>
      <c r="R2391" s="38"/>
      <c r="S2391" s="25" t="n">
        <f aca="false">SUM(F2391,H2391,J2391,K2391,L2391,M2391)</f>
        <v>220.434104</v>
      </c>
      <c r="T2391" s="25" t="n">
        <f aca="false">SUM(F2391,H2391,J2391,K2391,L2391,M2391,Q2391)</f>
        <v>220.434104</v>
      </c>
      <c r="AMH2391" s="13"/>
      <c r="AMI2391" s="0"/>
      <c r="AMJ2391" s="0"/>
    </row>
    <row r="2392" s="39" customFormat="true" ht="13.8" hidden="false" customHeight="false" outlineLevel="0" collapsed="false">
      <c r="A2392" s="27" t="n">
        <v>31602290</v>
      </c>
      <c r="B2392" s="28" t="s">
        <v>2421</v>
      </c>
      <c r="C2392" s="29"/>
      <c r="D2392" s="29"/>
      <c r="E2392" s="27" t="s">
        <v>26</v>
      </c>
      <c r="F2392" s="19" t="n">
        <f aca="false">IF(C2392="",VLOOKUP(E2392,'PORTE E UCO'!$A$5:$D$46,4,0),VLOOKUP(E2392,'PORTE E UCO'!$A$5:$D$46,4,0)*C2392)</f>
        <v>324.442174</v>
      </c>
      <c r="G2392" s="30"/>
      <c r="H2392" s="21" t="n">
        <f aca="false">G2392*$R$2</f>
        <v>0</v>
      </c>
      <c r="I2392" s="27" t="n">
        <v>0</v>
      </c>
      <c r="J2392" s="22" t="str">
        <f aca="false">IF(I2392&gt;=1,F2392*$J$2,"")</f>
        <v/>
      </c>
      <c r="K2392" s="22" t="str">
        <f aca="false">IF(I2392&gt;=2,F2392*$K$2,"")</f>
        <v/>
      </c>
      <c r="L2392" s="22" t="str">
        <f aca="false">IF(I2392&gt;=3,F2392*$L$2,"")</f>
        <v/>
      </c>
      <c r="M2392" s="22" t="str">
        <f aca="false">IF(I2392&gt;=4,F2392*$M$2,"")</f>
        <v/>
      </c>
      <c r="N2392" s="27" t="n">
        <v>3</v>
      </c>
      <c r="O2392" s="27" t="n">
        <v>0</v>
      </c>
      <c r="P2392" s="31" t="n">
        <v>0</v>
      </c>
      <c r="Q2392" s="32"/>
      <c r="R2392" s="38"/>
      <c r="S2392" s="25" t="n">
        <f aca="false">SUM(F2392,H2392,J2392,K2392,L2392,M2392)</f>
        <v>324.442174</v>
      </c>
      <c r="T2392" s="25" t="n">
        <f aca="false">SUM(F2392,H2392,J2392,K2392,L2392,M2392,Q2392)</f>
        <v>324.442174</v>
      </c>
      <c r="AMH2392" s="13"/>
      <c r="AMI2392" s="0"/>
      <c r="AMJ2392" s="0"/>
    </row>
    <row r="2393" s="39" customFormat="true" ht="13.8" hidden="false" customHeight="false" outlineLevel="0" collapsed="false">
      <c r="A2393" s="16" t="n">
        <v>31602045</v>
      </c>
      <c r="B2393" s="17" t="s">
        <v>2422</v>
      </c>
      <c r="C2393" s="18"/>
      <c r="D2393" s="18"/>
      <c r="E2393" s="16" t="s">
        <v>22</v>
      </c>
      <c r="F2393" s="19" t="n">
        <f aca="false">IF(C2393="",VLOOKUP(E2393,'PORTE E UCO'!$A$5:$D$46,4,0),VLOOKUP(E2393,'PORTE E UCO'!$A$5:$D$46,4,0)*C2393)</f>
        <v>220.434104</v>
      </c>
      <c r="G2393" s="20"/>
      <c r="H2393" s="21" t="n">
        <f aca="false">G2393*$R$2</f>
        <v>0</v>
      </c>
      <c r="I2393" s="16" t="n">
        <v>0</v>
      </c>
      <c r="J2393" s="22" t="str">
        <f aca="false">IF(I2393&gt;=1,F2393*$J$2,"")</f>
        <v/>
      </c>
      <c r="K2393" s="22" t="str">
        <f aca="false">IF(I2393&gt;=2,F2393*$K$2,"")</f>
        <v/>
      </c>
      <c r="L2393" s="22" t="str">
        <f aca="false">IF(I2393&gt;=3,F2393*$L$2,"")</f>
        <v/>
      </c>
      <c r="M2393" s="22" t="str">
        <f aca="false">IF(I2393&gt;=4,F2393*$M$2,"")</f>
        <v/>
      </c>
      <c r="N2393" s="16" t="n">
        <v>2</v>
      </c>
      <c r="O2393" s="16" t="n">
        <v>0</v>
      </c>
      <c r="P2393" s="23" t="n">
        <v>0</v>
      </c>
      <c r="Q2393" s="22"/>
      <c r="R2393" s="38"/>
      <c r="S2393" s="25" t="n">
        <f aca="false">SUM(F2393,H2393,J2393,K2393,L2393,M2393)</f>
        <v>220.434104</v>
      </c>
      <c r="T2393" s="25" t="n">
        <f aca="false">SUM(F2393,H2393,J2393,K2393,L2393,M2393,Q2393)</f>
        <v>220.434104</v>
      </c>
      <c r="AMH2393" s="13"/>
      <c r="AMI2393" s="0"/>
      <c r="AMJ2393" s="0"/>
    </row>
    <row r="2394" s="39" customFormat="true" ht="13.8" hidden="false" customHeight="false" outlineLevel="0" collapsed="false">
      <c r="A2394" s="27" t="n">
        <v>31602053</v>
      </c>
      <c r="B2394" s="28" t="s">
        <v>2423</v>
      </c>
      <c r="C2394" s="29"/>
      <c r="D2394" s="29"/>
      <c r="E2394" s="27" t="s">
        <v>22</v>
      </c>
      <c r="F2394" s="19" t="n">
        <f aca="false">IF(C2394="",VLOOKUP(E2394,'PORTE E UCO'!$A$5:$D$46,4,0),VLOOKUP(E2394,'PORTE E UCO'!$A$5:$D$46,4,0)*C2394)</f>
        <v>220.434104</v>
      </c>
      <c r="G2394" s="30"/>
      <c r="H2394" s="21" t="n">
        <f aca="false">G2394*$R$2</f>
        <v>0</v>
      </c>
      <c r="I2394" s="27" t="n">
        <v>0</v>
      </c>
      <c r="J2394" s="22" t="str">
        <f aca="false">IF(I2394&gt;=1,F2394*$J$2,"")</f>
        <v/>
      </c>
      <c r="K2394" s="22" t="str">
        <f aca="false">IF(I2394&gt;=2,F2394*$K$2,"")</f>
        <v/>
      </c>
      <c r="L2394" s="22" t="str">
        <f aca="false">IF(I2394&gt;=3,F2394*$L$2,"")</f>
        <v/>
      </c>
      <c r="M2394" s="22" t="str">
        <f aca="false">IF(I2394&gt;=4,F2394*$M$2,"")</f>
        <v/>
      </c>
      <c r="N2394" s="27" t="n">
        <v>2</v>
      </c>
      <c r="O2394" s="27" t="n">
        <v>0</v>
      </c>
      <c r="P2394" s="31" t="n">
        <v>0</v>
      </c>
      <c r="Q2394" s="32"/>
      <c r="R2394" s="38"/>
      <c r="S2394" s="25" t="n">
        <f aca="false">SUM(F2394,H2394,J2394,K2394,L2394,M2394)</f>
        <v>220.434104</v>
      </c>
      <c r="T2394" s="25" t="n">
        <f aca="false">SUM(F2394,H2394,J2394,K2394,L2394,M2394,Q2394)</f>
        <v>220.434104</v>
      </c>
      <c r="AMH2394" s="13"/>
      <c r="AMI2394" s="0"/>
      <c r="AMJ2394" s="0"/>
    </row>
    <row r="2395" s="39" customFormat="true" ht="13.8" hidden="false" customHeight="false" outlineLevel="0" collapsed="false">
      <c r="A2395" s="16" t="n">
        <v>31602061</v>
      </c>
      <c r="B2395" s="17" t="s">
        <v>2424</v>
      </c>
      <c r="C2395" s="18"/>
      <c r="D2395" s="18"/>
      <c r="E2395" s="16" t="s">
        <v>22</v>
      </c>
      <c r="F2395" s="19" t="n">
        <f aca="false">IF(C2395="",VLOOKUP(E2395,'PORTE E UCO'!$A$5:$D$46,4,0),VLOOKUP(E2395,'PORTE E UCO'!$A$5:$D$46,4,0)*C2395)</f>
        <v>220.434104</v>
      </c>
      <c r="G2395" s="20"/>
      <c r="H2395" s="21" t="n">
        <f aca="false">G2395*$R$2</f>
        <v>0</v>
      </c>
      <c r="I2395" s="16" t="n">
        <v>0</v>
      </c>
      <c r="J2395" s="22" t="str">
        <f aca="false">IF(I2395&gt;=1,F2395*$J$2,"")</f>
        <v/>
      </c>
      <c r="K2395" s="22" t="str">
        <f aca="false">IF(I2395&gt;=2,F2395*$K$2,"")</f>
        <v/>
      </c>
      <c r="L2395" s="22" t="str">
        <f aca="false">IF(I2395&gt;=3,F2395*$L$2,"")</f>
        <v/>
      </c>
      <c r="M2395" s="22" t="str">
        <f aca="false">IF(I2395&gt;=4,F2395*$M$2,"")</f>
        <v/>
      </c>
      <c r="N2395" s="16" t="n">
        <v>2</v>
      </c>
      <c r="O2395" s="16" t="n">
        <v>0</v>
      </c>
      <c r="P2395" s="23" t="n">
        <v>0</v>
      </c>
      <c r="Q2395" s="22"/>
      <c r="R2395" s="38"/>
      <c r="S2395" s="25" t="n">
        <f aca="false">SUM(F2395,H2395,J2395,K2395,L2395,M2395)</f>
        <v>220.434104</v>
      </c>
      <c r="T2395" s="25" t="n">
        <f aca="false">SUM(F2395,H2395,J2395,K2395,L2395,M2395,Q2395)</f>
        <v>220.434104</v>
      </c>
      <c r="AMH2395" s="13"/>
      <c r="AMI2395" s="0"/>
      <c r="AMJ2395" s="0"/>
    </row>
    <row r="2396" s="39" customFormat="true" ht="13.8" hidden="false" customHeight="false" outlineLevel="0" collapsed="false">
      <c r="A2396" s="27" t="n">
        <v>31602070</v>
      </c>
      <c r="B2396" s="28" t="s">
        <v>2425</v>
      </c>
      <c r="C2396" s="29"/>
      <c r="D2396" s="29"/>
      <c r="E2396" s="27" t="s">
        <v>26</v>
      </c>
      <c r="F2396" s="19" t="n">
        <f aca="false">IF(C2396="",VLOOKUP(E2396,'PORTE E UCO'!$A$5:$D$46,4,0),VLOOKUP(E2396,'PORTE E UCO'!$A$5:$D$46,4,0)*C2396)</f>
        <v>324.442174</v>
      </c>
      <c r="G2396" s="30"/>
      <c r="H2396" s="21" t="n">
        <f aca="false">G2396*$R$2</f>
        <v>0</v>
      </c>
      <c r="I2396" s="27" t="n">
        <v>0</v>
      </c>
      <c r="J2396" s="22" t="str">
        <f aca="false">IF(I2396&gt;=1,F2396*$J$2,"")</f>
        <v/>
      </c>
      <c r="K2396" s="22" t="str">
        <f aca="false">IF(I2396&gt;=2,F2396*$K$2,"")</f>
        <v/>
      </c>
      <c r="L2396" s="22" t="str">
        <f aca="false">IF(I2396&gt;=3,F2396*$L$2,"")</f>
        <v/>
      </c>
      <c r="M2396" s="22" t="str">
        <f aca="false">IF(I2396&gt;=4,F2396*$M$2,"")</f>
        <v/>
      </c>
      <c r="N2396" s="27" t="n">
        <v>3</v>
      </c>
      <c r="O2396" s="27" t="n">
        <v>0</v>
      </c>
      <c r="P2396" s="31" t="n">
        <v>0</v>
      </c>
      <c r="Q2396" s="32"/>
      <c r="R2396" s="38"/>
      <c r="S2396" s="25" t="n">
        <f aca="false">SUM(F2396,H2396,J2396,K2396,L2396,M2396)</f>
        <v>324.442174</v>
      </c>
      <c r="T2396" s="25" t="n">
        <f aca="false">SUM(F2396,H2396,J2396,K2396,L2396,M2396,Q2396)</f>
        <v>324.442174</v>
      </c>
      <c r="AMH2396" s="13"/>
      <c r="AMI2396" s="0"/>
      <c r="AMJ2396" s="0"/>
    </row>
    <row r="2397" s="39" customFormat="true" ht="13.8" hidden="false" customHeight="false" outlineLevel="0" collapsed="false">
      <c r="A2397" s="16" t="n">
        <v>31602088</v>
      </c>
      <c r="B2397" s="17" t="s">
        <v>2426</v>
      </c>
      <c r="C2397" s="18"/>
      <c r="D2397" s="18"/>
      <c r="E2397" s="16" t="s">
        <v>22</v>
      </c>
      <c r="F2397" s="19" t="n">
        <f aca="false">IF(C2397="",VLOOKUP(E2397,'PORTE E UCO'!$A$5:$D$46,4,0),VLOOKUP(E2397,'PORTE E UCO'!$A$5:$D$46,4,0)*C2397)</f>
        <v>220.434104</v>
      </c>
      <c r="G2397" s="20"/>
      <c r="H2397" s="21" t="n">
        <f aca="false">G2397*$R$2</f>
        <v>0</v>
      </c>
      <c r="I2397" s="16" t="n">
        <v>0</v>
      </c>
      <c r="J2397" s="22" t="str">
        <f aca="false">IF(I2397&gt;=1,F2397*$J$2,"")</f>
        <v/>
      </c>
      <c r="K2397" s="22" t="str">
        <f aca="false">IF(I2397&gt;=2,F2397*$K$2,"")</f>
        <v/>
      </c>
      <c r="L2397" s="22" t="str">
        <f aca="false">IF(I2397&gt;=3,F2397*$L$2,"")</f>
        <v/>
      </c>
      <c r="M2397" s="22" t="str">
        <f aca="false">IF(I2397&gt;=4,F2397*$M$2,"")</f>
        <v/>
      </c>
      <c r="N2397" s="16" t="n">
        <v>2</v>
      </c>
      <c r="O2397" s="16" t="n">
        <v>0</v>
      </c>
      <c r="P2397" s="23" t="n">
        <v>0</v>
      </c>
      <c r="Q2397" s="22"/>
      <c r="R2397" s="38"/>
      <c r="S2397" s="25" t="n">
        <f aca="false">SUM(F2397,H2397,J2397,K2397,L2397,M2397)</f>
        <v>220.434104</v>
      </c>
      <c r="T2397" s="25" t="n">
        <f aca="false">SUM(F2397,H2397,J2397,K2397,L2397,M2397,Q2397)</f>
        <v>220.434104</v>
      </c>
      <c r="AMH2397" s="13"/>
      <c r="AMI2397" s="0"/>
      <c r="AMJ2397" s="0"/>
    </row>
    <row r="2398" s="39" customFormat="true" ht="13.8" hidden="false" customHeight="false" outlineLevel="0" collapsed="false">
      <c r="A2398" s="27" t="n">
        <v>31602096</v>
      </c>
      <c r="B2398" s="28" t="s">
        <v>2427</v>
      </c>
      <c r="C2398" s="29"/>
      <c r="D2398" s="29"/>
      <c r="E2398" s="27" t="s">
        <v>22</v>
      </c>
      <c r="F2398" s="19" t="n">
        <f aca="false">IF(C2398="",VLOOKUP(E2398,'PORTE E UCO'!$A$5:$D$46,4,0),VLOOKUP(E2398,'PORTE E UCO'!$A$5:$D$46,4,0)*C2398)</f>
        <v>220.434104</v>
      </c>
      <c r="G2398" s="30"/>
      <c r="H2398" s="21" t="n">
        <f aca="false">G2398*$R$2</f>
        <v>0</v>
      </c>
      <c r="I2398" s="27" t="n">
        <v>0</v>
      </c>
      <c r="J2398" s="22" t="str">
        <f aca="false">IF(I2398&gt;=1,F2398*$J$2,"")</f>
        <v/>
      </c>
      <c r="K2398" s="22" t="str">
        <f aca="false">IF(I2398&gt;=2,F2398*$K$2,"")</f>
        <v/>
      </c>
      <c r="L2398" s="22" t="str">
        <f aca="false">IF(I2398&gt;=3,F2398*$L$2,"")</f>
        <v/>
      </c>
      <c r="M2398" s="22" t="str">
        <f aca="false">IF(I2398&gt;=4,F2398*$M$2,"")</f>
        <v/>
      </c>
      <c r="N2398" s="27" t="n">
        <v>2</v>
      </c>
      <c r="O2398" s="27" t="n">
        <v>0</v>
      </c>
      <c r="P2398" s="31" t="n">
        <v>0</v>
      </c>
      <c r="Q2398" s="32"/>
      <c r="R2398" s="38"/>
      <c r="S2398" s="25" t="n">
        <f aca="false">SUM(F2398,H2398,J2398,K2398,L2398,M2398)</f>
        <v>220.434104</v>
      </c>
      <c r="T2398" s="25" t="n">
        <f aca="false">SUM(F2398,H2398,J2398,K2398,L2398,M2398,Q2398)</f>
        <v>220.434104</v>
      </c>
      <c r="AMH2398" s="13"/>
      <c r="AMI2398" s="0"/>
      <c r="AMJ2398" s="0"/>
    </row>
    <row r="2399" s="39" customFormat="true" ht="13.8" hidden="false" customHeight="false" outlineLevel="0" collapsed="false">
      <c r="A2399" s="16" t="n">
        <v>31602100</v>
      </c>
      <c r="B2399" s="17" t="s">
        <v>2428</v>
      </c>
      <c r="C2399" s="18"/>
      <c r="D2399" s="18"/>
      <c r="E2399" s="16" t="s">
        <v>350</v>
      </c>
      <c r="F2399" s="19" t="n">
        <f aca="false">IF(C2399="",VLOOKUP(E2399,'PORTE E UCO'!$A$5:$D$46,4,0),VLOOKUP(E2399,'PORTE E UCO'!$A$5:$D$46,4,0)*C2399)</f>
        <v>479.687048</v>
      </c>
      <c r="G2399" s="20"/>
      <c r="H2399" s="21" t="n">
        <f aca="false">G2399*$R$2</f>
        <v>0</v>
      </c>
      <c r="I2399" s="16" t="n">
        <v>0</v>
      </c>
      <c r="J2399" s="22" t="str">
        <f aca="false">IF(I2399&gt;=1,F2399*$J$2,"")</f>
        <v/>
      </c>
      <c r="K2399" s="22" t="str">
        <f aca="false">IF(I2399&gt;=2,F2399*$K$2,"")</f>
        <v/>
      </c>
      <c r="L2399" s="22" t="str">
        <f aca="false">IF(I2399&gt;=3,F2399*$L$2,"")</f>
        <v/>
      </c>
      <c r="M2399" s="22" t="str">
        <f aca="false">IF(I2399&gt;=4,F2399*$M$2,"")</f>
        <v/>
      </c>
      <c r="N2399" s="16" t="n">
        <v>4</v>
      </c>
      <c r="O2399" s="16" t="n">
        <v>0</v>
      </c>
      <c r="P2399" s="23" t="n">
        <v>0</v>
      </c>
      <c r="Q2399" s="22"/>
      <c r="R2399" s="38"/>
      <c r="S2399" s="25" t="n">
        <f aca="false">SUM(F2399,H2399,J2399,K2399,L2399,M2399)</f>
        <v>479.687048</v>
      </c>
      <c r="T2399" s="25" t="n">
        <f aca="false">SUM(F2399,H2399,J2399,K2399,L2399,M2399,Q2399)</f>
        <v>479.687048</v>
      </c>
      <c r="AMH2399" s="13"/>
      <c r="AMI2399" s="0"/>
      <c r="AMJ2399" s="0"/>
    </row>
    <row r="2400" s="39" customFormat="true" ht="13.8" hidden="false" customHeight="false" outlineLevel="0" collapsed="false">
      <c r="A2400" s="27" t="n">
        <v>31602118</v>
      </c>
      <c r="B2400" s="28" t="s">
        <v>2352</v>
      </c>
      <c r="C2400" s="29"/>
      <c r="D2400" s="29"/>
      <c r="E2400" s="27" t="s">
        <v>17</v>
      </c>
      <c r="F2400" s="19" t="n">
        <f aca="false">IF(C2400="",VLOOKUP(E2400,'PORTE E UCO'!$A$5:$D$46,4,0),VLOOKUP(E2400,'PORTE E UCO'!$A$5:$D$46,4,0)*C2400)</f>
        <v>150.60084</v>
      </c>
      <c r="G2400" s="30"/>
      <c r="H2400" s="21" t="n">
        <f aca="false">G2400*$R$2</f>
        <v>0</v>
      </c>
      <c r="I2400" s="27" t="n">
        <v>0</v>
      </c>
      <c r="J2400" s="22" t="str">
        <f aca="false">IF(I2400&gt;=1,F2400*$J$2,"")</f>
        <v/>
      </c>
      <c r="K2400" s="22" t="str">
        <f aca="false">IF(I2400&gt;=2,F2400*$K$2,"")</f>
        <v/>
      </c>
      <c r="L2400" s="22" t="str">
        <f aca="false">IF(I2400&gt;=3,F2400*$L$2,"")</f>
        <v/>
      </c>
      <c r="M2400" s="22" t="str">
        <f aca="false">IF(I2400&gt;=4,F2400*$M$2,"")</f>
        <v/>
      </c>
      <c r="N2400" s="27" t="n">
        <v>1</v>
      </c>
      <c r="O2400" s="27" t="n">
        <v>0</v>
      </c>
      <c r="P2400" s="31" t="n">
        <v>0</v>
      </c>
      <c r="Q2400" s="32"/>
      <c r="R2400" s="38"/>
      <c r="S2400" s="25" t="n">
        <f aca="false">SUM(F2400,H2400,J2400,K2400,L2400,M2400)</f>
        <v>150.60084</v>
      </c>
      <c r="T2400" s="25" t="n">
        <f aca="false">SUM(F2400,H2400,J2400,K2400,L2400,M2400,Q2400)</f>
        <v>150.60084</v>
      </c>
      <c r="AMH2400" s="13"/>
      <c r="AMI2400" s="0"/>
      <c r="AMJ2400" s="0"/>
    </row>
    <row r="2401" s="39" customFormat="true" ht="13.8" hidden="false" customHeight="false" outlineLevel="0" collapsed="false">
      <c r="A2401" s="16" t="n">
        <v>31602126</v>
      </c>
      <c r="B2401" s="17" t="s">
        <v>2429</v>
      </c>
      <c r="C2401" s="18"/>
      <c r="D2401" s="18"/>
      <c r="E2401" s="16" t="s">
        <v>26</v>
      </c>
      <c r="F2401" s="19" t="n">
        <f aca="false">IF(C2401="",VLOOKUP(E2401,'PORTE E UCO'!$A$5:$D$46,4,0),VLOOKUP(E2401,'PORTE E UCO'!$A$5:$D$46,4,0)*C2401)</f>
        <v>324.442174</v>
      </c>
      <c r="G2401" s="20"/>
      <c r="H2401" s="21" t="n">
        <f aca="false">G2401*$R$2</f>
        <v>0</v>
      </c>
      <c r="I2401" s="16" t="n">
        <v>0</v>
      </c>
      <c r="J2401" s="22" t="str">
        <f aca="false">IF(I2401&gt;=1,F2401*$J$2,"")</f>
        <v/>
      </c>
      <c r="K2401" s="22" t="str">
        <f aca="false">IF(I2401&gt;=2,F2401*$K$2,"")</f>
        <v/>
      </c>
      <c r="L2401" s="22" t="str">
        <f aca="false">IF(I2401&gt;=3,F2401*$L$2,"")</f>
        <v/>
      </c>
      <c r="M2401" s="22" t="str">
        <f aca="false">IF(I2401&gt;=4,F2401*$M$2,"")</f>
        <v/>
      </c>
      <c r="N2401" s="16" t="n">
        <v>3</v>
      </c>
      <c r="O2401" s="16" t="n">
        <v>0</v>
      </c>
      <c r="P2401" s="23" t="n">
        <v>0</v>
      </c>
      <c r="Q2401" s="22"/>
      <c r="R2401" s="38"/>
      <c r="S2401" s="25" t="n">
        <f aca="false">SUM(F2401,H2401,J2401,K2401,L2401,M2401)</f>
        <v>324.442174</v>
      </c>
      <c r="T2401" s="25" t="n">
        <f aca="false">SUM(F2401,H2401,J2401,K2401,L2401,M2401,Q2401)</f>
        <v>324.442174</v>
      </c>
      <c r="AMH2401" s="13"/>
      <c r="AMI2401" s="0"/>
      <c r="AMJ2401" s="0"/>
    </row>
    <row r="2402" s="39" customFormat="true" ht="13.8" hidden="false" customHeight="false" outlineLevel="0" collapsed="false">
      <c r="A2402" s="27" t="n">
        <v>31602134</v>
      </c>
      <c r="B2402" s="28" t="s">
        <v>2430</v>
      </c>
      <c r="C2402" s="29"/>
      <c r="D2402" s="29"/>
      <c r="E2402" s="27" t="s">
        <v>350</v>
      </c>
      <c r="F2402" s="19" t="n">
        <f aca="false">IF(C2402="",VLOOKUP(E2402,'PORTE E UCO'!$A$5:$D$46,4,0),VLOOKUP(E2402,'PORTE E UCO'!$A$5:$D$46,4,0)*C2402)</f>
        <v>479.687048</v>
      </c>
      <c r="G2402" s="30"/>
      <c r="H2402" s="21" t="n">
        <f aca="false">G2402*$R$2</f>
        <v>0</v>
      </c>
      <c r="I2402" s="27" t="n">
        <v>0</v>
      </c>
      <c r="J2402" s="22" t="str">
        <f aca="false">IF(I2402&gt;=1,F2402*$J$2,"")</f>
        <v/>
      </c>
      <c r="K2402" s="22" t="str">
        <f aca="false">IF(I2402&gt;=2,F2402*$K$2,"")</f>
        <v/>
      </c>
      <c r="L2402" s="22" t="str">
        <f aca="false">IF(I2402&gt;=3,F2402*$L$2,"")</f>
        <v/>
      </c>
      <c r="M2402" s="22" t="str">
        <f aca="false">IF(I2402&gt;=4,F2402*$M$2,"")</f>
        <v/>
      </c>
      <c r="N2402" s="27" t="n">
        <v>4</v>
      </c>
      <c r="O2402" s="27" t="n">
        <v>0</v>
      </c>
      <c r="P2402" s="31" t="n">
        <v>0</v>
      </c>
      <c r="Q2402" s="32"/>
      <c r="R2402" s="38"/>
      <c r="S2402" s="25" t="n">
        <f aca="false">SUM(F2402,H2402,J2402,K2402,L2402,M2402)</f>
        <v>479.687048</v>
      </c>
      <c r="T2402" s="25" t="n">
        <f aca="false">SUM(F2402,H2402,J2402,K2402,L2402,M2402,Q2402)</f>
        <v>479.687048</v>
      </c>
      <c r="AMH2402" s="13"/>
      <c r="AMI2402" s="0"/>
      <c r="AMJ2402" s="0"/>
    </row>
    <row r="2403" s="39" customFormat="true" ht="13.8" hidden="false" customHeight="false" outlineLevel="0" collapsed="false">
      <c r="A2403" s="16" t="n">
        <v>31602142</v>
      </c>
      <c r="B2403" s="17" t="s">
        <v>2431</v>
      </c>
      <c r="C2403" s="18"/>
      <c r="D2403" s="18"/>
      <c r="E2403" s="16" t="s">
        <v>350</v>
      </c>
      <c r="F2403" s="19" t="n">
        <f aca="false">IF(C2403="",VLOOKUP(E2403,'PORTE E UCO'!$A$5:$D$46,4,0),VLOOKUP(E2403,'PORTE E UCO'!$A$5:$D$46,4,0)*C2403)</f>
        <v>479.687048</v>
      </c>
      <c r="G2403" s="20"/>
      <c r="H2403" s="21" t="n">
        <f aca="false">G2403*$R$2</f>
        <v>0</v>
      </c>
      <c r="I2403" s="16" t="n">
        <v>0</v>
      </c>
      <c r="J2403" s="22" t="str">
        <f aca="false">IF(I2403&gt;=1,F2403*$J$2,"")</f>
        <v/>
      </c>
      <c r="K2403" s="22" t="str">
        <f aca="false">IF(I2403&gt;=2,F2403*$K$2,"")</f>
        <v/>
      </c>
      <c r="L2403" s="22" t="str">
        <f aca="false">IF(I2403&gt;=3,F2403*$L$2,"")</f>
        <v/>
      </c>
      <c r="M2403" s="22" t="str">
        <f aca="false">IF(I2403&gt;=4,F2403*$M$2,"")</f>
        <v/>
      </c>
      <c r="N2403" s="16" t="n">
        <v>4</v>
      </c>
      <c r="O2403" s="16" t="n">
        <v>0</v>
      </c>
      <c r="P2403" s="23" t="n">
        <v>0</v>
      </c>
      <c r="Q2403" s="22"/>
      <c r="R2403" s="38"/>
      <c r="S2403" s="25" t="n">
        <f aca="false">SUM(F2403,H2403,J2403,K2403,L2403,M2403)</f>
        <v>479.687048</v>
      </c>
      <c r="T2403" s="25" t="n">
        <f aca="false">SUM(F2403,H2403,J2403,K2403,L2403,M2403,Q2403)</f>
        <v>479.687048</v>
      </c>
      <c r="AMH2403" s="13"/>
      <c r="AMI2403" s="0"/>
      <c r="AMJ2403" s="0"/>
    </row>
    <row r="2404" s="39" customFormat="true" ht="13.8" hidden="false" customHeight="false" outlineLevel="0" collapsed="false">
      <c r="A2404" s="27" t="n">
        <v>31602150</v>
      </c>
      <c r="B2404" s="28" t="s">
        <v>2432</v>
      </c>
      <c r="C2404" s="29"/>
      <c r="D2404" s="29"/>
      <c r="E2404" s="27" t="s">
        <v>350</v>
      </c>
      <c r="F2404" s="19" t="n">
        <f aca="false">IF(C2404="",VLOOKUP(E2404,'PORTE E UCO'!$A$5:$D$46,4,0),VLOOKUP(E2404,'PORTE E UCO'!$A$5:$D$46,4,0)*C2404)</f>
        <v>479.687048</v>
      </c>
      <c r="G2404" s="30"/>
      <c r="H2404" s="21" t="n">
        <f aca="false">G2404*$R$2</f>
        <v>0</v>
      </c>
      <c r="I2404" s="27" t="n">
        <v>0</v>
      </c>
      <c r="J2404" s="22" t="str">
        <f aca="false">IF(I2404&gt;=1,F2404*$J$2,"")</f>
        <v/>
      </c>
      <c r="K2404" s="22" t="str">
        <f aca="false">IF(I2404&gt;=2,F2404*$K$2,"")</f>
        <v/>
      </c>
      <c r="L2404" s="22" t="str">
        <f aca="false">IF(I2404&gt;=3,F2404*$L$2,"")</f>
        <v/>
      </c>
      <c r="M2404" s="22" t="str">
        <f aca="false">IF(I2404&gt;=4,F2404*$M$2,"")</f>
        <v/>
      </c>
      <c r="N2404" s="27" t="n">
        <v>4</v>
      </c>
      <c r="O2404" s="27" t="n">
        <v>0</v>
      </c>
      <c r="P2404" s="31" t="n">
        <v>0</v>
      </c>
      <c r="Q2404" s="32"/>
      <c r="R2404" s="38"/>
      <c r="S2404" s="25" t="n">
        <f aca="false">SUM(F2404,H2404,J2404,K2404,L2404,M2404)</f>
        <v>479.687048</v>
      </c>
      <c r="T2404" s="25" t="n">
        <f aca="false">SUM(F2404,H2404,J2404,K2404,L2404,M2404,Q2404)</f>
        <v>479.687048</v>
      </c>
      <c r="AMH2404" s="13"/>
      <c r="AMI2404" s="0"/>
      <c r="AMJ2404" s="0"/>
    </row>
    <row r="2405" s="39" customFormat="true" ht="13.8" hidden="false" customHeight="false" outlineLevel="0" collapsed="false">
      <c r="A2405" s="16" t="n">
        <v>31602169</v>
      </c>
      <c r="B2405" s="17" t="s">
        <v>2433</v>
      </c>
      <c r="C2405" s="18"/>
      <c r="D2405" s="18"/>
      <c r="E2405" s="16" t="s">
        <v>22</v>
      </c>
      <c r="F2405" s="19" t="n">
        <f aca="false">IF(C2405="",VLOOKUP(E2405,'PORTE E UCO'!$A$5:$D$46,4,0),VLOOKUP(E2405,'PORTE E UCO'!$A$5:$D$46,4,0)*C2405)</f>
        <v>220.434104</v>
      </c>
      <c r="G2405" s="20"/>
      <c r="H2405" s="21" t="n">
        <f aca="false">G2405*$R$2</f>
        <v>0</v>
      </c>
      <c r="I2405" s="16" t="n">
        <v>0</v>
      </c>
      <c r="J2405" s="22" t="str">
        <f aca="false">IF(I2405&gt;=1,F2405*$J$2,"")</f>
        <v/>
      </c>
      <c r="K2405" s="22" t="str">
        <f aca="false">IF(I2405&gt;=2,F2405*$K$2,"")</f>
        <v/>
      </c>
      <c r="L2405" s="22" t="str">
        <f aca="false">IF(I2405&gt;=3,F2405*$L$2,"")</f>
        <v/>
      </c>
      <c r="M2405" s="22" t="str">
        <f aca="false">IF(I2405&gt;=4,F2405*$M$2,"")</f>
        <v/>
      </c>
      <c r="N2405" s="16" t="n">
        <v>2</v>
      </c>
      <c r="O2405" s="16" t="n">
        <v>0</v>
      </c>
      <c r="P2405" s="23" t="n">
        <v>0</v>
      </c>
      <c r="Q2405" s="22"/>
      <c r="R2405" s="38"/>
      <c r="S2405" s="25" t="n">
        <f aca="false">SUM(F2405,H2405,J2405,K2405,L2405,M2405)</f>
        <v>220.434104</v>
      </c>
      <c r="T2405" s="25" t="n">
        <f aca="false">SUM(F2405,H2405,J2405,K2405,L2405,M2405,Q2405)</f>
        <v>220.434104</v>
      </c>
      <c r="AMH2405" s="13"/>
      <c r="AMI2405" s="0"/>
      <c r="AMJ2405" s="0"/>
    </row>
    <row r="2406" s="39" customFormat="true" ht="13.8" hidden="false" customHeight="false" outlineLevel="0" collapsed="false">
      <c r="A2406" s="27" t="n">
        <v>31602177</v>
      </c>
      <c r="B2406" s="28" t="s">
        <v>2434</v>
      </c>
      <c r="C2406" s="29"/>
      <c r="D2406" s="29"/>
      <c r="E2406" s="27" t="s">
        <v>17</v>
      </c>
      <c r="F2406" s="19" t="n">
        <f aca="false">IF(C2406="",VLOOKUP(E2406,'PORTE E UCO'!$A$5:$D$46,4,0),VLOOKUP(E2406,'PORTE E UCO'!$A$5:$D$46,4,0)*C2406)</f>
        <v>150.60084</v>
      </c>
      <c r="G2406" s="30"/>
      <c r="H2406" s="21" t="n">
        <f aca="false">G2406*$R$2</f>
        <v>0</v>
      </c>
      <c r="I2406" s="27" t="n">
        <v>0</v>
      </c>
      <c r="J2406" s="22" t="str">
        <f aca="false">IF(I2406&gt;=1,F2406*$J$2,"")</f>
        <v/>
      </c>
      <c r="K2406" s="22" t="str">
        <f aca="false">IF(I2406&gt;=2,F2406*$K$2,"")</f>
        <v/>
      </c>
      <c r="L2406" s="22" t="str">
        <f aca="false">IF(I2406&gt;=3,F2406*$L$2,"")</f>
        <v/>
      </c>
      <c r="M2406" s="22" t="str">
        <f aca="false">IF(I2406&gt;=4,F2406*$M$2,"")</f>
        <v/>
      </c>
      <c r="N2406" s="27" t="n">
        <v>1</v>
      </c>
      <c r="O2406" s="27" t="n">
        <v>0</v>
      </c>
      <c r="P2406" s="31" t="n">
        <v>0</v>
      </c>
      <c r="Q2406" s="32"/>
      <c r="R2406" s="38"/>
      <c r="S2406" s="25" t="n">
        <f aca="false">SUM(F2406,H2406,J2406,K2406,L2406,M2406)</f>
        <v>150.60084</v>
      </c>
      <c r="T2406" s="25" t="n">
        <f aca="false">SUM(F2406,H2406,J2406,K2406,L2406,M2406,Q2406)</f>
        <v>150.60084</v>
      </c>
      <c r="AMH2406" s="13"/>
      <c r="AMI2406" s="0"/>
      <c r="AMJ2406" s="0"/>
    </row>
    <row r="2407" s="39" customFormat="true" ht="13.8" hidden="false" customHeight="false" outlineLevel="0" collapsed="false">
      <c r="A2407" s="16" t="n">
        <v>31602185</v>
      </c>
      <c r="B2407" s="17" t="s">
        <v>2435</v>
      </c>
      <c r="C2407" s="18"/>
      <c r="D2407" s="18"/>
      <c r="E2407" s="16" t="s">
        <v>17</v>
      </c>
      <c r="F2407" s="19" t="n">
        <f aca="false">IF(C2407="",VLOOKUP(E2407,'PORTE E UCO'!$A$5:$D$46,4,0),VLOOKUP(E2407,'PORTE E UCO'!$A$5:$D$46,4,0)*C2407)</f>
        <v>150.60084</v>
      </c>
      <c r="G2407" s="20"/>
      <c r="H2407" s="21" t="n">
        <f aca="false">G2407*$R$2</f>
        <v>0</v>
      </c>
      <c r="I2407" s="16" t="n">
        <v>0</v>
      </c>
      <c r="J2407" s="22" t="str">
        <f aca="false">IF(I2407&gt;=1,F2407*$J$2,"")</f>
        <v/>
      </c>
      <c r="K2407" s="22" t="str">
        <f aca="false">IF(I2407&gt;=2,F2407*$K$2,"")</f>
        <v/>
      </c>
      <c r="L2407" s="22" t="str">
        <f aca="false">IF(I2407&gt;=3,F2407*$L$2,"")</f>
        <v/>
      </c>
      <c r="M2407" s="22" t="str">
        <f aca="false">IF(I2407&gt;=4,F2407*$M$2,"")</f>
        <v/>
      </c>
      <c r="N2407" s="16" t="n">
        <v>1</v>
      </c>
      <c r="O2407" s="16" t="n">
        <v>0</v>
      </c>
      <c r="P2407" s="23" t="n">
        <v>0</v>
      </c>
      <c r="Q2407" s="22"/>
      <c r="R2407" s="38"/>
      <c r="S2407" s="25" t="n">
        <f aca="false">SUM(F2407,H2407,J2407,K2407,L2407,M2407)</f>
        <v>150.60084</v>
      </c>
      <c r="T2407" s="25" t="n">
        <f aca="false">SUM(F2407,H2407,J2407,K2407,L2407,M2407,Q2407)</f>
        <v>150.60084</v>
      </c>
      <c r="AMH2407" s="13"/>
      <c r="AMI2407" s="0"/>
      <c r="AMJ2407" s="0"/>
    </row>
    <row r="2408" s="39" customFormat="true" ht="14.95" hidden="false" customHeight="false" outlineLevel="0" collapsed="false">
      <c r="A2408" s="27" t="n">
        <v>31602207</v>
      </c>
      <c r="B2408" s="28" t="s">
        <v>2436</v>
      </c>
      <c r="C2408" s="29"/>
      <c r="D2408" s="29"/>
      <c r="E2408" s="27" t="s">
        <v>26</v>
      </c>
      <c r="F2408" s="19" t="n">
        <f aca="false">IF(C2408="",VLOOKUP(E2408,'PORTE E UCO'!$A$5:$D$46,4,0),VLOOKUP(E2408,'PORTE E UCO'!$A$5:$D$46,4,0)*C2408)</f>
        <v>324.442174</v>
      </c>
      <c r="G2408" s="30"/>
      <c r="H2408" s="21" t="n">
        <f aca="false">G2408*$R$2</f>
        <v>0</v>
      </c>
      <c r="I2408" s="27" t="n">
        <v>0</v>
      </c>
      <c r="J2408" s="22" t="str">
        <f aca="false">IF(I2408&gt;=1,F2408*$J$2,"")</f>
        <v/>
      </c>
      <c r="K2408" s="22" t="str">
        <f aca="false">IF(I2408&gt;=2,F2408*$K$2,"")</f>
        <v/>
      </c>
      <c r="L2408" s="22" t="str">
        <f aca="false">IF(I2408&gt;=3,F2408*$L$2,"")</f>
        <v/>
      </c>
      <c r="M2408" s="22" t="str">
        <f aca="false">IF(I2408&gt;=4,F2408*$M$2,"")</f>
        <v/>
      </c>
      <c r="N2408" s="27" t="n">
        <v>3</v>
      </c>
      <c r="O2408" s="27" t="n">
        <v>0</v>
      </c>
      <c r="P2408" s="31" t="n">
        <v>0</v>
      </c>
      <c r="Q2408" s="32"/>
      <c r="R2408" s="38"/>
      <c r="S2408" s="25" t="n">
        <f aca="false">SUM(F2408,H2408,J2408,K2408,L2408,M2408)</f>
        <v>324.442174</v>
      </c>
      <c r="T2408" s="25" t="n">
        <f aca="false">SUM(F2408,H2408,J2408,K2408,L2408,M2408,Q2408)</f>
        <v>324.442174</v>
      </c>
      <c r="AMH2408" s="13"/>
      <c r="AMI2408" s="0"/>
      <c r="AMJ2408" s="0"/>
    </row>
    <row r="2409" s="39" customFormat="true" ht="13.8" hidden="false" customHeight="false" outlineLevel="0" collapsed="false">
      <c r="A2409" s="16" t="n">
        <v>31602215</v>
      </c>
      <c r="B2409" s="17" t="s">
        <v>2437</v>
      </c>
      <c r="C2409" s="18"/>
      <c r="D2409" s="18"/>
      <c r="E2409" s="16" t="s">
        <v>17</v>
      </c>
      <c r="F2409" s="19" t="n">
        <f aca="false">IF(C2409="",VLOOKUP(E2409,'PORTE E UCO'!$A$5:$D$46,4,0),VLOOKUP(E2409,'PORTE E UCO'!$A$5:$D$46,4,0)*C2409)</f>
        <v>150.60084</v>
      </c>
      <c r="G2409" s="20"/>
      <c r="H2409" s="21" t="n">
        <f aca="false">G2409*$R$2</f>
        <v>0</v>
      </c>
      <c r="I2409" s="16" t="n">
        <v>0</v>
      </c>
      <c r="J2409" s="22" t="str">
        <f aca="false">IF(I2409&gt;=1,F2409*$J$2,"")</f>
        <v/>
      </c>
      <c r="K2409" s="22" t="str">
        <f aca="false">IF(I2409&gt;=2,F2409*$K$2,"")</f>
        <v/>
      </c>
      <c r="L2409" s="22" t="str">
        <f aca="false">IF(I2409&gt;=3,F2409*$L$2,"")</f>
        <v/>
      </c>
      <c r="M2409" s="22" t="str">
        <f aca="false">IF(I2409&gt;=4,F2409*$M$2,"")</f>
        <v/>
      </c>
      <c r="N2409" s="16" t="n">
        <v>1</v>
      </c>
      <c r="O2409" s="16" t="n">
        <v>0</v>
      </c>
      <c r="P2409" s="23" t="n">
        <v>0</v>
      </c>
      <c r="Q2409" s="22"/>
      <c r="R2409" s="38"/>
      <c r="S2409" s="25" t="n">
        <f aca="false">SUM(F2409,H2409,J2409,K2409,L2409,M2409)</f>
        <v>150.60084</v>
      </c>
      <c r="T2409" s="25" t="n">
        <f aca="false">SUM(F2409,H2409,J2409,K2409,L2409,M2409,Q2409)</f>
        <v>150.60084</v>
      </c>
      <c r="AMH2409" s="13"/>
      <c r="AMI2409" s="0"/>
      <c r="AMJ2409" s="0"/>
    </row>
    <row r="2410" s="39" customFormat="true" ht="14.95" hidden="false" customHeight="false" outlineLevel="0" collapsed="false">
      <c r="A2410" s="27" t="n">
        <v>31602223</v>
      </c>
      <c r="B2410" s="28" t="s">
        <v>2438</v>
      </c>
      <c r="C2410" s="29"/>
      <c r="D2410" s="29"/>
      <c r="E2410" s="27" t="s">
        <v>22</v>
      </c>
      <c r="F2410" s="19" t="n">
        <f aca="false">IF(C2410="",VLOOKUP(E2410,'PORTE E UCO'!$A$5:$D$46,4,0),VLOOKUP(E2410,'PORTE E UCO'!$A$5:$D$46,4,0)*C2410)</f>
        <v>220.434104</v>
      </c>
      <c r="G2410" s="30"/>
      <c r="H2410" s="21" t="n">
        <f aca="false">G2410*$R$2</f>
        <v>0</v>
      </c>
      <c r="I2410" s="27" t="n">
        <v>0</v>
      </c>
      <c r="J2410" s="22" t="str">
        <f aca="false">IF(I2410&gt;=1,F2410*$J$2,"")</f>
        <v/>
      </c>
      <c r="K2410" s="22" t="str">
        <f aca="false">IF(I2410&gt;=2,F2410*$K$2,"")</f>
        <v/>
      </c>
      <c r="L2410" s="22" t="str">
        <f aca="false">IF(I2410&gt;=3,F2410*$L$2,"")</f>
        <v/>
      </c>
      <c r="M2410" s="22" t="str">
        <f aca="false">IF(I2410&gt;=4,F2410*$M$2,"")</f>
        <v/>
      </c>
      <c r="N2410" s="27" t="n">
        <v>2</v>
      </c>
      <c r="O2410" s="27" t="n">
        <v>0</v>
      </c>
      <c r="P2410" s="31" t="n">
        <v>0</v>
      </c>
      <c r="Q2410" s="32"/>
      <c r="R2410" s="38"/>
      <c r="S2410" s="25" t="n">
        <f aca="false">SUM(F2410,H2410,J2410,K2410,L2410,M2410)</f>
        <v>220.434104</v>
      </c>
      <c r="T2410" s="25" t="n">
        <f aca="false">SUM(F2410,H2410,J2410,K2410,L2410,M2410,Q2410)</f>
        <v>220.434104</v>
      </c>
      <c r="AMH2410" s="13"/>
      <c r="AMI2410" s="0"/>
      <c r="AMJ2410" s="0"/>
    </row>
    <row r="2411" s="39" customFormat="true" ht="13.8" hidden="false" customHeight="false" outlineLevel="0" collapsed="false">
      <c r="A2411" s="16" t="n">
        <v>40101010</v>
      </c>
      <c r="B2411" s="17" t="s">
        <v>2439</v>
      </c>
      <c r="C2411" s="18"/>
      <c r="D2411" s="18"/>
      <c r="E2411" s="16" t="s">
        <v>54</v>
      </c>
      <c r="F2411" s="19" t="n">
        <f aca="false">IF(C2411="",VLOOKUP(E2411,'PORTE E UCO'!$A$5:$D$46,4,0),VLOOKUP(E2411,'PORTE E UCO'!$A$5:$D$46,4,0)*C2411)</f>
        <v>35.31295</v>
      </c>
      <c r="G2411" s="20" t="n">
        <v>0.75</v>
      </c>
      <c r="H2411" s="21" t="n">
        <f aca="false">G2411*$R$2</f>
        <v>14.755224</v>
      </c>
      <c r="I2411" s="16" t="n">
        <v>0</v>
      </c>
      <c r="J2411" s="22" t="str">
        <f aca="false">IF(I2411&gt;=1,F2411*$J$2,"")</f>
        <v/>
      </c>
      <c r="K2411" s="22" t="str">
        <f aca="false">IF(I2411&gt;=2,F2411*$K$2,"")</f>
        <v/>
      </c>
      <c r="L2411" s="22" t="str">
        <f aca="false">IF(I2411&gt;=3,F2411*$L$2,"")</f>
        <v/>
      </c>
      <c r="M2411" s="22" t="str">
        <f aca="false">IF(I2411&gt;=4,F2411*$M$2,"")</f>
        <v/>
      </c>
      <c r="N2411" s="16" t="n">
        <v>0</v>
      </c>
      <c r="O2411" s="16" t="n">
        <v>0</v>
      </c>
      <c r="P2411" s="23" t="n">
        <v>0</v>
      </c>
      <c r="Q2411" s="22"/>
      <c r="R2411" s="38"/>
      <c r="S2411" s="25" t="n">
        <f aca="false">SUM(F2411,H2411,J2411,K2411,L2411,M2411)</f>
        <v>50.068174</v>
      </c>
      <c r="T2411" s="25" t="n">
        <f aca="false">SUM(F2411,H2411,J2411,K2411,L2411,M2411,Q2411)</f>
        <v>50.068174</v>
      </c>
      <c r="AMH2411" s="13"/>
      <c r="AMI2411" s="0"/>
      <c r="AMJ2411" s="0"/>
    </row>
    <row r="2412" s="39" customFormat="true" ht="13.8" hidden="false" customHeight="false" outlineLevel="0" collapsed="false">
      <c r="A2412" s="27" t="n">
        <v>40101029</v>
      </c>
      <c r="B2412" s="28" t="s">
        <v>2440</v>
      </c>
      <c r="C2412" s="29"/>
      <c r="D2412" s="29"/>
      <c r="E2412" s="27" t="s">
        <v>54</v>
      </c>
      <c r="F2412" s="19" t="n">
        <f aca="false">IF(C2412="",VLOOKUP(E2412,'PORTE E UCO'!$A$5:$D$46,4,0),VLOOKUP(E2412,'PORTE E UCO'!$A$5:$D$46,4,0)*C2412)</f>
        <v>35.31295</v>
      </c>
      <c r="G2412" s="30" t="n">
        <v>1.84</v>
      </c>
      <c r="H2412" s="21" t="n">
        <f aca="false">G2412*$R$2</f>
        <v>36.19948288</v>
      </c>
      <c r="I2412" s="27" t="n">
        <v>0</v>
      </c>
      <c r="J2412" s="22" t="str">
        <f aca="false">IF(I2412&gt;=1,F2412*$J$2,"")</f>
        <v/>
      </c>
      <c r="K2412" s="22" t="str">
        <f aca="false">IF(I2412&gt;=2,F2412*$K$2,"")</f>
        <v/>
      </c>
      <c r="L2412" s="22" t="str">
        <f aca="false">IF(I2412&gt;=3,F2412*$L$2,"")</f>
        <v/>
      </c>
      <c r="M2412" s="22" t="str">
        <f aca="false">IF(I2412&gt;=4,F2412*$M$2,"")</f>
        <v/>
      </c>
      <c r="N2412" s="27" t="n">
        <v>0</v>
      </c>
      <c r="O2412" s="27" t="n">
        <v>0</v>
      </c>
      <c r="P2412" s="31" t="n">
        <v>0</v>
      </c>
      <c r="Q2412" s="32"/>
      <c r="R2412" s="38"/>
      <c r="S2412" s="25" t="n">
        <f aca="false">SUM(F2412,H2412,J2412,K2412,L2412,M2412)</f>
        <v>71.51243288</v>
      </c>
      <c r="T2412" s="25" t="n">
        <f aca="false">SUM(F2412,H2412,J2412,K2412,L2412,M2412,Q2412)</f>
        <v>71.51243288</v>
      </c>
      <c r="AMH2412" s="13"/>
      <c r="AMI2412" s="0"/>
      <c r="AMJ2412" s="0"/>
    </row>
    <row r="2413" s="39" customFormat="true" ht="21.65" hidden="false" customHeight="false" outlineLevel="0" collapsed="false">
      <c r="A2413" s="16" t="n">
        <v>40101061</v>
      </c>
      <c r="B2413" s="17" t="s">
        <v>2441</v>
      </c>
      <c r="C2413" s="18"/>
      <c r="D2413" s="18"/>
      <c r="E2413" s="16" t="s">
        <v>37</v>
      </c>
      <c r="F2413" s="19" t="n">
        <f aca="false">IF(C2413="",VLOOKUP(E2413,'PORTE E UCO'!$A$5:$D$46,4,0),VLOOKUP(E2413,'PORTE E UCO'!$A$5:$D$46,4,0)*C2413)</f>
        <v>192.437794</v>
      </c>
      <c r="G2413" s="20" t="n">
        <v>11</v>
      </c>
      <c r="H2413" s="21" t="n">
        <f aca="false">G2413*$R$2</f>
        <v>216.409952</v>
      </c>
      <c r="I2413" s="16" t="n">
        <v>0</v>
      </c>
      <c r="J2413" s="22" t="str">
        <f aca="false">IF(I2413&gt;=1,F2413*$J$2,"")</f>
        <v/>
      </c>
      <c r="K2413" s="22" t="str">
        <f aca="false">IF(I2413&gt;=2,F2413*$K$2,"")</f>
        <v/>
      </c>
      <c r="L2413" s="22" t="str">
        <f aca="false">IF(I2413&gt;=3,F2413*$L$2,"")</f>
        <v/>
      </c>
      <c r="M2413" s="22" t="str">
        <f aca="false">IF(I2413&gt;=4,F2413*$M$2,"")</f>
        <v/>
      </c>
      <c r="N2413" s="16" t="n">
        <v>0</v>
      </c>
      <c r="O2413" s="16" t="n">
        <v>0</v>
      </c>
      <c r="P2413" s="23" t="n">
        <v>0</v>
      </c>
      <c r="Q2413" s="22"/>
      <c r="R2413" s="38"/>
      <c r="S2413" s="25" t="n">
        <f aca="false">SUM(F2413,H2413,J2413,K2413,L2413,M2413)</f>
        <v>408.847746</v>
      </c>
      <c r="T2413" s="25" t="n">
        <f aca="false">SUM(F2413,H2413,J2413,K2413,L2413,M2413,Q2413)</f>
        <v>408.847746</v>
      </c>
      <c r="AMH2413" s="13"/>
      <c r="AMI2413" s="0"/>
      <c r="AMJ2413" s="0"/>
    </row>
    <row r="2414" s="39" customFormat="true" ht="13.8" hidden="false" customHeight="false" outlineLevel="0" collapsed="false">
      <c r="A2414" s="27" t="n">
        <v>40101037</v>
      </c>
      <c r="B2414" s="28" t="s">
        <v>2442</v>
      </c>
      <c r="C2414" s="29"/>
      <c r="D2414" s="29"/>
      <c r="E2414" s="27" t="s">
        <v>20</v>
      </c>
      <c r="F2414" s="19" t="n">
        <f aca="false">IF(C2414="",VLOOKUP(E2414,'PORTE E UCO'!$A$5:$D$46,4,0),VLOOKUP(E2414,'PORTE E UCO'!$A$5:$D$46,4,0)*C2414)</f>
        <v>70.656386</v>
      </c>
      <c r="G2414" s="30" t="n">
        <v>8.87</v>
      </c>
      <c r="H2414" s="21" t="n">
        <f aca="false">G2414*$R$2</f>
        <v>174.50511584</v>
      </c>
      <c r="I2414" s="27" t="n">
        <v>0</v>
      </c>
      <c r="J2414" s="22" t="str">
        <f aca="false">IF(I2414&gt;=1,F2414*$J$2,"")</f>
        <v/>
      </c>
      <c r="K2414" s="22" t="str">
        <f aca="false">IF(I2414&gt;=2,F2414*$K$2,"")</f>
        <v/>
      </c>
      <c r="L2414" s="22" t="str">
        <f aca="false">IF(I2414&gt;=3,F2414*$L$2,"")</f>
        <v/>
      </c>
      <c r="M2414" s="22" t="str">
        <f aca="false">IF(I2414&gt;=4,F2414*$M$2,"")</f>
        <v/>
      </c>
      <c r="N2414" s="27" t="n">
        <v>0</v>
      </c>
      <c r="O2414" s="27" t="n">
        <v>0</v>
      </c>
      <c r="P2414" s="31" t="n">
        <v>0</v>
      </c>
      <c r="Q2414" s="32"/>
      <c r="R2414" s="38"/>
      <c r="S2414" s="25" t="n">
        <f aca="false">SUM(F2414,H2414,J2414,K2414,L2414,M2414)</f>
        <v>245.16150184</v>
      </c>
      <c r="T2414" s="25" t="n">
        <f aca="false">SUM(F2414,H2414,J2414,K2414,L2414,M2414,Q2414)</f>
        <v>245.16150184</v>
      </c>
      <c r="AMH2414" s="13"/>
      <c r="AMI2414" s="0"/>
      <c r="AMJ2414" s="0"/>
    </row>
    <row r="2415" s="39" customFormat="true" ht="14.95" hidden="false" customHeight="false" outlineLevel="0" collapsed="false">
      <c r="A2415" s="16" t="n">
        <v>40101045</v>
      </c>
      <c r="B2415" s="17" t="s">
        <v>2443</v>
      </c>
      <c r="C2415" s="18"/>
      <c r="D2415" s="18"/>
      <c r="E2415" s="16" t="s">
        <v>20</v>
      </c>
      <c r="F2415" s="19" t="n">
        <f aca="false">IF(C2415="",VLOOKUP(E2415,'PORTE E UCO'!$A$5:$D$46,4,0),VLOOKUP(E2415,'PORTE E UCO'!$A$5:$D$46,4,0)*C2415)</f>
        <v>70.656386</v>
      </c>
      <c r="G2415" s="20" t="n">
        <v>7.16</v>
      </c>
      <c r="H2415" s="21" t="n">
        <f aca="false">G2415*$R$2</f>
        <v>140.86320512</v>
      </c>
      <c r="I2415" s="16" t="n">
        <v>0</v>
      </c>
      <c r="J2415" s="22" t="str">
        <f aca="false">IF(I2415&gt;=1,F2415*$J$2,"")</f>
        <v/>
      </c>
      <c r="K2415" s="22" t="str">
        <f aca="false">IF(I2415&gt;=2,F2415*$K$2,"")</f>
        <v/>
      </c>
      <c r="L2415" s="22" t="str">
        <f aca="false">IF(I2415&gt;=3,F2415*$L$2,"")</f>
        <v/>
      </c>
      <c r="M2415" s="22" t="str">
        <f aca="false">IF(I2415&gt;=4,F2415*$M$2,"")</f>
        <v/>
      </c>
      <c r="N2415" s="16" t="n">
        <v>0</v>
      </c>
      <c r="O2415" s="16" t="n">
        <v>0</v>
      </c>
      <c r="P2415" s="23" t="n">
        <v>0</v>
      </c>
      <c r="Q2415" s="22"/>
      <c r="R2415" s="38"/>
      <c r="S2415" s="25" t="n">
        <f aca="false">SUM(F2415,H2415,J2415,K2415,L2415,M2415)</f>
        <v>211.51959112</v>
      </c>
      <c r="T2415" s="25" t="n">
        <f aca="false">SUM(F2415,H2415,J2415,K2415,L2415,M2415,Q2415)</f>
        <v>211.51959112</v>
      </c>
      <c r="AMH2415" s="13"/>
      <c r="AMI2415" s="0"/>
      <c r="AMJ2415" s="0"/>
    </row>
    <row r="2416" s="39" customFormat="true" ht="13.8" hidden="false" customHeight="false" outlineLevel="0" collapsed="false">
      <c r="A2416" s="27" t="n">
        <v>40102017</v>
      </c>
      <c r="B2416" s="28" t="s">
        <v>2444</v>
      </c>
      <c r="C2416" s="29"/>
      <c r="D2416" s="29"/>
      <c r="E2416" s="27" t="s">
        <v>24</v>
      </c>
      <c r="F2416" s="19" t="n">
        <f aca="false">IF(C2416="",VLOOKUP(E2416,'PORTE E UCO'!$A$5:$D$46,4,0),VLOOKUP(E2416,'PORTE E UCO'!$A$5:$D$46,4,0)*C2416)</f>
        <v>377.223602</v>
      </c>
      <c r="G2416" s="30" t="n">
        <v>10.62</v>
      </c>
      <c r="H2416" s="21" t="n">
        <f aca="false">G2416*$R$2</f>
        <v>208.93397184</v>
      </c>
      <c r="I2416" s="27" t="n">
        <v>0</v>
      </c>
      <c r="J2416" s="22" t="str">
        <f aca="false">IF(I2416&gt;=1,F2416*$J$2,"")</f>
        <v/>
      </c>
      <c r="K2416" s="22" t="str">
        <f aca="false">IF(I2416&gt;=2,F2416*$K$2,"")</f>
        <v/>
      </c>
      <c r="L2416" s="22" t="str">
        <f aca="false">IF(I2416&gt;=3,F2416*$L$2,"")</f>
        <v/>
      </c>
      <c r="M2416" s="22" t="str">
        <f aca="false">IF(I2416&gt;=4,F2416*$M$2,"")</f>
        <v/>
      </c>
      <c r="N2416" s="27" t="n">
        <v>0</v>
      </c>
      <c r="O2416" s="27" t="n">
        <v>0</v>
      </c>
      <c r="P2416" s="31" t="n">
        <v>0</v>
      </c>
      <c r="Q2416" s="32"/>
      <c r="R2416" s="38"/>
      <c r="S2416" s="25" t="n">
        <f aca="false">SUM(F2416,H2416,J2416,K2416,L2416,M2416)</f>
        <v>586.15757384</v>
      </c>
      <c r="T2416" s="25" t="n">
        <f aca="false">SUM(F2416,H2416,J2416,K2416,L2416,M2416,Q2416)</f>
        <v>586.15757384</v>
      </c>
      <c r="AMH2416" s="13"/>
      <c r="AMI2416" s="0"/>
      <c r="AMJ2416" s="0"/>
    </row>
    <row r="2417" s="39" customFormat="true" ht="13.8" hidden="false" customHeight="false" outlineLevel="0" collapsed="false">
      <c r="A2417" s="16" t="n">
        <v>40102025</v>
      </c>
      <c r="B2417" s="17" t="s">
        <v>2445</v>
      </c>
      <c r="C2417" s="18"/>
      <c r="D2417" s="18"/>
      <c r="E2417" s="16" t="s">
        <v>24</v>
      </c>
      <c r="F2417" s="19" t="n">
        <f aca="false">IF(C2417="",VLOOKUP(E2417,'PORTE E UCO'!$A$5:$D$46,4,0),VLOOKUP(E2417,'PORTE E UCO'!$A$5:$D$46,4,0)*C2417)</f>
        <v>377.223602</v>
      </c>
      <c r="G2417" s="20" t="n">
        <v>9.486</v>
      </c>
      <c r="H2417" s="21" t="n">
        <f aca="false">G2417*$R$2</f>
        <v>186.624073152</v>
      </c>
      <c r="I2417" s="16" t="n">
        <v>0</v>
      </c>
      <c r="J2417" s="22" t="str">
        <f aca="false">IF(I2417&gt;=1,F2417*$J$2,"")</f>
        <v/>
      </c>
      <c r="K2417" s="22" t="str">
        <f aca="false">IF(I2417&gt;=2,F2417*$K$2,"")</f>
        <v/>
      </c>
      <c r="L2417" s="22" t="str">
        <f aca="false">IF(I2417&gt;=3,F2417*$L$2,"")</f>
        <v/>
      </c>
      <c r="M2417" s="22" t="str">
        <f aca="false">IF(I2417&gt;=4,F2417*$M$2,"")</f>
        <v/>
      </c>
      <c r="N2417" s="16" t="n">
        <v>0</v>
      </c>
      <c r="O2417" s="16" t="n">
        <v>0</v>
      </c>
      <c r="P2417" s="23" t="n">
        <v>0</v>
      </c>
      <c r="Q2417" s="22"/>
      <c r="R2417" s="38"/>
      <c r="S2417" s="25" t="n">
        <f aca="false">SUM(F2417,H2417,J2417,K2417,L2417,M2417)</f>
        <v>563.847675152</v>
      </c>
      <c r="T2417" s="25" t="n">
        <f aca="false">SUM(F2417,H2417,J2417,K2417,L2417,M2417,Q2417)</f>
        <v>563.847675152</v>
      </c>
      <c r="AMH2417" s="13"/>
      <c r="AMI2417" s="0"/>
      <c r="AMJ2417" s="0"/>
    </row>
    <row r="2418" s="39" customFormat="true" ht="13.8" hidden="false" customHeight="false" outlineLevel="0" collapsed="false">
      <c r="A2418" s="27" t="n">
        <v>40102033</v>
      </c>
      <c r="B2418" s="28" t="s">
        <v>2446</v>
      </c>
      <c r="C2418" s="29"/>
      <c r="D2418" s="29"/>
      <c r="E2418" s="27" t="s">
        <v>59</v>
      </c>
      <c r="F2418" s="19" t="n">
        <f aca="false">IF(C2418="",VLOOKUP(E2418,'PORTE E UCO'!$A$5:$D$46,4,0),VLOOKUP(E2418,'PORTE E UCO'!$A$5:$D$46,4,0)*C2418)</f>
        <v>349.26794</v>
      </c>
      <c r="G2418" s="30" t="n">
        <v>9.486</v>
      </c>
      <c r="H2418" s="21" t="n">
        <f aca="false">G2418*$R$2</f>
        <v>186.624073152</v>
      </c>
      <c r="I2418" s="27" t="n">
        <v>0</v>
      </c>
      <c r="J2418" s="22" t="str">
        <f aca="false">IF(I2418&gt;=1,F2418*$J$2,"")</f>
        <v/>
      </c>
      <c r="K2418" s="22" t="str">
        <f aca="false">IF(I2418&gt;=2,F2418*$K$2,"")</f>
        <v/>
      </c>
      <c r="L2418" s="22" t="str">
        <f aca="false">IF(I2418&gt;=3,F2418*$L$2,"")</f>
        <v/>
      </c>
      <c r="M2418" s="22" t="str">
        <f aca="false">IF(I2418&gt;=4,F2418*$M$2,"")</f>
        <v/>
      </c>
      <c r="N2418" s="27" t="n">
        <v>0</v>
      </c>
      <c r="O2418" s="27" t="n">
        <v>0</v>
      </c>
      <c r="P2418" s="31" t="n">
        <v>0</v>
      </c>
      <c r="Q2418" s="32"/>
      <c r="R2418" s="38"/>
      <c r="S2418" s="25" t="n">
        <f aca="false">SUM(F2418,H2418,J2418,K2418,L2418,M2418)</f>
        <v>535.892013152</v>
      </c>
      <c r="T2418" s="25" t="n">
        <f aca="false">SUM(F2418,H2418,J2418,K2418,L2418,M2418,Q2418)</f>
        <v>535.892013152</v>
      </c>
      <c r="AMH2418" s="13"/>
      <c r="AMI2418" s="0"/>
      <c r="AMJ2418" s="0"/>
    </row>
    <row r="2419" s="39" customFormat="true" ht="14.95" hidden="false" customHeight="false" outlineLevel="0" collapsed="false">
      <c r="A2419" s="16" t="n">
        <v>40102041</v>
      </c>
      <c r="B2419" s="17" t="s">
        <v>2447</v>
      </c>
      <c r="C2419" s="18"/>
      <c r="D2419" s="18"/>
      <c r="E2419" s="16" t="s">
        <v>26</v>
      </c>
      <c r="F2419" s="19" t="n">
        <f aca="false">IF(C2419="",VLOOKUP(E2419,'PORTE E UCO'!$A$5:$D$46,4,0),VLOOKUP(E2419,'PORTE E UCO'!$A$5:$D$46,4,0)*C2419)</f>
        <v>324.442174</v>
      </c>
      <c r="G2419" s="20" t="n">
        <v>9.486</v>
      </c>
      <c r="H2419" s="21" t="n">
        <f aca="false">G2419*$R$2</f>
        <v>186.624073152</v>
      </c>
      <c r="I2419" s="16" t="n">
        <v>0</v>
      </c>
      <c r="J2419" s="22" t="str">
        <f aca="false">IF(I2419&gt;=1,F2419*$J$2,"")</f>
        <v/>
      </c>
      <c r="K2419" s="22" t="str">
        <f aca="false">IF(I2419&gt;=2,F2419*$K$2,"")</f>
        <v/>
      </c>
      <c r="L2419" s="22" t="str">
        <f aca="false">IF(I2419&gt;=3,F2419*$L$2,"")</f>
        <v/>
      </c>
      <c r="M2419" s="22" t="str">
        <f aca="false">IF(I2419&gt;=4,F2419*$M$2,"")</f>
        <v/>
      </c>
      <c r="N2419" s="16" t="n">
        <v>0</v>
      </c>
      <c r="O2419" s="16" t="n">
        <v>0</v>
      </c>
      <c r="P2419" s="23" t="n">
        <v>0</v>
      </c>
      <c r="Q2419" s="22"/>
      <c r="R2419" s="38"/>
      <c r="S2419" s="25" t="n">
        <f aca="false">SUM(F2419,H2419,J2419,K2419,L2419,M2419)</f>
        <v>511.066247152</v>
      </c>
      <c r="T2419" s="25" t="n">
        <f aca="false">SUM(F2419,H2419,J2419,K2419,L2419,M2419,Q2419)</f>
        <v>511.066247152</v>
      </c>
      <c r="AMH2419" s="13"/>
      <c r="AMI2419" s="0"/>
      <c r="AMJ2419" s="0"/>
    </row>
    <row r="2420" s="39" customFormat="true" ht="13.8" hidden="false" customHeight="false" outlineLevel="0" collapsed="false">
      <c r="A2420" s="27" t="n">
        <v>40102050</v>
      </c>
      <c r="B2420" s="28" t="s">
        <v>2448</v>
      </c>
      <c r="C2420" s="29"/>
      <c r="D2420" s="29"/>
      <c r="E2420" s="27" t="s">
        <v>24</v>
      </c>
      <c r="F2420" s="19" t="n">
        <f aca="false">IF(C2420="",VLOOKUP(E2420,'PORTE E UCO'!$A$5:$D$46,4,0),VLOOKUP(E2420,'PORTE E UCO'!$A$5:$D$46,4,0)*C2420)</f>
        <v>377.223602</v>
      </c>
      <c r="G2420" s="30" t="n">
        <v>10.638</v>
      </c>
      <c r="H2420" s="21" t="n">
        <f aca="false">G2420*$R$2</f>
        <v>209.288097216</v>
      </c>
      <c r="I2420" s="27" t="n">
        <v>0</v>
      </c>
      <c r="J2420" s="22" t="str">
        <f aca="false">IF(I2420&gt;=1,F2420*$J$2,"")</f>
        <v/>
      </c>
      <c r="K2420" s="22" t="str">
        <f aca="false">IF(I2420&gt;=2,F2420*$K$2,"")</f>
        <v/>
      </c>
      <c r="L2420" s="22" t="str">
        <f aca="false">IF(I2420&gt;=3,F2420*$L$2,"")</f>
        <v/>
      </c>
      <c r="M2420" s="22" t="str">
        <f aca="false">IF(I2420&gt;=4,F2420*$M$2,"")</f>
        <v/>
      </c>
      <c r="N2420" s="27" t="n">
        <v>0</v>
      </c>
      <c r="O2420" s="27" t="n">
        <v>0</v>
      </c>
      <c r="P2420" s="31" t="n">
        <v>0</v>
      </c>
      <c r="Q2420" s="32"/>
      <c r="R2420" s="38"/>
      <c r="S2420" s="25" t="n">
        <f aca="false">SUM(F2420,H2420,J2420,K2420,L2420,M2420)</f>
        <v>586.511699216</v>
      </c>
      <c r="T2420" s="25" t="n">
        <f aca="false">SUM(F2420,H2420,J2420,K2420,L2420,M2420,Q2420)</f>
        <v>586.511699216</v>
      </c>
      <c r="AMH2420" s="13"/>
      <c r="AMI2420" s="0"/>
      <c r="AMJ2420" s="0"/>
    </row>
    <row r="2421" s="39" customFormat="true" ht="13.8" hidden="false" customHeight="false" outlineLevel="0" collapsed="false">
      <c r="A2421" s="16" t="n">
        <v>40102068</v>
      </c>
      <c r="B2421" s="17" t="s">
        <v>2449</v>
      </c>
      <c r="C2421" s="18"/>
      <c r="D2421" s="18"/>
      <c r="E2421" s="16" t="s">
        <v>24</v>
      </c>
      <c r="F2421" s="19" t="n">
        <f aca="false">IF(C2421="",VLOOKUP(E2421,'PORTE E UCO'!$A$5:$D$46,4,0),VLOOKUP(E2421,'PORTE E UCO'!$A$5:$D$46,4,0)*C2421)</f>
        <v>377.223602</v>
      </c>
      <c r="G2421" s="20" t="n">
        <v>9.486</v>
      </c>
      <c r="H2421" s="21" t="n">
        <f aca="false">G2421*$R$2</f>
        <v>186.624073152</v>
      </c>
      <c r="I2421" s="16" t="n">
        <v>0</v>
      </c>
      <c r="J2421" s="22" t="str">
        <f aca="false">IF(I2421&gt;=1,F2421*$J$2,"")</f>
        <v/>
      </c>
      <c r="K2421" s="22" t="str">
        <f aca="false">IF(I2421&gt;=2,F2421*$K$2,"")</f>
        <v/>
      </c>
      <c r="L2421" s="22" t="str">
        <f aca="false">IF(I2421&gt;=3,F2421*$L$2,"")</f>
        <v/>
      </c>
      <c r="M2421" s="22" t="str">
        <f aca="false">IF(I2421&gt;=4,F2421*$M$2,"")</f>
        <v/>
      </c>
      <c r="N2421" s="16" t="n">
        <v>0</v>
      </c>
      <c r="O2421" s="16" t="n">
        <v>0</v>
      </c>
      <c r="P2421" s="23" t="n">
        <v>0</v>
      </c>
      <c r="Q2421" s="22"/>
      <c r="R2421" s="38"/>
      <c r="S2421" s="25" t="n">
        <f aca="false">SUM(F2421,H2421,J2421,K2421,L2421,M2421)</f>
        <v>563.847675152</v>
      </c>
      <c r="T2421" s="25" t="n">
        <f aca="false">SUM(F2421,H2421,J2421,K2421,L2421,M2421,Q2421)</f>
        <v>563.847675152</v>
      </c>
      <c r="AMH2421" s="13"/>
      <c r="AMI2421" s="0"/>
      <c r="AMJ2421" s="0"/>
    </row>
    <row r="2422" s="39" customFormat="true" ht="13.8" hidden="false" customHeight="false" outlineLevel="0" collapsed="false">
      <c r="A2422" s="27" t="n">
        <v>40102076</v>
      </c>
      <c r="B2422" s="28" t="s">
        <v>2450</v>
      </c>
      <c r="C2422" s="29"/>
      <c r="D2422" s="29"/>
      <c r="E2422" s="27" t="s">
        <v>24</v>
      </c>
      <c r="F2422" s="19" t="n">
        <f aca="false">IF(C2422="",VLOOKUP(E2422,'PORTE E UCO'!$A$5:$D$46,4,0),VLOOKUP(E2422,'PORTE E UCO'!$A$5:$D$46,4,0)*C2422)</f>
        <v>377.223602</v>
      </c>
      <c r="G2422" s="30" t="n">
        <v>9.486</v>
      </c>
      <c r="H2422" s="21" t="n">
        <f aca="false">G2422*$R$2</f>
        <v>186.624073152</v>
      </c>
      <c r="I2422" s="27" t="n">
        <v>0</v>
      </c>
      <c r="J2422" s="22" t="str">
        <f aca="false">IF(I2422&gt;=1,F2422*$J$2,"")</f>
        <v/>
      </c>
      <c r="K2422" s="22" t="str">
        <f aca="false">IF(I2422&gt;=2,F2422*$K$2,"")</f>
        <v/>
      </c>
      <c r="L2422" s="22" t="str">
        <f aca="false">IF(I2422&gt;=3,F2422*$L$2,"")</f>
        <v/>
      </c>
      <c r="M2422" s="22" t="str">
        <f aca="false">IF(I2422&gt;=4,F2422*$M$2,"")</f>
        <v/>
      </c>
      <c r="N2422" s="27" t="n">
        <v>0</v>
      </c>
      <c r="O2422" s="27" t="n">
        <v>0</v>
      </c>
      <c r="P2422" s="31" t="n">
        <v>0</v>
      </c>
      <c r="Q2422" s="32"/>
      <c r="R2422" s="38"/>
      <c r="S2422" s="25" t="n">
        <f aca="false">SUM(F2422,H2422,J2422,K2422,L2422,M2422)</f>
        <v>563.847675152</v>
      </c>
      <c r="T2422" s="25" t="n">
        <f aca="false">SUM(F2422,H2422,J2422,K2422,L2422,M2422,Q2422)</f>
        <v>563.847675152</v>
      </c>
      <c r="AMH2422" s="13"/>
      <c r="AMI2422" s="0"/>
      <c r="AMJ2422" s="0"/>
    </row>
    <row r="2423" s="39" customFormat="true" ht="13.8" hidden="false" customHeight="false" outlineLevel="0" collapsed="false">
      <c r="A2423" s="16" t="n">
        <v>40102092</v>
      </c>
      <c r="B2423" s="17" t="s">
        <v>2451</v>
      </c>
      <c r="C2423" s="18"/>
      <c r="D2423" s="18"/>
      <c r="E2423" s="16" t="s">
        <v>24</v>
      </c>
      <c r="F2423" s="19" t="n">
        <f aca="false">IF(C2423="",VLOOKUP(E2423,'PORTE E UCO'!$A$5:$D$46,4,0),VLOOKUP(E2423,'PORTE E UCO'!$A$5:$D$46,4,0)*C2423)</f>
        <v>377.223602</v>
      </c>
      <c r="G2423" s="20" t="n">
        <v>9.66</v>
      </c>
      <c r="H2423" s="21" t="n">
        <f aca="false">G2423*$R$2</f>
        <v>190.04728512</v>
      </c>
      <c r="I2423" s="16" t="n">
        <v>0</v>
      </c>
      <c r="J2423" s="22" t="str">
        <f aca="false">IF(I2423&gt;=1,F2423*$J$2,"")</f>
        <v/>
      </c>
      <c r="K2423" s="22" t="str">
        <f aca="false">IF(I2423&gt;=2,F2423*$K$2,"")</f>
        <v/>
      </c>
      <c r="L2423" s="22" t="str">
        <f aca="false">IF(I2423&gt;=3,F2423*$L$2,"")</f>
        <v/>
      </c>
      <c r="M2423" s="22" t="str">
        <f aca="false">IF(I2423&gt;=4,F2423*$M$2,"")</f>
        <v/>
      </c>
      <c r="N2423" s="16" t="n">
        <v>0</v>
      </c>
      <c r="O2423" s="16" t="n">
        <v>0</v>
      </c>
      <c r="P2423" s="23" t="n">
        <v>0</v>
      </c>
      <c r="Q2423" s="22"/>
      <c r="R2423" s="38"/>
      <c r="S2423" s="25" t="n">
        <f aca="false">SUM(F2423,H2423,J2423,K2423,L2423,M2423)</f>
        <v>567.27088712</v>
      </c>
      <c r="T2423" s="25" t="n">
        <f aca="false">SUM(F2423,H2423,J2423,K2423,L2423,M2423,Q2423)</f>
        <v>567.27088712</v>
      </c>
      <c r="AMH2423" s="13"/>
      <c r="AMI2423" s="0"/>
      <c r="AMJ2423" s="0"/>
    </row>
    <row r="2424" s="39" customFormat="true" ht="13.8" hidden="false" customHeight="false" outlineLevel="0" collapsed="false">
      <c r="A2424" s="27" t="n">
        <v>40102106</v>
      </c>
      <c r="B2424" s="28" t="s">
        <v>2452</v>
      </c>
      <c r="C2424" s="29"/>
      <c r="D2424" s="29"/>
      <c r="E2424" s="27" t="s">
        <v>24</v>
      </c>
      <c r="F2424" s="19" t="n">
        <f aca="false">IF(C2424="",VLOOKUP(E2424,'PORTE E UCO'!$A$5:$D$46,4,0),VLOOKUP(E2424,'PORTE E UCO'!$A$5:$D$46,4,0)*C2424)</f>
        <v>377.223602</v>
      </c>
      <c r="G2424" s="30" t="n">
        <v>10.62</v>
      </c>
      <c r="H2424" s="21" t="n">
        <f aca="false">G2424*$R$2</f>
        <v>208.93397184</v>
      </c>
      <c r="I2424" s="27" t="n">
        <v>0</v>
      </c>
      <c r="J2424" s="22" t="str">
        <f aca="false">IF(I2424&gt;=1,F2424*$J$2,"")</f>
        <v/>
      </c>
      <c r="K2424" s="22" t="str">
        <f aca="false">IF(I2424&gt;=2,F2424*$K$2,"")</f>
        <v/>
      </c>
      <c r="L2424" s="22" t="str">
        <f aca="false">IF(I2424&gt;=3,F2424*$L$2,"")</f>
        <v/>
      </c>
      <c r="M2424" s="22" t="str">
        <f aca="false">IF(I2424&gt;=4,F2424*$M$2,"")</f>
        <v/>
      </c>
      <c r="N2424" s="27" t="n">
        <v>0</v>
      </c>
      <c r="O2424" s="27" t="n">
        <v>0</v>
      </c>
      <c r="P2424" s="31" t="n">
        <v>0</v>
      </c>
      <c r="Q2424" s="32"/>
      <c r="R2424" s="38"/>
      <c r="S2424" s="25" t="n">
        <f aca="false">SUM(F2424,H2424,J2424,K2424,L2424,M2424)</f>
        <v>586.15757384</v>
      </c>
      <c r="T2424" s="25" t="n">
        <f aca="false">SUM(F2424,H2424,J2424,K2424,L2424,M2424,Q2424)</f>
        <v>586.15757384</v>
      </c>
      <c r="AMH2424" s="13"/>
      <c r="AMI2424" s="0"/>
      <c r="AMJ2424" s="0"/>
    </row>
    <row r="2425" s="39" customFormat="true" ht="13.8" hidden="false" customHeight="false" outlineLevel="0" collapsed="false">
      <c r="A2425" s="16" t="n">
        <v>40102084</v>
      </c>
      <c r="B2425" s="17" t="s">
        <v>2453</v>
      </c>
      <c r="C2425" s="18"/>
      <c r="D2425" s="18"/>
      <c r="E2425" s="16" t="s">
        <v>24</v>
      </c>
      <c r="F2425" s="19" t="n">
        <f aca="false">IF(C2425="",VLOOKUP(E2425,'PORTE E UCO'!$A$5:$D$46,4,0),VLOOKUP(E2425,'PORTE E UCO'!$A$5:$D$46,4,0)*C2425)</f>
        <v>377.223602</v>
      </c>
      <c r="G2425" s="20" t="n">
        <v>9.48</v>
      </c>
      <c r="H2425" s="21" t="n">
        <f aca="false">G2425*$R$2</f>
        <v>186.50603136</v>
      </c>
      <c r="I2425" s="16" t="n">
        <v>0</v>
      </c>
      <c r="J2425" s="22" t="str">
        <f aca="false">IF(I2425&gt;=1,F2425*$J$2,"")</f>
        <v/>
      </c>
      <c r="K2425" s="22" t="str">
        <f aca="false">IF(I2425&gt;=2,F2425*$K$2,"")</f>
        <v/>
      </c>
      <c r="L2425" s="22" t="str">
        <f aca="false">IF(I2425&gt;=3,F2425*$L$2,"")</f>
        <v/>
      </c>
      <c r="M2425" s="22" t="str">
        <f aca="false">IF(I2425&gt;=4,F2425*$M$2,"")</f>
        <v/>
      </c>
      <c r="N2425" s="16" t="n">
        <v>0</v>
      </c>
      <c r="O2425" s="16" t="n">
        <v>0</v>
      </c>
      <c r="P2425" s="23" t="n">
        <v>0</v>
      </c>
      <c r="Q2425" s="22"/>
      <c r="R2425" s="38"/>
      <c r="S2425" s="25" t="n">
        <f aca="false">SUM(F2425,H2425,J2425,K2425,L2425,M2425)</f>
        <v>563.72963336</v>
      </c>
      <c r="T2425" s="25" t="n">
        <f aca="false">SUM(F2425,H2425,J2425,K2425,L2425,M2425,Q2425)</f>
        <v>563.72963336</v>
      </c>
      <c r="AMH2425" s="13"/>
      <c r="AMI2425" s="0"/>
      <c r="AMJ2425" s="0"/>
    </row>
    <row r="2426" s="39" customFormat="true" ht="13.8" hidden="false" customHeight="false" outlineLevel="0" collapsed="false">
      <c r="A2426" s="27" t="n">
        <v>40103013</v>
      </c>
      <c r="B2426" s="28" t="s">
        <v>2454</v>
      </c>
      <c r="C2426" s="29"/>
      <c r="D2426" s="29"/>
      <c r="E2426" s="27" t="s">
        <v>20</v>
      </c>
      <c r="F2426" s="19" t="n">
        <f aca="false">IF(C2426="",VLOOKUP(E2426,'PORTE E UCO'!$A$5:$D$46,4,0),VLOOKUP(E2426,'PORTE E UCO'!$A$5:$D$46,4,0)*C2426)</f>
        <v>70.656386</v>
      </c>
      <c r="G2426" s="30" t="n">
        <v>3.087</v>
      </c>
      <c r="H2426" s="21" t="n">
        <f aca="false">G2426*$R$2</f>
        <v>60.732501984</v>
      </c>
      <c r="I2426" s="27" t="n">
        <v>0</v>
      </c>
      <c r="J2426" s="22" t="str">
        <f aca="false">IF(I2426&gt;=1,F2426*$J$2,"")</f>
        <v/>
      </c>
      <c r="K2426" s="22" t="str">
        <f aca="false">IF(I2426&gt;=2,F2426*$K$2,"")</f>
        <v/>
      </c>
      <c r="L2426" s="22" t="str">
        <f aca="false">IF(I2426&gt;=3,F2426*$L$2,"")</f>
        <v/>
      </c>
      <c r="M2426" s="22" t="str">
        <f aca="false">IF(I2426&gt;=4,F2426*$M$2,"")</f>
        <v/>
      </c>
      <c r="N2426" s="27" t="n">
        <v>0</v>
      </c>
      <c r="O2426" s="27" t="n">
        <v>0</v>
      </c>
      <c r="P2426" s="31" t="n">
        <v>0</v>
      </c>
      <c r="Q2426" s="32"/>
      <c r="R2426" s="38"/>
      <c r="S2426" s="25" t="n">
        <f aca="false">SUM(F2426,H2426,J2426,K2426,L2426,M2426)</f>
        <v>131.388887984</v>
      </c>
      <c r="T2426" s="25" t="n">
        <f aca="false">SUM(F2426,H2426,J2426,K2426,L2426,M2426,Q2426)</f>
        <v>131.388887984</v>
      </c>
      <c r="AMH2426" s="13"/>
      <c r="AMI2426" s="0"/>
      <c r="AMJ2426" s="0"/>
    </row>
    <row r="2427" s="39" customFormat="true" ht="13.8" hidden="false" customHeight="false" outlineLevel="0" collapsed="false">
      <c r="A2427" s="16" t="n">
        <v>40103021</v>
      </c>
      <c r="B2427" s="17" t="s">
        <v>2455</v>
      </c>
      <c r="C2427" s="18"/>
      <c r="D2427" s="18"/>
      <c r="E2427" s="16" t="s">
        <v>17</v>
      </c>
      <c r="F2427" s="19" t="n">
        <f aca="false">IF(C2427="",VLOOKUP(E2427,'PORTE E UCO'!$A$5:$D$46,4,0),VLOOKUP(E2427,'PORTE E UCO'!$A$5:$D$46,4,0)*C2427)</f>
        <v>150.60084</v>
      </c>
      <c r="G2427" s="20" t="n">
        <v>3.77</v>
      </c>
      <c r="H2427" s="21" t="n">
        <f aca="false">G2427*$R$2</f>
        <v>74.16959264</v>
      </c>
      <c r="I2427" s="16" t="n">
        <v>0</v>
      </c>
      <c r="J2427" s="22" t="str">
        <f aca="false">IF(I2427&gt;=1,F2427*$J$2,"")</f>
        <v/>
      </c>
      <c r="K2427" s="22" t="str">
        <f aca="false">IF(I2427&gt;=2,F2427*$K$2,"")</f>
        <v/>
      </c>
      <c r="L2427" s="22" t="str">
        <f aca="false">IF(I2427&gt;=3,F2427*$L$2,"")</f>
        <v/>
      </c>
      <c r="M2427" s="22" t="str">
        <f aca="false">IF(I2427&gt;=4,F2427*$M$2,"")</f>
        <v/>
      </c>
      <c r="N2427" s="16" t="n">
        <v>0</v>
      </c>
      <c r="O2427" s="16" t="n">
        <v>0</v>
      </c>
      <c r="P2427" s="23" t="n">
        <v>0</v>
      </c>
      <c r="Q2427" s="22"/>
      <c r="R2427" s="38"/>
      <c r="S2427" s="25" t="n">
        <f aca="false">SUM(F2427,H2427,J2427,K2427,L2427,M2427)</f>
        <v>224.77043264</v>
      </c>
      <c r="T2427" s="25" t="n">
        <f aca="false">SUM(F2427,H2427,J2427,K2427,L2427,M2427,Q2427)</f>
        <v>224.77043264</v>
      </c>
      <c r="AMH2427" s="13"/>
      <c r="AMI2427" s="0"/>
      <c r="AMJ2427" s="0"/>
    </row>
    <row r="2428" s="39" customFormat="true" ht="13.8" hidden="false" customHeight="false" outlineLevel="0" collapsed="false">
      <c r="A2428" s="27" t="n">
        <v>40103030</v>
      </c>
      <c r="B2428" s="28" t="s">
        <v>2456</v>
      </c>
      <c r="C2428" s="29"/>
      <c r="D2428" s="29"/>
      <c r="E2428" s="27" t="s">
        <v>17</v>
      </c>
      <c r="F2428" s="19" t="n">
        <f aca="false">IF(C2428="",VLOOKUP(E2428,'PORTE E UCO'!$A$5:$D$46,4,0),VLOOKUP(E2428,'PORTE E UCO'!$A$5:$D$46,4,0)*C2428)</f>
        <v>150.60084</v>
      </c>
      <c r="G2428" s="30" t="n">
        <v>6.29</v>
      </c>
      <c r="H2428" s="21" t="n">
        <f aca="false">G2428*$R$2</f>
        <v>123.74714528</v>
      </c>
      <c r="I2428" s="27" t="n">
        <v>0</v>
      </c>
      <c r="J2428" s="22" t="str">
        <f aca="false">IF(I2428&gt;=1,F2428*$J$2,"")</f>
        <v/>
      </c>
      <c r="K2428" s="22" t="str">
        <f aca="false">IF(I2428&gt;=2,F2428*$K$2,"")</f>
        <v/>
      </c>
      <c r="L2428" s="22" t="str">
        <f aca="false">IF(I2428&gt;=3,F2428*$L$2,"")</f>
        <v/>
      </c>
      <c r="M2428" s="22" t="str">
        <f aca="false">IF(I2428&gt;=4,F2428*$M$2,"")</f>
        <v/>
      </c>
      <c r="N2428" s="27" t="n">
        <v>0</v>
      </c>
      <c r="O2428" s="27" t="n">
        <v>0</v>
      </c>
      <c r="P2428" s="31" t="n">
        <v>0</v>
      </c>
      <c r="Q2428" s="32"/>
      <c r="R2428" s="38"/>
      <c r="S2428" s="25" t="n">
        <f aca="false">SUM(F2428,H2428,J2428,K2428,L2428,M2428)</f>
        <v>274.34798528</v>
      </c>
      <c r="T2428" s="25" t="n">
        <f aca="false">SUM(F2428,H2428,J2428,K2428,L2428,M2428,Q2428)</f>
        <v>274.34798528</v>
      </c>
      <c r="AMH2428" s="13"/>
      <c r="AMI2428" s="0"/>
      <c r="AMJ2428" s="0"/>
    </row>
    <row r="2429" s="39" customFormat="true" ht="13.8" hidden="false" customHeight="false" outlineLevel="0" collapsed="false">
      <c r="A2429" s="16" t="n">
        <v>40103048</v>
      </c>
      <c r="B2429" s="17" t="s">
        <v>2457</v>
      </c>
      <c r="C2429" s="18"/>
      <c r="D2429" s="18"/>
      <c r="E2429" s="16" t="s">
        <v>20</v>
      </c>
      <c r="F2429" s="19" t="n">
        <f aca="false">IF(C2429="",VLOOKUP(E2429,'PORTE E UCO'!$A$5:$D$46,4,0),VLOOKUP(E2429,'PORTE E UCO'!$A$5:$D$46,4,0)*C2429)</f>
        <v>70.656386</v>
      </c>
      <c r="G2429" s="20" t="n">
        <v>0.91</v>
      </c>
      <c r="H2429" s="21" t="n">
        <f aca="false">G2429*$R$2</f>
        <v>17.90300512</v>
      </c>
      <c r="I2429" s="16" t="n">
        <v>0</v>
      </c>
      <c r="J2429" s="22" t="str">
        <f aca="false">IF(I2429&gt;=1,F2429*$J$2,"")</f>
        <v/>
      </c>
      <c r="K2429" s="22" t="str">
        <f aca="false">IF(I2429&gt;=2,F2429*$K$2,"")</f>
        <v/>
      </c>
      <c r="L2429" s="22" t="str">
        <f aca="false">IF(I2429&gt;=3,F2429*$L$2,"")</f>
        <v/>
      </c>
      <c r="M2429" s="22" t="str">
        <f aca="false">IF(I2429&gt;=4,F2429*$M$2,"")</f>
        <v/>
      </c>
      <c r="N2429" s="16" t="n">
        <v>0</v>
      </c>
      <c r="O2429" s="16" t="n">
        <v>0</v>
      </c>
      <c r="P2429" s="23" t="n">
        <v>0</v>
      </c>
      <c r="Q2429" s="22"/>
      <c r="R2429" s="38"/>
      <c r="S2429" s="25" t="n">
        <f aca="false">SUM(F2429,H2429,J2429,K2429,L2429,M2429)</f>
        <v>88.55939112</v>
      </c>
      <c r="T2429" s="25" t="n">
        <f aca="false">SUM(F2429,H2429,J2429,K2429,L2429,M2429,Q2429)</f>
        <v>88.55939112</v>
      </c>
      <c r="AMH2429" s="13"/>
      <c r="AMI2429" s="0"/>
      <c r="AMJ2429" s="0"/>
    </row>
    <row r="2430" s="39" customFormat="true" ht="13.8" hidden="false" customHeight="false" outlineLevel="0" collapsed="false">
      <c r="A2430" s="27" t="n">
        <v>40103064</v>
      </c>
      <c r="B2430" s="28" t="s">
        <v>2458</v>
      </c>
      <c r="C2430" s="29"/>
      <c r="D2430" s="29"/>
      <c r="E2430" s="27" t="s">
        <v>171</v>
      </c>
      <c r="F2430" s="19" t="n">
        <f aca="false">IF(C2430="",VLOOKUP(E2430,'PORTE E UCO'!$A$5:$D$46,4,0),VLOOKUP(E2430,'PORTE E UCO'!$A$5:$D$46,4,0)*C2430)</f>
        <v>287.188282</v>
      </c>
      <c r="G2430" s="30" t="n">
        <v>4.521</v>
      </c>
      <c r="H2430" s="21" t="n">
        <f aca="false">G2430*$R$2</f>
        <v>88.944490272</v>
      </c>
      <c r="I2430" s="27" t="n">
        <v>0</v>
      </c>
      <c r="J2430" s="22" t="str">
        <f aca="false">IF(I2430&gt;=1,F2430*$J$2,"")</f>
        <v/>
      </c>
      <c r="K2430" s="22" t="str">
        <f aca="false">IF(I2430&gt;=2,F2430*$K$2,"")</f>
        <v/>
      </c>
      <c r="L2430" s="22" t="str">
        <f aca="false">IF(I2430&gt;=3,F2430*$L$2,"")</f>
        <v/>
      </c>
      <c r="M2430" s="22" t="str">
        <f aca="false">IF(I2430&gt;=4,F2430*$M$2,"")</f>
        <v/>
      </c>
      <c r="N2430" s="27" t="n">
        <v>0</v>
      </c>
      <c r="O2430" s="27" t="n">
        <v>0</v>
      </c>
      <c r="P2430" s="31" t="n">
        <v>0</v>
      </c>
      <c r="Q2430" s="32"/>
      <c r="R2430" s="38"/>
      <c r="S2430" s="25" t="n">
        <f aca="false">SUM(F2430,H2430,J2430,K2430,L2430,M2430)</f>
        <v>376.132772272</v>
      </c>
      <c r="T2430" s="25" t="n">
        <f aca="false">SUM(F2430,H2430,J2430,K2430,L2430,M2430,Q2430)</f>
        <v>376.132772272</v>
      </c>
      <c r="AMH2430" s="13"/>
      <c r="AMI2430" s="0"/>
      <c r="AMJ2430" s="0"/>
    </row>
    <row r="2431" s="39" customFormat="true" ht="13.8" hidden="false" customHeight="false" outlineLevel="0" collapsed="false">
      <c r="A2431" s="16" t="n">
        <v>40103072</v>
      </c>
      <c r="B2431" s="17" t="s">
        <v>2459</v>
      </c>
      <c r="C2431" s="18"/>
      <c r="D2431" s="18"/>
      <c r="E2431" s="16" t="s">
        <v>20</v>
      </c>
      <c r="F2431" s="19" t="n">
        <f aca="false">IF(C2431="",VLOOKUP(E2431,'PORTE E UCO'!$A$5:$D$46,4,0),VLOOKUP(E2431,'PORTE E UCO'!$A$5:$D$46,4,0)*C2431)</f>
        <v>70.656386</v>
      </c>
      <c r="G2431" s="20" t="n">
        <v>0.78</v>
      </c>
      <c r="H2431" s="21" t="n">
        <f aca="false">G2431*$R$2</f>
        <v>15.34543296</v>
      </c>
      <c r="I2431" s="16" t="n">
        <v>0</v>
      </c>
      <c r="J2431" s="22" t="str">
        <f aca="false">IF(I2431&gt;=1,F2431*$J$2,"")</f>
        <v/>
      </c>
      <c r="K2431" s="22" t="str">
        <f aca="false">IF(I2431&gt;=2,F2431*$K$2,"")</f>
        <v/>
      </c>
      <c r="L2431" s="22" t="str">
        <f aca="false">IF(I2431&gt;=3,F2431*$L$2,"")</f>
        <v/>
      </c>
      <c r="M2431" s="22" t="str">
        <f aca="false">IF(I2431&gt;=4,F2431*$M$2,"")</f>
        <v/>
      </c>
      <c r="N2431" s="16" t="n">
        <v>0</v>
      </c>
      <c r="O2431" s="16" t="n">
        <v>0</v>
      </c>
      <c r="P2431" s="23" t="n">
        <v>0</v>
      </c>
      <c r="Q2431" s="22"/>
      <c r="R2431" s="38"/>
      <c r="S2431" s="25" t="n">
        <f aca="false">SUM(F2431,H2431,J2431,K2431,L2431,M2431)</f>
        <v>86.00181896</v>
      </c>
      <c r="T2431" s="25" t="n">
        <f aca="false">SUM(F2431,H2431,J2431,K2431,L2431,M2431,Q2431)</f>
        <v>86.00181896</v>
      </c>
      <c r="AMH2431" s="13"/>
      <c r="AMI2431" s="0"/>
      <c r="AMJ2431" s="0"/>
    </row>
    <row r="2432" s="39" customFormat="true" ht="14.95" hidden="false" customHeight="false" outlineLevel="0" collapsed="false">
      <c r="A2432" s="27" t="n">
        <v>40103080</v>
      </c>
      <c r="B2432" s="28" t="s">
        <v>2460</v>
      </c>
      <c r="C2432" s="29"/>
      <c r="D2432" s="29"/>
      <c r="E2432" s="27" t="s">
        <v>64</v>
      </c>
      <c r="F2432" s="19" t="n">
        <f aca="false">IF(C2432="",VLOOKUP(E2432,'PORTE E UCO'!$A$5:$D$46,4,0),VLOOKUP(E2432,'PORTE E UCO'!$A$5:$D$46,4,0)*C2432)</f>
        <v>110.217052</v>
      </c>
      <c r="G2432" s="30" t="n">
        <v>1.755</v>
      </c>
      <c r="H2432" s="21" t="n">
        <f aca="false">G2432*$R$2</f>
        <v>34.52722416</v>
      </c>
      <c r="I2432" s="27" t="n">
        <v>0</v>
      </c>
      <c r="J2432" s="22" t="str">
        <f aca="false">IF(I2432&gt;=1,F2432*$J$2,"")</f>
        <v/>
      </c>
      <c r="K2432" s="22" t="str">
        <f aca="false">IF(I2432&gt;=2,F2432*$K$2,"")</f>
        <v/>
      </c>
      <c r="L2432" s="22" t="str">
        <f aca="false">IF(I2432&gt;=3,F2432*$L$2,"")</f>
        <v/>
      </c>
      <c r="M2432" s="22" t="str">
        <f aca="false">IF(I2432&gt;=4,F2432*$M$2,"")</f>
        <v/>
      </c>
      <c r="N2432" s="27" t="n">
        <v>0</v>
      </c>
      <c r="O2432" s="27" t="n">
        <v>0</v>
      </c>
      <c r="P2432" s="31" t="n">
        <v>0</v>
      </c>
      <c r="Q2432" s="32"/>
      <c r="R2432" s="38"/>
      <c r="S2432" s="25" t="n">
        <f aca="false">SUM(F2432,H2432,J2432,K2432,L2432,M2432)</f>
        <v>144.74427616</v>
      </c>
      <c r="T2432" s="25" t="n">
        <f aca="false">SUM(F2432,H2432,J2432,K2432,L2432,M2432,Q2432)</f>
        <v>144.74427616</v>
      </c>
      <c r="AMH2432" s="13"/>
      <c r="AMI2432" s="0"/>
      <c r="AMJ2432" s="0"/>
    </row>
    <row r="2433" s="39" customFormat="true" ht="13.8" hidden="false" customHeight="false" outlineLevel="0" collapsed="false">
      <c r="A2433" s="16" t="n">
        <v>40103099</v>
      </c>
      <c r="B2433" s="17" t="s">
        <v>2461</v>
      </c>
      <c r="C2433" s="18"/>
      <c r="D2433" s="18"/>
      <c r="E2433" s="16" t="s">
        <v>54</v>
      </c>
      <c r="F2433" s="19" t="n">
        <f aca="false">IF(C2433="",VLOOKUP(E2433,'PORTE E UCO'!$A$5:$D$46,4,0),VLOOKUP(E2433,'PORTE E UCO'!$A$5:$D$46,4,0)*C2433)</f>
        <v>35.31295</v>
      </c>
      <c r="G2433" s="20" t="n">
        <v>0.91</v>
      </c>
      <c r="H2433" s="21" t="n">
        <f aca="false">G2433*$R$2</f>
        <v>17.90300512</v>
      </c>
      <c r="I2433" s="16" t="n">
        <v>0</v>
      </c>
      <c r="J2433" s="22" t="str">
        <f aca="false">IF(I2433&gt;=1,F2433*$J$2,"")</f>
        <v/>
      </c>
      <c r="K2433" s="22" t="str">
        <f aca="false">IF(I2433&gt;=2,F2433*$K$2,"")</f>
        <v/>
      </c>
      <c r="L2433" s="22" t="str">
        <f aca="false">IF(I2433&gt;=3,F2433*$L$2,"")</f>
        <v/>
      </c>
      <c r="M2433" s="22" t="str">
        <f aca="false">IF(I2433&gt;=4,F2433*$M$2,"")</f>
        <v/>
      </c>
      <c r="N2433" s="16" t="n">
        <v>0</v>
      </c>
      <c r="O2433" s="16" t="n">
        <v>0</v>
      </c>
      <c r="P2433" s="23" t="n">
        <v>0</v>
      </c>
      <c r="Q2433" s="22"/>
      <c r="R2433" s="38"/>
      <c r="S2433" s="25" t="n">
        <f aca="false">SUM(F2433,H2433,J2433,K2433,L2433,M2433)</f>
        <v>53.21595512</v>
      </c>
      <c r="T2433" s="25" t="n">
        <f aca="false">SUM(F2433,H2433,J2433,K2433,L2433,M2433,Q2433)</f>
        <v>53.21595512</v>
      </c>
      <c r="AMH2433" s="13"/>
      <c r="AMI2433" s="0"/>
      <c r="AMJ2433" s="0"/>
    </row>
    <row r="2434" s="39" customFormat="true" ht="13.8" hidden="false" customHeight="false" outlineLevel="0" collapsed="false">
      <c r="A2434" s="27" t="n">
        <v>40103102</v>
      </c>
      <c r="B2434" s="28" t="s">
        <v>2462</v>
      </c>
      <c r="C2434" s="29"/>
      <c r="D2434" s="29"/>
      <c r="E2434" s="27" t="s">
        <v>54</v>
      </c>
      <c r="F2434" s="19" t="n">
        <f aca="false">IF(C2434="",VLOOKUP(E2434,'PORTE E UCO'!$A$5:$D$46,4,0),VLOOKUP(E2434,'PORTE E UCO'!$A$5:$D$46,4,0)*C2434)</f>
        <v>35.31295</v>
      </c>
      <c r="G2434" s="30" t="n">
        <v>0.91</v>
      </c>
      <c r="H2434" s="21" t="n">
        <f aca="false">G2434*$R$2</f>
        <v>17.90300512</v>
      </c>
      <c r="I2434" s="27" t="n">
        <v>0</v>
      </c>
      <c r="J2434" s="22" t="str">
        <f aca="false">IF(I2434&gt;=1,F2434*$J$2,"")</f>
        <v/>
      </c>
      <c r="K2434" s="22" t="str">
        <f aca="false">IF(I2434&gt;=2,F2434*$K$2,"")</f>
        <v/>
      </c>
      <c r="L2434" s="22" t="str">
        <f aca="false">IF(I2434&gt;=3,F2434*$L$2,"")</f>
        <v/>
      </c>
      <c r="M2434" s="22" t="str">
        <f aca="false">IF(I2434&gt;=4,F2434*$M$2,"")</f>
        <v/>
      </c>
      <c r="N2434" s="27" t="n">
        <v>0</v>
      </c>
      <c r="O2434" s="27" t="n">
        <v>0</v>
      </c>
      <c r="P2434" s="31" t="n">
        <v>0</v>
      </c>
      <c r="Q2434" s="32"/>
      <c r="R2434" s="38"/>
      <c r="S2434" s="25" t="n">
        <f aca="false">SUM(F2434,H2434,J2434,K2434,L2434,M2434)</f>
        <v>53.21595512</v>
      </c>
      <c r="T2434" s="25" t="n">
        <f aca="false">SUM(F2434,H2434,J2434,K2434,L2434,M2434,Q2434)</f>
        <v>53.21595512</v>
      </c>
      <c r="AMH2434" s="13"/>
      <c r="AMI2434" s="0"/>
      <c r="AMJ2434" s="0"/>
    </row>
    <row r="2435" s="39" customFormat="true" ht="13.8" hidden="false" customHeight="false" outlineLevel="0" collapsed="false">
      <c r="A2435" s="16" t="n">
        <v>40103110</v>
      </c>
      <c r="B2435" s="17" t="s">
        <v>2463</v>
      </c>
      <c r="C2435" s="18"/>
      <c r="D2435" s="18"/>
      <c r="E2435" s="16" t="s">
        <v>20</v>
      </c>
      <c r="F2435" s="19" t="n">
        <f aca="false">IF(C2435="",VLOOKUP(E2435,'PORTE E UCO'!$A$5:$D$46,4,0),VLOOKUP(E2435,'PORTE E UCO'!$A$5:$D$46,4,0)*C2435)</f>
        <v>70.656386</v>
      </c>
      <c r="G2435" s="20" t="n">
        <v>0.91</v>
      </c>
      <c r="H2435" s="21" t="n">
        <f aca="false">G2435*$R$2</f>
        <v>17.90300512</v>
      </c>
      <c r="I2435" s="16" t="n">
        <v>0</v>
      </c>
      <c r="J2435" s="22" t="str">
        <f aca="false">IF(I2435&gt;=1,F2435*$J$2,"")</f>
        <v/>
      </c>
      <c r="K2435" s="22" t="str">
        <f aca="false">IF(I2435&gt;=2,F2435*$K$2,"")</f>
        <v/>
      </c>
      <c r="L2435" s="22" t="str">
        <f aca="false">IF(I2435&gt;=3,F2435*$L$2,"")</f>
        <v/>
      </c>
      <c r="M2435" s="22" t="str">
        <f aca="false">IF(I2435&gt;=4,F2435*$M$2,"")</f>
        <v/>
      </c>
      <c r="N2435" s="16" t="n">
        <v>0</v>
      </c>
      <c r="O2435" s="16" t="n">
        <v>0</v>
      </c>
      <c r="P2435" s="23" t="n">
        <v>0</v>
      </c>
      <c r="Q2435" s="22"/>
      <c r="R2435" s="38"/>
      <c r="S2435" s="25" t="n">
        <f aca="false">SUM(F2435,H2435,J2435,K2435,L2435,M2435)</f>
        <v>88.55939112</v>
      </c>
      <c r="T2435" s="25" t="n">
        <f aca="false">SUM(F2435,H2435,J2435,K2435,L2435,M2435,Q2435)</f>
        <v>88.55939112</v>
      </c>
      <c r="AMH2435" s="13"/>
      <c r="AMI2435" s="0"/>
      <c r="AMJ2435" s="0"/>
    </row>
    <row r="2436" s="39" customFormat="true" ht="14.95" hidden="false" customHeight="false" outlineLevel="0" collapsed="false">
      <c r="A2436" s="27" t="n">
        <v>40103129</v>
      </c>
      <c r="B2436" s="28" t="s">
        <v>2464</v>
      </c>
      <c r="C2436" s="29"/>
      <c r="D2436" s="29"/>
      <c r="E2436" s="27" t="s">
        <v>171</v>
      </c>
      <c r="F2436" s="19" t="n">
        <f aca="false">IF(C2436="",VLOOKUP(E2436,'PORTE E UCO'!$A$5:$D$46,4,0),VLOOKUP(E2436,'PORTE E UCO'!$A$5:$D$46,4,0)*C2436)</f>
        <v>287.188282</v>
      </c>
      <c r="G2436" s="30" t="n">
        <v>20.16</v>
      </c>
      <c r="H2436" s="21" t="n">
        <f aca="false">G2436*$R$2</f>
        <v>396.62042112</v>
      </c>
      <c r="I2436" s="27" t="n">
        <v>0</v>
      </c>
      <c r="J2436" s="22" t="str">
        <f aca="false">IF(I2436&gt;=1,F2436*$J$2,"")</f>
        <v/>
      </c>
      <c r="K2436" s="22" t="str">
        <f aca="false">IF(I2436&gt;=2,F2436*$K$2,"")</f>
        <v/>
      </c>
      <c r="L2436" s="22" t="str">
        <f aca="false">IF(I2436&gt;=3,F2436*$L$2,"")</f>
        <v/>
      </c>
      <c r="M2436" s="22" t="str">
        <f aca="false">IF(I2436&gt;=4,F2436*$M$2,"")</f>
        <v/>
      </c>
      <c r="N2436" s="27" t="n">
        <v>0</v>
      </c>
      <c r="O2436" s="27" t="n">
        <v>0</v>
      </c>
      <c r="P2436" s="31" t="n">
        <v>0</v>
      </c>
      <c r="Q2436" s="32"/>
      <c r="R2436" s="38"/>
      <c r="S2436" s="25" t="n">
        <f aca="false">SUM(F2436,H2436,J2436,K2436,L2436,M2436)</f>
        <v>683.80870312</v>
      </c>
      <c r="T2436" s="25" t="n">
        <f aca="false">SUM(F2436,H2436,J2436,K2436,L2436,M2436,Q2436)</f>
        <v>683.80870312</v>
      </c>
      <c r="AMH2436" s="13"/>
      <c r="AMI2436" s="0"/>
      <c r="AMJ2436" s="0"/>
    </row>
    <row r="2437" s="39" customFormat="true" ht="13.8" hidden="false" customHeight="false" outlineLevel="0" collapsed="false">
      <c r="A2437" s="16" t="n">
        <v>40103137</v>
      </c>
      <c r="B2437" s="17" t="s">
        <v>2465</v>
      </c>
      <c r="C2437" s="18"/>
      <c r="D2437" s="18"/>
      <c r="E2437" s="16" t="s">
        <v>20</v>
      </c>
      <c r="F2437" s="19" t="n">
        <f aca="false">IF(C2437="",VLOOKUP(E2437,'PORTE E UCO'!$A$5:$D$46,4,0),VLOOKUP(E2437,'PORTE E UCO'!$A$5:$D$46,4,0)*C2437)</f>
        <v>70.656386</v>
      </c>
      <c r="G2437" s="20" t="n">
        <v>2.77</v>
      </c>
      <c r="H2437" s="21" t="n">
        <f aca="false">G2437*$R$2</f>
        <v>54.49596064</v>
      </c>
      <c r="I2437" s="16" t="n">
        <v>0</v>
      </c>
      <c r="J2437" s="22" t="str">
        <f aca="false">IF(I2437&gt;=1,F2437*$J$2,"")</f>
        <v/>
      </c>
      <c r="K2437" s="22" t="str">
        <f aca="false">IF(I2437&gt;=2,F2437*$K$2,"")</f>
        <v/>
      </c>
      <c r="L2437" s="22" t="str">
        <f aca="false">IF(I2437&gt;=3,F2437*$L$2,"")</f>
        <v/>
      </c>
      <c r="M2437" s="22" t="str">
        <f aca="false">IF(I2437&gt;=4,F2437*$M$2,"")</f>
        <v/>
      </c>
      <c r="N2437" s="16" t="n">
        <v>0</v>
      </c>
      <c r="O2437" s="16" t="n">
        <v>0</v>
      </c>
      <c r="P2437" s="23" t="n">
        <v>0</v>
      </c>
      <c r="Q2437" s="22"/>
      <c r="R2437" s="38"/>
      <c r="S2437" s="25" t="n">
        <f aca="false">SUM(F2437,H2437,J2437,K2437,L2437,M2437)</f>
        <v>125.15234664</v>
      </c>
      <c r="T2437" s="25" t="n">
        <f aca="false">SUM(F2437,H2437,J2437,K2437,L2437,M2437,Q2437)</f>
        <v>125.15234664</v>
      </c>
      <c r="AMH2437" s="13"/>
      <c r="AMI2437" s="0"/>
      <c r="AMJ2437" s="0"/>
    </row>
    <row r="2438" s="39" customFormat="true" ht="13.8" hidden="false" customHeight="false" outlineLevel="0" collapsed="false">
      <c r="A2438" s="27" t="n">
        <v>40103153</v>
      </c>
      <c r="B2438" s="28" t="s">
        <v>2466</v>
      </c>
      <c r="C2438" s="29"/>
      <c r="D2438" s="29"/>
      <c r="E2438" s="27" t="s">
        <v>15</v>
      </c>
      <c r="F2438" s="19" t="n">
        <f aca="false">IF(C2438="",VLOOKUP(E2438,'PORTE E UCO'!$A$5:$D$46,4,0),VLOOKUP(E2438,'PORTE E UCO'!$A$5:$D$46,4,0)*C2438)</f>
        <v>93.13473</v>
      </c>
      <c r="G2438" s="30" t="n">
        <v>4.875</v>
      </c>
      <c r="H2438" s="21" t="n">
        <f aca="false">G2438*$R$2</f>
        <v>95.908956</v>
      </c>
      <c r="I2438" s="27" t="n">
        <v>0</v>
      </c>
      <c r="J2438" s="22" t="str">
        <f aca="false">IF(I2438&gt;=1,F2438*$J$2,"")</f>
        <v/>
      </c>
      <c r="K2438" s="22" t="str">
        <f aca="false">IF(I2438&gt;=2,F2438*$K$2,"")</f>
        <v/>
      </c>
      <c r="L2438" s="22" t="str">
        <f aca="false">IF(I2438&gt;=3,F2438*$L$2,"")</f>
        <v/>
      </c>
      <c r="M2438" s="22" t="str">
        <f aca="false">IF(I2438&gt;=4,F2438*$M$2,"")</f>
        <v/>
      </c>
      <c r="N2438" s="27" t="n">
        <v>0</v>
      </c>
      <c r="O2438" s="27" t="n">
        <v>0</v>
      </c>
      <c r="P2438" s="31" t="n">
        <v>0</v>
      </c>
      <c r="Q2438" s="32"/>
      <c r="R2438" s="38"/>
      <c r="S2438" s="25" t="n">
        <f aca="false">SUM(F2438,H2438,J2438,K2438,L2438,M2438)</f>
        <v>189.043686</v>
      </c>
      <c r="T2438" s="25" t="n">
        <f aca="false">SUM(F2438,H2438,J2438,K2438,L2438,M2438,Q2438)</f>
        <v>189.043686</v>
      </c>
      <c r="AMH2438" s="13"/>
      <c r="AMI2438" s="0"/>
      <c r="AMJ2438" s="0"/>
    </row>
    <row r="2439" s="39" customFormat="true" ht="13.8" hidden="false" customHeight="false" outlineLevel="0" collapsed="false">
      <c r="A2439" s="16" t="n">
        <v>40103161</v>
      </c>
      <c r="B2439" s="17" t="s">
        <v>2467</v>
      </c>
      <c r="C2439" s="18"/>
      <c r="D2439" s="18"/>
      <c r="E2439" s="16" t="s">
        <v>39</v>
      </c>
      <c r="F2439" s="19" t="n">
        <f aca="false">IF(C2439="",VLOOKUP(E2439,'PORTE E UCO'!$A$5:$D$46,4,0),VLOOKUP(E2439,'PORTE E UCO'!$A$5:$D$46,4,0)*C2439)</f>
        <v>52.984668</v>
      </c>
      <c r="G2439" s="20" t="n">
        <v>0.158</v>
      </c>
      <c r="H2439" s="21" t="n">
        <f aca="false">G2439*$R$2</f>
        <v>3.108433856</v>
      </c>
      <c r="I2439" s="16" t="n">
        <v>0</v>
      </c>
      <c r="J2439" s="22" t="str">
        <f aca="false">IF(I2439&gt;=1,F2439*$J$2,"")</f>
        <v/>
      </c>
      <c r="K2439" s="22" t="str">
        <f aca="false">IF(I2439&gt;=2,F2439*$K$2,"")</f>
        <v/>
      </c>
      <c r="L2439" s="22" t="str">
        <f aca="false">IF(I2439&gt;=3,F2439*$L$2,"")</f>
        <v/>
      </c>
      <c r="M2439" s="22" t="str">
        <f aca="false">IF(I2439&gt;=4,F2439*$M$2,"")</f>
        <v/>
      </c>
      <c r="N2439" s="16" t="n">
        <v>0</v>
      </c>
      <c r="O2439" s="16" t="n">
        <v>0</v>
      </c>
      <c r="P2439" s="23" t="n">
        <v>0</v>
      </c>
      <c r="Q2439" s="22"/>
      <c r="R2439" s="38"/>
      <c r="S2439" s="25" t="n">
        <f aca="false">SUM(F2439,H2439,J2439,K2439,L2439,M2439)</f>
        <v>56.093101856</v>
      </c>
      <c r="T2439" s="25" t="n">
        <f aca="false">SUM(F2439,H2439,J2439,K2439,L2439,M2439,Q2439)</f>
        <v>56.093101856</v>
      </c>
      <c r="AMH2439" s="13"/>
      <c r="AMI2439" s="0"/>
      <c r="AMJ2439" s="0"/>
    </row>
    <row r="2440" s="39" customFormat="true" ht="13.8" hidden="false" customHeight="false" outlineLevel="0" collapsed="false">
      <c r="A2440" s="27" t="n">
        <v>40103170</v>
      </c>
      <c r="B2440" s="28" t="s">
        <v>2468</v>
      </c>
      <c r="C2440" s="29"/>
      <c r="D2440" s="29"/>
      <c r="E2440" s="27" t="s">
        <v>20</v>
      </c>
      <c r="F2440" s="19" t="n">
        <f aca="false">IF(C2440="",VLOOKUP(E2440,'PORTE E UCO'!$A$5:$D$46,4,0),VLOOKUP(E2440,'PORTE E UCO'!$A$5:$D$46,4,0)*C2440)</f>
        <v>70.656386</v>
      </c>
      <c r="G2440" s="30" t="n">
        <v>4</v>
      </c>
      <c r="H2440" s="21" t="n">
        <f aca="false">G2440*$R$2</f>
        <v>78.694528</v>
      </c>
      <c r="I2440" s="27" t="n">
        <v>0</v>
      </c>
      <c r="J2440" s="22" t="str">
        <f aca="false">IF(I2440&gt;=1,F2440*$J$2,"")</f>
        <v/>
      </c>
      <c r="K2440" s="22" t="str">
        <f aca="false">IF(I2440&gt;=2,F2440*$K$2,"")</f>
        <v/>
      </c>
      <c r="L2440" s="22" t="str">
        <f aca="false">IF(I2440&gt;=3,F2440*$L$2,"")</f>
        <v/>
      </c>
      <c r="M2440" s="22" t="str">
        <f aca="false">IF(I2440&gt;=4,F2440*$M$2,"")</f>
        <v/>
      </c>
      <c r="N2440" s="27" t="n">
        <v>0</v>
      </c>
      <c r="O2440" s="27" t="n">
        <v>0</v>
      </c>
      <c r="P2440" s="31" t="n">
        <v>0</v>
      </c>
      <c r="Q2440" s="32"/>
      <c r="R2440" s="38"/>
      <c r="S2440" s="25" t="n">
        <f aca="false">SUM(F2440,H2440,J2440,K2440,L2440,M2440)</f>
        <v>149.350914</v>
      </c>
      <c r="T2440" s="25" t="n">
        <f aca="false">SUM(F2440,H2440,J2440,K2440,L2440,M2440,Q2440)</f>
        <v>149.350914</v>
      </c>
      <c r="AMH2440" s="13"/>
      <c r="AMI2440" s="0"/>
      <c r="AMJ2440" s="0"/>
    </row>
    <row r="2441" s="39" customFormat="true" ht="14.95" hidden="false" customHeight="false" outlineLevel="0" collapsed="false">
      <c r="A2441" s="16" t="n">
        <v>40103188</v>
      </c>
      <c r="B2441" s="17" t="s">
        <v>2469</v>
      </c>
      <c r="C2441" s="18"/>
      <c r="D2441" s="18"/>
      <c r="E2441" s="16" t="s">
        <v>37</v>
      </c>
      <c r="F2441" s="19" t="n">
        <f aca="false">IF(C2441="",VLOOKUP(E2441,'PORTE E UCO'!$A$5:$D$46,4,0),VLOOKUP(E2441,'PORTE E UCO'!$A$5:$D$46,4,0)*C2441)</f>
        <v>192.437794</v>
      </c>
      <c r="G2441" s="20" t="n">
        <v>1.043</v>
      </c>
      <c r="H2441" s="21" t="n">
        <f aca="false">G2441*$R$2</f>
        <v>20.519598176</v>
      </c>
      <c r="I2441" s="16" t="n">
        <v>0</v>
      </c>
      <c r="J2441" s="22" t="str">
        <f aca="false">IF(I2441&gt;=1,F2441*$J$2,"")</f>
        <v/>
      </c>
      <c r="K2441" s="22" t="str">
        <f aca="false">IF(I2441&gt;=2,F2441*$K$2,"")</f>
        <v/>
      </c>
      <c r="L2441" s="22" t="str">
        <f aca="false">IF(I2441&gt;=3,F2441*$L$2,"")</f>
        <v/>
      </c>
      <c r="M2441" s="22" t="str">
        <f aca="false">IF(I2441&gt;=4,F2441*$M$2,"")</f>
        <v/>
      </c>
      <c r="N2441" s="16" t="n">
        <v>0</v>
      </c>
      <c r="O2441" s="16" t="n">
        <v>0</v>
      </c>
      <c r="P2441" s="23" t="n">
        <v>0</v>
      </c>
      <c r="Q2441" s="22"/>
      <c r="R2441" s="38"/>
      <c r="S2441" s="25" t="n">
        <f aca="false">SUM(F2441,H2441,J2441,K2441,L2441,M2441)</f>
        <v>212.957392176</v>
      </c>
      <c r="T2441" s="25" t="n">
        <f aca="false">SUM(F2441,H2441,J2441,K2441,L2441,M2441,Q2441)</f>
        <v>212.957392176</v>
      </c>
      <c r="AMH2441" s="13"/>
      <c r="AMI2441" s="0"/>
      <c r="AMJ2441" s="0"/>
    </row>
    <row r="2442" s="39" customFormat="true" ht="13.8" hidden="false" customHeight="false" outlineLevel="0" collapsed="false">
      <c r="A2442" s="27" t="n">
        <v>40103196</v>
      </c>
      <c r="B2442" s="28" t="s">
        <v>2470</v>
      </c>
      <c r="C2442" s="29"/>
      <c r="D2442" s="29"/>
      <c r="E2442" s="27" t="s">
        <v>15</v>
      </c>
      <c r="F2442" s="19" t="n">
        <f aca="false">IF(C2442="",VLOOKUP(E2442,'PORTE E UCO'!$A$5:$D$46,4,0),VLOOKUP(E2442,'PORTE E UCO'!$A$5:$D$46,4,0)*C2442)</f>
        <v>93.13473</v>
      </c>
      <c r="G2442" s="30" t="n">
        <v>10</v>
      </c>
      <c r="H2442" s="21" t="n">
        <f aca="false">G2442*$R$2</f>
        <v>196.73632</v>
      </c>
      <c r="I2442" s="27" t="n">
        <v>0</v>
      </c>
      <c r="J2442" s="22" t="str">
        <f aca="false">IF(I2442&gt;=1,F2442*$J$2,"")</f>
        <v/>
      </c>
      <c r="K2442" s="22" t="str">
        <f aca="false">IF(I2442&gt;=2,F2442*$K$2,"")</f>
        <v/>
      </c>
      <c r="L2442" s="22" t="str">
        <f aca="false">IF(I2442&gt;=3,F2442*$L$2,"")</f>
        <v/>
      </c>
      <c r="M2442" s="22" t="str">
        <f aca="false">IF(I2442&gt;=4,F2442*$M$2,"")</f>
        <v/>
      </c>
      <c r="N2442" s="27" t="n">
        <v>0</v>
      </c>
      <c r="O2442" s="27" t="n">
        <v>0</v>
      </c>
      <c r="P2442" s="31" t="n">
        <v>0</v>
      </c>
      <c r="Q2442" s="32"/>
      <c r="R2442" s="38"/>
      <c r="S2442" s="25" t="n">
        <f aca="false">SUM(F2442,H2442,J2442,K2442,L2442,M2442)</f>
        <v>289.87105</v>
      </c>
      <c r="T2442" s="25" t="n">
        <f aca="false">SUM(F2442,H2442,J2442,K2442,L2442,M2442,Q2442)</f>
        <v>289.87105</v>
      </c>
      <c r="AMH2442" s="13"/>
      <c r="AMI2442" s="0"/>
      <c r="AMJ2442" s="0"/>
    </row>
    <row r="2443" s="39" customFormat="true" ht="13.8" hidden="false" customHeight="false" outlineLevel="0" collapsed="false">
      <c r="A2443" s="16" t="n">
        <v>40103234</v>
      </c>
      <c r="B2443" s="17" t="s">
        <v>2471</v>
      </c>
      <c r="C2443" s="18"/>
      <c r="D2443" s="18"/>
      <c r="E2443" s="16" t="s">
        <v>15</v>
      </c>
      <c r="F2443" s="19" t="n">
        <f aca="false">IF(C2443="",VLOOKUP(E2443,'PORTE E UCO'!$A$5:$D$46,4,0),VLOOKUP(E2443,'PORTE E UCO'!$A$5:$D$46,4,0)*C2443)</f>
        <v>93.13473</v>
      </c>
      <c r="G2443" s="20" t="n">
        <v>4</v>
      </c>
      <c r="H2443" s="21" t="n">
        <f aca="false">G2443*$R$2</f>
        <v>78.694528</v>
      </c>
      <c r="I2443" s="16" t="n">
        <v>0</v>
      </c>
      <c r="J2443" s="22" t="str">
        <f aca="false">IF(I2443&gt;=1,F2443*$J$2,"")</f>
        <v/>
      </c>
      <c r="K2443" s="22" t="str">
        <f aca="false">IF(I2443&gt;=2,F2443*$K$2,"")</f>
        <v/>
      </c>
      <c r="L2443" s="22" t="str">
        <f aca="false">IF(I2443&gt;=3,F2443*$L$2,"")</f>
        <v/>
      </c>
      <c r="M2443" s="22" t="str">
        <f aca="false">IF(I2443&gt;=4,F2443*$M$2,"")</f>
        <v/>
      </c>
      <c r="N2443" s="16" t="n">
        <v>0</v>
      </c>
      <c r="O2443" s="16" t="n">
        <v>0</v>
      </c>
      <c r="P2443" s="23" t="n">
        <v>0</v>
      </c>
      <c r="Q2443" s="22"/>
      <c r="R2443" s="38"/>
      <c r="S2443" s="25" t="n">
        <f aca="false">SUM(F2443,H2443,J2443,K2443,L2443,M2443)</f>
        <v>171.829258</v>
      </c>
      <c r="T2443" s="25" t="n">
        <f aca="false">SUM(F2443,H2443,J2443,K2443,L2443,M2443,Q2443)</f>
        <v>171.829258</v>
      </c>
      <c r="AMH2443" s="13"/>
      <c r="AMI2443" s="0"/>
      <c r="AMJ2443" s="0"/>
    </row>
    <row r="2444" s="39" customFormat="true" ht="14.95" hidden="false" customHeight="false" outlineLevel="0" collapsed="false">
      <c r="A2444" s="27" t="n">
        <v>40103200</v>
      </c>
      <c r="B2444" s="28" t="s">
        <v>2472</v>
      </c>
      <c r="C2444" s="29"/>
      <c r="D2444" s="29"/>
      <c r="E2444" s="27" t="s">
        <v>37</v>
      </c>
      <c r="F2444" s="19" t="n">
        <f aca="false">IF(C2444="",VLOOKUP(E2444,'PORTE E UCO'!$A$5:$D$46,4,0),VLOOKUP(E2444,'PORTE E UCO'!$A$5:$D$46,4,0)*C2444)</f>
        <v>192.437794</v>
      </c>
      <c r="G2444" s="30" t="n">
        <v>9.392</v>
      </c>
      <c r="H2444" s="21" t="n">
        <f aca="false">G2444*$R$2</f>
        <v>184.774751744</v>
      </c>
      <c r="I2444" s="27" t="n">
        <v>0</v>
      </c>
      <c r="J2444" s="22" t="str">
        <f aca="false">IF(I2444&gt;=1,F2444*$J$2,"")</f>
        <v/>
      </c>
      <c r="K2444" s="22" t="str">
        <f aca="false">IF(I2444&gt;=2,F2444*$K$2,"")</f>
        <v/>
      </c>
      <c r="L2444" s="22" t="str">
        <f aca="false">IF(I2444&gt;=3,F2444*$L$2,"")</f>
        <v/>
      </c>
      <c r="M2444" s="22" t="str">
        <f aca="false">IF(I2444&gt;=4,F2444*$M$2,"")</f>
        <v/>
      </c>
      <c r="N2444" s="27" t="n">
        <v>0</v>
      </c>
      <c r="O2444" s="27" t="n">
        <v>0</v>
      </c>
      <c r="P2444" s="31" t="n">
        <v>0</v>
      </c>
      <c r="Q2444" s="32"/>
      <c r="R2444" s="38"/>
      <c r="S2444" s="25" t="n">
        <f aca="false">SUM(F2444,H2444,J2444,K2444,L2444,M2444)</f>
        <v>377.212545744</v>
      </c>
      <c r="T2444" s="25" t="n">
        <f aca="false">SUM(F2444,H2444,J2444,K2444,L2444,M2444,Q2444)</f>
        <v>377.212545744</v>
      </c>
      <c r="AMH2444" s="13"/>
      <c r="AMI2444" s="0"/>
      <c r="AMJ2444" s="0"/>
    </row>
    <row r="2445" s="39" customFormat="true" ht="13.8" hidden="false" customHeight="false" outlineLevel="0" collapsed="false">
      <c r="A2445" s="16" t="n">
        <v>40103269</v>
      </c>
      <c r="B2445" s="17" t="s">
        <v>2473</v>
      </c>
      <c r="C2445" s="18"/>
      <c r="D2445" s="18"/>
      <c r="E2445" s="16" t="s">
        <v>64</v>
      </c>
      <c r="F2445" s="19" t="n">
        <f aca="false">IF(C2445="",VLOOKUP(E2445,'PORTE E UCO'!$A$5:$D$46,4,0),VLOOKUP(E2445,'PORTE E UCO'!$A$5:$D$46,4,0)*C2445)</f>
        <v>110.217052</v>
      </c>
      <c r="G2445" s="20" t="n">
        <v>7.575</v>
      </c>
      <c r="H2445" s="21" t="n">
        <f aca="false">G2445*$R$2</f>
        <v>149.0277624</v>
      </c>
      <c r="I2445" s="16" t="n">
        <v>0</v>
      </c>
      <c r="J2445" s="22" t="str">
        <f aca="false">IF(I2445&gt;=1,F2445*$J$2,"")</f>
        <v/>
      </c>
      <c r="K2445" s="22" t="str">
        <f aca="false">IF(I2445&gt;=2,F2445*$K$2,"")</f>
        <v/>
      </c>
      <c r="L2445" s="22" t="str">
        <f aca="false">IF(I2445&gt;=3,F2445*$L$2,"")</f>
        <v/>
      </c>
      <c r="M2445" s="22" t="str">
        <f aca="false">IF(I2445&gt;=4,F2445*$M$2,"")</f>
        <v/>
      </c>
      <c r="N2445" s="16" t="n">
        <v>0</v>
      </c>
      <c r="O2445" s="16" t="n">
        <v>0</v>
      </c>
      <c r="P2445" s="23" t="n">
        <v>0</v>
      </c>
      <c r="Q2445" s="22"/>
      <c r="R2445" s="38"/>
      <c r="S2445" s="25" t="n">
        <f aca="false">SUM(F2445,H2445,J2445,K2445,L2445,M2445)</f>
        <v>259.2448144</v>
      </c>
      <c r="T2445" s="25" t="n">
        <f aca="false">SUM(F2445,H2445,J2445,K2445,L2445,M2445,Q2445)</f>
        <v>259.2448144</v>
      </c>
      <c r="AMH2445" s="13"/>
      <c r="AMI2445" s="0"/>
      <c r="AMJ2445" s="0"/>
    </row>
    <row r="2446" s="39" customFormat="true" ht="14.95" hidden="false" customHeight="false" outlineLevel="0" collapsed="false">
      <c r="A2446" s="27" t="n">
        <v>40103277</v>
      </c>
      <c r="B2446" s="28" t="s">
        <v>2474</v>
      </c>
      <c r="C2446" s="29"/>
      <c r="D2446" s="29"/>
      <c r="E2446" s="27" t="s">
        <v>17</v>
      </c>
      <c r="F2446" s="19" t="n">
        <f aca="false">IF(C2446="",VLOOKUP(E2446,'PORTE E UCO'!$A$5:$D$46,4,0),VLOOKUP(E2446,'PORTE E UCO'!$A$5:$D$46,4,0)*C2446)</f>
        <v>150.60084</v>
      </c>
      <c r="G2446" s="30" t="n">
        <v>2.696</v>
      </c>
      <c r="H2446" s="21" t="n">
        <f aca="false">G2446*$R$2</f>
        <v>53.040111872</v>
      </c>
      <c r="I2446" s="27" t="n">
        <v>0</v>
      </c>
      <c r="J2446" s="22" t="str">
        <f aca="false">IF(I2446&gt;=1,F2446*$J$2,"")</f>
        <v/>
      </c>
      <c r="K2446" s="22" t="str">
        <f aca="false">IF(I2446&gt;=2,F2446*$K$2,"")</f>
        <v/>
      </c>
      <c r="L2446" s="22" t="str">
        <f aca="false">IF(I2446&gt;=3,F2446*$L$2,"")</f>
        <v/>
      </c>
      <c r="M2446" s="22" t="str">
        <f aca="false">IF(I2446&gt;=4,F2446*$M$2,"")</f>
        <v/>
      </c>
      <c r="N2446" s="27" t="n">
        <v>0</v>
      </c>
      <c r="O2446" s="27" t="n">
        <v>0</v>
      </c>
      <c r="P2446" s="31" t="n">
        <v>0</v>
      </c>
      <c r="Q2446" s="32"/>
      <c r="R2446" s="38"/>
      <c r="S2446" s="25" t="n">
        <f aca="false">SUM(F2446,H2446,J2446,K2446,L2446,M2446)</f>
        <v>203.640951872</v>
      </c>
      <c r="T2446" s="25" t="n">
        <f aca="false">SUM(F2446,H2446,J2446,K2446,L2446,M2446,Q2446)</f>
        <v>203.640951872</v>
      </c>
      <c r="AMH2446" s="13"/>
      <c r="AMI2446" s="0"/>
      <c r="AMJ2446" s="0"/>
    </row>
    <row r="2447" s="39" customFormat="true" ht="13.8" hidden="false" customHeight="false" outlineLevel="0" collapsed="false">
      <c r="A2447" s="16" t="n">
        <v>40103285</v>
      </c>
      <c r="B2447" s="17" t="s">
        <v>2475</v>
      </c>
      <c r="C2447" s="18"/>
      <c r="D2447" s="18"/>
      <c r="E2447" s="16" t="s">
        <v>20</v>
      </c>
      <c r="F2447" s="19" t="n">
        <f aca="false">IF(C2447="",VLOOKUP(E2447,'PORTE E UCO'!$A$5:$D$46,4,0),VLOOKUP(E2447,'PORTE E UCO'!$A$5:$D$46,4,0)*C2447)</f>
        <v>70.656386</v>
      </c>
      <c r="G2447" s="20" t="n">
        <v>2.437</v>
      </c>
      <c r="H2447" s="21" t="n">
        <f aca="false">G2447*$R$2</f>
        <v>47.944641184</v>
      </c>
      <c r="I2447" s="16" t="n">
        <v>0</v>
      </c>
      <c r="J2447" s="22" t="str">
        <f aca="false">IF(I2447&gt;=1,F2447*$J$2,"")</f>
        <v/>
      </c>
      <c r="K2447" s="22" t="str">
        <f aca="false">IF(I2447&gt;=2,F2447*$K$2,"")</f>
        <v/>
      </c>
      <c r="L2447" s="22" t="str">
        <f aca="false">IF(I2447&gt;=3,F2447*$L$2,"")</f>
        <v/>
      </c>
      <c r="M2447" s="22" t="str">
        <f aca="false">IF(I2447&gt;=4,F2447*$M$2,"")</f>
        <v/>
      </c>
      <c r="N2447" s="16" t="n">
        <v>0</v>
      </c>
      <c r="O2447" s="16" t="n">
        <v>0</v>
      </c>
      <c r="P2447" s="23" t="n">
        <v>0</v>
      </c>
      <c r="Q2447" s="22"/>
      <c r="R2447" s="38"/>
      <c r="S2447" s="25" t="n">
        <f aca="false">SUM(F2447,H2447,J2447,K2447,L2447,M2447)</f>
        <v>118.601027184</v>
      </c>
      <c r="T2447" s="25" t="n">
        <f aca="false">SUM(F2447,H2447,J2447,K2447,L2447,M2447,Q2447)</f>
        <v>118.601027184</v>
      </c>
      <c r="AMH2447" s="13"/>
      <c r="AMI2447" s="0"/>
      <c r="AMJ2447" s="0"/>
    </row>
    <row r="2448" s="39" customFormat="true" ht="14.95" hidden="false" customHeight="false" outlineLevel="0" collapsed="false">
      <c r="A2448" s="27" t="n">
        <v>40103307</v>
      </c>
      <c r="B2448" s="28" t="s">
        <v>2476</v>
      </c>
      <c r="C2448" s="29"/>
      <c r="D2448" s="29"/>
      <c r="E2448" s="27" t="s">
        <v>171</v>
      </c>
      <c r="F2448" s="19" t="n">
        <f aca="false">IF(C2448="",VLOOKUP(E2448,'PORTE E UCO'!$A$5:$D$46,4,0),VLOOKUP(E2448,'PORTE E UCO'!$A$5:$D$46,4,0)*C2448)</f>
        <v>287.188282</v>
      </c>
      <c r="G2448" s="30" t="n">
        <v>5.7</v>
      </c>
      <c r="H2448" s="21" t="n">
        <f aca="false">G2448*$R$2</f>
        <v>112.1397024</v>
      </c>
      <c r="I2448" s="27" t="n">
        <v>0</v>
      </c>
      <c r="J2448" s="22" t="str">
        <f aca="false">IF(I2448&gt;=1,F2448*$J$2,"")</f>
        <v/>
      </c>
      <c r="K2448" s="22" t="str">
        <f aca="false">IF(I2448&gt;=2,F2448*$K$2,"")</f>
        <v/>
      </c>
      <c r="L2448" s="22" t="str">
        <f aca="false">IF(I2448&gt;=3,F2448*$L$2,"")</f>
        <v/>
      </c>
      <c r="M2448" s="22" t="str">
        <f aca="false">IF(I2448&gt;=4,F2448*$M$2,"")</f>
        <v/>
      </c>
      <c r="N2448" s="27" t="n">
        <v>0</v>
      </c>
      <c r="O2448" s="27" t="n">
        <v>0</v>
      </c>
      <c r="P2448" s="31" t="n">
        <v>0</v>
      </c>
      <c r="Q2448" s="32"/>
      <c r="R2448" s="38"/>
      <c r="S2448" s="25" t="n">
        <f aca="false">SUM(F2448,H2448,J2448,K2448,L2448,M2448)</f>
        <v>399.3279844</v>
      </c>
      <c r="T2448" s="25" t="n">
        <f aca="false">SUM(F2448,H2448,J2448,K2448,L2448,M2448,Q2448)</f>
        <v>399.3279844</v>
      </c>
      <c r="AMH2448" s="13"/>
      <c r="AMI2448" s="0"/>
      <c r="AMJ2448" s="0"/>
    </row>
    <row r="2449" s="39" customFormat="true" ht="13.8" hidden="false" customHeight="false" outlineLevel="0" collapsed="false">
      <c r="A2449" s="16" t="n">
        <v>40103315</v>
      </c>
      <c r="B2449" s="17" t="s">
        <v>2477</v>
      </c>
      <c r="C2449" s="18"/>
      <c r="D2449" s="18"/>
      <c r="E2449" s="16" t="s">
        <v>171</v>
      </c>
      <c r="F2449" s="19" t="n">
        <f aca="false">IF(C2449="",VLOOKUP(E2449,'PORTE E UCO'!$A$5:$D$46,4,0),VLOOKUP(E2449,'PORTE E UCO'!$A$5:$D$46,4,0)*C2449)</f>
        <v>287.188282</v>
      </c>
      <c r="G2449" s="20" t="n">
        <v>9.6</v>
      </c>
      <c r="H2449" s="21" t="n">
        <f aca="false">G2449*$R$2</f>
        <v>188.8668672</v>
      </c>
      <c r="I2449" s="16" t="n">
        <v>0</v>
      </c>
      <c r="J2449" s="22" t="str">
        <f aca="false">IF(I2449&gt;=1,F2449*$J$2,"")</f>
        <v/>
      </c>
      <c r="K2449" s="22" t="str">
        <f aca="false">IF(I2449&gt;=2,F2449*$K$2,"")</f>
        <v/>
      </c>
      <c r="L2449" s="22" t="str">
        <f aca="false">IF(I2449&gt;=3,F2449*$L$2,"")</f>
        <v/>
      </c>
      <c r="M2449" s="22" t="str">
        <f aca="false">IF(I2449&gt;=4,F2449*$M$2,"")</f>
        <v/>
      </c>
      <c r="N2449" s="16" t="n">
        <v>0</v>
      </c>
      <c r="O2449" s="16" t="n">
        <v>0</v>
      </c>
      <c r="P2449" s="23" t="n">
        <v>0</v>
      </c>
      <c r="Q2449" s="22"/>
      <c r="R2449" s="38"/>
      <c r="S2449" s="25" t="n">
        <f aca="false">SUM(F2449,H2449,J2449,K2449,L2449,M2449)</f>
        <v>476.0551492</v>
      </c>
      <c r="T2449" s="25" t="n">
        <f aca="false">SUM(F2449,H2449,J2449,K2449,L2449,M2449,Q2449)</f>
        <v>476.0551492</v>
      </c>
      <c r="AMH2449" s="13"/>
      <c r="AMI2449" s="0"/>
      <c r="AMJ2449" s="0"/>
    </row>
    <row r="2450" s="39" customFormat="true" ht="13.8" hidden="false" customHeight="false" outlineLevel="0" collapsed="false">
      <c r="A2450" s="27" t="n">
        <v>40103323</v>
      </c>
      <c r="B2450" s="28" t="s">
        <v>2478</v>
      </c>
      <c r="C2450" s="29"/>
      <c r="D2450" s="29"/>
      <c r="E2450" s="27" t="s">
        <v>171</v>
      </c>
      <c r="F2450" s="19" t="n">
        <f aca="false">IF(C2450="",VLOOKUP(E2450,'PORTE E UCO'!$A$5:$D$46,4,0),VLOOKUP(E2450,'PORTE E UCO'!$A$5:$D$46,4,0)*C2450)</f>
        <v>287.188282</v>
      </c>
      <c r="G2450" s="30" t="n">
        <v>9.6</v>
      </c>
      <c r="H2450" s="21" t="n">
        <f aca="false">G2450*$R$2</f>
        <v>188.8668672</v>
      </c>
      <c r="I2450" s="27" t="n">
        <v>0</v>
      </c>
      <c r="J2450" s="22" t="str">
        <f aca="false">IF(I2450&gt;=1,F2450*$J$2,"")</f>
        <v/>
      </c>
      <c r="K2450" s="22" t="str">
        <f aca="false">IF(I2450&gt;=2,F2450*$K$2,"")</f>
        <v/>
      </c>
      <c r="L2450" s="22" t="str">
        <f aca="false">IF(I2450&gt;=3,F2450*$L$2,"")</f>
        <v/>
      </c>
      <c r="M2450" s="22" t="str">
        <f aca="false">IF(I2450&gt;=4,F2450*$M$2,"")</f>
        <v/>
      </c>
      <c r="N2450" s="27" t="n">
        <v>0</v>
      </c>
      <c r="O2450" s="27" t="n">
        <v>0</v>
      </c>
      <c r="P2450" s="31" t="n">
        <v>0</v>
      </c>
      <c r="Q2450" s="32"/>
      <c r="R2450" s="38"/>
      <c r="S2450" s="25" t="n">
        <f aca="false">SUM(F2450,H2450,J2450,K2450,L2450,M2450)</f>
        <v>476.0551492</v>
      </c>
      <c r="T2450" s="25" t="n">
        <f aca="false">SUM(F2450,H2450,J2450,K2450,L2450,M2450,Q2450)</f>
        <v>476.0551492</v>
      </c>
      <c r="AMH2450" s="13"/>
      <c r="AMI2450" s="0"/>
      <c r="AMJ2450" s="0"/>
    </row>
    <row r="2451" s="39" customFormat="true" ht="13.8" hidden="false" customHeight="false" outlineLevel="0" collapsed="false">
      <c r="A2451" s="16" t="n">
        <v>40103331</v>
      </c>
      <c r="B2451" s="17" t="s">
        <v>2479</v>
      </c>
      <c r="C2451" s="18"/>
      <c r="D2451" s="18"/>
      <c r="E2451" s="16" t="s">
        <v>59</v>
      </c>
      <c r="F2451" s="19" t="n">
        <f aca="false">IF(C2451="",VLOOKUP(E2451,'PORTE E UCO'!$A$5:$D$46,4,0),VLOOKUP(E2451,'PORTE E UCO'!$A$5:$D$46,4,0)*C2451)</f>
        <v>349.26794</v>
      </c>
      <c r="G2451" s="20" t="n">
        <v>19.2</v>
      </c>
      <c r="H2451" s="21" t="n">
        <f aca="false">G2451*$R$2</f>
        <v>377.7337344</v>
      </c>
      <c r="I2451" s="16" t="n">
        <v>0</v>
      </c>
      <c r="J2451" s="22" t="str">
        <f aca="false">IF(I2451&gt;=1,F2451*$J$2,"")</f>
        <v/>
      </c>
      <c r="K2451" s="22" t="str">
        <f aca="false">IF(I2451&gt;=2,F2451*$K$2,"")</f>
        <v/>
      </c>
      <c r="L2451" s="22" t="str">
        <f aca="false">IF(I2451&gt;=3,F2451*$L$2,"")</f>
        <v/>
      </c>
      <c r="M2451" s="22" t="str">
        <f aca="false">IF(I2451&gt;=4,F2451*$M$2,"")</f>
        <v/>
      </c>
      <c r="N2451" s="16" t="n">
        <v>0</v>
      </c>
      <c r="O2451" s="16" t="n">
        <v>0</v>
      </c>
      <c r="P2451" s="23" t="n">
        <v>0</v>
      </c>
      <c r="Q2451" s="22"/>
      <c r="R2451" s="38"/>
      <c r="S2451" s="25" t="n">
        <f aca="false">SUM(F2451,H2451,J2451,K2451,L2451,M2451)</f>
        <v>727.0016744</v>
      </c>
      <c r="T2451" s="25" t="n">
        <f aca="false">SUM(F2451,H2451,J2451,K2451,L2451,M2451,Q2451)</f>
        <v>727.0016744</v>
      </c>
      <c r="AMH2451" s="13"/>
      <c r="AMI2451" s="0"/>
      <c r="AMJ2451" s="0"/>
    </row>
    <row r="2452" s="39" customFormat="true" ht="13.8" hidden="false" customHeight="false" outlineLevel="0" collapsed="false">
      <c r="A2452" s="27" t="n">
        <v>40103366</v>
      </c>
      <c r="B2452" s="28" t="s">
        <v>2480</v>
      </c>
      <c r="C2452" s="29"/>
      <c r="D2452" s="29"/>
      <c r="E2452" s="27" t="s">
        <v>24</v>
      </c>
      <c r="F2452" s="19" t="n">
        <f aca="false">IF(C2452="",VLOOKUP(E2452,'PORTE E UCO'!$A$5:$D$46,4,0),VLOOKUP(E2452,'PORTE E UCO'!$A$5:$D$46,4,0)*C2452)</f>
        <v>377.223602</v>
      </c>
      <c r="G2452" s="30" t="n">
        <v>16.8</v>
      </c>
      <c r="H2452" s="21" t="n">
        <f aca="false">G2452*$R$2</f>
        <v>330.5170176</v>
      </c>
      <c r="I2452" s="27" t="n">
        <v>0</v>
      </c>
      <c r="J2452" s="22" t="str">
        <f aca="false">IF(I2452&gt;=1,F2452*$J$2,"")</f>
        <v/>
      </c>
      <c r="K2452" s="22" t="str">
        <f aca="false">IF(I2452&gt;=2,F2452*$K$2,"")</f>
        <v/>
      </c>
      <c r="L2452" s="22" t="str">
        <f aca="false">IF(I2452&gt;=3,F2452*$L$2,"")</f>
        <v/>
      </c>
      <c r="M2452" s="22" t="str">
        <f aca="false">IF(I2452&gt;=4,F2452*$M$2,"")</f>
        <v/>
      </c>
      <c r="N2452" s="27" t="n">
        <v>0</v>
      </c>
      <c r="O2452" s="27" t="n">
        <v>0</v>
      </c>
      <c r="P2452" s="31" t="n">
        <v>0</v>
      </c>
      <c r="Q2452" s="32"/>
      <c r="R2452" s="38"/>
      <c r="S2452" s="25" t="n">
        <f aca="false">SUM(F2452,H2452,J2452,K2452,L2452,M2452)</f>
        <v>707.7406196</v>
      </c>
      <c r="T2452" s="25" t="n">
        <f aca="false">SUM(F2452,H2452,J2452,K2452,L2452,M2452,Q2452)</f>
        <v>707.7406196</v>
      </c>
      <c r="AMH2452" s="13"/>
      <c r="AMI2452" s="0"/>
      <c r="AMJ2452" s="0"/>
    </row>
    <row r="2453" s="39" customFormat="true" ht="13.8" hidden="false" customHeight="false" outlineLevel="0" collapsed="false">
      <c r="A2453" s="16" t="n">
        <v>40103242</v>
      </c>
      <c r="B2453" s="17" t="s">
        <v>2481</v>
      </c>
      <c r="C2453" s="18"/>
      <c r="D2453" s="18"/>
      <c r="E2453" s="16" t="s">
        <v>15</v>
      </c>
      <c r="F2453" s="19" t="n">
        <f aca="false">IF(C2453="",VLOOKUP(E2453,'PORTE E UCO'!$A$5:$D$46,4,0),VLOOKUP(E2453,'PORTE E UCO'!$A$5:$D$46,4,0)*C2453)</f>
        <v>93.13473</v>
      </c>
      <c r="G2453" s="20" t="n">
        <v>5.66</v>
      </c>
      <c r="H2453" s="21" t="n">
        <f aca="false">G2453*$R$2</f>
        <v>111.35275712</v>
      </c>
      <c r="I2453" s="16" t="n">
        <v>0</v>
      </c>
      <c r="J2453" s="22" t="str">
        <f aca="false">IF(I2453&gt;=1,F2453*$J$2,"")</f>
        <v/>
      </c>
      <c r="K2453" s="22" t="str">
        <f aca="false">IF(I2453&gt;=2,F2453*$K$2,"")</f>
        <v/>
      </c>
      <c r="L2453" s="22" t="str">
        <f aca="false">IF(I2453&gt;=3,F2453*$L$2,"")</f>
        <v/>
      </c>
      <c r="M2453" s="22" t="str">
        <f aca="false">IF(I2453&gt;=4,F2453*$M$2,"")</f>
        <v/>
      </c>
      <c r="N2453" s="16" t="n">
        <v>0</v>
      </c>
      <c r="O2453" s="16" t="n">
        <v>0</v>
      </c>
      <c r="P2453" s="23" t="n">
        <v>0</v>
      </c>
      <c r="Q2453" s="22"/>
      <c r="R2453" s="38"/>
      <c r="S2453" s="25" t="n">
        <f aca="false">SUM(F2453,H2453,J2453,K2453,L2453,M2453)</f>
        <v>204.48748712</v>
      </c>
      <c r="T2453" s="25" t="n">
        <f aca="false">SUM(F2453,H2453,J2453,K2453,L2453,M2453,Q2453)</f>
        <v>204.48748712</v>
      </c>
      <c r="AMH2453" s="13"/>
      <c r="AMI2453" s="0"/>
      <c r="AMJ2453" s="0"/>
    </row>
    <row r="2454" s="39" customFormat="true" ht="13.8" hidden="false" customHeight="false" outlineLevel="0" collapsed="false">
      <c r="A2454" s="27" t="n">
        <v>40103250</v>
      </c>
      <c r="B2454" s="28" t="s">
        <v>2482</v>
      </c>
      <c r="C2454" s="29"/>
      <c r="D2454" s="29"/>
      <c r="E2454" s="27" t="s">
        <v>15</v>
      </c>
      <c r="F2454" s="19" t="n">
        <f aca="false">IF(C2454="",VLOOKUP(E2454,'PORTE E UCO'!$A$5:$D$46,4,0),VLOOKUP(E2454,'PORTE E UCO'!$A$5:$D$46,4,0)*C2454)</f>
        <v>93.13473</v>
      </c>
      <c r="G2454" s="30" t="n">
        <v>5.66</v>
      </c>
      <c r="H2454" s="21" t="n">
        <f aca="false">G2454*$R$2</f>
        <v>111.35275712</v>
      </c>
      <c r="I2454" s="27" t="n">
        <v>0</v>
      </c>
      <c r="J2454" s="22" t="str">
        <f aca="false">IF(I2454&gt;=1,F2454*$J$2,"")</f>
        <v/>
      </c>
      <c r="K2454" s="22" t="str">
        <f aca="false">IF(I2454&gt;=2,F2454*$K$2,"")</f>
        <v/>
      </c>
      <c r="L2454" s="22" t="str">
        <f aca="false">IF(I2454&gt;=3,F2454*$L$2,"")</f>
        <v/>
      </c>
      <c r="M2454" s="22" t="str">
        <f aca="false">IF(I2454&gt;=4,F2454*$M$2,"")</f>
        <v/>
      </c>
      <c r="N2454" s="27" t="n">
        <v>0</v>
      </c>
      <c r="O2454" s="27" t="n">
        <v>0</v>
      </c>
      <c r="P2454" s="31" t="n">
        <v>0</v>
      </c>
      <c r="Q2454" s="32"/>
      <c r="R2454" s="38"/>
      <c r="S2454" s="25" t="n">
        <f aca="false">SUM(F2454,H2454,J2454,K2454,L2454,M2454)</f>
        <v>204.48748712</v>
      </c>
      <c r="T2454" s="25" t="n">
        <f aca="false">SUM(F2454,H2454,J2454,K2454,L2454,M2454,Q2454)</f>
        <v>204.48748712</v>
      </c>
      <c r="AMH2454" s="13"/>
      <c r="AMI2454" s="0"/>
      <c r="AMJ2454" s="0"/>
    </row>
    <row r="2455" s="39" customFormat="true" ht="14.95" hidden="false" customHeight="false" outlineLevel="0" collapsed="false">
      <c r="A2455" s="16" t="n">
        <v>40103374</v>
      </c>
      <c r="B2455" s="17" t="s">
        <v>2483</v>
      </c>
      <c r="C2455" s="18"/>
      <c r="D2455" s="18"/>
      <c r="E2455" s="16" t="s">
        <v>20</v>
      </c>
      <c r="F2455" s="19" t="n">
        <f aca="false">IF(C2455="",VLOOKUP(E2455,'PORTE E UCO'!$A$5:$D$46,4,0),VLOOKUP(E2455,'PORTE E UCO'!$A$5:$D$46,4,0)*C2455)</f>
        <v>70.656386</v>
      </c>
      <c r="G2455" s="20" t="n">
        <v>3.9</v>
      </c>
      <c r="H2455" s="21" t="n">
        <f aca="false">G2455*$R$2</f>
        <v>76.7271648</v>
      </c>
      <c r="I2455" s="16" t="n">
        <v>0</v>
      </c>
      <c r="J2455" s="22" t="str">
        <f aca="false">IF(I2455&gt;=1,F2455*$J$2,"")</f>
        <v/>
      </c>
      <c r="K2455" s="22" t="str">
        <f aca="false">IF(I2455&gt;=2,F2455*$K$2,"")</f>
        <v/>
      </c>
      <c r="L2455" s="22" t="str">
        <f aca="false">IF(I2455&gt;=3,F2455*$L$2,"")</f>
        <v/>
      </c>
      <c r="M2455" s="22" t="str">
        <f aca="false">IF(I2455&gt;=4,F2455*$M$2,"")</f>
        <v/>
      </c>
      <c r="N2455" s="16" t="n">
        <v>0</v>
      </c>
      <c r="O2455" s="16" t="n">
        <v>0</v>
      </c>
      <c r="P2455" s="23" t="n">
        <v>0</v>
      </c>
      <c r="Q2455" s="22"/>
      <c r="R2455" s="38"/>
      <c r="S2455" s="25" t="n">
        <f aca="false">SUM(F2455,H2455,J2455,K2455,L2455,M2455)</f>
        <v>147.3835508</v>
      </c>
      <c r="T2455" s="25" t="n">
        <f aca="false">SUM(F2455,H2455,J2455,K2455,L2455,M2455,Q2455)</f>
        <v>147.3835508</v>
      </c>
      <c r="AMH2455" s="13"/>
      <c r="AMI2455" s="0"/>
      <c r="AMJ2455" s="0"/>
    </row>
    <row r="2456" s="39" customFormat="true" ht="13.8" hidden="false" customHeight="false" outlineLevel="0" collapsed="false">
      <c r="A2456" s="27" t="n">
        <v>40103382</v>
      </c>
      <c r="B2456" s="28" t="s">
        <v>2484</v>
      </c>
      <c r="C2456" s="29"/>
      <c r="D2456" s="29"/>
      <c r="E2456" s="27" t="s">
        <v>17</v>
      </c>
      <c r="F2456" s="19" t="n">
        <f aca="false">IF(C2456="",VLOOKUP(E2456,'PORTE E UCO'!$A$5:$D$46,4,0),VLOOKUP(E2456,'PORTE E UCO'!$A$5:$D$46,4,0)*C2456)</f>
        <v>150.60084</v>
      </c>
      <c r="G2456" s="30" t="n">
        <v>9.135</v>
      </c>
      <c r="H2456" s="21" t="n">
        <f aca="false">G2456*$R$2</f>
        <v>179.71862832</v>
      </c>
      <c r="I2456" s="27" t="n">
        <v>0</v>
      </c>
      <c r="J2456" s="22" t="str">
        <f aca="false">IF(I2456&gt;=1,F2456*$J$2,"")</f>
        <v/>
      </c>
      <c r="K2456" s="22" t="str">
        <f aca="false">IF(I2456&gt;=2,F2456*$K$2,"")</f>
        <v/>
      </c>
      <c r="L2456" s="22" t="str">
        <f aca="false">IF(I2456&gt;=3,F2456*$L$2,"")</f>
        <v/>
      </c>
      <c r="M2456" s="22" t="str">
        <f aca="false">IF(I2456&gt;=4,F2456*$M$2,"")</f>
        <v/>
      </c>
      <c r="N2456" s="27" t="n">
        <v>0</v>
      </c>
      <c r="O2456" s="27" t="n">
        <v>0</v>
      </c>
      <c r="P2456" s="31" t="n">
        <v>0</v>
      </c>
      <c r="Q2456" s="32"/>
      <c r="R2456" s="38"/>
      <c r="S2456" s="25" t="n">
        <f aca="false">SUM(F2456,H2456,J2456,K2456,L2456,M2456)</f>
        <v>330.31946832</v>
      </c>
      <c r="T2456" s="25" t="n">
        <f aca="false">SUM(F2456,H2456,J2456,K2456,L2456,M2456,Q2456)</f>
        <v>330.31946832</v>
      </c>
      <c r="AMH2456" s="13"/>
      <c r="AMI2456" s="0"/>
      <c r="AMJ2456" s="0"/>
    </row>
    <row r="2457" s="39" customFormat="true" ht="13.8" hidden="false" customHeight="false" outlineLevel="0" collapsed="false">
      <c r="A2457" s="16" t="n">
        <v>40103390</v>
      </c>
      <c r="B2457" s="17" t="s">
        <v>2485</v>
      </c>
      <c r="C2457" s="18"/>
      <c r="D2457" s="18"/>
      <c r="E2457" s="16" t="s">
        <v>24</v>
      </c>
      <c r="F2457" s="19" t="n">
        <f aca="false">IF(C2457="",VLOOKUP(E2457,'PORTE E UCO'!$A$5:$D$46,4,0),VLOOKUP(E2457,'PORTE E UCO'!$A$5:$D$46,4,0)*C2457)</f>
        <v>377.223602</v>
      </c>
      <c r="G2457" s="20" t="n">
        <v>24</v>
      </c>
      <c r="H2457" s="21" t="n">
        <f aca="false">G2457*$R$2</f>
        <v>472.167168</v>
      </c>
      <c r="I2457" s="16" t="n">
        <v>0</v>
      </c>
      <c r="J2457" s="22" t="str">
        <f aca="false">IF(I2457&gt;=1,F2457*$J$2,"")</f>
        <v/>
      </c>
      <c r="K2457" s="22" t="str">
        <f aca="false">IF(I2457&gt;=2,F2457*$K$2,"")</f>
        <v/>
      </c>
      <c r="L2457" s="22" t="str">
        <f aca="false">IF(I2457&gt;=3,F2457*$L$2,"")</f>
        <v/>
      </c>
      <c r="M2457" s="22" t="str">
        <f aca="false">IF(I2457&gt;=4,F2457*$M$2,"")</f>
        <v/>
      </c>
      <c r="N2457" s="16" t="n">
        <v>0</v>
      </c>
      <c r="O2457" s="16" t="n">
        <v>0</v>
      </c>
      <c r="P2457" s="23" t="n">
        <v>0</v>
      </c>
      <c r="Q2457" s="22"/>
      <c r="R2457" s="38"/>
      <c r="S2457" s="25" t="n">
        <f aca="false">SUM(F2457,H2457,J2457,K2457,L2457,M2457)</f>
        <v>849.39077</v>
      </c>
      <c r="T2457" s="25" t="n">
        <f aca="false">SUM(F2457,H2457,J2457,K2457,L2457,M2457,Q2457)</f>
        <v>849.39077</v>
      </c>
      <c r="AMH2457" s="13"/>
      <c r="AMI2457" s="0"/>
      <c r="AMJ2457" s="0"/>
    </row>
    <row r="2458" s="39" customFormat="true" ht="13.8" hidden="false" customHeight="false" outlineLevel="0" collapsed="false">
      <c r="A2458" s="27" t="n">
        <v>40103404</v>
      </c>
      <c r="B2458" s="28" t="s">
        <v>2486</v>
      </c>
      <c r="C2458" s="29"/>
      <c r="D2458" s="29"/>
      <c r="E2458" s="27" t="s">
        <v>20</v>
      </c>
      <c r="F2458" s="19" t="n">
        <f aca="false">IF(C2458="",VLOOKUP(E2458,'PORTE E UCO'!$A$5:$D$46,4,0),VLOOKUP(E2458,'PORTE E UCO'!$A$5:$D$46,4,0)*C2458)</f>
        <v>70.656386</v>
      </c>
      <c r="G2458" s="30" t="n">
        <v>3.087</v>
      </c>
      <c r="H2458" s="21" t="n">
        <f aca="false">G2458*$R$2</f>
        <v>60.732501984</v>
      </c>
      <c r="I2458" s="27" t="n">
        <v>0</v>
      </c>
      <c r="J2458" s="22" t="str">
        <f aca="false">IF(I2458&gt;=1,F2458*$J$2,"")</f>
        <v/>
      </c>
      <c r="K2458" s="22" t="str">
        <f aca="false">IF(I2458&gt;=2,F2458*$K$2,"")</f>
        <v/>
      </c>
      <c r="L2458" s="22" t="str">
        <f aca="false">IF(I2458&gt;=3,F2458*$L$2,"")</f>
        <v/>
      </c>
      <c r="M2458" s="22" t="str">
        <f aca="false">IF(I2458&gt;=4,F2458*$M$2,"")</f>
        <v/>
      </c>
      <c r="N2458" s="27" t="n">
        <v>0</v>
      </c>
      <c r="O2458" s="27" t="n">
        <v>0</v>
      </c>
      <c r="P2458" s="31" t="n">
        <v>0</v>
      </c>
      <c r="Q2458" s="32"/>
      <c r="R2458" s="38"/>
      <c r="S2458" s="25" t="n">
        <f aca="false">SUM(F2458,H2458,J2458,K2458,L2458,M2458)</f>
        <v>131.388887984</v>
      </c>
      <c r="T2458" s="25" t="n">
        <f aca="false">SUM(F2458,H2458,J2458,K2458,L2458,M2458,Q2458)</f>
        <v>131.388887984</v>
      </c>
      <c r="AMH2458" s="13"/>
      <c r="AMI2458" s="0"/>
      <c r="AMJ2458" s="0"/>
    </row>
    <row r="2459" s="39" customFormat="true" ht="13.8" hidden="false" customHeight="false" outlineLevel="0" collapsed="false">
      <c r="A2459" s="16" t="n">
        <v>40103412</v>
      </c>
      <c r="B2459" s="17" t="s">
        <v>2487</v>
      </c>
      <c r="C2459" s="18"/>
      <c r="D2459" s="18"/>
      <c r="E2459" s="16" t="s">
        <v>54</v>
      </c>
      <c r="F2459" s="19" t="n">
        <f aca="false">IF(C2459="",VLOOKUP(E2459,'PORTE E UCO'!$A$5:$D$46,4,0),VLOOKUP(E2459,'PORTE E UCO'!$A$5:$D$46,4,0)*C2459)</f>
        <v>35.31295</v>
      </c>
      <c r="G2459" s="20" t="n">
        <v>0.065</v>
      </c>
      <c r="H2459" s="21" t="n">
        <f aca="false">G2459*$R$2</f>
        <v>1.27878608</v>
      </c>
      <c r="I2459" s="16" t="n">
        <v>0</v>
      </c>
      <c r="J2459" s="22" t="str">
        <f aca="false">IF(I2459&gt;=1,F2459*$J$2,"")</f>
        <v/>
      </c>
      <c r="K2459" s="22" t="str">
        <f aca="false">IF(I2459&gt;=2,F2459*$K$2,"")</f>
        <v/>
      </c>
      <c r="L2459" s="22" t="str">
        <f aca="false">IF(I2459&gt;=3,F2459*$L$2,"")</f>
        <v/>
      </c>
      <c r="M2459" s="22" t="str">
        <f aca="false">IF(I2459&gt;=4,F2459*$M$2,"")</f>
        <v/>
      </c>
      <c r="N2459" s="16" t="n">
        <v>0</v>
      </c>
      <c r="O2459" s="16" t="n">
        <v>0</v>
      </c>
      <c r="P2459" s="23" t="n">
        <v>0</v>
      </c>
      <c r="Q2459" s="22"/>
      <c r="R2459" s="38"/>
      <c r="S2459" s="25" t="n">
        <f aca="false">SUM(F2459,H2459,J2459,K2459,L2459,M2459)</f>
        <v>36.59173608</v>
      </c>
      <c r="T2459" s="25" t="n">
        <f aca="false">SUM(F2459,H2459,J2459,K2459,L2459,M2459,Q2459)</f>
        <v>36.59173608</v>
      </c>
      <c r="AMH2459" s="13"/>
      <c r="AMI2459" s="0"/>
      <c r="AMJ2459" s="0"/>
    </row>
    <row r="2460" s="39" customFormat="true" ht="13.8" hidden="false" customHeight="false" outlineLevel="0" collapsed="false">
      <c r="A2460" s="27" t="n">
        <v>40103420</v>
      </c>
      <c r="B2460" s="28" t="s">
        <v>2488</v>
      </c>
      <c r="C2460" s="29"/>
      <c r="D2460" s="29"/>
      <c r="E2460" s="27" t="s">
        <v>20</v>
      </c>
      <c r="F2460" s="19" t="n">
        <f aca="false">IF(C2460="",VLOOKUP(E2460,'PORTE E UCO'!$A$5:$D$46,4,0),VLOOKUP(E2460,'PORTE E UCO'!$A$5:$D$46,4,0)*C2460)</f>
        <v>70.656386</v>
      </c>
      <c r="G2460" s="30" t="n">
        <v>1.56</v>
      </c>
      <c r="H2460" s="21" t="n">
        <f aca="false">G2460*$R$2</f>
        <v>30.69086592</v>
      </c>
      <c r="I2460" s="27" t="n">
        <v>0</v>
      </c>
      <c r="J2460" s="22" t="str">
        <f aca="false">IF(I2460&gt;=1,F2460*$J$2,"")</f>
        <v/>
      </c>
      <c r="K2460" s="22" t="str">
        <f aca="false">IF(I2460&gt;=2,F2460*$K$2,"")</f>
        <v/>
      </c>
      <c r="L2460" s="22" t="str">
        <f aca="false">IF(I2460&gt;=3,F2460*$L$2,"")</f>
        <v/>
      </c>
      <c r="M2460" s="22" t="str">
        <f aca="false">IF(I2460&gt;=4,F2460*$M$2,"")</f>
        <v/>
      </c>
      <c r="N2460" s="27" t="n">
        <v>0</v>
      </c>
      <c r="O2460" s="27" t="n">
        <v>0</v>
      </c>
      <c r="P2460" s="31" t="n">
        <v>0</v>
      </c>
      <c r="Q2460" s="32"/>
      <c r="R2460" s="38"/>
      <c r="S2460" s="25" t="n">
        <f aca="false">SUM(F2460,H2460,J2460,K2460,L2460,M2460)</f>
        <v>101.34725192</v>
      </c>
      <c r="T2460" s="25" t="n">
        <f aca="false">SUM(F2460,H2460,J2460,K2460,L2460,M2460,Q2460)</f>
        <v>101.34725192</v>
      </c>
      <c r="AMH2460" s="13"/>
      <c r="AMI2460" s="0"/>
      <c r="AMJ2460" s="0"/>
    </row>
    <row r="2461" s="39" customFormat="true" ht="13.8" hidden="false" customHeight="false" outlineLevel="0" collapsed="false">
      <c r="A2461" s="16" t="n">
        <v>40103439</v>
      </c>
      <c r="B2461" s="17" t="s">
        <v>2489</v>
      </c>
      <c r="C2461" s="18"/>
      <c r="D2461" s="18"/>
      <c r="E2461" s="16" t="s">
        <v>15</v>
      </c>
      <c r="F2461" s="19" t="n">
        <f aca="false">IF(C2461="",VLOOKUP(E2461,'PORTE E UCO'!$A$5:$D$46,4,0),VLOOKUP(E2461,'PORTE E UCO'!$A$5:$D$46,4,0)*C2461)</f>
        <v>93.13473</v>
      </c>
      <c r="G2461" s="20" t="n">
        <v>0.78</v>
      </c>
      <c r="H2461" s="21" t="n">
        <f aca="false">G2461*$R$2</f>
        <v>15.34543296</v>
      </c>
      <c r="I2461" s="16" t="n">
        <v>0</v>
      </c>
      <c r="J2461" s="22" t="str">
        <f aca="false">IF(I2461&gt;=1,F2461*$J$2,"")</f>
        <v/>
      </c>
      <c r="K2461" s="22" t="str">
        <f aca="false">IF(I2461&gt;=2,F2461*$K$2,"")</f>
        <v/>
      </c>
      <c r="L2461" s="22" t="str">
        <f aca="false">IF(I2461&gt;=3,F2461*$L$2,"")</f>
        <v/>
      </c>
      <c r="M2461" s="22" t="str">
        <f aca="false">IF(I2461&gt;=4,F2461*$M$2,"")</f>
        <v/>
      </c>
      <c r="N2461" s="16" t="n">
        <v>0</v>
      </c>
      <c r="O2461" s="16" t="n">
        <v>0</v>
      </c>
      <c r="P2461" s="23" t="n">
        <v>0</v>
      </c>
      <c r="Q2461" s="22"/>
      <c r="R2461" s="38"/>
      <c r="S2461" s="25" t="n">
        <f aca="false">SUM(F2461,H2461,J2461,K2461,L2461,M2461)</f>
        <v>108.48016296</v>
      </c>
      <c r="T2461" s="25" t="n">
        <f aca="false">SUM(F2461,H2461,J2461,K2461,L2461,M2461,Q2461)</f>
        <v>108.48016296</v>
      </c>
      <c r="AMH2461" s="13"/>
      <c r="AMI2461" s="0"/>
      <c r="AMJ2461" s="0"/>
    </row>
    <row r="2462" s="39" customFormat="true" ht="13.8" hidden="false" customHeight="false" outlineLevel="0" collapsed="false">
      <c r="A2462" s="27" t="n">
        <v>40103447</v>
      </c>
      <c r="B2462" s="28" t="s">
        <v>2490</v>
      </c>
      <c r="C2462" s="29"/>
      <c r="D2462" s="29"/>
      <c r="E2462" s="27" t="s">
        <v>54</v>
      </c>
      <c r="F2462" s="19" t="n">
        <f aca="false">IF(C2462="",VLOOKUP(E2462,'PORTE E UCO'!$A$5:$D$46,4,0),VLOOKUP(E2462,'PORTE E UCO'!$A$5:$D$46,4,0)*C2462)</f>
        <v>35.31295</v>
      </c>
      <c r="G2462" s="30" t="n">
        <v>0.091</v>
      </c>
      <c r="H2462" s="21" t="n">
        <f aca="false">G2462*$R$2</f>
        <v>1.790300512</v>
      </c>
      <c r="I2462" s="27" t="n">
        <v>0</v>
      </c>
      <c r="J2462" s="22" t="str">
        <f aca="false">IF(I2462&gt;=1,F2462*$J$2,"")</f>
        <v/>
      </c>
      <c r="K2462" s="22" t="str">
        <f aca="false">IF(I2462&gt;=2,F2462*$K$2,"")</f>
        <v/>
      </c>
      <c r="L2462" s="22" t="str">
        <f aca="false">IF(I2462&gt;=3,F2462*$L$2,"")</f>
        <v/>
      </c>
      <c r="M2462" s="22" t="str">
        <f aca="false">IF(I2462&gt;=4,F2462*$M$2,"")</f>
        <v/>
      </c>
      <c r="N2462" s="27" t="n">
        <v>0</v>
      </c>
      <c r="O2462" s="27" t="n">
        <v>0</v>
      </c>
      <c r="P2462" s="31" t="n">
        <v>0</v>
      </c>
      <c r="Q2462" s="32"/>
      <c r="R2462" s="38"/>
      <c r="S2462" s="25" t="n">
        <f aca="false">SUM(F2462,H2462,J2462,K2462,L2462,M2462)</f>
        <v>37.103250512</v>
      </c>
      <c r="T2462" s="25" t="n">
        <f aca="false">SUM(F2462,H2462,J2462,K2462,L2462,M2462,Q2462)</f>
        <v>37.103250512</v>
      </c>
      <c r="AMH2462" s="13"/>
      <c r="AMI2462" s="0"/>
      <c r="AMJ2462" s="0"/>
    </row>
    <row r="2463" s="39" customFormat="true" ht="13.8" hidden="false" customHeight="false" outlineLevel="0" collapsed="false">
      <c r="A2463" s="16" t="n">
        <v>40103455</v>
      </c>
      <c r="B2463" s="17" t="s">
        <v>2491</v>
      </c>
      <c r="C2463" s="18"/>
      <c r="D2463" s="18"/>
      <c r="E2463" s="16" t="s">
        <v>15</v>
      </c>
      <c r="F2463" s="19" t="n">
        <f aca="false">IF(C2463="",VLOOKUP(E2463,'PORTE E UCO'!$A$5:$D$46,4,0),VLOOKUP(E2463,'PORTE E UCO'!$A$5:$D$46,4,0)*C2463)</f>
        <v>93.13473</v>
      </c>
      <c r="G2463" s="20" t="n">
        <v>1.462</v>
      </c>
      <c r="H2463" s="21" t="n">
        <f aca="false">G2463*$R$2</f>
        <v>28.762849984</v>
      </c>
      <c r="I2463" s="16" t="n">
        <v>0</v>
      </c>
      <c r="J2463" s="22" t="str">
        <f aca="false">IF(I2463&gt;=1,F2463*$J$2,"")</f>
        <v/>
      </c>
      <c r="K2463" s="22" t="str">
        <f aca="false">IF(I2463&gt;=2,F2463*$K$2,"")</f>
        <v/>
      </c>
      <c r="L2463" s="22" t="str">
        <f aca="false">IF(I2463&gt;=3,F2463*$L$2,"")</f>
        <v/>
      </c>
      <c r="M2463" s="22" t="str">
        <f aca="false">IF(I2463&gt;=4,F2463*$M$2,"")</f>
        <v/>
      </c>
      <c r="N2463" s="16" t="n">
        <v>0</v>
      </c>
      <c r="O2463" s="16" t="n">
        <v>0</v>
      </c>
      <c r="P2463" s="23" t="n">
        <v>0</v>
      </c>
      <c r="Q2463" s="22"/>
      <c r="R2463" s="38"/>
      <c r="S2463" s="25" t="n">
        <f aca="false">SUM(F2463,H2463,J2463,K2463,L2463,M2463)</f>
        <v>121.897579984</v>
      </c>
      <c r="T2463" s="25" t="n">
        <f aca="false">SUM(F2463,H2463,J2463,K2463,L2463,M2463,Q2463)</f>
        <v>121.897579984</v>
      </c>
      <c r="AMH2463" s="13"/>
      <c r="AMI2463" s="0"/>
      <c r="AMJ2463" s="0"/>
    </row>
    <row r="2464" s="39" customFormat="true" ht="13.8" hidden="false" customHeight="false" outlineLevel="0" collapsed="false">
      <c r="A2464" s="27" t="n">
        <v>40103463</v>
      </c>
      <c r="B2464" s="28" t="s">
        <v>2492</v>
      </c>
      <c r="C2464" s="29"/>
      <c r="D2464" s="29"/>
      <c r="E2464" s="27" t="s">
        <v>15</v>
      </c>
      <c r="F2464" s="19" t="n">
        <f aca="false">IF(C2464="",VLOOKUP(E2464,'PORTE E UCO'!$A$5:$D$46,4,0),VLOOKUP(E2464,'PORTE E UCO'!$A$5:$D$46,4,0)*C2464)</f>
        <v>93.13473</v>
      </c>
      <c r="G2464" s="30" t="n">
        <v>1.462</v>
      </c>
      <c r="H2464" s="21" t="n">
        <f aca="false">G2464*$R$2</f>
        <v>28.762849984</v>
      </c>
      <c r="I2464" s="27" t="n">
        <v>0</v>
      </c>
      <c r="J2464" s="22" t="str">
        <f aca="false">IF(I2464&gt;=1,F2464*$J$2,"")</f>
        <v/>
      </c>
      <c r="K2464" s="22" t="str">
        <f aca="false">IF(I2464&gt;=2,F2464*$K$2,"")</f>
        <v/>
      </c>
      <c r="L2464" s="22" t="str">
        <f aca="false">IF(I2464&gt;=3,F2464*$L$2,"")</f>
        <v/>
      </c>
      <c r="M2464" s="22" t="str">
        <f aca="false">IF(I2464&gt;=4,F2464*$M$2,"")</f>
        <v/>
      </c>
      <c r="N2464" s="27" t="n">
        <v>0</v>
      </c>
      <c r="O2464" s="27" t="n">
        <v>0</v>
      </c>
      <c r="P2464" s="31" t="n">
        <v>0</v>
      </c>
      <c r="Q2464" s="32"/>
      <c r="R2464" s="38"/>
      <c r="S2464" s="25" t="n">
        <f aca="false">SUM(F2464,H2464,J2464,K2464,L2464,M2464)</f>
        <v>121.897579984</v>
      </c>
      <c r="T2464" s="25" t="n">
        <f aca="false">SUM(F2464,H2464,J2464,K2464,L2464,M2464,Q2464)</f>
        <v>121.897579984</v>
      </c>
      <c r="AMH2464" s="13"/>
      <c r="AMI2464" s="0"/>
      <c r="AMJ2464" s="0"/>
    </row>
    <row r="2465" s="39" customFormat="true" ht="13.8" hidden="false" customHeight="false" outlineLevel="0" collapsed="false">
      <c r="A2465" s="16" t="n">
        <v>40103480</v>
      </c>
      <c r="B2465" s="17" t="s">
        <v>2493</v>
      </c>
      <c r="C2465" s="18"/>
      <c r="D2465" s="18"/>
      <c r="E2465" s="16" t="s">
        <v>20</v>
      </c>
      <c r="F2465" s="19" t="n">
        <f aca="false">IF(C2465="",VLOOKUP(E2465,'PORTE E UCO'!$A$5:$D$46,4,0),VLOOKUP(E2465,'PORTE E UCO'!$A$5:$D$46,4,0)*C2465)</f>
        <v>70.656386</v>
      </c>
      <c r="G2465" s="20" t="n">
        <v>0.975</v>
      </c>
      <c r="H2465" s="21" t="n">
        <f aca="false">G2465*$R$2</f>
        <v>19.1817912</v>
      </c>
      <c r="I2465" s="16" t="n">
        <v>0</v>
      </c>
      <c r="J2465" s="22" t="str">
        <f aca="false">IF(I2465&gt;=1,F2465*$J$2,"")</f>
        <v/>
      </c>
      <c r="K2465" s="22" t="str">
        <f aca="false">IF(I2465&gt;=2,F2465*$K$2,"")</f>
        <v/>
      </c>
      <c r="L2465" s="22" t="str">
        <f aca="false">IF(I2465&gt;=3,F2465*$L$2,"")</f>
        <v/>
      </c>
      <c r="M2465" s="22" t="str">
        <f aca="false">IF(I2465&gt;=4,F2465*$M$2,"")</f>
        <v/>
      </c>
      <c r="N2465" s="16" t="n">
        <v>0</v>
      </c>
      <c r="O2465" s="16" t="n">
        <v>0</v>
      </c>
      <c r="P2465" s="23" t="n">
        <v>0</v>
      </c>
      <c r="Q2465" s="22"/>
      <c r="R2465" s="38"/>
      <c r="S2465" s="25" t="n">
        <f aca="false">SUM(F2465,H2465,J2465,K2465,L2465,M2465)</f>
        <v>89.8381772</v>
      </c>
      <c r="T2465" s="25" t="n">
        <f aca="false">SUM(F2465,H2465,J2465,K2465,L2465,M2465,Q2465)</f>
        <v>89.8381772</v>
      </c>
      <c r="AMH2465" s="13"/>
      <c r="AMI2465" s="0"/>
      <c r="AMJ2465" s="0"/>
    </row>
    <row r="2466" s="39" customFormat="true" ht="13.8" hidden="false" customHeight="false" outlineLevel="0" collapsed="false">
      <c r="A2466" s="27" t="n">
        <v>40103501</v>
      </c>
      <c r="B2466" s="28" t="s">
        <v>2494</v>
      </c>
      <c r="C2466" s="29"/>
      <c r="D2466" s="29"/>
      <c r="E2466" s="27" t="s">
        <v>54</v>
      </c>
      <c r="F2466" s="19" t="n">
        <f aca="false">IF(C2466="",VLOOKUP(E2466,'PORTE E UCO'!$A$5:$D$46,4,0),VLOOKUP(E2466,'PORTE E UCO'!$A$5:$D$46,4,0)*C2466)</f>
        <v>35.31295</v>
      </c>
      <c r="G2466" s="30" t="n">
        <v>0.158</v>
      </c>
      <c r="H2466" s="21" t="n">
        <f aca="false">G2466*$R$2</f>
        <v>3.108433856</v>
      </c>
      <c r="I2466" s="27" t="n">
        <v>0</v>
      </c>
      <c r="J2466" s="22" t="str">
        <f aca="false">IF(I2466&gt;=1,F2466*$J$2,"")</f>
        <v/>
      </c>
      <c r="K2466" s="22" t="str">
        <f aca="false">IF(I2466&gt;=2,F2466*$K$2,"")</f>
        <v/>
      </c>
      <c r="L2466" s="22" t="str">
        <f aca="false">IF(I2466&gt;=3,F2466*$L$2,"")</f>
        <v/>
      </c>
      <c r="M2466" s="22" t="str">
        <f aca="false">IF(I2466&gt;=4,F2466*$M$2,"")</f>
        <v/>
      </c>
      <c r="N2466" s="27" t="n">
        <v>0</v>
      </c>
      <c r="O2466" s="27" t="n">
        <v>0</v>
      </c>
      <c r="P2466" s="31" t="n">
        <v>0</v>
      </c>
      <c r="Q2466" s="32"/>
      <c r="R2466" s="38"/>
      <c r="S2466" s="25" t="n">
        <f aca="false">SUM(F2466,H2466,J2466,K2466,L2466,M2466)</f>
        <v>38.421383856</v>
      </c>
      <c r="T2466" s="25" t="n">
        <f aca="false">SUM(F2466,H2466,J2466,K2466,L2466,M2466,Q2466)</f>
        <v>38.421383856</v>
      </c>
      <c r="AMH2466" s="13"/>
      <c r="AMI2466" s="0"/>
      <c r="AMJ2466" s="0"/>
    </row>
    <row r="2467" s="39" customFormat="true" ht="13.8" hidden="false" customHeight="false" outlineLevel="0" collapsed="false">
      <c r="A2467" s="16" t="n">
        <v>40103510</v>
      </c>
      <c r="B2467" s="17" t="s">
        <v>2495</v>
      </c>
      <c r="C2467" s="18"/>
      <c r="D2467" s="18"/>
      <c r="E2467" s="16" t="s">
        <v>17</v>
      </c>
      <c r="F2467" s="19" t="n">
        <f aca="false">IF(C2467="",VLOOKUP(E2467,'PORTE E UCO'!$A$5:$D$46,4,0),VLOOKUP(E2467,'PORTE E UCO'!$A$5:$D$46,4,0)*C2467)</f>
        <v>150.60084</v>
      </c>
      <c r="G2467" s="20" t="n">
        <v>14</v>
      </c>
      <c r="H2467" s="21" t="n">
        <f aca="false">G2467*$R$2</f>
        <v>275.430848</v>
      </c>
      <c r="I2467" s="16" t="n">
        <v>0</v>
      </c>
      <c r="J2467" s="22" t="str">
        <f aca="false">IF(I2467&gt;=1,F2467*$J$2,"")</f>
        <v/>
      </c>
      <c r="K2467" s="22" t="str">
        <f aca="false">IF(I2467&gt;=2,F2467*$K$2,"")</f>
        <v/>
      </c>
      <c r="L2467" s="22" t="str">
        <f aca="false">IF(I2467&gt;=3,F2467*$L$2,"")</f>
        <v/>
      </c>
      <c r="M2467" s="22" t="str">
        <f aca="false">IF(I2467&gt;=4,F2467*$M$2,"")</f>
        <v/>
      </c>
      <c r="N2467" s="16" t="n">
        <v>0</v>
      </c>
      <c r="O2467" s="16" t="n">
        <v>0</v>
      </c>
      <c r="P2467" s="23" t="n">
        <v>0</v>
      </c>
      <c r="Q2467" s="22"/>
      <c r="R2467" s="38"/>
      <c r="S2467" s="25" t="n">
        <f aca="false">SUM(F2467,H2467,J2467,K2467,L2467,M2467)</f>
        <v>426.031688</v>
      </c>
      <c r="T2467" s="25" t="n">
        <f aca="false">SUM(F2467,H2467,J2467,K2467,L2467,M2467,Q2467)</f>
        <v>426.031688</v>
      </c>
      <c r="AMH2467" s="13"/>
      <c r="AMI2467" s="0"/>
      <c r="AMJ2467" s="0"/>
    </row>
    <row r="2468" s="39" customFormat="true" ht="13.8" hidden="false" customHeight="false" outlineLevel="0" collapsed="false">
      <c r="A2468" s="27" t="n">
        <v>40103528</v>
      </c>
      <c r="B2468" s="28" t="s">
        <v>2496</v>
      </c>
      <c r="C2468" s="29"/>
      <c r="D2468" s="29"/>
      <c r="E2468" s="27" t="s">
        <v>22</v>
      </c>
      <c r="F2468" s="19" t="n">
        <f aca="false">IF(C2468="",VLOOKUP(E2468,'PORTE E UCO'!$A$5:$D$46,4,0),VLOOKUP(E2468,'PORTE E UCO'!$A$5:$D$46,4,0)*C2468)</f>
        <v>220.434104</v>
      </c>
      <c r="G2468" s="30" t="n">
        <v>30</v>
      </c>
      <c r="H2468" s="21" t="n">
        <f aca="false">G2468*$R$2</f>
        <v>590.20896</v>
      </c>
      <c r="I2468" s="27" t="n">
        <v>0</v>
      </c>
      <c r="J2468" s="22" t="str">
        <f aca="false">IF(I2468&gt;=1,F2468*$J$2,"")</f>
        <v/>
      </c>
      <c r="K2468" s="22" t="str">
        <f aca="false">IF(I2468&gt;=2,F2468*$K$2,"")</f>
        <v/>
      </c>
      <c r="L2468" s="22" t="str">
        <f aca="false">IF(I2468&gt;=3,F2468*$L$2,"")</f>
        <v/>
      </c>
      <c r="M2468" s="22" t="str">
        <f aca="false">IF(I2468&gt;=4,F2468*$M$2,"")</f>
        <v/>
      </c>
      <c r="N2468" s="27" t="n">
        <v>0</v>
      </c>
      <c r="O2468" s="27" t="n">
        <v>0</v>
      </c>
      <c r="P2468" s="31" t="n">
        <v>0</v>
      </c>
      <c r="Q2468" s="32"/>
      <c r="R2468" s="38"/>
      <c r="S2468" s="25" t="n">
        <f aca="false">SUM(F2468,H2468,J2468,K2468,L2468,M2468)</f>
        <v>810.643064</v>
      </c>
      <c r="T2468" s="25" t="n">
        <f aca="false">SUM(F2468,H2468,J2468,K2468,L2468,M2468,Q2468)</f>
        <v>810.643064</v>
      </c>
      <c r="AMH2468" s="13"/>
      <c r="AMI2468" s="0"/>
      <c r="AMJ2468" s="0"/>
    </row>
    <row r="2469" s="39" customFormat="true" ht="13.8" hidden="false" customHeight="false" outlineLevel="0" collapsed="false">
      <c r="A2469" s="16" t="n">
        <v>40103536</v>
      </c>
      <c r="B2469" s="17" t="s">
        <v>2497</v>
      </c>
      <c r="C2469" s="18"/>
      <c r="D2469" s="18"/>
      <c r="E2469" s="16" t="s">
        <v>31</v>
      </c>
      <c r="F2469" s="19" t="n">
        <f aca="false">IF(C2469="",VLOOKUP(E2469,'PORTE E UCO'!$A$5:$D$46,4,0),VLOOKUP(E2469,'PORTE E UCO'!$A$5:$D$46,4,0)*C2469)</f>
        <v>262.342192</v>
      </c>
      <c r="G2469" s="20" t="n">
        <v>32</v>
      </c>
      <c r="H2469" s="21" t="n">
        <f aca="false">G2469*$R$2</f>
        <v>629.556224</v>
      </c>
      <c r="I2469" s="16" t="n">
        <v>0</v>
      </c>
      <c r="J2469" s="22" t="str">
        <f aca="false">IF(I2469&gt;=1,F2469*$J$2,"")</f>
        <v/>
      </c>
      <c r="K2469" s="22" t="str">
        <f aca="false">IF(I2469&gt;=2,F2469*$K$2,"")</f>
        <v/>
      </c>
      <c r="L2469" s="22" t="str">
        <f aca="false">IF(I2469&gt;=3,F2469*$L$2,"")</f>
        <v/>
      </c>
      <c r="M2469" s="22" t="str">
        <f aca="false">IF(I2469&gt;=4,F2469*$M$2,"")</f>
        <v/>
      </c>
      <c r="N2469" s="16" t="n">
        <v>0</v>
      </c>
      <c r="O2469" s="16" t="n">
        <v>0</v>
      </c>
      <c r="P2469" s="23" t="n">
        <v>0</v>
      </c>
      <c r="Q2469" s="22"/>
      <c r="R2469" s="38"/>
      <c r="S2469" s="25" t="n">
        <f aca="false">SUM(F2469,H2469,J2469,K2469,L2469,M2469)</f>
        <v>891.898416</v>
      </c>
      <c r="T2469" s="25" t="n">
        <f aca="false">SUM(F2469,H2469,J2469,K2469,L2469,M2469,Q2469)</f>
        <v>891.898416</v>
      </c>
      <c r="AMH2469" s="13"/>
      <c r="AMI2469" s="0"/>
      <c r="AMJ2469" s="0"/>
    </row>
    <row r="2470" s="39" customFormat="true" ht="13.8" hidden="false" customHeight="false" outlineLevel="0" collapsed="false">
      <c r="A2470" s="27" t="n">
        <v>40103544</v>
      </c>
      <c r="B2470" s="28" t="s">
        <v>2498</v>
      </c>
      <c r="C2470" s="29"/>
      <c r="D2470" s="29"/>
      <c r="E2470" s="27" t="s">
        <v>31</v>
      </c>
      <c r="F2470" s="19" t="n">
        <f aca="false">IF(C2470="",VLOOKUP(E2470,'PORTE E UCO'!$A$5:$D$46,4,0),VLOOKUP(E2470,'PORTE E UCO'!$A$5:$D$46,4,0)*C2470)</f>
        <v>262.342192</v>
      </c>
      <c r="G2470" s="30" t="n">
        <v>34</v>
      </c>
      <c r="H2470" s="21" t="n">
        <f aca="false">G2470*$R$2</f>
        <v>668.903488</v>
      </c>
      <c r="I2470" s="27" t="n">
        <v>0</v>
      </c>
      <c r="J2470" s="22" t="str">
        <f aca="false">IF(I2470&gt;=1,F2470*$J$2,"")</f>
        <v/>
      </c>
      <c r="K2470" s="22" t="str">
        <f aca="false">IF(I2470&gt;=2,F2470*$K$2,"")</f>
        <v/>
      </c>
      <c r="L2470" s="22" t="str">
        <f aca="false">IF(I2470&gt;=3,F2470*$L$2,"")</f>
        <v/>
      </c>
      <c r="M2470" s="22" t="str">
        <f aca="false">IF(I2470&gt;=4,F2470*$M$2,"")</f>
        <v/>
      </c>
      <c r="N2470" s="27" t="n">
        <v>0</v>
      </c>
      <c r="O2470" s="27" t="n">
        <v>0</v>
      </c>
      <c r="P2470" s="31" t="n">
        <v>0</v>
      </c>
      <c r="Q2470" s="32"/>
      <c r="R2470" s="38"/>
      <c r="S2470" s="25" t="n">
        <f aca="false">SUM(F2470,H2470,J2470,K2470,L2470,M2470)</f>
        <v>931.24568</v>
      </c>
      <c r="T2470" s="25" t="n">
        <f aca="false">SUM(F2470,H2470,J2470,K2470,L2470,M2470,Q2470)</f>
        <v>931.24568</v>
      </c>
      <c r="AMH2470" s="13"/>
      <c r="AMI2470" s="0"/>
      <c r="AMJ2470" s="0"/>
    </row>
    <row r="2471" s="39" customFormat="true" ht="13.8" hidden="false" customHeight="false" outlineLevel="0" collapsed="false">
      <c r="A2471" s="16" t="n">
        <v>40103552</v>
      </c>
      <c r="B2471" s="17" t="s">
        <v>2499</v>
      </c>
      <c r="C2471" s="18"/>
      <c r="D2471" s="18"/>
      <c r="E2471" s="16" t="s">
        <v>15</v>
      </c>
      <c r="F2471" s="19" t="n">
        <f aca="false">IF(C2471="",VLOOKUP(E2471,'PORTE E UCO'!$A$5:$D$46,4,0),VLOOKUP(E2471,'PORTE E UCO'!$A$5:$D$46,4,0)*C2471)</f>
        <v>93.13473</v>
      </c>
      <c r="G2471" s="20" t="n">
        <v>4.875</v>
      </c>
      <c r="H2471" s="21" t="n">
        <f aca="false">G2471*$R$2</f>
        <v>95.908956</v>
      </c>
      <c r="I2471" s="16" t="n">
        <v>0</v>
      </c>
      <c r="J2471" s="22" t="str">
        <f aca="false">IF(I2471&gt;=1,F2471*$J$2,"")</f>
        <v/>
      </c>
      <c r="K2471" s="22" t="str">
        <f aca="false">IF(I2471&gt;=2,F2471*$K$2,"")</f>
        <v/>
      </c>
      <c r="L2471" s="22" t="str">
        <f aca="false">IF(I2471&gt;=3,F2471*$L$2,"")</f>
        <v/>
      </c>
      <c r="M2471" s="22" t="str">
        <f aca="false">IF(I2471&gt;=4,F2471*$M$2,"")</f>
        <v/>
      </c>
      <c r="N2471" s="16" t="n">
        <v>0</v>
      </c>
      <c r="O2471" s="16" t="n">
        <v>0</v>
      </c>
      <c r="P2471" s="23" t="n">
        <v>0</v>
      </c>
      <c r="Q2471" s="22"/>
      <c r="R2471" s="38"/>
      <c r="S2471" s="25" t="n">
        <f aca="false">SUM(F2471,H2471,J2471,K2471,L2471,M2471)</f>
        <v>189.043686</v>
      </c>
      <c r="T2471" s="25" t="n">
        <f aca="false">SUM(F2471,H2471,J2471,K2471,L2471,M2471,Q2471)</f>
        <v>189.043686</v>
      </c>
      <c r="AMH2471" s="13"/>
      <c r="AMI2471" s="0"/>
      <c r="AMJ2471" s="0"/>
    </row>
    <row r="2472" s="39" customFormat="true" ht="13.8" hidden="false" customHeight="false" outlineLevel="0" collapsed="false">
      <c r="A2472" s="27" t="n">
        <v>40103560</v>
      </c>
      <c r="B2472" s="28" t="s">
        <v>2500</v>
      </c>
      <c r="C2472" s="29"/>
      <c r="D2472" s="29"/>
      <c r="E2472" s="27" t="s">
        <v>22</v>
      </c>
      <c r="F2472" s="19" t="n">
        <f aca="false">IF(C2472="",VLOOKUP(E2472,'PORTE E UCO'!$A$5:$D$46,4,0),VLOOKUP(E2472,'PORTE E UCO'!$A$5:$D$46,4,0)*C2472)</f>
        <v>220.434104</v>
      </c>
      <c r="G2472" s="30" t="n">
        <v>6.5</v>
      </c>
      <c r="H2472" s="21" t="n">
        <f aca="false">G2472*$R$2</f>
        <v>127.878608</v>
      </c>
      <c r="I2472" s="27" t="n">
        <v>0</v>
      </c>
      <c r="J2472" s="22" t="str">
        <f aca="false">IF(I2472&gt;=1,F2472*$J$2,"")</f>
        <v/>
      </c>
      <c r="K2472" s="22" t="str">
        <f aca="false">IF(I2472&gt;=2,F2472*$K$2,"")</f>
        <v/>
      </c>
      <c r="L2472" s="22" t="str">
        <f aca="false">IF(I2472&gt;=3,F2472*$L$2,"")</f>
        <v/>
      </c>
      <c r="M2472" s="22" t="str">
        <f aca="false">IF(I2472&gt;=4,F2472*$M$2,"")</f>
        <v/>
      </c>
      <c r="N2472" s="27" t="n">
        <v>0</v>
      </c>
      <c r="O2472" s="27" t="n">
        <v>0</v>
      </c>
      <c r="P2472" s="31" t="n">
        <v>0</v>
      </c>
      <c r="Q2472" s="32"/>
      <c r="R2472" s="38"/>
      <c r="S2472" s="25" t="n">
        <f aca="false">SUM(F2472,H2472,J2472,K2472,L2472,M2472)</f>
        <v>348.312712</v>
      </c>
      <c r="T2472" s="25" t="n">
        <f aca="false">SUM(F2472,H2472,J2472,K2472,L2472,M2472,Q2472)</f>
        <v>348.312712</v>
      </c>
      <c r="AMH2472" s="13"/>
      <c r="AMI2472" s="0"/>
      <c r="AMJ2472" s="0"/>
    </row>
    <row r="2473" s="39" customFormat="true" ht="13.8" hidden="false" customHeight="false" outlineLevel="0" collapsed="false">
      <c r="A2473" s="16" t="n">
        <v>40103579</v>
      </c>
      <c r="B2473" s="17" t="s">
        <v>2501</v>
      </c>
      <c r="C2473" s="18"/>
      <c r="D2473" s="18"/>
      <c r="E2473" s="16" t="s">
        <v>37</v>
      </c>
      <c r="F2473" s="19" t="n">
        <f aca="false">IF(C2473="",VLOOKUP(E2473,'PORTE E UCO'!$A$5:$D$46,4,0),VLOOKUP(E2473,'PORTE E UCO'!$A$5:$D$46,4,0)*C2473)</f>
        <v>192.437794</v>
      </c>
      <c r="G2473" s="20" t="n">
        <v>7.95</v>
      </c>
      <c r="H2473" s="21" t="n">
        <f aca="false">G2473*$R$2</f>
        <v>156.4053744</v>
      </c>
      <c r="I2473" s="16" t="n">
        <v>0</v>
      </c>
      <c r="J2473" s="22" t="str">
        <f aca="false">IF(I2473&gt;=1,F2473*$J$2,"")</f>
        <v/>
      </c>
      <c r="K2473" s="22" t="str">
        <f aca="false">IF(I2473&gt;=2,F2473*$K$2,"")</f>
        <v/>
      </c>
      <c r="L2473" s="22" t="str">
        <f aca="false">IF(I2473&gt;=3,F2473*$L$2,"")</f>
        <v/>
      </c>
      <c r="M2473" s="22" t="str">
        <f aca="false">IF(I2473&gt;=4,F2473*$M$2,"")</f>
        <v/>
      </c>
      <c r="N2473" s="16" t="n">
        <v>0</v>
      </c>
      <c r="O2473" s="16" t="n">
        <v>0</v>
      </c>
      <c r="P2473" s="23" t="n">
        <v>0</v>
      </c>
      <c r="Q2473" s="22"/>
      <c r="R2473" s="38"/>
      <c r="S2473" s="25" t="n">
        <f aca="false">SUM(F2473,H2473,J2473,K2473,L2473,M2473)</f>
        <v>348.8431684</v>
      </c>
      <c r="T2473" s="25" t="n">
        <f aca="false">SUM(F2473,H2473,J2473,K2473,L2473,M2473,Q2473)</f>
        <v>348.8431684</v>
      </c>
      <c r="AMH2473" s="13"/>
      <c r="AMI2473" s="0"/>
      <c r="AMJ2473" s="0"/>
    </row>
    <row r="2474" s="39" customFormat="true" ht="13.8" hidden="false" customHeight="false" outlineLevel="0" collapsed="false">
      <c r="A2474" s="27" t="n">
        <v>40103498</v>
      </c>
      <c r="B2474" s="28" t="s">
        <v>2502</v>
      </c>
      <c r="C2474" s="29"/>
      <c r="D2474" s="29"/>
      <c r="E2474" s="27" t="s">
        <v>22</v>
      </c>
      <c r="F2474" s="19" t="n">
        <f aca="false">IF(C2474="",VLOOKUP(E2474,'PORTE E UCO'!$A$5:$D$46,4,0),VLOOKUP(E2474,'PORTE E UCO'!$A$5:$D$46,4,0)*C2474)</f>
        <v>220.434104</v>
      </c>
      <c r="G2474" s="30" t="n">
        <v>6.5</v>
      </c>
      <c r="H2474" s="21" t="n">
        <f aca="false">G2474*$R$2</f>
        <v>127.878608</v>
      </c>
      <c r="I2474" s="27" t="n">
        <v>0</v>
      </c>
      <c r="J2474" s="22" t="str">
        <f aca="false">IF(I2474&gt;=1,F2474*$J$2,"")</f>
        <v/>
      </c>
      <c r="K2474" s="22" t="str">
        <f aca="false">IF(I2474&gt;=2,F2474*$K$2,"")</f>
        <v/>
      </c>
      <c r="L2474" s="22" t="str">
        <f aca="false">IF(I2474&gt;=3,F2474*$L$2,"")</f>
        <v/>
      </c>
      <c r="M2474" s="22" t="str">
        <f aca="false">IF(I2474&gt;=4,F2474*$M$2,"")</f>
        <v/>
      </c>
      <c r="N2474" s="27" t="n">
        <v>0</v>
      </c>
      <c r="O2474" s="27" t="n">
        <v>0</v>
      </c>
      <c r="P2474" s="31" t="n">
        <v>0</v>
      </c>
      <c r="Q2474" s="32"/>
      <c r="R2474" s="38"/>
      <c r="S2474" s="25" t="n">
        <f aca="false">SUM(F2474,H2474,J2474,K2474,L2474,M2474)</f>
        <v>348.312712</v>
      </c>
      <c r="T2474" s="25" t="n">
        <f aca="false">SUM(F2474,H2474,J2474,K2474,L2474,M2474,Q2474)</f>
        <v>348.312712</v>
      </c>
      <c r="AMH2474" s="13"/>
      <c r="AMI2474" s="0"/>
      <c r="AMJ2474" s="0"/>
    </row>
    <row r="2475" s="39" customFormat="true" ht="13.8" hidden="false" customHeight="false" outlineLevel="0" collapsed="false">
      <c r="A2475" s="16" t="n">
        <v>40103056</v>
      </c>
      <c r="B2475" s="17" t="s">
        <v>2503</v>
      </c>
      <c r="C2475" s="18"/>
      <c r="D2475" s="18"/>
      <c r="E2475" s="16" t="s">
        <v>22</v>
      </c>
      <c r="F2475" s="19" t="n">
        <f aca="false">IF(C2475="",VLOOKUP(E2475,'PORTE E UCO'!$A$5:$D$46,4,0),VLOOKUP(E2475,'PORTE E UCO'!$A$5:$D$46,4,0)*C2475)</f>
        <v>220.434104</v>
      </c>
      <c r="G2475" s="20" t="n">
        <v>3.9</v>
      </c>
      <c r="H2475" s="21" t="n">
        <f aca="false">G2475*$R$2</f>
        <v>76.7271648</v>
      </c>
      <c r="I2475" s="16" t="n">
        <v>0</v>
      </c>
      <c r="J2475" s="22" t="str">
        <f aca="false">IF(I2475&gt;=1,F2475*$J$2,"")</f>
        <v/>
      </c>
      <c r="K2475" s="22" t="str">
        <f aca="false">IF(I2475&gt;=2,F2475*$K$2,"")</f>
        <v/>
      </c>
      <c r="L2475" s="22" t="str">
        <f aca="false">IF(I2475&gt;=3,F2475*$L$2,"")</f>
        <v/>
      </c>
      <c r="M2475" s="22" t="str">
        <f aca="false">IF(I2475&gt;=4,F2475*$M$2,"")</f>
        <v/>
      </c>
      <c r="N2475" s="16" t="n">
        <v>0</v>
      </c>
      <c r="O2475" s="16" t="n">
        <v>0</v>
      </c>
      <c r="P2475" s="23" t="n">
        <v>0</v>
      </c>
      <c r="Q2475" s="22"/>
      <c r="R2475" s="38"/>
      <c r="S2475" s="25" t="n">
        <f aca="false">SUM(F2475,H2475,J2475,K2475,L2475,M2475)</f>
        <v>297.1612688</v>
      </c>
      <c r="T2475" s="25" t="n">
        <f aca="false">SUM(F2475,H2475,J2475,K2475,L2475,M2475,Q2475)</f>
        <v>297.1612688</v>
      </c>
      <c r="AMH2475" s="13"/>
      <c r="AMI2475" s="0"/>
      <c r="AMJ2475" s="0"/>
    </row>
    <row r="2476" s="39" customFormat="true" ht="13.8" hidden="false" customHeight="false" outlineLevel="0" collapsed="false">
      <c r="A2476" s="27" t="n">
        <v>40103595</v>
      </c>
      <c r="B2476" s="28" t="s">
        <v>2504</v>
      </c>
      <c r="C2476" s="29"/>
      <c r="D2476" s="29"/>
      <c r="E2476" s="27" t="s">
        <v>37</v>
      </c>
      <c r="F2476" s="19" t="n">
        <f aca="false">IF(C2476="",VLOOKUP(E2476,'PORTE E UCO'!$A$5:$D$46,4,0),VLOOKUP(E2476,'PORTE E UCO'!$A$5:$D$46,4,0)*C2476)</f>
        <v>192.437794</v>
      </c>
      <c r="G2476" s="30" t="n">
        <v>7.65</v>
      </c>
      <c r="H2476" s="21" t="n">
        <f aca="false">G2476*$R$2</f>
        <v>150.5032848</v>
      </c>
      <c r="I2476" s="27" t="n">
        <v>0</v>
      </c>
      <c r="J2476" s="22" t="str">
        <f aca="false">IF(I2476&gt;=1,F2476*$J$2,"")</f>
        <v/>
      </c>
      <c r="K2476" s="22" t="str">
        <f aca="false">IF(I2476&gt;=2,F2476*$K$2,"")</f>
        <v/>
      </c>
      <c r="L2476" s="22" t="str">
        <f aca="false">IF(I2476&gt;=3,F2476*$L$2,"")</f>
        <v/>
      </c>
      <c r="M2476" s="22" t="str">
        <f aca="false">IF(I2476&gt;=4,F2476*$M$2,"")</f>
        <v/>
      </c>
      <c r="N2476" s="27" t="n">
        <v>0</v>
      </c>
      <c r="O2476" s="27" t="n">
        <v>0</v>
      </c>
      <c r="P2476" s="31" t="n">
        <v>0</v>
      </c>
      <c r="Q2476" s="32"/>
      <c r="R2476" s="38"/>
      <c r="S2476" s="25" t="n">
        <f aca="false">SUM(F2476,H2476,J2476,K2476,L2476,M2476)</f>
        <v>342.9410788</v>
      </c>
      <c r="T2476" s="25" t="n">
        <f aca="false">SUM(F2476,H2476,J2476,K2476,L2476,M2476,Q2476)</f>
        <v>342.9410788</v>
      </c>
      <c r="AMH2476" s="13"/>
      <c r="AMI2476" s="0"/>
      <c r="AMJ2476" s="0"/>
    </row>
    <row r="2477" s="39" customFormat="true" ht="13.8" hidden="false" customHeight="false" outlineLevel="0" collapsed="false">
      <c r="A2477" s="16" t="n">
        <v>40103609</v>
      </c>
      <c r="B2477" s="17" t="s">
        <v>2505</v>
      </c>
      <c r="C2477" s="18"/>
      <c r="D2477" s="18"/>
      <c r="E2477" s="16" t="s">
        <v>22</v>
      </c>
      <c r="F2477" s="19" t="n">
        <f aca="false">IF(C2477="",VLOOKUP(E2477,'PORTE E UCO'!$A$5:$D$46,4,0),VLOOKUP(E2477,'PORTE E UCO'!$A$5:$D$46,4,0)*C2477)</f>
        <v>220.434104</v>
      </c>
      <c r="G2477" s="20" t="n">
        <v>9.19</v>
      </c>
      <c r="H2477" s="21" t="n">
        <f aca="false">G2477*$R$2</f>
        <v>180.80067808</v>
      </c>
      <c r="I2477" s="16" t="n">
        <v>0</v>
      </c>
      <c r="J2477" s="22" t="str">
        <f aca="false">IF(I2477&gt;=1,F2477*$J$2,"")</f>
        <v/>
      </c>
      <c r="K2477" s="22" t="str">
        <f aca="false">IF(I2477&gt;=2,F2477*$K$2,"")</f>
        <v/>
      </c>
      <c r="L2477" s="22" t="str">
        <f aca="false">IF(I2477&gt;=3,F2477*$L$2,"")</f>
        <v/>
      </c>
      <c r="M2477" s="22" t="str">
        <f aca="false">IF(I2477&gt;=4,F2477*$M$2,"")</f>
        <v/>
      </c>
      <c r="N2477" s="16" t="n">
        <v>0</v>
      </c>
      <c r="O2477" s="16" t="n">
        <v>0</v>
      </c>
      <c r="P2477" s="23" t="n">
        <v>0</v>
      </c>
      <c r="Q2477" s="22"/>
      <c r="R2477" s="38"/>
      <c r="S2477" s="25" t="n">
        <f aca="false">SUM(F2477,H2477,J2477,K2477,L2477,M2477)</f>
        <v>401.23478208</v>
      </c>
      <c r="T2477" s="25" t="n">
        <f aca="false">SUM(F2477,H2477,J2477,K2477,L2477,M2477,Q2477)</f>
        <v>401.23478208</v>
      </c>
      <c r="AMH2477" s="13"/>
      <c r="AMI2477" s="0"/>
      <c r="AMJ2477" s="0"/>
    </row>
    <row r="2478" s="39" customFormat="true" ht="13.8" hidden="false" customHeight="false" outlineLevel="0" collapsed="false">
      <c r="A2478" s="27" t="n">
        <v>40103617</v>
      </c>
      <c r="B2478" s="28" t="s">
        <v>2506</v>
      </c>
      <c r="C2478" s="29"/>
      <c r="D2478" s="29"/>
      <c r="E2478" s="27" t="s">
        <v>37</v>
      </c>
      <c r="F2478" s="19" t="n">
        <f aca="false">IF(C2478="",VLOOKUP(E2478,'PORTE E UCO'!$A$5:$D$46,4,0),VLOOKUP(E2478,'PORTE E UCO'!$A$5:$D$46,4,0)*C2478)</f>
        <v>192.437794</v>
      </c>
      <c r="G2478" s="30" t="n">
        <v>7.95</v>
      </c>
      <c r="H2478" s="21" t="n">
        <f aca="false">G2478*$R$2</f>
        <v>156.4053744</v>
      </c>
      <c r="I2478" s="27" t="n">
        <v>0</v>
      </c>
      <c r="J2478" s="22" t="str">
        <f aca="false">IF(I2478&gt;=1,F2478*$J$2,"")</f>
        <v/>
      </c>
      <c r="K2478" s="22" t="str">
        <f aca="false">IF(I2478&gt;=2,F2478*$K$2,"")</f>
        <v/>
      </c>
      <c r="L2478" s="22" t="str">
        <f aca="false">IF(I2478&gt;=3,F2478*$L$2,"")</f>
        <v/>
      </c>
      <c r="M2478" s="22" t="str">
        <f aca="false">IF(I2478&gt;=4,F2478*$M$2,"")</f>
        <v/>
      </c>
      <c r="N2478" s="27" t="n">
        <v>0</v>
      </c>
      <c r="O2478" s="27" t="n">
        <v>0</v>
      </c>
      <c r="P2478" s="31" t="n">
        <v>0</v>
      </c>
      <c r="Q2478" s="32"/>
      <c r="R2478" s="38"/>
      <c r="S2478" s="25" t="n">
        <f aca="false">SUM(F2478,H2478,J2478,K2478,L2478,M2478)</f>
        <v>348.8431684</v>
      </c>
      <c r="T2478" s="25" t="n">
        <f aca="false">SUM(F2478,H2478,J2478,K2478,L2478,M2478,Q2478)</f>
        <v>348.8431684</v>
      </c>
      <c r="AMH2478" s="13"/>
      <c r="AMI2478" s="0"/>
      <c r="AMJ2478" s="0"/>
    </row>
    <row r="2479" s="39" customFormat="true" ht="13.8" hidden="false" customHeight="false" outlineLevel="0" collapsed="false">
      <c r="A2479" s="16" t="n">
        <v>40103625</v>
      </c>
      <c r="B2479" s="17" t="s">
        <v>2507</v>
      </c>
      <c r="C2479" s="18"/>
      <c r="D2479" s="18"/>
      <c r="E2479" s="16" t="s">
        <v>37</v>
      </c>
      <c r="F2479" s="19" t="n">
        <f aca="false">IF(C2479="",VLOOKUP(E2479,'PORTE E UCO'!$A$5:$D$46,4,0),VLOOKUP(E2479,'PORTE E UCO'!$A$5:$D$46,4,0)*C2479)</f>
        <v>192.437794</v>
      </c>
      <c r="G2479" s="20" t="n">
        <v>7.95</v>
      </c>
      <c r="H2479" s="21" t="n">
        <f aca="false">G2479*$R$2</f>
        <v>156.4053744</v>
      </c>
      <c r="I2479" s="16" t="n">
        <v>0</v>
      </c>
      <c r="J2479" s="22" t="str">
        <f aca="false">IF(I2479&gt;=1,F2479*$J$2,"")</f>
        <v/>
      </c>
      <c r="K2479" s="22" t="str">
        <f aca="false">IF(I2479&gt;=2,F2479*$K$2,"")</f>
        <v/>
      </c>
      <c r="L2479" s="22" t="str">
        <f aca="false">IF(I2479&gt;=3,F2479*$L$2,"")</f>
        <v/>
      </c>
      <c r="M2479" s="22" t="str">
        <f aca="false">IF(I2479&gt;=4,F2479*$M$2,"")</f>
        <v/>
      </c>
      <c r="N2479" s="16" t="n">
        <v>0</v>
      </c>
      <c r="O2479" s="16" t="n">
        <v>0</v>
      </c>
      <c r="P2479" s="23" t="n">
        <v>0</v>
      </c>
      <c r="Q2479" s="22"/>
      <c r="R2479" s="38"/>
      <c r="S2479" s="25" t="n">
        <f aca="false">SUM(F2479,H2479,J2479,K2479,L2479,M2479)</f>
        <v>348.8431684</v>
      </c>
      <c r="T2479" s="25" t="n">
        <f aca="false">SUM(F2479,H2479,J2479,K2479,L2479,M2479,Q2479)</f>
        <v>348.8431684</v>
      </c>
      <c r="AMH2479" s="13"/>
      <c r="AMI2479" s="0"/>
      <c r="AMJ2479" s="0"/>
    </row>
    <row r="2480" s="39" customFormat="true" ht="13.8" hidden="false" customHeight="false" outlineLevel="0" collapsed="false">
      <c r="A2480" s="27" t="n">
        <v>40103633</v>
      </c>
      <c r="B2480" s="28" t="s">
        <v>2508</v>
      </c>
      <c r="C2480" s="29"/>
      <c r="D2480" s="29"/>
      <c r="E2480" s="27" t="s">
        <v>22</v>
      </c>
      <c r="F2480" s="19" t="n">
        <f aca="false">IF(C2480="",VLOOKUP(E2480,'PORTE E UCO'!$A$5:$D$46,4,0),VLOOKUP(E2480,'PORTE E UCO'!$A$5:$D$46,4,0)*C2480)</f>
        <v>220.434104</v>
      </c>
      <c r="G2480" s="30" t="n">
        <v>5.66</v>
      </c>
      <c r="H2480" s="21" t="n">
        <f aca="false">G2480*$R$2</f>
        <v>111.35275712</v>
      </c>
      <c r="I2480" s="27" t="n">
        <v>0</v>
      </c>
      <c r="J2480" s="22" t="str">
        <f aca="false">IF(I2480&gt;=1,F2480*$J$2,"")</f>
        <v/>
      </c>
      <c r="K2480" s="22" t="str">
        <f aca="false">IF(I2480&gt;=2,F2480*$K$2,"")</f>
        <v/>
      </c>
      <c r="L2480" s="22" t="str">
        <f aca="false">IF(I2480&gt;=3,F2480*$L$2,"")</f>
        <v/>
      </c>
      <c r="M2480" s="22" t="str">
        <f aca="false">IF(I2480&gt;=4,F2480*$M$2,"")</f>
        <v/>
      </c>
      <c r="N2480" s="27" t="n">
        <v>0</v>
      </c>
      <c r="O2480" s="27" t="n">
        <v>0</v>
      </c>
      <c r="P2480" s="31" t="n">
        <v>0</v>
      </c>
      <c r="Q2480" s="32"/>
      <c r="R2480" s="38"/>
      <c r="S2480" s="25" t="n">
        <f aca="false">SUM(F2480,H2480,J2480,K2480,L2480,M2480)</f>
        <v>331.78686112</v>
      </c>
      <c r="T2480" s="25" t="n">
        <f aca="false">SUM(F2480,H2480,J2480,K2480,L2480,M2480,Q2480)</f>
        <v>331.78686112</v>
      </c>
      <c r="AMH2480" s="13"/>
      <c r="AMI2480" s="0"/>
      <c r="AMJ2480" s="0"/>
    </row>
    <row r="2481" s="39" customFormat="true" ht="14.95" hidden="false" customHeight="false" outlineLevel="0" collapsed="false">
      <c r="A2481" s="16" t="n">
        <v>40103587</v>
      </c>
      <c r="B2481" s="17" t="s">
        <v>2509</v>
      </c>
      <c r="C2481" s="18"/>
      <c r="D2481" s="18"/>
      <c r="E2481" s="16" t="s">
        <v>37</v>
      </c>
      <c r="F2481" s="19" t="n">
        <f aca="false">IF(C2481="",VLOOKUP(E2481,'PORTE E UCO'!$A$5:$D$46,4,0),VLOOKUP(E2481,'PORTE E UCO'!$A$5:$D$46,4,0)*C2481)</f>
        <v>192.437794</v>
      </c>
      <c r="G2481" s="20" t="n">
        <v>8.251</v>
      </c>
      <c r="H2481" s="21" t="n">
        <f aca="false">G2481*$R$2</f>
        <v>162.327137632</v>
      </c>
      <c r="I2481" s="16" t="n">
        <v>0</v>
      </c>
      <c r="J2481" s="22" t="str">
        <f aca="false">IF(I2481&gt;=1,F2481*$J$2,"")</f>
        <v/>
      </c>
      <c r="K2481" s="22" t="str">
        <f aca="false">IF(I2481&gt;=2,F2481*$K$2,"")</f>
        <v/>
      </c>
      <c r="L2481" s="22" t="str">
        <f aca="false">IF(I2481&gt;=3,F2481*$L$2,"")</f>
        <v/>
      </c>
      <c r="M2481" s="22" t="str">
        <f aca="false">IF(I2481&gt;=4,F2481*$M$2,"")</f>
        <v/>
      </c>
      <c r="N2481" s="16" t="n">
        <v>0</v>
      </c>
      <c r="O2481" s="16" t="n">
        <v>0</v>
      </c>
      <c r="P2481" s="23" t="n">
        <v>0</v>
      </c>
      <c r="Q2481" s="22"/>
      <c r="R2481" s="38"/>
      <c r="S2481" s="25" t="n">
        <f aca="false">SUM(F2481,H2481,J2481,K2481,L2481,M2481)</f>
        <v>354.764931632</v>
      </c>
      <c r="T2481" s="25" t="n">
        <f aca="false">SUM(F2481,H2481,J2481,K2481,L2481,M2481,Q2481)</f>
        <v>354.764931632</v>
      </c>
      <c r="AMH2481" s="13"/>
      <c r="AMI2481" s="0"/>
      <c r="AMJ2481" s="0"/>
    </row>
    <row r="2482" s="39" customFormat="true" ht="13.8" hidden="false" customHeight="false" outlineLevel="0" collapsed="false">
      <c r="A2482" s="27" t="n">
        <v>40103641</v>
      </c>
      <c r="B2482" s="28" t="s">
        <v>2510</v>
      </c>
      <c r="C2482" s="29"/>
      <c r="D2482" s="29"/>
      <c r="E2482" s="27" t="s">
        <v>54</v>
      </c>
      <c r="F2482" s="19" t="n">
        <f aca="false">IF(C2482="",VLOOKUP(E2482,'PORTE E UCO'!$A$5:$D$46,4,0),VLOOKUP(E2482,'PORTE E UCO'!$A$5:$D$46,4,0)*C2482)</f>
        <v>35.31295</v>
      </c>
      <c r="G2482" s="30" t="n">
        <v>0.149</v>
      </c>
      <c r="H2482" s="21" t="n">
        <f aca="false">G2482*$R$2</f>
        <v>2.931371168</v>
      </c>
      <c r="I2482" s="27" t="n">
        <v>0</v>
      </c>
      <c r="J2482" s="22" t="str">
        <f aca="false">IF(I2482&gt;=1,F2482*$J$2,"")</f>
        <v/>
      </c>
      <c r="K2482" s="22" t="str">
        <f aca="false">IF(I2482&gt;=2,F2482*$K$2,"")</f>
        <v/>
      </c>
      <c r="L2482" s="22" t="str">
        <f aca="false">IF(I2482&gt;=3,F2482*$L$2,"")</f>
        <v/>
      </c>
      <c r="M2482" s="22" t="str">
        <f aca="false">IF(I2482&gt;=4,F2482*$M$2,"")</f>
        <v/>
      </c>
      <c r="N2482" s="27" t="n">
        <v>0</v>
      </c>
      <c r="O2482" s="27" t="n">
        <v>0</v>
      </c>
      <c r="P2482" s="31" t="n">
        <v>0</v>
      </c>
      <c r="Q2482" s="32"/>
      <c r="R2482" s="38"/>
      <c r="S2482" s="25" t="n">
        <f aca="false">SUM(F2482,H2482,J2482,K2482,L2482,M2482)</f>
        <v>38.244321168</v>
      </c>
      <c r="T2482" s="25" t="n">
        <f aca="false">SUM(F2482,H2482,J2482,K2482,L2482,M2482,Q2482)</f>
        <v>38.244321168</v>
      </c>
      <c r="AMH2482" s="13"/>
      <c r="AMI2482" s="0"/>
      <c r="AMJ2482" s="0"/>
    </row>
    <row r="2483" s="39" customFormat="true" ht="13.8" hidden="false" customHeight="false" outlineLevel="0" collapsed="false">
      <c r="A2483" s="16" t="n">
        <v>40103684</v>
      </c>
      <c r="B2483" s="17" t="s">
        <v>2511</v>
      </c>
      <c r="C2483" s="18"/>
      <c r="D2483" s="18"/>
      <c r="E2483" s="16" t="s">
        <v>20</v>
      </c>
      <c r="F2483" s="19" t="n">
        <f aca="false">IF(C2483="",VLOOKUP(E2483,'PORTE E UCO'!$A$5:$D$46,4,0),VLOOKUP(E2483,'PORTE E UCO'!$A$5:$D$46,4,0)*C2483)</f>
        <v>70.656386</v>
      </c>
      <c r="G2483" s="20" t="n">
        <v>3.151</v>
      </c>
      <c r="H2483" s="21" t="n">
        <f aca="false">G2483*$R$2</f>
        <v>61.991614432</v>
      </c>
      <c r="I2483" s="16" t="n">
        <v>0</v>
      </c>
      <c r="J2483" s="22" t="str">
        <f aca="false">IF(I2483&gt;=1,F2483*$J$2,"")</f>
        <v/>
      </c>
      <c r="K2483" s="22" t="str">
        <f aca="false">IF(I2483&gt;=2,F2483*$K$2,"")</f>
        <v/>
      </c>
      <c r="L2483" s="22" t="str">
        <f aca="false">IF(I2483&gt;=3,F2483*$L$2,"")</f>
        <v/>
      </c>
      <c r="M2483" s="22" t="str">
        <f aca="false">IF(I2483&gt;=4,F2483*$M$2,"")</f>
        <v/>
      </c>
      <c r="N2483" s="16" t="n">
        <v>0</v>
      </c>
      <c r="O2483" s="16" t="n">
        <v>0</v>
      </c>
      <c r="P2483" s="23" t="n">
        <v>0</v>
      </c>
      <c r="Q2483" s="22"/>
      <c r="R2483" s="38"/>
      <c r="S2483" s="25" t="n">
        <f aca="false">SUM(F2483,H2483,J2483,K2483,L2483,M2483)</f>
        <v>132.648000432</v>
      </c>
      <c r="T2483" s="25" t="n">
        <f aca="false">SUM(F2483,H2483,J2483,K2483,L2483,M2483,Q2483)</f>
        <v>132.648000432</v>
      </c>
      <c r="AMH2483" s="13"/>
      <c r="AMI2483" s="0"/>
      <c r="AMJ2483" s="0"/>
    </row>
    <row r="2484" s="39" customFormat="true" ht="13.8" hidden="false" customHeight="false" outlineLevel="0" collapsed="false">
      <c r="A2484" s="27" t="n">
        <v>40103650</v>
      </c>
      <c r="B2484" s="28" t="s">
        <v>2512</v>
      </c>
      <c r="C2484" s="29"/>
      <c r="D2484" s="29"/>
      <c r="E2484" s="27" t="s">
        <v>15</v>
      </c>
      <c r="F2484" s="19" t="n">
        <f aca="false">IF(C2484="",VLOOKUP(E2484,'PORTE E UCO'!$A$5:$D$46,4,0),VLOOKUP(E2484,'PORTE E UCO'!$A$5:$D$46,4,0)*C2484)</f>
        <v>93.13473</v>
      </c>
      <c r="G2484" s="30" t="n">
        <v>3.737</v>
      </c>
      <c r="H2484" s="21" t="n">
        <f aca="false">G2484*$R$2</f>
        <v>73.520362784</v>
      </c>
      <c r="I2484" s="27" t="n">
        <v>0</v>
      </c>
      <c r="J2484" s="22" t="str">
        <f aca="false">IF(I2484&gt;=1,F2484*$J$2,"")</f>
        <v/>
      </c>
      <c r="K2484" s="22" t="str">
        <f aca="false">IF(I2484&gt;=2,F2484*$K$2,"")</f>
        <v/>
      </c>
      <c r="L2484" s="22" t="str">
        <f aca="false">IF(I2484&gt;=3,F2484*$L$2,"")</f>
        <v/>
      </c>
      <c r="M2484" s="22" t="str">
        <f aca="false">IF(I2484&gt;=4,F2484*$M$2,"")</f>
        <v/>
      </c>
      <c r="N2484" s="27" t="n">
        <v>0</v>
      </c>
      <c r="O2484" s="27" t="n">
        <v>0</v>
      </c>
      <c r="P2484" s="31" t="n">
        <v>0</v>
      </c>
      <c r="Q2484" s="32"/>
      <c r="R2484" s="38"/>
      <c r="S2484" s="25" t="n">
        <f aca="false">SUM(F2484,H2484,J2484,K2484,L2484,M2484)</f>
        <v>166.655092784</v>
      </c>
      <c r="T2484" s="25" t="n">
        <f aca="false">SUM(F2484,H2484,J2484,K2484,L2484,M2484,Q2484)</f>
        <v>166.655092784</v>
      </c>
      <c r="AMH2484" s="13"/>
      <c r="AMI2484" s="0"/>
      <c r="AMJ2484" s="0"/>
    </row>
    <row r="2485" s="39" customFormat="true" ht="13.8" hidden="false" customHeight="false" outlineLevel="0" collapsed="false">
      <c r="A2485" s="16" t="n">
        <v>40103668</v>
      </c>
      <c r="B2485" s="17" t="s">
        <v>2513</v>
      </c>
      <c r="C2485" s="18"/>
      <c r="D2485" s="18"/>
      <c r="E2485" s="16" t="s">
        <v>64</v>
      </c>
      <c r="F2485" s="19" t="n">
        <f aca="false">IF(C2485="",VLOOKUP(E2485,'PORTE E UCO'!$A$5:$D$46,4,0),VLOOKUP(E2485,'PORTE E UCO'!$A$5:$D$46,4,0)*C2485)</f>
        <v>110.217052</v>
      </c>
      <c r="G2485" s="20" t="n">
        <v>2.275</v>
      </c>
      <c r="H2485" s="21" t="n">
        <f aca="false">G2485*$R$2</f>
        <v>44.7575128</v>
      </c>
      <c r="I2485" s="16" t="n">
        <v>0</v>
      </c>
      <c r="J2485" s="22" t="str">
        <f aca="false">IF(I2485&gt;=1,F2485*$J$2,"")</f>
        <v/>
      </c>
      <c r="K2485" s="22" t="str">
        <f aca="false">IF(I2485&gt;=2,F2485*$K$2,"")</f>
        <v/>
      </c>
      <c r="L2485" s="22" t="str">
        <f aca="false">IF(I2485&gt;=3,F2485*$L$2,"")</f>
        <v/>
      </c>
      <c r="M2485" s="22" t="str">
        <f aca="false">IF(I2485&gt;=4,F2485*$M$2,"")</f>
        <v/>
      </c>
      <c r="N2485" s="16" t="n">
        <v>0</v>
      </c>
      <c r="O2485" s="16" t="n">
        <v>0</v>
      </c>
      <c r="P2485" s="23" t="n">
        <v>0</v>
      </c>
      <c r="Q2485" s="22"/>
      <c r="R2485" s="38"/>
      <c r="S2485" s="25" t="n">
        <f aca="false">SUM(F2485,H2485,J2485,K2485,L2485,M2485)</f>
        <v>154.9745648</v>
      </c>
      <c r="T2485" s="25" t="n">
        <f aca="false">SUM(F2485,H2485,J2485,K2485,L2485,M2485,Q2485)</f>
        <v>154.9745648</v>
      </c>
      <c r="AMH2485" s="13"/>
      <c r="AMI2485" s="0"/>
      <c r="AMJ2485" s="0"/>
    </row>
    <row r="2486" s="39" customFormat="true" ht="13.8" hidden="false" customHeight="false" outlineLevel="0" collapsed="false">
      <c r="A2486" s="27" t="n">
        <v>40103676</v>
      </c>
      <c r="B2486" s="28" t="s">
        <v>2514</v>
      </c>
      <c r="C2486" s="29"/>
      <c r="D2486" s="29"/>
      <c r="E2486" s="27" t="s">
        <v>64</v>
      </c>
      <c r="F2486" s="19" t="n">
        <f aca="false">IF(C2486="",VLOOKUP(E2486,'PORTE E UCO'!$A$5:$D$46,4,0),VLOOKUP(E2486,'PORTE E UCO'!$A$5:$D$46,4,0)*C2486)</f>
        <v>110.217052</v>
      </c>
      <c r="G2486" s="30" t="n">
        <v>2.275</v>
      </c>
      <c r="H2486" s="21" t="n">
        <f aca="false">G2486*$R$2</f>
        <v>44.7575128</v>
      </c>
      <c r="I2486" s="27" t="n">
        <v>0</v>
      </c>
      <c r="J2486" s="22" t="str">
        <f aca="false">IF(I2486&gt;=1,F2486*$J$2,"")</f>
        <v/>
      </c>
      <c r="K2486" s="22" t="str">
        <f aca="false">IF(I2486&gt;=2,F2486*$K$2,"")</f>
        <v/>
      </c>
      <c r="L2486" s="22" t="str">
        <f aca="false">IF(I2486&gt;=3,F2486*$L$2,"")</f>
        <v/>
      </c>
      <c r="M2486" s="22" t="str">
        <f aca="false">IF(I2486&gt;=4,F2486*$M$2,"")</f>
        <v/>
      </c>
      <c r="N2486" s="27" t="n">
        <v>0</v>
      </c>
      <c r="O2486" s="27" t="n">
        <v>0</v>
      </c>
      <c r="P2486" s="31" t="n">
        <v>0</v>
      </c>
      <c r="Q2486" s="32"/>
      <c r="R2486" s="38"/>
      <c r="S2486" s="25" t="n">
        <f aca="false">SUM(F2486,H2486,J2486,K2486,L2486,M2486)</f>
        <v>154.9745648</v>
      </c>
      <c r="T2486" s="25" t="n">
        <f aca="false">SUM(F2486,H2486,J2486,K2486,L2486,M2486,Q2486)</f>
        <v>154.9745648</v>
      </c>
      <c r="AMH2486" s="13"/>
      <c r="AMI2486" s="0"/>
      <c r="AMJ2486" s="0"/>
    </row>
    <row r="2487" s="39" customFormat="true" ht="13.8" hidden="false" customHeight="false" outlineLevel="0" collapsed="false">
      <c r="A2487" s="16" t="n">
        <v>40103714</v>
      </c>
      <c r="B2487" s="17" t="s">
        <v>2515</v>
      </c>
      <c r="C2487" s="18"/>
      <c r="D2487" s="18"/>
      <c r="E2487" s="16" t="s">
        <v>20</v>
      </c>
      <c r="F2487" s="19" t="n">
        <f aca="false">IF(C2487="",VLOOKUP(E2487,'PORTE E UCO'!$A$5:$D$46,4,0),VLOOKUP(E2487,'PORTE E UCO'!$A$5:$D$46,4,0)*C2487)</f>
        <v>70.656386</v>
      </c>
      <c r="G2487" s="20" t="n">
        <v>4.65</v>
      </c>
      <c r="H2487" s="21" t="n">
        <f aca="false">G2487*$R$2</f>
        <v>91.4823888</v>
      </c>
      <c r="I2487" s="16" t="n">
        <v>0</v>
      </c>
      <c r="J2487" s="22" t="str">
        <f aca="false">IF(I2487&gt;=1,F2487*$J$2,"")</f>
        <v/>
      </c>
      <c r="K2487" s="22" t="str">
        <f aca="false">IF(I2487&gt;=2,F2487*$K$2,"")</f>
        <v/>
      </c>
      <c r="L2487" s="22" t="str">
        <f aca="false">IF(I2487&gt;=3,F2487*$L$2,"")</f>
        <v/>
      </c>
      <c r="M2487" s="22" t="str">
        <f aca="false">IF(I2487&gt;=4,F2487*$M$2,"")</f>
        <v/>
      </c>
      <c r="N2487" s="16" t="n">
        <v>0</v>
      </c>
      <c r="O2487" s="16" t="n">
        <v>0</v>
      </c>
      <c r="P2487" s="23" t="n">
        <v>0</v>
      </c>
      <c r="Q2487" s="22"/>
      <c r="R2487" s="38"/>
      <c r="S2487" s="25" t="n">
        <f aca="false">SUM(F2487,H2487,J2487,K2487,L2487,M2487)</f>
        <v>162.1387748</v>
      </c>
      <c r="T2487" s="25" t="n">
        <f aca="false">SUM(F2487,H2487,J2487,K2487,L2487,M2487,Q2487)</f>
        <v>162.1387748</v>
      </c>
      <c r="AMH2487" s="13"/>
      <c r="AMI2487" s="0"/>
      <c r="AMJ2487" s="0"/>
    </row>
    <row r="2488" s="39" customFormat="true" ht="13.8" hidden="false" customHeight="false" outlineLevel="0" collapsed="false">
      <c r="A2488" s="27" t="n">
        <v>40103722</v>
      </c>
      <c r="B2488" s="28" t="s">
        <v>2516</v>
      </c>
      <c r="C2488" s="29"/>
      <c r="D2488" s="29"/>
      <c r="E2488" s="27" t="s">
        <v>17</v>
      </c>
      <c r="F2488" s="19" t="n">
        <f aca="false">IF(C2488="",VLOOKUP(E2488,'PORTE E UCO'!$A$5:$D$46,4,0),VLOOKUP(E2488,'PORTE E UCO'!$A$5:$D$46,4,0)*C2488)</f>
        <v>150.60084</v>
      </c>
      <c r="G2488" s="30" t="n">
        <v>2.925</v>
      </c>
      <c r="H2488" s="21" t="n">
        <f aca="false">G2488*$R$2</f>
        <v>57.5453736</v>
      </c>
      <c r="I2488" s="27" t="n">
        <v>0</v>
      </c>
      <c r="J2488" s="22" t="str">
        <f aca="false">IF(I2488&gt;=1,F2488*$J$2,"")</f>
        <v/>
      </c>
      <c r="K2488" s="22" t="str">
        <f aca="false">IF(I2488&gt;=2,F2488*$K$2,"")</f>
        <v/>
      </c>
      <c r="L2488" s="22" t="str">
        <f aca="false">IF(I2488&gt;=3,F2488*$L$2,"")</f>
        <v/>
      </c>
      <c r="M2488" s="22" t="str">
        <f aca="false">IF(I2488&gt;=4,F2488*$M$2,"")</f>
        <v/>
      </c>
      <c r="N2488" s="27" t="n">
        <v>0</v>
      </c>
      <c r="O2488" s="27" t="n">
        <v>0</v>
      </c>
      <c r="P2488" s="31" t="n">
        <v>0</v>
      </c>
      <c r="Q2488" s="32"/>
      <c r="R2488" s="38"/>
      <c r="S2488" s="25" t="n">
        <f aca="false">SUM(F2488,H2488,J2488,K2488,L2488,M2488)</f>
        <v>208.1462136</v>
      </c>
      <c r="T2488" s="25" t="n">
        <f aca="false">SUM(F2488,H2488,J2488,K2488,L2488,M2488,Q2488)</f>
        <v>208.1462136</v>
      </c>
      <c r="AMH2488" s="13"/>
      <c r="AMI2488" s="0"/>
      <c r="AMJ2488" s="0"/>
    </row>
    <row r="2489" s="39" customFormat="true" ht="13.8" hidden="false" customHeight="false" outlineLevel="0" collapsed="false">
      <c r="A2489" s="16" t="n">
        <v>40103730</v>
      </c>
      <c r="B2489" s="17" t="s">
        <v>2517</v>
      </c>
      <c r="C2489" s="18"/>
      <c r="D2489" s="18"/>
      <c r="E2489" s="16" t="s">
        <v>17</v>
      </c>
      <c r="F2489" s="19" t="n">
        <f aca="false">IF(C2489="",VLOOKUP(E2489,'PORTE E UCO'!$A$5:$D$46,4,0),VLOOKUP(E2489,'PORTE E UCO'!$A$5:$D$46,4,0)*C2489)</f>
        <v>150.60084</v>
      </c>
      <c r="G2489" s="20" t="n">
        <v>24</v>
      </c>
      <c r="H2489" s="21" t="n">
        <f aca="false">G2489*$R$2</f>
        <v>472.167168</v>
      </c>
      <c r="I2489" s="16" t="n">
        <v>0</v>
      </c>
      <c r="J2489" s="22" t="str">
        <f aca="false">IF(I2489&gt;=1,F2489*$J$2,"")</f>
        <v/>
      </c>
      <c r="K2489" s="22" t="str">
        <f aca="false">IF(I2489&gt;=2,F2489*$K$2,"")</f>
        <v/>
      </c>
      <c r="L2489" s="22" t="str">
        <f aca="false">IF(I2489&gt;=3,F2489*$L$2,"")</f>
        <v/>
      </c>
      <c r="M2489" s="22" t="str">
        <f aca="false">IF(I2489&gt;=4,F2489*$M$2,"")</f>
        <v/>
      </c>
      <c r="N2489" s="16" t="n">
        <v>0</v>
      </c>
      <c r="O2489" s="16" t="n">
        <v>0</v>
      </c>
      <c r="P2489" s="23" t="n">
        <v>0</v>
      </c>
      <c r="Q2489" s="22"/>
      <c r="R2489" s="38"/>
      <c r="S2489" s="25" t="n">
        <f aca="false">SUM(F2489,H2489,J2489,K2489,L2489,M2489)</f>
        <v>622.768008</v>
      </c>
      <c r="T2489" s="25" t="n">
        <f aca="false">SUM(F2489,H2489,J2489,K2489,L2489,M2489,Q2489)</f>
        <v>622.768008</v>
      </c>
      <c r="AMH2489" s="13"/>
      <c r="AMI2489" s="0"/>
      <c r="AMJ2489" s="0"/>
    </row>
    <row r="2490" s="39" customFormat="true" ht="13.8" hidden="false" customHeight="false" outlineLevel="0" collapsed="false">
      <c r="A2490" s="27" t="n">
        <v>40103145</v>
      </c>
      <c r="B2490" s="28" t="s">
        <v>2518</v>
      </c>
      <c r="C2490" s="29"/>
      <c r="D2490" s="29"/>
      <c r="E2490" s="27" t="s">
        <v>64</v>
      </c>
      <c r="F2490" s="19" t="n">
        <f aca="false">IF(C2490="",VLOOKUP(E2490,'PORTE E UCO'!$A$5:$D$46,4,0),VLOOKUP(E2490,'PORTE E UCO'!$A$5:$D$46,4,0)*C2490)</f>
        <v>110.217052</v>
      </c>
      <c r="G2490" s="30" t="n">
        <v>9.15</v>
      </c>
      <c r="H2490" s="21" t="n">
        <f aca="false">G2490*$R$2</f>
        <v>180.0137328</v>
      </c>
      <c r="I2490" s="27" t="n">
        <v>0</v>
      </c>
      <c r="J2490" s="22" t="str">
        <f aca="false">IF(I2490&gt;=1,F2490*$J$2,"")</f>
        <v/>
      </c>
      <c r="K2490" s="22" t="str">
        <f aca="false">IF(I2490&gt;=2,F2490*$K$2,"")</f>
        <v/>
      </c>
      <c r="L2490" s="22" t="str">
        <f aca="false">IF(I2490&gt;=3,F2490*$L$2,"")</f>
        <v/>
      </c>
      <c r="M2490" s="22" t="str">
        <f aca="false">IF(I2490&gt;=4,F2490*$M$2,"")</f>
        <v/>
      </c>
      <c r="N2490" s="27" t="n">
        <v>0</v>
      </c>
      <c r="O2490" s="27" t="n">
        <v>0</v>
      </c>
      <c r="P2490" s="31" t="n">
        <v>0</v>
      </c>
      <c r="Q2490" s="32"/>
      <c r="R2490" s="38"/>
      <c r="S2490" s="25" t="n">
        <f aca="false">SUM(F2490,H2490,J2490,K2490,L2490,M2490)</f>
        <v>290.2307848</v>
      </c>
      <c r="T2490" s="25" t="n">
        <f aca="false">SUM(F2490,H2490,J2490,K2490,L2490,M2490,Q2490)</f>
        <v>290.2307848</v>
      </c>
      <c r="AMH2490" s="13"/>
      <c r="AMI2490" s="0"/>
      <c r="AMJ2490" s="0"/>
    </row>
    <row r="2491" s="39" customFormat="true" ht="13.8" hidden="false" customHeight="false" outlineLevel="0" collapsed="false">
      <c r="A2491" s="16" t="n">
        <v>40103749</v>
      </c>
      <c r="B2491" s="17" t="s">
        <v>2519</v>
      </c>
      <c r="C2491" s="18"/>
      <c r="D2491" s="18"/>
      <c r="E2491" s="16" t="s">
        <v>17</v>
      </c>
      <c r="F2491" s="19" t="n">
        <f aca="false">IF(C2491="",VLOOKUP(E2491,'PORTE E UCO'!$A$5:$D$46,4,0),VLOOKUP(E2491,'PORTE E UCO'!$A$5:$D$46,4,0)*C2491)</f>
        <v>150.60084</v>
      </c>
      <c r="G2491" s="20" t="n">
        <v>4.875</v>
      </c>
      <c r="H2491" s="21" t="n">
        <f aca="false">G2491*$R$2</f>
        <v>95.908956</v>
      </c>
      <c r="I2491" s="16" t="n">
        <v>0</v>
      </c>
      <c r="J2491" s="22" t="str">
        <f aca="false">IF(I2491&gt;=1,F2491*$J$2,"")</f>
        <v/>
      </c>
      <c r="K2491" s="22" t="str">
        <f aca="false">IF(I2491&gt;=2,F2491*$K$2,"")</f>
        <v/>
      </c>
      <c r="L2491" s="22" t="str">
        <f aca="false">IF(I2491&gt;=3,F2491*$L$2,"")</f>
        <v/>
      </c>
      <c r="M2491" s="22" t="str">
        <f aca="false">IF(I2491&gt;=4,F2491*$M$2,"")</f>
        <v/>
      </c>
      <c r="N2491" s="16" t="n">
        <v>0</v>
      </c>
      <c r="O2491" s="16" t="n">
        <v>0</v>
      </c>
      <c r="P2491" s="23" t="n">
        <v>0</v>
      </c>
      <c r="Q2491" s="22"/>
      <c r="R2491" s="38"/>
      <c r="S2491" s="25" t="n">
        <f aca="false">SUM(F2491,H2491,J2491,K2491,L2491,M2491)</f>
        <v>246.509796</v>
      </c>
      <c r="T2491" s="25" t="n">
        <f aca="false">SUM(F2491,H2491,J2491,K2491,L2491,M2491,Q2491)</f>
        <v>246.509796</v>
      </c>
      <c r="AMH2491" s="13"/>
      <c r="AMI2491" s="0"/>
      <c r="AMJ2491" s="0"/>
    </row>
    <row r="2492" s="39" customFormat="true" ht="14.95" hidden="false" customHeight="false" outlineLevel="0" collapsed="false">
      <c r="A2492" s="27" t="n">
        <v>40103757</v>
      </c>
      <c r="B2492" s="28" t="s">
        <v>2520</v>
      </c>
      <c r="C2492" s="29"/>
      <c r="D2492" s="29"/>
      <c r="E2492" s="27" t="s">
        <v>22</v>
      </c>
      <c r="F2492" s="19" t="n">
        <f aca="false">IF(C2492="",VLOOKUP(E2492,'PORTE E UCO'!$A$5:$D$46,4,0),VLOOKUP(E2492,'PORTE E UCO'!$A$5:$D$46,4,0)*C2492)</f>
        <v>220.434104</v>
      </c>
      <c r="G2492" s="30" t="n">
        <v>3.126</v>
      </c>
      <c r="H2492" s="21" t="n">
        <f aca="false">G2492*$R$2</f>
        <v>61.499773632</v>
      </c>
      <c r="I2492" s="27" t="n">
        <v>0</v>
      </c>
      <c r="J2492" s="22" t="str">
        <f aca="false">IF(I2492&gt;=1,F2492*$J$2,"")</f>
        <v/>
      </c>
      <c r="K2492" s="22" t="str">
        <f aca="false">IF(I2492&gt;=2,F2492*$K$2,"")</f>
        <v/>
      </c>
      <c r="L2492" s="22" t="str">
        <f aca="false">IF(I2492&gt;=3,F2492*$L$2,"")</f>
        <v/>
      </c>
      <c r="M2492" s="22" t="str">
        <f aca="false">IF(I2492&gt;=4,F2492*$M$2,"")</f>
        <v/>
      </c>
      <c r="N2492" s="27" t="n">
        <v>0</v>
      </c>
      <c r="O2492" s="27" t="n">
        <v>0</v>
      </c>
      <c r="P2492" s="31" t="n">
        <v>0</v>
      </c>
      <c r="Q2492" s="32"/>
      <c r="R2492" s="38"/>
      <c r="S2492" s="25" t="n">
        <f aca="false">SUM(F2492,H2492,J2492,K2492,L2492,M2492)</f>
        <v>281.933877632</v>
      </c>
      <c r="T2492" s="25" t="n">
        <f aca="false">SUM(F2492,H2492,J2492,K2492,L2492,M2492,Q2492)</f>
        <v>281.933877632</v>
      </c>
      <c r="AMH2492" s="13"/>
      <c r="AMI2492" s="0"/>
      <c r="AMJ2492" s="0"/>
    </row>
    <row r="2493" s="39" customFormat="true" ht="13.8" hidden="false" customHeight="false" outlineLevel="0" collapsed="false">
      <c r="A2493" s="16" t="n">
        <v>40103765</v>
      </c>
      <c r="B2493" s="17" t="s">
        <v>2521</v>
      </c>
      <c r="C2493" s="18"/>
      <c r="D2493" s="18"/>
      <c r="E2493" s="16" t="s">
        <v>15</v>
      </c>
      <c r="F2493" s="19" t="n">
        <f aca="false">IF(C2493="",VLOOKUP(E2493,'PORTE E UCO'!$A$5:$D$46,4,0),VLOOKUP(E2493,'PORTE E UCO'!$A$5:$D$46,4,0)*C2493)</f>
        <v>93.13473</v>
      </c>
      <c r="G2493" s="20" t="n">
        <v>4.875</v>
      </c>
      <c r="H2493" s="21" t="n">
        <f aca="false">G2493*$R$2</f>
        <v>95.908956</v>
      </c>
      <c r="I2493" s="16" t="n">
        <v>0</v>
      </c>
      <c r="J2493" s="22" t="str">
        <f aca="false">IF(I2493&gt;=1,F2493*$J$2,"")</f>
        <v/>
      </c>
      <c r="K2493" s="22" t="str">
        <f aca="false">IF(I2493&gt;=2,F2493*$K$2,"")</f>
        <v/>
      </c>
      <c r="L2493" s="22" t="str">
        <f aca="false">IF(I2493&gt;=3,F2493*$L$2,"")</f>
        <v/>
      </c>
      <c r="M2493" s="22" t="str">
        <f aca="false">IF(I2493&gt;=4,F2493*$M$2,"")</f>
        <v/>
      </c>
      <c r="N2493" s="16" t="n">
        <v>0</v>
      </c>
      <c r="O2493" s="16" t="n">
        <v>0</v>
      </c>
      <c r="P2493" s="23" t="n">
        <v>0</v>
      </c>
      <c r="Q2493" s="22"/>
      <c r="R2493" s="38"/>
      <c r="S2493" s="25" t="n">
        <f aca="false">SUM(F2493,H2493,J2493,K2493,L2493,M2493)</f>
        <v>189.043686</v>
      </c>
      <c r="T2493" s="25" t="n">
        <f aca="false">SUM(F2493,H2493,J2493,K2493,L2493,M2493,Q2493)</f>
        <v>189.043686</v>
      </c>
      <c r="AMH2493" s="13"/>
      <c r="AMI2493" s="0"/>
      <c r="AMJ2493" s="0"/>
    </row>
    <row r="2494" s="39" customFormat="true" ht="14.95" hidden="false" customHeight="false" outlineLevel="0" collapsed="false">
      <c r="A2494" s="27" t="n">
        <v>40104010</v>
      </c>
      <c r="B2494" s="28" t="s">
        <v>2522</v>
      </c>
      <c r="C2494" s="29"/>
      <c r="D2494" s="29"/>
      <c r="E2494" s="27" t="s">
        <v>39</v>
      </c>
      <c r="F2494" s="19" t="n">
        <f aca="false">IF(C2494="",VLOOKUP(E2494,'PORTE E UCO'!$A$5:$D$46,4,0),VLOOKUP(E2494,'PORTE E UCO'!$A$5:$D$46,4,0)*C2494)</f>
        <v>52.984668</v>
      </c>
      <c r="G2494" s="30" t="n">
        <v>4.78</v>
      </c>
      <c r="H2494" s="21" t="n">
        <f aca="false">G2494*$R$2</f>
        <v>94.03996096</v>
      </c>
      <c r="I2494" s="27" t="n">
        <v>0</v>
      </c>
      <c r="J2494" s="22" t="str">
        <f aca="false">IF(I2494&gt;=1,F2494*$J$2,"")</f>
        <v/>
      </c>
      <c r="K2494" s="22" t="str">
        <f aca="false">IF(I2494&gt;=2,F2494*$K$2,"")</f>
        <v/>
      </c>
      <c r="L2494" s="22" t="str">
        <f aca="false">IF(I2494&gt;=3,F2494*$L$2,"")</f>
        <v/>
      </c>
      <c r="M2494" s="22" t="str">
        <f aca="false">IF(I2494&gt;=4,F2494*$M$2,"")</f>
        <v/>
      </c>
      <c r="N2494" s="27" t="n">
        <v>0</v>
      </c>
      <c r="O2494" s="27" t="n">
        <v>0</v>
      </c>
      <c r="P2494" s="31" t="n">
        <v>0</v>
      </c>
      <c r="Q2494" s="32"/>
      <c r="R2494" s="38"/>
      <c r="S2494" s="25" t="n">
        <f aca="false">SUM(F2494,H2494,J2494,K2494,L2494,M2494)</f>
        <v>147.02462896</v>
      </c>
      <c r="T2494" s="25" t="n">
        <f aca="false">SUM(F2494,H2494,J2494,K2494,L2494,M2494,Q2494)</f>
        <v>147.02462896</v>
      </c>
      <c r="AMH2494" s="13"/>
      <c r="AMI2494" s="0"/>
      <c r="AMJ2494" s="0"/>
    </row>
    <row r="2495" s="39" customFormat="true" ht="13.8" hidden="false" customHeight="false" outlineLevel="0" collapsed="false">
      <c r="A2495" s="16" t="n">
        <v>40104028</v>
      </c>
      <c r="B2495" s="17" t="s">
        <v>2523</v>
      </c>
      <c r="C2495" s="18"/>
      <c r="D2495" s="18"/>
      <c r="E2495" s="16" t="s">
        <v>50</v>
      </c>
      <c r="F2495" s="19" t="n">
        <f aca="false">IF(C2495="",VLOOKUP(E2495,'PORTE E UCO'!$A$5:$D$46,4,0),VLOOKUP(E2495,'PORTE E UCO'!$A$5:$D$46,4,0)*C2495)</f>
        <v>17.661556</v>
      </c>
      <c r="G2495" s="20" t="n">
        <v>1.04</v>
      </c>
      <c r="H2495" s="21" t="n">
        <f aca="false">G2495*$R$2</f>
        <v>20.46057728</v>
      </c>
      <c r="I2495" s="16" t="n">
        <v>0</v>
      </c>
      <c r="J2495" s="22" t="str">
        <f aca="false">IF(I2495&gt;=1,F2495*$J$2,"")</f>
        <v/>
      </c>
      <c r="K2495" s="22" t="str">
        <f aca="false">IF(I2495&gt;=2,F2495*$K$2,"")</f>
        <v/>
      </c>
      <c r="L2495" s="22" t="str">
        <f aca="false">IF(I2495&gt;=3,F2495*$L$2,"")</f>
        <v/>
      </c>
      <c r="M2495" s="22" t="str">
        <f aca="false">IF(I2495&gt;=4,F2495*$M$2,"")</f>
        <v/>
      </c>
      <c r="N2495" s="16" t="n">
        <v>0</v>
      </c>
      <c r="O2495" s="16" t="n">
        <v>0</v>
      </c>
      <c r="P2495" s="23" t="n">
        <v>0</v>
      </c>
      <c r="Q2495" s="22"/>
      <c r="R2495" s="38"/>
      <c r="S2495" s="25" t="n">
        <f aca="false">SUM(F2495,H2495,J2495,K2495,L2495,M2495)</f>
        <v>38.12213328</v>
      </c>
      <c r="T2495" s="25" t="n">
        <f aca="false">SUM(F2495,H2495,J2495,K2495,L2495,M2495,Q2495)</f>
        <v>38.12213328</v>
      </c>
      <c r="AMH2495" s="13"/>
      <c r="AMI2495" s="0"/>
      <c r="AMJ2495" s="0"/>
    </row>
    <row r="2496" s="39" customFormat="true" ht="13.8" hidden="false" customHeight="false" outlineLevel="0" collapsed="false">
      <c r="A2496" s="27" t="n">
        <v>40104036</v>
      </c>
      <c r="B2496" s="28" t="s">
        <v>2524</v>
      </c>
      <c r="C2496" s="29"/>
      <c r="D2496" s="29"/>
      <c r="E2496" s="27" t="s">
        <v>50</v>
      </c>
      <c r="F2496" s="19" t="n">
        <f aca="false">IF(C2496="",VLOOKUP(E2496,'PORTE E UCO'!$A$5:$D$46,4,0),VLOOKUP(E2496,'PORTE E UCO'!$A$5:$D$46,4,0)*C2496)</f>
        <v>17.661556</v>
      </c>
      <c r="G2496" s="30" t="n">
        <v>1.21</v>
      </c>
      <c r="H2496" s="21" t="n">
        <f aca="false">G2496*$R$2</f>
        <v>23.80509472</v>
      </c>
      <c r="I2496" s="27" t="n">
        <v>0</v>
      </c>
      <c r="J2496" s="22" t="str">
        <f aca="false">IF(I2496&gt;=1,F2496*$J$2,"")</f>
        <v/>
      </c>
      <c r="K2496" s="22" t="str">
        <f aca="false">IF(I2496&gt;=2,F2496*$K$2,"")</f>
        <v/>
      </c>
      <c r="L2496" s="22" t="str">
        <f aca="false">IF(I2496&gt;=3,F2496*$L$2,"")</f>
        <v/>
      </c>
      <c r="M2496" s="22" t="str">
        <f aca="false">IF(I2496&gt;=4,F2496*$M$2,"")</f>
        <v/>
      </c>
      <c r="N2496" s="27" t="n">
        <v>0</v>
      </c>
      <c r="O2496" s="27" t="n">
        <v>0</v>
      </c>
      <c r="P2496" s="31" t="n">
        <v>0</v>
      </c>
      <c r="Q2496" s="32"/>
      <c r="R2496" s="38"/>
      <c r="S2496" s="25" t="n">
        <f aca="false">SUM(F2496,H2496,J2496,K2496,L2496,M2496)</f>
        <v>41.46665072</v>
      </c>
      <c r="T2496" s="25" t="n">
        <f aca="false">SUM(F2496,H2496,J2496,K2496,L2496,M2496,Q2496)</f>
        <v>41.46665072</v>
      </c>
      <c r="AMH2496" s="13"/>
      <c r="AMI2496" s="0"/>
      <c r="AMJ2496" s="0"/>
    </row>
    <row r="2497" s="39" customFormat="true" ht="14.95" hidden="false" customHeight="false" outlineLevel="0" collapsed="false">
      <c r="A2497" s="16" t="n">
        <v>40104044</v>
      </c>
      <c r="B2497" s="17" t="s">
        <v>2525</v>
      </c>
      <c r="C2497" s="18"/>
      <c r="D2497" s="18"/>
      <c r="E2497" s="16" t="s">
        <v>54</v>
      </c>
      <c r="F2497" s="19" t="n">
        <f aca="false">IF(C2497="",VLOOKUP(E2497,'PORTE E UCO'!$A$5:$D$46,4,0),VLOOKUP(E2497,'PORTE E UCO'!$A$5:$D$46,4,0)*C2497)</f>
        <v>35.31295</v>
      </c>
      <c r="G2497" s="20" t="n">
        <v>1</v>
      </c>
      <c r="H2497" s="21" t="n">
        <f aca="false">G2497*$R$2</f>
        <v>19.673632</v>
      </c>
      <c r="I2497" s="16" t="n">
        <v>0</v>
      </c>
      <c r="J2497" s="22" t="str">
        <f aca="false">IF(I2497&gt;=1,F2497*$J$2,"")</f>
        <v/>
      </c>
      <c r="K2497" s="22" t="str">
        <f aca="false">IF(I2497&gt;=2,F2497*$K$2,"")</f>
        <v/>
      </c>
      <c r="L2497" s="22" t="str">
        <f aca="false">IF(I2497&gt;=3,F2497*$L$2,"")</f>
        <v/>
      </c>
      <c r="M2497" s="22" t="str">
        <f aca="false">IF(I2497&gt;=4,F2497*$M$2,"")</f>
        <v/>
      </c>
      <c r="N2497" s="16" t="n">
        <v>0</v>
      </c>
      <c r="O2497" s="16" t="n">
        <v>0</v>
      </c>
      <c r="P2497" s="23" t="n">
        <v>0</v>
      </c>
      <c r="Q2497" s="22"/>
      <c r="R2497" s="38"/>
      <c r="S2497" s="25" t="n">
        <f aca="false">SUM(F2497,H2497,J2497,K2497,L2497,M2497)</f>
        <v>54.986582</v>
      </c>
      <c r="T2497" s="25" t="n">
        <f aca="false">SUM(F2497,H2497,J2497,K2497,L2497,M2497,Q2497)</f>
        <v>54.986582</v>
      </c>
      <c r="AMH2497" s="13"/>
      <c r="AMI2497" s="0"/>
      <c r="AMJ2497" s="0"/>
    </row>
    <row r="2498" s="39" customFormat="true" ht="14.95" hidden="false" customHeight="false" outlineLevel="0" collapsed="false">
      <c r="A2498" s="27" t="n">
        <v>40104125</v>
      </c>
      <c r="B2498" s="28" t="s">
        <v>2526</v>
      </c>
      <c r="C2498" s="29"/>
      <c r="D2498" s="29"/>
      <c r="E2498" s="27" t="s">
        <v>15</v>
      </c>
      <c r="F2498" s="19" t="n">
        <f aca="false">IF(C2498="",VLOOKUP(E2498,'PORTE E UCO'!$A$5:$D$46,4,0),VLOOKUP(E2498,'PORTE E UCO'!$A$5:$D$46,4,0)*C2498)</f>
        <v>93.13473</v>
      </c>
      <c r="G2498" s="30" t="n">
        <v>21.3</v>
      </c>
      <c r="H2498" s="21" t="n">
        <f aca="false">G2498*$R$2</f>
        <v>419.0483616</v>
      </c>
      <c r="I2498" s="27" t="n">
        <v>0</v>
      </c>
      <c r="J2498" s="22" t="str">
        <f aca="false">IF(I2498&gt;=1,F2498*$J$2,"")</f>
        <v/>
      </c>
      <c r="K2498" s="22" t="str">
        <f aca="false">IF(I2498&gt;=2,F2498*$K$2,"")</f>
        <v/>
      </c>
      <c r="L2498" s="22" t="str">
        <f aca="false">IF(I2498&gt;=3,F2498*$L$2,"")</f>
        <v/>
      </c>
      <c r="M2498" s="22" t="str">
        <f aca="false">IF(I2498&gt;=4,F2498*$M$2,"")</f>
        <v/>
      </c>
      <c r="N2498" s="27" t="n">
        <v>0</v>
      </c>
      <c r="O2498" s="27" t="n">
        <v>0</v>
      </c>
      <c r="P2498" s="31" t="n">
        <v>0</v>
      </c>
      <c r="Q2498" s="32"/>
      <c r="R2498" s="38"/>
      <c r="S2498" s="25" t="n">
        <f aca="false">SUM(F2498,H2498,J2498,K2498,L2498,M2498)</f>
        <v>512.1830916</v>
      </c>
      <c r="T2498" s="25" t="n">
        <f aca="false">SUM(F2498,H2498,J2498,K2498,L2498,M2498,Q2498)</f>
        <v>512.1830916</v>
      </c>
      <c r="AMH2498" s="13"/>
      <c r="AMI2498" s="0"/>
      <c r="AMJ2498" s="0"/>
    </row>
    <row r="2499" s="39" customFormat="true" ht="13.8" hidden="false" customHeight="false" outlineLevel="0" collapsed="false">
      <c r="A2499" s="16" t="n">
        <v>40105016</v>
      </c>
      <c r="B2499" s="17" t="s">
        <v>2527</v>
      </c>
      <c r="C2499" s="18"/>
      <c r="D2499" s="18"/>
      <c r="E2499" s="16" t="s">
        <v>50</v>
      </c>
      <c r="F2499" s="19" t="n">
        <f aca="false">IF(C2499="",VLOOKUP(E2499,'PORTE E UCO'!$A$5:$D$46,4,0),VLOOKUP(E2499,'PORTE E UCO'!$A$5:$D$46,4,0)*C2499)</f>
        <v>17.661556</v>
      </c>
      <c r="G2499" s="20" t="n">
        <v>1</v>
      </c>
      <c r="H2499" s="21" t="n">
        <f aca="false">G2499*$R$2</f>
        <v>19.673632</v>
      </c>
      <c r="I2499" s="16" t="n">
        <v>0</v>
      </c>
      <c r="J2499" s="22" t="str">
        <f aca="false">IF(I2499&gt;=1,F2499*$J$2,"")</f>
        <v/>
      </c>
      <c r="K2499" s="22" t="str">
        <f aca="false">IF(I2499&gt;=2,F2499*$K$2,"")</f>
        <v/>
      </c>
      <c r="L2499" s="22" t="str">
        <f aca="false">IF(I2499&gt;=3,F2499*$L$2,"")</f>
        <v/>
      </c>
      <c r="M2499" s="22" t="str">
        <f aca="false">IF(I2499&gt;=4,F2499*$M$2,"")</f>
        <v/>
      </c>
      <c r="N2499" s="16" t="n">
        <v>0</v>
      </c>
      <c r="O2499" s="16" t="n">
        <v>0</v>
      </c>
      <c r="P2499" s="23" t="n">
        <v>0</v>
      </c>
      <c r="Q2499" s="22"/>
      <c r="R2499" s="38"/>
      <c r="S2499" s="25" t="n">
        <f aca="false">SUM(F2499,H2499,J2499,K2499,L2499,M2499)</f>
        <v>37.335188</v>
      </c>
      <c r="T2499" s="25" t="n">
        <f aca="false">SUM(F2499,H2499,J2499,K2499,L2499,M2499,Q2499)</f>
        <v>37.335188</v>
      </c>
      <c r="AMH2499" s="13"/>
      <c r="AMI2499" s="0"/>
      <c r="AMJ2499" s="0"/>
    </row>
    <row r="2500" s="39" customFormat="true" ht="13.8" hidden="false" customHeight="false" outlineLevel="0" collapsed="false">
      <c r="A2500" s="27" t="n">
        <v>40105024</v>
      </c>
      <c r="B2500" s="28" t="s">
        <v>2528</v>
      </c>
      <c r="C2500" s="29"/>
      <c r="D2500" s="29"/>
      <c r="E2500" s="27" t="s">
        <v>20</v>
      </c>
      <c r="F2500" s="19" t="n">
        <f aca="false">IF(C2500="",VLOOKUP(E2500,'PORTE E UCO'!$A$5:$D$46,4,0),VLOOKUP(E2500,'PORTE E UCO'!$A$5:$D$46,4,0)*C2500)</f>
        <v>70.656386</v>
      </c>
      <c r="G2500" s="30" t="n">
        <v>4</v>
      </c>
      <c r="H2500" s="21" t="n">
        <f aca="false">G2500*$R$2</f>
        <v>78.694528</v>
      </c>
      <c r="I2500" s="27" t="n">
        <v>0</v>
      </c>
      <c r="J2500" s="22" t="str">
        <f aca="false">IF(I2500&gt;=1,F2500*$J$2,"")</f>
        <v/>
      </c>
      <c r="K2500" s="22" t="str">
        <f aca="false">IF(I2500&gt;=2,F2500*$K$2,"")</f>
        <v/>
      </c>
      <c r="L2500" s="22" t="str">
        <f aca="false">IF(I2500&gt;=3,F2500*$L$2,"")</f>
        <v/>
      </c>
      <c r="M2500" s="22" t="str">
        <f aca="false">IF(I2500&gt;=4,F2500*$M$2,"")</f>
        <v/>
      </c>
      <c r="N2500" s="27" t="n">
        <v>0</v>
      </c>
      <c r="O2500" s="27" t="n">
        <v>0</v>
      </c>
      <c r="P2500" s="31" t="n">
        <v>0</v>
      </c>
      <c r="Q2500" s="32"/>
      <c r="R2500" s="38"/>
      <c r="S2500" s="25" t="n">
        <f aca="false">SUM(F2500,H2500,J2500,K2500,L2500,M2500)</f>
        <v>149.350914</v>
      </c>
      <c r="T2500" s="25" t="n">
        <f aca="false">SUM(F2500,H2500,J2500,K2500,L2500,M2500,Q2500)</f>
        <v>149.350914</v>
      </c>
      <c r="AMH2500" s="13"/>
      <c r="AMI2500" s="0"/>
      <c r="AMJ2500" s="0"/>
    </row>
    <row r="2501" s="39" customFormat="true" ht="13.8" hidden="false" customHeight="false" outlineLevel="0" collapsed="false">
      <c r="A2501" s="16" t="n">
        <v>40105032</v>
      </c>
      <c r="B2501" s="17" t="s">
        <v>2529</v>
      </c>
      <c r="C2501" s="18"/>
      <c r="D2501" s="18"/>
      <c r="E2501" s="16" t="s">
        <v>20</v>
      </c>
      <c r="F2501" s="19" t="n">
        <f aca="false">IF(C2501="",VLOOKUP(E2501,'PORTE E UCO'!$A$5:$D$46,4,0),VLOOKUP(E2501,'PORTE E UCO'!$A$5:$D$46,4,0)*C2501)</f>
        <v>70.656386</v>
      </c>
      <c r="G2501" s="20" t="n">
        <v>4</v>
      </c>
      <c r="H2501" s="21" t="n">
        <f aca="false">G2501*$R$2</f>
        <v>78.694528</v>
      </c>
      <c r="I2501" s="16" t="n">
        <v>0</v>
      </c>
      <c r="J2501" s="22" t="str">
        <f aca="false">IF(I2501&gt;=1,F2501*$J$2,"")</f>
        <v/>
      </c>
      <c r="K2501" s="22" t="str">
        <f aca="false">IF(I2501&gt;=2,F2501*$K$2,"")</f>
        <v/>
      </c>
      <c r="L2501" s="22" t="str">
        <f aca="false">IF(I2501&gt;=3,F2501*$L$2,"")</f>
        <v/>
      </c>
      <c r="M2501" s="22" t="str">
        <f aca="false">IF(I2501&gt;=4,F2501*$M$2,"")</f>
        <v/>
      </c>
      <c r="N2501" s="16" t="n">
        <v>0</v>
      </c>
      <c r="O2501" s="16" t="n">
        <v>0</v>
      </c>
      <c r="P2501" s="23" t="n">
        <v>0</v>
      </c>
      <c r="Q2501" s="22"/>
      <c r="R2501" s="38"/>
      <c r="S2501" s="25" t="n">
        <f aca="false">SUM(F2501,H2501,J2501,K2501,L2501,M2501)</f>
        <v>149.350914</v>
      </c>
      <c r="T2501" s="25" t="n">
        <f aca="false">SUM(F2501,H2501,J2501,K2501,L2501,M2501,Q2501)</f>
        <v>149.350914</v>
      </c>
      <c r="AMH2501" s="13"/>
      <c r="AMI2501" s="0"/>
      <c r="AMJ2501" s="0"/>
    </row>
    <row r="2502" s="39" customFormat="true" ht="13.8" hidden="false" customHeight="false" outlineLevel="0" collapsed="false">
      <c r="A2502" s="27" t="n">
        <v>40105040</v>
      </c>
      <c r="B2502" s="28" t="s">
        <v>2530</v>
      </c>
      <c r="C2502" s="29"/>
      <c r="D2502" s="29"/>
      <c r="E2502" s="27" t="s">
        <v>20</v>
      </c>
      <c r="F2502" s="19" t="n">
        <f aca="false">IF(C2502="",VLOOKUP(E2502,'PORTE E UCO'!$A$5:$D$46,4,0),VLOOKUP(E2502,'PORTE E UCO'!$A$5:$D$46,4,0)*C2502)</f>
        <v>70.656386</v>
      </c>
      <c r="G2502" s="30" t="n">
        <v>4</v>
      </c>
      <c r="H2502" s="21" t="n">
        <f aca="false">G2502*$R$2</f>
        <v>78.694528</v>
      </c>
      <c r="I2502" s="27" t="n">
        <v>0</v>
      </c>
      <c r="J2502" s="22" t="str">
        <f aca="false">IF(I2502&gt;=1,F2502*$J$2,"")</f>
        <v/>
      </c>
      <c r="K2502" s="22" t="str">
        <f aca="false">IF(I2502&gt;=2,F2502*$K$2,"")</f>
        <v/>
      </c>
      <c r="L2502" s="22" t="str">
        <f aca="false">IF(I2502&gt;=3,F2502*$L$2,"")</f>
        <v/>
      </c>
      <c r="M2502" s="22" t="str">
        <f aca="false">IF(I2502&gt;=4,F2502*$M$2,"")</f>
        <v/>
      </c>
      <c r="N2502" s="27" t="n">
        <v>0</v>
      </c>
      <c r="O2502" s="27" t="n">
        <v>0</v>
      </c>
      <c r="P2502" s="31" t="n">
        <v>0</v>
      </c>
      <c r="Q2502" s="32"/>
      <c r="R2502" s="38"/>
      <c r="S2502" s="25" t="n">
        <f aca="false">SUM(F2502,H2502,J2502,K2502,L2502,M2502)</f>
        <v>149.350914</v>
      </c>
      <c r="T2502" s="25" t="n">
        <f aca="false">SUM(F2502,H2502,J2502,K2502,L2502,M2502,Q2502)</f>
        <v>149.350914</v>
      </c>
      <c r="AMH2502" s="13"/>
      <c r="AMI2502" s="0"/>
      <c r="AMJ2502" s="0"/>
    </row>
    <row r="2503" s="39" customFormat="true" ht="13.8" hidden="false" customHeight="false" outlineLevel="0" collapsed="false">
      <c r="A2503" s="16" t="n">
        <v>40105059</v>
      </c>
      <c r="B2503" s="17" t="s">
        <v>2531</v>
      </c>
      <c r="C2503" s="18"/>
      <c r="D2503" s="18"/>
      <c r="E2503" s="16" t="s">
        <v>50</v>
      </c>
      <c r="F2503" s="19" t="n">
        <f aca="false">IF(C2503="",VLOOKUP(E2503,'PORTE E UCO'!$A$5:$D$46,4,0),VLOOKUP(E2503,'PORTE E UCO'!$A$5:$D$46,4,0)*C2503)</f>
        <v>17.661556</v>
      </c>
      <c r="G2503" s="20"/>
      <c r="H2503" s="21" t="n">
        <f aca="false">G2503*$R$2</f>
        <v>0</v>
      </c>
      <c r="I2503" s="16" t="n">
        <v>0</v>
      </c>
      <c r="J2503" s="22" t="str">
        <f aca="false">IF(I2503&gt;=1,F2503*$J$2,"")</f>
        <v/>
      </c>
      <c r="K2503" s="22" t="str">
        <f aca="false">IF(I2503&gt;=2,F2503*$K$2,"")</f>
        <v/>
      </c>
      <c r="L2503" s="22" t="str">
        <f aca="false">IF(I2503&gt;=3,F2503*$L$2,"")</f>
        <v/>
      </c>
      <c r="M2503" s="22" t="str">
        <f aca="false">IF(I2503&gt;=4,F2503*$M$2,"")</f>
        <v/>
      </c>
      <c r="N2503" s="16" t="n">
        <v>0</v>
      </c>
      <c r="O2503" s="16" t="n">
        <v>0</v>
      </c>
      <c r="P2503" s="23" t="n">
        <v>0</v>
      </c>
      <c r="Q2503" s="22"/>
      <c r="R2503" s="38"/>
      <c r="S2503" s="25" t="n">
        <f aca="false">SUM(F2503,H2503,J2503,K2503,L2503,M2503)</f>
        <v>17.661556</v>
      </c>
      <c r="T2503" s="25" t="n">
        <f aca="false">SUM(F2503,H2503,J2503,K2503,L2503,M2503,Q2503)</f>
        <v>17.661556</v>
      </c>
      <c r="AMH2503" s="13"/>
      <c r="AMI2503" s="0"/>
      <c r="AMJ2503" s="0"/>
    </row>
    <row r="2504" s="39" customFormat="true" ht="13.8" hidden="false" customHeight="false" outlineLevel="0" collapsed="false">
      <c r="A2504" s="27" t="n">
        <v>40105067</v>
      </c>
      <c r="B2504" s="28" t="s">
        <v>2532</v>
      </c>
      <c r="C2504" s="29"/>
      <c r="D2504" s="29"/>
      <c r="E2504" s="27" t="s">
        <v>50</v>
      </c>
      <c r="F2504" s="19" t="n">
        <f aca="false">IF(C2504="",VLOOKUP(E2504,'PORTE E UCO'!$A$5:$D$46,4,0),VLOOKUP(E2504,'PORTE E UCO'!$A$5:$D$46,4,0)*C2504)</f>
        <v>17.661556</v>
      </c>
      <c r="G2504" s="30" t="n">
        <v>1</v>
      </c>
      <c r="H2504" s="21" t="n">
        <f aca="false">G2504*$R$2</f>
        <v>19.673632</v>
      </c>
      <c r="I2504" s="27" t="n">
        <v>0</v>
      </c>
      <c r="J2504" s="22" t="str">
        <f aca="false">IF(I2504&gt;=1,F2504*$J$2,"")</f>
        <v/>
      </c>
      <c r="K2504" s="22" t="str">
        <f aca="false">IF(I2504&gt;=2,F2504*$K$2,"")</f>
        <v/>
      </c>
      <c r="L2504" s="22" t="str">
        <f aca="false">IF(I2504&gt;=3,F2504*$L$2,"")</f>
        <v/>
      </c>
      <c r="M2504" s="22" t="str">
        <f aca="false">IF(I2504&gt;=4,F2504*$M$2,"")</f>
        <v/>
      </c>
      <c r="N2504" s="27" t="n">
        <v>0</v>
      </c>
      <c r="O2504" s="27" t="n">
        <v>0</v>
      </c>
      <c r="P2504" s="31" t="n">
        <v>0</v>
      </c>
      <c r="Q2504" s="32"/>
      <c r="R2504" s="38"/>
      <c r="S2504" s="25" t="n">
        <f aca="false">SUM(F2504,H2504,J2504,K2504,L2504,M2504)</f>
        <v>37.335188</v>
      </c>
      <c r="T2504" s="25" t="n">
        <f aca="false">SUM(F2504,H2504,J2504,K2504,L2504,M2504,Q2504)</f>
        <v>37.335188</v>
      </c>
      <c r="AMH2504" s="13"/>
      <c r="AMI2504" s="0"/>
      <c r="AMJ2504" s="0"/>
    </row>
    <row r="2505" s="39" customFormat="true" ht="13.8" hidden="false" customHeight="false" outlineLevel="0" collapsed="false">
      <c r="A2505" s="16" t="n">
        <v>40105075</v>
      </c>
      <c r="B2505" s="17" t="s">
        <v>2533</v>
      </c>
      <c r="C2505" s="18"/>
      <c r="D2505" s="18"/>
      <c r="E2505" s="16" t="s">
        <v>15</v>
      </c>
      <c r="F2505" s="19" t="n">
        <f aca="false">IF(C2505="",VLOOKUP(E2505,'PORTE E UCO'!$A$5:$D$46,4,0),VLOOKUP(E2505,'PORTE E UCO'!$A$5:$D$46,4,0)*C2505)</f>
        <v>93.13473</v>
      </c>
      <c r="G2505" s="20" t="n">
        <v>4</v>
      </c>
      <c r="H2505" s="21" t="n">
        <f aca="false">G2505*$R$2</f>
        <v>78.694528</v>
      </c>
      <c r="I2505" s="16" t="n">
        <v>0</v>
      </c>
      <c r="J2505" s="22" t="str">
        <f aca="false">IF(I2505&gt;=1,F2505*$J$2,"")</f>
        <v/>
      </c>
      <c r="K2505" s="22" t="str">
        <f aca="false">IF(I2505&gt;=2,F2505*$K$2,"")</f>
        <v/>
      </c>
      <c r="L2505" s="22" t="str">
        <f aca="false">IF(I2505&gt;=3,F2505*$L$2,"")</f>
        <v/>
      </c>
      <c r="M2505" s="22" t="str">
        <f aca="false">IF(I2505&gt;=4,F2505*$M$2,"")</f>
        <v/>
      </c>
      <c r="N2505" s="16" t="n">
        <v>0</v>
      </c>
      <c r="O2505" s="16" t="n">
        <v>0</v>
      </c>
      <c r="P2505" s="23" t="n">
        <v>0</v>
      </c>
      <c r="Q2505" s="22"/>
      <c r="R2505" s="38"/>
      <c r="S2505" s="25" t="n">
        <f aca="false">SUM(F2505,H2505,J2505,K2505,L2505,M2505)</f>
        <v>171.829258</v>
      </c>
      <c r="T2505" s="25" t="n">
        <f aca="false">SUM(F2505,H2505,J2505,K2505,L2505,M2505,Q2505)</f>
        <v>171.829258</v>
      </c>
      <c r="AMH2505" s="13"/>
      <c r="AMI2505" s="0"/>
      <c r="AMJ2505" s="0"/>
    </row>
    <row r="2506" s="39" customFormat="true" ht="13.8" hidden="false" customHeight="false" outlineLevel="0" collapsed="false">
      <c r="A2506" s="27" t="n">
        <v>40105083</v>
      </c>
      <c r="B2506" s="28" t="s">
        <v>2534</v>
      </c>
      <c r="C2506" s="29"/>
      <c r="D2506" s="29"/>
      <c r="E2506" s="27" t="s">
        <v>15</v>
      </c>
      <c r="F2506" s="19" t="n">
        <f aca="false">IF(C2506="",VLOOKUP(E2506,'PORTE E UCO'!$A$5:$D$46,4,0),VLOOKUP(E2506,'PORTE E UCO'!$A$5:$D$46,4,0)*C2506)</f>
        <v>93.13473</v>
      </c>
      <c r="G2506" s="30" t="n">
        <v>4</v>
      </c>
      <c r="H2506" s="21" t="n">
        <f aca="false">G2506*$R$2</f>
        <v>78.694528</v>
      </c>
      <c r="I2506" s="27" t="n">
        <v>0</v>
      </c>
      <c r="J2506" s="22" t="str">
        <f aca="false">IF(I2506&gt;=1,F2506*$J$2,"")</f>
        <v/>
      </c>
      <c r="K2506" s="22" t="str">
        <f aca="false">IF(I2506&gt;=2,F2506*$K$2,"")</f>
        <v/>
      </c>
      <c r="L2506" s="22" t="str">
        <f aca="false">IF(I2506&gt;=3,F2506*$L$2,"")</f>
        <v/>
      </c>
      <c r="M2506" s="22" t="str">
        <f aca="false">IF(I2506&gt;=4,F2506*$M$2,"")</f>
        <v/>
      </c>
      <c r="N2506" s="27" t="n">
        <v>0</v>
      </c>
      <c r="O2506" s="27" t="n">
        <v>0</v>
      </c>
      <c r="P2506" s="31" t="n">
        <v>0</v>
      </c>
      <c r="Q2506" s="32"/>
      <c r="R2506" s="38"/>
      <c r="S2506" s="25" t="n">
        <f aca="false">SUM(F2506,H2506,J2506,K2506,L2506,M2506)</f>
        <v>171.829258</v>
      </c>
      <c r="T2506" s="25" t="n">
        <f aca="false">SUM(F2506,H2506,J2506,K2506,L2506,M2506,Q2506)</f>
        <v>171.829258</v>
      </c>
      <c r="AMH2506" s="13"/>
      <c r="AMI2506" s="0"/>
      <c r="AMJ2506" s="0"/>
    </row>
    <row r="2507" s="39" customFormat="true" ht="13.8" hidden="false" customHeight="false" outlineLevel="0" collapsed="false">
      <c r="A2507" s="16" t="n">
        <v>40105091</v>
      </c>
      <c r="B2507" s="17" t="s">
        <v>2535</v>
      </c>
      <c r="C2507" s="18"/>
      <c r="D2507" s="18"/>
      <c r="E2507" s="16" t="s">
        <v>15</v>
      </c>
      <c r="F2507" s="19" t="n">
        <f aca="false">IF(C2507="",VLOOKUP(E2507,'PORTE E UCO'!$A$5:$D$46,4,0),VLOOKUP(E2507,'PORTE E UCO'!$A$5:$D$46,4,0)*C2507)</f>
        <v>93.13473</v>
      </c>
      <c r="G2507" s="20" t="n">
        <v>4</v>
      </c>
      <c r="H2507" s="21" t="n">
        <f aca="false">G2507*$R$2</f>
        <v>78.694528</v>
      </c>
      <c r="I2507" s="16" t="n">
        <v>0</v>
      </c>
      <c r="J2507" s="22" t="str">
        <f aca="false">IF(I2507&gt;=1,F2507*$J$2,"")</f>
        <v/>
      </c>
      <c r="K2507" s="22" t="str">
        <f aca="false">IF(I2507&gt;=2,F2507*$K$2,"")</f>
        <v/>
      </c>
      <c r="L2507" s="22" t="str">
        <f aca="false">IF(I2507&gt;=3,F2507*$L$2,"")</f>
        <v/>
      </c>
      <c r="M2507" s="22" t="str">
        <f aca="false">IF(I2507&gt;=4,F2507*$M$2,"")</f>
        <v/>
      </c>
      <c r="N2507" s="16" t="n">
        <v>0</v>
      </c>
      <c r="O2507" s="16" t="n">
        <v>0</v>
      </c>
      <c r="P2507" s="23" t="n">
        <v>0</v>
      </c>
      <c r="Q2507" s="22"/>
      <c r="R2507" s="38"/>
      <c r="S2507" s="25" t="n">
        <f aca="false">SUM(F2507,H2507,J2507,K2507,L2507,M2507)</f>
        <v>171.829258</v>
      </c>
      <c r="T2507" s="25" t="n">
        <f aca="false">SUM(F2507,H2507,J2507,K2507,L2507,M2507,Q2507)</f>
        <v>171.829258</v>
      </c>
      <c r="AMH2507" s="13"/>
      <c r="AMI2507" s="0"/>
      <c r="AMJ2507" s="0"/>
    </row>
    <row r="2508" s="39" customFormat="true" ht="13.8" hidden="false" customHeight="false" outlineLevel="0" collapsed="false">
      <c r="A2508" s="27" t="n">
        <v>40201015</v>
      </c>
      <c r="B2508" s="28" t="s">
        <v>2536</v>
      </c>
      <c r="C2508" s="29"/>
      <c r="D2508" s="29"/>
      <c r="E2508" s="27" t="s">
        <v>54</v>
      </c>
      <c r="F2508" s="19" t="n">
        <f aca="false">IF(C2508="",VLOOKUP(E2508,'PORTE E UCO'!$A$5:$D$46,4,0),VLOOKUP(E2508,'PORTE E UCO'!$A$5:$D$46,4,0)*C2508)</f>
        <v>35.31295</v>
      </c>
      <c r="G2508" s="30"/>
      <c r="H2508" s="21" t="n">
        <f aca="false">G2508*$R$2</f>
        <v>0</v>
      </c>
      <c r="I2508" s="27" t="n">
        <v>0</v>
      </c>
      <c r="J2508" s="22" t="str">
        <f aca="false">IF(I2508&gt;=1,F2508*$J$2,"")</f>
        <v/>
      </c>
      <c r="K2508" s="22" t="str">
        <f aca="false">IF(I2508&gt;=2,F2508*$K$2,"")</f>
        <v/>
      </c>
      <c r="L2508" s="22" t="str">
        <f aca="false">IF(I2508&gt;=3,F2508*$L$2,"")</f>
        <v/>
      </c>
      <c r="M2508" s="22" t="str">
        <f aca="false">IF(I2508&gt;=4,F2508*$M$2,"")</f>
        <v/>
      </c>
      <c r="N2508" s="27" t="n">
        <v>0</v>
      </c>
      <c r="O2508" s="27" t="n">
        <v>0</v>
      </c>
      <c r="P2508" s="31" t="n">
        <v>0</v>
      </c>
      <c r="Q2508" s="32"/>
      <c r="R2508" s="38"/>
      <c r="S2508" s="25" t="n">
        <f aca="false">SUM(F2508,H2508,J2508,K2508,L2508,M2508)</f>
        <v>35.31295</v>
      </c>
      <c r="T2508" s="25" t="n">
        <f aca="false">SUM(F2508,H2508,J2508,K2508,L2508,M2508,Q2508)</f>
        <v>35.31295</v>
      </c>
      <c r="AMH2508" s="13"/>
      <c r="AMI2508" s="0"/>
      <c r="AMJ2508" s="0"/>
    </row>
    <row r="2509" s="39" customFormat="true" ht="13.8" hidden="false" customHeight="false" outlineLevel="0" collapsed="false">
      <c r="A2509" s="16" t="n">
        <v>40201023</v>
      </c>
      <c r="B2509" s="17" t="s">
        <v>2537</v>
      </c>
      <c r="C2509" s="18"/>
      <c r="D2509" s="18"/>
      <c r="E2509" s="16" t="s">
        <v>39</v>
      </c>
      <c r="F2509" s="19" t="n">
        <f aca="false">IF(C2509="",VLOOKUP(E2509,'PORTE E UCO'!$A$5:$D$46,4,0),VLOOKUP(E2509,'PORTE E UCO'!$A$5:$D$46,4,0)*C2509)</f>
        <v>52.984668</v>
      </c>
      <c r="G2509" s="20"/>
      <c r="H2509" s="21" t="n">
        <f aca="false">G2509*$R$2</f>
        <v>0</v>
      </c>
      <c r="I2509" s="16" t="n">
        <v>0</v>
      </c>
      <c r="J2509" s="22" t="str">
        <f aca="false">IF(I2509&gt;=1,F2509*$J$2,"")</f>
        <v/>
      </c>
      <c r="K2509" s="22" t="str">
        <f aca="false">IF(I2509&gt;=2,F2509*$K$2,"")</f>
        <v/>
      </c>
      <c r="L2509" s="22" t="str">
        <f aca="false">IF(I2509&gt;=3,F2509*$L$2,"")</f>
        <v/>
      </c>
      <c r="M2509" s="22" t="str">
        <f aca="false">IF(I2509&gt;=4,F2509*$M$2,"")</f>
        <v/>
      </c>
      <c r="N2509" s="16" t="n">
        <v>0</v>
      </c>
      <c r="O2509" s="16" t="n">
        <v>0</v>
      </c>
      <c r="P2509" s="23" t="n">
        <v>0</v>
      </c>
      <c r="Q2509" s="22"/>
      <c r="R2509" s="38"/>
      <c r="S2509" s="25" t="n">
        <f aca="false">SUM(F2509,H2509,J2509,K2509,L2509,M2509)</f>
        <v>52.984668</v>
      </c>
      <c r="T2509" s="25" t="n">
        <f aca="false">SUM(F2509,H2509,J2509,K2509,L2509,M2509,Q2509)</f>
        <v>52.984668</v>
      </c>
      <c r="AMH2509" s="13"/>
      <c r="AMI2509" s="0"/>
      <c r="AMJ2509" s="0"/>
    </row>
    <row r="2510" s="39" customFormat="true" ht="13.8" hidden="false" customHeight="false" outlineLevel="0" collapsed="false">
      <c r="A2510" s="27" t="n">
        <v>40201309</v>
      </c>
      <c r="B2510" s="28" t="s">
        <v>2538</v>
      </c>
      <c r="C2510" s="29"/>
      <c r="D2510" s="29"/>
      <c r="E2510" s="27" t="s">
        <v>26</v>
      </c>
      <c r="F2510" s="19" t="n">
        <f aca="false">IF(C2510="",VLOOKUP(E2510,'PORTE E UCO'!$A$5:$D$46,4,0),VLOOKUP(E2510,'PORTE E UCO'!$A$5:$D$46,4,0)*C2510)</f>
        <v>324.442174</v>
      </c>
      <c r="G2510" s="30" t="n">
        <v>14.806</v>
      </c>
      <c r="H2510" s="21" t="n">
        <f aca="false">G2510*$R$2</f>
        <v>291.287795392</v>
      </c>
      <c r="I2510" s="27" t="n">
        <v>0</v>
      </c>
      <c r="J2510" s="22" t="str">
        <f aca="false">IF(I2510&gt;=1,F2510*$J$2,"")</f>
        <v/>
      </c>
      <c r="K2510" s="22" t="str">
        <f aca="false">IF(I2510&gt;=2,F2510*$K$2,"")</f>
        <v/>
      </c>
      <c r="L2510" s="22" t="str">
        <f aca="false">IF(I2510&gt;=3,F2510*$L$2,"")</f>
        <v/>
      </c>
      <c r="M2510" s="22" t="str">
        <f aca="false">IF(I2510&gt;=4,F2510*$M$2,"")</f>
        <v/>
      </c>
      <c r="N2510" s="27" t="n">
        <v>0</v>
      </c>
      <c r="O2510" s="27" t="n">
        <v>0</v>
      </c>
      <c r="P2510" s="31" t="n">
        <v>0</v>
      </c>
      <c r="Q2510" s="32"/>
      <c r="R2510" s="38"/>
      <c r="S2510" s="25" t="n">
        <f aca="false">SUM(F2510,H2510,J2510,K2510,L2510,M2510)</f>
        <v>615.729969392</v>
      </c>
      <c r="T2510" s="25" t="n">
        <f aca="false">SUM(F2510,H2510,J2510,K2510,L2510,M2510,Q2510)</f>
        <v>615.729969392</v>
      </c>
      <c r="AMH2510" s="13"/>
      <c r="AMI2510" s="0"/>
      <c r="AMJ2510" s="0"/>
    </row>
    <row r="2511" s="39" customFormat="true" ht="13.8" hidden="false" customHeight="false" outlineLevel="0" collapsed="false">
      <c r="A2511" s="16" t="n">
        <v>40201031</v>
      </c>
      <c r="B2511" s="17" t="s">
        <v>2539</v>
      </c>
      <c r="C2511" s="18"/>
      <c r="D2511" s="18"/>
      <c r="E2511" s="16" t="s">
        <v>257</v>
      </c>
      <c r="F2511" s="19" t="n">
        <f aca="false">IF(C2511="",VLOOKUP(E2511,'PORTE E UCO'!$A$5:$D$46,4,0),VLOOKUP(E2511,'PORTE E UCO'!$A$5:$D$46,4,0)*C2511)</f>
        <v>400.494582</v>
      </c>
      <c r="G2511" s="20" t="n">
        <v>8.775</v>
      </c>
      <c r="H2511" s="21" t="n">
        <f aca="false">G2511*$R$2</f>
        <v>172.6361208</v>
      </c>
      <c r="I2511" s="16" t="n">
        <v>0</v>
      </c>
      <c r="J2511" s="22" t="str">
        <f aca="false">IF(I2511&gt;=1,F2511*$J$2,"")</f>
        <v/>
      </c>
      <c r="K2511" s="22" t="str">
        <f aca="false">IF(I2511&gt;=2,F2511*$K$2,"")</f>
        <v/>
      </c>
      <c r="L2511" s="22" t="str">
        <f aca="false">IF(I2511&gt;=3,F2511*$L$2,"")</f>
        <v/>
      </c>
      <c r="M2511" s="22" t="str">
        <f aca="false">IF(I2511&gt;=4,F2511*$M$2,"")</f>
        <v/>
      </c>
      <c r="N2511" s="16" t="n">
        <v>0</v>
      </c>
      <c r="O2511" s="16" t="n">
        <v>0</v>
      </c>
      <c r="P2511" s="23" t="n">
        <v>0</v>
      </c>
      <c r="Q2511" s="22"/>
      <c r="R2511" s="38"/>
      <c r="S2511" s="25" t="n">
        <f aca="false">SUM(F2511,H2511,J2511,K2511,L2511,M2511)</f>
        <v>573.1307028</v>
      </c>
      <c r="T2511" s="25" t="n">
        <f aca="false">SUM(F2511,H2511,J2511,K2511,L2511,M2511,Q2511)</f>
        <v>573.1307028</v>
      </c>
      <c r="AMH2511" s="13"/>
      <c r="AMI2511" s="0"/>
      <c r="AMJ2511" s="0"/>
    </row>
    <row r="2512" s="39" customFormat="true" ht="13.8" hidden="false" customHeight="false" outlineLevel="0" collapsed="false">
      <c r="A2512" s="27" t="n">
        <v>40201058</v>
      </c>
      <c r="B2512" s="28" t="s">
        <v>2540</v>
      </c>
      <c r="C2512" s="29"/>
      <c r="D2512" s="29"/>
      <c r="E2512" s="27" t="s">
        <v>26</v>
      </c>
      <c r="F2512" s="19" t="n">
        <f aca="false">IF(C2512="",VLOOKUP(E2512,'PORTE E UCO'!$A$5:$D$46,4,0),VLOOKUP(E2512,'PORTE E UCO'!$A$5:$D$46,4,0)*C2512)</f>
        <v>324.442174</v>
      </c>
      <c r="G2512" s="30" t="n">
        <v>8.775</v>
      </c>
      <c r="H2512" s="21" t="n">
        <f aca="false">G2512*$R$2</f>
        <v>172.6361208</v>
      </c>
      <c r="I2512" s="27" t="n">
        <v>0</v>
      </c>
      <c r="J2512" s="22" t="str">
        <f aca="false">IF(I2512&gt;=1,F2512*$J$2,"")</f>
        <v/>
      </c>
      <c r="K2512" s="22" t="str">
        <f aca="false">IF(I2512&gt;=2,F2512*$K$2,"")</f>
        <v/>
      </c>
      <c r="L2512" s="22" t="str">
        <f aca="false">IF(I2512&gt;=3,F2512*$L$2,"")</f>
        <v/>
      </c>
      <c r="M2512" s="22" t="str">
        <f aca="false">IF(I2512&gt;=4,F2512*$M$2,"")</f>
        <v/>
      </c>
      <c r="N2512" s="27" t="n">
        <v>0</v>
      </c>
      <c r="O2512" s="27" t="n">
        <v>0</v>
      </c>
      <c r="P2512" s="31" t="n">
        <v>0</v>
      </c>
      <c r="Q2512" s="32"/>
      <c r="R2512" s="38"/>
      <c r="S2512" s="25" t="n">
        <f aca="false">SUM(F2512,H2512,J2512,K2512,L2512,M2512)</f>
        <v>497.0782948</v>
      </c>
      <c r="T2512" s="25" t="n">
        <f aca="false">SUM(F2512,H2512,J2512,K2512,L2512,M2512,Q2512)</f>
        <v>497.0782948</v>
      </c>
      <c r="AMH2512" s="13"/>
      <c r="AMI2512" s="0"/>
      <c r="AMJ2512" s="0"/>
    </row>
    <row r="2513" s="39" customFormat="true" ht="13.8" hidden="false" customHeight="false" outlineLevel="0" collapsed="false">
      <c r="A2513" s="16" t="n">
        <v>40201066</v>
      </c>
      <c r="B2513" s="17" t="s">
        <v>2541</v>
      </c>
      <c r="C2513" s="18"/>
      <c r="D2513" s="18"/>
      <c r="E2513" s="16" t="s">
        <v>37</v>
      </c>
      <c r="F2513" s="19" t="n">
        <f aca="false">IF(C2513="",VLOOKUP(E2513,'PORTE E UCO'!$A$5:$D$46,4,0),VLOOKUP(E2513,'PORTE E UCO'!$A$5:$D$46,4,0)*C2513)</f>
        <v>192.437794</v>
      </c>
      <c r="G2513" s="20" t="n">
        <v>2.78</v>
      </c>
      <c r="H2513" s="21" t="n">
        <f aca="false">G2513*$R$2</f>
        <v>54.69269696</v>
      </c>
      <c r="I2513" s="16" t="n">
        <v>0</v>
      </c>
      <c r="J2513" s="22" t="str">
        <f aca="false">IF(I2513&gt;=1,F2513*$J$2,"")</f>
        <v/>
      </c>
      <c r="K2513" s="22" t="str">
        <f aca="false">IF(I2513&gt;=2,F2513*$K$2,"")</f>
        <v/>
      </c>
      <c r="L2513" s="22" t="str">
        <f aca="false">IF(I2513&gt;=3,F2513*$L$2,"")</f>
        <v/>
      </c>
      <c r="M2513" s="22" t="str">
        <f aca="false">IF(I2513&gt;=4,F2513*$M$2,"")</f>
        <v/>
      </c>
      <c r="N2513" s="16" t="n">
        <v>0</v>
      </c>
      <c r="O2513" s="16" t="n">
        <v>0</v>
      </c>
      <c r="P2513" s="23" t="n">
        <v>0</v>
      </c>
      <c r="Q2513" s="22"/>
      <c r="R2513" s="38"/>
      <c r="S2513" s="25" t="n">
        <f aca="false">SUM(F2513,H2513,J2513,K2513,L2513,M2513)</f>
        <v>247.13049096</v>
      </c>
      <c r="T2513" s="25" t="n">
        <f aca="false">SUM(F2513,H2513,J2513,K2513,L2513,M2513,Q2513)</f>
        <v>247.13049096</v>
      </c>
      <c r="AMH2513" s="13"/>
      <c r="AMI2513" s="0"/>
      <c r="AMJ2513" s="0"/>
    </row>
    <row r="2514" s="39" customFormat="true" ht="13.8" hidden="false" customHeight="false" outlineLevel="0" collapsed="false">
      <c r="A2514" s="27" t="n">
        <v>40201074</v>
      </c>
      <c r="B2514" s="28" t="s">
        <v>2542</v>
      </c>
      <c r="C2514" s="29"/>
      <c r="D2514" s="29"/>
      <c r="E2514" s="27" t="s">
        <v>195</v>
      </c>
      <c r="F2514" s="19" t="n">
        <f aca="false">IF(C2514="",VLOOKUP(E2514,'PORTE E UCO'!$A$5:$D$46,4,0),VLOOKUP(E2514,'PORTE E UCO'!$A$5:$D$46,4,0)*C2514)</f>
        <v>742.008916</v>
      </c>
      <c r="G2514" s="30" t="n">
        <v>30.517</v>
      </c>
      <c r="H2514" s="21" t="n">
        <f aca="false">G2514*$R$2</f>
        <v>600.380227744</v>
      </c>
      <c r="I2514" s="27" t="n">
        <v>0</v>
      </c>
      <c r="J2514" s="22" t="str">
        <f aca="false">IF(I2514&gt;=1,F2514*$J$2,"")</f>
        <v/>
      </c>
      <c r="K2514" s="22" t="str">
        <f aca="false">IF(I2514&gt;=2,F2514*$K$2,"")</f>
        <v/>
      </c>
      <c r="L2514" s="22" t="str">
        <f aca="false">IF(I2514&gt;=3,F2514*$L$2,"")</f>
        <v/>
      </c>
      <c r="M2514" s="22" t="str">
        <f aca="false">IF(I2514&gt;=4,F2514*$M$2,"")</f>
        <v/>
      </c>
      <c r="N2514" s="27" t="n">
        <v>0</v>
      </c>
      <c r="O2514" s="27" t="n">
        <v>0</v>
      </c>
      <c r="P2514" s="31" t="n">
        <v>0</v>
      </c>
      <c r="Q2514" s="32"/>
      <c r="R2514" s="38"/>
      <c r="S2514" s="25" t="n">
        <f aca="false">SUM(F2514,H2514,J2514,K2514,L2514,M2514)</f>
        <v>1342.389143744</v>
      </c>
      <c r="T2514" s="25" t="n">
        <f aca="false">SUM(F2514,H2514,J2514,K2514,L2514,M2514,Q2514)</f>
        <v>1342.389143744</v>
      </c>
      <c r="AMH2514" s="13"/>
      <c r="AMI2514" s="0"/>
      <c r="AMJ2514" s="0"/>
    </row>
    <row r="2515" s="39" customFormat="true" ht="13.8" hidden="false" customHeight="false" outlineLevel="0" collapsed="false">
      <c r="A2515" s="16" t="n">
        <v>40201082</v>
      </c>
      <c r="B2515" s="17" t="s">
        <v>2543</v>
      </c>
      <c r="C2515" s="18"/>
      <c r="D2515" s="18"/>
      <c r="E2515" s="16" t="s">
        <v>223</v>
      </c>
      <c r="F2515" s="19" t="n">
        <f aca="false">IF(C2515="",VLOOKUP(E2515,'PORTE E UCO'!$A$5:$D$46,4,0),VLOOKUP(E2515,'PORTE E UCO'!$A$5:$D$46,4,0)*C2515)</f>
        <v>436.20385</v>
      </c>
      <c r="G2515" s="20" t="n">
        <v>14.798</v>
      </c>
      <c r="H2515" s="21" t="n">
        <f aca="false">G2515*$R$2</f>
        <v>291.130406336</v>
      </c>
      <c r="I2515" s="16" t="n">
        <v>0</v>
      </c>
      <c r="J2515" s="22" t="str">
        <f aca="false">IF(I2515&gt;=1,F2515*$J$2,"")</f>
        <v/>
      </c>
      <c r="K2515" s="22" t="str">
        <f aca="false">IF(I2515&gt;=2,F2515*$K$2,"")</f>
        <v/>
      </c>
      <c r="L2515" s="22" t="str">
        <f aca="false">IF(I2515&gt;=3,F2515*$L$2,"")</f>
        <v/>
      </c>
      <c r="M2515" s="22" t="str">
        <f aca="false">IF(I2515&gt;=4,F2515*$M$2,"")</f>
        <v/>
      </c>
      <c r="N2515" s="16" t="n">
        <v>0</v>
      </c>
      <c r="O2515" s="16" t="n">
        <v>0</v>
      </c>
      <c r="P2515" s="23" t="n">
        <v>0</v>
      </c>
      <c r="Q2515" s="22"/>
      <c r="R2515" s="38"/>
      <c r="S2515" s="25" t="n">
        <f aca="false">SUM(F2515,H2515,J2515,K2515,L2515,M2515)</f>
        <v>727.334256336</v>
      </c>
      <c r="T2515" s="25" t="n">
        <f aca="false">SUM(F2515,H2515,J2515,K2515,L2515,M2515,Q2515)</f>
        <v>727.334256336</v>
      </c>
      <c r="AMH2515" s="13"/>
      <c r="AMI2515" s="0"/>
      <c r="AMJ2515" s="0"/>
    </row>
    <row r="2516" s="39" customFormat="true" ht="13.8" hidden="false" customHeight="false" outlineLevel="0" collapsed="false">
      <c r="A2516" s="27" t="n">
        <v>40201090</v>
      </c>
      <c r="B2516" s="28" t="s">
        <v>2544</v>
      </c>
      <c r="C2516" s="29"/>
      <c r="D2516" s="29"/>
      <c r="E2516" s="27" t="s">
        <v>195</v>
      </c>
      <c r="F2516" s="19" t="n">
        <f aca="false">IF(C2516="",VLOOKUP(E2516,'PORTE E UCO'!$A$5:$D$46,4,0),VLOOKUP(E2516,'PORTE E UCO'!$A$5:$D$46,4,0)*C2516)</f>
        <v>742.008916</v>
      </c>
      <c r="G2516" s="30" t="n">
        <v>21.501</v>
      </c>
      <c r="H2516" s="21" t="n">
        <f aca="false">G2516*$R$2</f>
        <v>423.002761632</v>
      </c>
      <c r="I2516" s="27" t="n">
        <v>0</v>
      </c>
      <c r="J2516" s="22" t="str">
        <f aca="false">IF(I2516&gt;=1,F2516*$J$2,"")</f>
        <v/>
      </c>
      <c r="K2516" s="22" t="str">
        <f aca="false">IF(I2516&gt;=2,F2516*$K$2,"")</f>
        <v/>
      </c>
      <c r="L2516" s="22" t="str">
        <f aca="false">IF(I2516&gt;=3,F2516*$L$2,"")</f>
        <v/>
      </c>
      <c r="M2516" s="22" t="str">
        <f aca="false">IF(I2516&gt;=4,F2516*$M$2,"")</f>
        <v/>
      </c>
      <c r="N2516" s="27" t="n">
        <v>0</v>
      </c>
      <c r="O2516" s="27" t="n">
        <v>0</v>
      </c>
      <c r="P2516" s="31" t="n">
        <v>0</v>
      </c>
      <c r="Q2516" s="32"/>
      <c r="R2516" s="38"/>
      <c r="S2516" s="25" t="n">
        <f aca="false">SUM(F2516,H2516,J2516,K2516,L2516,M2516)</f>
        <v>1165.011677632</v>
      </c>
      <c r="T2516" s="25" t="n">
        <f aca="false">SUM(F2516,H2516,J2516,K2516,L2516,M2516,Q2516)</f>
        <v>1165.011677632</v>
      </c>
      <c r="AMH2516" s="13"/>
      <c r="AMI2516" s="0"/>
      <c r="AMJ2516" s="0"/>
    </row>
    <row r="2517" s="39" customFormat="true" ht="13.8" hidden="false" customHeight="false" outlineLevel="0" collapsed="false">
      <c r="A2517" s="16" t="n">
        <v>40201104</v>
      </c>
      <c r="B2517" s="17" t="s">
        <v>2545</v>
      </c>
      <c r="C2517" s="18"/>
      <c r="D2517" s="18"/>
      <c r="E2517" s="16" t="s">
        <v>195</v>
      </c>
      <c r="F2517" s="19" t="n">
        <f aca="false">IF(C2517="",VLOOKUP(E2517,'PORTE E UCO'!$A$5:$D$46,4,0),VLOOKUP(E2517,'PORTE E UCO'!$A$5:$D$46,4,0)*C2517)</f>
        <v>742.008916</v>
      </c>
      <c r="G2517" s="20"/>
      <c r="H2517" s="21" t="n">
        <f aca="false">G2517*$R$2</f>
        <v>0</v>
      </c>
      <c r="I2517" s="16" t="n">
        <v>0</v>
      </c>
      <c r="J2517" s="22" t="str">
        <f aca="false">IF(I2517&gt;=1,F2517*$J$2,"")</f>
        <v/>
      </c>
      <c r="K2517" s="22" t="str">
        <f aca="false">IF(I2517&gt;=2,F2517*$K$2,"")</f>
        <v/>
      </c>
      <c r="L2517" s="22" t="str">
        <f aca="false">IF(I2517&gt;=3,F2517*$L$2,"")</f>
        <v/>
      </c>
      <c r="M2517" s="22" t="str">
        <f aca="false">IF(I2517&gt;=4,F2517*$M$2,"")</f>
        <v/>
      </c>
      <c r="N2517" s="16" t="n">
        <v>0</v>
      </c>
      <c r="O2517" s="16" t="n">
        <v>0</v>
      </c>
      <c r="P2517" s="23" t="n">
        <v>0</v>
      </c>
      <c r="Q2517" s="22"/>
      <c r="R2517" s="38"/>
      <c r="S2517" s="25" t="n">
        <f aca="false">SUM(F2517,H2517,J2517,K2517,L2517,M2517)</f>
        <v>742.008916</v>
      </c>
      <c r="T2517" s="25" t="n">
        <f aca="false">SUM(F2517,H2517,J2517,K2517,L2517,M2517,Q2517)</f>
        <v>742.008916</v>
      </c>
      <c r="AMH2517" s="13"/>
      <c r="AMI2517" s="0"/>
      <c r="AMJ2517" s="0"/>
    </row>
    <row r="2518" s="39" customFormat="true" ht="13.8" hidden="false" customHeight="false" outlineLevel="0" collapsed="false">
      <c r="A2518" s="27" t="n">
        <v>40201112</v>
      </c>
      <c r="B2518" s="28" t="s">
        <v>2546</v>
      </c>
      <c r="C2518" s="29"/>
      <c r="D2518" s="29"/>
      <c r="E2518" s="27" t="s">
        <v>195</v>
      </c>
      <c r="F2518" s="19" t="n">
        <f aca="false">IF(C2518="",VLOOKUP(E2518,'PORTE E UCO'!$A$5:$D$46,4,0),VLOOKUP(E2518,'PORTE E UCO'!$A$5:$D$46,4,0)*C2518)</f>
        <v>742.008916</v>
      </c>
      <c r="G2518" s="30"/>
      <c r="H2518" s="21" t="n">
        <f aca="false">G2518*$R$2</f>
        <v>0</v>
      </c>
      <c r="I2518" s="27" t="n">
        <v>0</v>
      </c>
      <c r="J2518" s="22" t="str">
        <f aca="false">IF(I2518&gt;=1,F2518*$J$2,"")</f>
        <v/>
      </c>
      <c r="K2518" s="22" t="str">
        <f aca="false">IF(I2518&gt;=2,F2518*$K$2,"")</f>
        <v/>
      </c>
      <c r="L2518" s="22" t="str">
        <f aca="false">IF(I2518&gt;=3,F2518*$L$2,"")</f>
        <v/>
      </c>
      <c r="M2518" s="22" t="str">
        <f aca="false">IF(I2518&gt;=4,F2518*$M$2,"")</f>
        <v/>
      </c>
      <c r="N2518" s="27" t="n">
        <v>0</v>
      </c>
      <c r="O2518" s="27" t="n">
        <v>0</v>
      </c>
      <c r="P2518" s="31" t="n">
        <v>0</v>
      </c>
      <c r="Q2518" s="32"/>
      <c r="R2518" s="38"/>
      <c r="S2518" s="25" t="n">
        <f aca="false">SUM(F2518,H2518,J2518,K2518,L2518,M2518)</f>
        <v>742.008916</v>
      </c>
      <c r="T2518" s="25" t="n">
        <f aca="false">SUM(F2518,H2518,J2518,K2518,L2518,M2518,Q2518)</f>
        <v>742.008916</v>
      </c>
      <c r="AMH2518" s="13"/>
      <c r="AMI2518" s="0"/>
      <c r="AMJ2518" s="0"/>
    </row>
    <row r="2519" s="39" customFormat="true" ht="13.8" hidden="false" customHeight="false" outlineLevel="0" collapsed="false">
      <c r="A2519" s="16" t="n">
        <v>40201120</v>
      </c>
      <c r="B2519" s="17" t="s">
        <v>2547</v>
      </c>
      <c r="C2519" s="18"/>
      <c r="D2519" s="18"/>
      <c r="E2519" s="16" t="s">
        <v>31</v>
      </c>
      <c r="F2519" s="19" t="n">
        <f aca="false">IF(C2519="",VLOOKUP(E2519,'PORTE E UCO'!$A$5:$D$46,4,0),VLOOKUP(E2519,'PORTE E UCO'!$A$5:$D$46,4,0)*C2519)</f>
        <v>262.342192</v>
      </c>
      <c r="G2519" s="20" t="n">
        <v>12.585</v>
      </c>
      <c r="H2519" s="21" t="n">
        <f aca="false">G2519*$R$2</f>
        <v>247.59265872</v>
      </c>
      <c r="I2519" s="16" t="n">
        <v>0</v>
      </c>
      <c r="J2519" s="22" t="str">
        <f aca="false">IF(I2519&gt;=1,F2519*$J$2,"")</f>
        <v/>
      </c>
      <c r="K2519" s="22" t="str">
        <f aca="false">IF(I2519&gt;=2,F2519*$K$2,"")</f>
        <v/>
      </c>
      <c r="L2519" s="22" t="str">
        <f aca="false">IF(I2519&gt;=3,F2519*$L$2,"")</f>
        <v/>
      </c>
      <c r="M2519" s="22" t="str">
        <f aca="false">IF(I2519&gt;=4,F2519*$M$2,"")</f>
        <v/>
      </c>
      <c r="N2519" s="16" t="n">
        <v>0</v>
      </c>
      <c r="O2519" s="16" t="n">
        <v>0</v>
      </c>
      <c r="P2519" s="23" t="n">
        <v>0</v>
      </c>
      <c r="Q2519" s="22"/>
      <c r="R2519" s="38"/>
      <c r="S2519" s="25" t="n">
        <f aca="false">SUM(F2519,H2519,J2519,K2519,L2519,M2519)</f>
        <v>509.93485072</v>
      </c>
      <c r="T2519" s="25" t="n">
        <f aca="false">SUM(F2519,H2519,J2519,K2519,L2519,M2519,Q2519)</f>
        <v>509.93485072</v>
      </c>
      <c r="AMH2519" s="13"/>
      <c r="AMI2519" s="0"/>
      <c r="AMJ2519" s="0"/>
    </row>
    <row r="2520" s="39" customFormat="true" ht="13.8" hidden="false" customHeight="false" outlineLevel="0" collapsed="false">
      <c r="A2520" s="27" t="n">
        <v>40201333</v>
      </c>
      <c r="B2520" s="28" t="s">
        <v>2548</v>
      </c>
      <c r="C2520" s="29"/>
      <c r="D2520" s="29"/>
      <c r="E2520" s="27" t="s">
        <v>31</v>
      </c>
      <c r="F2520" s="19" t="n">
        <f aca="false">IF(C2520="",VLOOKUP(E2520,'PORTE E UCO'!$A$5:$D$46,4,0),VLOOKUP(E2520,'PORTE E UCO'!$A$5:$D$46,4,0)*C2520)</f>
        <v>262.342192</v>
      </c>
      <c r="G2520" s="30" t="n">
        <v>13.9</v>
      </c>
      <c r="H2520" s="21" t="n">
        <f aca="false">G2520*$R$2</f>
        <v>273.4634848</v>
      </c>
      <c r="I2520" s="27" t="n">
        <v>0</v>
      </c>
      <c r="J2520" s="22" t="str">
        <f aca="false">IF(I2520&gt;=1,F2520*$J$2,"")</f>
        <v/>
      </c>
      <c r="K2520" s="22" t="str">
        <f aca="false">IF(I2520&gt;=2,F2520*$K$2,"")</f>
        <v/>
      </c>
      <c r="L2520" s="22" t="str">
        <f aca="false">IF(I2520&gt;=3,F2520*$L$2,"")</f>
        <v/>
      </c>
      <c r="M2520" s="22" t="str">
        <f aca="false">IF(I2520&gt;=4,F2520*$M$2,"")</f>
        <v/>
      </c>
      <c r="N2520" s="27" t="n">
        <v>0</v>
      </c>
      <c r="O2520" s="27" t="n">
        <v>0</v>
      </c>
      <c r="P2520" s="31" t="n">
        <v>0</v>
      </c>
      <c r="Q2520" s="32"/>
      <c r="R2520" s="38"/>
      <c r="S2520" s="25" t="n">
        <f aca="false">SUM(F2520,H2520,J2520,K2520,L2520,M2520)</f>
        <v>535.8056768</v>
      </c>
      <c r="T2520" s="25" t="n">
        <f aca="false">SUM(F2520,H2520,J2520,K2520,L2520,M2520,Q2520)</f>
        <v>535.8056768</v>
      </c>
      <c r="AMH2520" s="13"/>
      <c r="AMI2520" s="0"/>
      <c r="AMJ2520" s="0"/>
    </row>
    <row r="2521" s="39" customFormat="true" ht="13.8" hidden="false" customHeight="false" outlineLevel="0" collapsed="false">
      <c r="A2521" s="16" t="n">
        <v>40201139</v>
      </c>
      <c r="B2521" s="17" t="s">
        <v>2549</v>
      </c>
      <c r="C2521" s="18"/>
      <c r="D2521" s="18"/>
      <c r="E2521" s="16" t="s">
        <v>24</v>
      </c>
      <c r="F2521" s="19" t="n">
        <f aca="false">IF(C2521="",VLOOKUP(E2521,'PORTE E UCO'!$A$5:$D$46,4,0),VLOOKUP(E2521,'PORTE E UCO'!$A$5:$D$46,4,0)*C2521)</f>
        <v>377.223602</v>
      </c>
      <c r="G2521" s="20" t="n">
        <v>21.114</v>
      </c>
      <c r="H2521" s="21" t="n">
        <f aca="false">G2521*$R$2</f>
        <v>415.389066048</v>
      </c>
      <c r="I2521" s="16" t="n">
        <v>0</v>
      </c>
      <c r="J2521" s="22" t="str">
        <f aca="false">IF(I2521&gt;=1,F2521*$J$2,"")</f>
        <v/>
      </c>
      <c r="K2521" s="22" t="str">
        <f aca="false">IF(I2521&gt;=2,F2521*$K$2,"")</f>
        <v/>
      </c>
      <c r="L2521" s="22" t="str">
        <f aca="false">IF(I2521&gt;=3,F2521*$L$2,"")</f>
        <v/>
      </c>
      <c r="M2521" s="22" t="str">
        <f aca="false">IF(I2521&gt;=4,F2521*$M$2,"")</f>
        <v/>
      </c>
      <c r="N2521" s="16" t="n">
        <v>0</v>
      </c>
      <c r="O2521" s="16" t="n">
        <v>0</v>
      </c>
      <c r="P2521" s="23" t="n">
        <v>0</v>
      </c>
      <c r="Q2521" s="22"/>
      <c r="R2521" s="38"/>
      <c r="S2521" s="25" t="n">
        <f aca="false">SUM(F2521,H2521,J2521,K2521,L2521,M2521)</f>
        <v>792.612668048</v>
      </c>
      <c r="T2521" s="25" t="n">
        <f aca="false">SUM(F2521,H2521,J2521,K2521,L2521,M2521,Q2521)</f>
        <v>792.612668048</v>
      </c>
      <c r="AMH2521" s="13"/>
      <c r="AMI2521" s="0"/>
      <c r="AMJ2521" s="0"/>
    </row>
    <row r="2522" s="39" customFormat="true" ht="13.8" hidden="false" customHeight="false" outlineLevel="0" collapsed="false">
      <c r="A2522" s="27" t="n">
        <v>40201147</v>
      </c>
      <c r="B2522" s="28" t="s">
        <v>2550</v>
      </c>
      <c r="C2522" s="29"/>
      <c r="D2522" s="29"/>
      <c r="E2522" s="27" t="s">
        <v>167</v>
      </c>
      <c r="F2522" s="19" t="n">
        <f aca="false">IF(C2522="",VLOOKUP(E2522,'PORTE E UCO'!$A$5:$D$46,4,0),VLOOKUP(E2522,'PORTE E UCO'!$A$5:$D$46,4,0)*C2522)</f>
        <v>566.612796</v>
      </c>
      <c r="G2522" s="30" t="n">
        <v>63.139</v>
      </c>
      <c r="H2522" s="21" t="n">
        <f aca="false">G2522*$R$2</f>
        <v>1242.173450848</v>
      </c>
      <c r="I2522" s="27" t="n">
        <v>1</v>
      </c>
      <c r="J2522" s="22" t="n">
        <f aca="false">IF(I2522&gt;=1,F2522*$J$2,"")</f>
        <v>169.9838388</v>
      </c>
      <c r="K2522" s="22" t="str">
        <f aca="false">IF(I2522&gt;=2,F2522*$K$2,"")</f>
        <v/>
      </c>
      <c r="L2522" s="22" t="str">
        <f aca="false">IF(I2522&gt;=3,F2522*$L$2,"")</f>
        <v/>
      </c>
      <c r="M2522" s="22" t="str">
        <f aca="false">IF(I2522&gt;=4,F2522*$M$2,"")</f>
        <v/>
      </c>
      <c r="N2522" s="27" t="n">
        <v>0</v>
      </c>
      <c r="O2522" s="27" t="n">
        <v>0</v>
      </c>
      <c r="P2522" s="31" t="n">
        <v>0</v>
      </c>
      <c r="Q2522" s="32"/>
      <c r="R2522" s="38"/>
      <c r="S2522" s="25" t="n">
        <f aca="false">SUM(F2522,H2522,J2522,K2522,L2522,M2522)</f>
        <v>1978.770085648</v>
      </c>
      <c r="T2522" s="25" t="n">
        <f aca="false">SUM(F2522,H2522,J2522,K2522,L2522,M2522,Q2522)</f>
        <v>1978.770085648</v>
      </c>
      <c r="AMH2522" s="13"/>
      <c r="AMI2522" s="0"/>
      <c r="AMJ2522" s="0"/>
    </row>
    <row r="2523" s="39" customFormat="true" ht="13.8" hidden="false" customHeight="false" outlineLevel="0" collapsed="false">
      <c r="A2523" s="16" t="n">
        <v>40201341</v>
      </c>
      <c r="B2523" s="17" t="s">
        <v>2551</v>
      </c>
      <c r="C2523" s="18"/>
      <c r="D2523" s="18"/>
      <c r="E2523" s="16" t="s">
        <v>229</v>
      </c>
      <c r="F2523" s="19" t="n">
        <f aca="false">IF(C2523="",VLOOKUP(E2523,'PORTE E UCO'!$A$5:$D$46,4,0),VLOOKUP(E2523,'PORTE E UCO'!$A$5:$D$46,4,0)*C2523)</f>
        <v>946.935808</v>
      </c>
      <c r="G2523" s="20"/>
      <c r="H2523" s="21" t="n">
        <f aca="false">G2523*$R$2</f>
        <v>0</v>
      </c>
      <c r="I2523" s="16" t="n">
        <v>0</v>
      </c>
      <c r="J2523" s="22" t="str">
        <f aca="false">IF(I2523&gt;=1,F2523*$J$2,"")</f>
        <v/>
      </c>
      <c r="K2523" s="22" t="str">
        <f aca="false">IF(I2523&gt;=2,F2523*$K$2,"")</f>
        <v/>
      </c>
      <c r="L2523" s="22" t="str">
        <f aca="false">IF(I2523&gt;=3,F2523*$L$2,"")</f>
        <v/>
      </c>
      <c r="M2523" s="22" t="str">
        <f aca="false">IF(I2523&gt;=4,F2523*$M$2,"")</f>
        <v/>
      </c>
      <c r="N2523" s="16" t="n">
        <v>0</v>
      </c>
      <c r="O2523" s="16" t="n">
        <v>0</v>
      </c>
      <c r="P2523" s="23" t="n">
        <v>0</v>
      </c>
      <c r="Q2523" s="22"/>
      <c r="R2523" s="38"/>
      <c r="S2523" s="25" t="n">
        <f aca="false">SUM(F2523,H2523,J2523,K2523,L2523,M2523)</f>
        <v>946.935808</v>
      </c>
      <c r="T2523" s="25" t="n">
        <f aca="false">SUM(F2523,H2523,J2523,K2523,L2523,M2523,Q2523)</f>
        <v>946.935808</v>
      </c>
      <c r="AMH2523" s="13"/>
      <c r="AMI2523" s="0"/>
      <c r="AMJ2523" s="0"/>
    </row>
    <row r="2524" s="39" customFormat="true" ht="13.8" hidden="false" customHeight="false" outlineLevel="0" collapsed="false">
      <c r="A2524" s="27" t="n">
        <v>40201155</v>
      </c>
      <c r="B2524" s="28" t="s">
        <v>2552</v>
      </c>
      <c r="C2524" s="29"/>
      <c r="D2524" s="29"/>
      <c r="E2524" s="27" t="s">
        <v>37</v>
      </c>
      <c r="F2524" s="19" t="n">
        <f aca="false">IF(C2524="",VLOOKUP(E2524,'PORTE E UCO'!$A$5:$D$46,4,0),VLOOKUP(E2524,'PORTE E UCO'!$A$5:$D$46,4,0)*C2524)</f>
        <v>192.437794</v>
      </c>
      <c r="G2524" s="30" t="n">
        <v>2.78</v>
      </c>
      <c r="H2524" s="21" t="n">
        <f aca="false">G2524*$R$2</f>
        <v>54.69269696</v>
      </c>
      <c r="I2524" s="27" t="n">
        <v>0</v>
      </c>
      <c r="J2524" s="22" t="str">
        <f aca="false">IF(I2524&gt;=1,F2524*$J$2,"")</f>
        <v/>
      </c>
      <c r="K2524" s="22" t="str">
        <f aca="false">IF(I2524&gt;=2,F2524*$K$2,"")</f>
        <v/>
      </c>
      <c r="L2524" s="22" t="str">
        <f aca="false">IF(I2524&gt;=3,F2524*$L$2,"")</f>
        <v/>
      </c>
      <c r="M2524" s="22" t="str">
        <f aca="false">IF(I2524&gt;=4,F2524*$M$2,"")</f>
        <v/>
      </c>
      <c r="N2524" s="27" t="n">
        <v>0</v>
      </c>
      <c r="O2524" s="27" t="n">
        <v>0</v>
      </c>
      <c r="P2524" s="31" t="n">
        <v>0</v>
      </c>
      <c r="Q2524" s="32"/>
      <c r="R2524" s="38"/>
      <c r="S2524" s="25" t="n">
        <f aca="false">SUM(F2524,H2524,J2524,K2524,L2524,M2524)</f>
        <v>247.13049096</v>
      </c>
      <c r="T2524" s="25" t="n">
        <f aca="false">SUM(F2524,H2524,J2524,K2524,L2524,M2524,Q2524)</f>
        <v>247.13049096</v>
      </c>
      <c r="AMH2524" s="13"/>
      <c r="AMI2524" s="0"/>
      <c r="AMJ2524" s="0"/>
    </row>
    <row r="2525" s="39" customFormat="true" ht="13.8" hidden="false" customHeight="false" outlineLevel="0" collapsed="false">
      <c r="A2525" s="16" t="n">
        <v>40201163</v>
      </c>
      <c r="B2525" s="17" t="s">
        <v>2553</v>
      </c>
      <c r="C2525" s="18"/>
      <c r="D2525" s="18"/>
      <c r="E2525" s="16" t="s">
        <v>24</v>
      </c>
      <c r="F2525" s="19" t="n">
        <f aca="false">IF(C2525="",VLOOKUP(E2525,'PORTE E UCO'!$A$5:$D$46,4,0),VLOOKUP(E2525,'PORTE E UCO'!$A$5:$D$46,4,0)*C2525)</f>
        <v>377.223602</v>
      </c>
      <c r="G2525" s="20" t="n">
        <v>30.41</v>
      </c>
      <c r="H2525" s="21" t="n">
        <f aca="false">G2525*$R$2</f>
        <v>598.27514912</v>
      </c>
      <c r="I2525" s="16" t="n">
        <v>1</v>
      </c>
      <c r="J2525" s="22" t="n">
        <f aca="false">IF(I2525&gt;=1,F2525*$J$2,"")</f>
        <v>113.1670806</v>
      </c>
      <c r="K2525" s="22" t="str">
        <f aca="false">IF(I2525&gt;=2,F2525*$K$2,"")</f>
        <v/>
      </c>
      <c r="L2525" s="22" t="str">
        <f aca="false">IF(I2525&gt;=3,F2525*$L$2,"")</f>
        <v/>
      </c>
      <c r="M2525" s="22" t="str">
        <f aca="false">IF(I2525&gt;=4,F2525*$M$2,"")</f>
        <v/>
      </c>
      <c r="N2525" s="16" t="n">
        <v>0</v>
      </c>
      <c r="O2525" s="16" t="n">
        <v>0</v>
      </c>
      <c r="P2525" s="23" t="n">
        <v>0</v>
      </c>
      <c r="Q2525" s="22"/>
      <c r="R2525" s="38"/>
      <c r="S2525" s="25" t="n">
        <f aca="false">SUM(F2525,H2525,J2525,K2525,L2525,M2525)</f>
        <v>1088.66583172</v>
      </c>
      <c r="T2525" s="25" t="n">
        <f aca="false">SUM(F2525,H2525,J2525,K2525,L2525,M2525,Q2525)</f>
        <v>1088.66583172</v>
      </c>
      <c r="AMH2525" s="13"/>
      <c r="AMI2525" s="0"/>
      <c r="AMJ2525" s="0"/>
    </row>
    <row r="2526" s="39" customFormat="true" ht="13.8" hidden="false" customHeight="false" outlineLevel="0" collapsed="false">
      <c r="A2526" s="27" t="n">
        <v>40201317</v>
      </c>
      <c r="B2526" s="28" t="s">
        <v>2554</v>
      </c>
      <c r="C2526" s="29"/>
      <c r="D2526" s="29"/>
      <c r="E2526" s="27" t="s">
        <v>171</v>
      </c>
      <c r="F2526" s="19" t="n">
        <f aca="false">IF(C2526="",VLOOKUP(E2526,'PORTE E UCO'!$A$5:$D$46,4,0),VLOOKUP(E2526,'PORTE E UCO'!$A$5:$D$46,4,0)*C2526)</f>
        <v>287.188282</v>
      </c>
      <c r="G2526" s="30" t="n">
        <v>12.585</v>
      </c>
      <c r="H2526" s="21" t="n">
        <f aca="false">G2526*$R$2</f>
        <v>247.59265872</v>
      </c>
      <c r="I2526" s="27" t="n">
        <v>0</v>
      </c>
      <c r="J2526" s="22" t="str">
        <f aca="false">IF(I2526&gt;=1,F2526*$J$2,"")</f>
        <v/>
      </c>
      <c r="K2526" s="22" t="str">
        <f aca="false">IF(I2526&gt;=2,F2526*$K$2,"")</f>
        <v/>
      </c>
      <c r="L2526" s="22" t="str">
        <f aca="false">IF(I2526&gt;=3,F2526*$L$2,"")</f>
        <v/>
      </c>
      <c r="M2526" s="22" t="str">
        <f aca="false">IF(I2526&gt;=4,F2526*$M$2,"")</f>
        <v/>
      </c>
      <c r="N2526" s="27" t="n">
        <v>0</v>
      </c>
      <c r="O2526" s="27" t="n">
        <v>0</v>
      </c>
      <c r="P2526" s="31" t="n">
        <v>0</v>
      </c>
      <c r="Q2526" s="32"/>
      <c r="R2526" s="38"/>
      <c r="S2526" s="25" t="n">
        <f aca="false">SUM(F2526,H2526,J2526,K2526,L2526,M2526)</f>
        <v>534.78094072</v>
      </c>
      <c r="T2526" s="25" t="n">
        <f aca="false">SUM(F2526,H2526,J2526,K2526,L2526,M2526,Q2526)</f>
        <v>534.78094072</v>
      </c>
      <c r="AMH2526" s="13"/>
      <c r="AMI2526" s="0"/>
      <c r="AMJ2526" s="0"/>
    </row>
    <row r="2527" s="39" customFormat="true" ht="13.8" hidden="false" customHeight="false" outlineLevel="0" collapsed="false">
      <c r="A2527" s="16" t="n">
        <v>40201171</v>
      </c>
      <c r="B2527" s="17" t="s">
        <v>2555</v>
      </c>
      <c r="C2527" s="18"/>
      <c r="D2527" s="18"/>
      <c r="E2527" s="16" t="s">
        <v>37</v>
      </c>
      <c r="F2527" s="19" t="n">
        <f aca="false">IF(C2527="",VLOOKUP(E2527,'PORTE E UCO'!$A$5:$D$46,4,0),VLOOKUP(E2527,'PORTE E UCO'!$A$5:$D$46,4,0)*C2527)</f>
        <v>192.437794</v>
      </c>
      <c r="G2527" s="20" t="n">
        <v>4.059</v>
      </c>
      <c r="H2527" s="21" t="n">
        <f aca="false">G2527*$R$2</f>
        <v>79.855272288</v>
      </c>
      <c r="I2527" s="16" t="n">
        <v>0</v>
      </c>
      <c r="J2527" s="22" t="str">
        <f aca="false">IF(I2527&gt;=1,F2527*$J$2,"")</f>
        <v/>
      </c>
      <c r="K2527" s="22" t="str">
        <f aca="false">IF(I2527&gt;=2,F2527*$K$2,"")</f>
        <v/>
      </c>
      <c r="L2527" s="22" t="str">
        <f aca="false">IF(I2527&gt;=3,F2527*$L$2,"")</f>
        <v/>
      </c>
      <c r="M2527" s="22" t="str">
        <f aca="false">IF(I2527&gt;=4,F2527*$M$2,"")</f>
        <v/>
      </c>
      <c r="N2527" s="16" t="n">
        <v>0</v>
      </c>
      <c r="O2527" s="16" t="n">
        <v>0</v>
      </c>
      <c r="P2527" s="23" t="n">
        <v>0</v>
      </c>
      <c r="Q2527" s="22"/>
      <c r="R2527" s="38"/>
      <c r="S2527" s="25" t="n">
        <f aca="false">SUM(F2527,H2527,J2527,K2527,L2527,M2527)</f>
        <v>272.293066288</v>
      </c>
      <c r="T2527" s="25" t="n">
        <f aca="false">SUM(F2527,H2527,J2527,K2527,L2527,M2527,Q2527)</f>
        <v>272.293066288</v>
      </c>
      <c r="AMH2527" s="13"/>
      <c r="AMI2527" s="0"/>
      <c r="AMJ2527" s="0"/>
    </row>
    <row r="2528" s="39" customFormat="true" ht="13.8" hidden="false" customHeight="false" outlineLevel="0" collapsed="false">
      <c r="A2528" s="27" t="n">
        <v>40201180</v>
      </c>
      <c r="B2528" s="28" t="s">
        <v>2556</v>
      </c>
      <c r="C2528" s="29"/>
      <c r="D2528" s="29"/>
      <c r="E2528" s="27" t="s">
        <v>15</v>
      </c>
      <c r="F2528" s="19" t="n">
        <f aca="false">IF(C2528="",VLOOKUP(E2528,'PORTE E UCO'!$A$5:$D$46,4,0),VLOOKUP(E2528,'PORTE E UCO'!$A$5:$D$46,4,0)*C2528)</f>
        <v>93.13473</v>
      </c>
      <c r="G2528" s="30" t="n">
        <v>3</v>
      </c>
      <c r="H2528" s="21" t="n">
        <f aca="false">G2528*$R$2</f>
        <v>59.020896</v>
      </c>
      <c r="I2528" s="27" t="n">
        <v>0</v>
      </c>
      <c r="J2528" s="22" t="str">
        <f aca="false">IF(I2528&gt;=1,F2528*$J$2,"")</f>
        <v/>
      </c>
      <c r="K2528" s="22" t="str">
        <f aca="false">IF(I2528&gt;=2,F2528*$K$2,"")</f>
        <v/>
      </c>
      <c r="L2528" s="22" t="str">
        <f aca="false">IF(I2528&gt;=3,F2528*$L$2,"")</f>
        <v/>
      </c>
      <c r="M2528" s="22" t="str">
        <f aca="false">IF(I2528&gt;=4,F2528*$M$2,"")</f>
        <v/>
      </c>
      <c r="N2528" s="27" t="n">
        <v>0</v>
      </c>
      <c r="O2528" s="27" t="n">
        <v>0</v>
      </c>
      <c r="P2528" s="31" t="n">
        <v>0</v>
      </c>
      <c r="Q2528" s="32"/>
      <c r="R2528" s="38"/>
      <c r="S2528" s="25" t="n">
        <f aca="false">SUM(F2528,H2528,J2528,K2528,L2528,M2528)</f>
        <v>152.155626</v>
      </c>
      <c r="T2528" s="25" t="n">
        <f aca="false">SUM(F2528,H2528,J2528,K2528,L2528,M2528,Q2528)</f>
        <v>152.155626</v>
      </c>
      <c r="AMH2528" s="13"/>
      <c r="AMI2528" s="0"/>
      <c r="AMJ2528" s="0"/>
    </row>
    <row r="2529" s="39" customFormat="true" ht="13.8" hidden="false" customHeight="false" outlineLevel="0" collapsed="false">
      <c r="A2529" s="16" t="n">
        <v>40201279</v>
      </c>
      <c r="B2529" s="17" t="s">
        <v>2557</v>
      </c>
      <c r="C2529" s="18"/>
      <c r="D2529" s="18"/>
      <c r="E2529" s="16" t="s">
        <v>59</v>
      </c>
      <c r="F2529" s="19" t="n">
        <f aca="false">IF(C2529="",VLOOKUP(E2529,'PORTE E UCO'!$A$5:$D$46,4,0),VLOOKUP(E2529,'PORTE E UCO'!$A$5:$D$46,4,0)*C2529)</f>
        <v>349.26794</v>
      </c>
      <c r="G2529" s="20" t="n">
        <v>105.61</v>
      </c>
      <c r="H2529" s="21" t="n">
        <f aca="false">G2529*$R$2</f>
        <v>2077.73227552</v>
      </c>
      <c r="I2529" s="16" t="n">
        <v>0</v>
      </c>
      <c r="J2529" s="22" t="str">
        <f aca="false">IF(I2529&gt;=1,F2529*$J$2,"")</f>
        <v/>
      </c>
      <c r="K2529" s="22" t="str">
        <f aca="false">IF(I2529&gt;=2,F2529*$K$2,"")</f>
        <v/>
      </c>
      <c r="L2529" s="22" t="str">
        <f aca="false">IF(I2529&gt;=3,F2529*$L$2,"")</f>
        <v/>
      </c>
      <c r="M2529" s="22" t="str">
        <f aca="false">IF(I2529&gt;=4,F2529*$M$2,"")</f>
        <v/>
      </c>
      <c r="N2529" s="16" t="n">
        <v>0</v>
      </c>
      <c r="O2529" s="16" t="n">
        <v>0</v>
      </c>
      <c r="P2529" s="23" t="n">
        <v>0</v>
      </c>
      <c r="Q2529" s="22"/>
      <c r="R2529" s="38"/>
      <c r="S2529" s="25" t="n">
        <f aca="false">SUM(F2529,H2529,J2529,K2529,L2529,M2529)</f>
        <v>2427.00021552</v>
      </c>
      <c r="T2529" s="25" t="n">
        <f aca="false">SUM(F2529,H2529,J2529,K2529,L2529,M2529,Q2529)</f>
        <v>2427.00021552</v>
      </c>
      <c r="AMH2529" s="13"/>
      <c r="AMI2529" s="0"/>
      <c r="AMJ2529" s="0"/>
    </row>
    <row r="2530" s="39" customFormat="true" ht="13.8" hidden="false" customHeight="false" outlineLevel="0" collapsed="false">
      <c r="A2530" s="27" t="n">
        <v>40201287</v>
      </c>
      <c r="B2530" s="28" t="s">
        <v>2558</v>
      </c>
      <c r="C2530" s="29"/>
      <c r="D2530" s="29"/>
      <c r="E2530" s="27" t="s">
        <v>26</v>
      </c>
      <c r="F2530" s="19" t="n">
        <f aca="false">IF(C2530="",VLOOKUP(E2530,'PORTE E UCO'!$A$5:$D$46,4,0),VLOOKUP(E2530,'PORTE E UCO'!$A$5:$D$46,4,0)*C2530)</f>
        <v>324.442174</v>
      </c>
      <c r="G2530" s="30" t="n">
        <v>13.9</v>
      </c>
      <c r="H2530" s="21" t="n">
        <f aca="false">G2530*$R$2</f>
        <v>273.4634848</v>
      </c>
      <c r="I2530" s="27" t="n">
        <v>0</v>
      </c>
      <c r="J2530" s="22" t="str">
        <f aca="false">IF(I2530&gt;=1,F2530*$J$2,"")</f>
        <v/>
      </c>
      <c r="K2530" s="22" t="str">
        <f aca="false">IF(I2530&gt;=2,F2530*$K$2,"")</f>
        <v/>
      </c>
      <c r="L2530" s="22" t="str">
        <f aca="false">IF(I2530&gt;=3,F2530*$L$2,"")</f>
        <v/>
      </c>
      <c r="M2530" s="22" t="str">
        <f aca="false">IF(I2530&gt;=4,F2530*$M$2,"")</f>
        <v/>
      </c>
      <c r="N2530" s="27" t="n">
        <v>0</v>
      </c>
      <c r="O2530" s="27" t="n">
        <v>0</v>
      </c>
      <c r="P2530" s="31" t="n">
        <v>0</v>
      </c>
      <c r="Q2530" s="32"/>
      <c r="R2530" s="38"/>
      <c r="S2530" s="25" t="n">
        <f aca="false">SUM(F2530,H2530,J2530,K2530,L2530,M2530)</f>
        <v>597.9056588</v>
      </c>
      <c r="T2530" s="25" t="n">
        <f aca="false">SUM(F2530,H2530,J2530,K2530,L2530,M2530,Q2530)</f>
        <v>597.9056588</v>
      </c>
      <c r="AMH2530" s="13"/>
      <c r="AMI2530" s="0"/>
      <c r="AMJ2530" s="0"/>
    </row>
    <row r="2531" s="39" customFormat="true" ht="13.8" hidden="false" customHeight="false" outlineLevel="0" collapsed="false">
      <c r="A2531" s="16" t="n">
        <v>40201198</v>
      </c>
      <c r="B2531" s="17" t="s">
        <v>2559</v>
      </c>
      <c r="C2531" s="18"/>
      <c r="D2531" s="18"/>
      <c r="E2531" s="16" t="s">
        <v>37</v>
      </c>
      <c r="F2531" s="19" t="n">
        <f aca="false">IF(C2531="",VLOOKUP(E2531,'PORTE E UCO'!$A$5:$D$46,4,0),VLOOKUP(E2531,'PORTE E UCO'!$A$5:$D$46,4,0)*C2531)</f>
        <v>192.437794</v>
      </c>
      <c r="G2531" s="20" t="n">
        <v>5.2</v>
      </c>
      <c r="H2531" s="21" t="n">
        <f aca="false">G2531*$R$2</f>
        <v>102.3028864</v>
      </c>
      <c r="I2531" s="16" t="n">
        <v>0</v>
      </c>
      <c r="J2531" s="22" t="str">
        <f aca="false">IF(I2531&gt;=1,F2531*$J$2,"")</f>
        <v/>
      </c>
      <c r="K2531" s="22" t="str">
        <f aca="false">IF(I2531&gt;=2,F2531*$K$2,"")</f>
        <v/>
      </c>
      <c r="L2531" s="22" t="str">
        <f aca="false">IF(I2531&gt;=3,F2531*$L$2,"")</f>
        <v/>
      </c>
      <c r="M2531" s="22" t="str">
        <f aca="false">IF(I2531&gt;=4,F2531*$M$2,"")</f>
        <v/>
      </c>
      <c r="N2531" s="16" t="n">
        <v>0</v>
      </c>
      <c r="O2531" s="16" t="n">
        <v>0</v>
      </c>
      <c r="P2531" s="23" t="n">
        <v>0</v>
      </c>
      <c r="Q2531" s="22"/>
      <c r="R2531" s="38"/>
      <c r="S2531" s="25" t="n">
        <f aca="false">SUM(F2531,H2531,J2531,K2531,L2531,M2531)</f>
        <v>294.7406804</v>
      </c>
      <c r="T2531" s="25" t="n">
        <f aca="false">SUM(F2531,H2531,J2531,K2531,L2531,M2531,Q2531)</f>
        <v>294.7406804</v>
      </c>
      <c r="AMH2531" s="13"/>
      <c r="AMI2531" s="0"/>
      <c r="AMJ2531" s="0"/>
    </row>
    <row r="2532" s="39" customFormat="true" ht="13.8" hidden="false" customHeight="false" outlineLevel="0" collapsed="false">
      <c r="A2532" s="27" t="n">
        <v>40201201</v>
      </c>
      <c r="B2532" s="28" t="s">
        <v>2560</v>
      </c>
      <c r="C2532" s="29"/>
      <c r="D2532" s="29"/>
      <c r="E2532" s="27" t="s">
        <v>37</v>
      </c>
      <c r="F2532" s="19" t="n">
        <f aca="false">IF(C2532="",VLOOKUP(E2532,'PORTE E UCO'!$A$5:$D$46,4,0),VLOOKUP(E2532,'PORTE E UCO'!$A$5:$D$46,4,0)*C2532)</f>
        <v>192.437794</v>
      </c>
      <c r="G2532" s="30" t="n">
        <v>4.712</v>
      </c>
      <c r="H2532" s="21" t="n">
        <f aca="false">G2532*$R$2</f>
        <v>92.702153984</v>
      </c>
      <c r="I2532" s="27" t="n">
        <v>0</v>
      </c>
      <c r="J2532" s="22" t="str">
        <f aca="false">IF(I2532&gt;=1,F2532*$J$2,"")</f>
        <v/>
      </c>
      <c r="K2532" s="22" t="str">
        <f aca="false">IF(I2532&gt;=2,F2532*$K$2,"")</f>
        <v/>
      </c>
      <c r="L2532" s="22" t="str">
        <f aca="false">IF(I2532&gt;=3,F2532*$L$2,"")</f>
        <v/>
      </c>
      <c r="M2532" s="22" t="str">
        <f aca="false">IF(I2532&gt;=4,F2532*$M$2,"")</f>
        <v/>
      </c>
      <c r="N2532" s="27" t="n">
        <v>0</v>
      </c>
      <c r="O2532" s="27" t="n">
        <v>0</v>
      </c>
      <c r="P2532" s="31" t="n">
        <v>0</v>
      </c>
      <c r="Q2532" s="32"/>
      <c r="R2532" s="38"/>
      <c r="S2532" s="25" t="n">
        <f aca="false">SUM(F2532,H2532,J2532,K2532,L2532,M2532)</f>
        <v>285.139947984</v>
      </c>
      <c r="T2532" s="25" t="n">
        <f aca="false">SUM(F2532,H2532,J2532,K2532,L2532,M2532,Q2532)</f>
        <v>285.139947984</v>
      </c>
      <c r="AMH2532" s="13"/>
      <c r="AMI2532" s="0"/>
      <c r="AMJ2532" s="0"/>
    </row>
    <row r="2533" s="39" customFormat="true" ht="13.8" hidden="false" customHeight="false" outlineLevel="0" collapsed="false">
      <c r="A2533" s="16" t="n">
        <v>40201210</v>
      </c>
      <c r="B2533" s="17" t="s">
        <v>2561</v>
      </c>
      <c r="C2533" s="18"/>
      <c r="D2533" s="18"/>
      <c r="E2533" s="16" t="s">
        <v>31</v>
      </c>
      <c r="F2533" s="19" t="n">
        <f aca="false">IF(C2533="",VLOOKUP(E2533,'PORTE E UCO'!$A$5:$D$46,4,0),VLOOKUP(E2533,'PORTE E UCO'!$A$5:$D$46,4,0)*C2533)</f>
        <v>262.342192</v>
      </c>
      <c r="G2533" s="20" t="n">
        <v>5.2</v>
      </c>
      <c r="H2533" s="21" t="n">
        <f aca="false">G2533*$R$2</f>
        <v>102.3028864</v>
      </c>
      <c r="I2533" s="16" t="n">
        <v>0</v>
      </c>
      <c r="J2533" s="22" t="str">
        <f aca="false">IF(I2533&gt;=1,F2533*$J$2,"")</f>
        <v/>
      </c>
      <c r="K2533" s="22" t="str">
        <f aca="false">IF(I2533&gt;=2,F2533*$K$2,"")</f>
        <v/>
      </c>
      <c r="L2533" s="22" t="str">
        <f aca="false">IF(I2533&gt;=3,F2533*$L$2,"")</f>
        <v/>
      </c>
      <c r="M2533" s="22" t="str">
        <f aca="false">IF(I2533&gt;=4,F2533*$M$2,"")</f>
        <v/>
      </c>
      <c r="N2533" s="16" t="n">
        <v>0</v>
      </c>
      <c r="O2533" s="16" t="n">
        <v>0</v>
      </c>
      <c r="P2533" s="23" t="n">
        <v>0</v>
      </c>
      <c r="Q2533" s="22"/>
      <c r="R2533" s="38"/>
      <c r="S2533" s="25" t="n">
        <f aca="false">SUM(F2533,H2533,J2533,K2533,L2533,M2533)</f>
        <v>364.6450784</v>
      </c>
      <c r="T2533" s="25" t="n">
        <f aca="false">SUM(F2533,H2533,J2533,K2533,L2533,M2533,Q2533)</f>
        <v>364.6450784</v>
      </c>
      <c r="AMH2533" s="13"/>
      <c r="AMI2533" s="0"/>
      <c r="AMJ2533" s="0"/>
    </row>
    <row r="2534" s="39" customFormat="true" ht="13.8" hidden="false" customHeight="false" outlineLevel="0" collapsed="false">
      <c r="A2534" s="27" t="n">
        <v>40201228</v>
      </c>
      <c r="B2534" s="28" t="s">
        <v>2562</v>
      </c>
      <c r="C2534" s="29"/>
      <c r="D2534" s="29"/>
      <c r="E2534" s="27" t="s">
        <v>37</v>
      </c>
      <c r="F2534" s="19" t="n">
        <f aca="false">IF(C2534="",VLOOKUP(E2534,'PORTE E UCO'!$A$5:$D$46,4,0),VLOOKUP(E2534,'PORTE E UCO'!$A$5:$D$46,4,0)*C2534)</f>
        <v>192.437794</v>
      </c>
      <c r="G2534" s="30" t="n">
        <v>4.712</v>
      </c>
      <c r="H2534" s="21" t="n">
        <f aca="false">G2534*$R$2</f>
        <v>92.702153984</v>
      </c>
      <c r="I2534" s="27" t="n">
        <v>0</v>
      </c>
      <c r="J2534" s="22" t="str">
        <f aca="false">IF(I2534&gt;=1,F2534*$J$2,"")</f>
        <v/>
      </c>
      <c r="K2534" s="22" t="str">
        <f aca="false">IF(I2534&gt;=2,F2534*$K$2,"")</f>
        <v/>
      </c>
      <c r="L2534" s="22" t="str">
        <f aca="false">IF(I2534&gt;=3,F2534*$L$2,"")</f>
        <v/>
      </c>
      <c r="M2534" s="22" t="str">
        <f aca="false">IF(I2534&gt;=4,F2534*$M$2,"")</f>
        <v/>
      </c>
      <c r="N2534" s="27" t="n">
        <v>0</v>
      </c>
      <c r="O2534" s="27" t="n">
        <v>0</v>
      </c>
      <c r="P2534" s="31" t="n">
        <v>0</v>
      </c>
      <c r="Q2534" s="32"/>
      <c r="R2534" s="38"/>
      <c r="S2534" s="25" t="n">
        <f aca="false">SUM(F2534,H2534,J2534,K2534,L2534,M2534)</f>
        <v>285.139947984</v>
      </c>
      <c r="T2534" s="25" t="n">
        <f aca="false">SUM(F2534,H2534,J2534,K2534,L2534,M2534,Q2534)</f>
        <v>285.139947984</v>
      </c>
      <c r="AMH2534" s="13"/>
      <c r="AMI2534" s="0"/>
      <c r="AMJ2534" s="0"/>
    </row>
    <row r="2535" s="39" customFormat="true" ht="13.8" hidden="false" customHeight="false" outlineLevel="0" collapsed="false">
      <c r="A2535" s="16" t="n">
        <v>40201252</v>
      </c>
      <c r="B2535" s="17" t="s">
        <v>2563</v>
      </c>
      <c r="C2535" s="18"/>
      <c r="D2535" s="18"/>
      <c r="E2535" s="16" t="s">
        <v>31</v>
      </c>
      <c r="F2535" s="19" t="n">
        <f aca="false">IF(C2535="",VLOOKUP(E2535,'PORTE E UCO'!$A$5:$D$46,4,0),VLOOKUP(E2535,'PORTE E UCO'!$A$5:$D$46,4,0)*C2535)</f>
        <v>262.342192</v>
      </c>
      <c r="G2535" s="20" t="n">
        <v>8.775</v>
      </c>
      <c r="H2535" s="21" t="n">
        <f aca="false">G2535*$R$2</f>
        <v>172.6361208</v>
      </c>
      <c r="I2535" s="16" t="n">
        <v>0</v>
      </c>
      <c r="J2535" s="22" t="str">
        <f aca="false">IF(I2535&gt;=1,F2535*$J$2,"")</f>
        <v/>
      </c>
      <c r="K2535" s="22" t="str">
        <f aca="false">IF(I2535&gt;=2,F2535*$K$2,"")</f>
        <v/>
      </c>
      <c r="L2535" s="22" t="str">
        <f aca="false">IF(I2535&gt;=3,F2535*$L$2,"")</f>
        <v/>
      </c>
      <c r="M2535" s="22" t="str">
        <f aca="false">IF(I2535&gt;=4,F2535*$M$2,"")</f>
        <v/>
      </c>
      <c r="N2535" s="16" t="n">
        <v>0</v>
      </c>
      <c r="O2535" s="16" t="n">
        <v>0</v>
      </c>
      <c r="P2535" s="23" t="n">
        <v>0</v>
      </c>
      <c r="Q2535" s="22"/>
      <c r="R2535" s="38"/>
      <c r="S2535" s="25" t="n">
        <f aca="false">SUM(F2535,H2535,J2535,K2535,L2535,M2535)</f>
        <v>434.9783128</v>
      </c>
      <c r="T2535" s="25" t="n">
        <f aca="false">SUM(F2535,H2535,J2535,K2535,L2535,M2535,Q2535)</f>
        <v>434.9783128</v>
      </c>
      <c r="AMH2535" s="13"/>
      <c r="AMI2535" s="0"/>
      <c r="AMJ2535" s="0"/>
    </row>
    <row r="2536" s="39" customFormat="true" ht="13.8" hidden="false" customHeight="false" outlineLevel="0" collapsed="false">
      <c r="A2536" s="27" t="n">
        <v>40201260</v>
      </c>
      <c r="B2536" s="28" t="s">
        <v>2564</v>
      </c>
      <c r="C2536" s="29"/>
      <c r="D2536" s="29"/>
      <c r="E2536" s="27" t="s">
        <v>31</v>
      </c>
      <c r="F2536" s="19" t="n">
        <f aca="false">IF(C2536="",VLOOKUP(E2536,'PORTE E UCO'!$A$5:$D$46,4,0),VLOOKUP(E2536,'PORTE E UCO'!$A$5:$D$46,4,0)*C2536)</f>
        <v>262.342192</v>
      </c>
      <c r="G2536" s="30" t="n">
        <v>4.712</v>
      </c>
      <c r="H2536" s="21" t="n">
        <f aca="false">G2536*$R$2</f>
        <v>92.702153984</v>
      </c>
      <c r="I2536" s="27" t="n">
        <v>0</v>
      </c>
      <c r="J2536" s="22" t="str">
        <f aca="false">IF(I2536&gt;=1,F2536*$J$2,"")</f>
        <v/>
      </c>
      <c r="K2536" s="22" t="str">
        <f aca="false">IF(I2536&gt;=2,F2536*$K$2,"")</f>
        <v/>
      </c>
      <c r="L2536" s="22" t="str">
        <f aca="false">IF(I2536&gt;=3,F2536*$L$2,"")</f>
        <v/>
      </c>
      <c r="M2536" s="22" t="str">
        <f aca="false">IF(I2536&gt;=4,F2536*$M$2,"")</f>
        <v/>
      </c>
      <c r="N2536" s="27" t="n">
        <v>0</v>
      </c>
      <c r="O2536" s="27" t="n">
        <v>0</v>
      </c>
      <c r="P2536" s="31" t="n">
        <v>0</v>
      </c>
      <c r="Q2536" s="32"/>
      <c r="R2536" s="38"/>
      <c r="S2536" s="25" t="n">
        <f aca="false">SUM(F2536,H2536,J2536,K2536,L2536,M2536)</f>
        <v>355.044345984</v>
      </c>
      <c r="T2536" s="25" t="n">
        <f aca="false">SUM(F2536,H2536,J2536,K2536,L2536,M2536,Q2536)</f>
        <v>355.044345984</v>
      </c>
      <c r="AMH2536" s="13"/>
      <c r="AMI2536" s="0"/>
      <c r="AMJ2536" s="0"/>
    </row>
    <row r="2537" s="39" customFormat="true" ht="13.8" hidden="false" customHeight="false" outlineLevel="0" collapsed="false">
      <c r="A2537" s="16" t="n">
        <v>40201236</v>
      </c>
      <c r="B2537" s="17" t="s">
        <v>2565</v>
      </c>
      <c r="C2537" s="18"/>
      <c r="D2537" s="18"/>
      <c r="E2537" s="16" t="s">
        <v>37</v>
      </c>
      <c r="F2537" s="19" t="n">
        <f aca="false">IF(C2537="",VLOOKUP(E2537,'PORTE E UCO'!$A$5:$D$46,4,0),VLOOKUP(E2537,'PORTE E UCO'!$A$5:$D$46,4,0)*C2537)</f>
        <v>192.437794</v>
      </c>
      <c r="G2537" s="20" t="n">
        <v>13</v>
      </c>
      <c r="H2537" s="21" t="n">
        <f aca="false">G2537*$R$2</f>
        <v>255.757216</v>
      </c>
      <c r="I2537" s="16" t="n">
        <v>0</v>
      </c>
      <c r="J2537" s="22" t="str">
        <f aca="false">IF(I2537&gt;=1,F2537*$J$2,"")</f>
        <v/>
      </c>
      <c r="K2537" s="22" t="str">
        <f aca="false">IF(I2537&gt;=2,F2537*$K$2,"")</f>
        <v/>
      </c>
      <c r="L2537" s="22" t="str">
        <f aca="false">IF(I2537&gt;=3,F2537*$L$2,"")</f>
        <v/>
      </c>
      <c r="M2537" s="22" t="str">
        <f aca="false">IF(I2537&gt;=4,F2537*$M$2,"")</f>
        <v/>
      </c>
      <c r="N2537" s="16" t="n">
        <v>0</v>
      </c>
      <c r="O2537" s="16" t="n">
        <v>0</v>
      </c>
      <c r="P2537" s="23" t="n">
        <v>0</v>
      </c>
      <c r="Q2537" s="22"/>
      <c r="R2537" s="38"/>
      <c r="S2537" s="25" t="n">
        <f aca="false">SUM(F2537,H2537,J2537,K2537,L2537,M2537)</f>
        <v>448.19501</v>
      </c>
      <c r="T2537" s="25" t="n">
        <f aca="false">SUM(F2537,H2537,J2537,K2537,L2537,M2537,Q2537)</f>
        <v>448.19501</v>
      </c>
      <c r="AMH2537" s="13"/>
      <c r="AMI2537" s="0"/>
      <c r="AMJ2537" s="0"/>
    </row>
    <row r="2538" s="39" customFormat="true" ht="13.8" hidden="false" customHeight="false" outlineLevel="0" collapsed="false">
      <c r="A2538" s="27" t="n">
        <v>40201244</v>
      </c>
      <c r="B2538" s="28" t="s">
        <v>2566</v>
      </c>
      <c r="C2538" s="29"/>
      <c r="D2538" s="29"/>
      <c r="E2538" s="27" t="s">
        <v>37</v>
      </c>
      <c r="F2538" s="19" t="n">
        <f aca="false">IF(C2538="",VLOOKUP(E2538,'PORTE E UCO'!$A$5:$D$46,4,0),VLOOKUP(E2538,'PORTE E UCO'!$A$5:$D$46,4,0)*C2538)</f>
        <v>192.437794</v>
      </c>
      <c r="G2538" s="30" t="n">
        <v>11</v>
      </c>
      <c r="H2538" s="21" t="n">
        <f aca="false">G2538*$R$2</f>
        <v>216.409952</v>
      </c>
      <c r="I2538" s="27" t="n">
        <v>0</v>
      </c>
      <c r="J2538" s="22" t="str">
        <f aca="false">IF(I2538&gt;=1,F2538*$J$2,"")</f>
        <v/>
      </c>
      <c r="K2538" s="22" t="str">
        <f aca="false">IF(I2538&gt;=2,F2538*$K$2,"")</f>
        <v/>
      </c>
      <c r="L2538" s="22" t="str">
        <f aca="false">IF(I2538&gt;=3,F2538*$L$2,"")</f>
        <v/>
      </c>
      <c r="M2538" s="22" t="str">
        <f aca="false">IF(I2538&gt;=4,F2538*$M$2,"")</f>
        <v/>
      </c>
      <c r="N2538" s="27" t="n">
        <v>0</v>
      </c>
      <c r="O2538" s="27" t="n">
        <v>0</v>
      </c>
      <c r="P2538" s="31" t="n">
        <v>0</v>
      </c>
      <c r="Q2538" s="32"/>
      <c r="R2538" s="38"/>
      <c r="S2538" s="25" t="n">
        <f aca="false">SUM(F2538,H2538,J2538,K2538,L2538,M2538)</f>
        <v>408.847746</v>
      </c>
      <c r="T2538" s="25" t="n">
        <f aca="false">SUM(F2538,H2538,J2538,K2538,L2538,M2538,Q2538)</f>
        <v>408.847746</v>
      </c>
      <c r="AMH2538" s="13"/>
      <c r="AMI2538" s="0"/>
      <c r="AMJ2538" s="0"/>
    </row>
    <row r="2539" s="39" customFormat="true" ht="13.8" hidden="false" customHeight="false" outlineLevel="0" collapsed="false">
      <c r="A2539" s="16" t="n">
        <v>40201325</v>
      </c>
      <c r="B2539" s="17" t="s">
        <v>2567</v>
      </c>
      <c r="C2539" s="18"/>
      <c r="D2539" s="18"/>
      <c r="E2539" s="16" t="s">
        <v>37</v>
      </c>
      <c r="F2539" s="19" t="n">
        <f aca="false">IF(C2539="",VLOOKUP(E2539,'PORTE E UCO'!$A$5:$D$46,4,0),VLOOKUP(E2539,'PORTE E UCO'!$A$5:$D$46,4,0)*C2539)</f>
        <v>192.437794</v>
      </c>
      <c r="G2539" s="20" t="n">
        <v>7.15</v>
      </c>
      <c r="H2539" s="21" t="n">
        <f aca="false">G2539*$R$2</f>
        <v>140.6664688</v>
      </c>
      <c r="I2539" s="16" t="n">
        <v>0</v>
      </c>
      <c r="J2539" s="22" t="str">
        <f aca="false">IF(I2539&gt;=1,F2539*$J$2,"")</f>
        <v/>
      </c>
      <c r="K2539" s="22" t="str">
        <f aca="false">IF(I2539&gt;=2,F2539*$K$2,"")</f>
        <v/>
      </c>
      <c r="L2539" s="22" t="str">
        <f aca="false">IF(I2539&gt;=3,F2539*$L$2,"")</f>
        <v/>
      </c>
      <c r="M2539" s="22" t="str">
        <f aca="false">IF(I2539&gt;=4,F2539*$M$2,"")</f>
        <v/>
      </c>
      <c r="N2539" s="16" t="n">
        <v>0</v>
      </c>
      <c r="O2539" s="16" t="n">
        <v>0</v>
      </c>
      <c r="P2539" s="23" t="n">
        <v>0</v>
      </c>
      <c r="Q2539" s="22"/>
      <c r="R2539" s="38"/>
      <c r="S2539" s="25" t="n">
        <f aca="false">SUM(F2539,H2539,J2539,K2539,L2539,M2539)</f>
        <v>333.1042628</v>
      </c>
      <c r="T2539" s="25" t="n">
        <f aca="false">SUM(F2539,H2539,J2539,K2539,L2539,M2539,Q2539)</f>
        <v>333.1042628</v>
      </c>
      <c r="AMH2539" s="13"/>
      <c r="AMI2539" s="0"/>
      <c r="AMJ2539" s="0"/>
    </row>
    <row r="2540" s="39" customFormat="true" ht="13.8" hidden="false" customHeight="false" outlineLevel="0" collapsed="false">
      <c r="A2540" s="27" t="n">
        <v>40202011</v>
      </c>
      <c r="B2540" s="28" t="s">
        <v>2568</v>
      </c>
      <c r="C2540" s="29"/>
      <c r="D2540" s="29"/>
      <c r="E2540" s="27" t="s">
        <v>206</v>
      </c>
      <c r="F2540" s="19" t="n">
        <f aca="false">IF(C2540="",VLOOKUP(E2540,'PORTE E UCO'!$A$5:$D$46,4,0),VLOOKUP(E2540,'PORTE E UCO'!$A$5:$D$46,4,0)*C2540)</f>
        <v>839.818166</v>
      </c>
      <c r="G2540" s="30"/>
      <c r="H2540" s="21" t="n">
        <f aca="false">G2540*$R$2</f>
        <v>0</v>
      </c>
      <c r="I2540" s="27" t="n">
        <v>0</v>
      </c>
      <c r="J2540" s="22" t="str">
        <f aca="false">IF(I2540&gt;=1,F2540*$J$2,"")</f>
        <v/>
      </c>
      <c r="K2540" s="22" t="str">
        <f aca="false">IF(I2540&gt;=2,F2540*$K$2,"")</f>
        <v/>
      </c>
      <c r="L2540" s="22" t="str">
        <f aca="false">IF(I2540&gt;=3,F2540*$L$2,"")</f>
        <v/>
      </c>
      <c r="M2540" s="22" t="str">
        <f aca="false">IF(I2540&gt;=4,F2540*$M$2,"")</f>
        <v/>
      </c>
      <c r="N2540" s="27" t="n">
        <v>0</v>
      </c>
      <c r="O2540" s="27" t="n">
        <v>0</v>
      </c>
      <c r="P2540" s="31" t="n">
        <v>0</v>
      </c>
      <c r="Q2540" s="32"/>
      <c r="R2540" s="38"/>
      <c r="S2540" s="25" t="n">
        <f aca="false">SUM(F2540,H2540,J2540,K2540,L2540,M2540)</f>
        <v>839.818166</v>
      </c>
      <c r="T2540" s="25" t="n">
        <f aca="false">SUM(F2540,H2540,J2540,K2540,L2540,M2540,Q2540)</f>
        <v>839.818166</v>
      </c>
      <c r="AMH2540" s="13"/>
      <c r="AMI2540" s="0"/>
      <c r="AMJ2540" s="0"/>
    </row>
    <row r="2541" s="39" customFormat="true" ht="13.8" hidden="false" customHeight="false" outlineLevel="0" collapsed="false">
      <c r="A2541" s="16" t="n">
        <v>40202046</v>
      </c>
      <c r="B2541" s="17" t="s">
        <v>2569</v>
      </c>
      <c r="C2541" s="18"/>
      <c r="D2541" s="18"/>
      <c r="E2541" s="16" t="s">
        <v>223</v>
      </c>
      <c r="F2541" s="19" t="n">
        <f aca="false">IF(C2541="",VLOOKUP(E2541,'PORTE E UCO'!$A$5:$D$46,4,0),VLOOKUP(E2541,'PORTE E UCO'!$A$5:$D$46,4,0)*C2541)</f>
        <v>436.20385</v>
      </c>
      <c r="G2541" s="20" t="n">
        <v>30.41</v>
      </c>
      <c r="H2541" s="21" t="n">
        <f aca="false">G2541*$R$2</f>
        <v>598.27514912</v>
      </c>
      <c r="I2541" s="16" t="n">
        <v>1</v>
      </c>
      <c r="J2541" s="22" t="n">
        <f aca="false">IF(I2541&gt;=1,F2541*$J$2,"")</f>
        <v>130.861155</v>
      </c>
      <c r="K2541" s="22" t="str">
        <f aca="false">IF(I2541&gt;=2,F2541*$K$2,"")</f>
        <v/>
      </c>
      <c r="L2541" s="22" t="str">
        <f aca="false">IF(I2541&gt;=3,F2541*$L$2,"")</f>
        <v/>
      </c>
      <c r="M2541" s="22" t="str">
        <f aca="false">IF(I2541&gt;=4,F2541*$M$2,"")</f>
        <v/>
      </c>
      <c r="N2541" s="16" t="n">
        <v>0</v>
      </c>
      <c r="O2541" s="16" t="n">
        <v>0</v>
      </c>
      <c r="P2541" s="23" t="n">
        <v>0</v>
      </c>
      <c r="Q2541" s="22"/>
      <c r="R2541" s="38"/>
      <c r="S2541" s="25" t="n">
        <f aca="false">SUM(F2541,H2541,J2541,K2541,L2541,M2541)</f>
        <v>1165.34015412</v>
      </c>
      <c r="T2541" s="25" t="n">
        <f aca="false">SUM(F2541,H2541,J2541,K2541,L2541,M2541,Q2541)</f>
        <v>1165.34015412</v>
      </c>
      <c r="AMH2541" s="13"/>
      <c r="AMI2541" s="0"/>
      <c r="AMJ2541" s="0"/>
    </row>
    <row r="2542" s="39" customFormat="true" ht="14.95" hidden="false" customHeight="false" outlineLevel="0" collapsed="false">
      <c r="A2542" s="27" t="n">
        <v>40202054</v>
      </c>
      <c r="B2542" s="28" t="s">
        <v>2570</v>
      </c>
      <c r="C2542" s="29"/>
      <c r="D2542" s="29"/>
      <c r="E2542" s="27" t="s">
        <v>223</v>
      </c>
      <c r="F2542" s="19" t="n">
        <f aca="false">IF(C2542="",VLOOKUP(E2542,'PORTE E UCO'!$A$5:$D$46,4,0),VLOOKUP(E2542,'PORTE E UCO'!$A$5:$D$46,4,0)*C2542)</f>
        <v>436.20385</v>
      </c>
      <c r="G2542" s="30" t="n">
        <v>8.775</v>
      </c>
      <c r="H2542" s="21" t="n">
        <f aca="false">G2542*$R$2</f>
        <v>172.6361208</v>
      </c>
      <c r="I2542" s="27" t="n">
        <v>0</v>
      </c>
      <c r="J2542" s="22" t="str">
        <f aca="false">IF(I2542&gt;=1,F2542*$J$2,"")</f>
        <v/>
      </c>
      <c r="K2542" s="22" t="str">
        <f aca="false">IF(I2542&gt;=2,F2542*$K$2,"")</f>
        <v/>
      </c>
      <c r="L2542" s="22" t="str">
        <f aca="false">IF(I2542&gt;=3,F2542*$L$2,"")</f>
        <v/>
      </c>
      <c r="M2542" s="22" t="str">
        <f aca="false">IF(I2542&gt;=4,F2542*$M$2,"")</f>
        <v/>
      </c>
      <c r="N2542" s="27" t="n">
        <v>0</v>
      </c>
      <c r="O2542" s="27" t="n">
        <v>0</v>
      </c>
      <c r="P2542" s="31" t="n">
        <v>0</v>
      </c>
      <c r="Q2542" s="32"/>
      <c r="R2542" s="38"/>
      <c r="S2542" s="25" t="n">
        <f aca="false">SUM(F2542,H2542,J2542,K2542,L2542,M2542)</f>
        <v>608.8399708</v>
      </c>
      <c r="T2542" s="25" t="n">
        <f aca="false">SUM(F2542,H2542,J2542,K2542,L2542,M2542,Q2542)</f>
        <v>608.8399708</v>
      </c>
      <c r="AMH2542" s="13"/>
      <c r="AMI2542" s="0"/>
      <c r="AMJ2542" s="0"/>
    </row>
    <row r="2543" s="39" customFormat="true" ht="13.8" hidden="false" customHeight="false" outlineLevel="0" collapsed="false">
      <c r="A2543" s="16" t="n">
        <v>40202062</v>
      </c>
      <c r="B2543" s="17" t="s">
        <v>2571</v>
      </c>
      <c r="C2543" s="18"/>
      <c r="D2543" s="18"/>
      <c r="E2543" s="16" t="s">
        <v>195</v>
      </c>
      <c r="F2543" s="19" t="n">
        <f aca="false">IF(C2543="",VLOOKUP(E2543,'PORTE E UCO'!$A$5:$D$46,4,0),VLOOKUP(E2543,'PORTE E UCO'!$A$5:$D$46,4,0)*C2543)</f>
        <v>742.008916</v>
      </c>
      <c r="G2543" s="20" t="n">
        <v>9.835</v>
      </c>
      <c r="H2543" s="21" t="n">
        <f aca="false">G2543*$R$2</f>
        <v>193.49017072</v>
      </c>
      <c r="I2543" s="16" t="n">
        <v>1</v>
      </c>
      <c r="J2543" s="22" t="n">
        <f aca="false">IF(I2543&gt;=1,F2543*$J$2,"")</f>
        <v>222.6026748</v>
      </c>
      <c r="K2543" s="22" t="str">
        <f aca="false">IF(I2543&gt;=2,F2543*$K$2,"")</f>
        <v/>
      </c>
      <c r="L2543" s="22" t="str">
        <f aca="false">IF(I2543&gt;=3,F2543*$L$2,"")</f>
        <v/>
      </c>
      <c r="M2543" s="22" t="str">
        <f aca="false">IF(I2543&gt;=4,F2543*$M$2,"")</f>
        <v/>
      </c>
      <c r="N2543" s="16" t="n">
        <v>0</v>
      </c>
      <c r="O2543" s="16" t="n">
        <v>0</v>
      </c>
      <c r="P2543" s="23" t="n">
        <v>0</v>
      </c>
      <c r="Q2543" s="22"/>
      <c r="R2543" s="38"/>
      <c r="S2543" s="25" t="n">
        <f aca="false">SUM(F2543,H2543,J2543,K2543,L2543,M2543)</f>
        <v>1158.10176152</v>
      </c>
      <c r="T2543" s="25" t="n">
        <f aca="false">SUM(F2543,H2543,J2543,K2543,L2543,M2543,Q2543)</f>
        <v>1158.10176152</v>
      </c>
      <c r="AMH2543" s="13"/>
      <c r="AMI2543" s="0"/>
      <c r="AMJ2543" s="0"/>
    </row>
    <row r="2544" s="39" customFormat="true" ht="13.8" hidden="false" customHeight="false" outlineLevel="0" collapsed="false">
      <c r="A2544" s="27" t="n">
        <v>40202070</v>
      </c>
      <c r="B2544" s="28" t="s">
        <v>2572</v>
      </c>
      <c r="C2544" s="29"/>
      <c r="D2544" s="29"/>
      <c r="E2544" s="27" t="s">
        <v>221</v>
      </c>
      <c r="F2544" s="19" t="n">
        <f aca="false">IF(C2544="",VLOOKUP(E2544,'PORTE E UCO'!$A$5:$D$46,4,0),VLOOKUP(E2544,'PORTE E UCO'!$A$5:$D$46,4,0)*C2544)</f>
        <v>1140.948712</v>
      </c>
      <c r="G2544" s="30" t="n">
        <v>30.517</v>
      </c>
      <c r="H2544" s="21" t="n">
        <f aca="false">G2544*$R$2</f>
        <v>600.380227744</v>
      </c>
      <c r="I2544" s="27" t="n">
        <v>1</v>
      </c>
      <c r="J2544" s="22" t="n">
        <f aca="false">IF(I2544&gt;=1,F2544*$J$2,"")</f>
        <v>342.2846136</v>
      </c>
      <c r="K2544" s="22" t="str">
        <f aca="false">IF(I2544&gt;=2,F2544*$K$2,"")</f>
        <v/>
      </c>
      <c r="L2544" s="22" t="str">
        <f aca="false">IF(I2544&gt;=3,F2544*$L$2,"")</f>
        <v/>
      </c>
      <c r="M2544" s="22" t="str">
        <f aca="false">IF(I2544&gt;=4,F2544*$M$2,"")</f>
        <v/>
      </c>
      <c r="N2544" s="27" t="n">
        <v>0</v>
      </c>
      <c r="O2544" s="27" t="n">
        <v>0</v>
      </c>
      <c r="P2544" s="31" t="n">
        <v>0</v>
      </c>
      <c r="Q2544" s="32"/>
      <c r="R2544" s="38"/>
      <c r="S2544" s="25" t="n">
        <f aca="false">SUM(F2544,H2544,J2544,K2544,L2544,M2544)</f>
        <v>2083.613553344</v>
      </c>
      <c r="T2544" s="25" t="n">
        <f aca="false">SUM(F2544,H2544,J2544,K2544,L2544,M2544,Q2544)</f>
        <v>2083.613553344</v>
      </c>
      <c r="AMH2544" s="13"/>
      <c r="AMI2544" s="0"/>
      <c r="AMJ2544" s="0"/>
    </row>
    <row r="2545" s="39" customFormat="true" ht="13.8" hidden="false" customHeight="false" outlineLevel="0" collapsed="false">
      <c r="A2545" s="16" t="n">
        <v>40202089</v>
      </c>
      <c r="B2545" s="17" t="s">
        <v>2573</v>
      </c>
      <c r="C2545" s="18"/>
      <c r="D2545" s="18"/>
      <c r="E2545" s="16" t="s">
        <v>24</v>
      </c>
      <c r="F2545" s="19" t="n">
        <f aca="false">IF(C2545="",VLOOKUP(E2545,'PORTE E UCO'!$A$5:$D$46,4,0),VLOOKUP(E2545,'PORTE E UCO'!$A$5:$D$46,4,0)*C2545)</f>
        <v>377.223602</v>
      </c>
      <c r="G2545" s="20" t="n">
        <v>7.233</v>
      </c>
      <c r="H2545" s="21" t="n">
        <f aca="false">G2545*$R$2</f>
        <v>142.299380256</v>
      </c>
      <c r="I2545" s="16" t="n">
        <v>0</v>
      </c>
      <c r="J2545" s="22" t="str">
        <f aca="false">IF(I2545&gt;=1,F2545*$J$2,"")</f>
        <v/>
      </c>
      <c r="K2545" s="22" t="str">
        <f aca="false">IF(I2545&gt;=2,F2545*$K$2,"")</f>
        <v/>
      </c>
      <c r="L2545" s="22" t="str">
        <f aca="false">IF(I2545&gt;=3,F2545*$L$2,"")</f>
        <v/>
      </c>
      <c r="M2545" s="22" t="str">
        <f aca="false">IF(I2545&gt;=4,F2545*$M$2,"")</f>
        <v/>
      </c>
      <c r="N2545" s="16" t="n">
        <v>0</v>
      </c>
      <c r="O2545" s="16" t="n">
        <v>0</v>
      </c>
      <c r="P2545" s="23" t="n">
        <v>0</v>
      </c>
      <c r="Q2545" s="22"/>
      <c r="R2545" s="38"/>
      <c r="S2545" s="25" t="n">
        <f aca="false">SUM(F2545,H2545,J2545,K2545,L2545,M2545)</f>
        <v>519.522982256</v>
      </c>
      <c r="T2545" s="25" t="n">
        <f aca="false">SUM(F2545,H2545,J2545,K2545,L2545,M2545,Q2545)</f>
        <v>519.522982256</v>
      </c>
      <c r="AMH2545" s="13"/>
      <c r="AMI2545" s="0"/>
      <c r="AMJ2545" s="0"/>
    </row>
    <row r="2546" s="39" customFormat="true" ht="13.8" hidden="false" customHeight="false" outlineLevel="0" collapsed="false">
      <c r="A2546" s="27" t="n">
        <v>40202097</v>
      </c>
      <c r="B2546" s="28" t="s">
        <v>2574</v>
      </c>
      <c r="C2546" s="29"/>
      <c r="D2546" s="29"/>
      <c r="E2546" s="27" t="s">
        <v>59</v>
      </c>
      <c r="F2546" s="19" t="n">
        <f aca="false">IF(C2546="",VLOOKUP(E2546,'PORTE E UCO'!$A$5:$D$46,4,0),VLOOKUP(E2546,'PORTE E UCO'!$A$5:$D$46,4,0)*C2546)</f>
        <v>349.26794</v>
      </c>
      <c r="G2546" s="30" t="n">
        <v>8.284</v>
      </c>
      <c r="H2546" s="21" t="n">
        <f aca="false">G2546*$R$2</f>
        <v>162.976367488</v>
      </c>
      <c r="I2546" s="27" t="n">
        <v>0</v>
      </c>
      <c r="J2546" s="22" t="str">
        <f aca="false">IF(I2546&gt;=1,F2546*$J$2,"")</f>
        <v/>
      </c>
      <c r="K2546" s="22" t="str">
        <f aca="false">IF(I2546&gt;=2,F2546*$K$2,"")</f>
        <v/>
      </c>
      <c r="L2546" s="22" t="str">
        <f aca="false">IF(I2546&gt;=3,F2546*$L$2,"")</f>
        <v/>
      </c>
      <c r="M2546" s="22" t="str">
        <f aca="false">IF(I2546&gt;=4,F2546*$M$2,"")</f>
        <v/>
      </c>
      <c r="N2546" s="27" t="n">
        <v>0</v>
      </c>
      <c r="O2546" s="27" t="n">
        <v>0</v>
      </c>
      <c r="P2546" s="31" t="n">
        <v>0</v>
      </c>
      <c r="Q2546" s="32"/>
      <c r="R2546" s="38"/>
      <c r="S2546" s="25" t="n">
        <f aca="false">SUM(F2546,H2546,J2546,K2546,L2546,M2546)</f>
        <v>512.244307488</v>
      </c>
      <c r="T2546" s="25" t="n">
        <f aca="false">SUM(F2546,H2546,J2546,K2546,L2546,M2546,Q2546)</f>
        <v>512.244307488</v>
      </c>
      <c r="AMH2546" s="13"/>
      <c r="AMI2546" s="0"/>
      <c r="AMJ2546" s="0"/>
    </row>
    <row r="2547" s="39" customFormat="true" ht="13.8" hidden="false" customHeight="false" outlineLevel="0" collapsed="false">
      <c r="A2547" s="16" t="n">
        <v>40202100</v>
      </c>
      <c r="B2547" s="17" t="s">
        <v>2575</v>
      </c>
      <c r="C2547" s="18"/>
      <c r="D2547" s="18"/>
      <c r="E2547" s="16" t="s">
        <v>26</v>
      </c>
      <c r="F2547" s="19" t="n">
        <f aca="false">IF(C2547="",VLOOKUP(E2547,'PORTE E UCO'!$A$5:$D$46,4,0),VLOOKUP(E2547,'PORTE E UCO'!$A$5:$D$46,4,0)*C2547)</f>
        <v>324.442174</v>
      </c>
      <c r="G2547" s="20" t="n">
        <v>13</v>
      </c>
      <c r="H2547" s="21" t="n">
        <f aca="false">G2547*$R$2</f>
        <v>255.757216</v>
      </c>
      <c r="I2547" s="16" t="n">
        <v>0</v>
      </c>
      <c r="J2547" s="22" t="str">
        <f aca="false">IF(I2547&gt;=1,F2547*$J$2,"")</f>
        <v/>
      </c>
      <c r="K2547" s="22" t="str">
        <f aca="false">IF(I2547&gt;=2,F2547*$K$2,"")</f>
        <v/>
      </c>
      <c r="L2547" s="22" t="str">
        <f aca="false">IF(I2547&gt;=3,F2547*$L$2,"")</f>
        <v/>
      </c>
      <c r="M2547" s="22" t="str">
        <f aca="false">IF(I2547&gt;=4,F2547*$M$2,"")</f>
        <v/>
      </c>
      <c r="N2547" s="16" t="n">
        <v>0</v>
      </c>
      <c r="O2547" s="16" t="n">
        <v>0</v>
      </c>
      <c r="P2547" s="23" t="n">
        <v>0</v>
      </c>
      <c r="Q2547" s="22"/>
      <c r="R2547" s="38"/>
      <c r="S2547" s="25" t="n">
        <f aca="false">SUM(F2547,H2547,J2547,K2547,L2547,M2547)</f>
        <v>580.19939</v>
      </c>
      <c r="T2547" s="25" t="n">
        <f aca="false">SUM(F2547,H2547,J2547,K2547,L2547,M2547,Q2547)</f>
        <v>580.19939</v>
      </c>
      <c r="AMH2547" s="13"/>
      <c r="AMI2547" s="0"/>
      <c r="AMJ2547" s="0"/>
    </row>
    <row r="2548" s="39" customFormat="true" ht="13.8" hidden="false" customHeight="false" outlineLevel="0" collapsed="false">
      <c r="A2548" s="27" t="n">
        <v>40202119</v>
      </c>
      <c r="B2548" s="28" t="s">
        <v>2576</v>
      </c>
      <c r="C2548" s="29"/>
      <c r="D2548" s="29"/>
      <c r="E2548" s="27" t="s">
        <v>308</v>
      </c>
      <c r="F2548" s="19" t="n">
        <f aca="false">IF(C2548="",VLOOKUP(E2548,'PORTE E UCO'!$A$5:$D$46,4,0),VLOOKUP(E2548,'PORTE E UCO'!$A$5:$D$46,4,0)*C2548)</f>
        <v>1327.248658</v>
      </c>
      <c r="G2548" s="30" t="n">
        <v>30.517</v>
      </c>
      <c r="H2548" s="21" t="n">
        <f aca="false">G2548*$R$2</f>
        <v>600.380227744</v>
      </c>
      <c r="I2548" s="27" t="n">
        <v>1</v>
      </c>
      <c r="J2548" s="22" t="n">
        <f aca="false">IF(I2548&gt;=1,F2548*$J$2,"")</f>
        <v>398.1745974</v>
      </c>
      <c r="K2548" s="22" t="str">
        <f aca="false">IF(I2548&gt;=2,F2548*$K$2,"")</f>
        <v/>
      </c>
      <c r="L2548" s="22" t="str">
        <f aca="false">IF(I2548&gt;=3,F2548*$L$2,"")</f>
        <v/>
      </c>
      <c r="M2548" s="22" t="str">
        <f aca="false">IF(I2548&gt;=4,F2548*$M$2,"")</f>
        <v/>
      </c>
      <c r="N2548" s="27" t="n">
        <v>0</v>
      </c>
      <c r="O2548" s="27" t="n">
        <v>0</v>
      </c>
      <c r="P2548" s="31" t="n">
        <v>0</v>
      </c>
      <c r="Q2548" s="32"/>
      <c r="R2548" s="38"/>
      <c r="S2548" s="25" t="n">
        <f aca="false">SUM(F2548,H2548,J2548,K2548,L2548,M2548)</f>
        <v>2325.803483144</v>
      </c>
      <c r="T2548" s="25" t="n">
        <f aca="false">SUM(F2548,H2548,J2548,K2548,L2548,M2548,Q2548)</f>
        <v>2325.803483144</v>
      </c>
      <c r="AMH2548" s="13"/>
      <c r="AMI2548" s="0"/>
      <c r="AMJ2548" s="0"/>
    </row>
    <row r="2549" s="39" customFormat="true" ht="13.8" hidden="false" customHeight="false" outlineLevel="0" collapsed="false">
      <c r="A2549" s="16" t="n">
        <v>40202127</v>
      </c>
      <c r="B2549" s="17" t="s">
        <v>2577</v>
      </c>
      <c r="C2549" s="18"/>
      <c r="D2549" s="18"/>
      <c r="E2549" s="16" t="s">
        <v>272</v>
      </c>
      <c r="F2549" s="19" t="n">
        <f aca="false">IF(C2549="",VLOOKUP(E2549,'PORTE E UCO'!$A$5:$D$46,4,0),VLOOKUP(E2549,'PORTE E UCO'!$A$5:$D$46,4,0)*C2549)</f>
        <v>801.009488</v>
      </c>
      <c r="G2549" s="20"/>
      <c r="H2549" s="21" t="n">
        <f aca="false">G2549*$R$2</f>
        <v>0</v>
      </c>
      <c r="I2549" s="16" t="n">
        <v>0</v>
      </c>
      <c r="J2549" s="22" t="str">
        <f aca="false">IF(I2549&gt;=1,F2549*$J$2,"")</f>
        <v/>
      </c>
      <c r="K2549" s="22" t="str">
        <f aca="false">IF(I2549&gt;=2,F2549*$K$2,"")</f>
        <v/>
      </c>
      <c r="L2549" s="22" t="str">
        <f aca="false">IF(I2549&gt;=3,F2549*$L$2,"")</f>
        <v/>
      </c>
      <c r="M2549" s="22" t="str">
        <f aca="false">IF(I2549&gt;=4,F2549*$M$2,"")</f>
        <v/>
      </c>
      <c r="N2549" s="16" t="n">
        <v>0</v>
      </c>
      <c r="O2549" s="16" t="n">
        <v>0</v>
      </c>
      <c r="P2549" s="23" t="n">
        <v>0</v>
      </c>
      <c r="Q2549" s="22"/>
      <c r="R2549" s="38"/>
      <c r="S2549" s="25" t="n">
        <f aca="false">SUM(F2549,H2549,J2549,K2549,L2549,M2549)</f>
        <v>801.009488</v>
      </c>
      <c r="T2549" s="25" t="n">
        <f aca="false">SUM(F2549,H2549,J2549,K2549,L2549,M2549,Q2549)</f>
        <v>801.009488</v>
      </c>
      <c r="AMH2549" s="13"/>
      <c r="AMI2549" s="0"/>
      <c r="AMJ2549" s="0"/>
    </row>
    <row r="2550" s="39" customFormat="true" ht="13.8" hidden="false" customHeight="false" outlineLevel="0" collapsed="false">
      <c r="A2550" s="27" t="n">
        <v>40202666</v>
      </c>
      <c r="B2550" s="28" t="s">
        <v>2578</v>
      </c>
      <c r="C2550" s="29"/>
      <c r="D2550" s="29"/>
      <c r="E2550" s="27" t="s">
        <v>350</v>
      </c>
      <c r="F2550" s="19" t="n">
        <f aca="false">IF(C2550="",VLOOKUP(E2550,'PORTE E UCO'!$A$5:$D$46,4,0),VLOOKUP(E2550,'PORTE E UCO'!$A$5:$D$46,4,0)*C2550)</f>
        <v>479.687048</v>
      </c>
      <c r="G2550" s="30" t="n">
        <v>15.45</v>
      </c>
      <c r="H2550" s="21" t="n">
        <f aca="false">G2550*$R$2</f>
        <v>303.9576144</v>
      </c>
      <c r="I2550" s="27" t="n">
        <v>0</v>
      </c>
      <c r="J2550" s="22" t="str">
        <f aca="false">IF(I2550&gt;=1,F2550*$J$2,"")</f>
        <v/>
      </c>
      <c r="K2550" s="22" t="str">
        <f aca="false">IF(I2550&gt;=2,F2550*$K$2,"")</f>
        <v/>
      </c>
      <c r="L2550" s="22" t="str">
        <f aca="false">IF(I2550&gt;=3,F2550*$L$2,"")</f>
        <v/>
      </c>
      <c r="M2550" s="22" t="str">
        <f aca="false">IF(I2550&gt;=4,F2550*$M$2,"")</f>
        <v/>
      </c>
      <c r="N2550" s="27" t="n">
        <v>0</v>
      </c>
      <c r="O2550" s="27" t="n">
        <v>0</v>
      </c>
      <c r="P2550" s="31" t="n">
        <v>0</v>
      </c>
      <c r="Q2550" s="32"/>
      <c r="R2550" s="38"/>
      <c r="S2550" s="25" t="n">
        <f aca="false">SUM(F2550,H2550,J2550,K2550,L2550,M2550)</f>
        <v>783.6446624</v>
      </c>
      <c r="T2550" s="25" t="n">
        <f aca="false">SUM(F2550,H2550,J2550,K2550,L2550,M2550,Q2550)</f>
        <v>783.6446624</v>
      </c>
      <c r="AMH2550" s="13"/>
      <c r="AMI2550" s="0"/>
      <c r="AMJ2550" s="0"/>
    </row>
    <row r="2551" s="39" customFormat="true" ht="13.8" hidden="false" customHeight="false" outlineLevel="0" collapsed="false">
      <c r="A2551" s="16" t="n">
        <v>40202674</v>
      </c>
      <c r="B2551" s="17" t="s">
        <v>2579</v>
      </c>
      <c r="C2551" s="18"/>
      <c r="D2551" s="18"/>
      <c r="E2551" s="16" t="s">
        <v>167</v>
      </c>
      <c r="F2551" s="19" t="n">
        <f aca="false">IF(C2551="",VLOOKUP(E2551,'PORTE E UCO'!$A$5:$D$46,4,0),VLOOKUP(E2551,'PORTE E UCO'!$A$5:$D$46,4,0)*C2551)</f>
        <v>566.612796</v>
      </c>
      <c r="G2551" s="20" t="n">
        <v>17.409</v>
      </c>
      <c r="H2551" s="21" t="n">
        <f aca="false">G2551*$R$2</f>
        <v>342.498259488</v>
      </c>
      <c r="I2551" s="16" t="n">
        <v>0</v>
      </c>
      <c r="J2551" s="22" t="str">
        <f aca="false">IF(I2551&gt;=1,F2551*$J$2,"")</f>
        <v/>
      </c>
      <c r="K2551" s="22" t="str">
        <f aca="false">IF(I2551&gt;=2,F2551*$K$2,"")</f>
        <v/>
      </c>
      <c r="L2551" s="22" t="str">
        <f aca="false">IF(I2551&gt;=3,F2551*$L$2,"")</f>
        <v/>
      </c>
      <c r="M2551" s="22" t="str">
        <f aca="false">IF(I2551&gt;=4,F2551*$M$2,"")</f>
        <v/>
      </c>
      <c r="N2551" s="16" t="n">
        <v>0</v>
      </c>
      <c r="O2551" s="16" t="n">
        <v>0</v>
      </c>
      <c r="P2551" s="23" t="n">
        <v>0</v>
      </c>
      <c r="Q2551" s="22"/>
      <c r="R2551" s="38"/>
      <c r="S2551" s="25" t="n">
        <f aca="false">SUM(F2551,H2551,J2551,K2551,L2551,M2551)</f>
        <v>909.111055488</v>
      </c>
      <c r="T2551" s="25" t="n">
        <f aca="false">SUM(F2551,H2551,J2551,K2551,L2551,M2551,Q2551)</f>
        <v>909.111055488</v>
      </c>
      <c r="AMH2551" s="13"/>
      <c r="AMI2551" s="0"/>
      <c r="AMJ2551" s="0"/>
    </row>
    <row r="2552" s="39" customFormat="true" ht="13.8" hidden="false" customHeight="false" outlineLevel="0" collapsed="false">
      <c r="A2552" s="27" t="n">
        <v>40202704</v>
      </c>
      <c r="B2552" s="28" t="s">
        <v>2580</v>
      </c>
      <c r="C2552" s="29"/>
      <c r="D2552" s="29"/>
      <c r="E2552" s="27" t="s">
        <v>308</v>
      </c>
      <c r="F2552" s="19" t="n">
        <f aca="false">IF(C2552="",VLOOKUP(E2552,'PORTE E UCO'!$A$5:$D$46,4,0),VLOOKUP(E2552,'PORTE E UCO'!$A$5:$D$46,4,0)*C2552)</f>
        <v>1327.248658</v>
      </c>
      <c r="G2552" s="30" t="n">
        <v>17.409</v>
      </c>
      <c r="H2552" s="21" t="n">
        <f aca="false">G2552*$R$2</f>
        <v>342.498259488</v>
      </c>
      <c r="I2552" s="27" t="n">
        <v>1</v>
      </c>
      <c r="J2552" s="22" t="n">
        <f aca="false">IF(I2552&gt;=1,F2552*$J$2,"")</f>
        <v>398.1745974</v>
      </c>
      <c r="K2552" s="22" t="str">
        <f aca="false">IF(I2552&gt;=2,F2552*$K$2,"")</f>
        <v/>
      </c>
      <c r="L2552" s="22" t="str">
        <f aca="false">IF(I2552&gt;=3,F2552*$L$2,"")</f>
        <v/>
      </c>
      <c r="M2552" s="22" t="str">
        <f aca="false">IF(I2552&gt;=4,F2552*$M$2,"")</f>
        <v/>
      </c>
      <c r="N2552" s="27" t="n">
        <v>0</v>
      </c>
      <c r="O2552" s="27" t="n">
        <v>0</v>
      </c>
      <c r="P2552" s="31" t="n">
        <v>0</v>
      </c>
      <c r="Q2552" s="32"/>
      <c r="R2552" s="38"/>
      <c r="S2552" s="25" t="n">
        <f aca="false">SUM(F2552,H2552,J2552,K2552,L2552,M2552)</f>
        <v>2067.921514888</v>
      </c>
      <c r="T2552" s="25" t="n">
        <f aca="false">SUM(F2552,H2552,J2552,K2552,L2552,M2552,Q2552)</f>
        <v>2067.921514888</v>
      </c>
      <c r="AMH2552" s="13"/>
      <c r="AMI2552" s="0"/>
      <c r="AMJ2552" s="0"/>
    </row>
    <row r="2553" s="39" customFormat="true" ht="13.8" hidden="false" customHeight="false" outlineLevel="0" collapsed="false">
      <c r="A2553" s="16" t="n">
        <v>40202135</v>
      </c>
      <c r="B2553" s="17" t="s">
        <v>2581</v>
      </c>
      <c r="C2553" s="18"/>
      <c r="D2553" s="18"/>
      <c r="E2553" s="16" t="s">
        <v>225</v>
      </c>
      <c r="F2553" s="19" t="n">
        <f aca="false">IF(C2553="",VLOOKUP(E2553,'PORTE E UCO'!$A$5:$D$46,4,0),VLOOKUP(E2553,'PORTE E UCO'!$A$5:$D$46,4,0)*C2553)</f>
        <v>1035.416342</v>
      </c>
      <c r="G2553" s="20" t="n">
        <v>21.501</v>
      </c>
      <c r="H2553" s="21" t="n">
        <f aca="false">G2553*$R$2</f>
        <v>423.002761632</v>
      </c>
      <c r="I2553" s="16" t="n">
        <v>0</v>
      </c>
      <c r="J2553" s="22" t="str">
        <f aca="false">IF(I2553&gt;=1,F2553*$J$2,"")</f>
        <v/>
      </c>
      <c r="K2553" s="22" t="str">
        <f aca="false">IF(I2553&gt;=2,F2553*$K$2,"")</f>
        <v/>
      </c>
      <c r="L2553" s="22" t="str">
        <f aca="false">IF(I2553&gt;=3,F2553*$L$2,"")</f>
        <v/>
      </c>
      <c r="M2553" s="22" t="str">
        <f aca="false">IF(I2553&gt;=4,F2553*$M$2,"")</f>
        <v/>
      </c>
      <c r="N2553" s="16" t="n">
        <v>0</v>
      </c>
      <c r="O2553" s="16" t="n">
        <v>0</v>
      </c>
      <c r="P2553" s="23" t="n">
        <v>0</v>
      </c>
      <c r="Q2553" s="22"/>
      <c r="R2553" s="38"/>
      <c r="S2553" s="25" t="n">
        <f aca="false">SUM(F2553,H2553,J2553,K2553,L2553,M2553)</f>
        <v>1458.419103632</v>
      </c>
      <c r="T2553" s="25" t="n">
        <f aca="false">SUM(F2553,H2553,J2553,K2553,L2553,M2553,Q2553)</f>
        <v>1458.419103632</v>
      </c>
      <c r="AMH2553" s="13"/>
      <c r="AMI2553" s="0"/>
      <c r="AMJ2553" s="0"/>
    </row>
    <row r="2554" s="39" customFormat="true" ht="13.8" hidden="false" customHeight="false" outlineLevel="0" collapsed="false">
      <c r="A2554" s="27" t="n">
        <v>40202712</v>
      </c>
      <c r="B2554" s="28" t="s">
        <v>2582</v>
      </c>
      <c r="C2554" s="29"/>
      <c r="D2554" s="29"/>
      <c r="E2554" s="27" t="s">
        <v>225</v>
      </c>
      <c r="F2554" s="19" t="n">
        <f aca="false">IF(C2554="",VLOOKUP(E2554,'PORTE E UCO'!$A$5:$D$46,4,0),VLOOKUP(E2554,'PORTE E UCO'!$A$5:$D$46,4,0)*C2554)</f>
        <v>1035.416342</v>
      </c>
      <c r="G2554" s="30" t="n">
        <v>17.409</v>
      </c>
      <c r="H2554" s="21" t="n">
        <f aca="false">G2554*$R$2</f>
        <v>342.498259488</v>
      </c>
      <c r="I2554" s="27" t="n">
        <v>0</v>
      </c>
      <c r="J2554" s="22" t="str">
        <f aca="false">IF(I2554&gt;=1,F2554*$J$2,"")</f>
        <v/>
      </c>
      <c r="K2554" s="22" t="str">
        <f aca="false">IF(I2554&gt;=2,F2554*$K$2,"")</f>
        <v/>
      </c>
      <c r="L2554" s="22" t="str">
        <f aca="false">IF(I2554&gt;=3,F2554*$L$2,"")</f>
        <v/>
      </c>
      <c r="M2554" s="22" t="str">
        <f aca="false">IF(I2554&gt;=4,F2554*$M$2,"")</f>
        <v/>
      </c>
      <c r="N2554" s="27" t="n">
        <v>0</v>
      </c>
      <c r="O2554" s="27" t="n">
        <v>0</v>
      </c>
      <c r="P2554" s="31" t="n">
        <v>0</v>
      </c>
      <c r="Q2554" s="32"/>
      <c r="R2554" s="38"/>
      <c r="S2554" s="25" t="n">
        <f aca="false">SUM(F2554,H2554,J2554,K2554,L2554,M2554)</f>
        <v>1377.914601488</v>
      </c>
      <c r="T2554" s="25" t="n">
        <f aca="false">SUM(F2554,H2554,J2554,K2554,L2554,M2554,Q2554)</f>
        <v>1377.914601488</v>
      </c>
      <c r="AMH2554" s="13"/>
      <c r="AMI2554" s="0"/>
      <c r="AMJ2554" s="0"/>
    </row>
    <row r="2555" s="39" customFormat="true" ht="13.8" hidden="false" customHeight="false" outlineLevel="0" collapsed="false">
      <c r="A2555" s="16" t="n">
        <v>40202755</v>
      </c>
      <c r="B2555" s="17" t="s">
        <v>2583</v>
      </c>
      <c r="C2555" s="18"/>
      <c r="D2555" s="18"/>
      <c r="E2555" s="16" t="s">
        <v>62</v>
      </c>
      <c r="F2555" s="19" t="n">
        <f aca="false">IF(C2555="",VLOOKUP(E2555,'PORTE E UCO'!$A$5:$D$46,4,0),VLOOKUP(E2555,'PORTE E UCO'!$A$5:$D$46,4,0)*C2555)</f>
        <v>524.694546</v>
      </c>
      <c r="G2555" s="20" t="n">
        <v>9.835</v>
      </c>
      <c r="H2555" s="21" t="n">
        <f aca="false">G2555*$R$2</f>
        <v>193.49017072</v>
      </c>
      <c r="I2555" s="16" t="n">
        <v>0</v>
      </c>
      <c r="J2555" s="22" t="str">
        <f aca="false">IF(I2555&gt;=1,F2555*$J$2,"")</f>
        <v/>
      </c>
      <c r="K2555" s="22" t="str">
        <f aca="false">IF(I2555&gt;=2,F2555*$K$2,"")</f>
        <v/>
      </c>
      <c r="L2555" s="22" t="str">
        <f aca="false">IF(I2555&gt;=3,F2555*$L$2,"")</f>
        <v/>
      </c>
      <c r="M2555" s="22" t="str">
        <f aca="false">IF(I2555&gt;=4,F2555*$M$2,"")</f>
        <v/>
      </c>
      <c r="N2555" s="16" t="n">
        <v>0</v>
      </c>
      <c r="O2555" s="16" t="n">
        <v>0</v>
      </c>
      <c r="P2555" s="23" t="n">
        <v>0</v>
      </c>
      <c r="Q2555" s="22"/>
      <c r="R2555" s="38"/>
      <c r="S2555" s="25" t="n">
        <f aca="false">SUM(F2555,H2555,J2555,K2555,L2555,M2555)</f>
        <v>718.18471672</v>
      </c>
      <c r="T2555" s="25" t="n">
        <f aca="false">SUM(F2555,H2555,J2555,K2555,L2555,M2555,Q2555)</f>
        <v>718.18471672</v>
      </c>
      <c r="AMH2555" s="13"/>
      <c r="AMI2555" s="0"/>
      <c r="AMJ2555" s="0"/>
    </row>
    <row r="2556" s="39" customFormat="true" ht="13.8" hidden="false" customHeight="false" outlineLevel="0" collapsed="false">
      <c r="A2556" s="27" t="n">
        <v>40202143</v>
      </c>
      <c r="B2556" s="28" t="s">
        <v>2584</v>
      </c>
      <c r="C2556" s="29"/>
      <c r="D2556" s="29"/>
      <c r="E2556" s="27" t="s">
        <v>225</v>
      </c>
      <c r="F2556" s="19" t="n">
        <f aca="false">IF(C2556="",VLOOKUP(E2556,'PORTE E UCO'!$A$5:$D$46,4,0),VLOOKUP(E2556,'PORTE E UCO'!$A$5:$D$46,4,0)*C2556)</f>
        <v>1035.416342</v>
      </c>
      <c r="G2556" s="30" t="n">
        <v>9.835</v>
      </c>
      <c r="H2556" s="21" t="n">
        <f aca="false">G2556*$R$2</f>
        <v>193.49017072</v>
      </c>
      <c r="I2556" s="27" t="n">
        <v>0</v>
      </c>
      <c r="J2556" s="22" t="str">
        <f aca="false">IF(I2556&gt;=1,F2556*$J$2,"")</f>
        <v/>
      </c>
      <c r="K2556" s="22" t="str">
        <f aca="false">IF(I2556&gt;=2,F2556*$K$2,"")</f>
        <v/>
      </c>
      <c r="L2556" s="22" t="str">
        <f aca="false">IF(I2556&gt;=3,F2556*$L$2,"")</f>
        <v/>
      </c>
      <c r="M2556" s="22" t="str">
        <f aca="false">IF(I2556&gt;=4,F2556*$M$2,"")</f>
        <v/>
      </c>
      <c r="N2556" s="27" t="n">
        <v>0</v>
      </c>
      <c r="O2556" s="27" t="n">
        <v>0</v>
      </c>
      <c r="P2556" s="31" t="n">
        <v>0</v>
      </c>
      <c r="Q2556" s="32"/>
      <c r="R2556" s="38"/>
      <c r="S2556" s="25" t="n">
        <f aca="false">SUM(F2556,H2556,J2556,K2556,L2556,M2556)</f>
        <v>1228.90651272</v>
      </c>
      <c r="T2556" s="25" t="n">
        <f aca="false">SUM(F2556,H2556,J2556,K2556,L2556,M2556,Q2556)</f>
        <v>1228.90651272</v>
      </c>
      <c r="AMH2556" s="13"/>
      <c r="AMI2556" s="0"/>
      <c r="AMJ2556" s="0"/>
    </row>
    <row r="2557" s="39" customFormat="true" ht="13.8" hidden="false" customHeight="false" outlineLevel="0" collapsed="false">
      <c r="A2557" s="16" t="n">
        <v>40202151</v>
      </c>
      <c r="B2557" s="17" t="s">
        <v>2585</v>
      </c>
      <c r="C2557" s="18"/>
      <c r="D2557" s="18"/>
      <c r="E2557" s="16" t="s">
        <v>460</v>
      </c>
      <c r="F2557" s="19" t="n">
        <f aca="false">IF(C2557="",VLOOKUP(E2557,'PORTE E UCO'!$A$5:$D$46,4,0),VLOOKUP(E2557,'PORTE E UCO'!$A$5:$D$46,4,0)*C2557)</f>
        <v>627.14783</v>
      </c>
      <c r="G2557" s="20" t="n">
        <v>13</v>
      </c>
      <c r="H2557" s="21" t="n">
        <f aca="false">G2557*$R$2</f>
        <v>255.757216</v>
      </c>
      <c r="I2557" s="16" t="n">
        <v>0</v>
      </c>
      <c r="J2557" s="22" t="str">
        <f aca="false">IF(I2557&gt;=1,F2557*$J$2,"")</f>
        <v/>
      </c>
      <c r="K2557" s="22" t="str">
        <f aca="false">IF(I2557&gt;=2,F2557*$K$2,"")</f>
        <v/>
      </c>
      <c r="L2557" s="22" t="str">
        <f aca="false">IF(I2557&gt;=3,F2557*$L$2,"")</f>
        <v/>
      </c>
      <c r="M2557" s="22" t="str">
        <f aca="false">IF(I2557&gt;=4,F2557*$M$2,"")</f>
        <v/>
      </c>
      <c r="N2557" s="16" t="n">
        <v>0</v>
      </c>
      <c r="O2557" s="16" t="n">
        <v>0</v>
      </c>
      <c r="P2557" s="23" t="n">
        <v>0</v>
      </c>
      <c r="Q2557" s="22"/>
      <c r="R2557" s="38"/>
      <c r="S2557" s="25" t="n">
        <f aca="false">SUM(F2557,H2557,J2557,K2557,L2557,M2557)</f>
        <v>882.905046</v>
      </c>
      <c r="T2557" s="25" t="n">
        <f aca="false">SUM(F2557,H2557,J2557,K2557,L2557,M2557,Q2557)</f>
        <v>882.905046</v>
      </c>
      <c r="AMH2557" s="13"/>
      <c r="AMI2557" s="0"/>
      <c r="AMJ2557" s="0"/>
    </row>
    <row r="2558" s="39" customFormat="true" ht="13.8" hidden="false" customHeight="false" outlineLevel="0" collapsed="false">
      <c r="A2558" s="27" t="n">
        <v>40202160</v>
      </c>
      <c r="B2558" s="28" t="s">
        <v>2586</v>
      </c>
      <c r="C2558" s="29"/>
      <c r="D2558" s="29"/>
      <c r="E2558" s="27" t="s">
        <v>26</v>
      </c>
      <c r="F2558" s="19" t="n">
        <f aca="false">IF(C2558="",VLOOKUP(E2558,'PORTE E UCO'!$A$5:$D$46,4,0),VLOOKUP(E2558,'PORTE E UCO'!$A$5:$D$46,4,0)*C2558)</f>
        <v>324.442174</v>
      </c>
      <c r="G2558" s="30" t="n">
        <v>18.775</v>
      </c>
      <c r="H2558" s="21" t="n">
        <f aca="false">G2558*$R$2</f>
        <v>369.3724408</v>
      </c>
      <c r="I2558" s="27" t="n">
        <v>0</v>
      </c>
      <c r="J2558" s="22" t="str">
        <f aca="false">IF(I2558&gt;=1,F2558*$J$2,"")</f>
        <v/>
      </c>
      <c r="K2558" s="22" t="str">
        <f aca="false">IF(I2558&gt;=2,F2558*$K$2,"")</f>
        <v/>
      </c>
      <c r="L2558" s="22" t="str">
        <f aca="false">IF(I2558&gt;=3,F2558*$L$2,"")</f>
        <v/>
      </c>
      <c r="M2558" s="22" t="str">
        <f aca="false">IF(I2558&gt;=4,F2558*$M$2,"")</f>
        <v/>
      </c>
      <c r="N2558" s="27" t="n">
        <v>0</v>
      </c>
      <c r="O2558" s="27" t="n">
        <v>0</v>
      </c>
      <c r="P2558" s="31" t="n">
        <v>0</v>
      </c>
      <c r="Q2558" s="32"/>
      <c r="R2558" s="38"/>
      <c r="S2558" s="25" t="n">
        <f aca="false">SUM(F2558,H2558,J2558,K2558,L2558,M2558)</f>
        <v>693.8146148</v>
      </c>
      <c r="T2558" s="25" t="n">
        <f aca="false">SUM(F2558,H2558,J2558,K2558,L2558,M2558,Q2558)</f>
        <v>693.8146148</v>
      </c>
      <c r="AMH2558" s="13"/>
      <c r="AMI2558" s="0"/>
      <c r="AMJ2558" s="0"/>
    </row>
    <row r="2559" s="39" customFormat="true" ht="13.8" hidden="false" customHeight="false" outlineLevel="0" collapsed="false">
      <c r="A2559" s="16" t="n">
        <v>40202178</v>
      </c>
      <c r="B2559" s="17" t="s">
        <v>2587</v>
      </c>
      <c r="C2559" s="18"/>
      <c r="D2559" s="18"/>
      <c r="E2559" s="16" t="s">
        <v>223</v>
      </c>
      <c r="F2559" s="19" t="n">
        <f aca="false">IF(C2559="",VLOOKUP(E2559,'PORTE E UCO'!$A$5:$D$46,4,0),VLOOKUP(E2559,'PORTE E UCO'!$A$5:$D$46,4,0)*C2559)</f>
        <v>436.20385</v>
      </c>
      <c r="G2559" s="20" t="n">
        <v>5.2</v>
      </c>
      <c r="H2559" s="21" t="n">
        <f aca="false">G2559*$R$2</f>
        <v>102.3028864</v>
      </c>
      <c r="I2559" s="16" t="n">
        <v>0</v>
      </c>
      <c r="J2559" s="22" t="str">
        <f aca="false">IF(I2559&gt;=1,F2559*$J$2,"")</f>
        <v/>
      </c>
      <c r="K2559" s="22" t="str">
        <f aca="false">IF(I2559&gt;=2,F2559*$K$2,"")</f>
        <v/>
      </c>
      <c r="L2559" s="22" t="str">
        <f aca="false">IF(I2559&gt;=3,F2559*$L$2,"")</f>
        <v/>
      </c>
      <c r="M2559" s="22" t="str">
        <f aca="false">IF(I2559&gt;=4,F2559*$M$2,"")</f>
        <v/>
      </c>
      <c r="N2559" s="16" t="n">
        <v>0</v>
      </c>
      <c r="O2559" s="16" t="n">
        <v>0</v>
      </c>
      <c r="P2559" s="23" t="n">
        <v>0</v>
      </c>
      <c r="Q2559" s="22"/>
      <c r="R2559" s="38"/>
      <c r="S2559" s="25" t="n">
        <f aca="false">SUM(F2559,H2559,J2559,K2559,L2559,M2559)</f>
        <v>538.5067364</v>
      </c>
      <c r="T2559" s="25" t="n">
        <f aca="false">SUM(F2559,H2559,J2559,K2559,L2559,M2559,Q2559)</f>
        <v>538.5067364</v>
      </c>
      <c r="AMH2559" s="13"/>
      <c r="AMI2559" s="0"/>
      <c r="AMJ2559" s="0"/>
    </row>
    <row r="2560" s="39" customFormat="true" ht="13.8" hidden="false" customHeight="false" outlineLevel="0" collapsed="false">
      <c r="A2560" s="27" t="n">
        <v>40202186</v>
      </c>
      <c r="B2560" s="28" t="s">
        <v>2588</v>
      </c>
      <c r="C2560" s="29"/>
      <c r="D2560" s="29"/>
      <c r="E2560" s="27" t="s">
        <v>24</v>
      </c>
      <c r="F2560" s="19" t="n">
        <f aca="false">IF(C2560="",VLOOKUP(E2560,'PORTE E UCO'!$A$5:$D$46,4,0),VLOOKUP(E2560,'PORTE E UCO'!$A$5:$D$46,4,0)*C2560)</f>
        <v>377.223602</v>
      </c>
      <c r="G2560" s="30" t="n">
        <v>14.806</v>
      </c>
      <c r="H2560" s="21" t="n">
        <f aca="false">G2560*$R$2</f>
        <v>291.287795392</v>
      </c>
      <c r="I2560" s="27" t="n">
        <v>0</v>
      </c>
      <c r="J2560" s="22" t="str">
        <f aca="false">IF(I2560&gt;=1,F2560*$J$2,"")</f>
        <v/>
      </c>
      <c r="K2560" s="22" t="str">
        <f aca="false">IF(I2560&gt;=2,F2560*$K$2,"")</f>
        <v/>
      </c>
      <c r="L2560" s="22" t="str">
        <f aca="false">IF(I2560&gt;=3,F2560*$L$2,"")</f>
        <v/>
      </c>
      <c r="M2560" s="22" t="str">
        <f aca="false">IF(I2560&gt;=4,F2560*$M$2,"")</f>
        <v/>
      </c>
      <c r="N2560" s="27" t="n">
        <v>0</v>
      </c>
      <c r="O2560" s="27" t="n">
        <v>0</v>
      </c>
      <c r="P2560" s="31" t="n">
        <v>0</v>
      </c>
      <c r="Q2560" s="32"/>
      <c r="R2560" s="38"/>
      <c r="S2560" s="25" t="n">
        <f aca="false">SUM(F2560,H2560,J2560,K2560,L2560,M2560)</f>
        <v>668.511397392</v>
      </c>
      <c r="T2560" s="25" t="n">
        <f aca="false">SUM(F2560,H2560,J2560,K2560,L2560,M2560,Q2560)</f>
        <v>668.511397392</v>
      </c>
      <c r="AMH2560" s="13"/>
      <c r="AMI2560" s="0"/>
      <c r="AMJ2560" s="0"/>
    </row>
    <row r="2561" s="39" customFormat="true" ht="14.95" hidden="false" customHeight="false" outlineLevel="0" collapsed="false">
      <c r="A2561" s="16" t="n">
        <v>40202194</v>
      </c>
      <c r="B2561" s="17" t="s">
        <v>2589</v>
      </c>
      <c r="C2561" s="18"/>
      <c r="D2561" s="18"/>
      <c r="E2561" s="16" t="s">
        <v>223</v>
      </c>
      <c r="F2561" s="19" t="n">
        <f aca="false">IF(C2561="",VLOOKUP(E2561,'PORTE E UCO'!$A$5:$D$46,4,0),VLOOKUP(E2561,'PORTE E UCO'!$A$5:$D$46,4,0)*C2561)</f>
        <v>436.20385</v>
      </c>
      <c r="G2561" s="20" t="n">
        <v>14.806</v>
      </c>
      <c r="H2561" s="21" t="n">
        <f aca="false">G2561*$R$2</f>
        <v>291.287795392</v>
      </c>
      <c r="I2561" s="16" t="n">
        <v>0</v>
      </c>
      <c r="J2561" s="22" t="str">
        <f aca="false">IF(I2561&gt;=1,F2561*$J$2,"")</f>
        <v/>
      </c>
      <c r="K2561" s="22" t="str">
        <f aca="false">IF(I2561&gt;=2,F2561*$K$2,"")</f>
        <v/>
      </c>
      <c r="L2561" s="22" t="str">
        <f aca="false">IF(I2561&gt;=3,F2561*$L$2,"")</f>
        <v/>
      </c>
      <c r="M2561" s="22" t="str">
        <f aca="false">IF(I2561&gt;=4,F2561*$M$2,"")</f>
        <v/>
      </c>
      <c r="N2561" s="16" t="n">
        <v>0</v>
      </c>
      <c r="O2561" s="16" t="n">
        <v>0</v>
      </c>
      <c r="P2561" s="23" t="n">
        <v>0</v>
      </c>
      <c r="Q2561" s="22"/>
      <c r="R2561" s="38"/>
      <c r="S2561" s="25" t="n">
        <f aca="false">SUM(F2561,H2561,J2561,K2561,L2561,M2561)</f>
        <v>727.491645392</v>
      </c>
      <c r="T2561" s="25" t="n">
        <f aca="false">SUM(F2561,H2561,J2561,K2561,L2561,M2561,Q2561)</f>
        <v>727.491645392</v>
      </c>
      <c r="AMH2561" s="13"/>
      <c r="AMI2561" s="0"/>
      <c r="AMJ2561" s="0"/>
    </row>
    <row r="2562" s="39" customFormat="true" ht="13.8" hidden="false" customHeight="false" outlineLevel="0" collapsed="false">
      <c r="A2562" s="27" t="n">
        <v>40202208</v>
      </c>
      <c r="B2562" s="28" t="s">
        <v>2590</v>
      </c>
      <c r="C2562" s="29"/>
      <c r="D2562" s="29"/>
      <c r="E2562" s="27" t="s">
        <v>225</v>
      </c>
      <c r="F2562" s="19" t="n">
        <f aca="false">IF(C2562="",VLOOKUP(E2562,'PORTE E UCO'!$A$5:$D$46,4,0),VLOOKUP(E2562,'PORTE E UCO'!$A$5:$D$46,4,0)*C2562)</f>
        <v>1035.416342</v>
      </c>
      <c r="G2562" s="30" t="n">
        <v>7.233</v>
      </c>
      <c r="H2562" s="21" t="n">
        <f aca="false">G2562*$R$2</f>
        <v>142.299380256</v>
      </c>
      <c r="I2562" s="27" t="n">
        <v>1</v>
      </c>
      <c r="J2562" s="22" t="n">
        <f aca="false">IF(I2562&gt;=1,F2562*$J$2,"")</f>
        <v>310.6249026</v>
      </c>
      <c r="K2562" s="22" t="str">
        <f aca="false">IF(I2562&gt;=2,F2562*$K$2,"")</f>
        <v/>
      </c>
      <c r="L2562" s="22" t="str">
        <f aca="false">IF(I2562&gt;=3,F2562*$L$2,"")</f>
        <v/>
      </c>
      <c r="M2562" s="22" t="str">
        <f aca="false">IF(I2562&gt;=4,F2562*$M$2,"")</f>
        <v/>
      </c>
      <c r="N2562" s="27" t="n">
        <v>0</v>
      </c>
      <c r="O2562" s="27" t="n">
        <v>0</v>
      </c>
      <c r="P2562" s="31" t="n">
        <v>0</v>
      </c>
      <c r="Q2562" s="32"/>
      <c r="R2562" s="38"/>
      <c r="S2562" s="25" t="n">
        <f aca="false">SUM(F2562,H2562,J2562,K2562,L2562,M2562)</f>
        <v>1488.340624856</v>
      </c>
      <c r="T2562" s="25" t="n">
        <f aca="false">SUM(F2562,H2562,J2562,K2562,L2562,M2562,Q2562)</f>
        <v>1488.340624856</v>
      </c>
      <c r="AMH2562" s="13"/>
      <c r="AMI2562" s="0"/>
      <c r="AMJ2562" s="0"/>
    </row>
    <row r="2563" s="39" customFormat="true" ht="13.8" hidden="false" customHeight="false" outlineLevel="0" collapsed="false">
      <c r="A2563" s="16" t="n">
        <v>40202216</v>
      </c>
      <c r="B2563" s="17" t="s">
        <v>2591</v>
      </c>
      <c r="C2563" s="18"/>
      <c r="D2563" s="18"/>
      <c r="E2563" s="16" t="s">
        <v>223</v>
      </c>
      <c r="F2563" s="19" t="n">
        <f aca="false">IF(C2563="",VLOOKUP(E2563,'PORTE E UCO'!$A$5:$D$46,4,0),VLOOKUP(E2563,'PORTE E UCO'!$A$5:$D$46,4,0)*C2563)</f>
        <v>436.20385</v>
      </c>
      <c r="G2563" s="20" t="n">
        <v>30.41</v>
      </c>
      <c r="H2563" s="21" t="n">
        <f aca="false">G2563*$R$2</f>
        <v>598.27514912</v>
      </c>
      <c r="I2563" s="16" t="n">
        <v>1</v>
      </c>
      <c r="J2563" s="22" t="n">
        <f aca="false">IF(I2563&gt;=1,F2563*$J$2,"")</f>
        <v>130.861155</v>
      </c>
      <c r="K2563" s="22" t="str">
        <f aca="false">IF(I2563&gt;=2,F2563*$K$2,"")</f>
        <v/>
      </c>
      <c r="L2563" s="22" t="str">
        <f aca="false">IF(I2563&gt;=3,F2563*$L$2,"")</f>
        <v/>
      </c>
      <c r="M2563" s="22" t="str">
        <f aca="false">IF(I2563&gt;=4,F2563*$M$2,"")</f>
        <v/>
      </c>
      <c r="N2563" s="16" t="n">
        <v>0</v>
      </c>
      <c r="O2563" s="16" t="n">
        <v>0</v>
      </c>
      <c r="P2563" s="23" t="n">
        <v>0</v>
      </c>
      <c r="Q2563" s="22"/>
      <c r="R2563" s="38"/>
      <c r="S2563" s="25" t="n">
        <f aca="false">SUM(F2563,H2563,J2563,K2563,L2563,M2563)</f>
        <v>1165.34015412</v>
      </c>
      <c r="T2563" s="25" t="n">
        <f aca="false">SUM(F2563,H2563,J2563,K2563,L2563,M2563,Q2563)</f>
        <v>1165.34015412</v>
      </c>
      <c r="AMH2563" s="13"/>
      <c r="AMI2563" s="0"/>
      <c r="AMJ2563" s="0"/>
    </row>
    <row r="2564" s="39" customFormat="true" ht="13.8" hidden="false" customHeight="false" outlineLevel="0" collapsed="false">
      <c r="A2564" s="27" t="n">
        <v>40202224</v>
      </c>
      <c r="B2564" s="28" t="s">
        <v>2592</v>
      </c>
      <c r="C2564" s="29"/>
      <c r="D2564" s="29"/>
      <c r="E2564" s="27" t="s">
        <v>221</v>
      </c>
      <c r="F2564" s="19" t="n">
        <f aca="false">IF(C2564="",VLOOKUP(E2564,'PORTE E UCO'!$A$5:$D$46,4,0),VLOOKUP(E2564,'PORTE E UCO'!$A$5:$D$46,4,0)*C2564)</f>
        <v>1140.948712</v>
      </c>
      <c r="G2564" s="30"/>
      <c r="H2564" s="21" t="n">
        <f aca="false">G2564*$R$2</f>
        <v>0</v>
      </c>
      <c r="I2564" s="27" t="n">
        <v>1</v>
      </c>
      <c r="J2564" s="22" t="n">
        <f aca="false">IF(I2564&gt;=1,F2564*$J$2,"")</f>
        <v>342.2846136</v>
      </c>
      <c r="K2564" s="22" t="str">
        <f aca="false">IF(I2564&gt;=2,F2564*$K$2,"")</f>
        <v/>
      </c>
      <c r="L2564" s="22" t="str">
        <f aca="false">IF(I2564&gt;=3,F2564*$L$2,"")</f>
        <v/>
      </c>
      <c r="M2564" s="22" t="str">
        <f aca="false">IF(I2564&gt;=4,F2564*$M$2,"")</f>
        <v/>
      </c>
      <c r="N2564" s="27" t="n">
        <v>0</v>
      </c>
      <c r="O2564" s="27" t="n">
        <v>0</v>
      </c>
      <c r="P2564" s="31" t="n">
        <v>0</v>
      </c>
      <c r="Q2564" s="32"/>
      <c r="R2564" s="38"/>
      <c r="S2564" s="25" t="n">
        <f aca="false">SUM(F2564,H2564,J2564,K2564,L2564,M2564)</f>
        <v>1483.2333256</v>
      </c>
      <c r="T2564" s="25" t="n">
        <f aca="false">SUM(F2564,H2564,J2564,K2564,L2564,M2564,Q2564)</f>
        <v>1483.2333256</v>
      </c>
      <c r="AMH2564" s="13"/>
      <c r="AMI2564" s="0"/>
      <c r="AMJ2564" s="0"/>
    </row>
    <row r="2565" s="39" customFormat="true" ht="13.8" hidden="false" customHeight="false" outlineLevel="0" collapsed="false">
      <c r="A2565" s="16" t="n">
        <v>40202232</v>
      </c>
      <c r="B2565" s="17" t="s">
        <v>2593</v>
      </c>
      <c r="C2565" s="18"/>
      <c r="D2565" s="18"/>
      <c r="E2565" s="16" t="s">
        <v>221</v>
      </c>
      <c r="F2565" s="19" t="n">
        <f aca="false">IF(C2565="",VLOOKUP(E2565,'PORTE E UCO'!$A$5:$D$46,4,0),VLOOKUP(E2565,'PORTE E UCO'!$A$5:$D$46,4,0)*C2565)</f>
        <v>1140.948712</v>
      </c>
      <c r="G2565" s="20"/>
      <c r="H2565" s="21" t="n">
        <f aca="false">G2565*$R$2</f>
        <v>0</v>
      </c>
      <c r="I2565" s="16" t="n">
        <v>1</v>
      </c>
      <c r="J2565" s="22" t="n">
        <f aca="false">IF(I2565&gt;=1,F2565*$J$2,"")</f>
        <v>342.2846136</v>
      </c>
      <c r="K2565" s="22" t="str">
        <f aca="false">IF(I2565&gt;=2,F2565*$K$2,"")</f>
        <v/>
      </c>
      <c r="L2565" s="22" t="str">
        <f aca="false">IF(I2565&gt;=3,F2565*$L$2,"")</f>
        <v/>
      </c>
      <c r="M2565" s="22" t="str">
        <f aca="false">IF(I2565&gt;=4,F2565*$M$2,"")</f>
        <v/>
      </c>
      <c r="N2565" s="16" t="n">
        <v>0</v>
      </c>
      <c r="O2565" s="16" t="n">
        <v>0</v>
      </c>
      <c r="P2565" s="23" t="n">
        <v>0</v>
      </c>
      <c r="Q2565" s="22"/>
      <c r="R2565" s="38"/>
      <c r="S2565" s="25" t="n">
        <f aca="false">SUM(F2565,H2565,J2565,K2565,L2565,M2565)</f>
        <v>1483.2333256</v>
      </c>
      <c r="T2565" s="25" t="n">
        <f aca="false">SUM(F2565,H2565,J2565,K2565,L2565,M2565,Q2565)</f>
        <v>1483.2333256</v>
      </c>
      <c r="AMH2565" s="13"/>
      <c r="AMI2565" s="0"/>
      <c r="AMJ2565" s="0"/>
    </row>
    <row r="2566" s="39" customFormat="true" ht="13.8" hidden="false" customHeight="false" outlineLevel="0" collapsed="false">
      <c r="A2566" s="27" t="n">
        <v>40202240</v>
      </c>
      <c r="B2566" s="28" t="s">
        <v>2594</v>
      </c>
      <c r="C2566" s="29"/>
      <c r="D2566" s="29"/>
      <c r="E2566" s="27" t="s">
        <v>221</v>
      </c>
      <c r="F2566" s="19" t="n">
        <f aca="false">IF(C2566="",VLOOKUP(E2566,'PORTE E UCO'!$A$5:$D$46,4,0),VLOOKUP(E2566,'PORTE E UCO'!$A$5:$D$46,4,0)*C2566)</f>
        <v>1140.948712</v>
      </c>
      <c r="G2566" s="30"/>
      <c r="H2566" s="21" t="n">
        <f aca="false">G2566*$R$2</f>
        <v>0</v>
      </c>
      <c r="I2566" s="27" t="n">
        <v>1</v>
      </c>
      <c r="J2566" s="22" t="n">
        <f aca="false">IF(I2566&gt;=1,F2566*$J$2,"")</f>
        <v>342.2846136</v>
      </c>
      <c r="K2566" s="22" t="str">
        <f aca="false">IF(I2566&gt;=2,F2566*$K$2,"")</f>
        <v/>
      </c>
      <c r="L2566" s="22" t="str">
        <f aca="false">IF(I2566&gt;=3,F2566*$L$2,"")</f>
        <v/>
      </c>
      <c r="M2566" s="22" t="str">
        <f aca="false">IF(I2566&gt;=4,F2566*$M$2,"")</f>
        <v/>
      </c>
      <c r="N2566" s="27" t="n">
        <v>0</v>
      </c>
      <c r="O2566" s="27" t="n">
        <v>0</v>
      </c>
      <c r="P2566" s="31" t="n">
        <v>0</v>
      </c>
      <c r="Q2566" s="32"/>
      <c r="R2566" s="38"/>
      <c r="S2566" s="25" t="n">
        <f aca="false">SUM(F2566,H2566,J2566,K2566,L2566,M2566)</f>
        <v>1483.2333256</v>
      </c>
      <c r="T2566" s="25" t="n">
        <f aca="false">SUM(F2566,H2566,J2566,K2566,L2566,M2566,Q2566)</f>
        <v>1483.2333256</v>
      </c>
      <c r="AMH2566" s="13"/>
      <c r="AMI2566" s="0"/>
      <c r="AMJ2566" s="0"/>
    </row>
    <row r="2567" s="39" customFormat="true" ht="14.95" hidden="false" customHeight="false" outlineLevel="0" collapsed="false">
      <c r="A2567" s="16" t="n">
        <v>40202615</v>
      </c>
      <c r="B2567" s="17" t="s">
        <v>2595</v>
      </c>
      <c r="C2567" s="18"/>
      <c r="D2567" s="18"/>
      <c r="E2567" s="16" t="s">
        <v>26</v>
      </c>
      <c r="F2567" s="19" t="n">
        <f aca="false">IF(C2567="",VLOOKUP(E2567,'PORTE E UCO'!$A$5:$D$46,4,0),VLOOKUP(E2567,'PORTE E UCO'!$A$5:$D$46,4,0)*C2567)</f>
        <v>324.442174</v>
      </c>
      <c r="G2567" s="20" t="n">
        <v>13.67</v>
      </c>
      <c r="H2567" s="21" t="n">
        <f aca="false">G2567*$R$2</f>
        <v>268.93854944</v>
      </c>
      <c r="I2567" s="16" t="n">
        <v>0</v>
      </c>
      <c r="J2567" s="22" t="str">
        <f aca="false">IF(I2567&gt;=1,F2567*$J$2,"")</f>
        <v/>
      </c>
      <c r="K2567" s="22" t="str">
        <f aca="false">IF(I2567&gt;=2,F2567*$K$2,"")</f>
        <v/>
      </c>
      <c r="L2567" s="22" t="str">
        <f aca="false">IF(I2567&gt;=3,F2567*$L$2,"")</f>
        <v/>
      </c>
      <c r="M2567" s="22" t="str">
        <f aca="false">IF(I2567&gt;=4,F2567*$M$2,"")</f>
        <v/>
      </c>
      <c r="N2567" s="16" t="n">
        <v>0</v>
      </c>
      <c r="O2567" s="16" t="n">
        <v>0</v>
      </c>
      <c r="P2567" s="23" t="n">
        <v>0</v>
      </c>
      <c r="Q2567" s="22"/>
      <c r="R2567" s="38"/>
      <c r="S2567" s="25" t="n">
        <f aca="false">SUM(F2567,H2567,J2567,K2567,L2567,M2567)</f>
        <v>593.38072344</v>
      </c>
      <c r="T2567" s="25" t="n">
        <f aca="false">SUM(F2567,H2567,J2567,K2567,L2567,M2567,Q2567)</f>
        <v>593.38072344</v>
      </c>
      <c r="AMH2567" s="13"/>
      <c r="AMI2567" s="0"/>
      <c r="AMJ2567" s="0"/>
    </row>
    <row r="2568" s="39" customFormat="true" ht="13.8" hidden="false" customHeight="false" outlineLevel="0" collapsed="false">
      <c r="A2568" s="27" t="n">
        <v>40202038</v>
      </c>
      <c r="B2568" s="28" t="s">
        <v>2596</v>
      </c>
      <c r="C2568" s="29"/>
      <c r="D2568" s="29"/>
      <c r="E2568" s="27" t="s">
        <v>171</v>
      </c>
      <c r="F2568" s="19" t="n">
        <f aca="false">IF(C2568="",VLOOKUP(E2568,'PORTE E UCO'!$A$5:$D$46,4,0),VLOOKUP(E2568,'PORTE E UCO'!$A$5:$D$46,4,0)*C2568)</f>
        <v>287.188282</v>
      </c>
      <c r="G2568" s="30" t="n">
        <v>15.45</v>
      </c>
      <c r="H2568" s="21" t="n">
        <f aca="false">G2568*$R$2</f>
        <v>303.9576144</v>
      </c>
      <c r="I2568" s="27" t="n">
        <v>0</v>
      </c>
      <c r="J2568" s="22" t="str">
        <f aca="false">IF(I2568&gt;=1,F2568*$J$2,"")</f>
        <v/>
      </c>
      <c r="K2568" s="22" t="str">
        <f aca="false">IF(I2568&gt;=2,F2568*$K$2,"")</f>
        <v/>
      </c>
      <c r="L2568" s="22" t="str">
        <f aca="false">IF(I2568&gt;=3,F2568*$L$2,"")</f>
        <v/>
      </c>
      <c r="M2568" s="22" t="str">
        <f aca="false">IF(I2568&gt;=4,F2568*$M$2,"")</f>
        <v/>
      </c>
      <c r="N2568" s="27" t="n">
        <v>0</v>
      </c>
      <c r="O2568" s="27" t="n">
        <v>0</v>
      </c>
      <c r="P2568" s="31" t="n">
        <v>0</v>
      </c>
      <c r="Q2568" s="32"/>
      <c r="R2568" s="38"/>
      <c r="S2568" s="25" t="n">
        <f aca="false">SUM(F2568,H2568,J2568,K2568,L2568,M2568)</f>
        <v>591.1458964</v>
      </c>
      <c r="T2568" s="25" t="n">
        <f aca="false">SUM(F2568,H2568,J2568,K2568,L2568,M2568,Q2568)</f>
        <v>591.1458964</v>
      </c>
      <c r="AMH2568" s="13"/>
      <c r="AMI2568" s="0"/>
      <c r="AMJ2568" s="0"/>
    </row>
    <row r="2569" s="39" customFormat="true" ht="13.8" hidden="false" customHeight="false" outlineLevel="0" collapsed="false">
      <c r="A2569" s="16" t="n">
        <v>40202747</v>
      </c>
      <c r="B2569" s="17" t="s">
        <v>2597</v>
      </c>
      <c r="C2569" s="18"/>
      <c r="D2569" s="18"/>
      <c r="E2569" s="16" t="s">
        <v>171</v>
      </c>
      <c r="F2569" s="19" t="n">
        <f aca="false">IF(C2569="",VLOOKUP(E2569,'PORTE E UCO'!$A$5:$D$46,4,0),VLOOKUP(E2569,'PORTE E UCO'!$A$5:$D$46,4,0)*C2569)</f>
        <v>287.188282</v>
      </c>
      <c r="G2569" s="20" t="n">
        <v>15.45</v>
      </c>
      <c r="H2569" s="21" t="n">
        <f aca="false">G2569*$R$2</f>
        <v>303.9576144</v>
      </c>
      <c r="I2569" s="16" t="n">
        <v>0</v>
      </c>
      <c r="J2569" s="22" t="str">
        <f aca="false">IF(I2569&gt;=1,F2569*$J$2,"")</f>
        <v/>
      </c>
      <c r="K2569" s="22" t="str">
        <f aca="false">IF(I2569&gt;=2,F2569*$K$2,"")</f>
        <v/>
      </c>
      <c r="L2569" s="22" t="str">
        <f aca="false">IF(I2569&gt;=3,F2569*$L$2,"")</f>
        <v/>
      </c>
      <c r="M2569" s="22" t="str">
        <f aca="false">IF(I2569&gt;=4,F2569*$M$2,"")</f>
        <v/>
      </c>
      <c r="N2569" s="16" t="n">
        <v>0</v>
      </c>
      <c r="O2569" s="16" t="n">
        <v>0</v>
      </c>
      <c r="P2569" s="23" t="n">
        <v>0</v>
      </c>
      <c r="Q2569" s="22"/>
      <c r="R2569" s="38"/>
      <c r="S2569" s="25" t="n">
        <f aca="false">SUM(F2569,H2569,J2569,K2569,L2569,M2569)</f>
        <v>591.1458964</v>
      </c>
      <c r="T2569" s="25" t="n">
        <f aca="false">SUM(F2569,H2569,J2569,K2569,L2569,M2569,Q2569)</f>
        <v>591.1458964</v>
      </c>
      <c r="AMH2569" s="13"/>
      <c r="AMI2569" s="0"/>
      <c r="AMJ2569" s="0"/>
    </row>
    <row r="2570" s="39" customFormat="true" ht="13.8" hidden="false" customHeight="false" outlineLevel="0" collapsed="false">
      <c r="A2570" s="27" t="n">
        <v>40202259</v>
      </c>
      <c r="B2570" s="28" t="s">
        <v>2598</v>
      </c>
      <c r="C2570" s="29"/>
      <c r="D2570" s="29"/>
      <c r="E2570" s="27" t="s">
        <v>62</v>
      </c>
      <c r="F2570" s="19" t="n">
        <f aca="false">IF(C2570="",VLOOKUP(E2570,'PORTE E UCO'!$A$5:$D$46,4,0),VLOOKUP(E2570,'PORTE E UCO'!$A$5:$D$46,4,0)*C2570)</f>
        <v>524.694546</v>
      </c>
      <c r="G2570" s="30" t="n">
        <v>14.806</v>
      </c>
      <c r="H2570" s="21" t="n">
        <f aca="false">G2570*$R$2</f>
        <v>291.287795392</v>
      </c>
      <c r="I2570" s="27" t="n">
        <v>0</v>
      </c>
      <c r="J2570" s="22" t="str">
        <f aca="false">IF(I2570&gt;=1,F2570*$J$2,"")</f>
        <v/>
      </c>
      <c r="K2570" s="22" t="str">
        <f aca="false">IF(I2570&gt;=2,F2570*$K$2,"")</f>
        <v/>
      </c>
      <c r="L2570" s="22" t="str">
        <f aca="false">IF(I2570&gt;=3,F2570*$L$2,"")</f>
        <v/>
      </c>
      <c r="M2570" s="22" t="str">
        <f aca="false">IF(I2570&gt;=4,F2570*$M$2,"")</f>
        <v/>
      </c>
      <c r="N2570" s="27" t="n">
        <v>0</v>
      </c>
      <c r="O2570" s="27" t="n">
        <v>0</v>
      </c>
      <c r="P2570" s="31" t="n">
        <v>0</v>
      </c>
      <c r="Q2570" s="32"/>
      <c r="R2570" s="38"/>
      <c r="S2570" s="25" t="n">
        <f aca="false">SUM(F2570,H2570,J2570,K2570,L2570,M2570)</f>
        <v>815.982341392</v>
      </c>
      <c r="T2570" s="25" t="n">
        <f aca="false">SUM(F2570,H2570,J2570,K2570,L2570,M2570,Q2570)</f>
        <v>815.982341392</v>
      </c>
      <c r="AMH2570" s="13"/>
      <c r="AMI2570" s="0"/>
      <c r="AMJ2570" s="0"/>
    </row>
    <row r="2571" s="39" customFormat="true" ht="13.8" hidden="false" customHeight="false" outlineLevel="0" collapsed="false">
      <c r="A2571" s="16" t="n">
        <v>40202267</v>
      </c>
      <c r="B2571" s="17" t="s">
        <v>2599</v>
      </c>
      <c r="C2571" s="18"/>
      <c r="D2571" s="18"/>
      <c r="E2571" s="16" t="s">
        <v>225</v>
      </c>
      <c r="F2571" s="19" t="n">
        <f aca="false">IF(C2571="",VLOOKUP(E2571,'PORTE E UCO'!$A$5:$D$46,4,0),VLOOKUP(E2571,'PORTE E UCO'!$A$5:$D$46,4,0)*C2571)</f>
        <v>1035.416342</v>
      </c>
      <c r="G2571" s="20" t="n">
        <v>7.232</v>
      </c>
      <c r="H2571" s="21" t="n">
        <f aca="false">G2571*$R$2</f>
        <v>142.279706624</v>
      </c>
      <c r="I2571" s="16" t="n">
        <v>1</v>
      </c>
      <c r="J2571" s="22" t="n">
        <f aca="false">IF(I2571&gt;=1,F2571*$J$2,"")</f>
        <v>310.6249026</v>
      </c>
      <c r="K2571" s="22" t="str">
        <f aca="false">IF(I2571&gt;=2,F2571*$K$2,"")</f>
        <v/>
      </c>
      <c r="L2571" s="22" t="str">
        <f aca="false">IF(I2571&gt;=3,F2571*$L$2,"")</f>
        <v/>
      </c>
      <c r="M2571" s="22" t="str">
        <f aca="false">IF(I2571&gt;=4,F2571*$M$2,"")</f>
        <v/>
      </c>
      <c r="N2571" s="16" t="n">
        <v>0</v>
      </c>
      <c r="O2571" s="16" t="n">
        <v>0</v>
      </c>
      <c r="P2571" s="23" t="n">
        <v>0</v>
      </c>
      <c r="Q2571" s="22"/>
      <c r="R2571" s="38"/>
      <c r="S2571" s="25" t="n">
        <f aca="false">SUM(F2571,H2571,J2571,K2571,L2571,M2571)</f>
        <v>1488.320951224</v>
      </c>
      <c r="T2571" s="25" t="n">
        <f aca="false">SUM(F2571,H2571,J2571,K2571,L2571,M2571,Q2571)</f>
        <v>1488.320951224</v>
      </c>
      <c r="AMH2571" s="13"/>
      <c r="AMI2571" s="0"/>
      <c r="AMJ2571" s="0"/>
    </row>
    <row r="2572" s="39" customFormat="true" ht="13.8" hidden="false" customHeight="false" outlineLevel="0" collapsed="false">
      <c r="A2572" s="27" t="n">
        <v>40202283</v>
      </c>
      <c r="B2572" s="28" t="s">
        <v>2600</v>
      </c>
      <c r="C2572" s="29"/>
      <c r="D2572" s="29"/>
      <c r="E2572" s="27" t="s">
        <v>223</v>
      </c>
      <c r="F2572" s="19" t="n">
        <f aca="false">IF(C2572="",VLOOKUP(E2572,'PORTE E UCO'!$A$5:$D$46,4,0),VLOOKUP(E2572,'PORTE E UCO'!$A$5:$D$46,4,0)*C2572)</f>
        <v>436.20385</v>
      </c>
      <c r="G2572" s="30" t="n">
        <v>7.232</v>
      </c>
      <c r="H2572" s="21" t="n">
        <f aca="false">G2572*$R$2</f>
        <v>142.279706624</v>
      </c>
      <c r="I2572" s="27" t="n">
        <v>1</v>
      </c>
      <c r="J2572" s="22" t="n">
        <f aca="false">IF(I2572&gt;=1,F2572*$J$2,"")</f>
        <v>130.861155</v>
      </c>
      <c r="K2572" s="22" t="str">
        <f aca="false">IF(I2572&gt;=2,F2572*$K$2,"")</f>
        <v/>
      </c>
      <c r="L2572" s="22" t="str">
        <f aca="false">IF(I2572&gt;=3,F2572*$L$2,"")</f>
        <v/>
      </c>
      <c r="M2572" s="22" t="str">
        <f aca="false">IF(I2572&gt;=4,F2572*$M$2,"")</f>
        <v/>
      </c>
      <c r="N2572" s="27" t="n">
        <v>0</v>
      </c>
      <c r="O2572" s="27" t="n">
        <v>0</v>
      </c>
      <c r="P2572" s="31" t="n">
        <v>0</v>
      </c>
      <c r="Q2572" s="32"/>
      <c r="R2572" s="38"/>
      <c r="S2572" s="25" t="n">
        <f aca="false">SUM(F2572,H2572,J2572,K2572,L2572,M2572)</f>
        <v>709.344711624</v>
      </c>
      <c r="T2572" s="25" t="n">
        <f aca="false">SUM(F2572,H2572,J2572,K2572,L2572,M2572,Q2572)</f>
        <v>709.344711624</v>
      </c>
      <c r="AMH2572" s="13"/>
      <c r="AMI2572" s="0"/>
      <c r="AMJ2572" s="0"/>
    </row>
    <row r="2573" s="39" customFormat="true" ht="13.8" hidden="false" customHeight="false" outlineLevel="0" collapsed="false">
      <c r="A2573" s="16" t="n">
        <v>40202291</v>
      </c>
      <c r="B2573" s="17" t="s">
        <v>2601</v>
      </c>
      <c r="C2573" s="18"/>
      <c r="D2573" s="18"/>
      <c r="E2573" s="16" t="s">
        <v>62</v>
      </c>
      <c r="F2573" s="19" t="n">
        <f aca="false">IF(C2573="",VLOOKUP(E2573,'PORTE E UCO'!$A$5:$D$46,4,0),VLOOKUP(E2573,'PORTE E UCO'!$A$5:$D$46,4,0)*C2573)</f>
        <v>524.694546</v>
      </c>
      <c r="G2573" s="20" t="n">
        <v>7.232</v>
      </c>
      <c r="H2573" s="21" t="n">
        <f aca="false">G2573*$R$2</f>
        <v>142.279706624</v>
      </c>
      <c r="I2573" s="16" t="n">
        <v>0</v>
      </c>
      <c r="J2573" s="22" t="str">
        <f aca="false">IF(I2573&gt;=1,F2573*$J$2,"")</f>
        <v/>
      </c>
      <c r="K2573" s="22" t="str">
        <f aca="false">IF(I2573&gt;=2,F2573*$K$2,"")</f>
        <v/>
      </c>
      <c r="L2573" s="22" t="str">
        <f aca="false">IF(I2573&gt;=3,F2573*$L$2,"")</f>
        <v/>
      </c>
      <c r="M2573" s="22" t="str">
        <f aca="false">IF(I2573&gt;=4,F2573*$M$2,"")</f>
        <v/>
      </c>
      <c r="N2573" s="16" t="n">
        <v>0</v>
      </c>
      <c r="O2573" s="16" t="n">
        <v>0</v>
      </c>
      <c r="P2573" s="23" t="n">
        <v>0</v>
      </c>
      <c r="Q2573" s="22"/>
      <c r="R2573" s="38"/>
      <c r="S2573" s="25" t="n">
        <f aca="false">SUM(F2573,H2573,J2573,K2573,L2573,M2573)</f>
        <v>666.974252624</v>
      </c>
      <c r="T2573" s="25" t="n">
        <f aca="false">SUM(F2573,H2573,J2573,K2573,L2573,M2573,Q2573)</f>
        <v>666.974252624</v>
      </c>
      <c r="AMH2573" s="13"/>
      <c r="AMI2573" s="0"/>
      <c r="AMJ2573" s="0"/>
    </row>
    <row r="2574" s="39" customFormat="true" ht="13.8" hidden="false" customHeight="false" outlineLevel="0" collapsed="false">
      <c r="A2574" s="27" t="n">
        <v>40202305</v>
      </c>
      <c r="B2574" s="28" t="s">
        <v>2602</v>
      </c>
      <c r="C2574" s="29"/>
      <c r="D2574" s="29"/>
      <c r="E2574" s="27" t="s">
        <v>62</v>
      </c>
      <c r="F2574" s="19" t="n">
        <f aca="false">IF(C2574="",VLOOKUP(E2574,'PORTE E UCO'!$A$5:$D$46,4,0),VLOOKUP(E2574,'PORTE E UCO'!$A$5:$D$46,4,0)*C2574)</f>
        <v>524.694546</v>
      </c>
      <c r="G2574" s="30" t="n">
        <v>7.232</v>
      </c>
      <c r="H2574" s="21" t="n">
        <f aca="false">G2574*$R$2</f>
        <v>142.279706624</v>
      </c>
      <c r="I2574" s="27" t="n">
        <v>0</v>
      </c>
      <c r="J2574" s="22" t="str">
        <f aca="false">IF(I2574&gt;=1,F2574*$J$2,"")</f>
        <v/>
      </c>
      <c r="K2574" s="22" t="str">
        <f aca="false">IF(I2574&gt;=2,F2574*$K$2,"")</f>
        <v/>
      </c>
      <c r="L2574" s="22" t="str">
        <f aca="false">IF(I2574&gt;=3,F2574*$L$2,"")</f>
        <v/>
      </c>
      <c r="M2574" s="22" t="str">
        <f aca="false">IF(I2574&gt;=4,F2574*$M$2,"")</f>
        <v/>
      </c>
      <c r="N2574" s="27" t="n">
        <v>0</v>
      </c>
      <c r="O2574" s="27" t="n">
        <v>0</v>
      </c>
      <c r="P2574" s="31" t="n">
        <v>0</v>
      </c>
      <c r="Q2574" s="32"/>
      <c r="R2574" s="38"/>
      <c r="S2574" s="25" t="n">
        <f aca="false">SUM(F2574,H2574,J2574,K2574,L2574,M2574)</f>
        <v>666.974252624</v>
      </c>
      <c r="T2574" s="25" t="n">
        <f aca="false">SUM(F2574,H2574,J2574,K2574,L2574,M2574,Q2574)</f>
        <v>666.974252624</v>
      </c>
      <c r="AMH2574" s="13"/>
      <c r="AMI2574" s="0"/>
      <c r="AMJ2574" s="0"/>
    </row>
    <row r="2575" s="39" customFormat="true" ht="13.8" hidden="false" customHeight="false" outlineLevel="0" collapsed="false">
      <c r="A2575" s="16" t="n">
        <v>40202313</v>
      </c>
      <c r="B2575" s="17" t="s">
        <v>2603</v>
      </c>
      <c r="C2575" s="18"/>
      <c r="D2575" s="18"/>
      <c r="E2575" s="16" t="s">
        <v>225</v>
      </c>
      <c r="F2575" s="19" t="n">
        <f aca="false">IF(C2575="",VLOOKUP(E2575,'PORTE E UCO'!$A$5:$D$46,4,0),VLOOKUP(E2575,'PORTE E UCO'!$A$5:$D$46,4,0)*C2575)</f>
        <v>1035.416342</v>
      </c>
      <c r="G2575" s="20" t="n">
        <v>9.835</v>
      </c>
      <c r="H2575" s="21" t="n">
        <f aca="false">G2575*$R$2</f>
        <v>193.49017072</v>
      </c>
      <c r="I2575" s="16" t="n">
        <v>0</v>
      </c>
      <c r="J2575" s="22" t="str">
        <f aca="false">IF(I2575&gt;=1,F2575*$J$2,"")</f>
        <v/>
      </c>
      <c r="K2575" s="22" t="str">
        <f aca="false">IF(I2575&gt;=2,F2575*$K$2,"")</f>
        <v/>
      </c>
      <c r="L2575" s="22" t="str">
        <f aca="false">IF(I2575&gt;=3,F2575*$L$2,"")</f>
        <v/>
      </c>
      <c r="M2575" s="22" t="str">
        <f aca="false">IF(I2575&gt;=4,F2575*$M$2,"")</f>
        <v/>
      </c>
      <c r="N2575" s="16" t="n">
        <v>0</v>
      </c>
      <c r="O2575" s="16" t="n">
        <v>0</v>
      </c>
      <c r="P2575" s="23" t="n">
        <v>0</v>
      </c>
      <c r="Q2575" s="22"/>
      <c r="R2575" s="38"/>
      <c r="S2575" s="25" t="n">
        <f aca="false">SUM(F2575,H2575,J2575,K2575,L2575,M2575)</f>
        <v>1228.90651272</v>
      </c>
      <c r="T2575" s="25" t="n">
        <f aca="false">SUM(F2575,H2575,J2575,K2575,L2575,M2575,Q2575)</f>
        <v>1228.90651272</v>
      </c>
      <c r="AMH2575" s="13"/>
      <c r="AMI2575" s="0"/>
      <c r="AMJ2575" s="0"/>
    </row>
    <row r="2576" s="39" customFormat="true" ht="13.8" hidden="false" customHeight="false" outlineLevel="0" collapsed="false">
      <c r="A2576" s="27" t="n">
        <v>40202330</v>
      </c>
      <c r="B2576" s="28" t="s">
        <v>2604</v>
      </c>
      <c r="C2576" s="29"/>
      <c r="D2576" s="29"/>
      <c r="E2576" s="27" t="s">
        <v>257</v>
      </c>
      <c r="F2576" s="19" t="n">
        <f aca="false">IF(C2576="",VLOOKUP(E2576,'PORTE E UCO'!$A$5:$D$46,4,0),VLOOKUP(E2576,'PORTE E UCO'!$A$5:$D$46,4,0)*C2576)</f>
        <v>400.494582</v>
      </c>
      <c r="G2576" s="30" t="n">
        <v>9.835</v>
      </c>
      <c r="H2576" s="21" t="n">
        <f aca="false">G2576*$R$2</f>
        <v>193.49017072</v>
      </c>
      <c r="I2576" s="27" t="n">
        <v>0</v>
      </c>
      <c r="J2576" s="22" t="str">
        <f aca="false">IF(I2576&gt;=1,F2576*$J$2,"")</f>
        <v/>
      </c>
      <c r="K2576" s="22" t="str">
        <f aca="false">IF(I2576&gt;=2,F2576*$K$2,"")</f>
        <v/>
      </c>
      <c r="L2576" s="22" t="str">
        <f aca="false">IF(I2576&gt;=3,F2576*$L$2,"")</f>
        <v/>
      </c>
      <c r="M2576" s="22" t="str">
        <f aca="false">IF(I2576&gt;=4,F2576*$M$2,"")</f>
        <v/>
      </c>
      <c r="N2576" s="27" t="n">
        <v>0</v>
      </c>
      <c r="O2576" s="27" t="n">
        <v>0</v>
      </c>
      <c r="P2576" s="31" t="n">
        <v>0</v>
      </c>
      <c r="Q2576" s="32"/>
      <c r="R2576" s="38"/>
      <c r="S2576" s="25" t="n">
        <f aca="false">SUM(F2576,H2576,J2576,K2576,L2576,M2576)</f>
        <v>593.98475272</v>
      </c>
      <c r="T2576" s="25" t="n">
        <f aca="false">SUM(F2576,H2576,J2576,K2576,L2576,M2576,Q2576)</f>
        <v>593.98475272</v>
      </c>
      <c r="AMH2576" s="13"/>
      <c r="AMI2576" s="0"/>
      <c r="AMJ2576" s="0"/>
    </row>
    <row r="2577" s="39" customFormat="true" ht="13.8" hidden="false" customHeight="false" outlineLevel="0" collapsed="false">
      <c r="A2577" s="16" t="n">
        <v>40202348</v>
      </c>
      <c r="B2577" s="17" t="s">
        <v>2605</v>
      </c>
      <c r="C2577" s="18"/>
      <c r="D2577" s="18"/>
      <c r="E2577" s="16" t="s">
        <v>225</v>
      </c>
      <c r="F2577" s="19" t="n">
        <f aca="false">IF(C2577="",VLOOKUP(E2577,'PORTE E UCO'!$A$5:$D$46,4,0),VLOOKUP(E2577,'PORTE E UCO'!$A$5:$D$46,4,0)*C2577)</f>
        <v>1035.416342</v>
      </c>
      <c r="G2577" s="20" t="n">
        <v>7.232</v>
      </c>
      <c r="H2577" s="21" t="n">
        <f aca="false">G2577*$R$2</f>
        <v>142.279706624</v>
      </c>
      <c r="I2577" s="16" t="n">
        <v>1</v>
      </c>
      <c r="J2577" s="22" t="n">
        <f aca="false">IF(I2577&gt;=1,F2577*$J$2,"")</f>
        <v>310.6249026</v>
      </c>
      <c r="K2577" s="22" t="str">
        <f aca="false">IF(I2577&gt;=2,F2577*$K$2,"")</f>
        <v/>
      </c>
      <c r="L2577" s="22" t="str">
        <f aca="false">IF(I2577&gt;=3,F2577*$L$2,"")</f>
        <v/>
      </c>
      <c r="M2577" s="22" t="str">
        <f aca="false">IF(I2577&gt;=4,F2577*$M$2,"")</f>
        <v/>
      </c>
      <c r="N2577" s="16" t="n">
        <v>0</v>
      </c>
      <c r="O2577" s="16" t="n">
        <v>0</v>
      </c>
      <c r="P2577" s="23" t="n">
        <v>0</v>
      </c>
      <c r="Q2577" s="22"/>
      <c r="R2577" s="38"/>
      <c r="S2577" s="25" t="n">
        <f aca="false">SUM(F2577,H2577,J2577,K2577,L2577,M2577)</f>
        <v>1488.320951224</v>
      </c>
      <c r="T2577" s="25" t="n">
        <f aca="false">SUM(F2577,H2577,J2577,K2577,L2577,M2577,Q2577)</f>
        <v>1488.320951224</v>
      </c>
      <c r="AMH2577" s="13"/>
      <c r="AMI2577" s="0"/>
      <c r="AMJ2577" s="0"/>
    </row>
    <row r="2578" s="39" customFormat="true" ht="13.8" hidden="false" customHeight="false" outlineLevel="0" collapsed="false">
      <c r="A2578" s="27" t="n">
        <v>40202356</v>
      </c>
      <c r="B2578" s="28" t="s">
        <v>2606</v>
      </c>
      <c r="C2578" s="29"/>
      <c r="D2578" s="29"/>
      <c r="E2578" s="27" t="s">
        <v>272</v>
      </c>
      <c r="F2578" s="19" t="n">
        <f aca="false">IF(C2578="",VLOOKUP(E2578,'PORTE E UCO'!$A$5:$D$46,4,0),VLOOKUP(E2578,'PORTE E UCO'!$A$5:$D$46,4,0)*C2578)</f>
        <v>801.009488</v>
      </c>
      <c r="G2578" s="30" t="n">
        <v>63.139</v>
      </c>
      <c r="H2578" s="21" t="n">
        <f aca="false">G2578*$R$2</f>
        <v>1242.173450848</v>
      </c>
      <c r="I2578" s="27" t="n">
        <v>1</v>
      </c>
      <c r="J2578" s="22" t="n">
        <f aca="false">IF(I2578&gt;=1,F2578*$J$2,"")</f>
        <v>240.3028464</v>
      </c>
      <c r="K2578" s="22" t="str">
        <f aca="false">IF(I2578&gt;=2,F2578*$K$2,"")</f>
        <v/>
      </c>
      <c r="L2578" s="22" t="str">
        <f aca="false">IF(I2578&gt;=3,F2578*$L$2,"")</f>
        <v/>
      </c>
      <c r="M2578" s="22" t="str">
        <f aca="false">IF(I2578&gt;=4,F2578*$M$2,"")</f>
        <v/>
      </c>
      <c r="N2578" s="27" t="n">
        <v>0</v>
      </c>
      <c r="O2578" s="27" t="n">
        <v>0</v>
      </c>
      <c r="P2578" s="31" t="n">
        <v>0</v>
      </c>
      <c r="Q2578" s="32"/>
      <c r="R2578" s="38"/>
      <c r="S2578" s="25" t="n">
        <f aca="false">SUM(F2578,H2578,J2578,K2578,L2578,M2578)</f>
        <v>2283.485785248</v>
      </c>
      <c r="T2578" s="25" t="n">
        <f aca="false">SUM(F2578,H2578,J2578,K2578,L2578,M2578,Q2578)</f>
        <v>2283.485785248</v>
      </c>
      <c r="AMH2578" s="13"/>
      <c r="AMI2578" s="0"/>
      <c r="AMJ2578" s="0"/>
    </row>
    <row r="2579" s="39" customFormat="true" ht="14.95" hidden="false" customHeight="false" outlineLevel="0" collapsed="false">
      <c r="A2579" s="16" t="n">
        <v>40202364</v>
      </c>
      <c r="B2579" s="17" t="s">
        <v>2607</v>
      </c>
      <c r="C2579" s="18"/>
      <c r="D2579" s="18"/>
      <c r="E2579" s="16" t="s">
        <v>24</v>
      </c>
      <c r="F2579" s="19" t="n">
        <f aca="false">IF(C2579="",VLOOKUP(E2579,'PORTE E UCO'!$A$5:$D$46,4,0),VLOOKUP(E2579,'PORTE E UCO'!$A$5:$D$46,4,0)*C2579)</f>
        <v>377.223602</v>
      </c>
      <c r="G2579" s="20" t="n">
        <v>16</v>
      </c>
      <c r="H2579" s="21" t="n">
        <f aca="false">G2579*$R$2</f>
        <v>314.778112</v>
      </c>
      <c r="I2579" s="16" t="n">
        <v>0</v>
      </c>
      <c r="J2579" s="22" t="str">
        <f aca="false">IF(I2579&gt;=1,F2579*$J$2,"")</f>
        <v/>
      </c>
      <c r="K2579" s="22" t="str">
        <f aca="false">IF(I2579&gt;=2,F2579*$K$2,"")</f>
        <v/>
      </c>
      <c r="L2579" s="22" t="str">
        <f aca="false">IF(I2579&gt;=3,F2579*$L$2,"")</f>
        <v/>
      </c>
      <c r="M2579" s="22" t="str">
        <f aca="false">IF(I2579&gt;=4,F2579*$M$2,"")</f>
        <v/>
      </c>
      <c r="N2579" s="16" t="n">
        <v>0</v>
      </c>
      <c r="O2579" s="16" t="n">
        <v>0</v>
      </c>
      <c r="P2579" s="23" t="n">
        <v>0</v>
      </c>
      <c r="Q2579" s="22"/>
      <c r="R2579" s="38"/>
      <c r="S2579" s="25" t="n">
        <f aca="false">SUM(F2579,H2579,J2579,K2579,L2579,M2579)</f>
        <v>692.001714</v>
      </c>
      <c r="T2579" s="25" t="n">
        <f aca="false">SUM(F2579,H2579,J2579,K2579,L2579,M2579,Q2579)</f>
        <v>692.001714</v>
      </c>
      <c r="AMH2579" s="13"/>
      <c r="AMI2579" s="0"/>
      <c r="AMJ2579" s="0"/>
    </row>
    <row r="2580" s="39" customFormat="true" ht="14.95" hidden="false" customHeight="false" outlineLevel="0" collapsed="false">
      <c r="A2580" s="27" t="n">
        <v>40202372</v>
      </c>
      <c r="B2580" s="28" t="s">
        <v>2608</v>
      </c>
      <c r="C2580" s="29"/>
      <c r="D2580" s="29"/>
      <c r="E2580" s="27" t="s">
        <v>37</v>
      </c>
      <c r="F2580" s="19" t="n">
        <f aca="false">IF(C2580="",VLOOKUP(E2580,'PORTE E UCO'!$A$5:$D$46,4,0),VLOOKUP(E2580,'PORTE E UCO'!$A$5:$D$46,4,0)*C2580)</f>
        <v>192.437794</v>
      </c>
      <c r="G2580" s="30" t="n">
        <v>13</v>
      </c>
      <c r="H2580" s="21" t="n">
        <f aca="false">G2580*$R$2</f>
        <v>255.757216</v>
      </c>
      <c r="I2580" s="27" t="n">
        <v>0</v>
      </c>
      <c r="J2580" s="22" t="str">
        <f aca="false">IF(I2580&gt;=1,F2580*$J$2,"")</f>
        <v/>
      </c>
      <c r="K2580" s="22" t="str">
        <f aca="false">IF(I2580&gt;=2,F2580*$K$2,"")</f>
        <v/>
      </c>
      <c r="L2580" s="22" t="str">
        <f aca="false">IF(I2580&gt;=3,F2580*$L$2,"")</f>
        <v/>
      </c>
      <c r="M2580" s="22" t="str">
        <f aca="false">IF(I2580&gt;=4,F2580*$M$2,"")</f>
        <v/>
      </c>
      <c r="N2580" s="27" t="n">
        <v>0</v>
      </c>
      <c r="O2580" s="27" t="n">
        <v>0</v>
      </c>
      <c r="P2580" s="31" t="n">
        <v>0</v>
      </c>
      <c r="Q2580" s="32"/>
      <c r="R2580" s="38"/>
      <c r="S2580" s="25" t="n">
        <f aca="false">SUM(F2580,H2580,J2580,K2580,L2580,M2580)</f>
        <v>448.19501</v>
      </c>
      <c r="T2580" s="25" t="n">
        <f aca="false">SUM(F2580,H2580,J2580,K2580,L2580,M2580,Q2580)</f>
        <v>448.19501</v>
      </c>
      <c r="AMH2580" s="13"/>
      <c r="AMI2580" s="0"/>
      <c r="AMJ2580" s="0"/>
    </row>
    <row r="2581" s="39" customFormat="true" ht="13.8" hidden="false" customHeight="false" outlineLevel="0" collapsed="false">
      <c r="A2581" s="16" t="n">
        <v>40202399</v>
      </c>
      <c r="B2581" s="17" t="s">
        <v>2609</v>
      </c>
      <c r="C2581" s="18"/>
      <c r="D2581" s="18"/>
      <c r="E2581" s="16" t="s">
        <v>257</v>
      </c>
      <c r="F2581" s="19" t="n">
        <f aca="false">IF(C2581="",VLOOKUP(E2581,'PORTE E UCO'!$A$5:$D$46,4,0),VLOOKUP(E2581,'PORTE E UCO'!$A$5:$D$46,4,0)*C2581)</f>
        <v>400.494582</v>
      </c>
      <c r="G2581" s="20" t="n">
        <v>13</v>
      </c>
      <c r="H2581" s="21" t="n">
        <f aca="false">G2581*$R$2</f>
        <v>255.757216</v>
      </c>
      <c r="I2581" s="16" t="n">
        <v>0</v>
      </c>
      <c r="J2581" s="22" t="str">
        <f aca="false">IF(I2581&gt;=1,F2581*$J$2,"")</f>
        <v/>
      </c>
      <c r="K2581" s="22" t="str">
        <f aca="false">IF(I2581&gt;=2,F2581*$K$2,"")</f>
        <v/>
      </c>
      <c r="L2581" s="22" t="str">
        <f aca="false">IF(I2581&gt;=3,F2581*$L$2,"")</f>
        <v/>
      </c>
      <c r="M2581" s="22" t="str">
        <f aca="false">IF(I2581&gt;=4,F2581*$M$2,"")</f>
        <v/>
      </c>
      <c r="N2581" s="16" t="n">
        <v>0</v>
      </c>
      <c r="O2581" s="16" t="n">
        <v>0</v>
      </c>
      <c r="P2581" s="23" t="n">
        <v>0</v>
      </c>
      <c r="Q2581" s="22"/>
      <c r="R2581" s="38"/>
      <c r="S2581" s="25" t="n">
        <f aca="false">SUM(F2581,H2581,J2581,K2581,L2581,M2581)</f>
        <v>656.251798</v>
      </c>
      <c r="T2581" s="25" t="n">
        <f aca="false">SUM(F2581,H2581,J2581,K2581,L2581,M2581,Q2581)</f>
        <v>656.251798</v>
      </c>
      <c r="AMH2581" s="13"/>
      <c r="AMI2581" s="0"/>
      <c r="AMJ2581" s="0"/>
    </row>
    <row r="2582" s="39" customFormat="true" ht="14.95" hidden="false" customHeight="false" outlineLevel="0" collapsed="false">
      <c r="A2582" s="27" t="n">
        <v>40202763</v>
      </c>
      <c r="B2582" s="28" t="s">
        <v>2610</v>
      </c>
      <c r="C2582" s="29"/>
      <c r="D2582" s="29"/>
      <c r="E2582" s="27" t="s">
        <v>195</v>
      </c>
      <c r="F2582" s="19" t="n">
        <f aca="false">IF(C2582="",VLOOKUP(E2582,'PORTE E UCO'!$A$5:$D$46,4,0),VLOOKUP(E2582,'PORTE E UCO'!$A$5:$D$46,4,0)*C2582)</f>
        <v>742.008916</v>
      </c>
      <c r="G2582" s="30" t="n">
        <v>52</v>
      </c>
      <c r="H2582" s="21" t="n">
        <f aca="false">G2582*$R$2</f>
        <v>1023.028864</v>
      </c>
      <c r="I2582" s="27" t="n">
        <v>1</v>
      </c>
      <c r="J2582" s="22" t="n">
        <f aca="false">IF(I2582&gt;=1,F2582*$J$2,"")</f>
        <v>222.6026748</v>
      </c>
      <c r="K2582" s="22" t="str">
        <f aca="false">IF(I2582&gt;=2,F2582*$K$2,"")</f>
        <v/>
      </c>
      <c r="L2582" s="22" t="str">
        <f aca="false">IF(I2582&gt;=3,F2582*$L$2,"")</f>
        <v/>
      </c>
      <c r="M2582" s="22" t="str">
        <f aca="false">IF(I2582&gt;=4,F2582*$M$2,"")</f>
        <v/>
      </c>
      <c r="N2582" s="27" t="n">
        <v>0</v>
      </c>
      <c r="O2582" s="27" t="n">
        <v>0</v>
      </c>
      <c r="P2582" s="31" t="n">
        <v>0</v>
      </c>
      <c r="Q2582" s="32"/>
      <c r="R2582" s="38"/>
      <c r="S2582" s="25" t="n">
        <f aca="false">SUM(F2582,H2582,J2582,K2582,L2582,M2582)</f>
        <v>1987.6404548</v>
      </c>
      <c r="T2582" s="25" t="n">
        <f aca="false">SUM(F2582,H2582,J2582,K2582,L2582,M2582,Q2582)</f>
        <v>1987.6404548</v>
      </c>
      <c r="AMH2582" s="13"/>
      <c r="AMI2582" s="0"/>
      <c r="AMJ2582" s="0"/>
    </row>
    <row r="2583" s="39" customFormat="true" ht="13.8" hidden="false" customHeight="false" outlineLevel="0" collapsed="false">
      <c r="A2583" s="16" t="n">
        <v>40202429</v>
      </c>
      <c r="B2583" s="17" t="s">
        <v>2611</v>
      </c>
      <c r="C2583" s="18"/>
      <c r="D2583" s="18"/>
      <c r="E2583" s="16" t="s">
        <v>26</v>
      </c>
      <c r="F2583" s="19" t="n">
        <f aca="false">IF(C2583="",VLOOKUP(E2583,'PORTE E UCO'!$A$5:$D$46,4,0),VLOOKUP(E2583,'PORTE E UCO'!$A$5:$D$46,4,0)*C2583)</f>
        <v>324.442174</v>
      </c>
      <c r="G2583" s="20" t="n">
        <v>2.78</v>
      </c>
      <c r="H2583" s="21" t="n">
        <f aca="false">G2583*$R$2</f>
        <v>54.69269696</v>
      </c>
      <c r="I2583" s="16" t="n">
        <v>0</v>
      </c>
      <c r="J2583" s="22" t="str">
        <f aca="false">IF(I2583&gt;=1,F2583*$J$2,"")</f>
        <v/>
      </c>
      <c r="K2583" s="22" t="str">
        <f aca="false">IF(I2583&gt;=2,F2583*$K$2,"")</f>
        <v/>
      </c>
      <c r="L2583" s="22" t="str">
        <f aca="false">IF(I2583&gt;=3,F2583*$L$2,"")</f>
        <v/>
      </c>
      <c r="M2583" s="22" t="str">
        <f aca="false">IF(I2583&gt;=4,F2583*$M$2,"")</f>
        <v/>
      </c>
      <c r="N2583" s="16" t="n">
        <v>0</v>
      </c>
      <c r="O2583" s="16" t="n">
        <v>0</v>
      </c>
      <c r="P2583" s="23" t="n">
        <v>0</v>
      </c>
      <c r="Q2583" s="22"/>
      <c r="R2583" s="38"/>
      <c r="S2583" s="25" t="n">
        <f aca="false">SUM(F2583,H2583,J2583,K2583,L2583,M2583)</f>
        <v>379.13487096</v>
      </c>
      <c r="T2583" s="25" t="n">
        <f aca="false">SUM(F2583,H2583,J2583,K2583,L2583,M2583,Q2583)</f>
        <v>379.13487096</v>
      </c>
      <c r="AMH2583" s="13"/>
      <c r="AMI2583" s="0"/>
      <c r="AMJ2583" s="0"/>
    </row>
    <row r="2584" s="39" customFormat="true" ht="14.95" hidden="false" customHeight="false" outlineLevel="0" collapsed="false">
      <c r="A2584" s="27" t="n">
        <v>40202437</v>
      </c>
      <c r="B2584" s="28" t="s">
        <v>2612</v>
      </c>
      <c r="C2584" s="29"/>
      <c r="D2584" s="29"/>
      <c r="E2584" s="27" t="s">
        <v>37</v>
      </c>
      <c r="F2584" s="19" t="n">
        <f aca="false">IF(C2584="",VLOOKUP(E2584,'PORTE E UCO'!$A$5:$D$46,4,0),VLOOKUP(E2584,'PORTE E UCO'!$A$5:$D$46,4,0)*C2584)</f>
        <v>192.437794</v>
      </c>
      <c r="G2584" s="30" t="n">
        <v>5.2</v>
      </c>
      <c r="H2584" s="21" t="n">
        <f aca="false">G2584*$R$2</f>
        <v>102.3028864</v>
      </c>
      <c r="I2584" s="27" t="n">
        <v>0</v>
      </c>
      <c r="J2584" s="22" t="str">
        <f aca="false">IF(I2584&gt;=1,F2584*$J$2,"")</f>
        <v/>
      </c>
      <c r="K2584" s="22" t="str">
        <f aca="false">IF(I2584&gt;=2,F2584*$K$2,"")</f>
        <v/>
      </c>
      <c r="L2584" s="22" t="str">
        <f aca="false">IF(I2584&gt;=3,F2584*$L$2,"")</f>
        <v/>
      </c>
      <c r="M2584" s="22" t="str">
        <f aca="false">IF(I2584&gt;=4,F2584*$M$2,"")</f>
        <v/>
      </c>
      <c r="N2584" s="27" t="n">
        <v>0</v>
      </c>
      <c r="O2584" s="27" t="n">
        <v>0</v>
      </c>
      <c r="P2584" s="31" t="n">
        <v>0</v>
      </c>
      <c r="Q2584" s="32"/>
      <c r="R2584" s="38"/>
      <c r="S2584" s="25" t="n">
        <f aca="false">SUM(F2584,H2584,J2584,K2584,L2584,M2584)</f>
        <v>294.7406804</v>
      </c>
      <c r="T2584" s="25" t="n">
        <f aca="false">SUM(F2584,H2584,J2584,K2584,L2584,M2584,Q2584)</f>
        <v>294.7406804</v>
      </c>
      <c r="AMH2584" s="13"/>
      <c r="AMI2584" s="0"/>
      <c r="AMJ2584" s="0"/>
    </row>
    <row r="2585" s="39" customFormat="true" ht="13.8" hidden="false" customHeight="false" outlineLevel="0" collapsed="false">
      <c r="A2585" s="16" t="n">
        <v>40202445</v>
      </c>
      <c r="B2585" s="17" t="s">
        <v>2613</v>
      </c>
      <c r="C2585" s="18"/>
      <c r="D2585" s="18"/>
      <c r="E2585" s="16" t="s">
        <v>26</v>
      </c>
      <c r="F2585" s="19" t="n">
        <f aca="false">IF(C2585="",VLOOKUP(E2585,'PORTE E UCO'!$A$5:$D$46,4,0),VLOOKUP(E2585,'PORTE E UCO'!$A$5:$D$46,4,0)*C2585)</f>
        <v>324.442174</v>
      </c>
      <c r="G2585" s="20" t="n">
        <v>5.2</v>
      </c>
      <c r="H2585" s="21" t="n">
        <f aca="false">G2585*$R$2</f>
        <v>102.3028864</v>
      </c>
      <c r="I2585" s="16" t="n">
        <v>0</v>
      </c>
      <c r="J2585" s="22" t="str">
        <f aca="false">IF(I2585&gt;=1,F2585*$J$2,"")</f>
        <v/>
      </c>
      <c r="K2585" s="22" t="str">
        <f aca="false">IF(I2585&gt;=2,F2585*$K$2,"")</f>
        <v/>
      </c>
      <c r="L2585" s="22" t="str">
        <f aca="false">IF(I2585&gt;=3,F2585*$L$2,"")</f>
        <v/>
      </c>
      <c r="M2585" s="22" t="str">
        <f aca="false">IF(I2585&gt;=4,F2585*$M$2,"")</f>
        <v/>
      </c>
      <c r="N2585" s="16" t="n">
        <v>0</v>
      </c>
      <c r="O2585" s="16" t="n">
        <v>0</v>
      </c>
      <c r="P2585" s="23" t="n">
        <v>0</v>
      </c>
      <c r="Q2585" s="22"/>
      <c r="R2585" s="38"/>
      <c r="S2585" s="25" t="n">
        <f aca="false">SUM(F2585,H2585,J2585,K2585,L2585,M2585)</f>
        <v>426.7450604</v>
      </c>
      <c r="T2585" s="25" t="n">
        <f aca="false">SUM(F2585,H2585,J2585,K2585,L2585,M2585,Q2585)</f>
        <v>426.7450604</v>
      </c>
      <c r="AMH2585" s="13"/>
      <c r="AMI2585" s="0"/>
      <c r="AMJ2585" s="0"/>
    </row>
    <row r="2586" s="39" customFormat="true" ht="13.8" hidden="false" customHeight="false" outlineLevel="0" collapsed="false">
      <c r="A2586" s="27" t="n">
        <v>40202453</v>
      </c>
      <c r="B2586" s="28" t="s">
        <v>2614</v>
      </c>
      <c r="C2586" s="29"/>
      <c r="D2586" s="29"/>
      <c r="E2586" s="27" t="s">
        <v>195</v>
      </c>
      <c r="F2586" s="19" t="n">
        <f aca="false">IF(C2586="",VLOOKUP(E2586,'PORTE E UCO'!$A$5:$D$46,4,0),VLOOKUP(E2586,'PORTE E UCO'!$A$5:$D$46,4,0)*C2586)</f>
        <v>742.008916</v>
      </c>
      <c r="G2586" s="30" t="n">
        <v>14.806</v>
      </c>
      <c r="H2586" s="21" t="n">
        <f aca="false">G2586*$R$2</f>
        <v>291.287795392</v>
      </c>
      <c r="I2586" s="27" t="n">
        <v>0</v>
      </c>
      <c r="J2586" s="22" t="str">
        <f aca="false">IF(I2586&gt;=1,F2586*$J$2,"")</f>
        <v/>
      </c>
      <c r="K2586" s="22" t="str">
        <f aca="false">IF(I2586&gt;=2,F2586*$K$2,"")</f>
        <v/>
      </c>
      <c r="L2586" s="22" t="str">
        <f aca="false">IF(I2586&gt;=3,F2586*$L$2,"")</f>
        <v/>
      </c>
      <c r="M2586" s="22" t="str">
        <f aca="false">IF(I2586&gt;=4,F2586*$M$2,"")</f>
        <v/>
      </c>
      <c r="N2586" s="27" t="n">
        <v>0</v>
      </c>
      <c r="O2586" s="27" t="n">
        <v>0</v>
      </c>
      <c r="P2586" s="31" t="n">
        <v>0</v>
      </c>
      <c r="Q2586" s="32"/>
      <c r="R2586" s="38"/>
      <c r="S2586" s="25" t="n">
        <f aca="false">SUM(F2586,H2586,J2586,K2586,L2586,M2586)</f>
        <v>1033.296711392</v>
      </c>
      <c r="T2586" s="25" t="n">
        <f aca="false">SUM(F2586,H2586,J2586,K2586,L2586,M2586,Q2586)</f>
        <v>1033.296711392</v>
      </c>
      <c r="AMH2586" s="13"/>
      <c r="AMI2586" s="0"/>
      <c r="AMJ2586" s="0"/>
    </row>
    <row r="2587" s="39" customFormat="true" ht="13.8" hidden="false" customHeight="false" outlineLevel="0" collapsed="false">
      <c r="A2587" s="16" t="n">
        <v>40202470</v>
      </c>
      <c r="B2587" s="17" t="s">
        <v>2615</v>
      </c>
      <c r="C2587" s="18"/>
      <c r="D2587" s="18"/>
      <c r="E2587" s="16" t="s">
        <v>225</v>
      </c>
      <c r="F2587" s="19" t="n">
        <f aca="false">IF(C2587="",VLOOKUP(E2587,'PORTE E UCO'!$A$5:$D$46,4,0),VLOOKUP(E2587,'PORTE E UCO'!$A$5:$D$46,4,0)*C2587)</f>
        <v>1035.416342</v>
      </c>
      <c r="G2587" s="20" t="n">
        <v>14.806</v>
      </c>
      <c r="H2587" s="21" t="n">
        <f aca="false">G2587*$R$2</f>
        <v>291.287795392</v>
      </c>
      <c r="I2587" s="16" t="n">
        <v>0</v>
      </c>
      <c r="J2587" s="22" t="str">
        <f aca="false">IF(I2587&gt;=1,F2587*$J$2,"")</f>
        <v/>
      </c>
      <c r="K2587" s="22" t="str">
        <f aca="false">IF(I2587&gt;=2,F2587*$K$2,"")</f>
        <v/>
      </c>
      <c r="L2587" s="22" t="str">
        <f aca="false">IF(I2587&gt;=3,F2587*$L$2,"")</f>
        <v/>
      </c>
      <c r="M2587" s="22" t="str">
        <f aca="false">IF(I2587&gt;=4,F2587*$M$2,"")</f>
        <v/>
      </c>
      <c r="N2587" s="16" t="n">
        <v>0</v>
      </c>
      <c r="O2587" s="16" t="n">
        <v>0</v>
      </c>
      <c r="P2587" s="23" t="n">
        <v>0</v>
      </c>
      <c r="Q2587" s="22"/>
      <c r="R2587" s="38"/>
      <c r="S2587" s="25" t="n">
        <f aca="false">SUM(F2587,H2587,J2587,K2587,L2587,M2587)</f>
        <v>1326.704137392</v>
      </c>
      <c r="T2587" s="25" t="n">
        <f aca="false">SUM(F2587,H2587,J2587,K2587,L2587,M2587,Q2587)</f>
        <v>1326.704137392</v>
      </c>
      <c r="AMH2587" s="13"/>
      <c r="AMI2587" s="0"/>
      <c r="AMJ2587" s="0"/>
    </row>
    <row r="2588" s="39" customFormat="true" ht="13.8" hidden="false" customHeight="false" outlineLevel="0" collapsed="false">
      <c r="A2588" s="27" t="n">
        <v>40202488</v>
      </c>
      <c r="B2588" s="28" t="s">
        <v>2616</v>
      </c>
      <c r="C2588" s="29"/>
      <c r="D2588" s="29"/>
      <c r="E2588" s="27" t="s">
        <v>15</v>
      </c>
      <c r="F2588" s="19" t="n">
        <f aca="false">IF(C2588="",VLOOKUP(E2588,'PORTE E UCO'!$A$5:$D$46,4,0),VLOOKUP(E2588,'PORTE E UCO'!$A$5:$D$46,4,0)*C2588)</f>
        <v>93.13473</v>
      </c>
      <c r="G2588" s="30" t="n">
        <v>5.2</v>
      </c>
      <c r="H2588" s="21" t="n">
        <f aca="false">G2588*$R$2</f>
        <v>102.3028864</v>
      </c>
      <c r="I2588" s="27" t="n">
        <v>0</v>
      </c>
      <c r="J2588" s="22" t="str">
        <f aca="false">IF(I2588&gt;=1,F2588*$J$2,"")</f>
        <v/>
      </c>
      <c r="K2588" s="22" t="str">
        <f aca="false">IF(I2588&gt;=2,F2588*$K$2,"")</f>
        <v/>
      </c>
      <c r="L2588" s="22" t="str">
        <f aca="false">IF(I2588&gt;=3,F2588*$L$2,"")</f>
        <v/>
      </c>
      <c r="M2588" s="22" t="str">
        <f aca="false">IF(I2588&gt;=4,F2588*$M$2,"")</f>
        <v/>
      </c>
      <c r="N2588" s="27" t="n">
        <v>0</v>
      </c>
      <c r="O2588" s="27" t="n">
        <v>0</v>
      </c>
      <c r="P2588" s="31" t="n">
        <v>0</v>
      </c>
      <c r="Q2588" s="32"/>
      <c r="R2588" s="38"/>
      <c r="S2588" s="25" t="n">
        <f aca="false">SUM(F2588,H2588,J2588,K2588,L2588,M2588)</f>
        <v>195.4376164</v>
      </c>
      <c r="T2588" s="25" t="n">
        <f aca="false">SUM(F2588,H2588,J2588,K2588,L2588,M2588,Q2588)</f>
        <v>195.4376164</v>
      </c>
      <c r="AMH2588" s="13"/>
      <c r="AMI2588" s="0"/>
      <c r="AMJ2588" s="0"/>
    </row>
    <row r="2589" s="39" customFormat="true" ht="13.8" hidden="false" customHeight="false" outlineLevel="0" collapsed="false">
      <c r="A2589" s="16" t="n">
        <v>40202496</v>
      </c>
      <c r="B2589" s="17" t="s">
        <v>2617</v>
      </c>
      <c r="C2589" s="18"/>
      <c r="D2589" s="18"/>
      <c r="E2589" s="16" t="s">
        <v>225</v>
      </c>
      <c r="F2589" s="19" t="n">
        <f aca="false">IF(C2589="",VLOOKUP(E2589,'PORTE E UCO'!$A$5:$D$46,4,0),VLOOKUP(E2589,'PORTE E UCO'!$A$5:$D$46,4,0)*C2589)</f>
        <v>1035.416342</v>
      </c>
      <c r="G2589" s="20" t="n">
        <v>30.517</v>
      </c>
      <c r="H2589" s="21" t="n">
        <f aca="false">G2589*$R$2</f>
        <v>600.380227744</v>
      </c>
      <c r="I2589" s="16" t="n">
        <v>1</v>
      </c>
      <c r="J2589" s="22" t="n">
        <f aca="false">IF(I2589&gt;=1,F2589*$J$2,"")</f>
        <v>310.6249026</v>
      </c>
      <c r="K2589" s="22" t="str">
        <f aca="false">IF(I2589&gt;=2,F2589*$K$2,"")</f>
        <v/>
      </c>
      <c r="L2589" s="22" t="str">
        <f aca="false">IF(I2589&gt;=3,F2589*$L$2,"")</f>
        <v/>
      </c>
      <c r="M2589" s="22" t="str">
        <f aca="false">IF(I2589&gt;=4,F2589*$M$2,"")</f>
        <v/>
      </c>
      <c r="N2589" s="16" t="n">
        <v>0</v>
      </c>
      <c r="O2589" s="16" t="n">
        <v>0</v>
      </c>
      <c r="P2589" s="23" t="n">
        <v>0</v>
      </c>
      <c r="Q2589" s="22"/>
      <c r="R2589" s="38"/>
      <c r="S2589" s="25" t="n">
        <f aca="false">SUM(F2589,H2589,J2589,K2589,L2589,M2589)</f>
        <v>1946.421472344</v>
      </c>
      <c r="T2589" s="25" t="n">
        <f aca="false">SUM(F2589,H2589,J2589,K2589,L2589,M2589,Q2589)</f>
        <v>1946.421472344</v>
      </c>
      <c r="AMH2589" s="13"/>
      <c r="AMI2589" s="0"/>
      <c r="AMJ2589" s="0"/>
    </row>
    <row r="2590" s="39" customFormat="true" ht="13.8" hidden="false" customHeight="false" outlineLevel="0" collapsed="false">
      <c r="A2590" s="27" t="n">
        <v>40202500</v>
      </c>
      <c r="B2590" s="28" t="s">
        <v>2618</v>
      </c>
      <c r="C2590" s="29"/>
      <c r="D2590" s="29"/>
      <c r="E2590" s="27" t="s">
        <v>225</v>
      </c>
      <c r="F2590" s="19" t="n">
        <f aca="false">IF(C2590="",VLOOKUP(E2590,'PORTE E UCO'!$A$5:$D$46,4,0),VLOOKUP(E2590,'PORTE E UCO'!$A$5:$D$46,4,0)*C2590)</f>
        <v>1035.416342</v>
      </c>
      <c r="G2590" s="30" t="n">
        <v>30.517</v>
      </c>
      <c r="H2590" s="21" t="n">
        <f aca="false">G2590*$R$2</f>
        <v>600.380227744</v>
      </c>
      <c r="I2590" s="27" t="n">
        <v>1</v>
      </c>
      <c r="J2590" s="22" t="n">
        <f aca="false">IF(I2590&gt;=1,F2590*$J$2,"")</f>
        <v>310.6249026</v>
      </c>
      <c r="K2590" s="22" t="str">
        <f aca="false">IF(I2590&gt;=2,F2590*$K$2,"")</f>
        <v/>
      </c>
      <c r="L2590" s="22" t="str">
        <f aca="false">IF(I2590&gt;=3,F2590*$L$2,"")</f>
        <v/>
      </c>
      <c r="M2590" s="22" t="str">
        <f aca="false">IF(I2590&gt;=4,F2590*$M$2,"")</f>
        <v/>
      </c>
      <c r="N2590" s="27" t="n">
        <v>0</v>
      </c>
      <c r="O2590" s="27" t="n">
        <v>0</v>
      </c>
      <c r="P2590" s="31" t="n">
        <v>0</v>
      </c>
      <c r="Q2590" s="32"/>
      <c r="R2590" s="38"/>
      <c r="S2590" s="25" t="n">
        <f aca="false">SUM(F2590,H2590,J2590,K2590,L2590,M2590)</f>
        <v>1946.421472344</v>
      </c>
      <c r="T2590" s="25" t="n">
        <f aca="false">SUM(F2590,H2590,J2590,K2590,L2590,M2590,Q2590)</f>
        <v>1946.421472344</v>
      </c>
      <c r="AMH2590" s="13"/>
      <c r="AMI2590" s="0"/>
      <c r="AMJ2590" s="0"/>
    </row>
    <row r="2591" s="39" customFormat="true" ht="14.95" hidden="false" customHeight="false" outlineLevel="0" collapsed="false">
      <c r="A2591" s="16" t="n">
        <v>40202518</v>
      </c>
      <c r="B2591" s="17" t="s">
        <v>2619</v>
      </c>
      <c r="C2591" s="18"/>
      <c r="D2591" s="18"/>
      <c r="E2591" s="16" t="s">
        <v>221</v>
      </c>
      <c r="F2591" s="19" t="n">
        <f aca="false">IF(C2591="",VLOOKUP(E2591,'PORTE E UCO'!$A$5:$D$46,4,0),VLOOKUP(E2591,'PORTE E UCO'!$A$5:$D$46,4,0)*C2591)</f>
        <v>1140.948712</v>
      </c>
      <c r="G2591" s="20" t="n">
        <v>30.517</v>
      </c>
      <c r="H2591" s="21" t="n">
        <f aca="false">G2591*$R$2</f>
        <v>600.380227744</v>
      </c>
      <c r="I2591" s="16" t="n">
        <v>1</v>
      </c>
      <c r="J2591" s="22" t="n">
        <f aca="false">IF(I2591&gt;=1,F2591*$J$2,"")</f>
        <v>342.2846136</v>
      </c>
      <c r="K2591" s="22" t="str">
        <f aca="false">IF(I2591&gt;=2,F2591*$K$2,"")</f>
        <v/>
      </c>
      <c r="L2591" s="22" t="str">
        <f aca="false">IF(I2591&gt;=3,F2591*$L$2,"")</f>
        <v/>
      </c>
      <c r="M2591" s="22" t="str">
        <f aca="false">IF(I2591&gt;=4,F2591*$M$2,"")</f>
        <v/>
      </c>
      <c r="N2591" s="16" t="n">
        <v>0</v>
      </c>
      <c r="O2591" s="16" t="n">
        <v>0</v>
      </c>
      <c r="P2591" s="23" t="n">
        <v>0</v>
      </c>
      <c r="Q2591" s="22"/>
      <c r="R2591" s="38"/>
      <c r="S2591" s="25" t="n">
        <f aca="false">SUM(F2591,H2591,J2591,K2591,L2591,M2591)</f>
        <v>2083.613553344</v>
      </c>
      <c r="T2591" s="25" t="n">
        <f aca="false">SUM(F2591,H2591,J2591,K2591,L2591,M2591,Q2591)</f>
        <v>2083.613553344</v>
      </c>
      <c r="AMH2591" s="13"/>
      <c r="AMI2591" s="0"/>
      <c r="AMJ2591" s="0"/>
    </row>
    <row r="2592" s="39" customFormat="true" ht="14.95" hidden="false" customHeight="false" outlineLevel="0" collapsed="false">
      <c r="A2592" s="27" t="n">
        <v>40202526</v>
      </c>
      <c r="B2592" s="28" t="s">
        <v>2620</v>
      </c>
      <c r="C2592" s="29"/>
      <c r="D2592" s="29"/>
      <c r="E2592" s="27" t="s">
        <v>308</v>
      </c>
      <c r="F2592" s="19" t="n">
        <f aca="false">IF(C2592="",VLOOKUP(E2592,'PORTE E UCO'!$A$5:$D$46,4,0),VLOOKUP(E2592,'PORTE E UCO'!$A$5:$D$46,4,0)*C2592)</f>
        <v>1327.248658</v>
      </c>
      <c r="G2592" s="30" t="n">
        <v>30.517</v>
      </c>
      <c r="H2592" s="21" t="n">
        <f aca="false">G2592*$R$2</f>
        <v>600.380227744</v>
      </c>
      <c r="I2592" s="27" t="n">
        <v>1</v>
      </c>
      <c r="J2592" s="22" t="n">
        <f aca="false">IF(I2592&gt;=1,F2592*$J$2,"")</f>
        <v>398.1745974</v>
      </c>
      <c r="K2592" s="22" t="str">
        <f aca="false">IF(I2592&gt;=2,F2592*$K$2,"")</f>
        <v/>
      </c>
      <c r="L2592" s="22" t="str">
        <f aca="false">IF(I2592&gt;=3,F2592*$L$2,"")</f>
        <v/>
      </c>
      <c r="M2592" s="22" t="str">
        <f aca="false">IF(I2592&gt;=4,F2592*$M$2,"")</f>
        <v/>
      </c>
      <c r="N2592" s="27" t="n">
        <v>0</v>
      </c>
      <c r="O2592" s="27" t="n">
        <v>0</v>
      </c>
      <c r="P2592" s="31" t="n">
        <v>0</v>
      </c>
      <c r="Q2592" s="32"/>
      <c r="R2592" s="38"/>
      <c r="S2592" s="25" t="n">
        <f aca="false">SUM(F2592,H2592,J2592,K2592,L2592,M2592)</f>
        <v>2325.803483144</v>
      </c>
      <c r="T2592" s="25" t="n">
        <f aca="false">SUM(F2592,H2592,J2592,K2592,L2592,M2592,Q2592)</f>
        <v>2325.803483144</v>
      </c>
      <c r="AMH2592" s="13"/>
      <c r="AMI2592" s="0"/>
      <c r="AMJ2592" s="0"/>
    </row>
    <row r="2593" s="39" customFormat="true" ht="13.8" hidden="false" customHeight="false" outlineLevel="0" collapsed="false">
      <c r="A2593" s="16" t="n">
        <v>40202534</v>
      </c>
      <c r="B2593" s="17" t="s">
        <v>2621</v>
      </c>
      <c r="C2593" s="18"/>
      <c r="D2593" s="18"/>
      <c r="E2593" s="16" t="s">
        <v>257</v>
      </c>
      <c r="F2593" s="19" t="n">
        <f aca="false">IF(C2593="",VLOOKUP(E2593,'PORTE E UCO'!$A$5:$D$46,4,0),VLOOKUP(E2593,'PORTE E UCO'!$A$5:$D$46,4,0)*C2593)</f>
        <v>400.494582</v>
      </c>
      <c r="G2593" s="20" t="n">
        <v>8.284</v>
      </c>
      <c r="H2593" s="21" t="n">
        <f aca="false">G2593*$R$2</f>
        <v>162.976367488</v>
      </c>
      <c r="I2593" s="16" t="n">
        <v>0</v>
      </c>
      <c r="J2593" s="22" t="str">
        <f aca="false">IF(I2593&gt;=1,F2593*$J$2,"")</f>
        <v/>
      </c>
      <c r="K2593" s="22" t="str">
        <f aca="false">IF(I2593&gt;=2,F2593*$K$2,"")</f>
        <v/>
      </c>
      <c r="L2593" s="22" t="str">
        <f aca="false">IF(I2593&gt;=3,F2593*$L$2,"")</f>
        <v/>
      </c>
      <c r="M2593" s="22" t="str">
        <f aca="false">IF(I2593&gt;=4,F2593*$M$2,"")</f>
        <v/>
      </c>
      <c r="N2593" s="16" t="n">
        <v>0</v>
      </c>
      <c r="O2593" s="16" t="n">
        <v>0</v>
      </c>
      <c r="P2593" s="23" t="n">
        <v>0</v>
      </c>
      <c r="Q2593" s="22"/>
      <c r="R2593" s="38"/>
      <c r="S2593" s="25" t="n">
        <f aca="false">SUM(F2593,H2593,J2593,K2593,L2593,M2593)</f>
        <v>563.470949488</v>
      </c>
      <c r="T2593" s="25" t="n">
        <f aca="false">SUM(F2593,H2593,J2593,K2593,L2593,M2593,Q2593)</f>
        <v>563.470949488</v>
      </c>
      <c r="AMH2593" s="13"/>
      <c r="AMI2593" s="0"/>
      <c r="AMJ2593" s="0"/>
    </row>
    <row r="2594" s="39" customFormat="true" ht="13.8" hidden="false" customHeight="false" outlineLevel="0" collapsed="false">
      <c r="A2594" s="27" t="n">
        <v>40202542</v>
      </c>
      <c r="B2594" s="28" t="s">
        <v>2622</v>
      </c>
      <c r="C2594" s="29"/>
      <c r="D2594" s="29"/>
      <c r="E2594" s="27" t="s">
        <v>225</v>
      </c>
      <c r="F2594" s="19" t="n">
        <f aca="false">IF(C2594="",VLOOKUP(E2594,'PORTE E UCO'!$A$5:$D$46,4,0),VLOOKUP(E2594,'PORTE E UCO'!$A$5:$D$46,4,0)*C2594)</f>
        <v>1035.416342</v>
      </c>
      <c r="G2594" s="30" t="n">
        <v>17.409</v>
      </c>
      <c r="H2594" s="21" t="n">
        <f aca="false">G2594*$R$2</f>
        <v>342.498259488</v>
      </c>
      <c r="I2594" s="27" t="n">
        <v>0</v>
      </c>
      <c r="J2594" s="22" t="str">
        <f aca="false">IF(I2594&gt;=1,F2594*$J$2,"")</f>
        <v/>
      </c>
      <c r="K2594" s="22" t="str">
        <f aca="false">IF(I2594&gt;=2,F2594*$K$2,"")</f>
        <v/>
      </c>
      <c r="L2594" s="22" t="str">
        <f aca="false">IF(I2594&gt;=3,F2594*$L$2,"")</f>
        <v/>
      </c>
      <c r="M2594" s="22" t="str">
        <f aca="false">IF(I2594&gt;=4,F2594*$M$2,"")</f>
        <v/>
      </c>
      <c r="N2594" s="27" t="n">
        <v>0</v>
      </c>
      <c r="O2594" s="27" t="n">
        <v>0</v>
      </c>
      <c r="P2594" s="31" t="n">
        <v>0</v>
      </c>
      <c r="Q2594" s="32"/>
      <c r="R2594" s="38"/>
      <c r="S2594" s="25" t="n">
        <f aca="false">SUM(F2594,H2594,J2594,K2594,L2594,M2594)</f>
        <v>1377.914601488</v>
      </c>
      <c r="T2594" s="25" t="n">
        <f aca="false">SUM(F2594,H2594,J2594,K2594,L2594,M2594,Q2594)</f>
        <v>1377.914601488</v>
      </c>
      <c r="AMH2594" s="13"/>
      <c r="AMI2594" s="0"/>
      <c r="AMJ2594" s="0"/>
    </row>
    <row r="2595" s="39" customFormat="true" ht="14.95" hidden="false" customHeight="false" outlineLevel="0" collapsed="false">
      <c r="A2595" s="16" t="n">
        <v>40202550</v>
      </c>
      <c r="B2595" s="17" t="s">
        <v>2623</v>
      </c>
      <c r="C2595" s="18"/>
      <c r="D2595" s="18"/>
      <c r="E2595" s="16" t="s">
        <v>195</v>
      </c>
      <c r="F2595" s="19" t="n">
        <f aca="false">IF(C2595="",VLOOKUP(E2595,'PORTE E UCO'!$A$5:$D$46,4,0),VLOOKUP(E2595,'PORTE E UCO'!$A$5:$D$46,4,0)*C2595)</f>
        <v>742.008916</v>
      </c>
      <c r="G2595" s="20" t="n">
        <v>14.806</v>
      </c>
      <c r="H2595" s="21" t="n">
        <f aca="false">G2595*$R$2</f>
        <v>291.287795392</v>
      </c>
      <c r="I2595" s="16" t="n">
        <v>0</v>
      </c>
      <c r="J2595" s="22" t="str">
        <f aca="false">IF(I2595&gt;=1,F2595*$J$2,"")</f>
        <v/>
      </c>
      <c r="K2595" s="22" t="str">
        <f aca="false">IF(I2595&gt;=2,F2595*$K$2,"")</f>
        <v/>
      </c>
      <c r="L2595" s="22" t="str">
        <f aca="false">IF(I2595&gt;=3,F2595*$L$2,"")</f>
        <v/>
      </c>
      <c r="M2595" s="22" t="str">
        <f aca="false">IF(I2595&gt;=4,F2595*$M$2,"")</f>
        <v/>
      </c>
      <c r="N2595" s="16" t="n">
        <v>0</v>
      </c>
      <c r="O2595" s="16" t="n">
        <v>0</v>
      </c>
      <c r="P2595" s="23" t="n">
        <v>0</v>
      </c>
      <c r="Q2595" s="22"/>
      <c r="R2595" s="38"/>
      <c r="S2595" s="25" t="n">
        <f aca="false">SUM(F2595,H2595,J2595,K2595,L2595,M2595)</f>
        <v>1033.296711392</v>
      </c>
      <c r="T2595" s="25" t="n">
        <f aca="false">SUM(F2595,H2595,J2595,K2595,L2595,M2595,Q2595)</f>
        <v>1033.296711392</v>
      </c>
      <c r="AMH2595" s="13"/>
      <c r="AMI2595" s="0"/>
      <c r="AMJ2595" s="0"/>
    </row>
    <row r="2596" s="39" customFormat="true" ht="13.8" hidden="false" customHeight="false" outlineLevel="0" collapsed="false">
      <c r="A2596" s="27" t="n">
        <v>40202569</v>
      </c>
      <c r="B2596" s="28" t="s">
        <v>2624</v>
      </c>
      <c r="C2596" s="29"/>
      <c r="D2596" s="29"/>
      <c r="E2596" s="27" t="s">
        <v>167</v>
      </c>
      <c r="F2596" s="19" t="n">
        <f aca="false">IF(C2596="",VLOOKUP(E2596,'PORTE E UCO'!$A$5:$D$46,4,0),VLOOKUP(E2596,'PORTE E UCO'!$A$5:$D$46,4,0)*C2596)</f>
        <v>566.612796</v>
      </c>
      <c r="G2596" s="30" t="n">
        <v>25.197</v>
      </c>
      <c r="H2596" s="21" t="n">
        <f aca="false">G2596*$R$2</f>
        <v>495.716505504</v>
      </c>
      <c r="I2596" s="27" t="n">
        <v>0</v>
      </c>
      <c r="J2596" s="22" t="str">
        <f aca="false">IF(I2596&gt;=1,F2596*$J$2,"")</f>
        <v/>
      </c>
      <c r="K2596" s="22" t="str">
        <f aca="false">IF(I2596&gt;=2,F2596*$K$2,"")</f>
        <v/>
      </c>
      <c r="L2596" s="22" t="str">
        <f aca="false">IF(I2596&gt;=3,F2596*$L$2,"")</f>
        <v/>
      </c>
      <c r="M2596" s="22" t="str">
        <f aca="false">IF(I2596&gt;=4,F2596*$M$2,"")</f>
        <v/>
      </c>
      <c r="N2596" s="27" t="n">
        <v>0</v>
      </c>
      <c r="O2596" s="27" t="n">
        <v>0</v>
      </c>
      <c r="P2596" s="31" t="n">
        <v>0</v>
      </c>
      <c r="Q2596" s="32"/>
      <c r="R2596" s="38"/>
      <c r="S2596" s="25" t="n">
        <f aca="false">SUM(F2596,H2596,J2596,K2596,L2596,M2596)</f>
        <v>1062.329301504</v>
      </c>
      <c r="T2596" s="25" t="n">
        <f aca="false">SUM(F2596,H2596,J2596,K2596,L2596,M2596,Q2596)</f>
        <v>1062.329301504</v>
      </c>
      <c r="AMH2596" s="13"/>
      <c r="AMI2596" s="0"/>
      <c r="AMJ2596" s="0"/>
    </row>
    <row r="2597" s="39" customFormat="true" ht="13.8" hidden="false" customHeight="false" outlineLevel="0" collapsed="false">
      <c r="A2597" s="16" t="n">
        <v>40202577</v>
      </c>
      <c r="B2597" s="17" t="s">
        <v>2625</v>
      </c>
      <c r="C2597" s="18"/>
      <c r="D2597" s="18"/>
      <c r="E2597" s="16" t="s">
        <v>223</v>
      </c>
      <c r="F2597" s="19" t="n">
        <f aca="false">IF(C2597="",VLOOKUP(E2597,'PORTE E UCO'!$A$5:$D$46,4,0),VLOOKUP(E2597,'PORTE E UCO'!$A$5:$D$46,4,0)*C2597)</f>
        <v>436.20385</v>
      </c>
      <c r="G2597" s="20" t="n">
        <v>20.226</v>
      </c>
      <c r="H2597" s="21" t="n">
        <f aca="false">G2597*$R$2</f>
        <v>397.918880832</v>
      </c>
      <c r="I2597" s="16" t="n">
        <v>0</v>
      </c>
      <c r="J2597" s="22" t="str">
        <f aca="false">IF(I2597&gt;=1,F2597*$J$2,"")</f>
        <v/>
      </c>
      <c r="K2597" s="22" t="str">
        <f aca="false">IF(I2597&gt;=2,F2597*$K$2,"")</f>
        <v/>
      </c>
      <c r="L2597" s="22" t="str">
        <f aca="false">IF(I2597&gt;=3,F2597*$L$2,"")</f>
        <v/>
      </c>
      <c r="M2597" s="22" t="str">
        <f aca="false">IF(I2597&gt;=4,F2597*$M$2,"")</f>
        <v/>
      </c>
      <c r="N2597" s="16" t="n">
        <v>0</v>
      </c>
      <c r="O2597" s="16" t="n">
        <v>0</v>
      </c>
      <c r="P2597" s="23" t="n">
        <v>0</v>
      </c>
      <c r="Q2597" s="22"/>
      <c r="R2597" s="38"/>
      <c r="S2597" s="25" t="n">
        <f aca="false">SUM(F2597,H2597,J2597,K2597,L2597,M2597)</f>
        <v>834.122730832</v>
      </c>
      <c r="T2597" s="25" t="n">
        <f aca="false">SUM(F2597,H2597,J2597,K2597,L2597,M2597,Q2597)</f>
        <v>834.122730832</v>
      </c>
      <c r="AMH2597" s="13"/>
      <c r="AMI2597" s="0"/>
      <c r="AMJ2597" s="0"/>
    </row>
    <row r="2598" s="39" customFormat="true" ht="13.8" hidden="false" customHeight="false" outlineLevel="0" collapsed="false">
      <c r="A2598" s="27" t="n">
        <v>40202585</v>
      </c>
      <c r="B2598" s="28" t="s">
        <v>2626</v>
      </c>
      <c r="C2598" s="29"/>
      <c r="D2598" s="29"/>
      <c r="E2598" s="27" t="s">
        <v>223</v>
      </c>
      <c r="F2598" s="19" t="n">
        <f aca="false">IF(C2598="",VLOOKUP(E2598,'PORTE E UCO'!$A$5:$D$46,4,0),VLOOKUP(E2598,'PORTE E UCO'!$A$5:$D$46,4,0)*C2598)</f>
        <v>436.20385</v>
      </c>
      <c r="G2598" s="30" t="n">
        <v>5.2</v>
      </c>
      <c r="H2598" s="21" t="n">
        <f aca="false">G2598*$R$2</f>
        <v>102.3028864</v>
      </c>
      <c r="I2598" s="27" t="n">
        <v>0</v>
      </c>
      <c r="J2598" s="22" t="str">
        <f aca="false">IF(I2598&gt;=1,F2598*$J$2,"")</f>
        <v/>
      </c>
      <c r="K2598" s="22" t="str">
        <f aca="false">IF(I2598&gt;=2,F2598*$K$2,"")</f>
        <v/>
      </c>
      <c r="L2598" s="22" t="str">
        <f aca="false">IF(I2598&gt;=3,F2598*$L$2,"")</f>
        <v/>
      </c>
      <c r="M2598" s="22" t="str">
        <f aca="false">IF(I2598&gt;=4,F2598*$M$2,"")</f>
        <v/>
      </c>
      <c r="N2598" s="27" t="n">
        <v>0</v>
      </c>
      <c r="O2598" s="27" t="n">
        <v>0</v>
      </c>
      <c r="P2598" s="31" t="n">
        <v>0</v>
      </c>
      <c r="Q2598" s="32"/>
      <c r="R2598" s="38"/>
      <c r="S2598" s="25" t="n">
        <f aca="false">SUM(F2598,H2598,J2598,K2598,L2598,M2598)</f>
        <v>538.5067364</v>
      </c>
      <c r="T2598" s="25" t="n">
        <f aca="false">SUM(F2598,H2598,J2598,K2598,L2598,M2598,Q2598)</f>
        <v>538.5067364</v>
      </c>
      <c r="AMH2598" s="13"/>
      <c r="AMI2598" s="0"/>
      <c r="AMJ2598" s="0"/>
    </row>
    <row r="2599" s="39" customFormat="true" ht="13.8" hidden="false" customHeight="false" outlineLevel="0" collapsed="false">
      <c r="A2599" s="16" t="n">
        <v>40202593</v>
      </c>
      <c r="B2599" s="17" t="s">
        <v>2627</v>
      </c>
      <c r="C2599" s="18"/>
      <c r="D2599" s="18"/>
      <c r="E2599" s="16" t="s">
        <v>460</v>
      </c>
      <c r="F2599" s="19" t="n">
        <f aca="false">IF(C2599="",VLOOKUP(E2599,'PORTE E UCO'!$A$5:$D$46,4,0),VLOOKUP(E2599,'PORTE E UCO'!$A$5:$D$46,4,0)*C2599)</f>
        <v>627.14783</v>
      </c>
      <c r="G2599" s="20" t="n">
        <v>8.775</v>
      </c>
      <c r="H2599" s="21" t="n">
        <f aca="false">G2599*$R$2</f>
        <v>172.6361208</v>
      </c>
      <c r="I2599" s="16" t="n">
        <v>0</v>
      </c>
      <c r="J2599" s="22" t="str">
        <f aca="false">IF(I2599&gt;=1,F2599*$J$2,"")</f>
        <v/>
      </c>
      <c r="K2599" s="22" t="str">
        <f aca="false">IF(I2599&gt;=2,F2599*$K$2,"")</f>
        <v/>
      </c>
      <c r="L2599" s="22" t="str">
        <f aca="false">IF(I2599&gt;=3,F2599*$L$2,"")</f>
        <v/>
      </c>
      <c r="M2599" s="22" t="str">
        <f aca="false">IF(I2599&gt;=4,F2599*$M$2,"")</f>
        <v/>
      </c>
      <c r="N2599" s="16" t="n">
        <v>0</v>
      </c>
      <c r="O2599" s="16" t="n">
        <v>0</v>
      </c>
      <c r="P2599" s="23" t="n">
        <v>0</v>
      </c>
      <c r="Q2599" s="22"/>
      <c r="R2599" s="38"/>
      <c r="S2599" s="25" t="n">
        <f aca="false">SUM(F2599,H2599,J2599,K2599,L2599,M2599)</f>
        <v>799.7839508</v>
      </c>
      <c r="T2599" s="25" t="n">
        <f aca="false">SUM(F2599,H2599,J2599,K2599,L2599,M2599,Q2599)</f>
        <v>799.7839508</v>
      </c>
      <c r="AMH2599" s="13"/>
      <c r="AMI2599" s="0"/>
      <c r="AMJ2599" s="0"/>
    </row>
    <row r="2600" s="39" customFormat="true" ht="13.8" hidden="false" customHeight="false" outlineLevel="0" collapsed="false">
      <c r="A2600" s="27" t="n">
        <v>40202690</v>
      </c>
      <c r="B2600" s="28" t="s">
        <v>2628</v>
      </c>
      <c r="C2600" s="29"/>
      <c r="D2600" s="29"/>
      <c r="E2600" s="27" t="s">
        <v>22</v>
      </c>
      <c r="F2600" s="19" t="n">
        <f aca="false">IF(C2600="",VLOOKUP(E2600,'PORTE E UCO'!$A$5:$D$46,4,0),VLOOKUP(E2600,'PORTE E UCO'!$A$5:$D$46,4,0)*C2600)</f>
        <v>220.434104</v>
      </c>
      <c r="G2600" s="30" t="n">
        <v>4.059</v>
      </c>
      <c r="H2600" s="21" t="n">
        <f aca="false">G2600*$R$2</f>
        <v>79.855272288</v>
      </c>
      <c r="I2600" s="27" t="n">
        <v>0</v>
      </c>
      <c r="J2600" s="22" t="str">
        <f aca="false">IF(I2600&gt;=1,F2600*$J$2,"")</f>
        <v/>
      </c>
      <c r="K2600" s="22" t="str">
        <f aca="false">IF(I2600&gt;=2,F2600*$K$2,"")</f>
        <v/>
      </c>
      <c r="L2600" s="22" t="str">
        <f aca="false">IF(I2600&gt;=3,F2600*$L$2,"")</f>
        <v/>
      </c>
      <c r="M2600" s="22" t="str">
        <f aca="false">IF(I2600&gt;=4,F2600*$M$2,"")</f>
        <v/>
      </c>
      <c r="N2600" s="27" t="n">
        <v>0</v>
      </c>
      <c r="O2600" s="27" t="n">
        <v>0</v>
      </c>
      <c r="P2600" s="31" t="n">
        <v>0</v>
      </c>
      <c r="Q2600" s="32"/>
      <c r="R2600" s="38"/>
      <c r="S2600" s="25" t="n">
        <f aca="false">SUM(F2600,H2600,J2600,K2600,L2600,M2600)</f>
        <v>300.289376288</v>
      </c>
      <c r="T2600" s="25" t="n">
        <f aca="false">SUM(F2600,H2600,J2600,K2600,L2600,M2600,Q2600)</f>
        <v>300.289376288</v>
      </c>
      <c r="AMH2600" s="13"/>
      <c r="AMI2600" s="0"/>
      <c r="AMJ2600" s="0"/>
    </row>
    <row r="2601" s="39" customFormat="true" ht="13.8" hidden="false" customHeight="false" outlineLevel="0" collapsed="false">
      <c r="A2601" s="16" t="n">
        <v>40202682</v>
      </c>
      <c r="B2601" s="17" t="s">
        <v>2629</v>
      </c>
      <c r="C2601" s="18"/>
      <c r="D2601" s="18"/>
      <c r="E2601" s="16" t="s">
        <v>31</v>
      </c>
      <c r="F2601" s="19" t="n">
        <f aca="false">IF(C2601="",VLOOKUP(E2601,'PORTE E UCO'!$A$5:$D$46,4,0),VLOOKUP(E2601,'PORTE E UCO'!$A$5:$D$46,4,0)*C2601)</f>
        <v>262.342192</v>
      </c>
      <c r="G2601" s="20" t="n">
        <v>4.059</v>
      </c>
      <c r="H2601" s="21" t="n">
        <f aca="false">G2601*$R$2</f>
        <v>79.855272288</v>
      </c>
      <c r="I2601" s="16" t="n">
        <v>0</v>
      </c>
      <c r="J2601" s="22" t="str">
        <f aca="false">IF(I2601&gt;=1,F2601*$J$2,"")</f>
        <v/>
      </c>
      <c r="K2601" s="22" t="str">
        <f aca="false">IF(I2601&gt;=2,F2601*$K$2,"")</f>
        <v/>
      </c>
      <c r="L2601" s="22" t="str">
        <f aca="false">IF(I2601&gt;=3,F2601*$L$2,"")</f>
        <v/>
      </c>
      <c r="M2601" s="22" t="str">
        <f aca="false">IF(I2601&gt;=4,F2601*$M$2,"")</f>
        <v/>
      </c>
      <c r="N2601" s="16" t="n">
        <v>0</v>
      </c>
      <c r="O2601" s="16" t="n">
        <v>0</v>
      </c>
      <c r="P2601" s="23" t="n">
        <v>0</v>
      </c>
      <c r="Q2601" s="22"/>
      <c r="R2601" s="38"/>
      <c r="S2601" s="25" t="n">
        <f aca="false">SUM(F2601,H2601,J2601,K2601,L2601,M2601)</f>
        <v>342.197464288</v>
      </c>
      <c r="T2601" s="25" t="n">
        <f aca="false">SUM(F2601,H2601,J2601,K2601,L2601,M2601,Q2601)</f>
        <v>342.197464288</v>
      </c>
      <c r="AMH2601" s="13"/>
      <c r="AMI2601" s="0"/>
      <c r="AMJ2601" s="0"/>
    </row>
    <row r="2602" s="39" customFormat="true" ht="13.8" hidden="false" customHeight="false" outlineLevel="0" collapsed="false">
      <c r="A2602" s="27" t="n">
        <v>40202720</v>
      </c>
      <c r="B2602" s="28" t="s">
        <v>2630</v>
      </c>
      <c r="C2602" s="29"/>
      <c r="D2602" s="29"/>
      <c r="E2602" s="27" t="s">
        <v>64</v>
      </c>
      <c r="F2602" s="19" t="n">
        <f aca="false">IF(C2602="",VLOOKUP(E2602,'PORTE E UCO'!$A$5:$D$46,4,0),VLOOKUP(E2602,'PORTE E UCO'!$A$5:$D$46,4,0)*C2602)</f>
        <v>110.217052</v>
      </c>
      <c r="G2602" s="30" t="n">
        <v>3</v>
      </c>
      <c r="H2602" s="21" t="n">
        <f aca="false">G2602*$R$2</f>
        <v>59.020896</v>
      </c>
      <c r="I2602" s="27" t="n">
        <v>0</v>
      </c>
      <c r="J2602" s="22" t="str">
        <f aca="false">IF(I2602&gt;=1,F2602*$J$2,"")</f>
        <v/>
      </c>
      <c r="K2602" s="22" t="str">
        <f aca="false">IF(I2602&gt;=2,F2602*$K$2,"")</f>
        <v/>
      </c>
      <c r="L2602" s="22" t="str">
        <f aca="false">IF(I2602&gt;=3,F2602*$L$2,"")</f>
        <v/>
      </c>
      <c r="M2602" s="22" t="str">
        <f aca="false">IF(I2602&gt;=4,F2602*$M$2,"")</f>
        <v/>
      </c>
      <c r="N2602" s="27" t="n">
        <v>0</v>
      </c>
      <c r="O2602" s="27" t="n">
        <v>0</v>
      </c>
      <c r="P2602" s="31" t="n">
        <v>0</v>
      </c>
      <c r="Q2602" s="32"/>
      <c r="R2602" s="38"/>
      <c r="S2602" s="25" t="n">
        <f aca="false">SUM(F2602,H2602,J2602,K2602,L2602,M2602)</f>
        <v>169.237948</v>
      </c>
      <c r="T2602" s="25" t="n">
        <f aca="false">SUM(F2602,H2602,J2602,K2602,L2602,M2602,Q2602)</f>
        <v>169.237948</v>
      </c>
      <c r="AMH2602" s="13"/>
      <c r="AMI2602" s="0"/>
      <c r="AMJ2602" s="0"/>
    </row>
    <row r="2603" s="39" customFormat="true" ht="13.8" hidden="false" customHeight="false" outlineLevel="0" collapsed="false">
      <c r="A2603" s="16" t="n">
        <v>40202739</v>
      </c>
      <c r="B2603" s="17" t="s">
        <v>2631</v>
      </c>
      <c r="C2603" s="18"/>
      <c r="D2603" s="18"/>
      <c r="E2603" s="16" t="s">
        <v>22</v>
      </c>
      <c r="F2603" s="19" t="n">
        <f aca="false">IF(C2603="",VLOOKUP(E2603,'PORTE E UCO'!$A$5:$D$46,4,0),VLOOKUP(E2603,'PORTE E UCO'!$A$5:$D$46,4,0)*C2603)</f>
        <v>220.434104</v>
      </c>
      <c r="G2603" s="20" t="n">
        <v>3</v>
      </c>
      <c r="H2603" s="21" t="n">
        <f aca="false">G2603*$R$2</f>
        <v>59.020896</v>
      </c>
      <c r="I2603" s="16" t="n">
        <v>0</v>
      </c>
      <c r="J2603" s="22" t="str">
        <f aca="false">IF(I2603&gt;=1,F2603*$J$2,"")</f>
        <v/>
      </c>
      <c r="K2603" s="22" t="str">
        <f aca="false">IF(I2603&gt;=2,F2603*$K$2,"")</f>
        <v/>
      </c>
      <c r="L2603" s="22" t="str">
        <f aca="false">IF(I2603&gt;=3,F2603*$L$2,"")</f>
        <v/>
      </c>
      <c r="M2603" s="22" t="str">
        <f aca="false">IF(I2603&gt;=4,F2603*$M$2,"")</f>
        <v/>
      </c>
      <c r="N2603" s="16" t="n">
        <v>0</v>
      </c>
      <c r="O2603" s="16" t="n">
        <v>0</v>
      </c>
      <c r="P2603" s="23" t="n">
        <v>0</v>
      </c>
      <c r="Q2603" s="22"/>
      <c r="R2603" s="38"/>
      <c r="S2603" s="25" t="n">
        <f aca="false">SUM(F2603,H2603,J2603,K2603,L2603,M2603)</f>
        <v>279.455</v>
      </c>
      <c r="T2603" s="25" t="n">
        <f aca="false">SUM(F2603,H2603,J2603,K2603,L2603,M2603,Q2603)</f>
        <v>279.455</v>
      </c>
      <c r="AMH2603" s="13"/>
      <c r="AMI2603" s="0"/>
      <c r="AMJ2603" s="0"/>
    </row>
    <row r="2604" s="39" customFormat="true" ht="13.8" hidden="false" customHeight="false" outlineLevel="0" collapsed="false">
      <c r="A2604" s="27" t="n">
        <v>40202607</v>
      </c>
      <c r="B2604" s="28" t="s">
        <v>2632</v>
      </c>
      <c r="C2604" s="29"/>
      <c r="D2604" s="29"/>
      <c r="E2604" s="27" t="s">
        <v>223</v>
      </c>
      <c r="F2604" s="19" t="n">
        <f aca="false">IF(C2604="",VLOOKUP(E2604,'PORTE E UCO'!$A$5:$D$46,4,0),VLOOKUP(E2604,'PORTE E UCO'!$A$5:$D$46,4,0)*C2604)</f>
        <v>436.20385</v>
      </c>
      <c r="G2604" s="30" t="n">
        <v>7.232</v>
      </c>
      <c r="H2604" s="21" t="n">
        <f aca="false">G2604*$R$2</f>
        <v>142.279706624</v>
      </c>
      <c r="I2604" s="27" t="n">
        <v>0</v>
      </c>
      <c r="J2604" s="22" t="str">
        <f aca="false">IF(I2604&gt;=1,F2604*$J$2,"")</f>
        <v/>
      </c>
      <c r="K2604" s="22" t="str">
        <f aca="false">IF(I2604&gt;=2,F2604*$K$2,"")</f>
        <v/>
      </c>
      <c r="L2604" s="22" t="str">
        <f aca="false">IF(I2604&gt;=3,F2604*$L$2,"")</f>
        <v/>
      </c>
      <c r="M2604" s="22" t="str">
        <f aca="false">IF(I2604&gt;=4,F2604*$M$2,"")</f>
        <v/>
      </c>
      <c r="N2604" s="27" t="n">
        <v>0</v>
      </c>
      <c r="O2604" s="27" t="n">
        <v>0</v>
      </c>
      <c r="P2604" s="31" t="n">
        <v>0</v>
      </c>
      <c r="Q2604" s="32"/>
      <c r="R2604" s="38"/>
      <c r="S2604" s="25" t="n">
        <f aca="false">SUM(F2604,H2604,J2604,K2604,L2604,M2604)</f>
        <v>578.483556624</v>
      </c>
      <c r="T2604" s="25" t="n">
        <f aca="false">SUM(F2604,H2604,J2604,K2604,L2604,M2604,Q2604)</f>
        <v>578.483556624</v>
      </c>
      <c r="AMH2604" s="13"/>
      <c r="AMI2604" s="0"/>
      <c r="AMJ2604" s="0"/>
    </row>
    <row r="2605" s="39" customFormat="true" ht="13.8" hidden="false" customHeight="false" outlineLevel="0" collapsed="false">
      <c r="A2605" s="16" t="n">
        <v>40202623</v>
      </c>
      <c r="B2605" s="17" t="s">
        <v>2633</v>
      </c>
      <c r="C2605" s="18"/>
      <c r="D2605" s="18"/>
      <c r="E2605" s="16" t="s">
        <v>24</v>
      </c>
      <c r="F2605" s="19" t="n">
        <f aca="false">IF(C2605="",VLOOKUP(E2605,'PORTE E UCO'!$A$5:$D$46,4,0),VLOOKUP(E2605,'PORTE E UCO'!$A$5:$D$46,4,0)*C2605)</f>
        <v>377.223602</v>
      </c>
      <c r="G2605" s="20"/>
      <c r="H2605" s="21" t="n">
        <f aca="false">G2605*$R$2</f>
        <v>0</v>
      </c>
      <c r="I2605" s="16" t="n">
        <v>0</v>
      </c>
      <c r="J2605" s="22" t="str">
        <f aca="false">IF(I2605&gt;=1,F2605*$J$2,"")</f>
        <v/>
      </c>
      <c r="K2605" s="22" t="str">
        <f aca="false">IF(I2605&gt;=2,F2605*$K$2,"")</f>
        <v/>
      </c>
      <c r="L2605" s="22" t="str">
        <f aca="false">IF(I2605&gt;=3,F2605*$L$2,"")</f>
        <v/>
      </c>
      <c r="M2605" s="22" t="str">
        <f aca="false">IF(I2605&gt;=4,F2605*$M$2,"")</f>
        <v/>
      </c>
      <c r="N2605" s="16" t="n">
        <v>0</v>
      </c>
      <c r="O2605" s="16" t="n">
        <v>0</v>
      </c>
      <c r="P2605" s="23" t="n">
        <v>0</v>
      </c>
      <c r="Q2605" s="22"/>
      <c r="R2605" s="38"/>
      <c r="S2605" s="25" t="n">
        <f aca="false">SUM(F2605,H2605,J2605,K2605,L2605,M2605)</f>
        <v>377.223602</v>
      </c>
      <c r="T2605" s="25" t="n">
        <f aca="false">SUM(F2605,H2605,J2605,K2605,L2605,M2605,Q2605)</f>
        <v>377.223602</v>
      </c>
      <c r="AMH2605" s="13"/>
      <c r="AMI2605" s="0"/>
      <c r="AMJ2605" s="0"/>
    </row>
    <row r="2606" s="39" customFormat="true" ht="13.8" hidden="false" customHeight="false" outlineLevel="0" collapsed="false">
      <c r="A2606" s="27" t="n">
        <v>40202631</v>
      </c>
      <c r="B2606" s="28" t="s">
        <v>2634</v>
      </c>
      <c r="C2606" s="29"/>
      <c r="D2606" s="29"/>
      <c r="E2606" s="27" t="s">
        <v>272</v>
      </c>
      <c r="F2606" s="19" t="n">
        <f aca="false">IF(C2606="",VLOOKUP(E2606,'PORTE E UCO'!$A$5:$D$46,4,0),VLOOKUP(E2606,'PORTE E UCO'!$A$5:$D$46,4,0)*C2606)</f>
        <v>801.009488</v>
      </c>
      <c r="G2606" s="30" t="n">
        <v>8.775</v>
      </c>
      <c r="H2606" s="21" t="n">
        <f aca="false">G2606*$R$2</f>
        <v>172.6361208</v>
      </c>
      <c r="I2606" s="27" t="n">
        <v>0</v>
      </c>
      <c r="J2606" s="22" t="str">
        <f aca="false">IF(I2606&gt;=1,F2606*$J$2,"")</f>
        <v/>
      </c>
      <c r="K2606" s="22" t="str">
        <f aca="false">IF(I2606&gt;=2,F2606*$K$2,"")</f>
        <v/>
      </c>
      <c r="L2606" s="22" t="str">
        <f aca="false">IF(I2606&gt;=3,F2606*$L$2,"")</f>
        <v/>
      </c>
      <c r="M2606" s="22" t="str">
        <f aca="false">IF(I2606&gt;=4,F2606*$M$2,"")</f>
        <v/>
      </c>
      <c r="N2606" s="27" t="n">
        <v>0</v>
      </c>
      <c r="O2606" s="27" t="n">
        <v>0</v>
      </c>
      <c r="P2606" s="31" t="n">
        <v>0</v>
      </c>
      <c r="Q2606" s="32"/>
      <c r="R2606" s="38"/>
      <c r="S2606" s="25" t="n">
        <f aca="false">SUM(F2606,H2606,J2606,K2606,L2606,M2606)</f>
        <v>973.6456088</v>
      </c>
      <c r="T2606" s="25" t="n">
        <f aca="false">SUM(F2606,H2606,J2606,K2606,L2606,M2606,Q2606)</f>
        <v>973.6456088</v>
      </c>
      <c r="AMH2606" s="13"/>
      <c r="AMI2606" s="0"/>
      <c r="AMJ2606" s="0"/>
    </row>
    <row r="2607" s="39" customFormat="true" ht="13.8" hidden="false" customHeight="false" outlineLevel="0" collapsed="false">
      <c r="A2607" s="16" t="n">
        <v>40202640</v>
      </c>
      <c r="B2607" s="17" t="s">
        <v>2635</v>
      </c>
      <c r="C2607" s="18"/>
      <c r="D2607" s="18"/>
      <c r="E2607" s="16" t="s">
        <v>171</v>
      </c>
      <c r="F2607" s="19" t="n">
        <f aca="false">IF(C2607="",VLOOKUP(E2607,'PORTE E UCO'!$A$5:$D$46,4,0),VLOOKUP(E2607,'PORTE E UCO'!$A$5:$D$46,4,0)*C2607)</f>
        <v>287.188282</v>
      </c>
      <c r="G2607" s="20" t="n">
        <v>2.12</v>
      </c>
      <c r="H2607" s="21" t="n">
        <f aca="false">G2607*$R$2</f>
        <v>41.70809984</v>
      </c>
      <c r="I2607" s="16" t="n">
        <v>0</v>
      </c>
      <c r="J2607" s="22" t="str">
        <f aca="false">IF(I2607&gt;=1,F2607*$J$2,"")</f>
        <v/>
      </c>
      <c r="K2607" s="22" t="str">
        <f aca="false">IF(I2607&gt;=2,F2607*$K$2,"")</f>
        <v/>
      </c>
      <c r="L2607" s="22" t="str">
        <f aca="false">IF(I2607&gt;=3,F2607*$L$2,"")</f>
        <v/>
      </c>
      <c r="M2607" s="22" t="str">
        <f aca="false">IF(I2607&gt;=4,F2607*$M$2,"")</f>
        <v/>
      </c>
      <c r="N2607" s="16" t="n">
        <v>0</v>
      </c>
      <c r="O2607" s="16" t="n">
        <v>0</v>
      </c>
      <c r="P2607" s="23" t="n">
        <v>0</v>
      </c>
      <c r="Q2607" s="22"/>
      <c r="R2607" s="38"/>
      <c r="S2607" s="25" t="n">
        <f aca="false">SUM(F2607,H2607,J2607,K2607,L2607,M2607)</f>
        <v>328.89638184</v>
      </c>
      <c r="T2607" s="25" t="n">
        <f aca="false">SUM(F2607,H2607,J2607,K2607,L2607,M2607,Q2607)</f>
        <v>328.89638184</v>
      </c>
      <c r="AMH2607" s="13"/>
      <c r="AMI2607" s="0"/>
      <c r="AMJ2607" s="0"/>
    </row>
    <row r="2608" s="39" customFormat="true" ht="13.8" hidden="false" customHeight="false" outlineLevel="0" collapsed="false">
      <c r="A2608" s="27" t="n">
        <v>40301010</v>
      </c>
      <c r="B2608" s="28" t="s">
        <v>2636</v>
      </c>
      <c r="C2608" s="29" t="n">
        <v>0.1</v>
      </c>
      <c r="D2608" s="29" t="s">
        <v>2637</v>
      </c>
      <c r="E2608" s="27" t="s">
        <v>50</v>
      </c>
      <c r="F2608" s="19" t="n">
        <f aca="false">IF(C2608="",VLOOKUP(E2608,'PORTE E UCO'!$A$5:$D$46,4,0),VLOOKUP(E2608,'PORTE E UCO'!$A$5:$D$46,4,0)*C2608)</f>
        <v>1.7661556</v>
      </c>
      <c r="G2608" s="30" t="n">
        <v>3.267</v>
      </c>
      <c r="H2608" s="21" t="n">
        <f aca="false">G2608*$R$2</f>
        <v>64.273755744</v>
      </c>
      <c r="I2608" s="27" t="n">
        <v>0</v>
      </c>
      <c r="J2608" s="22" t="str">
        <f aca="false">IF(I2608&gt;=1,F2608*$J$2,"")</f>
        <v/>
      </c>
      <c r="K2608" s="22" t="str">
        <f aca="false">IF(I2608&gt;=2,F2608*$K$2,"")</f>
        <v/>
      </c>
      <c r="L2608" s="22" t="str">
        <f aca="false">IF(I2608&gt;=3,F2608*$L$2,"")</f>
        <v/>
      </c>
      <c r="M2608" s="22" t="str">
        <f aca="false">IF(I2608&gt;=4,F2608*$M$2,"")</f>
        <v/>
      </c>
      <c r="N2608" s="27" t="n">
        <v>0</v>
      </c>
      <c r="O2608" s="27" t="n">
        <v>0</v>
      </c>
      <c r="P2608" s="31" t="n">
        <v>0</v>
      </c>
      <c r="Q2608" s="32"/>
      <c r="R2608" s="38"/>
      <c r="S2608" s="25" t="n">
        <f aca="false">SUM(F2608,H2608,J2608,K2608,L2608,M2608)</f>
        <v>66.039911344</v>
      </c>
      <c r="T2608" s="25" t="n">
        <f aca="false">SUM(F2608,H2608,J2608,K2608,L2608,M2608,Q2608)</f>
        <v>66.039911344</v>
      </c>
      <c r="AMH2608" s="13"/>
      <c r="AMI2608" s="0"/>
      <c r="AMJ2608" s="0"/>
    </row>
    <row r="2609" s="39" customFormat="true" ht="13.8" hidden="false" customHeight="false" outlineLevel="0" collapsed="false">
      <c r="A2609" s="16" t="n">
        <v>40301028</v>
      </c>
      <c r="B2609" s="17" t="s">
        <v>2638</v>
      </c>
      <c r="C2609" s="18" t="n">
        <v>0.1</v>
      </c>
      <c r="D2609" s="18" t="s">
        <v>2637</v>
      </c>
      <c r="E2609" s="16" t="s">
        <v>50</v>
      </c>
      <c r="F2609" s="19" t="n">
        <f aca="false">IF(C2609="",VLOOKUP(E2609,'PORTE E UCO'!$A$5:$D$46,4,0),VLOOKUP(E2609,'PORTE E UCO'!$A$5:$D$46,4,0)*C2609)</f>
        <v>1.7661556</v>
      </c>
      <c r="G2609" s="20" t="n">
        <v>1.764</v>
      </c>
      <c r="H2609" s="21" t="n">
        <f aca="false">G2609*$R$2</f>
        <v>34.704286848</v>
      </c>
      <c r="I2609" s="16" t="n">
        <v>0</v>
      </c>
      <c r="J2609" s="22" t="str">
        <f aca="false">IF(I2609&gt;=1,F2609*$J$2,"")</f>
        <v/>
      </c>
      <c r="K2609" s="22" t="str">
        <f aca="false">IF(I2609&gt;=2,F2609*$K$2,"")</f>
        <v/>
      </c>
      <c r="L2609" s="22" t="str">
        <f aca="false">IF(I2609&gt;=3,F2609*$L$2,"")</f>
        <v/>
      </c>
      <c r="M2609" s="22" t="str">
        <f aca="false">IF(I2609&gt;=4,F2609*$M$2,"")</f>
        <v/>
      </c>
      <c r="N2609" s="16" t="n">
        <v>0</v>
      </c>
      <c r="O2609" s="16" t="n">
        <v>0</v>
      </c>
      <c r="P2609" s="23" t="n">
        <v>0</v>
      </c>
      <c r="Q2609" s="22"/>
      <c r="R2609" s="38"/>
      <c r="S2609" s="25" t="n">
        <f aca="false">SUM(F2609,H2609,J2609,K2609,L2609,M2609)</f>
        <v>36.470442448</v>
      </c>
      <c r="T2609" s="25" t="n">
        <f aca="false">SUM(F2609,H2609,J2609,K2609,L2609,M2609,Q2609)</f>
        <v>36.470442448</v>
      </c>
      <c r="AMH2609" s="13"/>
      <c r="AMI2609" s="0"/>
      <c r="AMJ2609" s="0"/>
    </row>
    <row r="2610" s="39" customFormat="true" ht="13.8" hidden="false" customHeight="false" outlineLevel="0" collapsed="false">
      <c r="A2610" s="27" t="n">
        <v>40301036</v>
      </c>
      <c r="B2610" s="28" t="s">
        <v>2639</v>
      </c>
      <c r="C2610" s="29" t="n">
        <v>0.1</v>
      </c>
      <c r="D2610" s="29" t="s">
        <v>2637</v>
      </c>
      <c r="E2610" s="27" t="s">
        <v>50</v>
      </c>
      <c r="F2610" s="19" t="n">
        <f aca="false">IF(C2610="",VLOOKUP(E2610,'PORTE E UCO'!$A$5:$D$46,4,0),VLOOKUP(E2610,'PORTE E UCO'!$A$5:$D$46,4,0)*C2610)</f>
        <v>1.7661556</v>
      </c>
      <c r="G2610" s="30" t="n">
        <v>3.267</v>
      </c>
      <c r="H2610" s="21" t="n">
        <f aca="false">G2610*$R$2</f>
        <v>64.273755744</v>
      </c>
      <c r="I2610" s="27" t="n">
        <v>0</v>
      </c>
      <c r="J2610" s="22" t="str">
        <f aca="false">IF(I2610&gt;=1,F2610*$J$2,"")</f>
        <v/>
      </c>
      <c r="K2610" s="22" t="str">
        <f aca="false">IF(I2610&gt;=2,F2610*$K$2,"")</f>
        <v/>
      </c>
      <c r="L2610" s="22" t="str">
        <f aca="false">IF(I2610&gt;=3,F2610*$L$2,"")</f>
        <v/>
      </c>
      <c r="M2610" s="22" t="str">
        <f aca="false">IF(I2610&gt;=4,F2610*$M$2,"")</f>
        <v/>
      </c>
      <c r="N2610" s="27" t="n">
        <v>0</v>
      </c>
      <c r="O2610" s="27" t="n">
        <v>0</v>
      </c>
      <c r="P2610" s="31" t="n">
        <v>0</v>
      </c>
      <c r="Q2610" s="32"/>
      <c r="R2610" s="38"/>
      <c r="S2610" s="25" t="n">
        <f aca="false">SUM(F2610,H2610,J2610,K2610,L2610,M2610)</f>
        <v>66.039911344</v>
      </c>
      <c r="T2610" s="25" t="n">
        <f aca="false">SUM(F2610,H2610,J2610,K2610,L2610,M2610,Q2610)</f>
        <v>66.039911344</v>
      </c>
      <c r="AMH2610" s="13"/>
      <c r="AMI2610" s="0"/>
      <c r="AMJ2610" s="0"/>
    </row>
    <row r="2611" s="39" customFormat="true" ht="13.8" hidden="false" customHeight="false" outlineLevel="0" collapsed="false">
      <c r="A2611" s="16" t="n">
        <v>40301044</v>
      </c>
      <c r="B2611" s="17" t="s">
        <v>2640</v>
      </c>
      <c r="C2611" s="18" t="n">
        <v>0.1</v>
      </c>
      <c r="D2611" s="18" t="s">
        <v>2637</v>
      </c>
      <c r="E2611" s="16" t="s">
        <v>50</v>
      </c>
      <c r="F2611" s="19" t="n">
        <f aca="false">IF(C2611="",VLOOKUP(E2611,'PORTE E UCO'!$A$5:$D$46,4,0),VLOOKUP(E2611,'PORTE E UCO'!$A$5:$D$46,4,0)*C2611)</f>
        <v>1.7661556</v>
      </c>
      <c r="G2611" s="20" t="n">
        <v>1.764</v>
      </c>
      <c r="H2611" s="21" t="n">
        <f aca="false">G2611*$R$2</f>
        <v>34.704286848</v>
      </c>
      <c r="I2611" s="16" t="n">
        <v>0</v>
      </c>
      <c r="J2611" s="22" t="str">
        <f aca="false">IF(I2611&gt;=1,F2611*$J$2,"")</f>
        <v/>
      </c>
      <c r="K2611" s="22" t="str">
        <f aca="false">IF(I2611&gt;=2,F2611*$K$2,"")</f>
        <v/>
      </c>
      <c r="L2611" s="22" t="str">
        <f aca="false">IF(I2611&gt;=3,F2611*$L$2,"")</f>
        <v/>
      </c>
      <c r="M2611" s="22" t="str">
        <f aca="false">IF(I2611&gt;=4,F2611*$M$2,"")</f>
        <v/>
      </c>
      <c r="N2611" s="16" t="n">
        <v>0</v>
      </c>
      <c r="O2611" s="16" t="n">
        <v>0</v>
      </c>
      <c r="P2611" s="23" t="n">
        <v>0</v>
      </c>
      <c r="Q2611" s="22"/>
      <c r="R2611" s="38"/>
      <c r="S2611" s="25" t="n">
        <f aca="false">SUM(F2611,H2611,J2611,K2611,L2611,M2611)</f>
        <v>36.470442448</v>
      </c>
      <c r="T2611" s="25" t="n">
        <f aca="false">SUM(F2611,H2611,J2611,K2611,L2611,M2611,Q2611)</f>
        <v>36.470442448</v>
      </c>
      <c r="AMH2611" s="13"/>
      <c r="AMI2611" s="0"/>
      <c r="AMJ2611" s="0"/>
    </row>
    <row r="2612" s="39" customFormat="true" ht="13.8" hidden="false" customHeight="false" outlineLevel="0" collapsed="false">
      <c r="A2612" s="27" t="n">
        <v>40301052</v>
      </c>
      <c r="B2612" s="28" t="s">
        <v>2641</v>
      </c>
      <c r="C2612" s="29" t="n">
        <v>0.1</v>
      </c>
      <c r="D2612" s="29" t="s">
        <v>2637</v>
      </c>
      <c r="E2612" s="27" t="s">
        <v>50</v>
      </c>
      <c r="F2612" s="19" t="n">
        <f aca="false">IF(C2612="",VLOOKUP(E2612,'PORTE E UCO'!$A$5:$D$46,4,0),VLOOKUP(E2612,'PORTE E UCO'!$A$5:$D$46,4,0)*C2612)</f>
        <v>1.7661556</v>
      </c>
      <c r="G2612" s="30" t="n">
        <v>2.097</v>
      </c>
      <c r="H2612" s="21" t="n">
        <f aca="false">G2612*$R$2</f>
        <v>41.255606304</v>
      </c>
      <c r="I2612" s="27" t="n">
        <v>0</v>
      </c>
      <c r="J2612" s="22" t="str">
        <f aca="false">IF(I2612&gt;=1,F2612*$J$2,"")</f>
        <v/>
      </c>
      <c r="K2612" s="22" t="str">
        <f aca="false">IF(I2612&gt;=2,F2612*$K$2,"")</f>
        <v/>
      </c>
      <c r="L2612" s="22" t="str">
        <f aca="false">IF(I2612&gt;=3,F2612*$L$2,"")</f>
        <v/>
      </c>
      <c r="M2612" s="22" t="str">
        <f aca="false">IF(I2612&gt;=4,F2612*$M$2,"")</f>
        <v/>
      </c>
      <c r="N2612" s="27" t="n">
        <v>0</v>
      </c>
      <c r="O2612" s="27" t="n">
        <v>0</v>
      </c>
      <c r="P2612" s="31" t="n">
        <v>0</v>
      </c>
      <c r="Q2612" s="32"/>
      <c r="R2612" s="38"/>
      <c r="S2612" s="25" t="n">
        <f aca="false">SUM(F2612,H2612,J2612,K2612,L2612,M2612)</f>
        <v>43.021761904</v>
      </c>
      <c r="T2612" s="25" t="n">
        <f aca="false">SUM(F2612,H2612,J2612,K2612,L2612,M2612,Q2612)</f>
        <v>43.021761904</v>
      </c>
      <c r="AMH2612" s="13"/>
      <c r="AMI2612" s="0"/>
      <c r="AMJ2612" s="0"/>
    </row>
    <row r="2613" s="39" customFormat="true" ht="13.8" hidden="false" customHeight="false" outlineLevel="0" collapsed="false">
      <c r="A2613" s="16" t="n">
        <v>40301060</v>
      </c>
      <c r="B2613" s="17" t="s">
        <v>2642</v>
      </c>
      <c r="C2613" s="18" t="n">
        <v>0.1</v>
      </c>
      <c r="D2613" s="18" t="s">
        <v>2637</v>
      </c>
      <c r="E2613" s="16" t="s">
        <v>50</v>
      </c>
      <c r="F2613" s="19" t="n">
        <f aca="false">IF(C2613="",VLOOKUP(E2613,'PORTE E UCO'!$A$5:$D$46,4,0),VLOOKUP(E2613,'PORTE E UCO'!$A$5:$D$46,4,0)*C2613)</f>
        <v>1.7661556</v>
      </c>
      <c r="G2613" s="20" t="n">
        <v>2.097</v>
      </c>
      <c r="H2613" s="21" t="n">
        <f aca="false">G2613*$R$2</f>
        <v>41.255606304</v>
      </c>
      <c r="I2613" s="16" t="n">
        <v>0</v>
      </c>
      <c r="J2613" s="22" t="str">
        <f aca="false">IF(I2613&gt;=1,F2613*$J$2,"")</f>
        <v/>
      </c>
      <c r="K2613" s="22" t="str">
        <f aca="false">IF(I2613&gt;=2,F2613*$K$2,"")</f>
        <v/>
      </c>
      <c r="L2613" s="22" t="str">
        <f aca="false">IF(I2613&gt;=3,F2613*$L$2,"")</f>
        <v/>
      </c>
      <c r="M2613" s="22" t="str">
        <f aca="false">IF(I2613&gt;=4,F2613*$M$2,"")</f>
        <v/>
      </c>
      <c r="N2613" s="16" t="n">
        <v>0</v>
      </c>
      <c r="O2613" s="16" t="n">
        <v>0</v>
      </c>
      <c r="P2613" s="23" t="n">
        <v>0</v>
      </c>
      <c r="Q2613" s="22"/>
      <c r="R2613" s="38"/>
      <c r="S2613" s="25" t="n">
        <f aca="false">SUM(F2613,H2613,J2613,K2613,L2613,M2613)</f>
        <v>43.021761904</v>
      </c>
      <c r="T2613" s="25" t="n">
        <f aca="false">SUM(F2613,H2613,J2613,K2613,L2613,M2613,Q2613)</f>
        <v>43.021761904</v>
      </c>
      <c r="AMH2613" s="13"/>
      <c r="AMI2613" s="0"/>
      <c r="AMJ2613" s="0"/>
    </row>
    <row r="2614" s="39" customFormat="true" ht="13.8" hidden="false" customHeight="false" outlineLevel="0" collapsed="false">
      <c r="A2614" s="27" t="n">
        <v>40301079</v>
      </c>
      <c r="B2614" s="28" t="s">
        <v>2643</v>
      </c>
      <c r="C2614" s="29" t="n">
        <v>0.1</v>
      </c>
      <c r="D2614" s="29" t="s">
        <v>2637</v>
      </c>
      <c r="E2614" s="27" t="s">
        <v>50</v>
      </c>
      <c r="F2614" s="19" t="n">
        <f aca="false">IF(C2614="",VLOOKUP(E2614,'PORTE E UCO'!$A$5:$D$46,4,0),VLOOKUP(E2614,'PORTE E UCO'!$A$5:$D$46,4,0)*C2614)</f>
        <v>1.7661556</v>
      </c>
      <c r="G2614" s="30" t="n">
        <v>1.764</v>
      </c>
      <c r="H2614" s="21" t="n">
        <f aca="false">G2614*$R$2</f>
        <v>34.704286848</v>
      </c>
      <c r="I2614" s="27" t="n">
        <v>0</v>
      </c>
      <c r="J2614" s="22" t="str">
        <f aca="false">IF(I2614&gt;=1,F2614*$J$2,"")</f>
        <v/>
      </c>
      <c r="K2614" s="22" t="str">
        <f aca="false">IF(I2614&gt;=2,F2614*$K$2,"")</f>
        <v/>
      </c>
      <c r="L2614" s="22" t="str">
        <f aca="false">IF(I2614&gt;=3,F2614*$L$2,"")</f>
        <v/>
      </c>
      <c r="M2614" s="22" t="str">
        <f aca="false">IF(I2614&gt;=4,F2614*$M$2,"")</f>
        <v/>
      </c>
      <c r="N2614" s="27" t="n">
        <v>0</v>
      </c>
      <c r="O2614" s="27" t="n">
        <v>0</v>
      </c>
      <c r="P2614" s="31" t="n">
        <v>0</v>
      </c>
      <c r="Q2614" s="32"/>
      <c r="R2614" s="38"/>
      <c r="S2614" s="25" t="n">
        <f aca="false">SUM(F2614,H2614,J2614,K2614,L2614,M2614)</f>
        <v>36.470442448</v>
      </c>
      <c r="T2614" s="25" t="n">
        <f aca="false">SUM(F2614,H2614,J2614,K2614,L2614,M2614,Q2614)</f>
        <v>36.470442448</v>
      </c>
      <c r="AMH2614" s="13"/>
      <c r="AMI2614" s="0"/>
      <c r="AMJ2614" s="0"/>
    </row>
    <row r="2615" s="39" customFormat="true" ht="13.8" hidden="false" customHeight="false" outlineLevel="0" collapsed="false">
      <c r="A2615" s="16" t="n">
        <v>40301087</v>
      </c>
      <c r="B2615" s="17" t="s">
        <v>2644</v>
      </c>
      <c r="C2615" s="18" t="n">
        <v>0.1</v>
      </c>
      <c r="D2615" s="18" t="s">
        <v>2637</v>
      </c>
      <c r="E2615" s="16" t="s">
        <v>50</v>
      </c>
      <c r="F2615" s="19" t="n">
        <f aca="false">IF(C2615="",VLOOKUP(E2615,'PORTE E UCO'!$A$5:$D$46,4,0),VLOOKUP(E2615,'PORTE E UCO'!$A$5:$D$46,4,0)*C2615)</f>
        <v>1.7661556</v>
      </c>
      <c r="G2615" s="20" t="n">
        <v>1.764</v>
      </c>
      <c r="H2615" s="21" t="n">
        <f aca="false">G2615*$R$2</f>
        <v>34.704286848</v>
      </c>
      <c r="I2615" s="16" t="n">
        <v>0</v>
      </c>
      <c r="J2615" s="22" t="str">
        <f aca="false">IF(I2615&gt;=1,F2615*$J$2,"")</f>
        <v/>
      </c>
      <c r="K2615" s="22" t="str">
        <f aca="false">IF(I2615&gt;=2,F2615*$K$2,"")</f>
        <v/>
      </c>
      <c r="L2615" s="22" t="str">
        <f aca="false">IF(I2615&gt;=3,F2615*$L$2,"")</f>
        <v/>
      </c>
      <c r="M2615" s="22" t="str">
        <f aca="false">IF(I2615&gt;=4,F2615*$M$2,"")</f>
        <v/>
      </c>
      <c r="N2615" s="16" t="n">
        <v>0</v>
      </c>
      <c r="O2615" s="16" t="n">
        <v>0</v>
      </c>
      <c r="P2615" s="23" t="n">
        <v>0</v>
      </c>
      <c r="Q2615" s="22"/>
      <c r="R2615" s="38"/>
      <c r="S2615" s="25" t="n">
        <f aca="false">SUM(F2615,H2615,J2615,K2615,L2615,M2615)</f>
        <v>36.470442448</v>
      </c>
      <c r="T2615" s="25" t="n">
        <f aca="false">SUM(F2615,H2615,J2615,K2615,L2615,M2615,Q2615)</f>
        <v>36.470442448</v>
      </c>
      <c r="AMH2615" s="13"/>
      <c r="AMI2615" s="0"/>
      <c r="AMJ2615" s="0"/>
    </row>
    <row r="2616" s="39" customFormat="true" ht="13.8" hidden="false" customHeight="false" outlineLevel="0" collapsed="false">
      <c r="A2616" s="27" t="n">
        <v>40301095</v>
      </c>
      <c r="B2616" s="28" t="s">
        <v>2645</v>
      </c>
      <c r="C2616" s="29" t="n">
        <v>0.1</v>
      </c>
      <c r="D2616" s="29" t="s">
        <v>2637</v>
      </c>
      <c r="E2616" s="27" t="s">
        <v>50</v>
      </c>
      <c r="F2616" s="19" t="n">
        <f aca="false">IF(C2616="",VLOOKUP(E2616,'PORTE E UCO'!$A$5:$D$46,4,0),VLOOKUP(E2616,'PORTE E UCO'!$A$5:$D$46,4,0)*C2616)</f>
        <v>1.7661556</v>
      </c>
      <c r="G2616" s="30" t="n">
        <v>2.097</v>
      </c>
      <c r="H2616" s="21" t="n">
        <f aca="false">G2616*$R$2</f>
        <v>41.255606304</v>
      </c>
      <c r="I2616" s="27" t="n">
        <v>0</v>
      </c>
      <c r="J2616" s="22" t="str">
        <f aca="false">IF(I2616&gt;=1,F2616*$J$2,"")</f>
        <v/>
      </c>
      <c r="K2616" s="22" t="str">
        <f aca="false">IF(I2616&gt;=2,F2616*$K$2,"")</f>
        <v/>
      </c>
      <c r="L2616" s="22" t="str">
        <f aca="false">IF(I2616&gt;=3,F2616*$L$2,"")</f>
        <v/>
      </c>
      <c r="M2616" s="22" t="str">
        <f aca="false">IF(I2616&gt;=4,F2616*$M$2,"")</f>
        <v/>
      </c>
      <c r="N2616" s="27" t="n">
        <v>0</v>
      </c>
      <c r="O2616" s="27" t="n">
        <v>0</v>
      </c>
      <c r="P2616" s="31" t="n">
        <v>0</v>
      </c>
      <c r="Q2616" s="32"/>
      <c r="R2616" s="38"/>
      <c r="S2616" s="25" t="n">
        <f aca="false">SUM(F2616,H2616,J2616,K2616,L2616,M2616)</f>
        <v>43.021761904</v>
      </c>
      <c r="T2616" s="25" t="n">
        <f aca="false">SUM(F2616,H2616,J2616,K2616,L2616,M2616,Q2616)</f>
        <v>43.021761904</v>
      </c>
      <c r="AMH2616" s="13"/>
      <c r="AMI2616" s="0"/>
      <c r="AMJ2616" s="0"/>
    </row>
    <row r="2617" s="39" customFormat="true" ht="13.8" hidden="false" customHeight="false" outlineLevel="0" collapsed="false">
      <c r="A2617" s="16" t="n">
        <v>40301109</v>
      </c>
      <c r="B2617" s="17" t="s">
        <v>2646</v>
      </c>
      <c r="C2617" s="18" t="n">
        <v>0.01</v>
      </c>
      <c r="D2617" s="18" t="s">
        <v>2637</v>
      </c>
      <c r="E2617" s="16" t="s">
        <v>50</v>
      </c>
      <c r="F2617" s="19" t="n">
        <f aca="false">IF(C2617="",VLOOKUP(E2617,'PORTE E UCO'!$A$5:$D$46,4,0),VLOOKUP(E2617,'PORTE E UCO'!$A$5:$D$46,4,0)*C2617)</f>
        <v>0.17661556</v>
      </c>
      <c r="G2617" s="20" t="n">
        <v>0.72</v>
      </c>
      <c r="H2617" s="21" t="n">
        <f aca="false">G2617*$R$2</f>
        <v>14.16501504</v>
      </c>
      <c r="I2617" s="16" t="n">
        <v>0</v>
      </c>
      <c r="J2617" s="22" t="str">
        <f aca="false">IF(I2617&gt;=1,F2617*$J$2,"")</f>
        <v/>
      </c>
      <c r="K2617" s="22" t="str">
        <f aca="false">IF(I2617&gt;=2,F2617*$K$2,"")</f>
        <v/>
      </c>
      <c r="L2617" s="22" t="str">
        <f aca="false">IF(I2617&gt;=3,F2617*$L$2,"")</f>
        <v/>
      </c>
      <c r="M2617" s="22" t="str">
        <f aca="false">IF(I2617&gt;=4,F2617*$M$2,"")</f>
        <v/>
      </c>
      <c r="N2617" s="16" t="n">
        <v>0</v>
      </c>
      <c r="O2617" s="16" t="n">
        <v>0</v>
      </c>
      <c r="P2617" s="23" t="n">
        <v>0</v>
      </c>
      <c r="Q2617" s="22"/>
      <c r="R2617" s="38"/>
      <c r="S2617" s="25" t="n">
        <f aca="false">SUM(F2617,H2617,J2617,K2617,L2617,M2617)</f>
        <v>14.3416306</v>
      </c>
      <c r="T2617" s="25" t="n">
        <f aca="false">SUM(F2617,H2617,J2617,K2617,L2617,M2617,Q2617)</f>
        <v>14.3416306</v>
      </c>
      <c r="AMH2617" s="13"/>
      <c r="AMI2617" s="0"/>
      <c r="AMJ2617" s="0"/>
    </row>
    <row r="2618" s="39" customFormat="true" ht="13.8" hidden="false" customHeight="false" outlineLevel="0" collapsed="false">
      <c r="A2618" s="27" t="n">
        <v>40301117</v>
      </c>
      <c r="B2618" s="28" t="s">
        <v>2647</v>
      </c>
      <c r="C2618" s="29" t="n">
        <v>0.75</v>
      </c>
      <c r="D2618" s="29" t="s">
        <v>2637</v>
      </c>
      <c r="E2618" s="27" t="s">
        <v>50</v>
      </c>
      <c r="F2618" s="19" t="n">
        <f aca="false">IF(C2618="",VLOOKUP(E2618,'PORTE E UCO'!$A$5:$D$46,4,0),VLOOKUP(E2618,'PORTE E UCO'!$A$5:$D$46,4,0)*C2618)</f>
        <v>13.246167</v>
      </c>
      <c r="G2618" s="30" t="n">
        <v>45.234</v>
      </c>
      <c r="H2618" s="21" t="n">
        <f aca="false">G2618*$R$2</f>
        <v>889.917069888</v>
      </c>
      <c r="I2618" s="27" t="n">
        <v>0</v>
      </c>
      <c r="J2618" s="22" t="str">
        <f aca="false">IF(I2618&gt;=1,F2618*$J$2,"")</f>
        <v/>
      </c>
      <c r="K2618" s="22" t="str">
        <f aca="false">IF(I2618&gt;=2,F2618*$K$2,"")</f>
        <v/>
      </c>
      <c r="L2618" s="22" t="str">
        <f aca="false">IF(I2618&gt;=3,F2618*$L$2,"")</f>
        <v/>
      </c>
      <c r="M2618" s="22" t="str">
        <f aca="false">IF(I2618&gt;=4,F2618*$M$2,"")</f>
        <v/>
      </c>
      <c r="N2618" s="27" t="n">
        <v>0</v>
      </c>
      <c r="O2618" s="27" t="n">
        <v>0</v>
      </c>
      <c r="P2618" s="31" t="n">
        <v>0</v>
      </c>
      <c r="Q2618" s="32"/>
      <c r="R2618" s="38"/>
      <c r="S2618" s="25" t="n">
        <f aca="false">SUM(F2618,H2618,J2618,K2618,L2618,M2618)</f>
        <v>903.163236888</v>
      </c>
      <c r="T2618" s="25" t="n">
        <f aca="false">SUM(F2618,H2618,J2618,K2618,L2618,M2618,Q2618)</f>
        <v>903.163236888</v>
      </c>
      <c r="AMH2618" s="13"/>
      <c r="AMI2618" s="0"/>
      <c r="AMJ2618" s="0"/>
    </row>
    <row r="2619" s="39" customFormat="true" ht="13.8" hidden="false" customHeight="false" outlineLevel="0" collapsed="false">
      <c r="A2619" s="16" t="n">
        <v>40301125</v>
      </c>
      <c r="B2619" s="17" t="s">
        <v>2648</v>
      </c>
      <c r="C2619" s="18" t="n">
        <v>0.1</v>
      </c>
      <c r="D2619" s="18" t="s">
        <v>2637</v>
      </c>
      <c r="E2619" s="16" t="s">
        <v>50</v>
      </c>
      <c r="F2619" s="19" t="n">
        <f aca="false">IF(C2619="",VLOOKUP(E2619,'PORTE E UCO'!$A$5:$D$46,4,0),VLOOKUP(E2619,'PORTE E UCO'!$A$5:$D$46,4,0)*C2619)</f>
        <v>1.7661556</v>
      </c>
      <c r="G2619" s="20" t="n">
        <v>2.097</v>
      </c>
      <c r="H2619" s="21" t="n">
        <f aca="false">G2619*$R$2</f>
        <v>41.255606304</v>
      </c>
      <c r="I2619" s="16" t="n">
        <v>0</v>
      </c>
      <c r="J2619" s="22" t="str">
        <f aca="false">IF(I2619&gt;=1,F2619*$J$2,"")</f>
        <v/>
      </c>
      <c r="K2619" s="22" t="str">
        <f aca="false">IF(I2619&gt;=2,F2619*$K$2,"")</f>
        <v/>
      </c>
      <c r="L2619" s="22" t="str">
        <f aca="false">IF(I2619&gt;=3,F2619*$L$2,"")</f>
        <v/>
      </c>
      <c r="M2619" s="22" t="str">
        <f aca="false">IF(I2619&gt;=4,F2619*$M$2,"")</f>
        <v/>
      </c>
      <c r="N2619" s="16" t="n">
        <v>0</v>
      </c>
      <c r="O2619" s="16" t="n">
        <v>0</v>
      </c>
      <c r="P2619" s="23" t="n">
        <v>0</v>
      </c>
      <c r="Q2619" s="22"/>
      <c r="R2619" s="38"/>
      <c r="S2619" s="25" t="n">
        <f aca="false">SUM(F2619,H2619,J2619,K2619,L2619,M2619)</f>
        <v>43.021761904</v>
      </c>
      <c r="T2619" s="25" t="n">
        <f aca="false">SUM(F2619,H2619,J2619,K2619,L2619,M2619,Q2619)</f>
        <v>43.021761904</v>
      </c>
      <c r="AMH2619" s="13"/>
      <c r="AMI2619" s="0"/>
      <c r="AMJ2619" s="0"/>
    </row>
    <row r="2620" s="39" customFormat="true" ht="13.8" hidden="false" customHeight="false" outlineLevel="0" collapsed="false">
      <c r="A2620" s="27" t="n">
        <v>40301133</v>
      </c>
      <c r="B2620" s="28" t="s">
        <v>2649</v>
      </c>
      <c r="C2620" s="29" t="n">
        <v>0.25</v>
      </c>
      <c r="D2620" s="29" t="s">
        <v>2637</v>
      </c>
      <c r="E2620" s="27" t="s">
        <v>50</v>
      </c>
      <c r="F2620" s="19" t="n">
        <f aca="false">IF(C2620="",VLOOKUP(E2620,'PORTE E UCO'!$A$5:$D$46,4,0),VLOOKUP(E2620,'PORTE E UCO'!$A$5:$D$46,4,0)*C2620)</f>
        <v>4.415389</v>
      </c>
      <c r="G2620" s="30" t="n">
        <v>4.5</v>
      </c>
      <c r="H2620" s="21" t="n">
        <f aca="false">G2620*$R$2</f>
        <v>88.531344</v>
      </c>
      <c r="I2620" s="27" t="n">
        <v>0</v>
      </c>
      <c r="J2620" s="22" t="str">
        <f aca="false">IF(I2620&gt;=1,F2620*$J$2,"")</f>
        <v/>
      </c>
      <c r="K2620" s="22" t="str">
        <f aca="false">IF(I2620&gt;=2,F2620*$K$2,"")</f>
        <v/>
      </c>
      <c r="L2620" s="22" t="str">
        <f aca="false">IF(I2620&gt;=3,F2620*$L$2,"")</f>
        <v/>
      </c>
      <c r="M2620" s="22" t="str">
        <f aca="false">IF(I2620&gt;=4,F2620*$M$2,"")</f>
        <v/>
      </c>
      <c r="N2620" s="27" t="n">
        <v>0</v>
      </c>
      <c r="O2620" s="27" t="n">
        <v>0</v>
      </c>
      <c r="P2620" s="31" t="n">
        <v>0</v>
      </c>
      <c r="Q2620" s="32"/>
      <c r="R2620" s="38"/>
      <c r="S2620" s="25" t="n">
        <f aca="false">SUM(F2620,H2620,J2620,K2620,L2620,M2620)</f>
        <v>92.946733</v>
      </c>
      <c r="T2620" s="25" t="n">
        <f aca="false">SUM(F2620,H2620,J2620,K2620,L2620,M2620,Q2620)</f>
        <v>92.946733</v>
      </c>
      <c r="AMH2620" s="13"/>
      <c r="AMI2620" s="0"/>
      <c r="AMJ2620" s="0"/>
    </row>
    <row r="2621" s="39" customFormat="true" ht="13.8" hidden="false" customHeight="false" outlineLevel="0" collapsed="false">
      <c r="A2621" s="16" t="n">
        <v>40301141</v>
      </c>
      <c r="B2621" s="17" t="s">
        <v>2650</v>
      </c>
      <c r="C2621" s="18" t="n">
        <v>0.04</v>
      </c>
      <c r="D2621" s="18" t="s">
        <v>2637</v>
      </c>
      <c r="E2621" s="16" t="s">
        <v>50</v>
      </c>
      <c r="F2621" s="19" t="n">
        <f aca="false">IF(C2621="",VLOOKUP(E2621,'PORTE E UCO'!$A$5:$D$46,4,0),VLOOKUP(E2621,'PORTE E UCO'!$A$5:$D$46,4,0)*C2621)</f>
        <v>0.70646224</v>
      </c>
      <c r="G2621" s="20" t="n">
        <v>1.053</v>
      </c>
      <c r="H2621" s="21" t="n">
        <f aca="false">G2621*$R$2</f>
        <v>20.716334496</v>
      </c>
      <c r="I2621" s="16" t="n">
        <v>0</v>
      </c>
      <c r="J2621" s="22" t="str">
        <f aca="false">IF(I2621&gt;=1,F2621*$J$2,"")</f>
        <v/>
      </c>
      <c r="K2621" s="22" t="str">
        <f aca="false">IF(I2621&gt;=2,F2621*$K$2,"")</f>
        <v/>
      </c>
      <c r="L2621" s="22" t="str">
        <f aca="false">IF(I2621&gt;=3,F2621*$L$2,"")</f>
        <v/>
      </c>
      <c r="M2621" s="22" t="str">
        <f aca="false">IF(I2621&gt;=4,F2621*$M$2,"")</f>
        <v/>
      </c>
      <c r="N2621" s="16" t="n">
        <v>0</v>
      </c>
      <c r="O2621" s="16" t="n">
        <v>0</v>
      </c>
      <c r="P2621" s="23" t="n">
        <v>0</v>
      </c>
      <c r="Q2621" s="22"/>
      <c r="R2621" s="38"/>
      <c r="S2621" s="25" t="n">
        <f aca="false">SUM(F2621,H2621,J2621,K2621,L2621,M2621)</f>
        <v>21.422796736</v>
      </c>
      <c r="T2621" s="25" t="n">
        <f aca="false">SUM(F2621,H2621,J2621,K2621,L2621,M2621,Q2621)</f>
        <v>21.422796736</v>
      </c>
      <c r="AMH2621" s="13"/>
      <c r="AMI2621" s="0"/>
      <c r="AMJ2621" s="0"/>
    </row>
    <row r="2622" s="39" customFormat="true" ht="13.8" hidden="false" customHeight="false" outlineLevel="0" collapsed="false">
      <c r="A2622" s="27" t="n">
        <v>40301150</v>
      </c>
      <c r="B2622" s="28" t="s">
        <v>2651</v>
      </c>
      <c r="C2622" s="29" t="n">
        <v>0.01</v>
      </c>
      <c r="D2622" s="29" t="s">
        <v>2637</v>
      </c>
      <c r="E2622" s="27" t="s">
        <v>50</v>
      </c>
      <c r="F2622" s="19" t="n">
        <f aca="false">IF(C2622="",VLOOKUP(E2622,'PORTE E UCO'!$A$5:$D$46,4,0),VLOOKUP(E2622,'PORTE E UCO'!$A$5:$D$46,4,0)*C2622)</f>
        <v>0.17661556</v>
      </c>
      <c r="G2622" s="30" t="n">
        <v>0.387</v>
      </c>
      <c r="H2622" s="21" t="n">
        <f aca="false">G2622*$R$2</f>
        <v>7.613695584</v>
      </c>
      <c r="I2622" s="27" t="n">
        <v>0</v>
      </c>
      <c r="J2622" s="22" t="str">
        <f aca="false">IF(I2622&gt;=1,F2622*$J$2,"")</f>
        <v/>
      </c>
      <c r="K2622" s="22" t="str">
        <f aca="false">IF(I2622&gt;=2,F2622*$K$2,"")</f>
        <v/>
      </c>
      <c r="L2622" s="22" t="str">
        <f aca="false">IF(I2622&gt;=3,F2622*$L$2,"")</f>
        <v/>
      </c>
      <c r="M2622" s="22" t="str">
        <f aca="false">IF(I2622&gt;=4,F2622*$M$2,"")</f>
        <v/>
      </c>
      <c r="N2622" s="27" t="n">
        <v>0</v>
      </c>
      <c r="O2622" s="27" t="n">
        <v>0</v>
      </c>
      <c r="P2622" s="31" t="n">
        <v>0</v>
      </c>
      <c r="Q2622" s="32"/>
      <c r="R2622" s="38"/>
      <c r="S2622" s="25" t="n">
        <f aca="false">SUM(F2622,H2622,J2622,K2622,L2622,M2622)</f>
        <v>7.790311144</v>
      </c>
      <c r="T2622" s="25" t="n">
        <f aca="false">SUM(F2622,H2622,J2622,K2622,L2622,M2622,Q2622)</f>
        <v>7.790311144</v>
      </c>
      <c r="AMH2622" s="13"/>
      <c r="AMI2622" s="0"/>
      <c r="AMJ2622" s="0"/>
    </row>
    <row r="2623" s="39" customFormat="true" ht="13.8" hidden="false" customHeight="false" outlineLevel="0" collapsed="false">
      <c r="A2623" s="16" t="n">
        <v>40301168</v>
      </c>
      <c r="B2623" s="17" t="s">
        <v>2652</v>
      </c>
      <c r="C2623" s="18" t="n">
        <v>0.1</v>
      </c>
      <c r="D2623" s="18" t="s">
        <v>2637</v>
      </c>
      <c r="E2623" s="16" t="s">
        <v>50</v>
      </c>
      <c r="F2623" s="19" t="n">
        <f aca="false">IF(C2623="",VLOOKUP(E2623,'PORTE E UCO'!$A$5:$D$46,4,0),VLOOKUP(E2623,'PORTE E UCO'!$A$5:$D$46,4,0)*C2623)</f>
        <v>1.7661556</v>
      </c>
      <c r="G2623" s="20" t="n">
        <v>3.267</v>
      </c>
      <c r="H2623" s="21" t="n">
        <f aca="false">G2623*$R$2</f>
        <v>64.273755744</v>
      </c>
      <c r="I2623" s="16" t="n">
        <v>0</v>
      </c>
      <c r="J2623" s="22" t="str">
        <f aca="false">IF(I2623&gt;=1,F2623*$J$2,"")</f>
        <v/>
      </c>
      <c r="K2623" s="22" t="str">
        <f aca="false">IF(I2623&gt;=2,F2623*$K$2,"")</f>
        <v/>
      </c>
      <c r="L2623" s="22" t="str">
        <f aca="false">IF(I2623&gt;=3,F2623*$L$2,"")</f>
        <v/>
      </c>
      <c r="M2623" s="22" t="str">
        <f aca="false">IF(I2623&gt;=4,F2623*$M$2,"")</f>
        <v/>
      </c>
      <c r="N2623" s="16" t="n">
        <v>0</v>
      </c>
      <c r="O2623" s="16" t="n">
        <v>0</v>
      </c>
      <c r="P2623" s="23" t="n">
        <v>0</v>
      </c>
      <c r="Q2623" s="22"/>
      <c r="R2623" s="38"/>
      <c r="S2623" s="25" t="n">
        <f aca="false">SUM(F2623,H2623,J2623,K2623,L2623,M2623)</f>
        <v>66.039911344</v>
      </c>
      <c r="T2623" s="25" t="n">
        <f aca="false">SUM(F2623,H2623,J2623,K2623,L2623,M2623,Q2623)</f>
        <v>66.039911344</v>
      </c>
      <c r="AMH2623" s="13"/>
      <c r="AMI2623" s="0"/>
      <c r="AMJ2623" s="0"/>
    </row>
    <row r="2624" s="39" customFormat="true" ht="13.8" hidden="false" customHeight="false" outlineLevel="0" collapsed="false">
      <c r="A2624" s="27" t="n">
        <v>40301176</v>
      </c>
      <c r="B2624" s="28" t="s">
        <v>2653</v>
      </c>
      <c r="C2624" s="29" t="n">
        <v>0.25</v>
      </c>
      <c r="D2624" s="29" t="s">
        <v>2637</v>
      </c>
      <c r="E2624" s="27" t="s">
        <v>50</v>
      </c>
      <c r="F2624" s="19" t="n">
        <f aca="false">IF(C2624="",VLOOKUP(E2624,'PORTE E UCO'!$A$5:$D$46,4,0),VLOOKUP(E2624,'PORTE E UCO'!$A$5:$D$46,4,0)*C2624)</f>
        <v>4.415389</v>
      </c>
      <c r="G2624" s="30" t="n">
        <v>4.5</v>
      </c>
      <c r="H2624" s="21" t="n">
        <f aca="false">G2624*$R$2</f>
        <v>88.531344</v>
      </c>
      <c r="I2624" s="27" t="n">
        <v>0</v>
      </c>
      <c r="J2624" s="22" t="str">
        <f aca="false">IF(I2624&gt;=1,F2624*$J$2,"")</f>
        <v/>
      </c>
      <c r="K2624" s="22" t="str">
        <f aca="false">IF(I2624&gt;=2,F2624*$K$2,"")</f>
        <v/>
      </c>
      <c r="L2624" s="22" t="str">
        <f aca="false">IF(I2624&gt;=3,F2624*$L$2,"")</f>
        <v/>
      </c>
      <c r="M2624" s="22" t="str">
        <f aca="false">IF(I2624&gt;=4,F2624*$M$2,"")</f>
        <v/>
      </c>
      <c r="N2624" s="27" t="n">
        <v>0</v>
      </c>
      <c r="O2624" s="27" t="n">
        <v>0</v>
      </c>
      <c r="P2624" s="31" t="n">
        <v>0</v>
      </c>
      <c r="Q2624" s="32"/>
      <c r="R2624" s="38"/>
      <c r="S2624" s="25" t="n">
        <f aca="false">SUM(F2624,H2624,J2624,K2624,L2624,M2624)</f>
        <v>92.946733</v>
      </c>
      <c r="T2624" s="25" t="n">
        <f aca="false">SUM(F2624,H2624,J2624,K2624,L2624,M2624,Q2624)</f>
        <v>92.946733</v>
      </c>
      <c r="AMH2624" s="13"/>
      <c r="AMI2624" s="0"/>
      <c r="AMJ2624" s="0"/>
    </row>
    <row r="2625" s="39" customFormat="true" ht="13.8" hidden="false" customHeight="false" outlineLevel="0" collapsed="false">
      <c r="A2625" s="16" t="n">
        <v>40301184</v>
      </c>
      <c r="B2625" s="17" t="s">
        <v>2654</v>
      </c>
      <c r="C2625" s="18" t="n">
        <v>0.1</v>
      </c>
      <c r="D2625" s="18" t="s">
        <v>2637</v>
      </c>
      <c r="E2625" s="16" t="s">
        <v>50</v>
      </c>
      <c r="F2625" s="19" t="n">
        <f aca="false">IF(C2625="",VLOOKUP(E2625,'PORTE E UCO'!$A$5:$D$46,4,0),VLOOKUP(E2625,'PORTE E UCO'!$A$5:$D$46,4,0)*C2625)</f>
        <v>1.7661556</v>
      </c>
      <c r="G2625" s="20" t="n">
        <v>3.267</v>
      </c>
      <c r="H2625" s="21" t="n">
        <f aca="false">G2625*$R$2</f>
        <v>64.273755744</v>
      </c>
      <c r="I2625" s="16" t="n">
        <v>0</v>
      </c>
      <c r="J2625" s="22" t="str">
        <f aca="false">IF(I2625&gt;=1,F2625*$J$2,"")</f>
        <v/>
      </c>
      <c r="K2625" s="22" t="str">
        <f aca="false">IF(I2625&gt;=2,F2625*$K$2,"")</f>
        <v/>
      </c>
      <c r="L2625" s="22" t="str">
        <f aca="false">IF(I2625&gt;=3,F2625*$L$2,"")</f>
        <v/>
      </c>
      <c r="M2625" s="22" t="str">
        <f aca="false">IF(I2625&gt;=4,F2625*$M$2,"")</f>
        <v/>
      </c>
      <c r="N2625" s="16" t="n">
        <v>0</v>
      </c>
      <c r="O2625" s="16" t="n">
        <v>0</v>
      </c>
      <c r="P2625" s="23" t="n">
        <v>0</v>
      </c>
      <c r="Q2625" s="22"/>
      <c r="R2625" s="38"/>
      <c r="S2625" s="25" t="n">
        <f aca="false">SUM(F2625,H2625,J2625,K2625,L2625,M2625)</f>
        <v>66.039911344</v>
      </c>
      <c r="T2625" s="25" t="n">
        <f aca="false">SUM(F2625,H2625,J2625,K2625,L2625,M2625,Q2625)</f>
        <v>66.039911344</v>
      </c>
      <c r="AMH2625" s="13"/>
      <c r="AMI2625" s="0"/>
      <c r="AMJ2625" s="0"/>
    </row>
    <row r="2626" s="39" customFormat="true" ht="13.8" hidden="false" customHeight="false" outlineLevel="0" collapsed="false">
      <c r="A2626" s="27" t="n">
        <v>40301192</v>
      </c>
      <c r="B2626" s="28" t="s">
        <v>2655</v>
      </c>
      <c r="C2626" s="29" t="n">
        <v>0.75</v>
      </c>
      <c r="D2626" s="29" t="s">
        <v>2637</v>
      </c>
      <c r="E2626" s="27" t="s">
        <v>50</v>
      </c>
      <c r="F2626" s="19" t="n">
        <f aca="false">IF(C2626="",VLOOKUP(E2626,'PORTE E UCO'!$A$5:$D$46,4,0),VLOOKUP(E2626,'PORTE E UCO'!$A$5:$D$46,4,0)*C2626)</f>
        <v>13.246167</v>
      </c>
      <c r="G2626" s="30" t="n">
        <v>35</v>
      </c>
      <c r="H2626" s="21" t="n">
        <f aca="false">G2626*$R$2</f>
        <v>688.57712</v>
      </c>
      <c r="I2626" s="27" t="n">
        <v>0</v>
      </c>
      <c r="J2626" s="22" t="str">
        <f aca="false">IF(I2626&gt;=1,F2626*$J$2,"")</f>
        <v/>
      </c>
      <c r="K2626" s="22" t="str">
        <f aca="false">IF(I2626&gt;=2,F2626*$K$2,"")</f>
        <v/>
      </c>
      <c r="L2626" s="22" t="str">
        <f aca="false">IF(I2626&gt;=3,F2626*$L$2,"")</f>
        <v/>
      </c>
      <c r="M2626" s="22" t="str">
        <f aca="false">IF(I2626&gt;=4,F2626*$M$2,"")</f>
        <v/>
      </c>
      <c r="N2626" s="27" t="n">
        <v>0</v>
      </c>
      <c r="O2626" s="27" t="n">
        <v>0</v>
      </c>
      <c r="P2626" s="31" t="n">
        <v>0</v>
      </c>
      <c r="Q2626" s="32"/>
      <c r="R2626" s="38"/>
      <c r="S2626" s="25" t="n">
        <f aca="false">SUM(F2626,H2626,J2626,K2626,L2626,M2626)</f>
        <v>701.823287</v>
      </c>
      <c r="T2626" s="25" t="n">
        <f aca="false">SUM(F2626,H2626,J2626,K2626,L2626,M2626,Q2626)</f>
        <v>701.823287</v>
      </c>
      <c r="AMH2626" s="13"/>
      <c r="AMI2626" s="0"/>
      <c r="AMJ2626" s="0"/>
    </row>
    <row r="2627" s="39" customFormat="true" ht="13.8" hidden="false" customHeight="false" outlineLevel="0" collapsed="false">
      <c r="A2627" s="16" t="n">
        <v>40301206</v>
      </c>
      <c r="B2627" s="17" t="s">
        <v>2656</v>
      </c>
      <c r="C2627" s="18" t="n">
        <v>0.75</v>
      </c>
      <c r="D2627" s="18" t="s">
        <v>2637</v>
      </c>
      <c r="E2627" s="16" t="s">
        <v>50</v>
      </c>
      <c r="F2627" s="19" t="n">
        <f aca="false">IF(C2627="",VLOOKUP(E2627,'PORTE E UCO'!$A$5:$D$46,4,0),VLOOKUP(E2627,'PORTE E UCO'!$A$5:$D$46,4,0)*C2627)</f>
        <v>13.246167</v>
      </c>
      <c r="G2627" s="20" t="n">
        <v>29.97</v>
      </c>
      <c r="H2627" s="21" t="n">
        <f aca="false">G2627*$R$2</f>
        <v>589.61875104</v>
      </c>
      <c r="I2627" s="16" t="n">
        <v>0</v>
      </c>
      <c r="J2627" s="22" t="str">
        <f aca="false">IF(I2627&gt;=1,F2627*$J$2,"")</f>
        <v/>
      </c>
      <c r="K2627" s="22" t="str">
        <f aca="false">IF(I2627&gt;=2,F2627*$K$2,"")</f>
        <v/>
      </c>
      <c r="L2627" s="22" t="str">
        <f aca="false">IF(I2627&gt;=3,F2627*$L$2,"")</f>
        <v/>
      </c>
      <c r="M2627" s="22" t="str">
        <f aca="false">IF(I2627&gt;=4,F2627*$M$2,"")</f>
        <v/>
      </c>
      <c r="N2627" s="16" t="n">
        <v>0</v>
      </c>
      <c r="O2627" s="16" t="n">
        <v>0</v>
      </c>
      <c r="P2627" s="23" t="n">
        <v>0</v>
      </c>
      <c r="Q2627" s="22"/>
      <c r="R2627" s="38"/>
      <c r="S2627" s="25" t="n">
        <f aca="false">SUM(F2627,H2627,J2627,K2627,L2627,M2627)</f>
        <v>602.86491804</v>
      </c>
      <c r="T2627" s="25" t="n">
        <f aca="false">SUM(F2627,H2627,J2627,K2627,L2627,M2627,Q2627)</f>
        <v>602.86491804</v>
      </c>
      <c r="AMH2627" s="13"/>
      <c r="AMI2627" s="0"/>
      <c r="AMJ2627" s="0"/>
    </row>
    <row r="2628" s="39" customFormat="true" ht="13.8" hidden="false" customHeight="false" outlineLevel="0" collapsed="false">
      <c r="A2628" s="27" t="n">
        <v>40301214</v>
      </c>
      <c r="B2628" s="28" t="s">
        <v>2657</v>
      </c>
      <c r="C2628" s="29" t="n">
        <v>0.75</v>
      </c>
      <c r="D2628" s="29" t="s">
        <v>2637</v>
      </c>
      <c r="E2628" s="27" t="s">
        <v>50</v>
      </c>
      <c r="F2628" s="19" t="n">
        <f aca="false">IF(C2628="",VLOOKUP(E2628,'PORTE E UCO'!$A$5:$D$46,4,0),VLOOKUP(E2628,'PORTE E UCO'!$A$5:$D$46,4,0)*C2628)</f>
        <v>13.246167</v>
      </c>
      <c r="G2628" s="30" t="n">
        <v>44.955</v>
      </c>
      <c r="H2628" s="21" t="n">
        <f aca="false">G2628*$R$2</f>
        <v>884.42812656</v>
      </c>
      <c r="I2628" s="27" t="n">
        <v>0</v>
      </c>
      <c r="J2628" s="22" t="str">
        <f aca="false">IF(I2628&gt;=1,F2628*$J$2,"")</f>
        <v/>
      </c>
      <c r="K2628" s="22" t="str">
        <f aca="false">IF(I2628&gt;=2,F2628*$K$2,"")</f>
        <v/>
      </c>
      <c r="L2628" s="22" t="str">
        <f aca="false">IF(I2628&gt;=3,F2628*$L$2,"")</f>
        <v/>
      </c>
      <c r="M2628" s="22" t="str">
        <f aca="false">IF(I2628&gt;=4,F2628*$M$2,"")</f>
        <v/>
      </c>
      <c r="N2628" s="27" t="n">
        <v>0</v>
      </c>
      <c r="O2628" s="27" t="n">
        <v>0</v>
      </c>
      <c r="P2628" s="31" t="n">
        <v>0</v>
      </c>
      <c r="Q2628" s="32"/>
      <c r="R2628" s="38"/>
      <c r="S2628" s="25" t="n">
        <f aca="false">SUM(F2628,H2628,J2628,K2628,L2628,M2628)</f>
        <v>897.67429356</v>
      </c>
      <c r="T2628" s="25" t="n">
        <f aca="false">SUM(F2628,H2628,J2628,K2628,L2628,M2628,Q2628)</f>
        <v>897.67429356</v>
      </c>
      <c r="AMH2628" s="13"/>
      <c r="AMI2628" s="0"/>
      <c r="AMJ2628" s="0"/>
    </row>
    <row r="2629" s="39" customFormat="true" ht="13.8" hidden="false" customHeight="false" outlineLevel="0" collapsed="false">
      <c r="A2629" s="16" t="n">
        <v>40301222</v>
      </c>
      <c r="B2629" s="17" t="s">
        <v>2658</v>
      </c>
      <c r="C2629" s="18" t="n">
        <v>0.01</v>
      </c>
      <c r="D2629" s="18" t="s">
        <v>2637</v>
      </c>
      <c r="E2629" s="16" t="s">
        <v>50</v>
      </c>
      <c r="F2629" s="19" t="n">
        <f aca="false">IF(C2629="",VLOOKUP(E2629,'PORTE E UCO'!$A$5:$D$46,4,0),VLOOKUP(E2629,'PORTE E UCO'!$A$5:$D$46,4,0)*C2629)</f>
        <v>0.17661556</v>
      </c>
      <c r="G2629" s="20" t="n">
        <v>0.387</v>
      </c>
      <c r="H2629" s="21" t="n">
        <f aca="false">G2629*$R$2</f>
        <v>7.613695584</v>
      </c>
      <c r="I2629" s="16" t="n">
        <v>0</v>
      </c>
      <c r="J2629" s="22" t="str">
        <f aca="false">IF(I2629&gt;=1,F2629*$J$2,"")</f>
        <v/>
      </c>
      <c r="K2629" s="22" t="str">
        <f aca="false">IF(I2629&gt;=2,F2629*$K$2,"")</f>
        <v/>
      </c>
      <c r="L2629" s="22" t="str">
        <f aca="false">IF(I2629&gt;=3,F2629*$L$2,"")</f>
        <v/>
      </c>
      <c r="M2629" s="22" t="str">
        <f aca="false">IF(I2629&gt;=4,F2629*$M$2,"")</f>
        <v/>
      </c>
      <c r="N2629" s="16" t="n">
        <v>0</v>
      </c>
      <c r="O2629" s="16" t="n">
        <v>0</v>
      </c>
      <c r="P2629" s="23" t="n">
        <v>0</v>
      </c>
      <c r="Q2629" s="22"/>
      <c r="R2629" s="38"/>
      <c r="S2629" s="25" t="n">
        <f aca="false">SUM(F2629,H2629,J2629,K2629,L2629,M2629)</f>
        <v>7.790311144</v>
      </c>
      <c r="T2629" s="25" t="n">
        <f aca="false">SUM(F2629,H2629,J2629,K2629,L2629,M2629,Q2629)</f>
        <v>7.790311144</v>
      </c>
      <c r="AMH2629" s="13"/>
      <c r="AMI2629" s="0"/>
      <c r="AMJ2629" s="0"/>
    </row>
    <row r="2630" s="39" customFormat="true" ht="13.8" hidden="false" customHeight="false" outlineLevel="0" collapsed="false">
      <c r="A2630" s="27" t="n">
        <v>40301230</v>
      </c>
      <c r="B2630" s="28" t="s">
        <v>2659</v>
      </c>
      <c r="C2630" s="29" t="n">
        <v>0.01</v>
      </c>
      <c r="D2630" s="29" t="s">
        <v>2637</v>
      </c>
      <c r="E2630" s="27" t="s">
        <v>50</v>
      </c>
      <c r="F2630" s="19" t="n">
        <f aca="false">IF(C2630="",VLOOKUP(E2630,'PORTE E UCO'!$A$5:$D$46,4,0),VLOOKUP(E2630,'PORTE E UCO'!$A$5:$D$46,4,0)*C2630)</f>
        <v>0.17661556</v>
      </c>
      <c r="G2630" s="30" t="n">
        <v>0.72</v>
      </c>
      <c r="H2630" s="21" t="n">
        <f aca="false">G2630*$R$2</f>
        <v>14.16501504</v>
      </c>
      <c r="I2630" s="27" t="n">
        <v>0</v>
      </c>
      <c r="J2630" s="22" t="str">
        <f aca="false">IF(I2630&gt;=1,F2630*$J$2,"")</f>
        <v/>
      </c>
      <c r="K2630" s="22" t="str">
        <f aca="false">IF(I2630&gt;=2,F2630*$K$2,"")</f>
        <v/>
      </c>
      <c r="L2630" s="22" t="str">
        <f aca="false">IF(I2630&gt;=3,F2630*$L$2,"")</f>
        <v/>
      </c>
      <c r="M2630" s="22" t="str">
        <f aca="false">IF(I2630&gt;=4,F2630*$M$2,"")</f>
        <v/>
      </c>
      <c r="N2630" s="27" t="n">
        <v>0</v>
      </c>
      <c r="O2630" s="27" t="n">
        <v>0</v>
      </c>
      <c r="P2630" s="31" t="n">
        <v>0</v>
      </c>
      <c r="Q2630" s="32"/>
      <c r="R2630" s="38"/>
      <c r="S2630" s="25" t="n">
        <f aca="false">SUM(F2630,H2630,J2630,K2630,L2630,M2630)</f>
        <v>14.3416306</v>
      </c>
      <c r="T2630" s="25" t="n">
        <f aca="false">SUM(F2630,H2630,J2630,K2630,L2630,M2630,Q2630)</f>
        <v>14.3416306</v>
      </c>
      <c r="AMH2630" s="13"/>
      <c r="AMI2630" s="0"/>
      <c r="AMJ2630" s="0"/>
    </row>
    <row r="2631" s="39" customFormat="true" ht="13.8" hidden="false" customHeight="false" outlineLevel="0" collapsed="false">
      <c r="A2631" s="16" t="n">
        <v>40301249</v>
      </c>
      <c r="B2631" s="17" t="s">
        <v>2660</v>
      </c>
      <c r="C2631" s="18" t="n">
        <v>0.01</v>
      </c>
      <c r="D2631" s="18" t="s">
        <v>2637</v>
      </c>
      <c r="E2631" s="16" t="s">
        <v>50</v>
      </c>
      <c r="F2631" s="19" t="n">
        <f aca="false">IF(C2631="",VLOOKUP(E2631,'PORTE E UCO'!$A$5:$D$46,4,0),VLOOKUP(E2631,'PORTE E UCO'!$A$5:$D$46,4,0)*C2631)</f>
        <v>0.17661556</v>
      </c>
      <c r="G2631" s="20" t="n">
        <v>1.17</v>
      </c>
      <c r="H2631" s="21" t="n">
        <f aca="false">G2631*$R$2</f>
        <v>23.01814944</v>
      </c>
      <c r="I2631" s="16" t="n">
        <v>0</v>
      </c>
      <c r="J2631" s="22" t="str">
        <f aca="false">IF(I2631&gt;=1,F2631*$J$2,"")</f>
        <v/>
      </c>
      <c r="K2631" s="22" t="str">
        <f aca="false">IF(I2631&gt;=2,F2631*$K$2,"")</f>
        <v/>
      </c>
      <c r="L2631" s="22" t="str">
        <f aca="false">IF(I2631&gt;=3,F2631*$L$2,"")</f>
        <v/>
      </c>
      <c r="M2631" s="22" t="str">
        <f aca="false">IF(I2631&gt;=4,F2631*$M$2,"")</f>
        <v/>
      </c>
      <c r="N2631" s="16" t="n">
        <v>0</v>
      </c>
      <c r="O2631" s="16" t="n">
        <v>0</v>
      </c>
      <c r="P2631" s="23" t="n">
        <v>0</v>
      </c>
      <c r="Q2631" s="22"/>
      <c r="R2631" s="38"/>
      <c r="S2631" s="25" t="n">
        <f aca="false">SUM(F2631,H2631,J2631,K2631,L2631,M2631)</f>
        <v>23.194765</v>
      </c>
      <c r="T2631" s="25" t="n">
        <f aca="false">SUM(F2631,H2631,J2631,K2631,L2631,M2631,Q2631)</f>
        <v>23.194765</v>
      </c>
      <c r="AMH2631" s="13"/>
      <c r="AMI2631" s="0"/>
      <c r="AMJ2631" s="0"/>
    </row>
    <row r="2632" s="39" customFormat="true" ht="13.8" hidden="false" customHeight="false" outlineLevel="0" collapsed="false">
      <c r="A2632" s="27" t="n">
        <v>40301257</v>
      </c>
      <c r="B2632" s="28" t="s">
        <v>2661</v>
      </c>
      <c r="C2632" s="29" t="n">
        <v>0.01</v>
      </c>
      <c r="D2632" s="29" t="s">
        <v>2637</v>
      </c>
      <c r="E2632" s="27" t="s">
        <v>50</v>
      </c>
      <c r="F2632" s="19" t="n">
        <f aca="false">IF(C2632="",VLOOKUP(E2632,'PORTE E UCO'!$A$5:$D$46,4,0),VLOOKUP(E2632,'PORTE E UCO'!$A$5:$D$46,4,0)*C2632)</f>
        <v>0.17661556</v>
      </c>
      <c r="G2632" s="30" t="n">
        <v>1.17</v>
      </c>
      <c r="H2632" s="21" t="n">
        <f aca="false">G2632*$R$2</f>
        <v>23.01814944</v>
      </c>
      <c r="I2632" s="27" t="n">
        <v>0</v>
      </c>
      <c r="J2632" s="22" t="str">
        <f aca="false">IF(I2632&gt;=1,F2632*$J$2,"")</f>
        <v/>
      </c>
      <c r="K2632" s="22" t="str">
        <f aca="false">IF(I2632&gt;=2,F2632*$K$2,"")</f>
        <v/>
      </c>
      <c r="L2632" s="22" t="str">
        <f aca="false">IF(I2632&gt;=3,F2632*$L$2,"")</f>
        <v/>
      </c>
      <c r="M2632" s="22" t="str">
        <f aca="false">IF(I2632&gt;=4,F2632*$M$2,"")</f>
        <v/>
      </c>
      <c r="N2632" s="27" t="n">
        <v>0</v>
      </c>
      <c r="O2632" s="27" t="n">
        <v>0</v>
      </c>
      <c r="P2632" s="31" t="n">
        <v>0</v>
      </c>
      <c r="Q2632" s="32"/>
      <c r="R2632" s="38"/>
      <c r="S2632" s="25" t="n">
        <f aca="false">SUM(F2632,H2632,J2632,K2632,L2632,M2632)</f>
        <v>23.194765</v>
      </c>
      <c r="T2632" s="25" t="n">
        <f aca="false">SUM(F2632,H2632,J2632,K2632,L2632,M2632,Q2632)</f>
        <v>23.194765</v>
      </c>
      <c r="AMH2632" s="13"/>
      <c r="AMI2632" s="0"/>
      <c r="AMJ2632" s="0"/>
    </row>
    <row r="2633" s="39" customFormat="true" ht="13.8" hidden="false" customHeight="false" outlineLevel="0" collapsed="false">
      <c r="A2633" s="16" t="n">
        <v>40301265</v>
      </c>
      <c r="B2633" s="17" t="s">
        <v>2662</v>
      </c>
      <c r="C2633" s="18" t="n">
        <v>0.01</v>
      </c>
      <c r="D2633" s="18" t="s">
        <v>2637</v>
      </c>
      <c r="E2633" s="16" t="s">
        <v>50</v>
      </c>
      <c r="F2633" s="19" t="n">
        <f aca="false">IF(C2633="",VLOOKUP(E2633,'PORTE E UCO'!$A$5:$D$46,4,0),VLOOKUP(E2633,'PORTE E UCO'!$A$5:$D$46,4,0)*C2633)</f>
        <v>0.17661556</v>
      </c>
      <c r="G2633" s="20" t="n">
        <v>1.17</v>
      </c>
      <c r="H2633" s="21" t="n">
        <f aca="false">G2633*$R$2</f>
        <v>23.01814944</v>
      </c>
      <c r="I2633" s="16" t="n">
        <v>0</v>
      </c>
      <c r="J2633" s="22" t="str">
        <f aca="false">IF(I2633&gt;=1,F2633*$J$2,"")</f>
        <v/>
      </c>
      <c r="K2633" s="22" t="str">
        <f aca="false">IF(I2633&gt;=2,F2633*$K$2,"")</f>
        <v/>
      </c>
      <c r="L2633" s="22" t="str">
        <f aca="false">IF(I2633&gt;=3,F2633*$L$2,"")</f>
        <v/>
      </c>
      <c r="M2633" s="22" t="str">
        <f aca="false">IF(I2633&gt;=4,F2633*$M$2,"")</f>
        <v/>
      </c>
      <c r="N2633" s="16" t="n">
        <v>0</v>
      </c>
      <c r="O2633" s="16" t="n">
        <v>0</v>
      </c>
      <c r="P2633" s="23" t="n">
        <v>0</v>
      </c>
      <c r="Q2633" s="22"/>
      <c r="R2633" s="38"/>
      <c r="S2633" s="25" t="n">
        <f aca="false">SUM(F2633,H2633,J2633,K2633,L2633,M2633)</f>
        <v>23.194765</v>
      </c>
      <c r="T2633" s="25" t="n">
        <f aca="false">SUM(F2633,H2633,J2633,K2633,L2633,M2633,Q2633)</f>
        <v>23.194765</v>
      </c>
      <c r="AMH2633" s="13"/>
      <c r="AMI2633" s="0"/>
      <c r="AMJ2633" s="0"/>
    </row>
    <row r="2634" s="39" customFormat="true" ht="13.8" hidden="false" customHeight="false" outlineLevel="0" collapsed="false">
      <c r="A2634" s="27" t="n">
        <v>40301273</v>
      </c>
      <c r="B2634" s="28" t="s">
        <v>2663</v>
      </c>
      <c r="C2634" s="29" t="n">
        <v>0.1</v>
      </c>
      <c r="D2634" s="29" t="s">
        <v>2637</v>
      </c>
      <c r="E2634" s="27" t="s">
        <v>50</v>
      </c>
      <c r="F2634" s="19" t="n">
        <f aca="false">IF(C2634="",VLOOKUP(E2634,'PORTE E UCO'!$A$5:$D$46,4,0),VLOOKUP(E2634,'PORTE E UCO'!$A$5:$D$46,4,0)*C2634)</f>
        <v>1.7661556</v>
      </c>
      <c r="G2634" s="30" t="n">
        <v>3.267</v>
      </c>
      <c r="H2634" s="21" t="n">
        <f aca="false">G2634*$R$2</f>
        <v>64.273755744</v>
      </c>
      <c r="I2634" s="27" t="n">
        <v>0</v>
      </c>
      <c r="J2634" s="22" t="str">
        <f aca="false">IF(I2634&gt;=1,F2634*$J$2,"")</f>
        <v/>
      </c>
      <c r="K2634" s="22" t="str">
        <f aca="false">IF(I2634&gt;=2,F2634*$K$2,"")</f>
        <v/>
      </c>
      <c r="L2634" s="22" t="str">
        <f aca="false">IF(I2634&gt;=3,F2634*$L$2,"")</f>
        <v/>
      </c>
      <c r="M2634" s="22" t="str">
        <f aca="false">IF(I2634&gt;=4,F2634*$M$2,"")</f>
        <v/>
      </c>
      <c r="N2634" s="27" t="n">
        <v>0</v>
      </c>
      <c r="O2634" s="27" t="n">
        <v>0</v>
      </c>
      <c r="P2634" s="31" t="n">
        <v>0</v>
      </c>
      <c r="Q2634" s="32"/>
      <c r="R2634" s="38"/>
      <c r="S2634" s="25" t="n">
        <f aca="false">SUM(F2634,H2634,J2634,K2634,L2634,M2634)</f>
        <v>66.039911344</v>
      </c>
      <c r="T2634" s="25" t="n">
        <f aca="false">SUM(F2634,H2634,J2634,K2634,L2634,M2634,Q2634)</f>
        <v>66.039911344</v>
      </c>
      <c r="AMH2634" s="13"/>
      <c r="AMI2634" s="0"/>
      <c r="AMJ2634" s="0"/>
    </row>
    <row r="2635" s="39" customFormat="true" ht="13.8" hidden="false" customHeight="false" outlineLevel="0" collapsed="false">
      <c r="A2635" s="16" t="n">
        <v>40302130</v>
      </c>
      <c r="B2635" s="17" t="s">
        <v>2664</v>
      </c>
      <c r="C2635" s="18" t="n">
        <v>0.1</v>
      </c>
      <c r="D2635" s="18" t="s">
        <v>2637</v>
      </c>
      <c r="E2635" s="16" t="s">
        <v>50</v>
      </c>
      <c r="F2635" s="19" t="n">
        <f aca="false">IF(C2635="",VLOOKUP(E2635,'PORTE E UCO'!$A$5:$D$46,4,0),VLOOKUP(E2635,'PORTE E UCO'!$A$5:$D$46,4,0)*C2635)</f>
        <v>1.7661556</v>
      </c>
      <c r="G2635" s="20" t="n">
        <v>3.267</v>
      </c>
      <c r="H2635" s="21" t="n">
        <f aca="false">G2635*$R$2</f>
        <v>64.273755744</v>
      </c>
      <c r="I2635" s="16" t="n">
        <v>0</v>
      </c>
      <c r="J2635" s="22" t="str">
        <f aca="false">IF(I2635&gt;=1,F2635*$J$2,"")</f>
        <v/>
      </c>
      <c r="K2635" s="22" t="str">
        <f aca="false">IF(I2635&gt;=2,F2635*$K$2,"")</f>
        <v/>
      </c>
      <c r="L2635" s="22" t="str">
        <f aca="false">IF(I2635&gt;=3,F2635*$L$2,"")</f>
        <v/>
      </c>
      <c r="M2635" s="22" t="str">
        <f aca="false">IF(I2635&gt;=4,F2635*$M$2,"")</f>
        <v/>
      </c>
      <c r="N2635" s="16" t="n">
        <v>0</v>
      </c>
      <c r="O2635" s="16" t="n">
        <v>0</v>
      </c>
      <c r="P2635" s="23" t="n">
        <v>0</v>
      </c>
      <c r="Q2635" s="22"/>
      <c r="R2635" s="38"/>
      <c r="S2635" s="25" t="n">
        <f aca="false">SUM(F2635,H2635,J2635,K2635,L2635,M2635)</f>
        <v>66.039911344</v>
      </c>
      <c r="T2635" s="25" t="n">
        <f aca="false">SUM(F2635,H2635,J2635,K2635,L2635,M2635,Q2635)</f>
        <v>66.039911344</v>
      </c>
      <c r="AMH2635" s="13"/>
      <c r="AMI2635" s="0"/>
      <c r="AMJ2635" s="0"/>
    </row>
    <row r="2636" s="39" customFormat="true" ht="13.8" hidden="false" customHeight="false" outlineLevel="0" collapsed="false">
      <c r="A2636" s="27" t="n">
        <v>40301281</v>
      </c>
      <c r="B2636" s="28" t="s">
        <v>2665</v>
      </c>
      <c r="C2636" s="29" t="n">
        <v>0.01</v>
      </c>
      <c r="D2636" s="29" t="s">
        <v>2637</v>
      </c>
      <c r="E2636" s="27" t="s">
        <v>50</v>
      </c>
      <c r="F2636" s="19" t="n">
        <f aca="false">IF(C2636="",VLOOKUP(E2636,'PORTE E UCO'!$A$5:$D$46,4,0),VLOOKUP(E2636,'PORTE E UCO'!$A$5:$D$46,4,0)*C2636)</f>
        <v>0.17661556</v>
      </c>
      <c r="G2636" s="30" t="n">
        <v>0.72</v>
      </c>
      <c r="H2636" s="21" t="n">
        <f aca="false">G2636*$R$2</f>
        <v>14.16501504</v>
      </c>
      <c r="I2636" s="27" t="n">
        <v>0</v>
      </c>
      <c r="J2636" s="22" t="str">
        <f aca="false">IF(I2636&gt;=1,F2636*$J$2,"")</f>
        <v/>
      </c>
      <c r="K2636" s="22" t="str">
        <f aca="false">IF(I2636&gt;=2,F2636*$K$2,"")</f>
        <v/>
      </c>
      <c r="L2636" s="22" t="str">
        <f aca="false">IF(I2636&gt;=3,F2636*$L$2,"")</f>
        <v/>
      </c>
      <c r="M2636" s="22" t="str">
        <f aca="false">IF(I2636&gt;=4,F2636*$M$2,"")</f>
        <v/>
      </c>
      <c r="N2636" s="27" t="n">
        <v>0</v>
      </c>
      <c r="O2636" s="27" t="n">
        <v>0</v>
      </c>
      <c r="P2636" s="31" t="n">
        <v>0</v>
      </c>
      <c r="Q2636" s="32"/>
      <c r="R2636" s="38"/>
      <c r="S2636" s="25" t="n">
        <f aca="false">SUM(F2636,H2636,J2636,K2636,L2636,M2636)</f>
        <v>14.3416306</v>
      </c>
      <c r="T2636" s="25" t="n">
        <f aca="false">SUM(F2636,H2636,J2636,K2636,L2636,M2636,Q2636)</f>
        <v>14.3416306</v>
      </c>
      <c r="AMH2636" s="13"/>
      <c r="AMI2636" s="0"/>
      <c r="AMJ2636" s="0"/>
    </row>
    <row r="2637" s="39" customFormat="true" ht="13.8" hidden="false" customHeight="false" outlineLevel="0" collapsed="false">
      <c r="A2637" s="16" t="n">
        <v>40301290</v>
      </c>
      <c r="B2637" s="17" t="s">
        <v>2666</v>
      </c>
      <c r="C2637" s="18" t="n">
        <v>0.75</v>
      </c>
      <c r="D2637" s="18" t="s">
        <v>2637</v>
      </c>
      <c r="E2637" s="16" t="s">
        <v>50</v>
      </c>
      <c r="F2637" s="19" t="n">
        <f aca="false">IF(C2637="",VLOOKUP(E2637,'PORTE E UCO'!$A$5:$D$46,4,0),VLOOKUP(E2637,'PORTE E UCO'!$A$5:$D$46,4,0)*C2637)</f>
        <v>13.246167</v>
      </c>
      <c r="G2637" s="20" t="n">
        <v>20</v>
      </c>
      <c r="H2637" s="21" t="n">
        <f aca="false">G2637*$R$2</f>
        <v>393.47264</v>
      </c>
      <c r="I2637" s="16" t="n">
        <v>0</v>
      </c>
      <c r="J2637" s="22" t="str">
        <f aca="false">IF(I2637&gt;=1,F2637*$J$2,"")</f>
        <v/>
      </c>
      <c r="K2637" s="22" t="str">
        <f aca="false">IF(I2637&gt;=2,F2637*$K$2,"")</f>
        <v/>
      </c>
      <c r="L2637" s="22" t="str">
        <f aca="false">IF(I2637&gt;=3,F2637*$L$2,"")</f>
        <v/>
      </c>
      <c r="M2637" s="22" t="str">
        <f aca="false">IF(I2637&gt;=4,F2637*$M$2,"")</f>
        <v/>
      </c>
      <c r="N2637" s="16" t="n">
        <v>0</v>
      </c>
      <c r="O2637" s="16" t="n">
        <v>0</v>
      </c>
      <c r="P2637" s="23" t="n">
        <v>0</v>
      </c>
      <c r="Q2637" s="22"/>
      <c r="R2637" s="38"/>
      <c r="S2637" s="25" t="n">
        <f aca="false">SUM(F2637,H2637,J2637,K2637,L2637,M2637)</f>
        <v>406.718807</v>
      </c>
      <c r="T2637" s="25" t="n">
        <f aca="false">SUM(F2637,H2637,J2637,K2637,L2637,M2637,Q2637)</f>
        <v>406.718807</v>
      </c>
      <c r="AMH2637" s="13"/>
      <c r="AMI2637" s="0"/>
      <c r="AMJ2637" s="0"/>
    </row>
    <row r="2638" s="39" customFormat="true" ht="13.8" hidden="false" customHeight="false" outlineLevel="0" collapsed="false">
      <c r="A2638" s="27" t="n">
        <v>40301303</v>
      </c>
      <c r="B2638" s="28" t="s">
        <v>2667</v>
      </c>
      <c r="C2638" s="29" t="n">
        <v>0.25</v>
      </c>
      <c r="D2638" s="29" t="s">
        <v>2637</v>
      </c>
      <c r="E2638" s="27" t="s">
        <v>50</v>
      </c>
      <c r="F2638" s="19" t="n">
        <f aca="false">IF(C2638="",VLOOKUP(E2638,'PORTE E UCO'!$A$5:$D$46,4,0),VLOOKUP(E2638,'PORTE E UCO'!$A$5:$D$46,4,0)*C2638)</f>
        <v>4.415389</v>
      </c>
      <c r="G2638" s="30" t="n">
        <v>13.455</v>
      </c>
      <c r="H2638" s="21" t="n">
        <f aca="false">G2638*$R$2</f>
        <v>264.70871856</v>
      </c>
      <c r="I2638" s="27" t="n">
        <v>0</v>
      </c>
      <c r="J2638" s="22" t="str">
        <f aca="false">IF(I2638&gt;=1,F2638*$J$2,"")</f>
        <v/>
      </c>
      <c r="K2638" s="22" t="str">
        <f aca="false">IF(I2638&gt;=2,F2638*$K$2,"")</f>
        <v/>
      </c>
      <c r="L2638" s="22" t="str">
        <f aca="false">IF(I2638&gt;=3,F2638*$L$2,"")</f>
        <v/>
      </c>
      <c r="M2638" s="22" t="str">
        <f aca="false">IF(I2638&gt;=4,F2638*$M$2,"")</f>
        <v/>
      </c>
      <c r="N2638" s="27" t="n">
        <v>0</v>
      </c>
      <c r="O2638" s="27" t="n">
        <v>0</v>
      </c>
      <c r="P2638" s="31" t="n">
        <v>0</v>
      </c>
      <c r="Q2638" s="32"/>
      <c r="R2638" s="38"/>
      <c r="S2638" s="25" t="n">
        <f aca="false">SUM(F2638,H2638,J2638,K2638,L2638,M2638)</f>
        <v>269.12410756</v>
      </c>
      <c r="T2638" s="25" t="n">
        <f aca="false">SUM(F2638,H2638,J2638,K2638,L2638,M2638,Q2638)</f>
        <v>269.12410756</v>
      </c>
      <c r="AMH2638" s="13"/>
      <c r="AMI2638" s="0"/>
      <c r="AMJ2638" s="0"/>
    </row>
    <row r="2639" s="39" customFormat="true" ht="13.8" hidden="false" customHeight="false" outlineLevel="0" collapsed="false">
      <c r="A2639" s="16" t="n">
        <v>40301311</v>
      </c>
      <c r="B2639" s="17" t="s">
        <v>2668</v>
      </c>
      <c r="C2639" s="18" t="n">
        <v>0.1</v>
      </c>
      <c r="D2639" s="18" t="s">
        <v>2637</v>
      </c>
      <c r="E2639" s="16" t="s">
        <v>50</v>
      </c>
      <c r="F2639" s="19" t="n">
        <f aca="false">IF(C2639="",VLOOKUP(E2639,'PORTE E UCO'!$A$5:$D$46,4,0),VLOOKUP(E2639,'PORTE E UCO'!$A$5:$D$46,4,0)*C2639)</f>
        <v>1.7661556</v>
      </c>
      <c r="G2639" s="20" t="n">
        <v>3.267</v>
      </c>
      <c r="H2639" s="21" t="n">
        <f aca="false">G2639*$R$2</f>
        <v>64.273755744</v>
      </c>
      <c r="I2639" s="16" t="n">
        <v>0</v>
      </c>
      <c r="J2639" s="22" t="str">
        <f aca="false">IF(I2639&gt;=1,F2639*$J$2,"")</f>
        <v/>
      </c>
      <c r="K2639" s="22" t="str">
        <f aca="false">IF(I2639&gt;=2,F2639*$K$2,"")</f>
        <v/>
      </c>
      <c r="L2639" s="22" t="str">
        <f aca="false">IF(I2639&gt;=3,F2639*$L$2,"")</f>
        <v/>
      </c>
      <c r="M2639" s="22" t="str">
        <f aca="false">IF(I2639&gt;=4,F2639*$M$2,"")</f>
        <v/>
      </c>
      <c r="N2639" s="16" t="n">
        <v>0</v>
      </c>
      <c r="O2639" s="16" t="n">
        <v>0</v>
      </c>
      <c r="P2639" s="23" t="n">
        <v>0</v>
      </c>
      <c r="Q2639" s="22"/>
      <c r="R2639" s="38"/>
      <c r="S2639" s="25" t="n">
        <f aca="false">SUM(F2639,H2639,J2639,K2639,L2639,M2639)</f>
        <v>66.039911344</v>
      </c>
      <c r="T2639" s="25" t="n">
        <f aca="false">SUM(F2639,H2639,J2639,K2639,L2639,M2639,Q2639)</f>
        <v>66.039911344</v>
      </c>
      <c r="AMH2639" s="13"/>
      <c r="AMI2639" s="0"/>
      <c r="AMJ2639" s="0"/>
    </row>
    <row r="2640" s="39" customFormat="true" ht="13.8" hidden="false" customHeight="false" outlineLevel="0" collapsed="false">
      <c r="A2640" s="27" t="n">
        <v>40301320</v>
      </c>
      <c r="B2640" s="28" t="s">
        <v>2669</v>
      </c>
      <c r="C2640" s="29" t="n">
        <v>0.1</v>
      </c>
      <c r="D2640" s="29" t="s">
        <v>2637</v>
      </c>
      <c r="E2640" s="27" t="s">
        <v>50</v>
      </c>
      <c r="F2640" s="19" t="n">
        <f aca="false">IF(C2640="",VLOOKUP(E2640,'PORTE E UCO'!$A$5:$D$46,4,0),VLOOKUP(E2640,'PORTE E UCO'!$A$5:$D$46,4,0)*C2640)</f>
        <v>1.7661556</v>
      </c>
      <c r="G2640" s="30" t="n">
        <v>2.097</v>
      </c>
      <c r="H2640" s="21" t="n">
        <f aca="false">G2640*$R$2</f>
        <v>41.255606304</v>
      </c>
      <c r="I2640" s="27" t="n">
        <v>0</v>
      </c>
      <c r="J2640" s="22" t="str">
        <f aca="false">IF(I2640&gt;=1,F2640*$J$2,"")</f>
        <v/>
      </c>
      <c r="K2640" s="22" t="str">
        <f aca="false">IF(I2640&gt;=2,F2640*$K$2,"")</f>
        <v/>
      </c>
      <c r="L2640" s="22" t="str">
        <f aca="false">IF(I2640&gt;=3,F2640*$L$2,"")</f>
        <v/>
      </c>
      <c r="M2640" s="22" t="str">
        <f aca="false">IF(I2640&gt;=4,F2640*$M$2,"")</f>
        <v/>
      </c>
      <c r="N2640" s="27" t="n">
        <v>0</v>
      </c>
      <c r="O2640" s="27" t="n">
        <v>0</v>
      </c>
      <c r="P2640" s="31" t="n">
        <v>0</v>
      </c>
      <c r="Q2640" s="32"/>
      <c r="R2640" s="38"/>
      <c r="S2640" s="25" t="n">
        <f aca="false">SUM(F2640,H2640,J2640,K2640,L2640,M2640)</f>
        <v>43.021761904</v>
      </c>
      <c r="T2640" s="25" t="n">
        <f aca="false">SUM(F2640,H2640,J2640,K2640,L2640,M2640,Q2640)</f>
        <v>43.021761904</v>
      </c>
      <c r="AMH2640" s="13"/>
      <c r="AMI2640" s="0"/>
      <c r="AMJ2640" s="0"/>
    </row>
    <row r="2641" s="39" customFormat="true" ht="13.8" hidden="false" customHeight="false" outlineLevel="0" collapsed="false">
      <c r="A2641" s="16" t="n">
        <v>40301338</v>
      </c>
      <c r="B2641" s="17" t="s">
        <v>2670</v>
      </c>
      <c r="C2641" s="18" t="n">
        <v>0.75</v>
      </c>
      <c r="D2641" s="18" t="s">
        <v>2637</v>
      </c>
      <c r="E2641" s="16" t="s">
        <v>50</v>
      </c>
      <c r="F2641" s="19" t="n">
        <f aca="false">IF(C2641="",VLOOKUP(E2641,'PORTE E UCO'!$A$5:$D$46,4,0),VLOOKUP(E2641,'PORTE E UCO'!$A$5:$D$46,4,0)*C2641)</f>
        <v>13.246167</v>
      </c>
      <c r="G2641" s="20" t="n">
        <v>11.385</v>
      </c>
      <c r="H2641" s="21" t="n">
        <f aca="false">G2641*$R$2</f>
        <v>223.98430032</v>
      </c>
      <c r="I2641" s="16" t="n">
        <v>0</v>
      </c>
      <c r="J2641" s="22" t="str">
        <f aca="false">IF(I2641&gt;=1,F2641*$J$2,"")</f>
        <v/>
      </c>
      <c r="K2641" s="22" t="str">
        <f aca="false">IF(I2641&gt;=2,F2641*$K$2,"")</f>
        <v/>
      </c>
      <c r="L2641" s="22" t="str">
        <f aca="false">IF(I2641&gt;=3,F2641*$L$2,"")</f>
        <v/>
      </c>
      <c r="M2641" s="22" t="str">
        <f aca="false">IF(I2641&gt;=4,F2641*$M$2,"")</f>
        <v/>
      </c>
      <c r="N2641" s="16" t="n">
        <v>0</v>
      </c>
      <c r="O2641" s="16" t="n">
        <v>0</v>
      </c>
      <c r="P2641" s="23" t="n">
        <v>0</v>
      </c>
      <c r="Q2641" s="22"/>
      <c r="R2641" s="38"/>
      <c r="S2641" s="25" t="n">
        <f aca="false">SUM(F2641,H2641,J2641,K2641,L2641,M2641)</f>
        <v>237.23046732</v>
      </c>
      <c r="T2641" s="25" t="n">
        <f aca="false">SUM(F2641,H2641,J2641,K2641,L2641,M2641,Q2641)</f>
        <v>237.23046732</v>
      </c>
      <c r="AMH2641" s="13"/>
      <c r="AMI2641" s="0"/>
      <c r="AMJ2641" s="0"/>
    </row>
    <row r="2642" s="39" customFormat="true" ht="13.8" hidden="false" customHeight="false" outlineLevel="0" collapsed="false">
      <c r="A2642" s="27" t="n">
        <v>40301346</v>
      </c>
      <c r="B2642" s="28" t="s">
        <v>2671</v>
      </c>
      <c r="C2642" s="29" t="n">
        <v>0.1</v>
      </c>
      <c r="D2642" s="29" t="s">
        <v>2637</v>
      </c>
      <c r="E2642" s="27" t="s">
        <v>50</v>
      </c>
      <c r="F2642" s="19" t="n">
        <f aca="false">IF(C2642="",VLOOKUP(E2642,'PORTE E UCO'!$A$5:$D$46,4,0),VLOOKUP(E2642,'PORTE E UCO'!$A$5:$D$46,4,0)*C2642)</f>
        <v>1.7661556</v>
      </c>
      <c r="G2642" s="30" t="n">
        <v>3.267</v>
      </c>
      <c r="H2642" s="21" t="n">
        <f aca="false">G2642*$R$2</f>
        <v>64.273755744</v>
      </c>
      <c r="I2642" s="27" t="n">
        <v>0</v>
      </c>
      <c r="J2642" s="22" t="str">
        <f aca="false">IF(I2642&gt;=1,F2642*$J$2,"")</f>
        <v/>
      </c>
      <c r="K2642" s="22" t="str">
        <f aca="false">IF(I2642&gt;=2,F2642*$K$2,"")</f>
        <v/>
      </c>
      <c r="L2642" s="22" t="str">
        <f aca="false">IF(I2642&gt;=3,F2642*$L$2,"")</f>
        <v/>
      </c>
      <c r="M2642" s="22" t="str">
        <f aca="false">IF(I2642&gt;=4,F2642*$M$2,"")</f>
        <v/>
      </c>
      <c r="N2642" s="27" t="n">
        <v>0</v>
      </c>
      <c r="O2642" s="27" t="n">
        <v>0</v>
      </c>
      <c r="P2642" s="31" t="n">
        <v>0</v>
      </c>
      <c r="Q2642" s="32"/>
      <c r="R2642" s="38"/>
      <c r="S2642" s="25" t="n">
        <f aca="false">SUM(F2642,H2642,J2642,K2642,L2642,M2642)</f>
        <v>66.039911344</v>
      </c>
      <c r="T2642" s="25" t="n">
        <f aca="false">SUM(F2642,H2642,J2642,K2642,L2642,M2642,Q2642)</f>
        <v>66.039911344</v>
      </c>
      <c r="AMH2642" s="13"/>
      <c r="AMI2642" s="0"/>
      <c r="AMJ2642" s="0"/>
    </row>
    <row r="2643" s="39" customFormat="true" ht="13.8" hidden="false" customHeight="false" outlineLevel="0" collapsed="false">
      <c r="A2643" s="16" t="n">
        <v>40301354</v>
      </c>
      <c r="B2643" s="17" t="s">
        <v>2672</v>
      </c>
      <c r="C2643" s="18" t="n">
        <v>0.01</v>
      </c>
      <c r="D2643" s="18" t="s">
        <v>2637</v>
      </c>
      <c r="E2643" s="16" t="s">
        <v>50</v>
      </c>
      <c r="F2643" s="19" t="n">
        <f aca="false">IF(C2643="",VLOOKUP(E2643,'PORTE E UCO'!$A$5:$D$46,4,0),VLOOKUP(E2643,'PORTE E UCO'!$A$5:$D$46,4,0)*C2643)</f>
        <v>0.17661556</v>
      </c>
      <c r="G2643" s="20" t="n">
        <v>1.764</v>
      </c>
      <c r="H2643" s="21" t="n">
        <f aca="false">G2643*$R$2</f>
        <v>34.704286848</v>
      </c>
      <c r="I2643" s="16" t="n">
        <v>0</v>
      </c>
      <c r="J2643" s="22" t="str">
        <f aca="false">IF(I2643&gt;=1,F2643*$J$2,"")</f>
        <v/>
      </c>
      <c r="K2643" s="22" t="str">
        <f aca="false">IF(I2643&gt;=2,F2643*$K$2,"")</f>
        <v/>
      </c>
      <c r="L2643" s="22" t="str">
        <f aca="false">IF(I2643&gt;=3,F2643*$L$2,"")</f>
        <v/>
      </c>
      <c r="M2643" s="22" t="str">
        <f aca="false">IF(I2643&gt;=4,F2643*$M$2,"")</f>
        <v/>
      </c>
      <c r="N2643" s="16" t="n">
        <v>0</v>
      </c>
      <c r="O2643" s="16" t="n">
        <v>0</v>
      </c>
      <c r="P2643" s="23" t="n">
        <v>0</v>
      </c>
      <c r="Q2643" s="22"/>
      <c r="R2643" s="38"/>
      <c r="S2643" s="25" t="n">
        <f aca="false">SUM(F2643,H2643,J2643,K2643,L2643,M2643)</f>
        <v>34.880902408</v>
      </c>
      <c r="T2643" s="25" t="n">
        <f aca="false">SUM(F2643,H2643,J2643,K2643,L2643,M2643,Q2643)</f>
        <v>34.880902408</v>
      </c>
      <c r="AMH2643" s="13"/>
      <c r="AMI2643" s="0"/>
      <c r="AMJ2643" s="0"/>
    </row>
    <row r="2644" s="39" customFormat="true" ht="13.8" hidden="false" customHeight="false" outlineLevel="0" collapsed="false">
      <c r="A2644" s="27" t="n">
        <v>40301362</v>
      </c>
      <c r="B2644" s="28" t="s">
        <v>2673</v>
      </c>
      <c r="C2644" s="29" t="n">
        <v>0.01</v>
      </c>
      <c r="D2644" s="29" t="s">
        <v>2637</v>
      </c>
      <c r="E2644" s="27" t="s">
        <v>50</v>
      </c>
      <c r="F2644" s="19" t="n">
        <f aca="false">IF(C2644="",VLOOKUP(E2644,'PORTE E UCO'!$A$5:$D$46,4,0),VLOOKUP(E2644,'PORTE E UCO'!$A$5:$D$46,4,0)*C2644)</f>
        <v>0.17661556</v>
      </c>
      <c r="G2644" s="30" t="n">
        <v>1.764</v>
      </c>
      <c r="H2644" s="21" t="n">
        <f aca="false">G2644*$R$2</f>
        <v>34.704286848</v>
      </c>
      <c r="I2644" s="27" t="n">
        <v>0</v>
      </c>
      <c r="J2644" s="22" t="str">
        <f aca="false">IF(I2644&gt;=1,F2644*$J$2,"")</f>
        <v/>
      </c>
      <c r="K2644" s="22" t="str">
        <f aca="false">IF(I2644&gt;=2,F2644*$K$2,"")</f>
        <v/>
      </c>
      <c r="L2644" s="22" t="str">
        <f aca="false">IF(I2644&gt;=3,F2644*$L$2,"")</f>
        <v/>
      </c>
      <c r="M2644" s="22" t="str">
        <f aca="false">IF(I2644&gt;=4,F2644*$M$2,"")</f>
        <v/>
      </c>
      <c r="N2644" s="27" t="n">
        <v>0</v>
      </c>
      <c r="O2644" s="27" t="n">
        <v>0</v>
      </c>
      <c r="P2644" s="31" t="n">
        <v>0</v>
      </c>
      <c r="Q2644" s="32"/>
      <c r="R2644" s="38"/>
      <c r="S2644" s="25" t="n">
        <f aca="false">SUM(F2644,H2644,J2644,K2644,L2644,M2644)</f>
        <v>34.880902408</v>
      </c>
      <c r="T2644" s="25" t="n">
        <f aca="false">SUM(F2644,H2644,J2644,K2644,L2644,M2644,Q2644)</f>
        <v>34.880902408</v>
      </c>
      <c r="AMH2644" s="13"/>
      <c r="AMI2644" s="0"/>
      <c r="AMJ2644" s="0"/>
    </row>
    <row r="2645" s="39" customFormat="true" ht="13.8" hidden="false" customHeight="false" outlineLevel="0" collapsed="false">
      <c r="A2645" s="16" t="n">
        <v>40301370</v>
      </c>
      <c r="B2645" s="17" t="s">
        <v>2674</v>
      </c>
      <c r="C2645" s="18" t="n">
        <v>0.1</v>
      </c>
      <c r="D2645" s="18" t="s">
        <v>2637</v>
      </c>
      <c r="E2645" s="16" t="s">
        <v>50</v>
      </c>
      <c r="F2645" s="19" t="n">
        <f aca="false">IF(C2645="",VLOOKUP(E2645,'PORTE E UCO'!$A$5:$D$46,4,0),VLOOKUP(E2645,'PORTE E UCO'!$A$5:$D$46,4,0)*C2645)</f>
        <v>1.7661556</v>
      </c>
      <c r="G2645" s="20" t="n">
        <v>3.267</v>
      </c>
      <c r="H2645" s="21" t="n">
        <f aca="false">G2645*$R$2</f>
        <v>64.273755744</v>
      </c>
      <c r="I2645" s="16" t="n">
        <v>0</v>
      </c>
      <c r="J2645" s="22" t="str">
        <f aca="false">IF(I2645&gt;=1,F2645*$J$2,"")</f>
        <v/>
      </c>
      <c r="K2645" s="22" t="str">
        <f aca="false">IF(I2645&gt;=2,F2645*$K$2,"")</f>
        <v/>
      </c>
      <c r="L2645" s="22" t="str">
        <f aca="false">IF(I2645&gt;=3,F2645*$L$2,"")</f>
        <v/>
      </c>
      <c r="M2645" s="22" t="str">
        <f aca="false">IF(I2645&gt;=4,F2645*$M$2,"")</f>
        <v/>
      </c>
      <c r="N2645" s="16" t="n">
        <v>0</v>
      </c>
      <c r="O2645" s="16" t="n">
        <v>0</v>
      </c>
      <c r="P2645" s="23" t="n">
        <v>0</v>
      </c>
      <c r="Q2645" s="22"/>
      <c r="R2645" s="38"/>
      <c r="S2645" s="25" t="n">
        <f aca="false">SUM(F2645,H2645,J2645,K2645,L2645,M2645)</f>
        <v>66.039911344</v>
      </c>
      <c r="T2645" s="25" t="n">
        <f aca="false">SUM(F2645,H2645,J2645,K2645,L2645,M2645,Q2645)</f>
        <v>66.039911344</v>
      </c>
      <c r="AMH2645" s="13"/>
      <c r="AMI2645" s="0"/>
      <c r="AMJ2645" s="0"/>
    </row>
    <row r="2646" s="39" customFormat="true" ht="13.8" hidden="false" customHeight="false" outlineLevel="0" collapsed="false">
      <c r="A2646" s="27" t="n">
        <v>40301745</v>
      </c>
      <c r="B2646" s="28" t="s">
        <v>2675</v>
      </c>
      <c r="C2646" s="29" t="n">
        <v>0.1</v>
      </c>
      <c r="D2646" s="29" t="s">
        <v>2637</v>
      </c>
      <c r="E2646" s="27" t="s">
        <v>50</v>
      </c>
      <c r="F2646" s="19" t="n">
        <f aca="false">IF(C2646="",VLOOKUP(E2646,'PORTE E UCO'!$A$5:$D$46,4,0),VLOOKUP(E2646,'PORTE E UCO'!$A$5:$D$46,4,0)*C2646)</f>
        <v>1.7661556</v>
      </c>
      <c r="G2646" s="30" t="n">
        <v>3.267</v>
      </c>
      <c r="H2646" s="21" t="n">
        <f aca="false">G2646*$R$2</f>
        <v>64.273755744</v>
      </c>
      <c r="I2646" s="27" t="n">
        <v>0</v>
      </c>
      <c r="J2646" s="22" t="str">
        <f aca="false">IF(I2646&gt;=1,F2646*$J$2,"")</f>
        <v/>
      </c>
      <c r="K2646" s="22" t="str">
        <f aca="false">IF(I2646&gt;=2,F2646*$K$2,"")</f>
        <v/>
      </c>
      <c r="L2646" s="22" t="str">
        <f aca="false">IF(I2646&gt;=3,F2646*$L$2,"")</f>
        <v/>
      </c>
      <c r="M2646" s="22" t="str">
        <f aca="false">IF(I2646&gt;=4,F2646*$M$2,"")</f>
        <v/>
      </c>
      <c r="N2646" s="27" t="n">
        <v>0</v>
      </c>
      <c r="O2646" s="27" t="n">
        <v>0</v>
      </c>
      <c r="P2646" s="31" t="n">
        <v>0</v>
      </c>
      <c r="Q2646" s="32"/>
      <c r="R2646" s="38"/>
      <c r="S2646" s="25" t="n">
        <f aca="false">SUM(F2646,H2646,J2646,K2646,L2646,M2646)</f>
        <v>66.039911344</v>
      </c>
      <c r="T2646" s="25" t="n">
        <f aca="false">SUM(F2646,H2646,J2646,K2646,L2646,M2646,Q2646)</f>
        <v>66.039911344</v>
      </c>
      <c r="AMH2646" s="13"/>
      <c r="AMI2646" s="0"/>
      <c r="AMJ2646" s="0"/>
    </row>
    <row r="2647" s="39" customFormat="true" ht="13.8" hidden="false" customHeight="false" outlineLevel="0" collapsed="false">
      <c r="A2647" s="16" t="n">
        <v>40301389</v>
      </c>
      <c r="B2647" s="17" t="s">
        <v>2676</v>
      </c>
      <c r="C2647" s="18" t="n">
        <v>0.25</v>
      </c>
      <c r="D2647" s="18" t="s">
        <v>2637</v>
      </c>
      <c r="E2647" s="16" t="s">
        <v>50</v>
      </c>
      <c r="F2647" s="19" t="n">
        <f aca="false">IF(C2647="",VLOOKUP(E2647,'PORTE E UCO'!$A$5:$D$46,4,0),VLOOKUP(E2647,'PORTE E UCO'!$A$5:$D$46,4,0)*C2647)</f>
        <v>4.415389</v>
      </c>
      <c r="G2647" s="20" t="n">
        <v>1.804</v>
      </c>
      <c r="H2647" s="21" t="n">
        <f aca="false">G2647*$R$2</f>
        <v>35.491232128</v>
      </c>
      <c r="I2647" s="16" t="n">
        <v>0</v>
      </c>
      <c r="J2647" s="22" t="str">
        <f aca="false">IF(I2647&gt;=1,F2647*$J$2,"")</f>
        <v/>
      </c>
      <c r="K2647" s="22" t="str">
        <f aca="false">IF(I2647&gt;=2,F2647*$K$2,"")</f>
        <v/>
      </c>
      <c r="L2647" s="22" t="str">
        <f aca="false">IF(I2647&gt;=3,F2647*$L$2,"")</f>
        <v/>
      </c>
      <c r="M2647" s="22" t="str">
        <f aca="false">IF(I2647&gt;=4,F2647*$M$2,"")</f>
        <v/>
      </c>
      <c r="N2647" s="16" t="n">
        <v>0</v>
      </c>
      <c r="O2647" s="16" t="n">
        <v>0</v>
      </c>
      <c r="P2647" s="23" t="n">
        <v>0</v>
      </c>
      <c r="Q2647" s="22"/>
      <c r="R2647" s="38"/>
      <c r="S2647" s="25" t="n">
        <f aca="false">SUM(F2647,H2647,J2647,K2647,L2647,M2647)</f>
        <v>39.906621128</v>
      </c>
      <c r="T2647" s="25" t="n">
        <f aca="false">SUM(F2647,H2647,J2647,K2647,L2647,M2647,Q2647)</f>
        <v>39.906621128</v>
      </c>
      <c r="AMH2647" s="13"/>
      <c r="AMI2647" s="0"/>
      <c r="AMJ2647" s="0"/>
    </row>
    <row r="2648" s="39" customFormat="true" ht="13.8" hidden="false" customHeight="false" outlineLevel="0" collapsed="false">
      <c r="A2648" s="27" t="n">
        <v>40301397</v>
      </c>
      <c r="B2648" s="28" t="s">
        <v>2677</v>
      </c>
      <c r="C2648" s="29" t="n">
        <v>0.01</v>
      </c>
      <c r="D2648" s="29" t="s">
        <v>2637</v>
      </c>
      <c r="E2648" s="27" t="s">
        <v>50</v>
      </c>
      <c r="F2648" s="19" t="n">
        <f aca="false">IF(C2648="",VLOOKUP(E2648,'PORTE E UCO'!$A$5:$D$46,4,0),VLOOKUP(E2648,'PORTE E UCO'!$A$5:$D$46,4,0)*C2648)</f>
        <v>0.17661556</v>
      </c>
      <c r="G2648" s="30" t="n">
        <v>0.387</v>
      </c>
      <c r="H2648" s="21" t="n">
        <f aca="false">G2648*$R$2</f>
        <v>7.613695584</v>
      </c>
      <c r="I2648" s="27" t="n">
        <v>0</v>
      </c>
      <c r="J2648" s="22" t="str">
        <f aca="false">IF(I2648&gt;=1,F2648*$J$2,"")</f>
        <v/>
      </c>
      <c r="K2648" s="22" t="str">
        <f aca="false">IF(I2648&gt;=2,F2648*$K$2,"")</f>
        <v/>
      </c>
      <c r="L2648" s="22" t="str">
        <f aca="false">IF(I2648&gt;=3,F2648*$L$2,"")</f>
        <v/>
      </c>
      <c r="M2648" s="22" t="str">
        <f aca="false">IF(I2648&gt;=4,F2648*$M$2,"")</f>
        <v/>
      </c>
      <c r="N2648" s="27" t="n">
        <v>0</v>
      </c>
      <c r="O2648" s="27" t="n">
        <v>0</v>
      </c>
      <c r="P2648" s="31" t="n">
        <v>0</v>
      </c>
      <c r="Q2648" s="32"/>
      <c r="R2648" s="38"/>
      <c r="S2648" s="25" t="n">
        <f aca="false">SUM(F2648,H2648,J2648,K2648,L2648,M2648)</f>
        <v>7.790311144</v>
      </c>
      <c r="T2648" s="25" t="n">
        <f aca="false">SUM(F2648,H2648,J2648,K2648,L2648,M2648,Q2648)</f>
        <v>7.790311144</v>
      </c>
      <c r="AMH2648" s="13"/>
      <c r="AMI2648" s="0"/>
      <c r="AMJ2648" s="0"/>
    </row>
    <row r="2649" s="39" customFormat="true" ht="13.8" hidden="false" customHeight="false" outlineLevel="0" collapsed="false">
      <c r="A2649" s="16" t="n">
        <v>40301419</v>
      </c>
      <c r="B2649" s="17" t="s">
        <v>2678</v>
      </c>
      <c r="C2649" s="18" t="n">
        <v>0.04</v>
      </c>
      <c r="D2649" s="18" t="s">
        <v>2637</v>
      </c>
      <c r="E2649" s="16" t="s">
        <v>50</v>
      </c>
      <c r="F2649" s="19" t="n">
        <f aca="false">IF(C2649="",VLOOKUP(E2649,'PORTE E UCO'!$A$5:$D$46,4,0),VLOOKUP(E2649,'PORTE E UCO'!$A$5:$D$46,4,0)*C2649)</f>
        <v>0.70646224</v>
      </c>
      <c r="G2649" s="20" t="n">
        <v>1.053</v>
      </c>
      <c r="H2649" s="21" t="n">
        <f aca="false">G2649*$R$2</f>
        <v>20.716334496</v>
      </c>
      <c r="I2649" s="16" t="n">
        <v>0</v>
      </c>
      <c r="J2649" s="22" t="str">
        <f aca="false">IF(I2649&gt;=1,F2649*$J$2,"")</f>
        <v/>
      </c>
      <c r="K2649" s="22" t="str">
        <f aca="false">IF(I2649&gt;=2,F2649*$K$2,"")</f>
        <v/>
      </c>
      <c r="L2649" s="22" t="str">
        <f aca="false">IF(I2649&gt;=3,F2649*$L$2,"")</f>
        <v/>
      </c>
      <c r="M2649" s="22" t="str">
        <f aca="false">IF(I2649&gt;=4,F2649*$M$2,"")</f>
        <v/>
      </c>
      <c r="N2649" s="16" t="n">
        <v>0</v>
      </c>
      <c r="O2649" s="16" t="n">
        <v>0</v>
      </c>
      <c r="P2649" s="23" t="n">
        <v>0</v>
      </c>
      <c r="Q2649" s="22"/>
      <c r="R2649" s="38"/>
      <c r="S2649" s="25" t="n">
        <f aca="false">SUM(F2649,H2649,J2649,K2649,L2649,M2649)</f>
        <v>21.422796736</v>
      </c>
      <c r="T2649" s="25" t="n">
        <f aca="false">SUM(F2649,H2649,J2649,K2649,L2649,M2649,Q2649)</f>
        <v>21.422796736</v>
      </c>
      <c r="AMH2649" s="13"/>
      <c r="AMI2649" s="0"/>
      <c r="AMJ2649" s="0"/>
    </row>
    <row r="2650" s="39" customFormat="true" ht="13.8" hidden="false" customHeight="false" outlineLevel="0" collapsed="false">
      <c r="A2650" s="27" t="n">
        <v>40301400</v>
      </c>
      <c r="B2650" s="28" t="s">
        <v>2679</v>
      </c>
      <c r="C2650" s="29" t="n">
        <v>0.01</v>
      </c>
      <c r="D2650" s="29" t="s">
        <v>2637</v>
      </c>
      <c r="E2650" s="27" t="s">
        <v>50</v>
      </c>
      <c r="F2650" s="19" t="n">
        <f aca="false">IF(C2650="",VLOOKUP(E2650,'PORTE E UCO'!$A$5:$D$46,4,0),VLOOKUP(E2650,'PORTE E UCO'!$A$5:$D$46,4,0)*C2650)</f>
        <v>0.17661556</v>
      </c>
      <c r="G2650" s="30" t="n">
        <v>0.387</v>
      </c>
      <c r="H2650" s="21" t="n">
        <f aca="false">G2650*$R$2</f>
        <v>7.613695584</v>
      </c>
      <c r="I2650" s="27" t="n">
        <v>0</v>
      </c>
      <c r="J2650" s="22" t="str">
        <f aca="false">IF(I2650&gt;=1,F2650*$J$2,"")</f>
        <v/>
      </c>
      <c r="K2650" s="22" t="str">
        <f aca="false">IF(I2650&gt;=2,F2650*$K$2,"")</f>
        <v/>
      </c>
      <c r="L2650" s="22" t="str">
        <f aca="false">IF(I2650&gt;=3,F2650*$L$2,"")</f>
        <v/>
      </c>
      <c r="M2650" s="22" t="str">
        <f aca="false">IF(I2650&gt;=4,F2650*$M$2,"")</f>
        <v/>
      </c>
      <c r="N2650" s="27" t="n">
        <v>0</v>
      </c>
      <c r="O2650" s="27" t="n">
        <v>0</v>
      </c>
      <c r="P2650" s="31" t="n">
        <v>0</v>
      </c>
      <c r="Q2650" s="32"/>
      <c r="R2650" s="38"/>
      <c r="S2650" s="25" t="n">
        <f aca="false">SUM(F2650,H2650,J2650,K2650,L2650,M2650)</f>
        <v>7.790311144</v>
      </c>
      <c r="T2650" s="25" t="n">
        <f aca="false">SUM(F2650,H2650,J2650,K2650,L2650,M2650,Q2650)</f>
        <v>7.790311144</v>
      </c>
      <c r="AMH2650" s="13"/>
      <c r="AMI2650" s="0"/>
      <c r="AMJ2650" s="0"/>
    </row>
    <row r="2651" s="39" customFormat="true" ht="13.8" hidden="false" customHeight="false" outlineLevel="0" collapsed="false">
      <c r="A2651" s="16" t="n">
        <v>40301427</v>
      </c>
      <c r="B2651" s="17" t="s">
        <v>2680</v>
      </c>
      <c r="C2651" s="18" t="n">
        <v>0.01</v>
      </c>
      <c r="D2651" s="18" t="s">
        <v>2637</v>
      </c>
      <c r="E2651" s="16" t="s">
        <v>50</v>
      </c>
      <c r="F2651" s="19" t="n">
        <f aca="false">IF(C2651="",VLOOKUP(E2651,'PORTE E UCO'!$A$5:$D$46,4,0),VLOOKUP(E2651,'PORTE E UCO'!$A$5:$D$46,4,0)*C2651)</f>
        <v>0.17661556</v>
      </c>
      <c r="G2651" s="20" t="n">
        <v>0.54</v>
      </c>
      <c r="H2651" s="21" t="n">
        <f aca="false">G2651*$R$2</f>
        <v>10.62376128</v>
      </c>
      <c r="I2651" s="16" t="n">
        <v>0</v>
      </c>
      <c r="J2651" s="22" t="str">
        <f aca="false">IF(I2651&gt;=1,F2651*$J$2,"")</f>
        <v/>
      </c>
      <c r="K2651" s="22" t="str">
        <f aca="false">IF(I2651&gt;=2,F2651*$K$2,"")</f>
        <v/>
      </c>
      <c r="L2651" s="22" t="str">
        <f aca="false">IF(I2651&gt;=3,F2651*$L$2,"")</f>
        <v/>
      </c>
      <c r="M2651" s="22" t="str">
        <f aca="false">IF(I2651&gt;=4,F2651*$M$2,"")</f>
        <v/>
      </c>
      <c r="N2651" s="16" t="n">
        <v>0</v>
      </c>
      <c r="O2651" s="16" t="n">
        <v>0</v>
      </c>
      <c r="P2651" s="23" t="n">
        <v>0</v>
      </c>
      <c r="Q2651" s="22"/>
      <c r="R2651" s="38"/>
      <c r="S2651" s="25" t="n">
        <f aca="false">SUM(F2651,H2651,J2651,K2651,L2651,M2651)</f>
        <v>10.80037684</v>
      </c>
      <c r="T2651" s="25" t="n">
        <f aca="false">SUM(F2651,H2651,J2651,K2651,L2651,M2651,Q2651)</f>
        <v>10.80037684</v>
      </c>
      <c r="AMH2651" s="13"/>
      <c r="AMI2651" s="0"/>
      <c r="AMJ2651" s="0"/>
    </row>
    <row r="2652" s="39" customFormat="true" ht="13.8" hidden="false" customHeight="false" outlineLevel="0" collapsed="false">
      <c r="A2652" s="27" t="n">
        <v>40301435</v>
      </c>
      <c r="B2652" s="28" t="s">
        <v>2681</v>
      </c>
      <c r="C2652" s="29" t="n">
        <v>0.1</v>
      </c>
      <c r="D2652" s="29" t="s">
        <v>2637</v>
      </c>
      <c r="E2652" s="27" t="s">
        <v>50</v>
      </c>
      <c r="F2652" s="19" t="n">
        <f aca="false">IF(C2652="",VLOOKUP(E2652,'PORTE E UCO'!$A$5:$D$46,4,0),VLOOKUP(E2652,'PORTE E UCO'!$A$5:$D$46,4,0)*C2652)</f>
        <v>1.7661556</v>
      </c>
      <c r="G2652" s="30" t="n">
        <v>3.267</v>
      </c>
      <c r="H2652" s="21" t="n">
        <f aca="false">G2652*$R$2</f>
        <v>64.273755744</v>
      </c>
      <c r="I2652" s="27" t="n">
        <v>0</v>
      </c>
      <c r="J2652" s="22" t="str">
        <f aca="false">IF(I2652&gt;=1,F2652*$J$2,"")</f>
        <v/>
      </c>
      <c r="K2652" s="22" t="str">
        <f aca="false">IF(I2652&gt;=2,F2652*$K$2,"")</f>
        <v/>
      </c>
      <c r="L2652" s="22" t="str">
        <f aca="false">IF(I2652&gt;=3,F2652*$L$2,"")</f>
        <v/>
      </c>
      <c r="M2652" s="22" t="str">
        <f aca="false">IF(I2652&gt;=4,F2652*$M$2,"")</f>
        <v/>
      </c>
      <c r="N2652" s="27" t="n">
        <v>0</v>
      </c>
      <c r="O2652" s="27" t="n">
        <v>0</v>
      </c>
      <c r="P2652" s="31" t="n">
        <v>0</v>
      </c>
      <c r="Q2652" s="32"/>
      <c r="R2652" s="38"/>
      <c r="S2652" s="25" t="n">
        <f aca="false">SUM(F2652,H2652,J2652,K2652,L2652,M2652)</f>
        <v>66.039911344</v>
      </c>
      <c r="T2652" s="25" t="n">
        <f aca="false">SUM(F2652,H2652,J2652,K2652,L2652,M2652,Q2652)</f>
        <v>66.039911344</v>
      </c>
      <c r="AMH2652" s="13"/>
      <c r="AMI2652" s="0"/>
      <c r="AMJ2652" s="0"/>
    </row>
    <row r="2653" s="39" customFormat="true" ht="13.8" hidden="false" customHeight="false" outlineLevel="0" collapsed="false">
      <c r="A2653" s="16" t="n">
        <v>40301443</v>
      </c>
      <c r="B2653" s="17" t="s">
        <v>2682</v>
      </c>
      <c r="C2653" s="18" t="n">
        <v>0.25</v>
      </c>
      <c r="D2653" s="18" t="s">
        <v>2637</v>
      </c>
      <c r="E2653" s="16" t="s">
        <v>50</v>
      </c>
      <c r="F2653" s="19" t="n">
        <f aca="false">IF(C2653="",VLOOKUP(E2653,'PORTE E UCO'!$A$5:$D$46,4,0),VLOOKUP(E2653,'PORTE E UCO'!$A$5:$D$46,4,0)*C2653)</f>
        <v>4.415389</v>
      </c>
      <c r="G2653" s="20" t="n">
        <v>4.455</v>
      </c>
      <c r="H2653" s="21" t="n">
        <f aca="false">G2653*$R$2</f>
        <v>87.64603056</v>
      </c>
      <c r="I2653" s="16" t="n">
        <v>0</v>
      </c>
      <c r="J2653" s="22" t="str">
        <f aca="false">IF(I2653&gt;=1,F2653*$J$2,"")</f>
        <v/>
      </c>
      <c r="K2653" s="22" t="str">
        <f aca="false">IF(I2653&gt;=2,F2653*$K$2,"")</f>
        <v/>
      </c>
      <c r="L2653" s="22" t="str">
        <f aca="false">IF(I2653&gt;=3,F2653*$L$2,"")</f>
        <v/>
      </c>
      <c r="M2653" s="22" t="str">
        <f aca="false">IF(I2653&gt;=4,F2653*$M$2,"")</f>
        <v/>
      </c>
      <c r="N2653" s="16" t="n">
        <v>0</v>
      </c>
      <c r="O2653" s="16" t="n">
        <v>0</v>
      </c>
      <c r="P2653" s="23" t="n">
        <v>0</v>
      </c>
      <c r="Q2653" s="22"/>
      <c r="R2653" s="38"/>
      <c r="S2653" s="25" t="n">
        <f aca="false">SUM(F2653,H2653,J2653,K2653,L2653,M2653)</f>
        <v>92.06141956</v>
      </c>
      <c r="T2653" s="25" t="n">
        <f aca="false">SUM(F2653,H2653,J2653,K2653,L2653,M2653,Q2653)</f>
        <v>92.06141956</v>
      </c>
      <c r="AMH2653" s="13"/>
      <c r="AMI2653" s="0"/>
      <c r="AMJ2653" s="0"/>
    </row>
    <row r="2654" s="39" customFormat="true" ht="13.8" hidden="false" customHeight="false" outlineLevel="0" collapsed="false">
      <c r="A2654" s="27" t="n">
        <v>40301451</v>
      </c>
      <c r="B2654" s="28" t="s">
        <v>2683</v>
      </c>
      <c r="C2654" s="29" t="n">
        <v>0.75</v>
      </c>
      <c r="D2654" s="29" t="s">
        <v>2637</v>
      </c>
      <c r="E2654" s="27" t="s">
        <v>50</v>
      </c>
      <c r="F2654" s="19" t="n">
        <f aca="false">IF(C2654="",VLOOKUP(E2654,'PORTE E UCO'!$A$5:$D$46,4,0),VLOOKUP(E2654,'PORTE E UCO'!$A$5:$D$46,4,0)*C2654)</f>
        <v>13.246167</v>
      </c>
      <c r="G2654" s="30" t="n">
        <v>29.97</v>
      </c>
      <c r="H2654" s="21" t="n">
        <f aca="false">G2654*$R$2</f>
        <v>589.61875104</v>
      </c>
      <c r="I2654" s="27" t="n">
        <v>0</v>
      </c>
      <c r="J2654" s="22" t="str">
        <f aca="false">IF(I2654&gt;=1,F2654*$J$2,"")</f>
        <v/>
      </c>
      <c r="K2654" s="22" t="str">
        <f aca="false">IF(I2654&gt;=2,F2654*$K$2,"")</f>
        <v/>
      </c>
      <c r="L2654" s="22" t="str">
        <f aca="false">IF(I2654&gt;=3,F2654*$L$2,"")</f>
        <v/>
      </c>
      <c r="M2654" s="22" t="str">
        <f aca="false">IF(I2654&gt;=4,F2654*$M$2,"")</f>
        <v/>
      </c>
      <c r="N2654" s="27" t="n">
        <v>0</v>
      </c>
      <c r="O2654" s="27" t="n">
        <v>0</v>
      </c>
      <c r="P2654" s="31" t="n">
        <v>0</v>
      </c>
      <c r="Q2654" s="32"/>
      <c r="R2654" s="38"/>
      <c r="S2654" s="25" t="n">
        <f aca="false">SUM(F2654,H2654,J2654,K2654,L2654,M2654)</f>
        <v>602.86491804</v>
      </c>
      <c r="T2654" s="25" t="n">
        <f aca="false">SUM(F2654,H2654,J2654,K2654,L2654,M2654,Q2654)</f>
        <v>602.86491804</v>
      </c>
      <c r="AMH2654" s="13"/>
      <c r="AMI2654" s="0"/>
      <c r="AMJ2654" s="0"/>
    </row>
    <row r="2655" s="39" customFormat="true" ht="13.8" hidden="false" customHeight="false" outlineLevel="0" collapsed="false">
      <c r="A2655" s="16" t="n">
        <v>40301460</v>
      </c>
      <c r="B2655" s="17" t="s">
        <v>2684</v>
      </c>
      <c r="C2655" s="18" t="n">
        <v>0.01</v>
      </c>
      <c r="D2655" s="18" t="s">
        <v>2637</v>
      </c>
      <c r="E2655" s="16" t="s">
        <v>50</v>
      </c>
      <c r="F2655" s="19" t="n">
        <f aca="false">IF(C2655="",VLOOKUP(E2655,'PORTE E UCO'!$A$5:$D$46,4,0),VLOOKUP(E2655,'PORTE E UCO'!$A$5:$D$46,4,0)*C2655)</f>
        <v>0.17661556</v>
      </c>
      <c r="G2655" s="20" t="n">
        <v>0.54</v>
      </c>
      <c r="H2655" s="21" t="n">
        <f aca="false">G2655*$R$2</f>
        <v>10.62376128</v>
      </c>
      <c r="I2655" s="16" t="n">
        <v>0</v>
      </c>
      <c r="J2655" s="22" t="str">
        <f aca="false">IF(I2655&gt;=1,F2655*$J$2,"")</f>
        <v/>
      </c>
      <c r="K2655" s="22" t="str">
        <f aca="false">IF(I2655&gt;=2,F2655*$K$2,"")</f>
        <v/>
      </c>
      <c r="L2655" s="22" t="str">
        <f aca="false">IF(I2655&gt;=3,F2655*$L$2,"")</f>
        <v/>
      </c>
      <c r="M2655" s="22" t="str">
        <f aca="false">IF(I2655&gt;=4,F2655*$M$2,"")</f>
        <v/>
      </c>
      <c r="N2655" s="16" t="n">
        <v>0</v>
      </c>
      <c r="O2655" s="16" t="n">
        <v>0</v>
      </c>
      <c r="P2655" s="23" t="n">
        <v>0</v>
      </c>
      <c r="Q2655" s="22"/>
      <c r="R2655" s="38"/>
      <c r="S2655" s="25" t="n">
        <f aca="false">SUM(F2655,H2655,J2655,K2655,L2655,M2655)</f>
        <v>10.80037684</v>
      </c>
      <c r="T2655" s="25" t="n">
        <f aca="false">SUM(F2655,H2655,J2655,K2655,L2655,M2655,Q2655)</f>
        <v>10.80037684</v>
      </c>
      <c r="AMH2655" s="13"/>
      <c r="AMI2655" s="0"/>
      <c r="AMJ2655" s="0"/>
    </row>
    <row r="2656" s="39" customFormat="true" ht="13.8" hidden="false" customHeight="false" outlineLevel="0" collapsed="false">
      <c r="A2656" s="27" t="n">
        <v>40301478</v>
      </c>
      <c r="B2656" s="28" t="s">
        <v>2685</v>
      </c>
      <c r="C2656" s="29" t="n">
        <v>0.01</v>
      </c>
      <c r="D2656" s="29" t="s">
        <v>2637</v>
      </c>
      <c r="E2656" s="27" t="s">
        <v>50</v>
      </c>
      <c r="F2656" s="19" t="n">
        <f aca="false">IF(C2656="",VLOOKUP(E2656,'PORTE E UCO'!$A$5:$D$46,4,0),VLOOKUP(E2656,'PORTE E UCO'!$A$5:$D$46,4,0)*C2656)</f>
        <v>0.17661556</v>
      </c>
      <c r="G2656" s="30" t="n">
        <v>1.17</v>
      </c>
      <c r="H2656" s="21" t="n">
        <f aca="false">G2656*$R$2</f>
        <v>23.01814944</v>
      </c>
      <c r="I2656" s="27" t="n">
        <v>0</v>
      </c>
      <c r="J2656" s="22" t="str">
        <f aca="false">IF(I2656&gt;=1,F2656*$J$2,"")</f>
        <v/>
      </c>
      <c r="K2656" s="22" t="str">
        <f aca="false">IF(I2656&gt;=2,F2656*$K$2,"")</f>
        <v/>
      </c>
      <c r="L2656" s="22" t="str">
        <f aca="false">IF(I2656&gt;=3,F2656*$L$2,"")</f>
        <v/>
      </c>
      <c r="M2656" s="22" t="str">
        <f aca="false">IF(I2656&gt;=4,F2656*$M$2,"")</f>
        <v/>
      </c>
      <c r="N2656" s="27" t="n">
        <v>0</v>
      </c>
      <c r="O2656" s="27" t="n">
        <v>0</v>
      </c>
      <c r="P2656" s="31" t="n">
        <v>0</v>
      </c>
      <c r="Q2656" s="32"/>
      <c r="R2656" s="38"/>
      <c r="S2656" s="25" t="n">
        <f aca="false">SUM(F2656,H2656,J2656,K2656,L2656,M2656)</f>
        <v>23.194765</v>
      </c>
      <c r="T2656" s="25" t="n">
        <f aca="false">SUM(F2656,H2656,J2656,K2656,L2656,M2656,Q2656)</f>
        <v>23.194765</v>
      </c>
      <c r="AMH2656" s="13"/>
      <c r="AMI2656" s="0"/>
      <c r="AMJ2656" s="0"/>
    </row>
    <row r="2657" s="39" customFormat="true" ht="13.8" hidden="false" customHeight="false" outlineLevel="0" collapsed="false">
      <c r="A2657" s="16" t="n">
        <v>40301486</v>
      </c>
      <c r="B2657" s="17" t="s">
        <v>2686</v>
      </c>
      <c r="C2657" s="18" t="n">
        <v>0.25</v>
      </c>
      <c r="D2657" s="18" t="s">
        <v>2637</v>
      </c>
      <c r="E2657" s="16" t="s">
        <v>50</v>
      </c>
      <c r="F2657" s="19" t="n">
        <f aca="false">IF(C2657="",VLOOKUP(E2657,'PORTE E UCO'!$A$5:$D$46,4,0),VLOOKUP(E2657,'PORTE E UCO'!$A$5:$D$46,4,0)*C2657)</f>
        <v>4.415389</v>
      </c>
      <c r="G2657" s="20" t="n">
        <v>4.797</v>
      </c>
      <c r="H2657" s="21" t="n">
        <f aca="false">G2657*$R$2</f>
        <v>94.374412704</v>
      </c>
      <c r="I2657" s="16" t="n">
        <v>0</v>
      </c>
      <c r="J2657" s="22" t="str">
        <f aca="false">IF(I2657&gt;=1,F2657*$J$2,"")</f>
        <v/>
      </c>
      <c r="K2657" s="22" t="str">
        <f aca="false">IF(I2657&gt;=2,F2657*$K$2,"")</f>
        <v/>
      </c>
      <c r="L2657" s="22" t="str">
        <f aca="false">IF(I2657&gt;=3,F2657*$L$2,"")</f>
        <v/>
      </c>
      <c r="M2657" s="22" t="str">
        <f aca="false">IF(I2657&gt;=4,F2657*$M$2,"")</f>
        <v/>
      </c>
      <c r="N2657" s="16" t="n">
        <v>0</v>
      </c>
      <c r="O2657" s="16" t="n">
        <v>0</v>
      </c>
      <c r="P2657" s="23" t="n">
        <v>0</v>
      </c>
      <c r="Q2657" s="22"/>
      <c r="R2657" s="38"/>
      <c r="S2657" s="25" t="n">
        <f aca="false">SUM(F2657,H2657,J2657,K2657,L2657,M2657)</f>
        <v>98.789801704</v>
      </c>
      <c r="T2657" s="25" t="n">
        <f aca="false">SUM(F2657,H2657,J2657,K2657,L2657,M2657,Q2657)</f>
        <v>98.789801704</v>
      </c>
      <c r="AMH2657" s="13"/>
      <c r="AMI2657" s="0"/>
      <c r="AMJ2657" s="0"/>
    </row>
    <row r="2658" s="39" customFormat="true" ht="13.8" hidden="false" customHeight="false" outlineLevel="0" collapsed="false">
      <c r="A2658" s="27" t="n">
        <v>40301494</v>
      </c>
      <c r="B2658" s="28" t="s">
        <v>2687</v>
      </c>
      <c r="C2658" s="29" t="n">
        <v>0.04</v>
      </c>
      <c r="D2658" s="29" t="s">
        <v>2637</v>
      </c>
      <c r="E2658" s="27" t="s">
        <v>50</v>
      </c>
      <c r="F2658" s="19" t="n">
        <f aca="false">IF(C2658="",VLOOKUP(E2658,'PORTE E UCO'!$A$5:$D$46,4,0),VLOOKUP(E2658,'PORTE E UCO'!$A$5:$D$46,4,0)*C2658)</f>
        <v>0.70646224</v>
      </c>
      <c r="G2658" s="30" t="n">
        <v>1.053</v>
      </c>
      <c r="H2658" s="21" t="n">
        <f aca="false">G2658*$R$2</f>
        <v>20.716334496</v>
      </c>
      <c r="I2658" s="27" t="n">
        <v>0</v>
      </c>
      <c r="J2658" s="22" t="str">
        <f aca="false">IF(I2658&gt;=1,F2658*$J$2,"")</f>
        <v/>
      </c>
      <c r="K2658" s="22" t="str">
        <f aca="false">IF(I2658&gt;=2,F2658*$K$2,"")</f>
        <v/>
      </c>
      <c r="L2658" s="22" t="str">
        <f aca="false">IF(I2658&gt;=3,F2658*$L$2,"")</f>
        <v/>
      </c>
      <c r="M2658" s="22" t="str">
        <f aca="false">IF(I2658&gt;=4,F2658*$M$2,"")</f>
        <v/>
      </c>
      <c r="N2658" s="27" t="n">
        <v>0</v>
      </c>
      <c r="O2658" s="27" t="n">
        <v>0</v>
      </c>
      <c r="P2658" s="31" t="n">
        <v>0</v>
      </c>
      <c r="Q2658" s="32"/>
      <c r="R2658" s="38"/>
      <c r="S2658" s="25" t="n">
        <f aca="false">SUM(F2658,H2658,J2658,K2658,L2658,M2658)</f>
        <v>21.422796736</v>
      </c>
      <c r="T2658" s="25" t="n">
        <f aca="false">SUM(F2658,H2658,J2658,K2658,L2658,M2658,Q2658)</f>
        <v>21.422796736</v>
      </c>
      <c r="AMH2658" s="13"/>
      <c r="AMI2658" s="0"/>
      <c r="AMJ2658" s="0"/>
    </row>
    <row r="2659" s="39" customFormat="true" ht="13.8" hidden="false" customHeight="false" outlineLevel="0" collapsed="false">
      <c r="A2659" s="16" t="n">
        <v>40301508</v>
      </c>
      <c r="B2659" s="17" t="s">
        <v>2688</v>
      </c>
      <c r="C2659" s="18" t="n">
        <v>0.04</v>
      </c>
      <c r="D2659" s="18" t="s">
        <v>2637</v>
      </c>
      <c r="E2659" s="16" t="s">
        <v>50</v>
      </c>
      <c r="F2659" s="19" t="n">
        <f aca="false">IF(C2659="",VLOOKUP(E2659,'PORTE E UCO'!$A$5:$D$46,4,0),VLOOKUP(E2659,'PORTE E UCO'!$A$5:$D$46,4,0)*C2659)</f>
        <v>0.70646224</v>
      </c>
      <c r="G2659" s="20" t="n">
        <v>1.053</v>
      </c>
      <c r="H2659" s="21" t="n">
        <f aca="false">G2659*$R$2</f>
        <v>20.716334496</v>
      </c>
      <c r="I2659" s="16" t="n">
        <v>0</v>
      </c>
      <c r="J2659" s="22" t="str">
        <f aca="false">IF(I2659&gt;=1,F2659*$J$2,"")</f>
        <v/>
      </c>
      <c r="K2659" s="22" t="str">
        <f aca="false">IF(I2659&gt;=2,F2659*$K$2,"")</f>
        <v/>
      </c>
      <c r="L2659" s="22" t="str">
        <f aca="false">IF(I2659&gt;=3,F2659*$L$2,"")</f>
        <v/>
      </c>
      <c r="M2659" s="22" t="str">
        <f aca="false">IF(I2659&gt;=4,F2659*$M$2,"")</f>
        <v/>
      </c>
      <c r="N2659" s="16" t="n">
        <v>0</v>
      </c>
      <c r="O2659" s="16" t="n">
        <v>0</v>
      </c>
      <c r="P2659" s="23" t="n">
        <v>0</v>
      </c>
      <c r="Q2659" s="22"/>
      <c r="R2659" s="38"/>
      <c r="S2659" s="25" t="n">
        <f aca="false">SUM(F2659,H2659,J2659,K2659,L2659,M2659)</f>
        <v>21.422796736</v>
      </c>
      <c r="T2659" s="25" t="n">
        <f aca="false">SUM(F2659,H2659,J2659,K2659,L2659,M2659,Q2659)</f>
        <v>21.422796736</v>
      </c>
      <c r="AMH2659" s="13"/>
      <c r="AMI2659" s="0"/>
      <c r="AMJ2659" s="0"/>
    </row>
    <row r="2660" s="39" customFormat="true" ht="13.8" hidden="false" customHeight="false" outlineLevel="0" collapsed="false">
      <c r="A2660" s="27" t="n">
        <v>40301516</v>
      </c>
      <c r="B2660" s="28" t="s">
        <v>2689</v>
      </c>
      <c r="C2660" s="29" t="n">
        <v>0.04</v>
      </c>
      <c r="D2660" s="29" t="s">
        <v>2637</v>
      </c>
      <c r="E2660" s="27" t="s">
        <v>50</v>
      </c>
      <c r="F2660" s="19" t="n">
        <f aca="false">IF(C2660="",VLOOKUP(E2660,'PORTE E UCO'!$A$5:$D$46,4,0),VLOOKUP(E2660,'PORTE E UCO'!$A$5:$D$46,4,0)*C2660)</f>
        <v>0.70646224</v>
      </c>
      <c r="G2660" s="30" t="n">
        <v>1.053</v>
      </c>
      <c r="H2660" s="21" t="n">
        <f aca="false">G2660*$R$2</f>
        <v>20.716334496</v>
      </c>
      <c r="I2660" s="27" t="n">
        <v>0</v>
      </c>
      <c r="J2660" s="22" t="str">
        <f aca="false">IF(I2660&gt;=1,F2660*$J$2,"")</f>
        <v/>
      </c>
      <c r="K2660" s="22" t="str">
        <f aca="false">IF(I2660&gt;=2,F2660*$K$2,"")</f>
        <v/>
      </c>
      <c r="L2660" s="22" t="str">
        <f aca="false">IF(I2660&gt;=3,F2660*$L$2,"")</f>
        <v/>
      </c>
      <c r="M2660" s="22" t="str">
        <f aca="false">IF(I2660&gt;=4,F2660*$M$2,"")</f>
        <v/>
      </c>
      <c r="N2660" s="27" t="n">
        <v>0</v>
      </c>
      <c r="O2660" s="27" t="n">
        <v>0</v>
      </c>
      <c r="P2660" s="31" t="n">
        <v>0</v>
      </c>
      <c r="Q2660" s="32"/>
      <c r="R2660" s="38"/>
      <c r="S2660" s="25" t="n">
        <f aca="false">SUM(F2660,H2660,J2660,K2660,L2660,M2660)</f>
        <v>21.422796736</v>
      </c>
      <c r="T2660" s="25" t="n">
        <f aca="false">SUM(F2660,H2660,J2660,K2660,L2660,M2660,Q2660)</f>
        <v>21.422796736</v>
      </c>
      <c r="AMH2660" s="13"/>
      <c r="AMI2660" s="0"/>
      <c r="AMJ2660" s="0"/>
    </row>
    <row r="2661" s="39" customFormat="true" ht="13.8" hidden="false" customHeight="false" outlineLevel="0" collapsed="false">
      <c r="A2661" s="16" t="n">
        <v>40301524</v>
      </c>
      <c r="B2661" s="17" t="s">
        <v>2690</v>
      </c>
      <c r="C2661" s="18" t="n">
        <v>0.04</v>
      </c>
      <c r="D2661" s="18" t="s">
        <v>2637</v>
      </c>
      <c r="E2661" s="16" t="s">
        <v>50</v>
      </c>
      <c r="F2661" s="19" t="n">
        <f aca="false">IF(C2661="",VLOOKUP(E2661,'PORTE E UCO'!$A$5:$D$46,4,0),VLOOKUP(E2661,'PORTE E UCO'!$A$5:$D$46,4,0)*C2661)</f>
        <v>0.70646224</v>
      </c>
      <c r="G2661" s="20" t="n">
        <v>1.053</v>
      </c>
      <c r="H2661" s="21" t="n">
        <f aca="false">G2661*$R$2</f>
        <v>20.716334496</v>
      </c>
      <c r="I2661" s="16" t="n">
        <v>0</v>
      </c>
      <c r="J2661" s="22" t="str">
        <f aca="false">IF(I2661&gt;=1,F2661*$J$2,"")</f>
        <v/>
      </c>
      <c r="K2661" s="22" t="str">
        <f aca="false">IF(I2661&gt;=2,F2661*$K$2,"")</f>
        <v/>
      </c>
      <c r="L2661" s="22" t="str">
        <f aca="false">IF(I2661&gt;=3,F2661*$L$2,"")</f>
        <v/>
      </c>
      <c r="M2661" s="22" t="str">
        <f aca="false">IF(I2661&gt;=4,F2661*$M$2,"")</f>
        <v/>
      </c>
      <c r="N2661" s="16" t="n">
        <v>0</v>
      </c>
      <c r="O2661" s="16" t="n">
        <v>0</v>
      </c>
      <c r="P2661" s="23" t="n">
        <v>0</v>
      </c>
      <c r="Q2661" s="22"/>
      <c r="R2661" s="38"/>
      <c r="S2661" s="25" t="n">
        <f aca="false">SUM(F2661,H2661,J2661,K2661,L2661,M2661)</f>
        <v>21.422796736</v>
      </c>
      <c r="T2661" s="25" t="n">
        <f aca="false">SUM(F2661,H2661,J2661,K2661,L2661,M2661,Q2661)</f>
        <v>21.422796736</v>
      </c>
      <c r="AMH2661" s="13"/>
      <c r="AMI2661" s="0"/>
      <c r="AMJ2661" s="0"/>
    </row>
    <row r="2662" s="39" customFormat="true" ht="13.8" hidden="false" customHeight="false" outlineLevel="0" collapsed="false">
      <c r="A2662" s="27" t="n">
        <v>40301532</v>
      </c>
      <c r="B2662" s="28" t="s">
        <v>2691</v>
      </c>
      <c r="C2662" s="29" t="n">
        <v>0.04</v>
      </c>
      <c r="D2662" s="29" t="s">
        <v>2637</v>
      </c>
      <c r="E2662" s="27" t="s">
        <v>50</v>
      </c>
      <c r="F2662" s="19" t="n">
        <f aca="false">IF(C2662="",VLOOKUP(E2662,'PORTE E UCO'!$A$5:$D$46,4,0),VLOOKUP(E2662,'PORTE E UCO'!$A$5:$D$46,4,0)*C2662)</f>
        <v>0.70646224</v>
      </c>
      <c r="G2662" s="30" t="n">
        <v>1.053</v>
      </c>
      <c r="H2662" s="21" t="n">
        <f aca="false">G2662*$R$2</f>
        <v>20.716334496</v>
      </c>
      <c r="I2662" s="27" t="n">
        <v>0</v>
      </c>
      <c r="J2662" s="22" t="str">
        <f aca="false">IF(I2662&gt;=1,F2662*$J$2,"")</f>
        <v/>
      </c>
      <c r="K2662" s="22" t="str">
        <f aca="false">IF(I2662&gt;=2,F2662*$K$2,"")</f>
        <v/>
      </c>
      <c r="L2662" s="22" t="str">
        <f aca="false">IF(I2662&gt;=3,F2662*$L$2,"")</f>
        <v/>
      </c>
      <c r="M2662" s="22" t="str">
        <f aca="false">IF(I2662&gt;=4,F2662*$M$2,"")</f>
        <v/>
      </c>
      <c r="N2662" s="27" t="n">
        <v>0</v>
      </c>
      <c r="O2662" s="27" t="n">
        <v>0</v>
      </c>
      <c r="P2662" s="31" t="n">
        <v>0</v>
      </c>
      <c r="Q2662" s="32"/>
      <c r="R2662" s="38"/>
      <c r="S2662" s="25" t="n">
        <f aca="false">SUM(F2662,H2662,J2662,K2662,L2662,M2662)</f>
        <v>21.422796736</v>
      </c>
      <c r="T2662" s="25" t="n">
        <f aca="false">SUM(F2662,H2662,J2662,K2662,L2662,M2662,Q2662)</f>
        <v>21.422796736</v>
      </c>
      <c r="AMH2662" s="13"/>
      <c r="AMI2662" s="0"/>
      <c r="AMJ2662" s="0"/>
    </row>
    <row r="2663" s="39" customFormat="true" ht="13.8" hidden="false" customHeight="false" outlineLevel="0" collapsed="false">
      <c r="A2663" s="16" t="n">
        <v>40301540</v>
      </c>
      <c r="B2663" s="17" t="s">
        <v>2692</v>
      </c>
      <c r="C2663" s="18" t="n">
        <v>0.1</v>
      </c>
      <c r="D2663" s="18" t="s">
        <v>2637</v>
      </c>
      <c r="E2663" s="16" t="s">
        <v>50</v>
      </c>
      <c r="F2663" s="19" t="n">
        <f aca="false">IF(C2663="",VLOOKUP(E2663,'PORTE E UCO'!$A$5:$D$46,4,0),VLOOKUP(E2663,'PORTE E UCO'!$A$5:$D$46,4,0)*C2663)</f>
        <v>1.7661556</v>
      </c>
      <c r="G2663" s="20" t="n">
        <v>3.267</v>
      </c>
      <c r="H2663" s="21" t="n">
        <f aca="false">G2663*$R$2</f>
        <v>64.273755744</v>
      </c>
      <c r="I2663" s="16" t="n">
        <v>0</v>
      </c>
      <c r="J2663" s="22" t="str">
        <f aca="false">IF(I2663&gt;=1,F2663*$J$2,"")</f>
        <v/>
      </c>
      <c r="K2663" s="22" t="str">
        <f aca="false">IF(I2663&gt;=2,F2663*$K$2,"")</f>
        <v/>
      </c>
      <c r="L2663" s="22" t="str">
        <f aca="false">IF(I2663&gt;=3,F2663*$L$2,"")</f>
        <v/>
      </c>
      <c r="M2663" s="22" t="str">
        <f aca="false">IF(I2663&gt;=4,F2663*$M$2,"")</f>
        <v/>
      </c>
      <c r="N2663" s="16" t="n">
        <v>0</v>
      </c>
      <c r="O2663" s="16" t="n">
        <v>0</v>
      </c>
      <c r="P2663" s="23" t="n">
        <v>0</v>
      </c>
      <c r="Q2663" s="22"/>
      <c r="R2663" s="38"/>
      <c r="S2663" s="25" t="n">
        <f aca="false">SUM(F2663,H2663,J2663,K2663,L2663,M2663)</f>
        <v>66.039911344</v>
      </c>
      <c r="T2663" s="25" t="n">
        <f aca="false">SUM(F2663,H2663,J2663,K2663,L2663,M2663,Q2663)</f>
        <v>66.039911344</v>
      </c>
      <c r="AMH2663" s="13"/>
      <c r="AMI2663" s="0"/>
      <c r="AMJ2663" s="0"/>
    </row>
    <row r="2664" s="39" customFormat="true" ht="13.8" hidden="false" customHeight="false" outlineLevel="0" collapsed="false">
      <c r="A2664" s="27" t="n">
        <v>40301559</v>
      </c>
      <c r="B2664" s="28" t="s">
        <v>2693</v>
      </c>
      <c r="C2664" s="29" t="n">
        <v>0.01</v>
      </c>
      <c r="D2664" s="29" t="s">
        <v>2637</v>
      </c>
      <c r="E2664" s="27" t="s">
        <v>50</v>
      </c>
      <c r="F2664" s="19" t="n">
        <f aca="false">IF(C2664="",VLOOKUP(E2664,'PORTE E UCO'!$A$5:$D$46,4,0),VLOOKUP(E2664,'PORTE E UCO'!$A$5:$D$46,4,0)*C2664)</f>
        <v>0.17661556</v>
      </c>
      <c r="G2664" s="30" t="n">
        <v>0.387</v>
      </c>
      <c r="H2664" s="21" t="n">
        <f aca="false">G2664*$R$2</f>
        <v>7.613695584</v>
      </c>
      <c r="I2664" s="27" t="n">
        <v>0</v>
      </c>
      <c r="J2664" s="22" t="str">
        <f aca="false">IF(I2664&gt;=1,F2664*$J$2,"")</f>
        <v/>
      </c>
      <c r="K2664" s="22" t="str">
        <f aca="false">IF(I2664&gt;=2,F2664*$K$2,"")</f>
        <v/>
      </c>
      <c r="L2664" s="22" t="str">
        <f aca="false">IF(I2664&gt;=3,F2664*$L$2,"")</f>
        <v/>
      </c>
      <c r="M2664" s="22" t="str">
        <f aca="false">IF(I2664&gt;=4,F2664*$M$2,"")</f>
        <v/>
      </c>
      <c r="N2664" s="27" t="n">
        <v>0</v>
      </c>
      <c r="O2664" s="27" t="n">
        <v>0</v>
      </c>
      <c r="P2664" s="31" t="n">
        <v>0</v>
      </c>
      <c r="Q2664" s="32"/>
      <c r="R2664" s="38"/>
      <c r="S2664" s="25" t="n">
        <f aca="false">SUM(F2664,H2664,J2664,K2664,L2664,M2664)</f>
        <v>7.790311144</v>
      </c>
      <c r="T2664" s="25" t="n">
        <f aca="false">SUM(F2664,H2664,J2664,K2664,L2664,M2664,Q2664)</f>
        <v>7.790311144</v>
      </c>
      <c r="AMH2664" s="13"/>
      <c r="AMI2664" s="0"/>
      <c r="AMJ2664" s="0"/>
    </row>
    <row r="2665" s="39" customFormat="true" ht="13.8" hidden="false" customHeight="false" outlineLevel="0" collapsed="false">
      <c r="A2665" s="16" t="n">
        <v>40301567</v>
      </c>
      <c r="B2665" s="17" t="s">
        <v>2694</v>
      </c>
      <c r="C2665" s="18" t="n">
        <v>0.1</v>
      </c>
      <c r="D2665" s="18" t="s">
        <v>2637</v>
      </c>
      <c r="E2665" s="16" t="s">
        <v>50</v>
      </c>
      <c r="F2665" s="19" t="n">
        <f aca="false">IF(C2665="",VLOOKUP(E2665,'PORTE E UCO'!$A$5:$D$46,4,0),VLOOKUP(E2665,'PORTE E UCO'!$A$5:$D$46,4,0)*C2665)</f>
        <v>1.7661556</v>
      </c>
      <c r="G2665" s="20" t="n">
        <v>3.267</v>
      </c>
      <c r="H2665" s="21" t="n">
        <f aca="false">G2665*$R$2</f>
        <v>64.273755744</v>
      </c>
      <c r="I2665" s="16" t="n">
        <v>0</v>
      </c>
      <c r="J2665" s="22" t="str">
        <f aca="false">IF(I2665&gt;=1,F2665*$J$2,"")</f>
        <v/>
      </c>
      <c r="K2665" s="22" t="str">
        <f aca="false">IF(I2665&gt;=2,F2665*$K$2,"")</f>
        <v/>
      </c>
      <c r="L2665" s="22" t="str">
        <f aca="false">IF(I2665&gt;=3,F2665*$L$2,"")</f>
        <v/>
      </c>
      <c r="M2665" s="22" t="str">
        <f aca="false">IF(I2665&gt;=4,F2665*$M$2,"")</f>
        <v/>
      </c>
      <c r="N2665" s="16" t="n">
        <v>0</v>
      </c>
      <c r="O2665" s="16" t="n">
        <v>0</v>
      </c>
      <c r="P2665" s="23" t="n">
        <v>0</v>
      </c>
      <c r="Q2665" s="22"/>
      <c r="R2665" s="38"/>
      <c r="S2665" s="25" t="n">
        <f aca="false">SUM(F2665,H2665,J2665,K2665,L2665,M2665)</f>
        <v>66.039911344</v>
      </c>
      <c r="T2665" s="25" t="n">
        <f aca="false">SUM(F2665,H2665,J2665,K2665,L2665,M2665,Q2665)</f>
        <v>66.039911344</v>
      </c>
      <c r="AMH2665" s="13"/>
      <c r="AMI2665" s="0"/>
      <c r="AMJ2665" s="0"/>
    </row>
    <row r="2666" s="39" customFormat="true" ht="13.8" hidden="false" customHeight="false" outlineLevel="0" collapsed="false">
      <c r="A2666" s="27" t="n">
        <v>40301575</v>
      </c>
      <c r="B2666" s="28" t="s">
        <v>2695</v>
      </c>
      <c r="C2666" s="29" t="n">
        <v>0.75</v>
      </c>
      <c r="D2666" s="29" t="s">
        <v>2637</v>
      </c>
      <c r="E2666" s="27" t="s">
        <v>50</v>
      </c>
      <c r="F2666" s="19" t="n">
        <f aca="false">IF(C2666="",VLOOKUP(E2666,'PORTE E UCO'!$A$5:$D$46,4,0),VLOOKUP(E2666,'PORTE E UCO'!$A$5:$D$46,4,0)*C2666)</f>
        <v>13.246167</v>
      </c>
      <c r="G2666" s="30" t="n">
        <v>11.178</v>
      </c>
      <c r="H2666" s="21" t="n">
        <f aca="false">G2666*$R$2</f>
        <v>219.911858496</v>
      </c>
      <c r="I2666" s="27" t="n">
        <v>0</v>
      </c>
      <c r="J2666" s="22" t="str">
        <f aca="false">IF(I2666&gt;=1,F2666*$J$2,"")</f>
        <v/>
      </c>
      <c r="K2666" s="22" t="str">
        <f aca="false">IF(I2666&gt;=2,F2666*$K$2,"")</f>
        <v/>
      </c>
      <c r="L2666" s="22" t="str">
        <f aca="false">IF(I2666&gt;=3,F2666*$L$2,"")</f>
        <v/>
      </c>
      <c r="M2666" s="22" t="str">
        <f aca="false">IF(I2666&gt;=4,F2666*$M$2,"")</f>
        <v/>
      </c>
      <c r="N2666" s="27" t="n">
        <v>0</v>
      </c>
      <c r="O2666" s="27" t="n">
        <v>0</v>
      </c>
      <c r="P2666" s="31" t="n">
        <v>0</v>
      </c>
      <c r="Q2666" s="32"/>
      <c r="R2666" s="38"/>
      <c r="S2666" s="25" t="n">
        <f aca="false">SUM(F2666,H2666,J2666,K2666,L2666,M2666)</f>
        <v>233.158025496</v>
      </c>
      <c r="T2666" s="25" t="n">
        <f aca="false">SUM(F2666,H2666,J2666,K2666,L2666,M2666,Q2666)</f>
        <v>233.158025496</v>
      </c>
      <c r="AMH2666" s="13"/>
      <c r="AMI2666" s="0"/>
      <c r="AMJ2666" s="0"/>
    </row>
    <row r="2667" s="39" customFormat="true" ht="13.8" hidden="false" customHeight="false" outlineLevel="0" collapsed="false">
      <c r="A2667" s="16" t="n">
        <v>40301583</v>
      </c>
      <c r="B2667" s="17" t="s">
        <v>2696</v>
      </c>
      <c r="C2667" s="18" t="n">
        <v>0.01</v>
      </c>
      <c r="D2667" s="18" t="s">
        <v>2637</v>
      </c>
      <c r="E2667" s="16" t="s">
        <v>50</v>
      </c>
      <c r="F2667" s="19" t="n">
        <f aca="false">IF(C2667="",VLOOKUP(E2667,'PORTE E UCO'!$A$5:$D$46,4,0),VLOOKUP(E2667,'PORTE E UCO'!$A$5:$D$46,4,0)*C2667)</f>
        <v>0.17661556</v>
      </c>
      <c r="G2667" s="20" t="n">
        <v>0.54</v>
      </c>
      <c r="H2667" s="21" t="n">
        <f aca="false">G2667*$R$2</f>
        <v>10.62376128</v>
      </c>
      <c r="I2667" s="16" t="n">
        <v>0</v>
      </c>
      <c r="J2667" s="22" t="str">
        <f aca="false">IF(I2667&gt;=1,F2667*$J$2,"")</f>
        <v/>
      </c>
      <c r="K2667" s="22" t="str">
        <f aca="false">IF(I2667&gt;=2,F2667*$K$2,"")</f>
        <v/>
      </c>
      <c r="L2667" s="22" t="str">
        <f aca="false">IF(I2667&gt;=3,F2667*$L$2,"")</f>
        <v/>
      </c>
      <c r="M2667" s="22" t="str">
        <f aca="false">IF(I2667&gt;=4,F2667*$M$2,"")</f>
        <v/>
      </c>
      <c r="N2667" s="16" t="n">
        <v>0</v>
      </c>
      <c r="O2667" s="16" t="n">
        <v>0</v>
      </c>
      <c r="P2667" s="23" t="n">
        <v>0</v>
      </c>
      <c r="Q2667" s="22"/>
      <c r="R2667" s="38"/>
      <c r="S2667" s="25" t="n">
        <f aca="false">SUM(F2667,H2667,J2667,K2667,L2667,M2667)</f>
        <v>10.80037684</v>
      </c>
      <c r="T2667" s="25" t="n">
        <f aca="false">SUM(F2667,H2667,J2667,K2667,L2667,M2667,Q2667)</f>
        <v>10.80037684</v>
      </c>
      <c r="AMH2667" s="13"/>
      <c r="AMI2667" s="0"/>
      <c r="AMJ2667" s="0"/>
    </row>
    <row r="2668" s="39" customFormat="true" ht="13.8" hidden="false" customHeight="false" outlineLevel="0" collapsed="false">
      <c r="A2668" s="27" t="n">
        <v>40301591</v>
      </c>
      <c r="B2668" s="28" t="s">
        <v>2697</v>
      </c>
      <c r="C2668" s="29" t="n">
        <v>0.01</v>
      </c>
      <c r="D2668" s="29" t="s">
        <v>2637</v>
      </c>
      <c r="E2668" s="27" t="s">
        <v>50</v>
      </c>
      <c r="F2668" s="19" t="n">
        <f aca="false">IF(C2668="",VLOOKUP(E2668,'PORTE E UCO'!$A$5:$D$46,4,0),VLOOKUP(E2668,'PORTE E UCO'!$A$5:$D$46,4,0)*C2668)</f>
        <v>0.17661556</v>
      </c>
      <c r="G2668" s="30" t="n">
        <v>0.72</v>
      </c>
      <c r="H2668" s="21" t="n">
        <f aca="false">G2668*$R$2</f>
        <v>14.16501504</v>
      </c>
      <c r="I2668" s="27" t="n">
        <v>0</v>
      </c>
      <c r="J2668" s="22" t="str">
        <f aca="false">IF(I2668&gt;=1,F2668*$J$2,"")</f>
        <v/>
      </c>
      <c r="K2668" s="22" t="str">
        <f aca="false">IF(I2668&gt;=2,F2668*$K$2,"")</f>
        <v/>
      </c>
      <c r="L2668" s="22" t="str">
        <f aca="false">IF(I2668&gt;=3,F2668*$L$2,"")</f>
        <v/>
      </c>
      <c r="M2668" s="22" t="str">
        <f aca="false">IF(I2668&gt;=4,F2668*$M$2,"")</f>
        <v/>
      </c>
      <c r="N2668" s="27" t="n">
        <v>0</v>
      </c>
      <c r="O2668" s="27" t="n">
        <v>0</v>
      </c>
      <c r="P2668" s="31" t="n">
        <v>0</v>
      </c>
      <c r="Q2668" s="32"/>
      <c r="R2668" s="38"/>
      <c r="S2668" s="25" t="n">
        <f aca="false">SUM(F2668,H2668,J2668,K2668,L2668,M2668)</f>
        <v>14.3416306</v>
      </c>
      <c r="T2668" s="25" t="n">
        <f aca="false">SUM(F2668,H2668,J2668,K2668,L2668,M2668,Q2668)</f>
        <v>14.3416306</v>
      </c>
      <c r="AMH2668" s="13"/>
      <c r="AMI2668" s="0"/>
      <c r="AMJ2668" s="0"/>
    </row>
    <row r="2669" s="39" customFormat="true" ht="13.8" hidden="false" customHeight="false" outlineLevel="0" collapsed="false">
      <c r="A2669" s="16" t="n">
        <v>40302695</v>
      </c>
      <c r="B2669" s="17" t="s">
        <v>2698</v>
      </c>
      <c r="C2669" s="18" t="n">
        <v>0.01</v>
      </c>
      <c r="D2669" s="18" t="s">
        <v>2637</v>
      </c>
      <c r="E2669" s="16" t="s">
        <v>50</v>
      </c>
      <c r="F2669" s="19" t="n">
        <f aca="false">IF(C2669="",VLOOKUP(E2669,'PORTE E UCO'!$A$5:$D$46,4,0),VLOOKUP(E2669,'PORTE E UCO'!$A$5:$D$46,4,0)*C2669)</f>
        <v>0.17661556</v>
      </c>
      <c r="G2669" s="20" t="n">
        <v>0.72</v>
      </c>
      <c r="H2669" s="21" t="n">
        <f aca="false">G2669*$R$2</f>
        <v>14.16501504</v>
      </c>
      <c r="I2669" s="16" t="n">
        <v>0</v>
      </c>
      <c r="J2669" s="22" t="str">
        <f aca="false">IF(I2669&gt;=1,F2669*$J$2,"")</f>
        <v/>
      </c>
      <c r="K2669" s="22" t="str">
        <f aca="false">IF(I2669&gt;=2,F2669*$K$2,"")</f>
        <v/>
      </c>
      <c r="L2669" s="22" t="str">
        <f aca="false">IF(I2669&gt;=3,F2669*$L$2,"")</f>
        <v/>
      </c>
      <c r="M2669" s="22" t="str">
        <f aca="false">IF(I2669&gt;=4,F2669*$M$2,"")</f>
        <v/>
      </c>
      <c r="N2669" s="16" t="n">
        <v>0</v>
      </c>
      <c r="O2669" s="16" t="n">
        <v>0</v>
      </c>
      <c r="P2669" s="23" t="n">
        <v>0</v>
      </c>
      <c r="Q2669" s="22"/>
      <c r="R2669" s="38"/>
      <c r="S2669" s="25" t="n">
        <f aca="false">SUM(F2669,H2669,J2669,K2669,L2669,M2669)</f>
        <v>14.3416306</v>
      </c>
      <c r="T2669" s="25" t="n">
        <f aca="false">SUM(F2669,H2669,J2669,K2669,L2669,M2669,Q2669)</f>
        <v>14.3416306</v>
      </c>
      <c r="AMH2669" s="13"/>
      <c r="AMI2669" s="0"/>
      <c r="AMJ2669" s="0"/>
    </row>
    <row r="2670" s="39" customFormat="true" ht="13.8" hidden="false" customHeight="false" outlineLevel="0" collapsed="false">
      <c r="A2670" s="27" t="n">
        <v>40301605</v>
      </c>
      <c r="B2670" s="28" t="s">
        <v>2699</v>
      </c>
      <c r="C2670" s="29" t="n">
        <v>0.01</v>
      </c>
      <c r="D2670" s="29" t="s">
        <v>2637</v>
      </c>
      <c r="E2670" s="27" t="s">
        <v>50</v>
      </c>
      <c r="F2670" s="19" t="n">
        <f aca="false">IF(C2670="",VLOOKUP(E2670,'PORTE E UCO'!$A$5:$D$46,4,0),VLOOKUP(E2670,'PORTE E UCO'!$A$5:$D$46,4,0)*C2670)</f>
        <v>0.17661556</v>
      </c>
      <c r="G2670" s="30" t="n">
        <v>0.387</v>
      </c>
      <c r="H2670" s="21" t="n">
        <f aca="false">G2670*$R$2</f>
        <v>7.613695584</v>
      </c>
      <c r="I2670" s="27" t="n">
        <v>0</v>
      </c>
      <c r="J2670" s="22" t="str">
        <f aca="false">IF(I2670&gt;=1,F2670*$J$2,"")</f>
        <v/>
      </c>
      <c r="K2670" s="22" t="str">
        <f aca="false">IF(I2670&gt;=2,F2670*$K$2,"")</f>
        <v/>
      </c>
      <c r="L2670" s="22" t="str">
        <f aca="false">IF(I2670&gt;=3,F2670*$L$2,"")</f>
        <v/>
      </c>
      <c r="M2670" s="22" t="str">
        <f aca="false">IF(I2670&gt;=4,F2670*$M$2,"")</f>
        <v/>
      </c>
      <c r="N2670" s="27" t="n">
        <v>0</v>
      </c>
      <c r="O2670" s="27" t="n">
        <v>0</v>
      </c>
      <c r="P2670" s="31" t="n">
        <v>0</v>
      </c>
      <c r="Q2670" s="32"/>
      <c r="R2670" s="38"/>
      <c r="S2670" s="25" t="n">
        <f aca="false">SUM(F2670,H2670,J2670,K2670,L2670,M2670)</f>
        <v>7.790311144</v>
      </c>
      <c r="T2670" s="25" t="n">
        <f aca="false">SUM(F2670,H2670,J2670,K2670,L2670,M2670,Q2670)</f>
        <v>7.790311144</v>
      </c>
      <c r="AMH2670" s="13"/>
      <c r="AMI2670" s="0"/>
      <c r="AMJ2670" s="0"/>
    </row>
    <row r="2671" s="39" customFormat="true" ht="13.8" hidden="false" customHeight="false" outlineLevel="0" collapsed="false">
      <c r="A2671" s="16" t="n">
        <v>40301613</v>
      </c>
      <c r="B2671" s="17" t="s">
        <v>2700</v>
      </c>
      <c r="C2671" s="18" t="n">
        <v>0.75</v>
      </c>
      <c r="D2671" s="18" t="s">
        <v>2637</v>
      </c>
      <c r="E2671" s="16" t="s">
        <v>50</v>
      </c>
      <c r="F2671" s="19" t="n">
        <f aca="false">IF(C2671="",VLOOKUP(E2671,'PORTE E UCO'!$A$5:$D$46,4,0),VLOOKUP(E2671,'PORTE E UCO'!$A$5:$D$46,4,0)*C2671)</f>
        <v>13.246167</v>
      </c>
      <c r="G2671" s="20" t="n">
        <v>9.144</v>
      </c>
      <c r="H2671" s="21" t="n">
        <f aca="false">G2671*$R$2</f>
        <v>179.895691008</v>
      </c>
      <c r="I2671" s="16" t="n">
        <v>0</v>
      </c>
      <c r="J2671" s="22" t="str">
        <f aca="false">IF(I2671&gt;=1,F2671*$J$2,"")</f>
        <v/>
      </c>
      <c r="K2671" s="22" t="str">
        <f aca="false">IF(I2671&gt;=2,F2671*$K$2,"")</f>
        <v/>
      </c>
      <c r="L2671" s="22" t="str">
        <f aca="false">IF(I2671&gt;=3,F2671*$L$2,"")</f>
        <v/>
      </c>
      <c r="M2671" s="22" t="str">
        <f aca="false">IF(I2671&gt;=4,F2671*$M$2,"")</f>
        <v/>
      </c>
      <c r="N2671" s="16" t="n">
        <v>0</v>
      </c>
      <c r="O2671" s="16" t="n">
        <v>0</v>
      </c>
      <c r="P2671" s="23" t="n">
        <v>0</v>
      </c>
      <c r="Q2671" s="22"/>
      <c r="R2671" s="38"/>
      <c r="S2671" s="25" t="n">
        <f aca="false">SUM(F2671,H2671,J2671,K2671,L2671,M2671)</f>
        <v>193.141858008</v>
      </c>
      <c r="T2671" s="25" t="n">
        <f aca="false">SUM(F2671,H2671,J2671,K2671,L2671,M2671,Q2671)</f>
        <v>193.141858008</v>
      </c>
      <c r="AMH2671" s="13"/>
      <c r="AMI2671" s="0"/>
      <c r="AMJ2671" s="0"/>
    </row>
    <row r="2672" s="39" customFormat="true" ht="13.8" hidden="false" customHeight="false" outlineLevel="0" collapsed="false">
      <c r="A2672" s="27" t="n">
        <v>40301621</v>
      </c>
      <c r="B2672" s="28" t="s">
        <v>2701</v>
      </c>
      <c r="C2672" s="29" t="n">
        <v>0.01</v>
      </c>
      <c r="D2672" s="29" t="s">
        <v>2637</v>
      </c>
      <c r="E2672" s="27" t="s">
        <v>50</v>
      </c>
      <c r="F2672" s="19" t="n">
        <f aca="false">IF(C2672="",VLOOKUP(E2672,'PORTE E UCO'!$A$5:$D$46,4,0),VLOOKUP(E2672,'PORTE E UCO'!$A$5:$D$46,4,0)*C2672)</f>
        <v>0.17661556</v>
      </c>
      <c r="G2672" s="30" t="n">
        <v>0.72</v>
      </c>
      <c r="H2672" s="21" t="n">
        <f aca="false">G2672*$R$2</f>
        <v>14.16501504</v>
      </c>
      <c r="I2672" s="27" t="n">
        <v>0</v>
      </c>
      <c r="J2672" s="22" t="str">
        <f aca="false">IF(I2672&gt;=1,F2672*$J$2,"")</f>
        <v/>
      </c>
      <c r="K2672" s="22" t="str">
        <f aca="false">IF(I2672&gt;=2,F2672*$K$2,"")</f>
        <v/>
      </c>
      <c r="L2672" s="22" t="str">
        <f aca="false">IF(I2672&gt;=3,F2672*$L$2,"")</f>
        <v/>
      </c>
      <c r="M2672" s="22" t="str">
        <f aca="false">IF(I2672&gt;=4,F2672*$M$2,"")</f>
        <v/>
      </c>
      <c r="N2672" s="27" t="n">
        <v>0</v>
      </c>
      <c r="O2672" s="27" t="n">
        <v>0</v>
      </c>
      <c r="P2672" s="31" t="n">
        <v>0</v>
      </c>
      <c r="Q2672" s="32"/>
      <c r="R2672" s="38"/>
      <c r="S2672" s="25" t="n">
        <f aca="false">SUM(F2672,H2672,J2672,K2672,L2672,M2672)</f>
        <v>14.3416306</v>
      </c>
      <c r="T2672" s="25" t="n">
        <f aca="false">SUM(F2672,H2672,J2672,K2672,L2672,M2672,Q2672)</f>
        <v>14.3416306</v>
      </c>
      <c r="AMH2672" s="13"/>
      <c r="AMI2672" s="0"/>
      <c r="AMJ2672" s="0"/>
    </row>
    <row r="2673" s="39" customFormat="true" ht="13.8" hidden="false" customHeight="false" outlineLevel="0" collapsed="false">
      <c r="A2673" s="16" t="n">
        <v>40301630</v>
      </c>
      <c r="B2673" s="17" t="s">
        <v>2702</v>
      </c>
      <c r="C2673" s="18" t="n">
        <v>0.01</v>
      </c>
      <c r="D2673" s="18" t="s">
        <v>2637</v>
      </c>
      <c r="E2673" s="16" t="s">
        <v>50</v>
      </c>
      <c r="F2673" s="19" t="n">
        <f aca="false">IF(C2673="",VLOOKUP(E2673,'PORTE E UCO'!$A$5:$D$46,4,0),VLOOKUP(E2673,'PORTE E UCO'!$A$5:$D$46,4,0)*C2673)</f>
        <v>0.17661556</v>
      </c>
      <c r="G2673" s="20" t="n">
        <v>0.387</v>
      </c>
      <c r="H2673" s="21" t="n">
        <f aca="false">G2673*$R$2</f>
        <v>7.613695584</v>
      </c>
      <c r="I2673" s="16" t="n">
        <v>0</v>
      </c>
      <c r="J2673" s="22" t="str">
        <f aca="false">IF(I2673&gt;=1,F2673*$J$2,"")</f>
        <v/>
      </c>
      <c r="K2673" s="22" t="str">
        <f aca="false">IF(I2673&gt;=2,F2673*$K$2,"")</f>
        <v/>
      </c>
      <c r="L2673" s="22" t="str">
        <f aca="false">IF(I2673&gt;=3,F2673*$L$2,"")</f>
        <v/>
      </c>
      <c r="M2673" s="22" t="str">
        <f aca="false">IF(I2673&gt;=4,F2673*$M$2,"")</f>
        <v/>
      </c>
      <c r="N2673" s="16" t="n">
        <v>0</v>
      </c>
      <c r="O2673" s="16" t="n">
        <v>0</v>
      </c>
      <c r="P2673" s="23" t="n">
        <v>0</v>
      </c>
      <c r="Q2673" s="22"/>
      <c r="R2673" s="38"/>
      <c r="S2673" s="25" t="n">
        <f aca="false">SUM(F2673,H2673,J2673,K2673,L2673,M2673)</f>
        <v>7.790311144</v>
      </c>
      <c r="T2673" s="25" t="n">
        <f aca="false">SUM(F2673,H2673,J2673,K2673,L2673,M2673,Q2673)</f>
        <v>7.790311144</v>
      </c>
      <c r="AMH2673" s="13"/>
      <c r="AMI2673" s="0"/>
      <c r="AMJ2673" s="0"/>
    </row>
    <row r="2674" s="39" customFormat="true" ht="13.8" hidden="false" customHeight="false" outlineLevel="0" collapsed="false">
      <c r="A2674" s="27" t="n">
        <v>40301664</v>
      </c>
      <c r="B2674" s="28" t="s">
        <v>2703</v>
      </c>
      <c r="C2674" s="29" t="n">
        <v>0.1</v>
      </c>
      <c r="D2674" s="29" t="s">
        <v>2637</v>
      </c>
      <c r="E2674" s="27" t="s">
        <v>50</v>
      </c>
      <c r="F2674" s="19" t="n">
        <f aca="false">IF(C2674="",VLOOKUP(E2674,'PORTE E UCO'!$A$5:$D$46,4,0),VLOOKUP(E2674,'PORTE E UCO'!$A$5:$D$46,4,0)*C2674)</f>
        <v>1.7661556</v>
      </c>
      <c r="G2674" s="30" t="n">
        <v>2.097</v>
      </c>
      <c r="H2674" s="21" t="n">
        <f aca="false">G2674*$R$2</f>
        <v>41.255606304</v>
      </c>
      <c r="I2674" s="27" t="n">
        <v>0</v>
      </c>
      <c r="J2674" s="22" t="str">
        <f aca="false">IF(I2674&gt;=1,F2674*$J$2,"")</f>
        <v/>
      </c>
      <c r="K2674" s="22" t="str">
        <f aca="false">IF(I2674&gt;=2,F2674*$K$2,"")</f>
        <v/>
      </c>
      <c r="L2674" s="22" t="str">
        <f aca="false">IF(I2674&gt;=3,F2674*$L$2,"")</f>
        <v/>
      </c>
      <c r="M2674" s="22" t="str">
        <f aca="false">IF(I2674&gt;=4,F2674*$M$2,"")</f>
        <v/>
      </c>
      <c r="N2674" s="27" t="n">
        <v>0</v>
      </c>
      <c r="O2674" s="27" t="n">
        <v>0</v>
      </c>
      <c r="P2674" s="31" t="n">
        <v>0</v>
      </c>
      <c r="Q2674" s="32"/>
      <c r="R2674" s="38"/>
      <c r="S2674" s="25" t="n">
        <f aca="false">SUM(F2674,H2674,J2674,K2674,L2674,M2674)</f>
        <v>43.021761904</v>
      </c>
      <c r="T2674" s="25" t="n">
        <f aca="false">SUM(F2674,H2674,J2674,K2674,L2674,M2674,Q2674)</f>
        <v>43.021761904</v>
      </c>
      <c r="AMH2674" s="13"/>
      <c r="AMI2674" s="0"/>
      <c r="AMJ2674" s="0"/>
    </row>
    <row r="2675" s="39" customFormat="true" ht="13.8" hidden="false" customHeight="false" outlineLevel="0" collapsed="false">
      <c r="A2675" s="16" t="n">
        <v>40301656</v>
      </c>
      <c r="B2675" s="17" t="s">
        <v>2704</v>
      </c>
      <c r="C2675" s="18" t="n">
        <v>0.1</v>
      </c>
      <c r="D2675" s="18" t="s">
        <v>2637</v>
      </c>
      <c r="E2675" s="16" t="s">
        <v>50</v>
      </c>
      <c r="F2675" s="19" t="n">
        <f aca="false">IF(C2675="",VLOOKUP(E2675,'PORTE E UCO'!$A$5:$D$46,4,0),VLOOKUP(E2675,'PORTE E UCO'!$A$5:$D$46,4,0)*C2675)</f>
        <v>1.7661556</v>
      </c>
      <c r="G2675" s="20" t="n">
        <v>3.267</v>
      </c>
      <c r="H2675" s="21" t="n">
        <f aca="false">G2675*$R$2</f>
        <v>64.273755744</v>
      </c>
      <c r="I2675" s="16" t="n">
        <v>0</v>
      </c>
      <c r="J2675" s="22" t="str">
        <f aca="false">IF(I2675&gt;=1,F2675*$J$2,"")</f>
        <v/>
      </c>
      <c r="K2675" s="22" t="str">
        <f aca="false">IF(I2675&gt;=2,F2675*$K$2,"")</f>
        <v/>
      </c>
      <c r="L2675" s="22" t="str">
        <f aca="false">IF(I2675&gt;=3,F2675*$L$2,"")</f>
        <v/>
      </c>
      <c r="M2675" s="22" t="str">
        <f aca="false">IF(I2675&gt;=4,F2675*$M$2,"")</f>
        <v/>
      </c>
      <c r="N2675" s="16" t="n">
        <v>0</v>
      </c>
      <c r="O2675" s="16" t="n">
        <v>0</v>
      </c>
      <c r="P2675" s="23" t="n">
        <v>0</v>
      </c>
      <c r="Q2675" s="22"/>
      <c r="R2675" s="38"/>
      <c r="S2675" s="25" t="n">
        <f aca="false">SUM(F2675,H2675,J2675,K2675,L2675,M2675)</f>
        <v>66.039911344</v>
      </c>
      <c r="T2675" s="25" t="n">
        <f aca="false">SUM(F2675,H2675,J2675,K2675,L2675,M2675,Q2675)</f>
        <v>66.039911344</v>
      </c>
      <c r="AMH2675" s="13"/>
      <c r="AMI2675" s="0"/>
      <c r="AMJ2675" s="0"/>
    </row>
    <row r="2676" s="39" customFormat="true" ht="13.8" hidden="false" customHeight="false" outlineLevel="0" collapsed="false">
      <c r="A2676" s="27" t="n">
        <v>40301648</v>
      </c>
      <c r="B2676" s="28" t="s">
        <v>2705</v>
      </c>
      <c r="C2676" s="29" t="n">
        <v>0.04</v>
      </c>
      <c r="D2676" s="29" t="s">
        <v>2637</v>
      </c>
      <c r="E2676" s="27" t="s">
        <v>50</v>
      </c>
      <c r="F2676" s="19" t="n">
        <f aca="false">IF(C2676="",VLOOKUP(E2676,'PORTE E UCO'!$A$5:$D$46,4,0),VLOOKUP(E2676,'PORTE E UCO'!$A$5:$D$46,4,0)*C2676)</f>
        <v>0.70646224</v>
      </c>
      <c r="G2676" s="30" t="n">
        <v>1.053</v>
      </c>
      <c r="H2676" s="21" t="n">
        <f aca="false">G2676*$R$2</f>
        <v>20.716334496</v>
      </c>
      <c r="I2676" s="27" t="n">
        <v>0</v>
      </c>
      <c r="J2676" s="22" t="str">
        <f aca="false">IF(I2676&gt;=1,F2676*$J$2,"")</f>
        <v/>
      </c>
      <c r="K2676" s="22" t="str">
        <f aca="false">IF(I2676&gt;=2,F2676*$K$2,"")</f>
        <v/>
      </c>
      <c r="L2676" s="22" t="str">
        <f aca="false">IF(I2676&gt;=3,F2676*$L$2,"")</f>
        <v/>
      </c>
      <c r="M2676" s="22" t="str">
        <f aca="false">IF(I2676&gt;=4,F2676*$M$2,"")</f>
        <v/>
      </c>
      <c r="N2676" s="27" t="n">
        <v>0</v>
      </c>
      <c r="O2676" s="27" t="n">
        <v>0</v>
      </c>
      <c r="P2676" s="31" t="n">
        <v>0</v>
      </c>
      <c r="Q2676" s="32"/>
      <c r="R2676" s="38"/>
      <c r="S2676" s="25" t="n">
        <f aca="false">SUM(F2676,H2676,J2676,K2676,L2676,M2676)</f>
        <v>21.422796736</v>
      </c>
      <c r="T2676" s="25" t="n">
        <f aca="false">SUM(F2676,H2676,J2676,K2676,L2676,M2676,Q2676)</f>
        <v>21.422796736</v>
      </c>
      <c r="AMH2676" s="13"/>
      <c r="AMI2676" s="0"/>
      <c r="AMJ2676" s="0"/>
    </row>
    <row r="2677" s="39" customFormat="true" ht="13.8" hidden="false" customHeight="false" outlineLevel="0" collapsed="false">
      <c r="A2677" s="16" t="n">
        <v>40301672</v>
      </c>
      <c r="B2677" s="17" t="s">
        <v>2706</v>
      </c>
      <c r="C2677" s="18" t="n">
        <v>0.1</v>
      </c>
      <c r="D2677" s="18" t="s">
        <v>2637</v>
      </c>
      <c r="E2677" s="16" t="s">
        <v>50</v>
      </c>
      <c r="F2677" s="19" t="n">
        <f aca="false">IF(C2677="",VLOOKUP(E2677,'PORTE E UCO'!$A$5:$D$46,4,0),VLOOKUP(E2677,'PORTE E UCO'!$A$5:$D$46,4,0)*C2677)</f>
        <v>1.7661556</v>
      </c>
      <c r="G2677" s="20" t="n">
        <v>3.267</v>
      </c>
      <c r="H2677" s="21" t="n">
        <f aca="false">G2677*$R$2</f>
        <v>64.273755744</v>
      </c>
      <c r="I2677" s="16" t="n">
        <v>0</v>
      </c>
      <c r="J2677" s="22" t="str">
        <f aca="false">IF(I2677&gt;=1,F2677*$J$2,"")</f>
        <v/>
      </c>
      <c r="K2677" s="22" t="str">
        <f aca="false">IF(I2677&gt;=2,F2677*$K$2,"")</f>
        <v/>
      </c>
      <c r="L2677" s="22" t="str">
        <f aca="false">IF(I2677&gt;=3,F2677*$L$2,"")</f>
        <v/>
      </c>
      <c r="M2677" s="22" t="str">
        <f aca="false">IF(I2677&gt;=4,F2677*$M$2,"")</f>
        <v/>
      </c>
      <c r="N2677" s="16" t="n">
        <v>0</v>
      </c>
      <c r="O2677" s="16" t="n">
        <v>0</v>
      </c>
      <c r="P2677" s="23" t="n">
        <v>0</v>
      </c>
      <c r="Q2677" s="22"/>
      <c r="R2677" s="38"/>
      <c r="S2677" s="25" t="n">
        <f aca="false">SUM(F2677,H2677,J2677,K2677,L2677,M2677)</f>
        <v>66.039911344</v>
      </c>
      <c r="T2677" s="25" t="n">
        <f aca="false">SUM(F2677,H2677,J2677,K2677,L2677,M2677,Q2677)</f>
        <v>66.039911344</v>
      </c>
      <c r="AMH2677" s="13"/>
      <c r="AMI2677" s="0"/>
      <c r="AMJ2677" s="0"/>
    </row>
    <row r="2678" s="39" customFormat="true" ht="13.8" hidden="false" customHeight="false" outlineLevel="0" collapsed="false">
      <c r="A2678" s="27" t="n">
        <v>40301680</v>
      </c>
      <c r="B2678" s="28" t="s">
        <v>2707</v>
      </c>
      <c r="C2678" s="29" t="n">
        <v>0.1</v>
      </c>
      <c r="D2678" s="29" t="s">
        <v>2637</v>
      </c>
      <c r="E2678" s="27" t="s">
        <v>50</v>
      </c>
      <c r="F2678" s="19" t="n">
        <f aca="false">IF(C2678="",VLOOKUP(E2678,'PORTE E UCO'!$A$5:$D$46,4,0),VLOOKUP(E2678,'PORTE E UCO'!$A$5:$D$46,4,0)*C2678)</f>
        <v>1.7661556</v>
      </c>
      <c r="G2678" s="30" t="n">
        <v>1.764</v>
      </c>
      <c r="H2678" s="21" t="n">
        <f aca="false">G2678*$R$2</f>
        <v>34.704286848</v>
      </c>
      <c r="I2678" s="27" t="n">
        <v>0</v>
      </c>
      <c r="J2678" s="22" t="str">
        <f aca="false">IF(I2678&gt;=1,F2678*$J$2,"")</f>
        <v/>
      </c>
      <c r="K2678" s="22" t="str">
        <f aca="false">IF(I2678&gt;=2,F2678*$K$2,"")</f>
        <v/>
      </c>
      <c r="L2678" s="22" t="str">
        <f aca="false">IF(I2678&gt;=3,F2678*$L$2,"")</f>
        <v/>
      </c>
      <c r="M2678" s="22" t="str">
        <f aca="false">IF(I2678&gt;=4,F2678*$M$2,"")</f>
        <v/>
      </c>
      <c r="N2678" s="27" t="n">
        <v>0</v>
      </c>
      <c r="O2678" s="27" t="n">
        <v>0</v>
      </c>
      <c r="P2678" s="31" t="n">
        <v>0</v>
      </c>
      <c r="Q2678" s="32"/>
      <c r="R2678" s="38"/>
      <c r="S2678" s="25" t="n">
        <f aca="false">SUM(F2678,H2678,J2678,K2678,L2678,M2678)</f>
        <v>36.470442448</v>
      </c>
      <c r="T2678" s="25" t="n">
        <f aca="false">SUM(F2678,H2678,J2678,K2678,L2678,M2678,Q2678)</f>
        <v>36.470442448</v>
      </c>
      <c r="AMH2678" s="13"/>
      <c r="AMI2678" s="0"/>
      <c r="AMJ2678" s="0"/>
    </row>
    <row r="2679" s="39" customFormat="true" ht="13.8" hidden="false" customHeight="false" outlineLevel="0" collapsed="false">
      <c r="A2679" s="16" t="n">
        <v>40301699</v>
      </c>
      <c r="B2679" s="17" t="s">
        <v>2708</v>
      </c>
      <c r="C2679" s="18" t="n">
        <v>0.01</v>
      </c>
      <c r="D2679" s="18" t="s">
        <v>2637</v>
      </c>
      <c r="E2679" s="16" t="s">
        <v>50</v>
      </c>
      <c r="F2679" s="19" t="n">
        <f aca="false">IF(C2679="",VLOOKUP(E2679,'PORTE E UCO'!$A$5:$D$46,4,0),VLOOKUP(E2679,'PORTE E UCO'!$A$5:$D$46,4,0)*C2679)</f>
        <v>0.17661556</v>
      </c>
      <c r="G2679" s="20" t="n">
        <v>0.72</v>
      </c>
      <c r="H2679" s="21" t="n">
        <f aca="false">G2679*$R$2</f>
        <v>14.16501504</v>
      </c>
      <c r="I2679" s="16" t="n">
        <v>0</v>
      </c>
      <c r="J2679" s="22" t="str">
        <f aca="false">IF(I2679&gt;=1,F2679*$J$2,"")</f>
        <v/>
      </c>
      <c r="K2679" s="22" t="str">
        <f aca="false">IF(I2679&gt;=2,F2679*$K$2,"")</f>
        <v/>
      </c>
      <c r="L2679" s="22" t="str">
        <f aca="false">IF(I2679&gt;=3,F2679*$L$2,"")</f>
        <v/>
      </c>
      <c r="M2679" s="22" t="str">
        <f aca="false">IF(I2679&gt;=4,F2679*$M$2,"")</f>
        <v/>
      </c>
      <c r="N2679" s="16" t="n">
        <v>0</v>
      </c>
      <c r="O2679" s="16" t="n">
        <v>0</v>
      </c>
      <c r="P2679" s="23" t="n">
        <v>0</v>
      </c>
      <c r="Q2679" s="22"/>
      <c r="R2679" s="38"/>
      <c r="S2679" s="25" t="n">
        <f aca="false">SUM(F2679,H2679,J2679,K2679,L2679,M2679)</f>
        <v>14.3416306</v>
      </c>
      <c r="T2679" s="25" t="n">
        <f aca="false">SUM(F2679,H2679,J2679,K2679,L2679,M2679,Q2679)</f>
        <v>14.3416306</v>
      </c>
      <c r="AMH2679" s="13"/>
      <c r="AMI2679" s="0"/>
      <c r="AMJ2679" s="0"/>
    </row>
    <row r="2680" s="39" customFormat="true" ht="13.8" hidden="false" customHeight="false" outlineLevel="0" collapsed="false">
      <c r="A2680" s="27" t="n">
        <v>40301702</v>
      </c>
      <c r="B2680" s="28" t="s">
        <v>2709</v>
      </c>
      <c r="C2680" s="29" t="n">
        <v>0.01</v>
      </c>
      <c r="D2680" s="29" t="s">
        <v>2637</v>
      </c>
      <c r="E2680" s="27" t="s">
        <v>50</v>
      </c>
      <c r="F2680" s="19" t="n">
        <f aca="false">IF(C2680="",VLOOKUP(E2680,'PORTE E UCO'!$A$5:$D$46,4,0),VLOOKUP(E2680,'PORTE E UCO'!$A$5:$D$46,4,0)*C2680)</f>
        <v>0.17661556</v>
      </c>
      <c r="G2680" s="30" t="n">
        <v>0.72</v>
      </c>
      <c r="H2680" s="21" t="n">
        <f aca="false">G2680*$R$2</f>
        <v>14.16501504</v>
      </c>
      <c r="I2680" s="27" t="n">
        <v>0</v>
      </c>
      <c r="J2680" s="22" t="str">
        <f aca="false">IF(I2680&gt;=1,F2680*$J$2,"")</f>
        <v/>
      </c>
      <c r="K2680" s="22" t="str">
        <f aca="false">IF(I2680&gt;=2,F2680*$K$2,"")</f>
        <v/>
      </c>
      <c r="L2680" s="22" t="str">
        <f aca="false">IF(I2680&gt;=3,F2680*$L$2,"")</f>
        <v/>
      </c>
      <c r="M2680" s="22" t="str">
        <f aca="false">IF(I2680&gt;=4,F2680*$M$2,"")</f>
        <v/>
      </c>
      <c r="N2680" s="27" t="n">
        <v>0</v>
      </c>
      <c r="O2680" s="27" t="n">
        <v>0</v>
      </c>
      <c r="P2680" s="31" t="n">
        <v>0</v>
      </c>
      <c r="Q2680" s="32"/>
      <c r="R2680" s="38"/>
      <c r="S2680" s="25" t="n">
        <f aca="false">SUM(F2680,H2680,J2680,K2680,L2680,M2680)</f>
        <v>14.3416306</v>
      </c>
      <c r="T2680" s="25" t="n">
        <f aca="false">SUM(F2680,H2680,J2680,K2680,L2680,M2680,Q2680)</f>
        <v>14.3416306</v>
      </c>
      <c r="AMH2680" s="13"/>
      <c r="AMI2680" s="0"/>
      <c r="AMJ2680" s="0"/>
    </row>
    <row r="2681" s="39" customFormat="true" ht="13.8" hidden="false" customHeight="false" outlineLevel="0" collapsed="false">
      <c r="A2681" s="16" t="n">
        <v>40301710</v>
      </c>
      <c r="B2681" s="17" t="s">
        <v>2710</v>
      </c>
      <c r="C2681" s="18" t="n">
        <v>0.01</v>
      </c>
      <c r="D2681" s="18" t="s">
        <v>2637</v>
      </c>
      <c r="E2681" s="16" t="s">
        <v>50</v>
      </c>
      <c r="F2681" s="19" t="n">
        <f aca="false">IF(C2681="",VLOOKUP(E2681,'PORTE E UCO'!$A$5:$D$46,4,0),VLOOKUP(E2681,'PORTE E UCO'!$A$5:$D$46,4,0)*C2681)</f>
        <v>0.17661556</v>
      </c>
      <c r="G2681" s="20" t="n">
        <v>0.72</v>
      </c>
      <c r="H2681" s="21" t="n">
        <f aca="false">G2681*$R$2</f>
        <v>14.16501504</v>
      </c>
      <c r="I2681" s="16" t="n">
        <v>0</v>
      </c>
      <c r="J2681" s="22" t="str">
        <f aca="false">IF(I2681&gt;=1,F2681*$J$2,"")</f>
        <v/>
      </c>
      <c r="K2681" s="22" t="str">
        <f aca="false">IF(I2681&gt;=2,F2681*$K$2,"")</f>
        <v/>
      </c>
      <c r="L2681" s="22" t="str">
        <f aca="false">IF(I2681&gt;=3,F2681*$L$2,"")</f>
        <v/>
      </c>
      <c r="M2681" s="22" t="str">
        <f aca="false">IF(I2681&gt;=4,F2681*$M$2,"")</f>
        <v/>
      </c>
      <c r="N2681" s="16" t="n">
        <v>0</v>
      </c>
      <c r="O2681" s="16" t="n">
        <v>0</v>
      </c>
      <c r="P2681" s="23" t="n">
        <v>0</v>
      </c>
      <c r="Q2681" s="22"/>
      <c r="R2681" s="38"/>
      <c r="S2681" s="25" t="n">
        <f aca="false">SUM(F2681,H2681,J2681,K2681,L2681,M2681)</f>
        <v>14.3416306</v>
      </c>
      <c r="T2681" s="25" t="n">
        <f aca="false">SUM(F2681,H2681,J2681,K2681,L2681,M2681,Q2681)</f>
        <v>14.3416306</v>
      </c>
      <c r="AMH2681" s="13"/>
      <c r="AMI2681" s="0"/>
      <c r="AMJ2681" s="0"/>
    </row>
    <row r="2682" s="39" customFormat="true" ht="13.8" hidden="false" customHeight="false" outlineLevel="0" collapsed="false">
      <c r="A2682" s="27" t="n">
        <v>40301737</v>
      </c>
      <c r="B2682" s="28" t="s">
        <v>2711</v>
      </c>
      <c r="C2682" s="29" t="n">
        <v>0.1</v>
      </c>
      <c r="D2682" s="29" t="s">
        <v>2637</v>
      </c>
      <c r="E2682" s="27" t="s">
        <v>50</v>
      </c>
      <c r="F2682" s="19" t="n">
        <f aca="false">IF(C2682="",VLOOKUP(E2682,'PORTE E UCO'!$A$5:$D$46,4,0),VLOOKUP(E2682,'PORTE E UCO'!$A$5:$D$46,4,0)*C2682)</f>
        <v>1.7661556</v>
      </c>
      <c r="G2682" s="30" t="n">
        <v>3.267</v>
      </c>
      <c r="H2682" s="21" t="n">
        <f aca="false">G2682*$R$2</f>
        <v>64.273755744</v>
      </c>
      <c r="I2682" s="27" t="n">
        <v>0</v>
      </c>
      <c r="J2682" s="22" t="str">
        <f aca="false">IF(I2682&gt;=1,F2682*$J$2,"")</f>
        <v/>
      </c>
      <c r="K2682" s="22" t="str">
        <f aca="false">IF(I2682&gt;=2,F2682*$K$2,"")</f>
        <v/>
      </c>
      <c r="L2682" s="22" t="str">
        <f aca="false">IF(I2682&gt;=3,F2682*$L$2,"")</f>
        <v/>
      </c>
      <c r="M2682" s="22" t="str">
        <f aca="false">IF(I2682&gt;=4,F2682*$M$2,"")</f>
        <v/>
      </c>
      <c r="N2682" s="27" t="n">
        <v>0</v>
      </c>
      <c r="O2682" s="27" t="n">
        <v>0</v>
      </c>
      <c r="P2682" s="31" t="n">
        <v>0</v>
      </c>
      <c r="Q2682" s="32"/>
      <c r="R2682" s="38"/>
      <c r="S2682" s="25" t="n">
        <f aca="false">SUM(F2682,H2682,J2682,K2682,L2682,M2682)</f>
        <v>66.039911344</v>
      </c>
      <c r="T2682" s="25" t="n">
        <f aca="false">SUM(F2682,H2682,J2682,K2682,L2682,M2682,Q2682)</f>
        <v>66.039911344</v>
      </c>
      <c r="AMH2682" s="13"/>
      <c r="AMI2682" s="0"/>
      <c r="AMJ2682" s="0"/>
    </row>
    <row r="2683" s="39" customFormat="true" ht="13.8" hidden="false" customHeight="false" outlineLevel="0" collapsed="false">
      <c r="A2683" s="16" t="n">
        <v>40301729</v>
      </c>
      <c r="B2683" s="17" t="s">
        <v>2712</v>
      </c>
      <c r="C2683" s="18" t="n">
        <v>0.01</v>
      </c>
      <c r="D2683" s="18" t="s">
        <v>2637</v>
      </c>
      <c r="E2683" s="16" t="s">
        <v>50</v>
      </c>
      <c r="F2683" s="19" t="n">
        <f aca="false">IF(C2683="",VLOOKUP(E2683,'PORTE E UCO'!$A$5:$D$46,4,0),VLOOKUP(E2683,'PORTE E UCO'!$A$5:$D$46,4,0)*C2683)</f>
        <v>0.17661556</v>
      </c>
      <c r="G2683" s="20" t="n">
        <v>0.72</v>
      </c>
      <c r="H2683" s="21" t="n">
        <f aca="false">G2683*$R$2</f>
        <v>14.16501504</v>
      </c>
      <c r="I2683" s="16" t="n">
        <v>0</v>
      </c>
      <c r="J2683" s="22" t="str">
        <f aca="false">IF(I2683&gt;=1,F2683*$J$2,"")</f>
        <v/>
      </c>
      <c r="K2683" s="22" t="str">
        <f aca="false">IF(I2683&gt;=2,F2683*$K$2,"")</f>
        <v/>
      </c>
      <c r="L2683" s="22" t="str">
        <f aca="false">IF(I2683&gt;=3,F2683*$L$2,"")</f>
        <v/>
      </c>
      <c r="M2683" s="22" t="str">
        <f aca="false">IF(I2683&gt;=4,F2683*$M$2,"")</f>
        <v/>
      </c>
      <c r="N2683" s="16" t="n">
        <v>0</v>
      </c>
      <c r="O2683" s="16" t="n">
        <v>0</v>
      </c>
      <c r="P2683" s="23" t="n">
        <v>0</v>
      </c>
      <c r="Q2683" s="22"/>
      <c r="R2683" s="38"/>
      <c r="S2683" s="25" t="n">
        <f aca="false">SUM(F2683,H2683,J2683,K2683,L2683,M2683)</f>
        <v>14.3416306</v>
      </c>
      <c r="T2683" s="25" t="n">
        <f aca="false">SUM(F2683,H2683,J2683,K2683,L2683,M2683,Q2683)</f>
        <v>14.3416306</v>
      </c>
      <c r="AMH2683" s="13"/>
      <c r="AMI2683" s="0"/>
      <c r="AMJ2683" s="0"/>
    </row>
    <row r="2684" s="39" customFormat="true" ht="13.8" hidden="false" customHeight="false" outlineLevel="0" collapsed="false">
      <c r="A2684" s="27" t="n">
        <v>40301753</v>
      </c>
      <c r="B2684" s="28" t="s">
        <v>2713</v>
      </c>
      <c r="C2684" s="29" t="n">
        <v>0.1</v>
      </c>
      <c r="D2684" s="29" t="s">
        <v>2637</v>
      </c>
      <c r="E2684" s="27" t="s">
        <v>50</v>
      </c>
      <c r="F2684" s="19" t="n">
        <f aca="false">IF(C2684="",VLOOKUP(E2684,'PORTE E UCO'!$A$5:$D$46,4,0),VLOOKUP(E2684,'PORTE E UCO'!$A$5:$D$46,4,0)*C2684)</f>
        <v>1.7661556</v>
      </c>
      <c r="G2684" s="30" t="n">
        <v>3.267</v>
      </c>
      <c r="H2684" s="21" t="n">
        <f aca="false">G2684*$R$2</f>
        <v>64.273755744</v>
      </c>
      <c r="I2684" s="27" t="n">
        <v>0</v>
      </c>
      <c r="J2684" s="22" t="str">
        <f aca="false">IF(I2684&gt;=1,F2684*$J$2,"")</f>
        <v/>
      </c>
      <c r="K2684" s="22" t="str">
        <f aca="false">IF(I2684&gt;=2,F2684*$K$2,"")</f>
        <v/>
      </c>
      <c r="L2684" s="22" t="str">
        <f aca="false">IF(I2684&gt;=3,F2684*$L$2,"")</f>
        <v/>
      </c>
      <c r="M2684" s="22" t="str">
        <f aca="false">IF(I2684&gt;=4,F2684*$M$2,"")</f>
        <v/>
      </c>
      <c r="N2684" s="27" t="n">
        <v>0</v>
      </c>
      <c r="O2684" s="27" t="n">
        <v>0</v>
      </c>
      <c r="P2684" s="31" t="n">
        <v>0</v>
      </c>
      <c r="Q2684" s="32"/>
      <c r="R2684" s="38"/>
      <c r="S2684" s="25" t="n">
        <f aca="false">SUM(F2684,H2684,J2684,K2684,L2684,M2684)</f>
        <v>66.039911344</v>
      </c>
      <c r="T2684" s="25" t="n">
        <f aca="false">SUM(F2684,H2684,J2684,K2684,L2684,M2684,Q2684)</f>
        <v>66.039911344</v>
      </c>
      <c r="AMH2684" s="13"/>
      <c r="AMI2684" s="0"/>
      <c r="AMJ2684" s="0"/>
    </row>
    <row r="2685" s="39" customFormat="true" ht="13.8" hidden="false" customHeight="false" outlineLevel="0" collapsed="false">
      <c r="A2685" s="16" t="n">
        <v>40301761</v>
      </c>
      <c r="B2685" s="17" t="s">
        <v>2714</v>
      </c>
      <c r="C2685" s="18" t="n">
        <v>0.1</v>
      </c>
      <c r="D2685" s="18" t="s">
        <v>2637</v>
      </c>
      <c r="E2685" s="16" t="s">
        <v>50</v>
      </c>
      <c r="F2685" s="19" t="n">
        <f aca="false">IF(C2685="",VLOOKUP(E2685,'PORTE E UCO'!$A$5:$D$46,4,0),VLOOKUP(E2685,'PORTE E UCO'!$A$5:$D$46,4,0)*C2685)</f>
        <v>1.7661556</v>
      </c>
      <c r="G2685" s="20" t="n">
        <v>1.764</v>
      </c>
      <c r="H2685" s="21" t="n">
        <f aca="false">G2685*$R$2</f>
        <v>34.704286848</v>
      </c>
      <c r="I2685" s="16" t="n">
        <v>0</v>
      </c>
      <c r="J2685" s="22" t="str">
        <f aca="false">IF(I2685&gt;=1,F2685*$J$2,"")</f>
        <v/>
      </c>
      <c r="K2685" s="22" t="str">
        <f aca="false">IF(I2685&gt;=2,F2685*$K$2,"")</f>
        <v/>
      </c>
      <c r="L2685" s="22" t="str">
        <f aca="false">IF(I2685&gt;=3,F2685*$L$2,"")</f>
        <v/>
      </c>
      <c r="M2685" s="22" t="str">
        <f aca="false">IF(I2685&gt;=4,F2685*$M$2,"")</f>
        <v/>
      </c>
      <c r="N2685" s="16" t="n">
        <v>0</v>
      </c>
      <c r="O2685" s="16" t="n">
        <v>0</v>
      </c>
      <c r="P2685" s="23" t="n">
        <v>0</v>
      </c>
      <c r="Q2685" s="22"/>
      <c r="R2685" s="38"/>
      <c r="S2685" s="25" t="n">
        <f aca="false">SUM(F2685,H2685,J2685,K2685,L2685,M2685)</f>
        <v>36.470442448</v>
      </c>
      <c r="T2685" s="25" t="n">
        <f aca="false">SUM(F2685,H2685,J2685,K2685,L2685,M2685,Q2685)</f>
        <v>36.470442448</v>
      </c>
      <c r="AMH2685" s="13"/>
      <c r="AMI2685" s="0"/>
      <c r="AMJ2685" s="0"/>
    </row>
    <row r="2686" s="39" customFormat="true" ht="13.8" hidden="false" customHeight="false" outlineLevel="0" collapsed="false">
      <c r="A2686" s="27" t="n">
        <v>40301770</v>
      </c>
      <c r="B2686" s="28" t="s">
        <v>2715</v>
      </c>
      <c r="C2686" s="29" t="n">
        <v>0.1</v>
      </c>
      <c r="D2686" s="29" t="s">
        <v>2637</v>
      </c>
      <c r="E2686" s="27" t="s">
        <v>50</v>
      </c>
      <c r="F2686" s="19" t="n">
        <f aca="false">IF(C2686="",VLOOKUP(E2686,'PORTE E UCO'!$A$5:$D$46,4,0),VLOOKUP(E2686,'PORTE E UCO'!$A$5:$D$46,4,0)*C2686)</f>
        <v>1.7661556</v>
      </c>
      <c r="G2686" s="30" t="n">
        <v>1.764</v>
      </c>
      <c r="H2686" s="21" t="n">
        <f aca="false">G2686*$R$2</f>
        <v>34.704286848</v>
      </c>
      <c r="I2686" s="27" t="n">
        <v>0</v>
      </c>
      <c r="J2686" s="22" t="str">
        <f aca="false">IF(I2686&gt;=1,F2686*$J$2,"")</f>
        <v/>
      </c>
      <c r="K2686" s="22" t="str">
        <f aca="false">IF(I2686&gt;=2,F2686*$K$2,"")</f>
        <v/>
      </c>
      <c r="L2686" s="22" t="str">
        <f aca="false">IF(I2686&gt;=3,F2686*$L$2,"")</f>
        <v/>
      </c>
      <c r="M2686" s="22" t="str">
        <f aca="false">IF(I2686&gt;=4,F2686*$M$2,"")</f>
        <v/>
      </c>
      <c r="N2686" s="27" t="n">
        <v>0</v>
      </c>
      <c r="O2686" s="27" t="n">
        <v>0</v>
      </c>
      <c r="P2686" s="31" t="n">
        <v>0</v>
      </c>
      <c r="Q2686" s="32"/>
      <c r="R2686" s="38"/>
      <c r="S2686" s="25" t="n">
        <f aca="false">SUM(F2686,H2686,J2686,K2686,L2686,M2686)</f>
        <v>36.470442448</v>
      </c>
      <c r="T2686" s="25" t="n">
        <f aca="false">SUM(F2686,H2686,J2686,K2686,L2686,M2686,Q2686)</f>
        <v>36.470442448</v>
      </c>
      <c r="AMH2686" s="13"/>
      <c r="AMI2686" s="0"/>
      <c r="AMJ2686" s="0"/>
    </row>
    <row r="2687" s="39" customFormat="true" ht="13.8" hidden="false" customHeight="false" outlineLevel="0" collapsed="false">
      <c r="A2687" s="16" t="n">
        <v>40301788</v>
      </c>
      <c r="B2687" s="17" t="s">
        <v>2716</v>
      </c>
      <c r="C2687" s="18" t="n">
        <v>0.1</v>
      </c>
      <c r="D2687" s="18" t="s">
        <v>2637</v>
      </c>
      <c r="E2687" s="16" t="s">
        <v>50</v>
      </c>
      <c r="F2687" s="19" t="n">
        <f aca="false">IF(C2687="",VLOOKUP(E2687,'PORTE E UCO'!$A$5:$D$46,4,0),VLOOKUP(E2687,'PORTE E UCO'!$A$5:$D$46,4,0)*C2687)</f>
        <v>1.7661556</v>
      </c>
      <c r="G2687" s="20" t="n">
        <v>1.764</v>
      </c>
      <c r="H2687" s="21" t="n">
        <f aca="false">G2687*$R$2</f>
        <v>34.704286848</v>
      </c>
      <c r="I2687" s="16" t="n">
        <v>0</v>
      </c>
      <c r="J2687" s="22" t="str">
        <f aca="false">IF(I2687&gt;=1,F2687*$J$2,"")</f>
        <v/>
      </c>
      <c r="K2687" s="22" t="str">
        <f aca="false">IF(I2687&gt;=2,F2687*$K$2,"")</f>
        <v/>
      </c>
      <c r="L2687" s="22" t="str">
        <f aca="false">IF(I2687&gt;=3,F2687*$L$2,"")</f>
        <v/>
      </c>
      <c r="M2687" s="22" t="str">
        <f aca="false">IF(I2687&gt;=4,F2687*$M$2,"")</f>
        <v/>
      </c>
      <c r="N2687" s="16" t="n">
        <v>0</v>
      </c>
      <c r="O2687" s="16" t="n">
        <v>0</v>
      </c>
      <c r="P2687" s="23" t="n">
        <v>0</v>
      </c>
      <c r="Q2687" s="22"/>
      <c r="R2687" s="38"/>
      <c r="S2687" s="25" t="n">
        <f aca="false">SUM(F2687,H2687,J2687,K2687,L2687,M2687)</f>
        <v>36.470442448</v>
      </c>
      <c r="T2687" s="25" t="n">
        <f aca="false">SUM(F2687,H2687,J2687,K2687,L2687,M2687,Q2687)</f>
        <v>36.470442448</v>
      </c>
      <c r="AMH2687" s="13"/>
      <c r="AMI2687" s="0"/>
      <c r="AMJ2687" s="0"/>
    </row>
    <row r="2688" s="39" customFormat="true" ht="13.8" hidden="false" customHeight="false" outlineLevel="0" collapsed="false">
      <c r="A2688" s="27" t="n">
        <v>40302717</v>
      </c>
      <c r="B2688" s="28" t="s">
        <v>2717</v>
      </c>
      <c r="C2688" s="29" t="n">
        <v>0.1</v>
      </c>
      <c r="D2688" s="29" t="s">
        <v>2637</v>
      </c>
      <c r="E2688" s="27" t="s">
        <v>50</v>
      </c>
      <c r="F2688" s="19" t="n">
        <f aca="false">IF(C2688="",VLOOKUP(E2688,'PORTE E UCO'!$A$5:$D$46,4,0),VLOOKUP(E2688,'PORTE E UCO'!$A$5:$D$46,4,0)*C2688)</f>
        <v>1.7661556</v>
      </c>
      <c r="G2688" s="30" t="n">
        <v>3.267</v>
      </c>
      <c r="H2688" s="21" t="n">
        <f aca="false">G2688*$R$2</f>
        <v>64.273755744</v>
      </c>
      <c r="I2688" s="27" t="n">
        <v>0</v>
      </c>
      <c r="J2688" s="22" t="str">
        <f aca="false">IF(I2688&gt;=1,F2688*$J$2,"")</f>
        <v/>
      </c>
      <c r="K2688" s="22" t="str">
        <f aca="false">IF(I2688&gt;=2,F2688*$K$2,"")</f>
        <v/>
      </c>
      <c r="L2688" s="22" t="str">
        <f aca="false">IF(I2688&gt;=3,F2688*$L$2,"")</f>
        <v/>
      </c>
      <c r="M2688" s="22" t="str">
        <f aca="false">IF(I2688&gt;=4,F2688*$M$2,"")</f>
        <v/>
      </c>
      <c r="N2688" s="27" t="n">
        <v>0</v>
      </c>
      <c r="O2688" s="27" t="n">
        <v>0</v>
      </c>
      <c r="P2688" s="31" t="n">
        <v>0</v>
      </c>
      <c r="Q2688" s="32"/>
      <c r="R2688" s="38"/>
      <c r="S2688" s="25" t="n">
        <f aca="false">SUM(F2688,H2688,J2688,K2688,L2688,M2688)</f>
        <v>66.039911344</v>
      </c>
      <c r="T2688" s="25" t="n">
        <f aca="false">SUM(F2688,H2688,J2688,K2688,L2688,M2688,Q2688)</f>
        <v>66.039911344</v>
      </c>
      <c r="AMH2688" s="13"/>
      <c r="AMI2688" s="0"/>
      <c r="AMJ2688" s="0"/>
    </row>
    <row r="2689" s="39" customFormat="true" ht="13.8" hidden="false" customHeight="false" outlineLevel="0" collapsed="false">
      <c r="A2689" s="16" t="n">
        <v>40301796</v>
      </c>
      <c r="B2689" s="17" t="s">
        <v>2718</v>
      </c>
      <c r="C2689" s="18" t="n">
        <v>0.25</v>
      </c>
      <c r="D2689" s="18" t="s">
        <v>2637</v>
      </c>
      <c r="E2689" s="16" t="s">
        <v>50</v>
      </c>
      <c r="F2689" s="19" t="n">
        <f aca="false">IF(C2689="",VLOOKUP(E2689,'PORTE E UCO'!$A$5:$D$46,4,0),VLOOKUP(E2689,'PORTE E UCO'!$A$5:$D$46,4,0)*C2689)</f>
        <v>4.415389</v>
      </c>
      <c r="G2689" s="20" t="n">
        <v>4.797</v>
      </c>
      <c r="H2689" s="21" t="n">
        <f aca="false">G2689*$R$2</f>
        <v>94.374412704</v>
      </c>
      <c r="I2689" s="16" t="n">
        <v>0</v>
      </c>
      <c r="J2689" s="22" t="str">
        <f aca="false">IF(I2689&gt;=1,F2689*$J$2,"")</f>
        <v/>
      </c>
      <c r="K2689" s="22" t="str">
        <f aca="false">IF(I2689&gt;=2,F2689*$K$2,"")</f>
        <v/>
      </c>
      <c r="L2689" s="22" t="str">
        <f aca="false">IF(I2689&gt;=3,F2689*$L$2,"")</f>
        <v/>
      </c>
      <c r="M2689" s="22" t="str">
        <f aca="false">IF(I2689&gt;=4,F2689*$M$2,"")</f>
        <v/>
      </c>
      <c r="N2689" s="16" t="n">
        <v>0</v>
      </c>
      <c r="O2689" s="16" t="n">
        <v>0</v>
      </c>
      <c r="P2689" s="23" t="n">
        <v>0</v>
      </c>
      <c r="Q2689" s="22"/>
      <c r="R2689" s="38"/>
      <c r="S2689" s="25" t="n">
        <f aca="false">SUM(F2689,H2689,J2689,K2689,L2689,M2689)</f>
        <v>98.789801704</v>
      </c>
      <c r="T2689" s="25" t="n">
        <f aca="false">SUM(F2689,H2689,J2689,K2689,L2689,M2689,Q2689)</f>
        <v>98.789801704</v>
      </c>
      <c r="AMH2689" s="13"/>
      <c r="AMI2689" s="0"/>
      <c r="AMJ2689" s="0"/>
    </row>
    <row r="2690" s="39" customFormat="true" ht="13.8" hidden="false" customHeight="false" outlineLevel="0" collapsed="false">
      <c r="A2690" s="27" t="n">
        <v>40301800</v>
      </c>
      <c r="B2690" s="28" t="s">
        <v>2719</v>
      </c>
      <c r="C2690" s="29" t="n">
        <v>0.1</v>
      </c>
      <c r="D2690" s="29" t="s">
        <v>2637</v>
      </c>
      <c r="E2690" s="27" t="s">
        <v>50</v>
      </c>
      <c r="F2690" s="19" t="n">
        <f aca="false">IF(C2690="",VLOOKUP(E2690,'PORTE E UCO'!$A$5:$D$46,4,0),VLOOKUP(E2690,'PORTE E UCO'!$A$5:$D$46,4,0)*C2690)</f>
        <v>1.7661556</v>
      </c>
      <c r="G2690" s="30" t="n">
        <v>3.267</v>
      </c>
      <c r="H2690" s="21" t="n">
        <f aca="false">G2690*$R$2</f>
        <v>64.273755744</v>
      </c>
      <c r="I2690" s="27" t="n">
        <v>0</v>
      </c>
      <c r="J2690" s="22" t="str">
        <f aca="false">IF(I2690&gt;=1,F2690*$J$2,"")</f>
        <v/>
      </c>
      <c r="K2690" s="22" t="str">
        <f aca="false">IF(I2690&gt;=2,F2690*$K$2,"")</f>
        <v/>
      </c>
      <c r="L2690" s="22" t="str">
        <f aca="false">IF(I2690&gt;=3,F2690*$L$2,"")</f>
        <v/>
      </c>
      <c r="M2690" s="22" t="str">
        <f aca="false">IF(I2690&gt;=4,F2690*$M$2,"")</f>
        <v/>
      </c>
      <c r="N2690" s="27" t="n">
        <v>0</v>
      </c>
      <c r="O2690" s="27" t="n">
        <v>0</v>
      </c>
      <c r="P2690" s="31" t="n">
        <v>0</v>
      </c>
      <c r="Q2690" s="32"/>
      <c r="R2690" s="38"/>
      <c r="S2690" s="25" t="n">
        <f aca="false">SUM(F2690,H2690,J2690,K2690,L2690,M2690)</f>
        <v>66.039911344</v>
      </c>
      <c r="T2690" s="25" t="n">
        <f aca="false">SUM(F2690,H2690,J2690,K2690,L2690,M2690,Q2690)</f>
        <v>66.039911344</v>
      </c>
      <c r="AMH2690" s="13"/>
      <c r="AMI2690" s="0"/>
      <c r="AMJ2690" s="0"/>
    </row>
    <row r="2691" s="39" customFormat="true" ht="13.8" hidden="false" customHeight="false" outlineLevel="0" collapsed="false">
      <c r="A2691" s="16" t="n">
        <v>40301818</v>
      </c>
      <c r="B2691" s="17" t="s">
        <v>2720</v>
      </c>
      <c r="C2691" s="18" t="n">
        <v>0.01</v>
      </c>
      <c r="D2691" s="18" t="s">
        <v>2637</v>
      </c>
      <c r="E2691" s="16" t="s">
        <v>50</v>
      </c>
      <c r="F2691" s="19" t="n">
        <f aca="false">IF(C2691="",VLOOKUP(E2691,'PORTE E UCO'!$A$5:$D$46,4,0),VLOOKUP(E2691,'PORTE E UCO'!$A$5:$D$46,4,0)*C2691)</f>
        <v>0.17661556</v>
      </c>
      <c r="G2691" s="20" t="n">
        <v>1.053</v>
      </c>
      <c r="H2691" s="21" t="n">
        <f aca="false">G2691*$R$2</f>
        <v>20.716334496</v>
      </c>
      <c r="I2691" s="16" t="n">
        <v>0</v>
      </c>
      <c r="J2691" s="22" t="str">
        <f aca="false">IF(I2691&gt;=1,F2691*$J$2,"")</f>
        <v/>
      </c>
      <c r="K2691" s="22" t="str">
        <f aca="false">IF(I2691&gt;=2,F2691*$K$2,"")</f>
        <v/>
      </c>
      <c r="L2691" s="22" t="str">
        <f aca="false">IF(I2691&gt;=3,F2691*$L$2,"")</f>
        <v/>
      </c>
      <c r="M2691" s="22" t="str">
        <f aca="false">IF(I2691&gt;=4,F2691*$M$2,"")</f>
        <v/>
      </c>
      <c r="N2691" s="16" t="n">
        <v>0</v>
      </c>
      <c r="O2691" s="16" t="n">
        <v>0</v>
      </c>
      <c r="P2691" s="23" t="n">
        <v>0</v>
      </c>
      <c r="Q2691" s="22"/>
      <c r="R2691" s="38"/>
      <c r="S2691" s="25" t="n">
        <f aca="false">SUM(F2691,H2691,J2691,K2691,L2691,M2691)</f>
        <v>20.892950056</v>
      </c>
      <c r="T2691" s="25" t="n">
        <f aca="false">SUM(F2691,H2691,J2691,K2691,L2691,M2691,Q2691)</f>
        <v>20.892950056</v>
      </c>
      <c r="AMH2691" s="13"/>
      <c r="AMI2691" s="0"/>
      <c r="AMJ2691" s="0"/>
    </row>
    <row r="2692" s="39" customFormat="true" ht="13.8" hidden="false" customHeight="false" outlineLevel="0" collapsed="false">
      <c r="A2692" s="27" t="n">
        <v>40301826</v>
      </c>
      <c r="B2692" s="28" t="s">
        <v>2721</v>
      </c>
      <c r="C2692" s="29" t="n">
        <v>0.1</v>
      </c>
      <c r="D2692" s="29" t="s">
        <v>2637</v>
      </c>
      <c r="E2692" s="27" t="s">
        <v>50</v>
      </c>
      <c r="F2692" s="19" t="n">
        <f aca="false">IF(C2692="",VLOOKUP(E2692,'PORTE E UCO'!$A$5:$D$46,4,0),VLOOKUP(E2692,'PORTE E UCO'!$A$5:$D$46,4,0)*C2692)</f>
        <v>1.7661556</v>
      </c>
      <c r="G2692" s="30" t="n">
        <v>3.267</v>
      </c>
      <c r="H2692" s="21" t="n">
        <f aca="false">G2692*$R$2</f>
        <v>64.273755744</v>
      </c>
      <c r="I2692" s="27" t="n">
        <v>0</v>
      </c>
      <c r="J2692" s="22" t="str">
        <f aca="false">IF(I2692&gt;=1,F2692*$J$2,"")</f>
        <v/>
      </c>
      <c r="K2692" s="22" t="str">
        <f aca="false">IF(I2692&gt;=2,F2692*$K$2,"")</f>
        <v/>
      </c>
      <c r="L2692" s="22" t="str">
        <f aca="false">IF(I2692&gt;=3,F2692*$L$2,"")</f>
        <v/>
      </c>
      <c r="M2692" s="22" t="str">
        <f aca="false">IF(I2692&gt;=4,F2692*$M$2,"")</f>
        <v/>
      </c>
      <c r="N2692" s="27" t="n">
        <v>0</v>
      </c>
      <c r="O2692" s="27" t="n">
        <v>0</v>
      </c>
      <c r="P2692" s="31" t="n">
        <v>0</v>
      </c>
      <c r="Q2692" s="32"/>
      <c r="R2692" s="38"/>
      <c r="S2692" s="25" t="n">
        <f aca="false">SUM(F2692,H2692,J2692,K2692,L2692,M2692)</f>
        <v>66.039911344</v>
      </c>
      <c r="T2692" s="25" t="n">
        <f aca="false">SUM(F2692,H2692,J2692,K2692,L2692,M2692,Q2692)</f>
        <v>66.039911344</v>
      </c>
      <c r="AMH2692" s="13"/>
      <c r="AMI2692" s="0"/>
      <c r="AMJ2692" s="0"/>
    </row>
    <row r="2693" s="39" customFormat="true" ht="13.8" hidden="false" customHeight="false" outlineLevel="0" collapsed="false">
      <c r="A2693" s="16" t="n">
        <v>40301834</v>
      </c>
      <c r="B2693" s="17" t="s">
        <v>2722</v>
      </c>
      <c r="C2693" s="18" t="n">
        <v>0.1</v>
      </c>
      <c r="D2693" s="18" t="s">
        <v>2637</v>
      </c>
      <c r="E2693" s="16" t="s">
        <v>50</v>
      </c>
      <c r="F2693" s="19" t="n">
        <f aca="false">IF(C2693="",VLOOKUP(E2693,'PORTE E UCO'!$A$5:$D$46,4,0),VLOOKUP(E2693,'PORTE E UCO'!$A$5:$D$46,4,0)*C2693)</f>
        <v>1.7661556</v>
      </c>
      <c r="G2693" s="20" t="n">
        <v>3.267</v>
      </c>
      <c r="H2693" s="21" t="n">
        <f aca="false">G2693*$R$2</f>
        <v>64.273755744</v>
      </c>
      <c r="I2693" s="16" t="n">
        <v>0</v>
      </c>
      <c r="J2693" s="22" t="str">
        <f aca="false">IF(I2693&gt;=1,F2693*$J$2,"")</f>
        <v/>
      </c>
      <c r="K2693" s="22" t="str">
        <f aca="false">IF(I2693&gt;=2,F2693*$K$2,"")</f>
        <v/>
      </c>
      <c r="L2693" s="22" t="str">
        <f aca="false">IF(I2693&gt;=3,F2693*$L$2,"")</f>
        <v/>
      </c>
      <c r="M2693" s="22" t="str">
        <f aca="false">IF(I2693&gt;=4,F2693*$M$2,"")</f>
        <v/>
      </c>
      <c r="N2693" s="16" t="n">
        <v>0</v>
      </c>
      <c r="O2693" s="16" t="n">
        <v>0</v>
      </c>
      <c r="P2693" s="23" t="n">
        <v>0</v>
      </c>
      <c r="Q2693" s="22"/>
      <c r="R2693" s="38"/>
      <c r="S2693" s="25" t="n">
        <f aca="false">SUM(F2693,H2693,J2693,K2693,L2693,M2693)</f>
        <v>66.039911344</v>
      </c>
      <c r="T2693" s="25" t="n">
        <f aca="false">SUM(F2693,H2693,J2693,K2693,L2693,M2693,Q2693)</f>
        <v>66.039911344</v>
      </c>
      <c r="AMH2693" s="13"/>
      <c r="AMI2693" s="0"/>
      <c r="AMJ2693" s="0"/>
    </row>
    <row r="2694" s="39" customFormat="true" ht="13.8" hidden="false" customHeight="false" outlineLevel="0" collapsed="false">
      <c r="A2694" s="27" t="n">
        <v>40301842</v>
      </c>
      <c r="B2694" s="28" t="s">
        <v>2723</v>
      </c>
      <c r="C2694" s="29" t="n">
        <v>0.01</v>
      </c>
      <c r="D2694" s="29" t="s">
        <v>2637</v>
      </c>
      <c r="E2694" s="27" t="s">
        <v>50</v>
      </c>
      <c r="F2694" s="19" t="n">
        <f aca="false">IF(C2694="",VLOOKUP(E2694,'PORTE E UCO'!$A$5:$D$46,4,0),VLOOKUP(E2694,'PORTE E UCO'!$A$5:$D$46,4,0)*C2694)</f>
        <v>0.17661556</v>
      </c>
      <c r="G2694" s="30" t="n">
        <v>0.54</v>
      </c>
      <c r="H2694" s="21" t="n">
        <f aca="false">G2694*$R$2</f>
        <v>10.62376128</v>
      </c>
      <c r="I2694" s="27" t="n">
        <v>0</v>
      </c>
      <c r="J2694" s="22" t="str">
        <f aca="false">IF(I2694&gt;=1,F2694*$J$2,"")</f>
        <v/>
      </c>
      <c r="K2694" s="22" t="str">
        <f aca="false">IF(I2694&gt;=2,F2694*$K$2,"")</f>
        <v/>
      </c>
      <c r="L2694" s="22" t="str">
        <f aca="false">IF(I2694&gt;=3,F2694*$L$2,"")</f>
        <v/>
      </c>
      <c r="M2694" s="22" t="str">
        <f aca="false">IF(I2694&gt;=4,F2694*$M$2,"")</f>
        <v/>
      </c>
      <c r="N2694" s="27" t="n">
        <v>0</v>
      </c>
      <c r="O2694" s="27" t="n">
        <v>0</v>
      </c>
      <c r="P2694" s="31" t="n">
        <v>0</v>
      </c>
      <c r="Q2694" s="32"/>
      <c r="R2694" s="38"/>
      <c r="S2694" s="25" t="n">
        <f aca="false">SUM(F2694,H2694,J2694,K2694,L2694,M2694)</f>
        <v>10.80037684</v>
      </c>
      <c r="T2694" s="25" t="n">
        <f aca="false">SUM(F2694,H2694,J2694,K2694,L2694,M2694,Q2694)</f>
        <v>10.80037684</v>
      </c>
      <c r="AMH2694" s="13"/>
      <c r="AMI2694" s="0"/>
      <c r="AMJ2694" s="0"/>
    </row>
    <row r="2695" s="39" customFormat="true" ht="13.8" hidden="false" customHeight="false" outlineLevel="0" collapsed="false">
      <c r="A2695" s="16" t="n">
        <v>40301850</v>
      </c>
      <c r="B2695" s="17" t="s">
        <v>2724</v>
      </c>
      <c r="C2695" s="18" t="n">
        <v>0.1</v>
      </c>
      <c r="D2695" s="18" t="s">
        <v>2637</v>
      </c>
      <c r="E2695" s="16" t="s">
        <v>50</v>
      </c>
      <c r="F2695" s="19" t="n">
        <f aca="false">IF(C2695="",VLOOKUP(E2695,'PORTE E UCO'!$A$5:$D$46,4,0),VLOOKUP(E2695,'PORTE E UCO'!$A$5:$D$46,4,0)*C2695)</f>
        <v>1.7661556</v>
      </c>
      <c r="G2695" s="20" t="n">
        <v>2.097</v>
      </c>
      <c r="H2695" s="21" t="n">
        <f aca="false">G2695*$R$2</f>
        <v>41.255606304</v>
      </c>
      <c r="I2695" s="16" t="n">
        <v>0</v>
      </c>
      <c r="J2695" s="22" t="str">
        <f aca="false">IF(I2695&gt;=1,F2695*$J$2,"")</f>
        <v/>
      </c>
      <c r="K2695" s="22" t="str">
        <f aca="false">IF(I2695&gt;=2,F2695*$K$2,"")</f>
        <v/>
      </c>
      <c r="L2695" s="22" t="str">
        <f aca="false">IF(I2695&gt;=3,F2695*$L$2,"")</f>
        <v/>
      </c>
      <c r="M2695" s="22" t="str">
        <f aca="false">IF(I2695&gt;=4,F2695*$M$2,"")</f>
        <v/>
      </c>
      <c r="N2695" s="16" t="n">
        <v>0</v>
      </c>
      <c r="O2695" s="16" t="n">
        <v>0</v>
      </c>
      <c r="P2695" s="23" t="n">
        <v>0</v>
      </c>
      <c r="Q2695" s="22"/>
      <c r="R2695" s="38"/>
      <c r="S2695" s="25" t="n">
        <f aca="false">SUM(F2695,H2695,J2695,K2695,L2695,M2695)</f>
        <v>43.021761904</v>
      </c>
      <c r="T2695" s="25" t="n">
        <f aca="false">SUM(F2695,H2695,J2695,K2695,L2695,M2695,Q2695)</f>
        <v>43.021761904</v>
      </c>
      <c r="AMH2695" s="13"/>
      <c r="AMI2695" s="0"/>
      <c r="AMJ2695" s="0"/>
    </row>
    <row r="2696" s="39" customFormat="true" ht="13.8" hidden="false" customHeight="false" outlineLevel="0" collapsed="false">
      <c r="A2696" s="27" t="n">
        <v>40301877</v>
      </c>
      <c r="B2696" s="28" t="s">
        <v>2725</v>
      </c>
      <c r="C2696" s="29" t="n">
        <v>0.01</v>
      </c>
      <c r="D2696" s="29" t="s">
        <v>2637</v>
      </c>
      <c r="E2696" s="27" t="s">
        <v>50</v>
      </c>
      <c r="F2696" s="19" t="n">
        <f aca="false">IF(C2696="",VLOOKUP(E2696,'PORTE E UCO'!$A$5:$D$46,4,0),VLOOKUP(E2696,'PORTE E UCO'!$A$5:$D$46,4,0)*C2696)</f>
        <v>0.17661556</v>
      </c>
      <c r="G2696" s="30" t="n">
        <v>0.72</v>
      </c>
      <c r="H2696" s="21" t="n">
        <f aca="false">G2696*$R$2</f>
        <v>14.16501504</v>
      </c>
      <c r="I2696" s="27" t="n">
        <v>0</v>
      </c>
      <c r="J2696" s="22" t="str">
        <f aca="false">IF(I2696&gt;=1,F2696*$J$2,"")</f>
        <v/>
      </c>
      <c r="K2696" s="22" t="str">
        <f aca="false">IF(I2696&gt;=2,F2696*$K$2,"")</f>
        <v/>
      </c>
      <c r="L2696" s="22" t="str">
        <f aca="false">IF(I2696&gt;=3,F2696*$L$2,"")</f>
        <v/>
      </c>
      <c r="M2696" s="22" t="str">
        <f aca="false">IF(I2696&gt;=4,F2696*$M$2,"")</f>
        <v/>
      </c>
      <c r="N2696" s="27" t="n">
        <v>0</v>
      </c>
      <c r="O2696" s="27" t="n">
        <v>0</v>
      </c>
      <c r="P2696" s="31" t="n">
        <v>0</v>
      </c>
      <c r="Q2696" s="32"/>
      <c r="R2696" s="38"/>
      <c r="S2696" s="25" t="n">
        <f aca="false">SUM(F2696,H2696,J2696,K2696,L2696,M2696)</f>
        <v>14.3416306</v>
      </c>
      <c r="T2696" s="25" t="n">
        <f aca="false">SUM(F2696,H2696,J2696,K2696,L2696,M2696,Q2696)</f>
        <v>14.3416306</v>
      </c>
      <c r="AMH2696" s="13"/>
      <c r="AMI2696" s="0"/>
      <c r="AMJ2696" s="0"/>
    </row>
    <row r="2697" s="39" customFormat="true" ht="13.8" hidden="false" customHeight="false" outlineLevel="0" collapsed="false">
      <c r="A2697" s="16" t="n">
        <v>40301869</v>
      </c>
      <c r="B2697" s="17" t="s">
        <v>2726</v>
      </c>
      <c r="C2697" s="18" t="n">
        <v>0.01</v>
      </c>
      <c r="D2697" s="18" t="s">
        <v>2637</v>
      </c>
      <c r="E2697" s="16" t="s">
        <v>50</v>
      </c>
      <c r="F2697" s="19" t="n">
        <f aca="false">IF(C2697="",VLOOKUP(E2697,'PORTE E UCO'!$A$5:$D$46,4,0),VLOOKUP(E2697,'PORTE E UCO'!$A$5:$D$46,4,0)*C2697)</f>
        <v>0.17661556</v>
      </c>
      <c r="G2697" s="20" t="n">
        <v>0.72</v>
      </c>
      <c r="H2697" s="21" t="n">
        <f aca="false">G2697*$R$2</f>
        <v>14.16501504</v>
      </c>
      <c r="I2697" s="16" t="n">
        <v>0</v>
      </c>
      <c r="J2697" s="22" t="str">
        <f aca="false">IF(I2697&gt;=1,F2697*$J$2,"")</f>
        <v/>
      </c>
      <c r="K2697" s="22" t="str">
        <f aca="false">IF(I2697&gt;=2,F2697*$K$2,"")</f>
        <v/>
      </c>
      <c r="L2697" s="22" t="str">
        <f aca="false">IF(I2697&gt;=3,F2697*$L$2,"")</f>
        <v/>
      </c>
      <c r="M2697" s="22" t="str">
        <f aca="false">IF(I2697&gt;=4,F2697*$M$2,"")</f>
        <v/>
      </c>
      <c r="N2697" s="16" t="n">
        <v>0</v>
      </c>
      <c r="O2697" s="16" t="n">
        <v>0</v>
      </c>
      <c r="P2697" s="23" t="n">
        <v>0</v>
      </c>
      <c r="Q2697" s="22"/>
      <c r="R2697" s="38"/>
      <c r="S2697" s="25" t="n">
        <f aca="false">SUM(F2697,H2697,J2697,K2697,L2697,M2697)</f>
        <v>14.3416306</v>
      </c>
      <c r="T2697" s="25" t="n">
        <f aca="false">SUM(F2697,H2697,J2697,K2697,L2697,M2697,Q2697)</f>
        <v>14.3416306</v>
      </c>
      <c r="AMH2697" s="13"/>
      <c r="AMI2697" s="0"/>
      <c r="AMJ2697" s="0"/>
    </row>
    <row r="2698" s="39" customFormat="true" ht="13.8" hidden="false" customHeight="false" outlineLevel="0" collapsed="false">
      <c r="A2698" s="27" t="n">
        <v>40301893</v>
      </c>
      <c r="B2698" s="28" t="s">
        <v>2727</v>
      </c>
      <c r="C2698" s="29" t="n">
        <v>0.1</v>
      </c>
      <c r="D2698" s="29" t="s">
        <v>2637</v>
      </c>
      <c r="E2698" s="27" t="s">
        <v>50</v>
      </c>
      <c r="F2698" s="19" t="n">
        <f aca="false">IF(C2698="",VLOOKUP(E2698,'PORTE E UCO'!$A$5:$D$46,4,0),VLOOKUP(E2698,'PORTE E UCO'!$A$5:$D$46,4,0)*C2698)</f>
        <v>1.7661556</v>
      </c>
      <c r="G2698" s="30" t="n">
        <v>3.267</v>
      </c>
      <c r="H2698" s="21" t="n">
        <f aca="false">G2698*$R$2</f>
        <v>64.273755744</v>
      </c>
      <c r="I2698" s="27" t="n">
        <v>0</v>
      </c>
      <c r="J2698" s="22" t="str">
        <f aca="false">IF(I2698&gt;=1,F2698*$J$2,"")</f>
        <v/>
      </c>
      <c r="K2698" s="22" t="str">
        <f aca="false">IF(I2698&gt;=2,F2698*$K$2,"")</f>
        <v/>
      </c>
      <c r="L2698" s="22" t="str">
        <f aca="false">IF(I2698&gt;=3,F2698*$L$2,"")</f>
        <v/>
      </c>
      <c r="M2698" s="22" t="str">
        <f aca="false">IF(I2698&gt;=4,F2698*$M$2,"")</f>
        <v/>
      </c>
      <c r="N2698" s="27" t="n">
        <v>0</v>
      </c>
      <c r="O2698" s="27" t="n">
        <v>0</v>
      </c>
      <c r="P2698" s="31" t="n">
        <v>0</v>
      </c>
      <c r="Q2698" s="32"/>
      <c r="R2698" s="38"/>
      <c r="S2698" s="25" t="n">
        <f aca="false">SUM(F2698,H2698,J2698,K2698,L2698,M2698)</f>
        <v>66.039911344</v>
      </c>
      <c r="T2698" s="25" t="n">
        <f aca="false">SUM(F2698,H2698,J2698,K2698,L2698,M2698,Q2698)</f>
        <v>66.039911344</v>
      </c>
      <c r="AMH2698" s="13"/>
      <c r="AMI2698" s="0"/>
      <c r="AMJ2698" s="0"/>
    </row>
    <row r="2699" s="39" customFormat="true" ht="13.8" hidden="false" customHeight="false" outlineLevel="0" collapsed="false">
      <c r="A2699" s="16" t="n">
        <v>40301907</v>
      </c>
      <c r="B2699" s="17" t="s">
        <v>2728</v>
      </c>
      <c r="C2699" s="18" t="n">
        <v>0.1</v>
      </c>
      <c r="D2699" s="18" t="s">
        <v>2637</v>
      </c>
      <c r="E2699" s="16" t="s">
        <v>50</v>
      </c>
      <c r="F2699" s="19" t="n">
        <f aca="false">IF(C2699="",VLOOKUP(E2699,'PORTE E UCO'!$A$5:$D$46,4,0),VLOOKUP(E2699,'PORTE E UCO'!$A$5:$D$46,4,0)*C2699)</f>
        <v>1.7661556</v>
      </c>
      <c r="G2699" s="20" t="n">
        <v>3.267</v>
      </c>
      <c r="H2699" s="21" t="n">
        <f aca="false">G2699*$R$2</f>
        <v>64.273755744</v>
      </c>
      <c r="I2699" s="16" t="n">
        <v>0</v>
      </c>
      <c r="J2699" s="22" t="str">
        <f aca="false">IF(I2699&gt;=1,F2699*$J$2,"")</f>
        <v/>
      </c>
      <c r="K2699" s="22" t="str">
        <f aca="false">IF(I2699&gt;=2,F2699*$K$2,"")</f>
        <v/>
      </c>
      <c r="L2699" s="22" t="str">
        <f aca="false">IF(I2699&gt;=3,F2699*$L$2,"")</f>
        <v/>
      </c>
      <c r="M2699" s="22" t="str">
        <f aca="false">IF(I2699&gt;=4,F2699*$M$2,"")</f>
        <v/>
      </c>
      <c r="N2699" s="16" t="n">
        <v>0</v>
      </c>
      <c r="O2699" s="16" t="n">
        <v>0</v>
      </c>
      <c r="P2699" s="23" t="n">
        <v>0</v>
      </c>
      <c r="Q2699" s="22"/>
      <c r="R2699" s="38"/>
      <c r="S2699" s="25" t="n">
        <f aca="false">SUM(F2699,H2699,J2699,K2699,L2699,M2699)</f>
        <v>66.039911344</v>
      </c>
      <c r="T2699" s="25" t="n">
        <f aca="false">SUM(F2699,H2699,J2699,K2699,L2699,M2699,Q2699)</f>
        <v>66.039911344</v>
      </c>
      <c r="AMH2699" s="13"/>
      <c r="AMI2699" s="0"/>
      <c r="AMJ2699" s="0"/>
    </row>
    <row r="2700" s="39" customFormat="true" ht="13.8" hidden="false" customHeight="false" outlineLevel="0" collapsed="false">
      <c r="A2700" s="27" t="n">
        <v>40301915</v>
      </c>
      <c r="B2700" s="28" t="s">
        <v>2729</v>
      </c>
      <c r="C2700" s="29" t="n">
        <v>0.01</v>
      </c>
      <c r="D2700" s="29" t="s">
        <v>2637</v>
      </c>
      <c r="E2700" s="27" t="s">
        <v>50</v>
      </c>
      <c r="F2700" s="19" t="n">
        <f aca="false">IF(C2700="",VLOOKUP(E2700,'PORTE E UCO'!$A$5:$D$46,4,0),VLOOKUP(E2700,'PORTE E UCO'!$A$5:$D$46,4,0)*C2700)</f>
        <v>0.17661556</v>
      </c>
      <c r="G2700" s="30" t="n">
        <v>0.72</v>
      </c>
      <c r="H2700" s="21" t="n">
        <f aca="false">G2700*$R$2</f>
        <v>14.16501504</v>
      </c>
      <c r="I2700" s="27" t="n">
        <v>0</v>
      </c>
      <c r="J2700" s="22" t="str">
        <f aca="false">IF(I2700&gt;=1,F2700*$J$2,"")</f>
        <v/>
      </c>
      <c r="K2700" s="22" t="str">
        <f aca="false">IF(I2700&gt;=2,F2700*$K$2,"")</f>
        <v/>
      </c>
      <c r="L2700" s="22" t="str">
        <f aca="false">IF(I2700&gt;=3,F2700*$L$2,"")</f>
        <v/>
      </c>
      <c r="M2700" s="22" t="str">
        <f aca="false">IF(I2700&gt;=4,F2700*$M$2,"")</f>
        <v/>
      </c>
      <c r="N2700" s="27" t="n">
        <v>0</v>
      </c>
      <c r="O2700" s="27" t="n">
        <v>0</v>
      </c>
      <c r="P2700" s="31" t="n">
        <v>0</v>
      </c>
      <c r="Q2700" s="32"/>
      <c r="R2700" s="38"/>
      <c r="S2700" s="25" t="n">
        <f aca="false">SUM(F2700,H2700,J2700,K2700,L2700,M2700)</f>
        <v>14.3416306</v>
      </c>
      <c r="T2700" s="25" t="n">
        <f aca="false">SUM(F2700,H2700,J2700,K2700,L2700,M2700,Q2700)</f>
        <v>14.3416306</v>
      </c>
      <c r="AMH2700" s="13"/>
      <c r="AMI2700" s="0"/>
      <c r="AMJ2700" s="0"/>
    </row>
    <row r="2701" s="39" customFormat="true" ht="13.8" hidden="false" customHeight="false" outlineLevel="0" collapsed="false">
      <c r="A2701" s="16" t="n">
        <v>40301885</v>
      </c>
      <c r="B2701" s="17" t="s">
        <v>2730</v>
      </c>
      <c r="C2701" s="18" t="n">
        <v>0.01</v>
      </c>
      <c r="D2701" s="18" t="s">
        <v>2637</v>
      </c>
      <c r="E2701" s="16" t="s">
        <v>50</v>
      </c>
      <c r="F2701" s="19" t="n">
        <f aca="false">IF(C2701="",VLOOKUP(E2701,'PORTE E UCO'!$A$5:$D$46,4,0),VLOOKUP(E2701,'PORTE E UCO'!$A$5:$D$46,4,0)*C2701)</f>
        <v>0.17661556</v>
      </c>
      <c r="G2701" s="20" t="n">
        <v>0.72</v>
      </c>
      <c r="H2701" s="21" t="n">
        <f aca="false">G2701*$R$2</f>
        <v>14.16501504</v>
      </c>
      <c r="I2701" s="16" t="n">
        <v>0</v>
      </c>
      <c r="J2701" s="22" t="str">
        <f aca="false">IF(I2701&gt;=1,F2701*$J$2,"")</f>
        <v/>
      </c>
      <c r="K2701" s="22" t="str">
        <f aca="false">IF(I2701&gt;=2,F2701*$K$2,"")</f>
        <v/>
      </c>
      <c r="L2701" s="22" t="str">
        <f aca="false">IF(I2701&gt;=3,F2701*$L$2,"")</f>
        <v/>
      </c>
      <c r="M2701" s="22" t="str">
        <f aca="false">IF(I2701&gt;=4,F2701*$M$2,"")</f>
        <v/>
      </c>
      <c r="N2701" s="16" t="n">
        <v>0</v>
      </c>
      <c r="O2701" s="16" t="n">
        <v>0</v>
      </c>
      <c r="P2701" s="23" t="n">
        <v>0</v>
      </c>
      <c r="Q2701" s="22"/>
      <c r="R2701" s="38"/>
      <c r="S2701" s="25" t="n">
        <f aca="false">SUM(F2701,H2701,J2701,K2701,L2701,M2701)</f>
        <v>14.3416306</v>
      </c>
      <c r="T2701" s="25" t="n">
        <f aca="false">SUM(F2701,H2701,J2701,K2701,L2701,M2701,Q2701)</f>
        <v>14.3416306</v>
      </c>
      <c r="AMH2701" s="13"/>
      <c r="AMI2701" s="0"/>
      <c r="AMJ2701" s="0"/>
    </row>
    <row r="2702" s="39" customFormat="true" ht="13.8" hidden="false" customHeight="false" outlineLevel="0" collapsed="false">
      <c r="A2702" s="27" t="n">
        <v>40301923</v>
      </c>
      <c r="B2702" s="28" t="s">
        <v>2731</v>
      </c>
      <c r="C2702" s="29" t="n">
        <v>0.01</v>
      </c>
      <c r="D2702" s="29" t="s">
        <v>2637</v>
      </c>
      <c r="E2702" s="27" t="s">
        <v>50</v>
      </c>
      <c r="F2702" s="19" t="n">
        <f aca="false">IF(C2702="",VLOOKUP(E2702,'PORTE E UCO'!$A$5:$D$46,4,0),VLOOKUP(E2702,'PORTE E UCO'!$A$5:$D$46,4,0)*C2702)</f>
        <v>0.17661556</v>
      </c>
      <c r="G2702" s="30" t="n">
        <v>0.54</v>
      </c>
      <c r="H2702" s="21" t="n">
        <f aca="false">G2702*$R$2</f>
        <v>10.62376128</v>
      </c>
      <c r="I2702" s="27" t="n">
        <v>0</v>
      </c>
      <c r="J2702" s="22" t="str">
        <f aca="false">IF(I2702&gt;=1,F2702*$J$2,"")</f>
        <v/>
      </c>
      <c r="K2702" s="22" t="str">
        <f aca="false">IF(I2702&gt;=2,F2702*$K$2,"")</f>
        <v/>
      </c>
      <c r="L2702" s="22" t="str">
        <f aca="false">IF(I2702&gt;=3,F2702*$L$2,"")</f>
        <v/>
      </c>
      <c r="M2702" s="22" t="str">
        <f aca="false">IF(I2702&gt;=4,F2702*$M$2,"")</f>
        <v/>
      </c>
      <c r="N2702" s="27" t="n">
        <v>0</v>
      </c>
      <c r="O2702" s="27" t="n">
        <v>0</v>
      </c>
      <c r="P2702" s="31" t="n">
        <v>0</v>
      </c>
      <c r="Q2702" s="32"/>
      <c r="R2702" s="38"/>
      <c r="S2702" s="25" t="n">
        <f aca="false">SUM(F2702,H2702,J2702,K2702,L2702,M2702)</f>
        <v>10.80037684</v>
      </c>
      <c r="T2702" s="25" t="n">
        <f aca="false">SUM(F2702,H2702,J2702,K2702,L2702,M2702,Q2702)</f>
        <v>10.80037684</v>
      </c>
      <c r="AMH2702" s="13"/>
      <c r="AMI2702" s="0"/>
      <c r="AMJ2702" s="0"/>
    </row>
    <row r="2703" s="39" customFormat="true" ht="13.8" hidden="false" customHeight="false" outlineLevel="0" collapsed="false">
      <c r="A2703" s="16" t="n">
        <v>40301931</v>
      </c>
      <c r="B2703" s="17" t="s">
        <v>2732</v>
      </c>
      <c r="C2703" s="18" t="n">
        <v>0.01</v>
      </c>
      <c r="D2703" s="18" t="s">
        <v>2637</v>
      </c>
      <c r="E2703" s="16" t="s">
        <v>50</v>
      </c>
      <c r="F2703" s="19" t="n">
        <f aca="false">IF(C2703="",VLOOKUP(E2703,'PORTE E UCO'!$A$5:$D$46,4,0),VLOOKUP(E2703,'PORTE E UCO'!$A$5:$D$46,4,0)*C2703)</f>
        <v>0.17661556</v>
      </c>
      <c r="G2703" s="20" t="n">
        <v>0.387</v>
      </c>
      <c r="H2703" s="21" t="n">
        <f aca="false">G2703*$R$2</f>
        <v>7.613695584</v>
      </c>
      <c r="I2703" s="16" t="n">
        <v>0</v>
      </c>
      <c r="J2703" s="22" t="str">
        <f aca="false">IF(I2703&gt;=1,F2703*$J$2,"")</f>
        <v/>
      </c>
      <c r="K2703" s="22" t="str">
        <f aca="false">IF(I2703&gt;=2,F2703*$K$2,"")</f>
        <v/>
      </c>
      <c r="L2703" s="22" t="str">
        <f aca="false">IF(I2703&gt;=3,F2703*$L$2,"")</f>
        <v/>
      </c>
      <c r="M2703" s="22" t="str">
        <f aca="false">IF(I2703&gt;=4,F2703*$M$2,"")</f>
        <v/>
      </c>
      <c r="N2703" s="16" t="n">
        <v>0</v>
      </c>
      <c r="O2703" s="16" t="n">
        <v>0</v>
      </c>
      <c r="P2703" s="23" t="n">
        <v>0</v>
      </c>
      <c r="Q2703" s="22"/>
      <c r="R2703" s="38"/>
      <c r="S2703" s="25" t="n">
        <f aca="false">SUM(F2703,H2703,J2703,K2703,L2703,M2703)</f>
        <v>7.790311144</v>
      </c>
      <c r="T2703" s="25" t="n">
        <f aca="false">SUM(F2703,H2703,J2703,K2703,L2703,M2703,Q2703)</f>
        <v>7.790311144</v>
      </c>
      <c r="AMH2703" s="13"/>
      <c r="AMI2703" s="0"/>
      <c r="AMJ2703" s="0"/>
    </row>
    <row r="2704" s="39" customFormat="true" ht="13.8" hidden="false" customHeight="false" outlineLevel="0" collapsed="false">
      <c r="A2704" s="27" t="n">
        <v>40301940</v>
      </c>
      <c r="B2704" s="28" t="s">
        <v>2733</v>
      </c>
      <c r="C2704" s="29" t="n">
        <v>0.01</v>
      </c>
      <c r="D2704" s="29" t="s">
        <v>2637</v>
      </c>
      <c r="E2704" s="27" t="s">
        <v>50</v>
      </c>
      <c r="F2704" s="19" t="n">
        <f aca="false">IF(C2704="",VLOOKUP(E2704,'PORTE E UCO'!$A$5:$D$46,4,0),VLOOKUP(E2704,'PORTE E UCO'!$A$5:$D$46,4,0)*C2704)</f>
        <v>0.17661556</v>
      </c>
      <c r="G2704" s="30" t="n">
        <v>0.72</v>
      </c>
      <c r="H2704" s="21" t="n">
        <f aca="false">G2704*$R$2</f>
        <v>14.16501504</v>
      </c>
      <c r="I2704" s="27" t="n">
        <v>0</v>
      </c>
      <c r="J2704" s="22" t="str">
        <f aca="false">IF(I2704&gt;=1,F2704*$J$2,"")</f>
        <v/>
      </c>
      <c r="K2704" s="22" t="str">
        <f aca="false">IF(I2704&gt;=2,F2704*$K$2,"")</f>
        <v/>
      </c>
      <c r="L2704" s="22" t="str">
        <f aca="false">IF(I2704&gt;=3,F2704*$L$2,"")</f>
        <v/>
      </c>
      <c r="M2704" s="22" t="str">
        <f aca="false">IF(I2704&gt;=4,F2704*$M$2,"")</f>
        <v/>
      </c>
      <c r="N2704" s="27" t="n">
        <v>0</v>
      </c>
      <c r="O2704" s="27" t="n">
        <v>0</v>
      </c>
      <c r="P2704" s="31" t="n">
        <v>0</v>
      </c>
      <c r="Q2704" s="32"/>
      <c r="R2704" s="38"/>
      <c r="S2704" s="25" t="n">
        <f aca="false">SUM(F2704,H2704,J2704,K2704,L2704,M2704)</f>
        <v>14.3416306</v>
      </c>
      <c r="T2704" s="25" t="n">
        <f aca="false">SUM(F2704,H2704,J2704,K2704,L2704,M2704,Q2704)</f>
        <v>14.3416306</v>
      </c>
      <c r="AMH2704" s="13"/>
      <c r="AMI2704" s="0"/>
      <c r="AMJ2704" s="0"/>
    </row>
    <row r="2705" s="39" customFormat="true" ht="13.8" hidden="false" customHeight="false" outlineLevel="0" collapsed="false">
      <c r="A2705" s="16" t="n">
        <v>40301958</v>
      </c>
      <c r="B2705" s="17" t="s">
        <v>2734</v>
      </c>
      <c r="C2705" s="18" t="n">
        <v>0.01</v>
      </c>
      <c r="D2705" s="18" t="s">
        <v>2637</v>
      </c>
      <c r="E2705" s="16" t="s">
        <v>50</v>
      </c>
      <c r="F2705" s="19" t="n">
        <f aca="false">IF(C2705="",VLOOKUP(E2705,'PORTE E UCO'!$A$5:$D$46,4,0),VLOOKUP(E2705,'PORTE E UCO'!$A$5:$D$46,4,0)*C2705)</f>
        <v>0.17661556</v>
      </c>
      <c r="G2705" s="20" t="n">
        <v>0.72</v>
      </c>
      <c r="H2705" s="21" t="n">
        <f aca="false">G2705*$R$2</f>
        <v>14.16501504</v>
      </c>
      <c r="I2705" s="16" t="n">
        <v>0</v>
      </c>
      <c r="J2705" s="22" t="str">
        <f aca="false">IF(I2705&gt;=1,F2705*$J$2,"")</f>
        <v/>
      </c>
      <c r="K2705" s="22" t="str">
        <f aca="false">IF(I2705&gt;=2,F2705*$K$2,"")</f>
        <v/>
      </c>
      <c r="L2705" s="22" t="str">
        <f aca="false">IF(I2705&gt;=3,F2705*$L$2,"")</f>
        <v/>
      </c>
      <c r="M2705" s="22" t="str">
        <f aca="false">IF(I2705&gt;=4,F2705*$M$2,"")</f>
        <v/>
      </c>
      <c r="N2705" s="16" t="n">
        <v>0</v>
      </c>
      <c r="O2705" s="16" t="n">
        <v>0</v>
      </c>
      <c r="P2705" s="23" t="n">
        <v>0</v>
      </c>
      <c r="Q2705" s="22"/>
      <c r="R2705" s="38"/>
      <c r="S2705" s="25" t="n">
        <f aca="false">SUM(F2705,H2705,J2705,K2705,L2705,M2705)</f>
        <v>14.3416306</v>
      </c>
      <c r="T2705" s="25" t="n">
        <f aca="false">SUM(F2705,H2705,J2705,K2705,L2705,M2705,Q2705)</f>
        <v>14.3416306</v>
      </c>
      <c r="AMH2705" s="13"/>
      <c r="AMI2705" s="0"/>
      <c r="AMJ2705" s="0"/>
    </row>
    <row r="2706" s="39" customFormat="true" ht="13.8" hidden="false" customHeight="false" outlineLevel="0" collapsed="false">
      <c r="A2706" s="27" t="n">
        <v>40301966</v>
      </c>
      <c r="B2706" s="28" t="s">
        <v>2735</v>
      </c>
      <c r="C2706" s="29" t="n">
        <v>0.01</v>
      </c>
      <c r="D2706" s="29" t="s">
        <v>2637</v>
      </c>
      <c r="E2706" s="27" t="s">
        <v>50</v>
      </c>
      <c r="F2706" s="19" t="n">
        <f aca="false">IF(C2706="",VLOOKUP(E2706,'PORTE E UCO'!$A$5:$D$46,4,0),VLOOKUP(E2706,'PORTE E UCO'!$A$5:$D$46,4,0)*C2706)</f>
        <v>0.17661556</v>
      </c>
      <c r="G2706" s="30" t="n">
        <v>0.72</v>
      </c>
      <c r="H2706" s="21" t="n">
        <f aca="false">G2706*$R$2</f>
        <v>14.16501504</v>
      </c>
      <c r="I2706" s="27" t="n">
        <v>0</v>
      </c>
      <c r="J2706" s="22" t="str">
        <f aca="false">IF(I2706&gt;=1,F2706*$J$2,"")</f>
        <v/>
      </c>
      <c r="K2706" s="22" t="str">
        <f aca="false">IF(I2706&gt;=2,F2706*$K$2,"")</f>
        <v/>
      </c>
      <c r="L2706" s="22" t="str">
        <f aca="false">IF(I2706&gt;=3,F2706*$L$2,"")</f>
        <v/>
      </c>
      <c r="M2706" s="22" t="str">
        <f aca="false">IF(I2706&gt;=4,F2706*$M$2,"")</f>
        <v/>
      </c>
      <c r="N2706" s="27" t="n">
        <v>0</v>
      </c>
      <c r="O2706" s="27" t="n">
        <v>0</v>
      </c>
      <c r="P2706" s="31" t="n">
        <v>0</v>
      </c>
      <c r="Q2706" s="32"/>
      <c r="R2706" s="38"/>
      <c r="S2706" s="25" t="n">
        <f aca="false">SUM(F2706,H2706,J2706,K2706,L2706,M2706)</f>
        <v>14.3416306</v>
      </c>
      <c r="T2706" s="25" t="n">
        <f aca="false">SUM(F2706,H2706,J2706,K2706,L2706,M2706,Q2706)</f>
        <v>14.3416306</v>
      </c>
      <c r="AMH2706" s="13"/>
      <c r="AMI2706" s="0"/>
      <c r="AMJ2706" s="0"/>
    </row>
    <row r="2707" s="39" customFormat="true" ht="13.8" hidden="false" customHeight="false" outlineLevel="0" collapsed="false">
      <c r="A2707" s="16" t="n">
        <v>40301982</v>
      </c>
      <c r="B2707" s="17" t="s">
        <v>2736</v>
      </c>
      <c r="C2707" s="18" t="n">
        <v>0.75</v>
      </c>
      <c r="D2707" s="18" t="s">
        <v>2637</v>
      </c>
      <c r="E2707" s="16" t="s">
        <v>50</v>
      </c>
      <c r="F2707" s="19" t="n">
        <f aca="false">IF(C2707="",VLOOKUP(E2707,'PORTE E UCO'!$A$5:$D$46,4,0),VLOOKUP(E2707,'PORTE E UCO'!$A$5:$D$46,4,0)*C2707)</f>
        <v>13.246167</v>
      </c>
      <c r="G2707" s="20" t="n">
        <v>17.982</v>
      </c>
      <c r="H2707" s="21" t="n">
        <f aca="false">G2707*$R$2</f>
        <v>353.771250624</v>
      </c>
      <c r="I2707" s="16" t="n">
        <v>0</v>
      </c>
      <c r="J2707" s="22" t="str">
        <f aca="false">IF(I2707&gt;=1,F2707*$J$2,"")</f>
        <v/>
      </c>
      <c r="K2707" s="22" t="str">
        <f aca="false">IF(I2707&gt;=2,F2707*$K$2,"")</f>
        <v/>
      </c>
      <c r="L2707" s="22" t="str">
        <f aca="false">IF(I2707&gt;=3,F2707*$L$2,"")</f>
        <v/>
      </c>
      <c r="M2707" s="22" t="str">
        <f aca="false">IF(I2707&gt;=4,F2707*$M$2,"")</f>
        <v/>
      </c>
      <c r="N2707" s="16" t="n">
        <v>0</v>
      </c>
      <c r="O2707" s="16" t="n">
        <v>0</v>
      </c>
      <c r="P2707" s="23" t="n">
        <v>0</v>
      </c>
      <c r="Q2707" s="22"/>
      <c r="R2707" s="38"/>
      <c r="S2707" s="25" t="n">
        <f aca="false">SUM(F2707,H2707,J2707,K2707,L2707,M2707)</f>
        <v>367.017417624</v>
      </c>
      <c r="T2707" s="25" t="n">
        <f aca="false">SUM(F2707,H2707,J2707,K2707,L2707,M2707,Q2707)</f>
        <v>367.017417624</v>
      </c>
      <c r="AMH2707" s="13"/>
      <c r="AMI2707" s="0"/>
      <c r="AMJ2707" s="0"/>
    </row>
    <row r="2708" s="39" customFormat="true" ht="13.8" hidden="false" customHeight="false" outlineLevel="0" collapsed="false">
      <c r="A2708" s="27" t="n">
        <v>40301974</v>
      </c>
      <c r="B2708" s="28" t="s">
        <v>2737</v>
      </c>
      <c r="C2708" s="29" t="n">
        <v>0.04</v>
      </c>
      <c r="D2708" s="29" t="s">
        <v>2637</v>
      </c>
      <c r="E2708" s="27" t="s">
        <v>50</v>
      </c>
      <c r="F2708" s="19" t="n">
        <f aca="false">IF(C2708="",VLOOKUP(E2708,'PORTE E UCO'!$A$5:$D$46,4,0),VLOOKUP(E2708,'PORTE E UCO'!$A$5:$D$46,4,0)*C2708)</f>
        <v>0.70646224</v>
      </c>
      <c r="G2708" s="30" t="n">
        <v>1.44</v>
      </c>
      <c r="H2708" s="21" t="n">
        <f aca="false">G2708*$R$2</f>
        <v>28.33003008</v>
      </c>
      <c r="I2708" s="27" t="n">
        <v>0</v>
      </c>
      <c r="J2708" s="22" t="str">
        <f aca="false">IF(I2708&gt;=1,F2708*$J$2,"")</f>
        <v/>
      </c>
      <c r="K2708" s="22" t="str">
        <f aca="false">IF(I2708&gt;=2,F2708*$K$2,"")</f>
        <v/>
      </c>
      <c r="L2708" s="22" t="str">
        <f aca="false">IF(I2708&gt;=3,F2708*$L$2,"")</f>
        <v/>
      </c>
      <c r="M2708" s="22" t="str">
        <f aca="false">IF(I2708&gt;=4,F2708*$M$2,"")</f>
        <v/>
      </c>
      <c r="N2708" s="27" t="n">
        <v>0</v>
      </c>
      <c r="O2708" s="27" t="n">
        <v>0</v>
      </c>
      <c r="P2708" s="31" t="n">
        <v>0</v>
      </c>
      <c r="Q2708" s="32"/>
      <c r="R2708" s="38"/>
      <c r="S2708" s="25" t="n">
        <f aca="false">SUM(F2708,H2708,J2708,K2708,L2708,M2708)</f>
        <v>29.03649232</v>
      </c>
      <c r="T2708" s="25" t="n">
        <f aca="false">SUM(F2708,H2708,J2708,K2708,L2708,M2708,Q2708)</f>
        <v>29.03649232</v>
      </c>
      <c r="AMH2708" s="13"/>
      <c r="AMI2708" s="0"/>
      <c r="AMJ2708" s="0"/>
    </row>
    <row r="2709" s="39" customFormat="true" ht="13.8" hidden="false" customHeight="false" outlineLevel="0" collapsed="false">
      <c r="A2709" s="16" t="n">
        <v>40301990</v>
      </c>
      <c r="B2709" s="17" t="s">
        <v>2738</v>
      </c>
      <c r="C2709" s="18" t="n">
        <v>0.01</v>
      </c>
      <c r="D2709" s="18" t="s">
        <v>2637</v>
      </c>
      <c r="E2709" s="16" t="s">
        <v>50</v>
      </c>
      <c r="F2709" s="19" t="n">
        <f aca="false">IF(C2709="",VLOOKUP(E2709,'PORTE E UCO'!$A$5:$D$46,4,0),VLOOKUP(E2709,'PORTE E UCO'!$A$5:$D$46,4,0)*C2709)</f>
        <v>0.17661556</v>
      </c>
      <c r="G2709" s="20" t="n">
        <v>0.72</v>
      </c>
      <c r="H2709" s="21" t="n">
        <f aca="false">G2709*$R$2</f>
        <v>14.16501504</v>
      </c>
      <c r="I2709" s="16" t="n">
        <v>0</v>
      </c>
      <c r="J2709" s="22" t="str">
        <f aca="false">IF(I2709&gt;=1,F2709*$J$2,"")</f>
        <v/>
      </c>
      <c r="K2709" s="22" t="str">
        <f aca="false">IF(I2709&gt;=2,F2709*$K$2,"")</f>
        <v/>
      </c>
      <c r="L2709" s="22" t="str">
        <f aca="false">IF(I2709&gt;=3,F2709*$L$2,"")</f>
        <v/>
      </c>
      <c r="M2709" s="22" t="str">
        <f aca="false">IF(I2709&gt;=4,F2709*$M$2,"")</f>
        <v/>
      </c>
      <c r="N2709" s="16" t="n">
        <v>0</v>
      </c>
      <c r="O2709" s="16" t="n">
        <v>0</v>
      </c>
      <c r="P2709" s="23" t="n">
        <v>0</v>
      </c>
      <c r="Q2709" s="22"/>
      <c r="R2709" s="38"/>
      <c r="S2709" s="25" t="n">
        <f aca="false">SUM(F2709,H2709,J2709,K2709,L2709,M2709)</f>
        <v>14.3416306</v>
      </c>
      <c r="T2709" s="25" t="n">
        <f aca="false">SUM(F2709,H2709,J2709,K2709,L2709,M2709,Q2709)</f>
        <v>14.3416306</v>
      </c>
      <c r="AMH2709" s="13"/>
      <c r="AMI2709" s="0"/>
      <c r="AMJ2709" s="0"/>
    </row>
    <row r="2710" s="39" customFormat="true" ht="13.8" hidden="false" customHeight="false" outlineLevel="0" collapsed="false">
      <c r="A2710" s="27" t="n">
        <v>40302016</v>
      </c>
      <c r="B2710" s="28" t="s">
        <v>2739</v>
      </c>
      <c r="C2710" s="29" t="n">
        <v>0.1</v>
      </c>
      <c r="D2710" s="29" t="s">
        <v>2637</v>
      </c>
      <c r="E2710" s="27" t="s">
        <v>50</v>
      </c>
      <c r="F2710" s="19" t="n">
        <f aca="false">IF(C2710="",VLOOKUP(E2710,'PORTE E UCO'!$A$5:$D$46,4,0),VLOOKUP(E2710,'PORTE E UCO'!$A$5:$D$46,4,0)*C2710)</f>
        <v>1.7661556</v>
      </c>
      <c r="G2710" s="30" t="n">
        <v>1.764</v>
      </c>
      <c r="H2710" s="21" t="n">
        <f aca="false">G2710*$R$2</f>
        <v>34.704286848</v>
      </c>
      <c r="I2710" s="27" t="n">
        <v>0</v>
      </c>
      <c r="J2710" s="22" t="str">
        <f aca="false">IF(I2710&gt;=1,F2710*$J$2,"")</f>
        <v/>
      </c>
      <c r="K2710" s="22" t="str">
        <f aca="false">IF(I2710&gt;=2,F2710*$K$2,"")</f>
        <v/>
      </c>
      <c r="L2710" s="22" t="str">
        <f aca="false">IF(I2710&gt;=3,F2710*$L$2,"")</f>
        <v/>
      </c>
      <c r="M2710" s="22" t="str">
        <f aca="false">IF(I2710&gt;=4,F2710*$M$2,"")</f>
        <v/>
      </c>
      <c r="N2710" s="27" t="n">
        <v>0</v>
      </c>
      <c r="O2710" s="27" t="n">
        <v>0</v>
      </c>
      <c r="P2710" s="31" t="n">
        <v>0</v>
      </c>
      <c r="Q2710" s="32"/>
      <c r="R2710" s="38"/>
      <c r="S2710" s="25" t="n">
        <f aca="false">SUM(F2710,H2710,J2710,K2710,L2710,M2710)</f>
        <v>36.470442448</v>
      </c>
      <c r="T2710" s="25" t="n">
        <f aca="false">SUM(F2710,H2710,J2710,K2710,L2710,M2710,Q2710)</f>
        <v>36.470442448</v>
      </c>
      <c r="AMH2710" s="13"/>
      <c r="AMI2710" s="0"/>
      <c r="AMJ2710" s="0"/>
    </row>
    <row r="2711" s="39" customFormat="true" ht="14.95" hidden="false" customHeight="false" outlineLevel="0" collapsed="false">
      <c r="A2711" s="16" t="n">
        <v>40302024</v>
      </c>
      <c r="B2711" s="17" t="s">
        <v>2740</v>
      </c>
      <c r="C2711" s="18" t="n">
        <v>0.1</v>
      </c>
      <c r="D2711" s="18" t="s">
        <v>2637</v>
      </c>
      <c r="E2711" s="16" t="s">
        <v>50</v>
      </c>
      <c r="F2711" s="19" t="n">
        <f aca="false">IF(C2711="",VLOOKUP(E2711,'PORTE E UCO'!$A$5:$D$46,4,0),VLOOKUP(E2711,'PORTE E UCO'!$A$5:$D$46,4,0)*C2711)</f>
        <v>1.7661556</v>
      </c>
      <c r="G2711" s="20" t="n">
        <v>2.097</v>
      </c>
      <c r="H2711" s="21" t="n">
        <f aca="false">G2711*$R$2</f>
        <v>41.255606304</v>
      </c>
      <c r="I2711" s="16" t="n">
        <v>0</v>
      </c>
      <c r="J2711" s="22" t="str">
        <f aca="false">IF(I2711&gt;=1,F2711*$J$2,"")</f>
        <v/>
      </c>
      <c r="K2711" s="22" t="str">
        <f aca="false">IF(I2711&gt;=2,F2711*$K$2,"")</f>
        <v/>
      </c>
      <c r="L2711" s="22" t="str">
        <f aca="false">IF(I2711&gt;=3,F2711*$L$2,"")</f>
        <v/>
      </c>
      <c r="M2711" s="22" t="str">
        <f aca="false">IF(I2711&gt;=4,F2711*$M$2,"")</f>
        <v/>
      </c>
      <c r="N2711" s="16" t="n">
        <v>0</v>
      </c>
      <c r="O2711" s="16" t="n">
        <v>0</v>
      </c>
      <c r="P2711" s="23" t="n">
        <v>0</v>
      </c>
      <c r="Q2711" s="22"/>
      <c r="R2711" s="38"/>
      <c r="S2711" s="25" t="n">
        <f aca="false">SUM(F2711,H2711,J2711,K2711,L2711,M2711)</f>
        <v>43.021761904</v>
      </c>
      <c r="T2711" s="25" t="n">
        <f aca="false">SUM(F2711,H2711,J2711,K2711,L2711,M2711,Q2711)</f>
        <v>43.021761904</v>
      </c>
      <c r="AMH2711" s="13"/>
      <c r="AMI2711" s="0"/>
      <c r="AMJ2711" s="0"/>
    </row>
    <row r="2712" s="39" customFormat="true" ht="13.8" hidden="false" customHeight="false" outlineLevel="0" collapsed="false">
      <c r="A2712" s="27" t="n">
        <v>40302032</v>
      </c>
      <c r="B2712" s="28" t="s">
        <v>2741</v>
      </c>
      <c r="C2712" s="29" t="n">
        <v>0.04</v>
      </c>
      <c r="D2712" s="29" t="s">
        <v>2637</v>
      </c>
      <c r="E2712" s="27" t="s">
        <v>50</v>
      </c>
      <c r="F2712" s="19" t="n">
        <f aca="false">IF(C2712="",VLOOKUP(E2712,'PORTE E UCO'!$A$5:$D$46,4,0),VLOOKUP(E2712,'PORTE E UCO'!$A$5:$D$46,4,0)*C2712)</f>
        <v>0.70646224</v>
      </c>
      <c r="G2712" s="30" t="n">
        <v>0.54</v>
      </c>
      <c r="H2712" s="21" t="n">
        <f aca="false">G2712*$R$2</f>
        <v>10.62376128</v>
      </c>
      <c r="I2712" s="27" t="n">
        <v>0</v>
      </c>
      <c r="J2712" s="22" t="str">
        <f aca="false">IF(I2712&gt;=1,F2712*$J$2,"")</f>
        <v/>
      </c>
      <c r="K2712" s="22" t="str">
        <f aca="false">IF(I2712&gt;=2,F2712*$K$2,"")</f>
        <v/>
      </c>
      <c r="L2712" s="22" t="str">
        <f aca="false">IF(I2712&gt;=3,F2712*$L$2,"")</f>
        <v/>
      </c>
      <c r="M2712" s="22" t="str">
        <f aca="false">IF(I2712&gt;=4,F2712*$M$2,"")</f>
        <v/>
      </c>
      <c r="N2712" s="27" t="n">
        <v>0</v>
      </c>
      <c r="O2712" s="27" t="n">
        <v>0</v>
      </c>
      <c r="P2712" s="31" t="n">
        <v>0</v>
      </c>
      <c r="Q2712" s="32"/>
      <c r="R2712" s="38"/>
      <c r="S2712" s="25" t="n">
        <f aca="false">SUM(F2712,H2712,J2712,K2712,L2712,M2712)</f>
        <v>11.33022352</v>
      </c>
      <c r="T2712" s="25" t="n">
        <f aca="false">SUM(F2712,H2712,J2712,K2712,L2712,M2712,Q2712)</f>
        <v>11.33022352</v>
      </c>
      <c r="AMH2712" s="13"/>
      <c r="AMI2712" s="0"/>
      <c r="AMJ2712" s="0"/>
    </row>
    <row r="2713" s="39" customFormat="true" ht="13.8" hidden="false" customHeight="false" outlineLevel="0" collapsed="false">
      <c r="A2713" s="16" t="n">
        <v>40302040</v>
      </c>
      <c r="B2713" s="17" t="s">
        <v>2742</v>
      </c>
      <c r="C2713" s="18" t="n">
        <v>0.01</v>
      </c>
      <c r="D2713" s="18" t="s">
        <v>2637</v>
      </c>
      <c r="E2713" s="16" t="s">
        <v>50</v>
      </c>
      <c r="F2713" s="19" t="n">
        <f aca="false">IF(C2713="",VLOOKUP(E2713,'PORTE E UCO'!$A$5:$D$46,4,0),VLOOKUP(E2713,'PORTE E UCO'!$A$5:$D$46,4,0)*C2713)</f>
        <v>0.17661556</v>
      </c>
      <c r="G2713" s="20" t="n">
        <v>0.387</v>
      </c>
      <c r="H2713" s="21" t="n">
        <f aca="false">G2713*$R$2</f>
        <v>7.613695584</v>
      </c>
      <c r="I2713" s="16" t="n">
        <v>0</v>
      </c>
      <c r="J2713" s="22" t="str">
        <f aca="false">IF(I2713&gt;=1,F2713*$J$2,"")</f>
        <v/>
      </c>
      <c r="K2713" s="22" t="str">
        <f aca="false">IF(I2713&gt;=2,F2713*$K$2,"")</f>
        <v/>
      </c>
      <c r="L2713" s="22" t="str">
        <f aca="false">IF(I2713&gt;=3,F2713*$L$2,"")</f>
        <v/>
      </c>
      <c r="M2713" s="22" t="str">
        <f aca="false">IF(I2713&gt;=4,F2713*$M$2,"")</f>
        <v/>
      </c>
      <c r="N2713" s="16" t="n">
        <v>0</v>
      </c>
      <c r="O2713" s="16" t="n">
        <v>0</v>
      </c>
      <c r="P2713" s="23" t="n">
        <v>0</v>
      </c>
      <c r="Q2713" s="22"/>
      <c r="R2713" s="38"/>
      <c r="S2713" s="25" t="n">
        <f aca="false">SUM(F2713,H2713,J2713,K2713,L2713,M2713)</f>
        <v>7.790311144</v>
      </c>
      <c r="T2713" s="25" t="n">
        <f aca="false">SUM(F2713,H2713,J2713,K2713,L2713,M2713,Q2713)</f>
        <v>7.790311144</v>
      </c>
      <c r="AMH2713" s="13"/>
      <c r="AMI2713" s="0"/>
      <c r="AMJ2713" s="0"/>
    </row>
    <row r="2714" s="39" customFormat="true" ht="13.8" hidden="false" customHeight="false" outlineLevel="0" collapsed="false">
      <c r="A2714" s="27" t="n">
        <v>40302059</v>
      </c>
      <c r="B2714" s="28" t="s">
        <v>2743</v>
      </c>
      <c r="C2714" s="29" t="n">
        <v>0.01</v>
      </c>
      <c r="D2714" s="29" t="s">
        <v>2637</v>
      </c>
      <c r="E2714" s="27" t="s">
        <v>50</v>
      </c>
      <c r="F2714" s="19" t="n">
        <f aca="false">IF(C2714="",VLOOKUP(E2714,'PORTE E UCO'!$A$5:$D$46,4,0),VLOOKUP(E2714,'PORTE E UCO'!$A$5:$D$46,4,0)*C2714)</f>
        <v>0.17661556</v>
      </c>
      <c r="G2714" s="30" t="n">
        <v>1.35</v>
      </c>
      <c r="H2714" s="21" t="n">
        <f aca="false">G2714*$R$2</f>
        <v>26.5594032</v>
      </c>
      <c r="I2714" s="27" t="n">
        <v>0</v>
      </c>
      <c r="J2714" s="22" t="str">
        <f aca="false">IF(I2714&gt;=1,F2714*$J$2,"")</f>
        <v/>
      </c>
      <c r="K2714" s="22" t="str">
        <f aca="false">IF(I2714&gt;=2,F2714*$K$2,"")</f>
        <v/>
      </c>
      <c r="L2714" s="22" t="str">
        <f aca="false">IF(I2714&gt;=3,F2714*$L$2,"")</f>
        <v/>
      </c>
      <c r="M2714" s="22" t="str">
        <f aca="false">IF(I2714&gt;=4,F2714*$M$2,"")</f>
        <v/>
      </c>
      <c r="N2714" s="27" t="n">
        <v>0</v>
      </c>
      <c r="O2714" s="27" t="n">
        <v>0</v>
      </c>
      <c r="P2714" s="31" t="n">
        <v>0</v>
      </c>
      <c r="Q2714" s="32"/>
      <c r="R2714" s="38"/>
      <c r="S2714" s="25" t="n">
        <f aca="false">SUM(F2714,H2714,J2714,K2714,L2714,M2714)</f>
        <v>26.73601876</v>
      </c>
      <c r="T2714" s="25" t="n">
        <f aca="false">SUM(F2714,H2714,J2714,K2714,L2714,M2714,Q2714)</f>
        <v>26.73601876</v>
      </c>
      <c r="AMH2714" s="13"/>
      <c r="AMI2714" s="0"/>
      <c r="AMJ2714" s="0"/>
    </row>
    <row r="2715" s="39" customFormat="true" ht="13.8" hidden="false" customHeight="false" outlineLevel="0" collapsed="false">
      <c r="A2715" s="16" t="n">
        <v>40302067</v>
      </c>
      <c r="B2715" s="17" t="s">
        <v>2744</v>
      </c>
      <c r="C2715" s="18" t="n">
        <v>0.01</v>
      </c>
      <c r="D2715" s="18" t="s">
        <v>2637</v>
      </c>
      <c r="E2715" s="16" t="s">
        <v>50</v>
      </c>
      <c r="F2715" s="19" t="n">
        <f aca="false">IF(C2715="",VLOOKUP(E2715,'PORTE E UCO'!$A$5:$D$46,4,0),VLOOKUP(E2715,'PORTE E UCO'!$A$5:$D$46,4,0)*C2715)</f>
        <v>0.17661556</v>
      </c>
      <c r="G2715" s="20" t="n">
        <v>1.17</v>
      </c>
      <c r="H2715" s="21" t="n">
        <f aca="false">G2715*$R$2</f>
        <v>23.01814944</v>
      </c>
      <c r="I2715" s="16" t="n">
        <v>0</v>
      </c>
      <c r="J2715" s="22" t="str">
        <f aca="false">IF(I2715&gt;=1,F2715*$J$2,"")</f>
        <v/>
      </c>
      <c r="K2715" s="22" t="str">
        <f aca="false">IF(I2715&gt;=2,F2715*$K$2,"")</f>
        <v/>
      </c>
      <c r="L2715" s="22" t="str">
        <f aca="false">IF(I2715&gt;=3,F2715*$L$2,"")</f>
        <v/>
      </c>
      <c r="M2715" s="22" t="str">
        <f aca="false">IF(I2715&gt;=4,F2715*$M$2,"")</f>
        <v/>
      </c>
      <c r="N2715" s="16" t="n">
        <v>0</v>
      </c>
      <c r="O2715" s="16" t="n">
        <v>0</v>
      </c>
      <c r="P2715" s="23" t="n">
        <v>0</v>
      </c>
      <c r="Q2715" s="22"/>
      <c r="R2715" s="38"/>
      <c r="S2715" s="25" t="n">
        <f aca="false">SUM(F2715,H2715,J2715,K2715,L2715,M2715)</f>
        <v>23.194765</v>
      </c>
      <c r="T2715" s="25" t="n">
        <f aca="false">SUM(F2715,H2715,J2715,K2715,L2715,M2715,Q2715)</f>
        <v>23.194765</v>
      </c>
      <c r="AMH2715" s="13"/>
      <c r="AMI2715" s="0"/>
      <c r="AMJ2715" s="0"/>
    </row>
    <row r="2716" s="39" customFormat="true" ht="13.8" hidden="false" customHeight="false" outlineLevel="0" collapsed="false">
      <c r="A2716" s="27" t="n">
        <v>40302075</v>
      </c>
      <c r="B2716" s="28" t="s">
        <v>2745</v>
      </c>
      <c r="C2716" s="29" t="n">
        <v>0.1</v>
      </c>
      <c r="D2716" s="29" t="s">
        <v>2637</v>
      </c>
      <c r="E2716" s="27" t="s">
        <v>50</v>
      </c>
      <c r="F2716" s="19" t="n">
        <f aca="false">IF(C2716="",VLOOKUP(E2716,'PORTE E UCO'!$A$5:$D$46,4,0),VLOOKUP(E2716,'PORTE E UCO'!$A$5:$D$46,4,0)*C2716)</f>
        <v>1.7661556</v>
      </c>
      <c r="G2716" s="30" t="n">
        <v>1.764</v>
      </c>
      <c r="H2716" s="21" t="n">
        <f aca="false">G2716*$R$2</f>
        <v>34.704286848</v>
      </c>
      <c r="I2716" s="27" t="n">
        <v>0</v>
      </c>
      <c r="J2716" s="22" t="str">
        <f aca="false">IF(I2716&gt;=1,F2716*$J$2,"")</f>
        <v/>
      </c>
      <c r="K2716" s="22" t="str">
        <f aca="false">IF(I2716&gt;=2,F2716*$K$2,"")</f>
        <v/>
      </c>
      <c r="L2716" s="22" t="str">
        <f aca="false">IF(I2716&gt;=3,F2716*$L$2,"")</f>
        <v/>
      </c>
      <c r="M2716" s="22" t="str">
        <f aca="false">IF(I2716&gt;=4,F2716*$M$2,"")</f>
        <v/>
      </c>
      <c r="N2716" s="27" t="n">
        <v>0</v>
      </c>
      <c r="O2716" s="27" t="n">
        <v>0</v>
      </c>
      <c r="P2716" s="31" t="n">
        <v>0</v>
      </c>
      <c r="Q2716" s="32"/>
      <c r="R2716" s="38"/>
      <c r="S2716" s="25" t="n">
        <f aca="false">SUM(F2716,H2716,J2716,K2716,L2716,M2716)</f>
        <v>36.470442448</v>
      </c>
      <c r="T2716" s="25" t="n">
        <f aca="false">SUM(F2716,H2716,J2716,K2716,L2716,M2716,Q2716)</f>
        <v>36.470442448</v>
      </c>
      <c r="AMH2716" s="13"/>
      <c r="AMI2716" s="0"/>
      <c r="AMJ2716" s="0"/>
    </row>
    <row r="2717" s="39" customFormat="true" ht="13.8" hidden="false" customHeight="false" outlineLevel="0" collapsed="false">
      <c r="A2717" s="16" t="n">
        <v>40302733</v>
      </c>
      <c r="B2717" s="17" t="s">
        <v>2746</v>
      </c>
      <c r="C2717" s="18" t="n">
        <v>0.1</v>
      </c>
      <c r="D2717" s="18" t="s">
        <v>2637</v>
      </c>
      <c r="E2717" s="16" t="s">
        <v>50</v>
      </c>
      <c r="F2717" s="19" t="n">
        <f aca="false">IF(C2717="",VLOOKUP(E2717,'PORTE E UCO'!$A$5:$D$46,4,0),VLOOKUP(E2717,'PORTE E UCO'!$A$5:$D$46,4,0)*C2717)</f>
        <v>1.7661556</v>
      </c>
      <c r="G2717" s="20" t="n">
        <v>3.267</v>
      </c>
      <c r="H2717" s="21" t="n">
        <f aca="false">G2717*$R$2</f>
        <v>64.273755744</v>
      </c>
      <c r="I2717" s="16" t="n">
        <v>0</v>
      </c>
      <c r="J2717" s="22" t="str">
        <f aca="false">IF(I2717&gt;=1,F2717*$J$2,"")</f>
        <v/>
      </c>
      <c r="K2717" s="22" t="str">
        <f aca="false">IF(I2717&gt;=2,F2717*$K$2,"")</f>
        <v/>
      </c>
      <c r="L2717" s="22" t="str">
        <f aca="false">IF(I2717&gt;=3,F2717*$L$2,"")</f>
        <v/>
      </c>
      <c r="M2717" s="22" t="str">
        <f aca="false">IF(I2717&gt;=4,F2717*$M$2,"")</f>
        <v/>
      </c>
      <c r="N2717" s="16" t="n">
        <v>0</v>
      </c>
      <c r="O2717" s="16" t="n">
        <v>0</v>
      </c>
      <c r="P2717" s="23" t="n">
        <v>0</v>
      </c>
      <c r="Q2717" s="22"/>
      <c r="R2717" s="38"/>
      <c r="S2717" s="25" t="n">
        <f aca="false">SUM(F2717,H2717,J2717,K2717,L2717,M2717)</f>
        <v>66.039911344</v>
      </c>
      <c r="T2717" s="25" t="n">
        <f aca="false">SUM(F2717,H2717,J2717,K2717,L2717,M2717,Q2717)</f>
        <v>66.039911344</v>
      </c>
      <c r="AMH2717" s="13"/>
      <c r="AMI2717" s="0"/>
      <c r="AMJ2717" s="0"/>
    </row>
    <row r="2718" s="39" customFormat="true" ht="13.8" hidden="false" customHeight="false" outlineLevel="0" collapsed="false">
      <c r="A2718" s="27" t="n">
        <v>40302083</v>
      </c>
      <c r="B2718" s="28" t="s">
        <v>2747</v>
      </c>
      <c r="C2718" s="29" t="n">
        <v>0.04</v>
      </c>
      <c r="D2718" s="29" t="s">
        <v>2637</v>
      </c>
      <c r="E2718" s="27" t="s">
        <v>50</v>
      </c>
      <c r="F2718" s="19" t="n">
        <f aca="false">IF(C2718="",VLOOKUP(E2718,'PORTE E UCO'!$A$5:$D$46,4,0),VLOOKUP(E2718,'PORTE E UCO'!$A$5:$D$46,4,0)*C2718)</f>
        <v>0.70646224</v>
      </c>
      <c r="G2718" s="30" t="n">
        <v>1.053</v>
      </c>
      <c r="H2718" s="21" t="n">
        <f aca="false">G2718*$R$2</f>
        <v>20.716334496</v>
      </c>
      <c r="I2718" s="27" t="n">
        <v>0</v>
      </c>
      <c r="J2718" s="22" t="str">
        <f aca="false">IF(I2718&gt;=1,F2718*$J$2,"")</f>
        <v/>
      </c>
      <c r="K2718" s="22" t="str">
        <f aca="false">IF(I2718&gt;=2,F2718*$K$2,"")</f>
        <v/>
      </c>
      <c r="L2718" s="22" t="str">
        <f aca="false">IF(I2718&gt;=3,F2718*$L$2,"")</f>
        <v/>
      </c>
      <c r="M2718" s="22" t="str">
        <f aca="false">IF(I2718&gt;=4,F2718*$M$2,"")</f>
        <v/>
      </c>
      <c r="N2718" s="27" t="n">
        <v>0</v>
      </c>
      <c r="O2718" s="27" t="n">
        <v>0</v>
      </c>
      <c r="P2718" s="31" t="n">
        <v>0</v>
      </c>
      <c r="Q2718" s="32"/>
      <c r="R2718" s="38"/>
      <c r="S2718" s="25" t="n">
        <f aca="false">SUM(F2718,H2718,J2718,K2718,L2718,M2718)</f>
        <v>21.422796736</v>
      </c>
      <c r="T2718" s="25" t="n">
        <f aca="false">SUM(F2718,H2718,J2718,K2718,L2718,M2718,Q2718)</f>
        <v>21.422796736</v>
      </c>
      <c r="AMH2718" s="13"/>
      <c r="AMI2718" s="0"/>
      <c r="AMJ2718" s="0"/>
    </row>
    <row r="2719" s="39" customFormat="true" ht="13.8" hidden="false" customHeight="false" outlineLevel="0" collapsed="false">
      <c r="A2719" s="16" t="n">
        <v>40302091</v>
      </c>
      <c r="B2719" s="17" t="s">
        <v>2748</v>
      </c>
      <c r="C2719" s="18" t="n">
        <v>0.75</v>
      </c>
      <c r="D2719" s="18" t="s">
        <v>2637</v>
      </c>
      <c r="E2719" s="16" t="s">
        <v>50</v>
      </c>
      <c r="F2719" s="19" t="n">
        <f aca="false">IF(C2719="",VLOOKUP(E2719,'PORTE E UCO'!$A$5:$D$46,4,0),VLOOKUP(E2719,'PORTE E UCO'!$A$5:$D$46,4,0)*C2719)</f>
        <v>13.246167</v>
      </c>
      <c r="G2719" s="20" t="n">
        <v>27.684</v>
      </c>
      <c r="H2719" s="21" t="n">
        <f aca="false">G2719*$R$2</f>
        <v>544.644828288</v>
      </c>
      <c r="I2719" s="16" t="n">
        <v>0</v>
      </c>
      <c r="J2719" s="22" t="str">
        <f aca="false">IF(I2719&gt;=1,F2719*$J$2,"")</f>
        <v/>
      </c>
      <c r="K2719" s="22" t="str">
        <f aca="false">IF(I2719&gt;=2,F2719*$K$2,"")</f>
        <v/>
      </c>
      <c r="L2719" s="22" t="str">
        <f aca="false">IF(I2719&gt;=3,F2719*$L$2,"")</f>
        <v/>
      </c>
      <c r="M2719" s="22" t="str">
        <f aca="false">IF(I2719&gt;=4,F2719*$M$2,"")</f>
        <v/>
      </c>
      <c r="N2719" s="16" t="n">
        <v>0</v>
      </c>
      <c r="O2719" s="16" t="n">
        <v>0</v>
      </c>
      <c r="P2719" s="23" t="n">
        <v>0</v>
      </c>
      <c r="Q2719" s="22"/>
      <c r="R2719" s="38"/>
      <c r="S2719" s="25" t="n">
        <f aca="false">SUM(F2719,H2719,J2719,K2719,L2719,M2719)</f>
        <v>557.890995288</v>
      </c>
      <c r="T2719" s="25" t="n">
        <f aca="false">SUM(F2719,H2719,J2719,K2719,L2719,M2719,Q2719)</f>
        <v>557.890995288</v>
      </c>
      <c r="AMH2719" s="13"/>
      <c r="AMI2719" s="0"/>
      <c r="AMJ2719" s="0"/>
    </row>
    <row r="2720" s="39" customFormat="true" ht="13.8" hidden="false" customHeight="false" outlineLevel="0" collapsed="false">
      <c r="A2720" s="27" t="n">
        <v>40302105</v>
      </c>
      <c r="B2720" s="28" t="s">
        <v>2749</v>
      </c>
      <c r="C2720" s="29" t="n">
        <v>0.1</v>
      </c>
      <c r="D2720" s="29" t="s">
        <v>2637</v>
      </c>
      <c r="E2720" s="27" t="s">
        <v>50</v>
      </c>
      <c r="F2720" s="19" t="n">
        <f aca="false">IF(C2720="",VLOOKUP(E2720,'PORTE E UCO'!$A$5:$D$46,4,0),VLOOKUP(E2720,'PORTE E UCO'!$A$5:$D$46,4,0)*C2720)</f>
        <v>1.7661556</v>
      </c>
      <c r="G2720" s="30" t="n">
        <v>2.097</v>
      </c>
      <c r="H2720" s="21" t="n">
        <f aca="false">G2720*$R$2</f>
        <v>41.255606304</v>
      </c>
      <c r="I2720" s="27" t="n">
        <v>0</v>
      </c>
      <c r="J2720" s="22" t="str">
        <f aca="false">IF(I2720&gt;=1,F2720*$J$2,"")</f>
        <v/>
      </c>
      <c r="K2720" s="22" t="str">
        <f aca="false">IF(I2720&gt;=2,F2720*$K$2,"")</f>
        <v/>
      </c>
      <c r="L2720" s="22" t="str">
        <f aca="false">IF(I2720&gt;=3,F2720*$L$2,"")</f>
        <v/>
      </c>
      <c r="M2720" s="22" t="str">
        <f aca="false">IF(I2720&gt;=4,F2720*$M$2,"")</f>
        <v/>
      </c>
      <c r="N2720" s="27" t="n">
        <v>0</v>
      </c>
      <c r="O2720" s="27" t="n">
        <v>0</v>
      </c>
      <c r="P2720" s="31" t="n">
        <v>0</v>
      </c>
      <c r="Q2720" s="32"/>
      <c r="R2720" s="38"/>
      <c r="S2720" s="25" t="n">
        <f aca="false">SUM(F2720,H2720,J2720,K2720,L2720,M2720)</f>
        <v>43.021761904</v>
      </c>
      <c r="T2720" s="25" t="n">
        <f aca="false">SUM(F2720,H2720,J2720,K2720,L2720,M2720,Q2720)</f>
        <v>43.021761904</v>
      </c>
      <c r="AMH2720" s="13"/>
      <c r="AMI2720" s="0"/>
      <c r="AMJ2720" s="0"/>
    </row>
    <row r="2721" s="39" customFormat="true" ht="13.8" hidden="false" customHeight="false" outlineLevel="0" collapsed="false">
      <c r="A2721" s="16" t="n">
        <v>40302113</v>
      </c>
      <c r="B2721" s="17" t="s">
        <v>2750</v>
      </c>
      <c r="C2721" s="18" t="n">
        <v>0.1</v>
      </c>
      <c r="D2721" s="18" t="s">
        <v>2637</v>
      </c>
      <c r="E2721" s="16" t="s">
        <v>50</v>
      </c>
      <c r="F2721" s="19" t="n">
        <f aca="false">IF(C2721="",VLOOKUP(E2721,'PORTE E UCO'!$A$5:$D$46,4,0),VLOOKUP(E2721,'PORTE E UCO'!$A$5:$D$46,4,0)*C2721)</f>
        <v>1.7661556</v>
      </c>
      <c r="G2721" s="20" t="n">
        <v>3.267</v>
      </c>
      <c r="H2721" s="21" t="n">
        <f aca="false">G2721*$R$2</f>
        <v>64.273755744</v>
      </c>
      <c r="I2721" s="16" t="n">
        <v>0</v>
      </c>
      <c r="J2721" s="22" t="str">
        <f aca="false">IF(I2721&gt;=1,F2721*$J$2,"")</f>
        <v/>
      </c>
      <c r="K2721" s="22" t="str">
        <f aca="false">IF(I2721&gt;=2,F2721*$K$2,"")</f>
        <v/>
      </c>
      <c r="L2721" s="22" t="str">
        <f aca="false">IF(I2721&gt;=3,F2721*$L$2,"")</f>
        <v/>
      </c>
      <c r="M2721" s="22" t="str">
        <f aca="false">IF(I2721&gt;=4,F2721*$M$2,"")</f>
        <v/>
      </c>
      <c r="N2721" s="16" t="n">
        <v>0</v>
      </c>
      <c r="O2721" s="16" t="n">
        <v>0</v>
      </c>
      <c r="P2721" s="23" t="n">
        <v>0</v>
      </c>
      <c r="Q2721" s="22"/>
      <c r="R2721" s="38"/>
      <c r="S2721" s="25" t="n">
        <f aca="false">SUM(F2721,H2721,J2721,K2721,L2721,M2721)</f>
        <v>66.039911344</v>
      </c>
      <c r="T2721" s="25" t="n">
        <f aca="false">SUM(F2721,H2721,J2721,K2721,L2721,M2721,Q2721)</f>
        <v>66.039911344</v>
      </c>
      <c r="AMH2721" s="13"/>
      <c r="AMI2721" s="0"/>
      <c r="AMJ2721" s="0"/>
    </row>
    <row r="2722" s="39" customFormat="true" ht="13.8" hidden="false" customHeight="false" outlineLevel="0" collapsed="false">
      <c r="A2722" s="27" t="n">
        <v>40302121</v>
      </c>
      <c r="B2722" s="28" t="s">
        <v>2751</v>
      </c>
      <c r="C2722" s="29" t="n">
        <v>0.1</v>
      </c>
      <c r="D2722" s="29" t="s">
        <v>2637</v>
      </c>
      <c r="E2722" s="27" t="s">
        <v>50</v>
      </c>
      <c r="F2722" s="19" t="n">
        <f aca="false">IF(C2722="",VLOOKUP(E2722,'PORTE E UCO'!$A$5:$D$46,4,0),VLOOKUP(E2722,'PORTE E UCO'!$A$5:$D$46,4,0)*C2722)</f>
        <v>1.7661556</v>
      </c>
      <c r="G2722" s="30" t="n">
        <v>3.267</v>
      </c>
      <c r="H2722" s="21" t="n">
        <f aca="false">G2722*$R$2</f>
        <v>64.273755744</v>
      </c>
      <c r="I2722" s="27" t="n">
        <v>0</v>
      </c>
      <c r="J2722" s="22" t="str">
        <f aca="false">IF(I2722&gt;=1,F2722*$J$2,"")</f>
        <v/>
      </c>
      <c r="K2722" s="22" t="str">
        <f aca="false">IF(I2722&gt;=2,F2722*$K$2,"")</f>
        <v/>
      </c>
      <c r="L2722" s="22" t="str">
        <f aca="false">IF(I2722&gt;=3,F2722*$L$2,"")</f>
        <v/>
      </c>
      <c r="M2722" s="22" t="str">
        <f aca="false">IF(I2722&gt;=4,F2722*$M$2,"")</f>
        <v/>
      </c>
      <c r="N2722" s="27" t="n">
        <v>0</v>
      </c>
      <c r="O2722" s="27" t="n">
        <v>0</v>
      </c>
      <c r="P2722" s="31" t="n">
        <v>0</v>
      </c>
      <c r="Q2722" s="32"/>
      <c r="R2722" s="38"/>
      <c r="S2722" s="25" t="n">
        <f aca="false">SUM(F2722,H2722,J2722,K2722,L2722,M2722)</f>
        <v>66.039911344</v>
      </c>
      <c r="T2722" s="25" t="n">
        <f aca="false">SUM(F2722,H2722,J2722,K2722,L2722,M2722,Q2722)</f>
        <v>66.039911344</v>
      </c>
      <c r="AMH2722" s="13"/>
      <c r="AMI2722" s="0"/>
      <c r="AMJ2722" s="0"/>
    </row>
    <row r="2723" s="39" customFormat="true" ht="13.8" hidden="false" customHeight="false" outlineLevel="0" collapsed="false">
      <c r="A2723" s="16" t="n">
        <v>40302725</v>
      </c>
      <c r="B2723" s="17" t="s">
        <v>2752</v>
      </c>
      <c r="C2723" s="18" t="n">
        <v>0.1</v>
      </c>
      <c r="D2723" s="18" t="s">
        <v>2637</v>
      </c>
      <c r="E2723" s="16" t="s">
        <v>50</v>
      </c>
      <c r="F2723" s="19" t="n">
        <f aca="false">IF(C2723="",VLOOKUP(E2723,'PORTE E UCO'!$A$5:$D$46,4,0),VLOOKUP(E2723,'PORTE E UCO'!$A$5:$D$46,4,0)*C2723)</f>
        <v>1.7661556</v>
      </c>
      <c r="G2723" s="20" t="n">
        <v>3.267</v>
      </c>
      <c r="H2723" s="21" t="n">
        <f aca="false">G2723*$R$2</f>
        <v>64.273755744</v>
      </c>
      <c r="I2723" s="16" t="n">
        <v>0</v>
      </c>
      <c r="J2723" s="22" t="str">
        <f aca="false">IF(I2723&gt;=1,F2723*$J$2,"")</f>
        <v/>
      </c>
      <c r="K2723" s="22" t="str">
        <f aca="false">IF(I2723&gt;=2,F2723*$K$2,"")</f>
        <v/>
      </c>
      <c r="L2723" s="22" t="str">
        <f aca="false">IF(I2723&gt;=3,F2723*$L$2,"")</f>
        <v/>
      </c>
      <c r="M2723" s="22" t="str">
        <f aca="false">IF(I2723&gt;=4,F2723*$M$2,"")</f>
        <v/>
      </c>
      <c r="N2723" s="16" t="n">
        <v>0</v>
      </c>
      <c r="O2723" s="16" t="n">
        <v>0</v>
      </c>
      <c r="P2723" s="23" t="n">
        <v>0</v>
      </c>
      <c r="Q2723" s="22"/>
      <c r="R2723" s="38"/>
      <c r="S2723" s="25" t="n">
        <f aca="false">SUM(F2723,H2723,J2723,K2723,L2723,M2723)</f>
        <v>66.039911344</v>
      </c>
      <c r="T2723" s="25" t="n">
        <f aca="false">SUM(F2723,H2723,J2723,K2723,L2723,M2723,Q2723)</f>
        <v>66.039911344</v>
      </c>
      <c r="AMH2723" s="13"/>
      <c r="AMI2723" s="0"/>
      <c r="AMJ2723" s="0"/>
    </row>
    <row r="2724" s="39" customFormat="true" ht="13.8" hidden="false" customHeight="false" outlineLevel="0" collapsed="false">
      <c r="A2724" s="27" t="n">
        <v>40302148</v>
      </c>
      <c r="B2724" s="28" t="s">
        <v>2753</v>
      </c>
      <c r="C2724" s="29" t="n">
        <v>0.01</v>
      </c>
      <c r="D2724" s="29" t="s">
        <v>2637</v>
      </c>
      <c r="E2724" s="27" t="s">
        <v>50</v>
      </c>
      <c r="F2724" s="19" t="n">
        <f aca="false">IF(C2724="",VLOOKUP(E2724,'PORTE E UCO'!$A$5:$D$46,4,0),VLOOKUP(E2724,'PORTE E UCO'!$A$5:$D$46,4,0)*C2724)</f>
        <v>0.17661556</v>
      </c>
      <c r="G2724" s="30" t="n">
        <v>0.72</v>
      </c>
      <c r="H2724" s="21" t="n">
        <f aca="false">G2724*$R$2</f>
        <v>14.16501504</v>
      </c>
      <c r="I2724" s="27" t="n">
        <v>0</v>
      </c>
      <c r="J2724" s="22" t="str">
        <f aca="false">IF(I2724&gt;=1,F2724*$J$2,"")</f>
        <v/>
      </c>
      <c r="K2724" s="22" t="str">
        <f aca="false">IF(I2724&gt;=2,F2724*$K$2,"")</f>
        <v/>
      </c>
      <c r="L2724" s="22" t="str">
        <f aca="false">IF(I2724&gt;=3,F2724*$L$2,"")</f>
        <v/>
      </c>
      <c r="M2724" s="22" t="str">
        <f aca="false">IF(I2724&gt;=4,F2724*$M$2,"")</f>
        <v/>
      </c>
      <c r="N2724" s="27" t="n">
        <v>0</v>
      </c>
      <c r="O2724" s="27" t="n">
        <v>0</v>
      </c>
      <c r="P2724" s="31" t="n">
        <v>0</v>
      </c>
      <c r="Q2724" s="32"/>
      <c r="R2724" s="38"/>
      <c r="S2724" s="25" t="n">
        <f aca="false">SUM(F2724,H2724,J2724,K2724,L2724,M2724)</f>
        <v>14.3416306</v>
      </c>
      <c r="T2724" s="25" t="n">
        <f aca="false">SUM(F2724,H2724,J2724,K2724,L2724,M2724,Q2724)</f>
        <v>14.3416306</v>
      </c>
      <c r="AMH2724" s="13"/>
      <c r="AMI2724" s="0"/>
      <c r="AMJ2724" s="0"/>
    </row>
    <row r="2725" s="39" customFormat="true" ht="13.8" hidden="false" customHeight="false" outlineLevel="0" collapsed="false">
      <c r="A2725" s="16" t="n">
        <v>40302156</v>
      </c>
      <c r="B2725" s="17" t="s">
        <v>2754</v>
      </c>
      <c r="C2725" s="18" t="n">
        <v>0.1</v>
      </c>
      <c r="D2725" s="18" t="s">
        <v>2637</v>
      </c>
      <c r="E2725" s="16" t="s">
        <v>50</v>
      </c>
      <c r="F2725" s="19" t="n">
        <f aca="false">IF(C2725="",VLOOKUP(E2725,'PORTE E UCO'!$A$5:$D$46,4,0),VLOOKUP(E2725,'PORTE E UCO'!$A$5:$D$46,4,0)*C2725)</f>
        <v>1.7661556</v>
      </c>
      <c r="G2725" s="20" t="n">
        <v>3.267</v>
      </c>
      <c r="H2725" s="21" t="n">
        <f aca="false">G2725*$R$2</f>
        <v>64.273755744</v>
      </c>
      <c r="I2725" s="16" t="n">
        <v>0</v>
      </c>
      <c r="J2725" s="22" t="str">
        <f aca="false">IF(I2725&gt;=1,F2725*$J$2,"")</f>
        <v/>
      </c>
      <c r="K2725" s="22" t="str">
        <f aca="false">IF(I2725&gt;=2,F2725*$K$2,"")</f>
        <v/>
      </c>
      <c r="L2725" s="22" t="str">
        <f aca="false">IF(I2725&gt;=3,F2725*$L$2,"")</f>
        <v/>
      </c>
      <c r="M2725" s="22" t="str">
        <f aca="false">IF(I2725&gt;=4,F2725*$M$2,"")</f>
        <v/>
      </c>
      <c r="N2725" s="16" t="n">
        <v>0</v>
      </c>
      <c r="O2725" s="16" t="n">
        <v>0</v>
      </c>
      <c r="P2725" s="23" t="n">
        <v>0</v>
      </c>
      <c r="Q2725" s="22"/>
      <c r="R2725" s="38"/>
      <c r="S2725" s="25" t="n">
        <f aca="false">SUM(F2725,H2725,J2725,K2725,L2725,M2725)</f>
        <v>66.039911344</v>
      </c>
      <c r="T2725" s="25" t="n">
        <f aca="false">SUM(F2725,H2725,J2725,K2725,L2725,M2725,Q2725)</f>
        <v>66.039911344</v>
      </c>
      <c r="AMH2725" s="13"/>
      <c r="AMI2725" s="0"/>
      <c r="AMJ2725" s="0"/>
    </row>
    <row r="2726" s="39" customFormat="true" ht="13.8" hidden="false" customHeight="false" outlineLevel="0" collapsed="false">
      <c r="A2726" s="27" t="n">
        <v>40302164</v>
      </c>
      <c r="B2726" s="28" t="s">
        <v>2755</v>
      </c>
      <c r="C2726" s="29" t="n">
        <v>0.1</v>
      </c>
      <c r="D2726" s="29" t="s">
        <v>2637</v>
      </c>
      <c r="E2726" s="27" t="s">
        <v>50</v>
      </c>
      <c r="F2726" s="19" t="n">
        <f aca="false">IF(C2726="",VLOOKUP(E2726,'PORTE E UCO'!$A$5:$D$46,4,0),VLOOKUP(E2726,'PORTE E UCO'!$A$5:$D$46,4,0)*C2726)</f>
        <v>1.7661556</v>
      </c>
      <c r="G2726" s="30" t="n">
        <v>2.097</v>
      </c>
      <c r="H2726" s="21" t="n">
        <f aca="false">G2726*$R$2</f>
        <v>41.255606304</v>
      </c>
      <c r="I2726" s="27" t="n">
        <v>0</v>
      </c>
      <c r="J2726" s="22" t="str">
        <f aca="false">IF(I2726&gt;=1,F2726*$J$2,"")</f>
        <v/>
      </c>
      <c r="K2726" s="22" t="str">
        <f aca="false">IF(I2726&gt;=2,F2726*$K$2,"")</f>
        <v/>
      </c>
      <c r="L2726" s="22" t="str">
        <f aca="false">IF(I2726&gt;=3,F2726*$L$2,"")</f>
        <v/>
      </c>
      <c r="M2726" s="22" t="str">
        <f aca="false">IF(I2726&gt;=4,F2726*$M$2,"")</f>
        <v/>
      </c>
      <c r="N2726" s="27" t="n">
        <v>0</v>
      </c>
      <c r="O2726" s="27" t="n">
        <v>0</v>
      </c>
      <c r="P2726" s="31" t="n">
        <v>0</v>
      </c>
      <c r="Q2726" s="32"/>
      <c r="R2726" s="38"/>
      <c r="S2726" s="25" t="n">
        <f aca="false">SUM(F2726,H2726,J2726,K2726,L2726,M2726)</f>
        <v>43.021761904</v>
      </c>
      <c r="T2726" s="25" t="n">
        <f aca="false">SUM(F2726,H2726,J2726,K2726,L2726,M2726,Q2726)</f>
        <v>43.021761904</v>
      </c>
      <c r="AMH2726" s="13"/>
      <c r="AMI2726" s="0"/>
      <c r="AMJ2726" s="0"/>
    </row>
    <row r="2727" s="39" customFormat="true" ht="13.8" hidden="false" customHeight="false" outlineLevel="0" collapsed="false">
      <c r="A2727" s="16" t="n">
        <v>40302741</v>
      </c>
      <c r="B2727" s="17" t="s">
        <v>2756</v>
      </c>
      <c r="C2727" s="18" t="n">
        <v>0.75</v>
      </c>
      <c r="D2727" s="18" t="s">
        <v>2637</v>
      </c>
      <c r="E2727" s="16" t="s">
        <v>50</v>
      </c>
      <c r="F2727" s="19" t="n">
        <f aca="false">IF(C2727="",VLOOKUP(E2727,'PORTE E UCO'!$A$5:$D$46,4,0),VLOOKUP(E2727,'PORTE E UCO'!$A$5:$D$46,4,0)*C2727)</f>
        <v>13.246167</v>
      </c>
      <c r="G2727" s="20" t="n">
        <v>27.684</v>
      </c>
      <c r="H2727" s="21" t="n">
        <f aca="false">G2727*$R$2</f>
        <v>544.644828288</v>
      </c>
      <c r="I2727" s="16" t="n">
        <v>0</v>
      </c>
      <c r="J2727" s="22" t="str">
        <f aca="false">IF(I2727&gt;=1,F2727*$J$2,"")</f>
        <v/>
      </c>
      <c r="K2727" s="22" t="str">
        <f aca="false">IF(I2727&gt;=2,F2727*$K$2,"")</f>
        <v/>
      </c>
      <c r="L2727" s="22" t="str">
        <f aca="false">IF(I2727&gt;=3,F2727*$L$2,"")</f>
        <v/>
      </c>
      <c r="M2727" s="22" t="str">
        <f aca="false">IF(I2727&gt;=4,F2727*$M$2,"")</f>
        <v/>
      </c>
      <c r="N2727" s="16" t="n">
        <v>0</v>
      </c>
      <c r="O2727" s="16" t="n">
        <v>0</v>
      </c>
      <c r="P2727" s="23" t="n">
        <v>0</v>
      </c>
      <c r="Q2727" s="22"/>
      <c r="R2727" s="38"/>
      <c r="S2727" s="25" t="n">
        <f aca="false">SUM(F2727,H2727,J2727,K2727,L2727,M2727)</f>
        <v>557.890995288</v>
      </c>
      <c r="T2727" s="25" t="n">
        <f aca="false">SUM(F2727,H2727,J2727,K2727,L2727,M2727,Q2727)</f>
        <v>557.890995288</v>
      </c>
      <c r="AMH2727" s="13"/>
      <c r="AMI2727" s="0"/>
      <c r="AMJ2727" s="0"/>
    </row>
    <row r="2728" s="39" customFormat="true" ht="13.8" hidden="false" customHeight="false" outlineLevel="0" collapsed="false">
      <c r="A2728" s="27" t="n">
        <v>40302172</v>
      </c>
      <c r="B2728" s="28" t="s">
        <v>2757</v>
      </c>
      <c r="C2728" s="29" t="n">
        <v>0.01</v>
      </c>
      <c r="D2728" s="29" t="s">
        <v>2637</v>
      </c>
      <c r="E2728" s="27" t="s">
        <v>50</v>
      </c>
      <c r="F2728" s="19" t="n">
        <f aca="false">IF(C2728="",VLOOKUP(E2728,'PORTE E UCO'!$A$5:$D$46,4,0),VLOOKUP(E2728,'PORTE E UCO'!$A$5:$D$46,4,0)*C2728)</f>
        <v>0.17661556</v>
      </c>
      <c r="G2728" s="30" t="n">
        <v>0.72</v>
      </c>
      <c r="H2728" s="21" t="n">
        <f aca="false">G2728*$R$2</f>
        <v>14.16501504</v>
      </c>
      <c r="I2728" s="27" t="n">
        <v>0</v>
      </c>
      <c r="J2728" s="22" t="str">
        <f aca="false">IF(I2728&gt;=1,F2728*$J$2,"")</f>
        <v/>
      </c>
      <c r="K2728" s="22" t="str">
        <f aca="false">IF(I2728&gt;=2,F2728*$K$2,"")</f>
        <v/>
      </c>
      <c r="L2728" s="22" t="str">
        <f aca="false">IF(I2728&gt;=3,F2728*$L$2,"")</f>
        <v/>
      </c>
      <c r="M2728" s="22" t="str">
        <f aca="false">IF(I2728&gt;=4,F2728*$M$2,"")</f>
        <v/>
      </c>
      <c r="N2728" s="27" t="n">
        <v>0</v>
      </c>
      <c r="O2728" s="27" t="n">
        <v>0</v>
      </c>
      <c r="P2728" s="31" t="n">
        <v>0</v>
      </c>
      <c r="Q2728" s="32"/>
      <c r="R2728" s="38"/>
      <c r="S2728" s="25" t="n">
        <f aca="false">SUM(F2728,H2728,J2728,K2728,L2728,M2728)</f>
        <v>14.3416306</v>
      </c>
      <c r="T2728" s="25" t="n">
        <f aca="false">SUM(F2728,H2728,J2728,K2728,L2728,M2728,Q2728)</f>
        <v>14.3416306</v>
      </c>
      <c r="AMH2728" s="13"/>
      <c r="AMI2728" s="0"/>
      <c r="AMJ2728" s="0"/>
    </row>
    <row r="2729" s="39" customFormat="true" ht="13.8" hidden="false" customHeight="false" outlineLevel="0" collapsed="false">
      <c r="A2729" s="16" t="n">
        <v>40302180</v>
      </c>
      <c r="B2729" s="17" t="s">
        <v>2758</v>
      </c>
      <c r="C2729" s="18" t="n">
        <v>0.1</v>
      </c>
      <c r="D2729" s="18" t="s">
        <v>2637</v>
      </c>
      <c r="E2729" s="16" t="s">
        <v>50</v>
      </c>
      <c r="F2729" s="19" t="n">
        <f aca="false">IF(C2729="",VLOOKUP(E2729,'PORTE E UCO'!$A$5:$D$46,4,0),VLOOKUP(E2729,'PORTE E UCO'!$A$5:$D$46,4,0)*C2729)</f>
        <v>1.7661556</v>
      </c>
      <c r="G2729" s="20" t="n">
        <v>3.267</v>
      </c>
      <c r="H2729" s="21" t="n">
        <f aca="false">G2729*$R$2</f>
        <v>64.273755744</v>
      </c>
      <c r="I2729" s="16" t="n">
        <v>0</v>
      </c>
      <c r="J2729" s="22" t="str">
        <f aca="false">IF(I2729&gt;=1,F2729*$J$2,"")</f>
        <v/>
      </c>
      <c r="K2729" s="22" t="str">
        <f aca="false">IF(I2729&gt;=2,F2729*$K$2,"")</f>
        <v/>
      </c>
      <c r="L2729" s="22" t="str">
        <f aca="false">IF(I2729&gt;=3,F2729*$L$2,"")</f>
        <v/>
      </c>
      <c r="M2729" s="22" t="str">
        <f aca="false">IF(I2729&gt;=4,F2729*$M$2,"")</f>
        <v/>
      </c>
      <c r="N2729" s="16" t="n">
        <v>0</v>
      </c>
      <c r="O2729" s="16" t="n">
        <v>0</v>
      </c>
      <c r="P2729" s="23" t="n">
        <v>0</v>
      </c>
      <c r="Q2729" s="22"/>
      <c r="R2729" s="38"/>
      <c r="S2729" s="25" t="n">
        <f aca="false">SUM(F2729,H2729,J2729,K2729,L2729,M2729)</f>
        <v>66.039911344</v>
      </c>
      <c r="T2729" s="25" t="n">
        <f aca="false">SUM(F2729,H2729,J2729,K2729,L2729,M2729,Q2729)</f>
        <v>66.039911344</v>
      </c>
      <c r="AMH2729" s="13"/>
      <c r="AMI2729" s="0"/>
      <c r="AMJ2729" s="0"/>
    </row>
    <row r="2730" s="39" customFormat="true" ht="13.8" hidden="false" customHeight="false" outlineLevel="0" collapsed="false">
      <c r="A2730" s="27" t="n">
        <v>40302202</v>
      </c>
      <c r="B2730" s="28" t="s">
        <v>2759</v>
      </c>
      <c r="C2730" s="29" t="n">
        <v>0.1</v>
      </c>
      <c r="D2730" s="29" t="s">
        <v>2637</v>
      </c>
      <c r="E2730" s="27" t="s">
        <v>50</v>
      </c>
      <c r="F2730" s="19" t="n">
        <f aca="false">IF(C2730="",VLOOKUP(E2730,'PORTE E UCO'!$A$5:$D$46,4,0),VLOOKUP(E2730,'PORTE E UCO'!$A$5:$D$46,4,0)*C2730)</f>
        <v>1.7661556</v>
      </c>
      <c r="G2730" s="30" t="n">
        <v>1.764</v>
      </c>
      <c r="H2730" s="21" t="n">
        <f aca="false">G2730*$R$2</f>
        <v>34.704286848</v>
      </c>
      <c r="I2730" s="27" t="n">
        <v>0</v>
      </c>
      <c r="J2730" s="22" t="str">
        <f aca="false">IF(I2730&gt;=1,F2730*$J$2,"")</f>
        <v/>
      </c>
      <c r="K2730" s="22" t="str">
        <f aca="false">IF(I2730&gt;=2,F2730*$K$2,"")</f>
        <v/>
      </c>
      <c r="L2730" s="22" t="str">
        <f aca="false">IF(I2730&gt;=3,F2730*$L$2,"")</f>
        <v/>
      </c>
      <c r="M2730" s="22" t="str">
        <f aca="false">IF(I2730&gt;=4,F2730*$M$2,"")</f>
        <v/>
      </c>
      <c r="N2730" s="27" t="n">
        <v>0</v>
      </c>
      <c r="O2730" s="27" t="n">
        <v>0</v>
      </c>
      <c r="P2730" s="31" t="n">
        <v>0</v>
      </c>
      <c r="Q2730" s="32"/>
      <c r="R2730" s="38"/>
      <c r="S2730" s="25" t="n">
        <f aca="false">SUM(F2730,H2730,J2730,K2730,L2730,M2730)</f>
        <v>36.470442448</v>
      </c>
      <c r="T2730" s="25" t="n">
        <f aca="false">SUM(F2730,H2730,J2730,K2730,L2730,M2730,Q2730)</f>
        <v>36.470442448</v>
      </c>
      <c r="AMH2730" s="13"/>
      <c r="AMI2730" s="0"/>
      <c r="AMJ2730" s="0"/>
    </row>
    <row r="2731" s="39" customFormat="true" ht="13.8" hidden="false" customHeight="false" outlineLevel="0" collapsed="false">
      <c r="A2731" s="16" t="n">
        <v>40302199</v>
      </c>
      <c r="B2731" s="17" t="s">
        <v>2760</v>
      </c>
      <c r="C2731" s="18" t="n">
        <v>0.01</v>
      </c>
      <c r="D2731" s="18" t="s">
        <v>2637</v>
      </c>
      <c r="E2731" s="16" t="s">
        <v>50</v>
      </c>
      <c r="F2731" s="19" t="n">
        <f aca="false">IF(C2731="",VLOOKUP(E2731,'PORTE E UCO'!$A$5:$D$46,4,0),VLOOKUP(E2731,'PORTE E UCO'!$A$5:$D$46,4,0)*C2731)</f>
        <v>0.17661556</v>
      </c>
      <c r="G2731" s="20" t="n">
        <v>0.72</v>
      </c>
      <c r="H2731" s="21" t="n">
        <f aca="false">G2731*$R$2</f>
        <v>14.16501504</v>
      </c>
      <c r="I2731" s="16" t="n">
        <v>0</v>
      </c>
      <c r="J2731" s="22" t="str">
        <f aca="false">IF(I2731&gt;=1,F2731*$J$2,"")</f>
        <v/>
      </c>
      <c r="K2731" s="22" t="str">
        <f aca="false">IF(I2731&gt;=2,F2731*$K$2,"")</f>
        <v/>
      </c>
      <c r="L2731" s="22" t="str">
        <f aca="false">IF(I2731&gt;=3,F2731*$L$2,"")</f>
        <v/>
      </c>
      <c r="M2731" s="22" t="str">
        <f aca="false">IF(I2731&gt;=4,F2731*$M$2,"")</f>
        <v/>
      </c>
      <c r="N2731" s="16" t="n">
        <v>0</v>
      </c>
      <c r="O2731" s="16" t="n">
        <v>0</v>
      </c>
      <c r="P2731" s="23" t="n">
        <v>0</v>
      </c>
      <c r="Q2731" s="22"/>
      <c r="R2731" s="38"/>
      <c r="S2731" s="25" t="n">
        <f aca="false">SUM(F2731,H2731,J2731,K2731,L2731,M2731)</f>
        <v>14.3416306</v>
      </c>
      <c r="T2731" s="25" t="n">
        <f aca="false">SUM(F2731,H2731,J2731,K2731,L2731,M2731,Q2731)</f>
        <v>14.3416306</v>
      </c>
      <c r="AMH2731" s="13"/>
      <c r="AMI2731" s="0"/>
      <c r="AMJ2731" s="0"/>
    </row>
    <row r="2732" s="39" customFormat="true" ht="13.8" hidden="false" customHeight="false" outlineLevel="0" collapsed="false">
      <c r="A2732" s="27" t="n">
        <v>40302636</v>
      </c>
      <c r="B2732" s="28" t="s">
        <v>2761</v>
      </c>
      <c r="C2732" s="29" t="n">
        <v>0.01</v>
      </c>
      <c r="D2732" s="29" t="s">
        <v>2637</v>
      </c>
      <c r="E2732" s="27" t="s">
        <v>50</v>
      </c>
      <c r="F2732" s="19" t="n">
        <f aca="false">IF(C2732="",VLOOKUP(E2732,'PORTE E UCO'!$A$5:$D$46,4,0),VLOOKUP(E2732,'PORTE E UCO'!$A$5:$D$46,4,0)*C2732)</f>
        <v>0.17661556</v>
      </c>
      <c r="G2732" s="30" t="n">
        <v>0.702</v>
      </c>
      <c r="H2732" s="21" t="n">
        <f aca="false">G2732*$R$2</f>
        <v>13.810889664</v>
      </c>
      <c r="I2732" s="27" t="n">
        <v>0</v>
      </c>
      <c r="J2732" s="22" t="str">
        <f aca="false">IF(I2732&gt;=1,F2732*$J$2,"")</f>
        <v/>
      </c>
      <c r="K2732" s="22" t="str">
        <f aca="false">IF(I2732&gt;=2,F2732*$K$2,"")</f>
        <v/>
      </c>
      <c r="L2732" s="22" t="str">
        <f aca="false">IF(I2732&gt;=3,F2732*$L$2,"")</f>
        <v/>
      </c>
      <c r="M2732" s="22" t="str">
        <f aca="false">IF(I2732&gt;=4,F2732*$M$2,"")</f>
        <v/>
      </c>
      <c r="N2732" s="27" t="n">
        <v>0</v>
      </c>
      <c r="O2732" s="27" t="n">
        <v>0</v>
      </c>
      <c r="P2732" s="31" t="n">
        <v>0</v>
      </c>
      <c r="Q2732" s="32"/>
      <c r="R2732" s="38"/>
      <c r="S2732" s="25" t="n">
        <f aca="false">SUM(F2732,H2732,J2732,K2732,L2732,M2732)</f>
        <v>13.987505224</v>
      </c>
      <c r="T2732" s="25" t="n">
        <f aca="false">SUM(F2732,H2732,J2732,K2732,L2732,M2732,Q2732)</f>
        <v>13.987505224</v>
      </c>
      <c r="AMH2732" s="13"/>
      <c r="AMI2732" s="0"/>
      <c r="AMJ2732" s="0"/>
    </row>
    <row r="2733" s="39" customFormat="true" ht="13.8" hidden="false" customHeight="false" outlineLevel="0" collapsed="false">
      <c r="A2733" s="16" t="n">
        <v>40302210</v>
      </c>
      <c r="B2733" s="17" t="s">
        <v>2762</v>
      </c>
      <c r="C2733" s="18" t="n">
        <v>0.01</v>
      </c>
      <c r="D2733" s="18" t="s">
        <v>2637</v>
      </c>
      <c r="E2733" s="16" t="s">
        <v>50</v>
      </c>
      <c r="F2733" s="19" t="n">
        <f aca="false">IF(C2733="",VLOOKUP(E2733,'PORTE E UCO'!$A$5:$D$46,4,0),VLOOKUP(E2733,'PORTE E UCO'!$A$5:$D$46,4,0)*C2733)</f>
        <v>0.17661556</v>
      </c>
      <c r="G2733" s="20" t="n">
        <v>1.764</v>
      </c>
      <c r="H2733" s="21" t="n">
        <f aca="false">G2733*$R$2</f>
        <v>34.704286848</v>
      </c>
      <c r="I2733" s="16" t="n">
        <v>0</v>
      </c>
      <c r="J2733" s="22" t="str">
        <f aca="false">IF(I2733&gt;=1,F2733*$J$2,"")</f>
        <v/>
      </c>
      <c r="K2733" s="22" t="str">
        <f aca="false">IF(I2733&gt;=2,F2733*$K$2,"")</f>
        <v/>
      </c>
      <c r="L2733" s="22" t="str">
        <f aca="false">IF(I2733&gt;=3,F2733*$L$2,"")</f>
        <v/>
      </c>
      <c r="M2733" s="22" t="str">
        <f aca="false">IF(I2733&gt;=4,F2733*$M$2,"")</f>
        <v/>
      </c>
      <c r="N2733" s="16" t="n">
        <v>0</v>
      </c>
      <c r="O2733" s="16" t="n">
        <v>0</v>
      </c>
      <c r="P2733" s="23" t="n">
        <v>0</v>
      </c>
      <c r="Q2733" s="22"/>
      <c r="R2733" s="38"/>
      <c r="S2733" s="25" t="n">
        <f aca="false">SUM(F2733,H2733,J2733,K2733,L2733,M2733)</f>
        <v>34.880902408</v>
      </c>
      <c r="T2733" s="25" t="n">
        <f aca="false">SUM(F2733,H2733,J2733,K2733,L2733,M2733,Q2733)</f>
        <v>34.880902408</v>
      </c>
      <c r="AMH2733" s="13"/>
      <c r="AMI2733" s="0"/>
      <c r="AMJ2733" s="0"/>
    </row>
    <row r="2734" s="39" customFormat="true" ht="13.8" hidden="false" customHeight="false" outlineLevel="0" collapsed="false">
      <c r="A2734" s="27" t="n">
        <v>40302229</v>
      </c>
      <c r="B2734" s="28" t="s">
        <v>2763</v>
      </c>
      <c r="C2734" s="29" t="n">
        <v>0.01</v>
      </c>
      <c r="D2734" s="29" t="s">
        <v>2637</v>
      </c>
      <c r="E2734" s="27" t="s">
        <v>50</v>
      </c>
      <c r="F2734" s="19" t="n">
        <f aca="false">IF(C2734="",VLOOKUP(E2734,'PORTE E UCO'!$A$5:$D$46,4,0),VLOOKUP(E2734,'PORTE E UCO'!$A$5:$D$46,4,0)*C2734)</f>
        <v>0.17661556</v>
      </c>
      <c r="G2734" s="30" t="n">
        <v>0.54</v>
      </c>
      <c r="H2734" s="21" t="n">
        <f aca="false">G2734*$R$2</f>
        <v>10.62376128</v>
      </c>
      <c r="I2734" s="27" t="n">
        <v>0</v>
      </c>
      <c r="J2734" s="22" t="str">
        <f aca="false">IF(I2734&gt;=1,F2734*$J$2,"")</f>
        <v/>
      </c>
      <c r="K2734" s="22" t="str">
        <f aca="false">IF(I2734&gt;=2,F2734*$K$2,"")</f>
        <v/>
      </c>
      <c r="L2734" s="22" t="str">
        <f aca="false">IF(I2734&gt;=3,F2734*$L$2,"")</f>
        <v/>
      </c>
      <c r="M2734" s="22" t="str">
        <f aca="false">IF(I2734&gt;=4,F2734*$M$2,"")</f>
        <v/>
      </c>
      <c r="N2734" s="27" t="n">
        <v>0</v>
      </c>
      <c r="O2734" s="27" t="n">
        <v>0</v>
      </c>
      <c r="P2734" s="31" t="n">
        <v>0</v>
      </c>
      <c r="Q2734" s="32"/>
      <c r="R2734" s="38"/>
      <c r="S2734" s="25" t="n">
        <f aca="false">SUM(F2734,H2734,J2734,K2734,L2734,M2734)</f>
        <v>10.80037684</v>
      </c>
      <c r="T2734" s="25" t="n">
        <f aca="false">SUM(F2734,H2734,J2734,K2734,L2734,M2734,Q2734)</f>
        <v>10.80037684</v>
      </c>
      <c r="AMH2734" s="13"/>
      <c r="AMI2734" s="0"/>
      <c r="AMJ2734" s="0"/>
    </row>
    <row r="2735" s="39" customFormat="true" ht="13.8" hidden="false" customHeight="false" outlineLevel="0" collapsed="false">
      <c r="A2735" s="16" t="n">
        <v>40302237</v>
      </c>
      <c r="B2735" s="17" t="s">
        <v>2764</v>
      </c>
      <c r="C2735" s="18" t="n">
        <v>0.01</v>
      </c>
      <c r="D2735" s="18" t="s">
        <v>2637</v>
      </c>
      <c r="E2735" s="16" t="s">
        <v>50</v>
      </c>
      <c r="F2735" s="19" t="n">
        <f aca="false">IF(C2735="",VLOOKUP(E2735,'PORTE E UCO'!$A$5:$D$46,4,0),VLOOKUP(E2735,'PORTE E UCO'!$A$5:$D$46,4,0)*C2735)</f>
        <v>0.17661556</v>
      </c>
      <c r="G2735" s="20" t="n">
        <v>0.387</v>
      </c>
      <c r="H2735" s="21" t="n">
        <f aca="false">G2735*$R$2</f>
        <v>7.613695584</v>
      </c>
      <c r="I2735" s="16" t="n">
        <v>0</v>
      </c>
      <c r="J2735" s="22" t="str">
        <f aca="false">IF(I2735&gt;=1,F2735*$J$2,"")</f>
        <v/>
      </c>
      <c r="K2735" s="22" t="str">
        <f aca="false">IF(I2735&gt;=2,F2735*$K$2,"")</f>
        <v/>
      </c>
      <c r="L2735" s="22" t="str">
        <f aca="false">IF(I2735&gt;=3,F2735*$L$2,"")</f>
        <v/>
      </c>
      <c r="M2735" s="22" t="str">
        <f aca="false">IF(I2735&gt;=4,F2735*$M$2,"")</f>
        <v/>
      </c>
      <c r="N2735" s="16" t="n">
        <v>0</v>
      </c>
      <c r="O2735" s="16" t="n">
        <v>0</v>
      </c>
      <c r="P2735" s="23" t="n">
        <v>0</v>
      </c>
      <c r="Q2735" s="22"/>
      <c r="R2735" s="38"/>
      <c r="S2735" s="25" t="n">
        <f aca="false">SUM(F2735,H2735,J2735,K2735,L2735,M2735)</f>
        <v>7.790311144</v>
      </c>
      <c r="T2735" s="25" t="n">
        <f aca="false">SUM(F2735,H2735,J2735,K2735,L2735,M2735,Q2735)</f>
        <v>7.790311144</v>
      </c>
      <c r="AMH2735" s="13"/>
      <c r="AMI2735" s="0"/>
      <c r="AMJ2735" s="0"/>
    </row>
    <row r="2736" s="39" customFormat="true" ht="13.8" hidden="false" customHeight="false" outlineLevel="0" collapsed="false">
      <c r="A2736" s="27" t="n">
        <v>40302644</v>
      </c>
      <c r="B2736" s="28" t="s">
        <v>2765</v>
      </c>
      <c r="C2736" s="29" t="n">
        <v>0.1</v>
      </c>
      <c r="D2736" s="29" t="s">
        <v>2637</v>
      </c>
      <c r="E2736" s="27" t="s">
        <v>50</v>
      </c>
      <c r="F2736" s="19" t="n">
        <f aca="false">IF(C2736="",VLOOKUP(E2736,'PORTE E UCO'!$A$5:$D$46,4,0),VLOOKUP(E2736,'PORTE E UCO'!$A$5:$D$46,4,0)*C2736)</f>
        <v>1.7661556</v>
      </c>
      <c r="G2736" s="30" t="n">
        <v>2.097</v>
      </c>
      <c r="H2736" s="21" t="n">
        <f aca="false">G2736*$R$2</f>
        <v>41.255606304</v>
      </c>
      <c r="I2736" s="27" t="n">
        <v>0</v>
      </c>
      <c r="J2736" s="22" t="str">
        <f aca="false">IF(I2736&gt;=1,F2736*$J$2,"")</f>
        <v/>
      </c>
      <c r="K2736" s="22" t="str">
        <f aca="false">IF(I2736&gt;=2,F2736*$K$2,"")</f>
        <v/>
      </c>
      <c r="L2736" s="22" t="str">
        <f aca="false">IF(I2736&gt;=3,F2736*$L$2,"")</f>
        <v/>
      </c>
      <c r="M2736" s="22" t="str">
        <f aca="false">IF(I2736&gt;=4,F2736*$M$2,"")</f>
        <v/>
      </c>
      <c r="N2736" s="27" t="n">
        <v>0</v>
      </c>
      <c r="O2736" s="27" t="n">
        <v>0</v>
      </c>
      <c r="P2736" s="31" t="n">
        <v>0</v>
      </c>
      <c r="Q2736" s="32"/>
      <c r="R2736" s="38"/>
      <c r="S2736" s="25" t="n">
        <f aca="false">SUM(F2736,H2736,J2736,K2736,L2736,M2736)</f>
        <v>43.021761904</v>
      </c>
      <c r="T2736" s="25" t="n">
        <f aca="false">SUM(F2736,H2736,J2736,K2736,L2736,M2736,Q2736)</f>
        <v>43.021761904</v>
      </c>
      <c r="AMH2736" s="13"/>
      <c r="AMI2736" s="0"/>
      <c r="AMJ2736" s="0"/>
    </row>
    <row r="2737" s="39" customFormat="true" ht="13.8" hidden="false" customHeight="false" outlineLevel="0" collapsed="false">
      <c r="A2737" s="16" t="n">
        <v>40302245</v>
      </c>
      <c r="B2737" s="17" t="s">
        <v>2766</v>
      </c>
      <c r="C2737" s="18" t="n">
        <v>0.1</v>
      </c>
      <c r="D2737" s="18" t="s">
        <v>2637</v>
      </c>
      <c r="E2737" s="16" t="s">
        <v>50</v>
      </c>
      <c r="F2737" s="19" t="n">
        <f aca="false">IF(C2737="",VLOOKUP(E2737,'PORTE E UCO'!$A$5:$D$46,4,0),VLOOKUP(E2737,'PORTE E UCO'!$A$5:$D$46,4,0)*C2737)</f>
        <v>1.7661556</v>
      </c>
      <c r="G2737" s="20" t="n">
        <v>3.267</v>
      </c>
      <c r="H2737" s="21" t="n">
        <f aca="false">G2737*$R$2</f>
        <v>64.273755744</v>
      </c>
      <c r="I2737" s="16" t="n">
        <v>0</v>
      </c>
      <c r="J2737" s="22" t="str">
        <f aca="false">IF(I2737&gt;=1,F2737*$J$2,"")</f>
        <v/>
      </c>
      <c r="K2737" s="22" t="str">
        <f aca="false">IF(I2737&gt;=2,F2737*$K$2,"")</f>
        <v/>
      </c>
      <c r="L2737" s="22" t="str">
        <f aca="false">IF(I2737&gt;=3,F2737*$L$2,"")</f>
        <v/>
      </c>
      <c r="M2737" s="22" t="str">
        <f aca="false">IF(I2737&gt;=4,F2737*$M$2,"")</f>
        <v/>
      </c>
      <c r="N2737" s="16" t="n">
        <v>0</v>
      </c>
      <c r="O2737" s="16" t="n">
        <v>0</v>
      </c>
      <c r="P2737" s="23" t="n">
        <v>0</v>
      </c>
      <c r="Q2737" s="22"/>
      <c r="R2737" s="38"/>
      <c r="S2737" s="25" t="n">
        <f aca="false">SUM(F2737,H2737,J2737,K2737,L2737,M2737)</f>
        <v>66.039911344</v>
      </c>
      <c r="T2737" s="25" t="n">
        <f aca="false">SUM(F2737,H2737,J2737,K2737,L2737,M2737,Q2737)</f>
        <v>66.039911344</v>
      </c>
      <c r="AMH2737" s="13"/>
      <c r="AMI2737" s="0"/>
      <c r="AMJ2737" s="0"/>
    </row>
    <row r="2738" s="39" customFormat="true" ht="13.8" hidden="false" customHeight="false" outlineLevel="0" collapsed="false">
      <c r="A2738" s="27" t="n">
        <v>40302652</v>
      </c>
      <c r="B2738" s="28" t="s">
        <v>2767</v>
      </c>
      <c r="C2738" s="29" t="n">
        <v>0.1</v>
      </c>
      <c r="D2738" s="29" t="s">
        <v>2637</v>
      </c>
      <c r="E2738" s="27" t="s">
        <v>50</v>
      </c>
      <c r="F2738" s="19" t="n">
        <f aca="false">IF(C2738="",VLOOKUP(E2738,'PORTE E UCO'!$A$5:$D$46,4,0),VLOOKUP(E2738,'PORTE E UCO'!$A$5:$D$46,4,0)*C2738)</f>
        <v>1.7661556</v>
      </c>
      <c r="G2738" s="30" t="n">
        <v>1.764</v>
      </c>
      <c r="H2738" s="21" t="n">
        <f aca="false">G2738*$R$2</f>
        <v>34.704286848</v>
      </c>
      <c r="I2738" s="27" t="n">
        <v>0</v>
      </c>
      <c r="J2738" s="22" t="str">
        <f aca="false">IF(I2738&gt;=1,F2738*$J$2,"")</f>
        <v/>
      </c>
      <c r="K2738" s="22" t="str">
        <f aca="false">IF(I2738&gt;=2,F2738*$K$2,"")</f>
        <v/>
      </c>
      <c r="L2738" s="22" t="str">
        <f aca="false">IF(I2738&gt;=3,F2738*$L$2,"")</f>
        <v/>
      </c>
      <c r="M2738" s="22" t="str">
        <f aca="false">IF(I2738&gt;=4,F2738*$M$2,"")</f>
        <v/>
      </c>
      <c r="N2738" s="27" t="n">
        <v>0</v>
      </c>
      <c r="O2738" s="27" t="n">
        <v>0</v>
      </c>
      <c r="P2738" s="31" t="n">
        <v>0</v>
      </c>
      <c r="Q2738" s="32"/>
      <c r="R2738" s="38"/>
      <c r="S2738" s="25" t="n">
        <f aca="false">SUM(F2738,H2738,J2738,K2738,L2738,M2738)</f>
        <v>36.470442448</v>
      </c>
      <c r="T2738" s="25" t="n">
        <f aca="false">SUM(F2738,H2738,J2738,K2738,L2738,M2738,Q2738)</f>
        <v>36.470442448</v>
      </c>
      <c r="AMH2738" s="13"/>
      <c r="AMI2738" s="0"/>
      <c r="AMJ2738" s="0"/>
    </row>
    <row r="2739" s="39" customFormat="true" ht="13.8" hidden="false" customHeight="false" outlineLevel="0" collapsed="false">
      <c r="A2739" s="16" t="n">
        <v>40302660</v>
      </c>
      <c r="B2739" s="17" t="s">
        <v>2768</v>
      </c>
      <c r="C2739" s="18" t="n">
        <v>0.01</v>
      </c>
      <c r="D2739" s="18" t="s">
        <v>2637</v>
      </c>
      <c r="E2739" s="16" t="s">
        <v>50</v>
      </c>
      <c r="F2739" s="19" t="n">
        <f aca="false">IF(C2739="",VLOOKUP(E2739,'PORTE E UCO'!$A$5:$D$46,4,0),VLOOKUP(E2739,'PORTE E UCO'!$A$5:$D$46,4,0)*C2739)</f>
        <v>0.17661556</v>
      </c>
      <c r="G2739" s="20" t="n">
        <v>1.17</v>
      </c>
      <c r="H2739" s="21" t="n">
        <f aca="false">G2739*$R$2</f>
        <v>23.01814944</v>
      </c>
      <c r="I2739" s="16" t="n">
        <v>0</v>
      </c>
      <c r="J2739" s="22" t="str">
        <f aca="false">IF(I2739&gt;=1,F2739*$J$2,"")</f>
        <v/>
      </c>
      <c r="K2739" s="22" t="str">
        <f aca="false">IF(I2739&gt;=2,F2739*$K$2,"")</f>
        <v/>
      </c>
      <c r="L2739" s="22" t="str">
        <f aca="false">IF(I2739&gt;=3,F2739*$L$2,"")</f>
        <v/>
      </c>
      <c r="M2739" s="22" t="str">
        <f aca="false">IF(I2739&gt;=4,F2739*$M$2,"")</f>
        <v/>
      </c>
      <c r="N2739" s="16" t="n">
        <v>0</v>
      </c>
      <c r="O2739" s="16" t="n">
        <v>0</v>
      </c>
      <c r="P2739" s="23" t="n">
        <v>0</v>
      </c>
      <c r="Q2739" s="22"/>
      <c r="R2739" s="38"/>
      <c r="S2739" s="25" t="n">
        <f aca="false">SUM(F2739,H2739,J2739,K2739,L2739,M2739)</f>
        <v>23.194765</v>
      </c>
      <c r="T2739" s="25" t="n">
        <f aca="false">SUM(F2739,H2739,J2739,K2739,L2739,M2739,Q2739)</f>
        <v>23.194765</v>
      </c>
      <c r="AMH2739" s="13"/>
      <c r="AMI2739" s="0"/>
      <c r="AMJ2739" s="0"/>
    </row>
    <row r="2740" s="39" customFormat="true" ht="13.8" hidden="false" customHeight="false" outlineLevel="0" collapsed="false">
      <c r="A2740" s="27" t="n">
        <v>40302253</v>
      </c>
      <c r="B2740" s="28" t="s">
        <v>2769</v>
      </c>
      <c r="C2740" s="29" t="n">
        <v>0.1</v>
      </c>
      <c r="D2740" s="29" t="s">
        <v>2637</v>
      </c>
      <c r="E2740" s="27" t="s">
        <v>50</v>
      </c>
      <c r="F2740" s="19" t="n">
        <f aca="false">IF(C2740="",VLOOKUP(E2740,'PORTE E UCO'!$A$5:$D$46,4,0),VLOOKUP(E2740,'PORTE E UCO'!$A$5:$D$46,4,0)*C2740)</f>
        <v>1.7661556</v>
      </c>
      <c r="G2740" s="30" t="n">
        <v>2.097</v>
      </c>
      <c r="H2740" s="21" t="n">
        <f aca="false">G2740*$R$2</f>
        <v>41.255606304</v>
      </c>
      <c r="I2740" s="27" t="n">
        <v>0</v>
      </c>
      <c r="J2740" s="22" t="str">
        <f aca="false">IF(I2740&gt;=1,F2740*$J$2,"")</f>
        <v/>
      </c>
      <c r="K2740" s="22" t="str">
        <f aca="false">IF(I2740&gt;=2,F2740*$K$2,"")</f>
        <v/>
      </c>
      <c r="L2740" s="22" t="str">
        <f aca="false">IF(I2740&gt;=3,F2740*$L$2,"")</f>
        <v/>
      </c>
      <c r="M2740" s="22" t="str">
        <f aca="false">IF(I2740&gt;=4,F2740*$M$2,"")</f>
        <v/>
      </c>
      <c r="N2740" s="27" t="n">
        <v>0</v>
      </c>
      <c r="O2740" s="27" t="n">
        <v>0</v>
      </c>
      <c r="P2740" s="31" t="n">
        <v>0</v>
      </c>
      <c r="Q2740" s="32"/>
      <c r="R2740" s="38"/>
      <c r="S2740" s="25" t="n">
        <f aca="false">SUM(F2740,H2740,J2740,K2740,L2740,M2740)</f>
        <v>43.021761904</v>
      </c>
      <c r="T2740" s="25" t="n">
        <f aca="false">SUM(F2740,H2740,J2740,K2740,L2740,M2740,Q2740)</f>
        <v>43.021761904</v>
      </c>
      <c r="AMH2740" s="13"/>
      <c r="AMI2740" s="0"/>
      <c r="AMJ2740" s="0"/>
    </row>
    <row r="2741" s="39" customFormat="true" ht="13.8" hidden="false" customHeight="false" outlineLevel="0" collapsed="false">
      <c r="A2741" s="16" t="n">
        <v>40302261</v>
      </c>
      <c r="B2741" s="17" t="s">
        <v>2770</v>
      </c>
      <c r="C2741" s="18" t="n">
        <v>0.1</v>
      </c>
      <c r="D2741" s="18" t="s">
        <v>2637</v>
      </c>
      <c r="E2741" s="16" t="s">
        <v>50</v>
      </c>
      <c r="F2741" s="19" t="n">
        <f aca="false">IF(C2741="",VLOOKUP(E2741,'PORTE E UCO'!$A$5:$D$46,4,0),VLOOKUP(E2741,'PORTE E UCO'!$A$5:$D$46,4,0)*C2741)</f>
        <v>1.7661556</v>
      </c>
      <c r="G2741" s="20" t="n">
        <v>2.097</v>
      </c>
      <c r="H2741" s="21" t="n">
        <f aca="false">G2741*$R$2</f>
        <v>41.255606304</v>
      </c>
      <c r="I2741" s="16" t="n">
        <v>0</v>
      </c>
      <c r="J2741" s="22" t="str">
        <f aca="false">IF(I2741&gt;=1,F2741*$J$2,"")</f>
        <v/>
      </c>
      <c r="K2741" s="22" t="str">
        <f aca="false">IF(I2741&gt;=2,F2741*$K$2,"")</f>
        <v/>
      </c>
      <c r="L2741" s="22" t="str">
        <f aca="false">IF(I2741&gt;=3,F2741*$L$2,"")</f>
        <v/>
      </c>
      <c r="M2741" s="22" t="str">
        <f aca="false">IF(I2741&gt;=4,F2741*$M$2,"")</f>
        <v/>
      </c>
      <c r="N2741" s="16" t="n">
        <v>0</v>
      </c>
      <c r="O2741" s="16" t="n">
        <v>0</v>
      </c>
      <c r="P2741" s="23" t="n">
        <v>0</v>
      </c>
      <c r="Q2741" s="22"/>
      <c r="R2741" s="38"/>
      <c r="S2741" s="25" t="n">
        <f aca="false">SUM(F2741,H2741,J2741,K2741,L2741,M2741)</f>
        <v>43.021761904</v>
      </c>
      <c r="T2741" s="25" t="n">
        <f aca="false">SUM(F2741,H2741,J2741,K2741,L2741,M2741,Q2741)</f>
        <v>43.021761904</v>
      </c>
      <c r="AMH2741" s="13"/>
      <c r="AMI2741" s="0"/>
      <c r="AMJ2741" s="0"/>
    </row>
    <row r="2742" s="39" customFormat="true" ht="13.8" hidden="false" customHeight="false" outlineLevel="0" collapsed="false">
      <c r="A2742" s="27" t="n">
        <v>40302679</v>
      </c>
      <c r="B2742" s="28" t="s">
        <v>2771</v>
      </c>
      <c r="C2742" s="29" t="n">
        <v>0.1</v>
      </c>
      <c r="D2742" s="29" t="s">
        <v>2637</v>
      </c>
      <c r="E2742" s="27" t="s">
        <v>50</v>
      </c>
      <c r="F2742" s="19" t="n">
        <f aca="false">IF(C2742="",VLOOKUP(E2742,'PORTE E UCO'!$A$5:$D$46,4,0),VLOOKUP(E2742,'PORTE E UCO'!$A$5:$D$46,4,0)*C2742)</f>
        <v>1.7661556</v>
      </c>
      <c r="G2742" s="30" t="n">
        <v>1.764</v>
      </c>
      <c r="H2742" s="21" t="n">
        <f aca="false">G2742*$R$2</f>
        <v>34.704286848</v>
      </c>
      <c r="I2742" s="27" t="n">
        <v>0</v>
      </c>
      <c r="J2742" s="22" t="str">
        <f aca="false">IF(I2742&gt;=1,F2742*$J$2,"")</f>
        <v/>
      </c>
      <c r="K2742" s="22" t="str">
        <f aca="false">IF(I2742&gt;=2,F2742*$K$2,"")</f>
        <v/>
      </c>
      <c r="L2742" s="22" t="str">
        <f aca="false">IF(I2742&gt;=3,F2742*$L$2,"")</f>
        <v/>
      </c>
      <c r="M2742" s="22" t="str">
        <f aca="false">IF(I2742&gt;=4,F2742*$M$2,"")</f>
        <v/>
      </c>
      <c r="N2742" s="27" t="n">
        <v>0</v>
      </c>
      <c r="O2742" s="27" t="n">
        <v>0</v>
      </c>
      <c r="P2742" s="31" t="n">
        <v>0</v>
      </c>
      <c r="Q2742" s="32"/>
      <c r="R2742" s="38"/>
      <c r="S2742" s="25" t="n">
        <f aca="false">SUM(F2742,H2742,J2742,K2742,L2742,M2742)</f>
        <v>36.470442448</v>
      </c>
      <c r="T2742" s="25" t="n">
        <f aca="false">SUM(F2742,H2742,J2742,K2742,L2742,M2742,Q2742)</f>
        <v>36.470442448</v>
      </c>
      <c r="AMH2742" s="13"/>
      <c r="AMI2742" s="0"/>
      <c r="AMJ2742" s="0"/>
    </row>
    <row r="2743" s="39" customFormat="true" ht="13.8" hidden="false" customHeight="false" outlineLevel="0" collapsed="false">
      <c r="A2743" s="16" t="n">
        <v>40302270</v>
      </c>
      <c r="B2743" s="17" t="s">
        <v>2772</v>
      </c>
      <c r="C2743" s="18" t="n">
        <v>0.01</v>
      </c>
      <c r="D2743" s="18" t="s">
        <v>2637</v>
      </c>
      <c r="E2743" s="16" t="s">
        <v>50</v>
      </c>
      <c r="F2743" s="19" t="n">
        <f aca="false">IF(C2743="",VLOOKUP(E2743,'PORTE E UCO'!$A$5:$D$46,4,0),VLOOKUP(E2743,'PORTE E UCO'!$A$5:$D$46,4,0)*C2743)</f>
        <v>0.17661556</v>
      </c>
      <c r="G2743" s="20" t="n">
        <v>1.053</v>
      </c>
      <c r="H2743" s="21" t="n">
        <f aca="false">G2743*$R$2</f>
        <v>20.716334496</v>
      </c>
      <c r="I2743" s="16" t="n">
        <v>0</v>
      </c>
      <c r="J2743" s="22" t="str">
        <f aca="false">IF(I2743&gt;=1,F2743*$J$2,"")</f>
        <v/>
      </c>
      <c r="K2743" s="22" t="str">
        <f aca="false">IF(I2743&gt;=2,F2743*$K$2,"")</f>
        <v/>
      </c>
      <c r="L2743" s="22" t="str">
        <f aca="false">IF(I2743&gt;=3,F2743*$L$2,"")</f>
        <v/>
      </c>
      <c r="M2743" s="22" t="str">
        <f aca="false">IF(I2743&gt;=4,F2743*$M$2,"")</f>
        <v/>
      </c>
      <c r="N2743" s="16" t="n">
        <v>0</v>
      </c>
      <c r="O2743" s="16" t="n">
        <v>0</v>
      </c>
      <c r="P2743" s="23" t="n">
        <v>0</v>
      </c>
      <c r="Q2743" s="22"/>
      <c r="R2743" s="38"/>
      <c r="S2743" s="25" t="n">
        <f aca="false">SUM(F2743,H2743,J2743,K2743,L2743,M2743)</f>
        <v>20.892950056</v>
      </c>
      <c r="T2743" s="25" t="n">
        <f aca="false">SUM(F2743,H2743,J2743,K2743,L2743,M2743,Q2743)</f>
        <v>20.892950056</v>
      </c>
      <c r="AMH2743" s="13"/>
      <c r="AMI2743" s="0"/>
      <c r="AMJ2743" s="0"/>
    </row>
    <row r="2744" s="39" customFormat="true" ht="13.8" hidden="false" customHeight="false" outlineLevel="0" collapsed="false">
      <c r="A2744" s="27" t="n">
        <v>40302288</v>
      </c>
      <c r="B2744" s="28" t="s">
        <v>2773</v>
      </c>
      <c r="C2744" s="29" t="n">
        <v>0.1</v>
      </c>
      <c r="D2744" s="29" t="s">
        <v>2637</v>
      </c>
      <c r="E2744" s="27" t="s">
        <v>50</v>
      </c>
      <c r="F2744" s="19" t="n">
        <f aca="false">IF(C2744="",VLOOKUP(E2744,'PORTE E UCO'!$A$5:$D$46,4,0),VLOOKUP(E2744,'PORTE E UCO'!$A$5:$D$46,4,0)*C2744)</f>
        <v>1.7661556</v>
      </c>
      <c r="G2744" s="30" t="n">
        <v>3.267</v>
      </c>
      <c r="H2744" s="21" t="n">
        <f aca="false">G2744*$R$2</f>
        <v>64.273755744</v>
      </c>
      <c r="I2744" s="27" t="n">
        <v>0</v>
      </c>
      <c r="J2744" s="22" t="str">
        <f aca="false">IF(I2744&gt;=1,F2744*$J$2,"")</f>
        <v/>
      </c>
      <c r="K2744" s="22" t="str">
        <f aca="false">IF(I2744&gt;=2,F2744*$K$2,"")</f>
        <v/>
      </c>
      <c r="L2744" s="22" t="str">
        <f aca="false">IF(I2744&gt;=3,F2744*$L$2,"")</f>
        <v/>
      </c>
      <c r="M2744" s="22" t="str">
        <f aca="false">IF(I2744&gt;=4,F2744*$M$2,"")</f>
        <v/>
      </c>
      <c r="N2744" s="27" t="n">
        <v>0</v>
      </c>
      <c r="O2744" s="27" t="n">
        <v>0</v>
      </c>
      <c r="P2744" s="31" t="n">
        <v>0</v>
      </c>
      <c r="Q2744" s="32"/>
      <c r="R2744" s="38"/>
      <c r="S2744" s="25" t="n">
        <f aca="false">SUM(F2744,H2744,J2744,K2744,L2744,M2744)</f>
        <v>66.039911344</v>
      </c>
      <c r="T2744" s="25" t="n">
        <f aca="false">SUM(F2744,H2744,J2744,K2744,L2744,M2744,Q2744)</f>
        <v>66.039911344</v>
      </c>
      <c r="AMH2744" s="13"/>
      <c r="AMI2744" s="0"/>
      <c r="AMJ2744" s="0"/>
    </row>
    <row r="2745" s="39" customFormat="true" ht="13.8" hidden="false" customHeight="false" outlineLevel="0" collapsed="false">
      <c r="A2745" s="16" t="n">
        <v>40302768</v>
      </c>
      <c r="B2745" s="17" t="s">
        <v>2774</v>
      </c>
      <c r="C2745" s="18"/>
      <c r="D2745" s="18"/>
      <c r="E2745" s="16" t="s">
        <v>39</v>
      </c>
      <c r="F2745" s="19" t="n">
        <f aca="false">IF(C2745="",VLOOKUP(E2745,'PORTE E UCO'!$A$5:$D$46,4,0),VLOOKUP(E2745,'PORTE E UCO'!$A$5:$D$46,4,0)*C2745)</f>
        <v>52.984668</v>
      </c>
      <c r="G2745" s="20" t="n">
        <v>7.434</v>
      </c>
      <c r="H2745" s="21" t="n">
        <f aca="false">G2745*$R$2</f>
        <v>146.253780288</v>
      </c>
      <c r="I2745" s="16" t="n">
        <v>0</v>
      </c>
      <c r="J2745" s="22" t="str">
        <f aca="false">IF(I2745&gt;=1,F2745*$J$2,"")</f>
        <v/>
      </c>
      <c r="K2745" s="22" t="str">
        <f aca="false">IF(I2745&gt;=2,F2745*$K$2,"")</f>
        <v/>
      </c>
      <c r="L2745" s="22" t="str">
        <f aca="false">IF(I2745&gt;=3,F2745*$L$2,"")</f>
        <v/>
      </c>
      <c r="M2745" s="22" t="str">
        <f aca="false">IF(I2745&gt;=4,F2745*$M$2,"")</f>
        <v/>
      </c>
      <c r="N2745" s="16" t="n">
        <v>0</v>
      </c>
      <c r="O2745" s="16" t="n">
        <v>0</v>
      </c>
      <c r="P2745" s="23" t="n">
        <v>0</v>
      </c>
      <c r="Q2745" s="22"/>
      <c r="R2745" s="38"/>
      <c r="S2745" s="25" t="n">
        <f aca="false">SUM(F2745,H2745,J2745,K2745,L2745,M2745)</f>
        <v>199.238448288</v>
      </c>
      <c r="T2745" s="25" t="n">
        <f aca="false">SUM(F2745,H2745,J2745,K2745,L2745,M2745,Q2745)</f>
        <v>199.238448288</v>
      </c>
      <c r="AMH2745" s="13"/>
      <c r="AMI2745" s="0"/>
      <c r="AMJ2745" s="0"/>
    </row>
    <row r="2746" s="39" customFormat="true" ht="13.8" hidden="false" customHeight="false" outlineLevel="0" collapsed="false">
      <c r="A2746" s="27" t="n">
        <v>40302776</v>
      </c>
      <c r="B2746" s="28" t="s">
        <v>2775</v>
      </c>
      <c r="C2746" s="29" t="n">
        <v>0.1</v>
      </c>
      <c r="D2746" s="29" t="s">
        <v>2637</v>
      </c>
      <c r="E2746" s="27" t="s">
        <v>50</v>
      </c>
      <c r="F2746" s="19" t="n">
        <f aca="false">IF(C2746="",VLOOKUP(E2746,'PORTE E UCO'!$A$5:$D$46,4,0),VLOOKUP(E2746,'PORTE E UCO'!$A$5:$D$46,4,0)*C2746)</f>
        <v>1.7661556</v>
      </c>
      <c r="G2746" s="30" t="n">
        <v>8.091</v>
      </c>
      <c r="H2746" s="21" t="n">
        <f aca="false">G2746*$R$2</f>
        <v>159.179356512</v>
      </c>
      <c r="I2746" s="27" t="n">
        <v>0</v>
      </c>
      <c r="J2746" s="22" t="str">
        <f aca="false">IF(I2746&gt;=1,F2746*$J$2,"")</f>
        <v/>
      </c>
      <c r="K2746" s="22" t="str">
        <f aca="false">IF(I2746&gt;=2,F2746*$K$2,"")</f>
        <v/>
      </c>
      <c r="L2746" s="22" t="str">
        <f aca="false">IF(I2746&gt;=3,F2746*$L$2,"")</f>
        <v/>
      </c>
      <c r="M2746" s="22" t="str">
        <f aca="false">IF(I2746&gt;=4,F2746*$M$2,"")</f>
        <v/>
      </c>
      <c r="N2746" s="27" t="n">
        <v>0</v>
      </c>
      <c r="O2746" s="27" t="n">
        <v>0</v>
      </c>
      <c r="P2746" s="31" t="n">
        <v>0</v>
      </c>
      <c r="Q2746" s="32"/>
      <c r="R2746" s="38"/>
      <c r="S2746" s="25" t="n">
        <f aca="false">SUM(F2746,H2746,J2746,K2746,L2746,M2746)</f>
        <v>160.945512112</v>
      </c>
      <c r="T2746" s="25" t="n">
        <f aca="false">SUM(F2746,H2746,J2746,K2746,L2746,M2746,Q2746)</f>
        <v>160.945512112</v>
      </c>
      <c r="AMH2746" s="13"/>
      <c r="AMI2746" s="0"/>
      <c r="AMJ2746" s="0"/>
    </row>
    <row r="2747" s="39" customFormat="true" ht="14.95" hidden="false" customHeight="false" outlineLevel="0" collapsed="false">
      <c r="A2747" s="16" t="n">
        <v>40302750</v>
      </c>
      <c r="B2747" s="17" t="s">
        <v>2776</v>
      </c>
      <c r="C2747" s="18" t="n">
        <v>0.1</v>
      </c>
      <c r="D2747" s="18" t="s">
        <v>2637</v>
      </c>
      <c r="E2747" s="16" t="s">
        <v>50</v>
      </c>
      <c r="F2747" s="19" t="n">
        <f aca="false">IF(C2747="",VLOOKUP(E2747,'PORTE E UCO'!$A$5:$D$46,4,0),VLOOKUP(E2747,'PORTE E UCO'!$A$5:$D$46,4,0)*C2747)</f>
        <v>1.7661556</v>
      </c>
      <c r="G2747" s="20" t="n">
        <v>3.267</v>
      </c>
      <c r="H2747" s="21" t="n">
        <f aca="false">G2747*$R$2</f>
        <v>64.273755744</v>
      </c>
      <c r="I2747" s="16" t="n">
        <v>0</v>
      </c>
      <c r="J2747" s="22" t="str">
        <f aca="false">IF(I2747&gt;=1,F2747*$J$2,"")</f>
        <v/>
      </c>
      <c r="K2747" s="22" t="str">
        <f aca="false">IF(I2747&gt;=2,F2747*$K$2,"")</f>
        <v/>
      </c>
      <c r="L2747" s="22" t="str">
        <f aca="false">IF(I2747&gt;=3,F2747*$L$2,"")</f>
        <v/>
      </c>
      <c r="M2747" s="22" t="str">
        <f aca="false">IF(I2747&gt;=4,F2747*$M$2,"")</f>
        <v/>
      </c>
      <c r="N2747" s="16" t="n">
        <v>0</v>
      </c>
      <c r="O2747" s="16" t="n">
        <v>0</v>
      </c>
      <c r="P2747" s="23" t="n">
        <v>0</v>
      </c>
      <c r="Q2747" s="22"/>
      <c r="R2747" s="38"/>
      <c r="S2747" s="25" t="n">
        <f aca="false">SUM(F2747,H2747,J2747,K2747,L2747,M2747)</f>
        <v>66.039911344</v>
      </c>
      <c r="T2747" s="25" t="n">
        <f aca="false">SUM(F2747,H2747,J2747,K2747,L2747,M2747,Q2747)</f>
        <v>66.039911344</v>
      </c>
      <c r="AMH2747" s="13"/>
      <c r="AMI2747" s="0"/>
      <c r="AMJ2747" s="0"/>
    </row>
    <row r="2748" s="39" customFormat="true" ht="13.8" hidden="false" customHeight="false" outlineLevel="0" collapsed="false">
      <c r="A2748" s="27" t="n">
        <v>40302296</v>
      </c>
      <c r="B2748" s="28" t="s">
        <v>2777</v>
      </c>
      <c r="C2748" s="29" t="n">
        <v>0.01</v>
      </c>
      <c r="D2748" s="29" t="s">
        <v>2637</v>
      </c>
      <c r="E2748" s="27" t="s">
        <v>50</v>
      </c>
      <c r="F2748" s="19" t="n">
        <f aca="false">IF(C2748="",VLOOKUP(E2748,'PORTE E UCO'!$A$5:$D$46,4,0),VLOOKUP(E2748,'PORTE E UCO'!$A$5:$D$46,4,0)*C2748)</f>
        <v>0.17661556</v>
      </c>
      <c r="G2748" s="30" t="n">
        <v>8.991</v>
      </c>
      <c r="H2748" s="21" t="n">
        <f aca="false">G2748*$R$2</f>
        <v>176.885625312</v>
      </c>
      <c r="I2748" s="27" t="n">
        <v>0</v>
      </c>
      <c r="J2748" s="22" t="str">
        <f aca="false">IF(I2748&gt;=1,F2748*$J$2,"")</f>
        <v/>
      </c>
      <c r="K2748" s="22" t="str">
        <f aca="false">IF(I2748&gt;=2,F2748*$K$2,"")</f>
        <v/>
      </c>
      <c r="L2748" s="22" t="str">
        <f aca="false">IF(I2748&gt;=3,F2748*$L$2,"")</f>
        <v/>
      </c>
      <c r="M2748" s="22" t="str">
        <f aca="false">IF(I2748&gt;=4,F2748*$M$2,"")</f>
        <v/>
      </c>
      <c r="N2748" s="27" t="n">
        <v>0</v>
      </c>
      <c r="O2748" s="27" t="n">
        <v>0</v>
      </c>
      <c r="P2748" s="31" t="n">
        <v>0</v>
      </c>
      <c r="Q2748" s="32"/>
      <c r="R2748" s="38"/>
      <c r="S2748" s="25" t="n">
        <f aca="false">SUM(F2748,H2748,J2748,K2748,L2748,M2748)</f>
        <v>177.062240872</v>
      </c>
      <c r="T2748" s="25" t="n">
        <f aca="false">SUM(F2748,H2748,J2748,K2748,L2748,M2748,Q2748)</f>
        <v>177.062240872</v>
      </c>
      <c r="AMH2748" s="13"/>
      <c r="AMI2748" s="0"/>
      <c r="AMJ2748" s="0"/>
    </row>
    <row r="2749" s="39" customFormat="true" ht="13.8" hidden="false" customHeight="false" outlineLevel="0" collapsed="false">
      <c r="A2749" s="16" t="n">
        <v>40302300</v>
      </c>
      <c r="B2749" s="17" t="s">
        <v>2778</v>
      </c>
      <c r="C2749" s="18" t="n">
        <v>0.1</v>
      </c>
      <c r="D2749" s="18" t="s">
        <v>2637</v>
      </c>
      <c r="E2749" s="16" t="s">
        <v>50</v>
      </c>
      <c r="F2749" s="19" t="n">
        <f aca="false">IF(C2749="",VLOOKUP(E2749,'PORTE E UCO'!$A$5:$D$46,4,0),VLOOKUP(E2749,'PORTE E UCO'!$A$5:$D$46,4,0)*C2749)</f>
        <v>1.7661556</v>
      </c>
      <c r="G2749" s="20" t="n">
        <v>2.039</v>
      </c>
      <c r="H2749" s="21" t="n">
        <f aca="false">G2749*$R$2</f>
        <v>40.114535648</v>
      </c>
      <c r="I2749" s="16" t="n">
        <v>0</v>
      </c>
      <c r="J2749" s="22" t="str">
        <f aca="false">IF(I2749&gt;=1,F2749*$J$2,"")</f>
        <v/>
      </c>
      <c r="K2749" s="22" t="str">
        <f aca="false">IF(I2749&gt;=2,F2749*$K$2,"")</f>
        <v/>
      </c>
      <c r="L2749" s="22" t="str">
        <f aca="false">IF(I2749&gt;=3,F2749*$L$2,"")</f>
        <v/>
      </c>
      <c r="M2749" s="22" t="str">
        <f aca="false">IF(I2749&gt;=4,F2749*$M$2,"")</f>
        <v/>
      </c>
      <c r="N2749" s="16" t="n">
        <v>0</v>
      </c>
      <c r="O2749" s="16" t="n">
        <v>0</v>
      </c>
      <c r="P2749" s="23" t="n">
        <v>0</v>
      </c>
      <c r="Q2749" s="22"/>
      <c r="R2749" s="38"/>
      <c r="S2749" s="25" t="n">
        <f aca="false">SUM(F2749,H2749,J2749,K2749,L2749,M2749)</f>
        <v>41.880691248</v>
      </c>
      <c r="T2749" s="25" t="n">
        <f aca="false">SUM(F2749,H2749,J2749,K2749,L2749,M2749,Q2749)</f>
        <v>41.880691248</v>
      </c>
      <c r="AMH2749" s="13"/>
      <c r="AMI2749" s="0"/>
      <c r="AMJ2749" s="0"/>
    </row>
    <row r="2750" s="39" customFormat="true" ht="13.8" hidden="false" customHeight="false" outlineLevel="0" collapsed="false">
      <c r="A2750" s="27" t="n">
        <v>40302318</v>
      </c>
      <c r="B2750" s="28" t="s">
        <v>2779</v>
      </c>
      <c r="C2750" s="29" t="n">
        <v>0.01</v>
      </c>
      <c r="D2750" s="29" t="s">
        <v>2637</v>
      </c>
      <c r="E2750" s="27" t="s">
        <v>50</v>
      </c>
      <c r="F2750" s="19" t="n">
        <f aca="false">IF(C2750="",VLOOKUP(E2750,'PORTE E UCO'!$A$5:$D$46,4,0),VLOOKUP(E2750,'PORTE E UCO'!$A$5:$D$46,4,0)*C2750)</f>
        <v>0.17661556</v>
      </c>
      <c r="G2750" s="30" t="n">
        <v>0.387</v>
      </c>
      <c r="H2750" s="21" t="n">
        <f aca="false">G2750*$R$2</f>
        <v>7.613695584</v>
      </c>
      <c r="I2750" s="27" t="n">
        <v>0</v>
      </c>
      <c r="J2750" s="22" t="str">
        <f aca="false">IF(I2750&gt;=1,F2750*$J$2,"")</f>
        <v/>
      </c>
      <c r="K2750" s="22" t="str">
        <f aca="false">IF(I2750&gt;=2,F2750*$K$2,"")</f>
        <v/>
      </c>
      <c r="L2750" s="22" t="str">
        <f aca="false">IF(I2750&gt;=3,F2750*$L$2,"")</f>
        <v/>
      </c>
      <c r="M2750" s="22" t="str">
        <f aca="false">IF(I2750&gt;=4,F2750*$M$2,"")</f>
        <v/>
      </c>
      <c r="N2750" s="27" t="n">
        <v>0</v>
      </c>
      <c r="O2750" s="27" t="n">
        <v>0</v>
      </c>
      <c r="P2750" s="31" t="n">
        <v>0</v>
      </c>
      <c r="Q2750" s="32"/>
      <c r="R2750" s="38"/>
      <c r="S2750" s="25" t="n">
        <f aca="false">SUM(F2750,H2750,J2750,K2750,L2750,M2750)</f>
        <v>7.790311144</v>
      </c>
      <c r="T2750" s="25" t="n">
        <f aca="false">SUM(F2750,H2750,J2750,K2750,L2750,M2750,Q2750)</f>
        <v>7.790311144</v>
      </c>
      <c r="AMH2750" s="13"/>
      <c r="AMI2750" s="0"/>
      <c r="AMJ2750" s="0"/>
    </row>
    <row r="2751" s="39" customFormat="true" ht="13.8" hidden="false" customHeight="false" outlineLevel="0" collapsed="false">
      <c r="A2751" s="16" t="n">
        <v>40302326</v>
      </c>
      <c r="B2751" s="17" t="s">
        <v>2780</v>
      </c>
      <c r="C2751" s="18" t="n">
        <v>0.1</v>
      </c>
      <c r="D2751" s="18" t="s">
        <v>2637</v>
      </c>
      <c r="E2751" s="16" t="s">
        <v>50</v>
      </c>
      <c r="F2751" s="19" t="n">
        <f aca="false">IF(C2751="",VLOOKUP(E2751,'PORTE E UCO'!$A$5:$D$46,4,0),VLOOKUP(E2751,'PORTE E UCO'!$A$5:$D$46,4,0)*C2751)</f>
        <v>1.7661556</v>
      </c>
      <c r="G2751" s="20" t="n">
        <v>2.097</v>
      </c>
      <c r="H2751" s="21" t="n">
        <f aca="false">G2751*$R$2</f>
        <v>41.255606304</v>
      </c>
      <c r="I2751" s="16" t="n">
        <v>0</v>
      </c>
      <c r="J2751" s="22" t="str">
        <f aca="false">IF(I2751&gt;=1,F2751*$J$2,"")</f>
        <v/>
      </c>
      <c r="K2751" s="22" t="str">
        <f aca="false">IF(I2751&gt;=2,F2751*$K$2,"")</f>
        <v/>
      </c>
      <c r="L2751" s="22" t="str">
        <f aca="false">IF(I2751&gt;=3,F2751*$L$2,"")</f>
        <v/>
      </c>
      <c r="M2751" s="22" t="str">
        <f aca="false">IF(I2751&gt;=4,F2751*$M$2,"")</f>
        <v/>
      </c>
      <c r="N2751" s="16" t="n">
        <v>0</v>
      </c>
      <c r="O2751" s="16" t="n">
        <v>0</v>
      </c>
      <c r="P2751" s="23" t="n">
        <v>0</v>
      </c>
      <c r="Q2751" s="22"/>
      <c r="R2751" s="38"/>
      <c r="S2751" s="25" t="n">
        <f aca="false">SUM(F2751,H2751,J2751,K2751,L2751,M2751)</f>
        <v>43.021761904</v>
      </c>
      <c r="T2751" s="25" t="n">
        <f aca="false">SUM(F2751,H2751,J2751,K2751,L2751,M2751,Q2751)</f>
        <v>43.021761904</v>
      </c>
      <c r="AMH2751" s="13"/>
      <c r="AMI2751" s="0"/>
      <c r="AMJ2751" s="0"/>
    </row>
    <row r="2752" s="39" customFormat="true" ht="13.8" hidden="false" customHeight="false" outlineLevel="0" collapsed="false">
      <c r="A2752" s="27" t="n">
        <v>40302334</v>
      </c>
      <c r="B2752" s="28" t="s">
        <v>2781</v>
      </c>
      <c r="C2752" s="29" t="n">
        <v>0.1</v>
      </c>
      <c r="D2752" s="29" t="s">
        <v>2637</v>
      </c>
      <c r="E2752" s="27" t="s">
        <v>50</v>
      </c>
      <c r="F2752" s="19" t="n">
        <f aca="false">IF(C2752="",VLOOKUP(E2752,'PORTE E UCO'!$A$5:$D$46,4,0),VLOOKUP(E2752,'PORTE E UCO'!$A$5:$D$46,4,0)*C2752)</f>
        <v>1.7661556</v>
      </c>
      <c r="G2752" s="30" t="n">
        <v>3.267</v>
      </c>
      <c r="H2752" s="21" t="n">
        <f aca="false">G2752*$R$2</f>
        <v>64.273755744</v>
      </c>
      <c r="I2752" s="27" t="n">
        <v>0</v>
      </c>
      <c r="J2752" s="22" t="str">
        <f aca="false">IF(I2752&gt;=1,F2752*$J$2,"")</f>
        <v/>
      </c>
      <c r="K2752" s="22" t="str">
        <f aca="false">IF(I2752&gt;=2,F2752*$K$2,"")</f>
        <v/>
      </c>
      <c r="L2752" s="22" t="str">
        <f aca="false">IF(I2752&gt;=3,F2752*$L$2,"")</f>
        <v/>
      </c>
      <c r="M2752" s="22" t="str">
        <f aca="false">IF(I2752&gt;=4,F2752*$M$2,"")</f>
        <v/>
      </c>
      <c r="N2752" s="27" t="n">
        <v>0</v>
      </c>
      <c r="O2752" s="27" t="n">
        <v>0</v>
      </c>
      <c r="P2752" s="31" t="n">
        <v>0</v>
      </c>
      <c r="Q2752" s="32"/>
      <c r="R2752" s="38"/>
      <c r="S2752" s="25" t="n">
        <f aca="false">SUM(F2752,H2752,J2752,K2752,L2752,M2752)</f>
        <v>66.039911344</v>
      </c>
      <c r="T2752" s="25" t="n">
        <f aca="false">SUM(F2752,H2752,J2752,K2752,L2752,M2752,Q2752)</f>
        <v>66.039911344</v>
      </c>
      <c r="AMH2752" s="13"/>
      <c r="AMI2752" s="0"/>
      <c r="AMJ2752" s="0"/>
    </row>
    <row r="2753" s="39" customFormat="true" ht="13.8" hidden="false" customHeight="false" outlineLevel="0" collapsed="false">
      <c r="A2753" s="16" t="n">
        <v>40302342</v>
      </c>
      <c r="B2753" s="17" t="s">
        <v>2782</v>
      </c>
      <c r="C2753" s="18" t="n">
        <v>0.1</v>
      </c>
      <c r="D2753" s="18" t="s">
        <v>2637</v>
      </c>
      <c r="E2753" s="16" t="s">
        <v>50</v>
      </c>
      <c r="F2753" s="19" t="n">
        <f aca="false">IF(C2753="",VLOOKUP(E2753,'PORTE E UCO'!$A$5:$D$46,4,0),VLOOKUP(E2753,'PORTE E UCO'!$A$5:$D$46,4,0)*C2753)</f>
        <v>1.7661556</v>
      </c>
      <c r="G2753" s="20" t="n">
        <v>3.267</v>
      </c>
      <c r="H2753" s="21" t="n">
        <f aca="false">G2753*$R$2</f>
        <v>64.273755744</v>
      </c>
      <c r="I2753" s="16" t="n">
        <v>0</v>
      </c>
      <c r="J2753" s="22" t="str">
        <f aca="false">IF(I2753&gt;=1,F2753*$J$2,"")</f>
        <v/>
      </c>
      <c r="K2753" s="22" t="str">
        <f aca="false">IF(I2753&gt;=2,F2753*$K$2,"")</f>
        <v/>
      </c>
      <c r="L2753" s="22" t="str">
        <f aca="false">IF(I2753&gt;=3,F2753*$L$2,"")</f>
        <v/>
      </c>
      <c r="M2753" s="22" t="str">
        <f aca="false">IF(I2753&gt;=4,F2753*$M$2,"")</f>
        <v/>
      </c>
      <c r="N2753" s="16" t="n">
        <v>0</v>
      </c>
      <c r="O2753" s="16" t="n">
        <v>0</v>
      </c>
      <c r="P2753" s="23" t="n">
        <v>0</v>
      </c>
      <c r="Q2753" s="22"/>
      <c r="R2753" s="38"/>
      <c r="S2753" s="25" t="n">
        <f aca="false">SUM(F2753,H2753,J2753,K2753,L2753,M2753)</f>
        <v>66.039911344</v>
      </c>
      <c r="T2753" s="25" t="n">
        <f aca="false">SUM(F2753,H2753,J2753,K2753,L2753,M2753,Q2753)</f>
        <v>66.039911344</v>
      </c>
      <c r="AMH2753" s="13"/>
      <c r="AMI2753" s="0"/>
      <c r="AMJ2753" s="0"/>
    </row>
    <row r="2754" s="39" customFormat="true" ht="13.8" hidden="false" customHeight="false" outlineLevel="0" collapsed="false">
      <c r="A2754" s="27" t="n">
        <v>40302687</v>
      </c>
      <c r="B2754" s="28" t="s">
        <v>2783</v>
      </c>
      <c r="C2754" s="29" t="n">
        <v>0.5</v>
      </c>
      <c r="D2754" s="29" t="s">
        <v>2637</v>
      </c>
      <c r="E2754" s="27" t="s">
        <v>50</v>
      </c>
      <c r="F2754" s="19" t="n">
        <f aca="false">IF(C2754="",VLOOKUP(E2754,'PORTE E UCO'!$A$5:$D$46,4,0),VLOOKUP(E2754,'PORTE E UCO'!$A$5:$D$46,4,0)*C2754)</f>
        <v>8.830778</v>
      </c>
      <c r="G2754" s="30" t="n">
        <v>14.742</v>
      </c>
      <c r="H2754" s="21" t="n">
        <f aca="false">G2754*$R$2</f>
        <v>290.028682944</v>
      </c>
      <c r="I2754" s="27" t="n">
        <v>0</v>
      </c>
      <c r="J2754" s="22" t="str">
        <f aca="false">IF(I2754&gt;=1,F2754*$J$2,"")</f>
        <v/>
      </c>
      <c r="K2754" s="22" t="str">
        <f aca="false">IF(I2754&gt;=2,F2754*$K$2,"")</f>
        <v/>
      </c>
      <c r="L2754" s="22" t="str">
        <f aca="false">IF(I2754&gt;=3,F2754*$L$2,"")</f>
        <v/>
      </c>
      <c r="M2754" s="22" t="str">
        <f aca="false">IF(I2754&gt;=4,F2754*$M$2,"")</f>
        <v/>
      </c>
      <c r="N2754" s="27" t="n">
        <v>0</v>
      </c>
      <c r="O2754" s="27" t="n">
        <v>0</v>
      </c>
      <c r="P2754" s="31" t="n">
        <v>0</v>
      </c>
      <c r="Q2754" s="32"/>
      <c r="R2754" s="38"/>
      <c r="S2754" s="25" t="n">
        <f aca="false">SUM(F2754,H2754,J2754,K2754,L2754,M2754)</f>
        <v>298.859460944</v>
      </c>
      <c r="T2754" s="25" t="n">
        <f aca="false">SUM(F2754,H2754,J2754,K2754,L2754,M2754,Q2754)</f>
        <v>298.859460944</v>
      </c>
      <c r="AMH2754" s="13"/>
      <c r="AMI2754" s="0"/>
      <c r="AMJ2754" s="0"/>
    </row>
    <row r="2755" s="39" customFormat="true" ht="13.8" hidden="false" customHeight="false" outlineLevel="0" collapsed="false">
      <c r="A2755" s="16" t="n">
        <v>40302350</v>
      </c>
      <c r="B2755" s="17" t="s">
        <v>2784</v>
      </c>
      <c r="C2755" s="18" t="n">
        <v>0.1</v>
      </c>
      <c r="D2755" s="18" t="s">
        <v>2637</v>
      </c>
      <c r="E2755" s="16" t="s">
        <v>50</v>
      </c>
      <c r="F2755" s="19" t="n">
        <f aca="false">IF(C2755="",VLOOKUP(E2755,'PORTE E UCO'!$A$5:$D$46,4,0),VLOOKUP(E2755,'PORTE E UCO'!$A$5:$D$46,4,0)*C2755)</f>
        <v>1.7661556</v>
      </c>
      <c r="G2755" s="20" t="n">
        <v>3.267</v>
      </c>
      <c r="H2755" s="21" t="n">
        <f aca="false">G2755*$R$2</f>
        <v>64.273755744</v>
      </c>
      <c r="I2755" s="16" t="n">
        <v>0</v>
      </c>
      <c r="J2755" s="22" t="str">
        <f aca="false">IF(I2755&gt;=1,F2755*$J$2,"")</f>
        <v/>
      </c>
      <c r="K2755" s="22" t="str">
        <f aca="false">IF(I2755&gt;=2,F2755*$K$2,"")</f>
        <v/>
      </c>
      <c r="L2755" s="22" t="str">
        <f aca="false">IF(I2755&gt;=3,F2755*$L$2,"")</f>
        <v/>
      </c>
      <c r="M2755" s="22" t="str">
        <f aca="false">IF(I2755&gt;=4,F2755*$M$2,"")</f>
        <v/>
      </c>
      <c r="N2755" s="16" t="n">
        <v>0</v>
      </c>
      <c r="O2755" s="16" t="n">
        <v>0</v>
      </c>
      <c r="P2755" s="23" t="n">
        <v>0</v>
      </c>
      <c r="Q2755" s="22"/>
      <c r="R2755" s="38"/>
      <c r="S2755" s="25" t="n">
        <f aca="false">SUM(F2755,H2755,J2755,K2755,L2755,M2755)</f>
        <v>66.039911344</v>
      </c>
      <c r="T2755" s="25" t="n">
        <f aca="false">SUM(F2755,H2755,J2755,K2755,L2755,M2755,Q2755)</f>
        <v>66.039911344</v>
      </c>
      <c r="AMH2755" s="13"/>
      <c r="AMI2755" s="0"/>
      <c r="AMJ2755" s="0"/>
    </row>
    <row r="2756" s="39" customFormat="true" ht="13.8" hidden="false" customHeight="false" outlineLevel="0" collapsed="false">
      <c r="A2756" s="27" t="n">
        <v>40302369</v>
      </c>
      <c r="B2756" s="28" t="s">
        <v>2785</v>
      </c>
      <c r="C2756" s="29" t="n">
        <v>0.1</v>
      </c>
      <c r="D2756" s="29" t="s">
        <v>2637</v>
      </c>
      <c r="E2756" s="27" t="s">
        <v>50</v>
      </c>
      <c r="F2756" s="19" t="n">
        <f aca="false">IF(C2756="",VLOOKUP(E2756,'PORTE E UCO'!$A$5:$D$46,4,0),VLOOKUP(E2756,'PORTE E UCO'!$A$5:$D$46,4,0)*C2756)</f>
        <v>1.7661556</v>
      </c>
      <c r="G2756" s="30" t="n">
        <v>4.05</v>
      </c>
      <c r="H2756" s="21" t="n">
        <f aca="false">G2756*$R$2</f>
        <v>79.6782096</v>
      </c>
      <c r="I2756" s="27" t="n">
        <v>0</v>
      </c>
      <c r="J2756" s="22" t="str">
        <f aca="false">IF(I2756&gt;=1,F2756*$J$2,"")</f>
        <v/>
      </c>
      <c r="K2756" s="22" t="str">
        <f aca="false">IF(I2756&gt;=2,F2756*$K$2,"")</f>
        <v/>
      </c>
      <c r="L2756" s="22" t="str">
        <f aca="false">IF(I2756&gt;=3,F2756*$L$2,"")</f>
        <v/>
      </c>
      <c r="M2756" s="22" t="str">
        <f aca="false">IF(I2756&gt;=4,F2756*$M$2,"")</f>
        <v/>
      </c>
      <c r="N2756" s="27" t="n">
        <v>0</v>
      </c>
      <c r="O2756" s="27" t="n">
        <v>0</v>
      </c>
      <c r="P2756" s="31" t="n">
        <v>0</v>
      </c>
      <c r="Q2756" s="32"/>
      <c r="R2756" s="38"/>
      <c r="S2756" s="25" t="n">
        <f aca="false">SUM(F2756,H2756,J2756,K2756,L2756,M2756)</f>
        <v>81.4443652</v>
      </c>
      <c r="T2756" s="25" t="n">
        <f aca="false">SUM(F2756,H2756,J2756,K2756,L2756,M2756,Q2756)</f>
        <v>81.4443652</v>
      </c>
      <c r="AMH2756" s="13"/>
      <c r="AMI2756" s="0"/>
      <c r="AMJ2756" s="0"/>
    </row>
    <row r="2757" s="39" customFormat="true" ht="13.8" hidden="false" customHeight="false" outlineLevel="0" collapsed="false">
      <c r="A2757" s="16" t="n">
        <v>40302377</v>
      </c>
      <c r="B2757" s="17" t="s">
        <v>2786</v>
      </c>
      <c r="C2757" s="18" t="n">
        <v>0.01</v>
      </c>
      <c r="D2757" s="18" t="s">
        <v>2637</v>
      </c>
      <c r="E2757" s="16" t="s">
        <v>50</v>
      </c>
      <c r="F2757" s="19" t="n">
        <f aca="false">IF(C2757="",VLOOKUP(E2757,'PORTE E UCO'!$A$5:$D$46,4,0),VLOOKUP(E2757,'PORTE E UCO'!$A$5:$D$46,4,0)*C2757)</f>
        <v>0.17661556</v>
      </c>
      <c r="G2757" s="20" t="n">
        <v>0.387</v>
      </c>
      <c r="H2757" s="21" t="n">
        <f aca="false">G2757*$R$2</f>
        <v>7.613695584</v>
      </c>
      <c r="I2757" s="16" t="n">
        <v>0</v>
      </c>
      <c r="J2757" s="22" t="str">
        <f aca="false">IF(I2757&gt;=1,F2757*$J$2,"")</f>
        <v/>
      </c>
      <c r="K2757" s="22" t="str">
        <f aca="false">IF(I2757&gt;=2,F2757*$K$2,"")</f>
        <v/>
      </c>
      <c r="L2757" s="22" t="str">
        <f aca="false">IF(I2757&gt;=3,F2757*$L$2,"")</f>
        <v/>
      </c>
      <c r="M2757" s="22" t="str">
        <f aca="false">IF(I2757&gt;=4,F2757*$M$2,"")</f>
        <v/>
      </c>
      <c r="N2757" s="16" t="n">
        <v>0</v>
      </c>
      <c r="O2757" s="16" t="n">
        <v>0</v>
      </c>
      <c r="P2757" s="23" t="n">
        <v>0</v>
      </c>
      <c r="Q2757" s="22"/>
      <c r="R2757" s="38"/>
      <c r="S2757" s="25" t="n">
        <f aca="false">SUM(F2757,H2757,J2757,K2757,L2757,M2757)</f>
        <v>7.790311144</v>
      </c>
      <c r="T2757" s="25" t="n">
        <f aca="false">SUM(F2757,H2757,J2757,K2757,L2757,M2757,Q2757)</f>
        <v>7.790311144</v>
      </c>
      <c r="AMH2757" s="13"/>
      <c r="AMI2757" s="0"/>
      <c r="AMJ2757" s="0"/>
    </row>
    <row r="2758" s="39" customFormat="true" ht="13.8" hidden="false" customHeight="false" outlineLevel="0" collapsed="false">
      <c r="A2758" s="27" t="n">
        <v>40302385</v>
      </c>
      <c r="B2758" s="28" t="s">
        <v>2787</v>
      </c>
      <c r="C2758" s="29" t="n">
        <v>0.01</v>
      </c>
      <c r="D2758" s="29" t="s">
        <v>2637</v>
      </c>
      <c r="E2758" s="27" t="s">
        <v>50</v>
      </c>
      <c r="F2758" s="19" t="n">
        <f aca="false">IF(C2758="",VLOOKUP(E2758,'PORTE E UCO'!$A$5:$D$46,4,0),VLOOKUP(E2758,'PORTE E UCO'!$A$5:$D$46,4,0)*C2758)</f>
        <v>0.17661556</v>
      </c>
      <c r="G2758" s="30" t="n">
        <v>0.54</v>
      </c>
      <c r="H2758" s="21" t="n">
        <f aca="false">G2758*$R$2</f>
        <v>10.62376128</v>
      </c>
      <c r="I2758" s="27" t="n">
        <v>0</v>
      </c>
      <c r="J2758" s="22" t="str">
        <f aca="false">IF(I2758&gt;=1,F2758*$J$2,"")</f>
        <v/>
      </c>
      <c r="K2758" s="22" t="str">
        <f aca="false">IF(I2758&gt;=2,F2758*$K$2,"")</f>
        <v/>
      </c>
      <c r="L2758" s="22" t="str">
        <f aca="false">IF(I2758&gt;=3,F2758*$L$2,"")</f>
        <v/>
      </c>
      <c r="M2758" s="22" t="str">
        <f aca="false">IF(I2758&gt;=4,F2758*$M$2,"")</f>
        <v/>
      </c>
      <c r="N2758" s="27" t="n">
        <v>0</v>
      </c>
      <c r="O2758" s="27" t="n">
        <v>0</v>
      </c>
      <c r="P2758" s="31" t="n">
        <v>0</v>
      </c>
      <c r="Q2758" s="32"/>
      <c r="R2758" s="38"/>
      <c r="S2758" s="25" t="n">
        <f aca="false">SUM(F2758,H2758,J2758,K2758,L2758,M2758)</f>
        <v>10.80037684</v>
      </c>
      <c r="T2758" s="25" t="n">
        <f aca="false">SUM(F2758,H2758,J2758,K2758,L2758,M2758,Q2758)</f>
        <v>10.80037684</v>
      </c>
      <c r="AMH2758" s="13"/>
      <c r="AMI2758" s="0"/>
      <c r="AMJ2758" s="0"/>
    </row>
    <row r="2759" s="39" customFormat="true" ht="13.8" hidden="false" customHeight="false" outlineLevel="0" collapsed="false">
      <c r="A2759" s="16" t="n">
        <v>40302393</v>
      </c>
      <c r="B2759" s="17" t="s">
        <v>2788</v>
      </c>
      <c r="C2759" s="18" t="n">
        <v>0.1</v>
      </c>
      <c r="D2759" s="18" t="s">
        <v>2637</v>
      </c>
      <c r="E2759" s="16" t="s">
        <v>50</v>
      </c>
      <c r="F2759" s="19" t="n">
        <f aca="false">IF(C2759="",VLOOKUP(E2759,'PORTE E UCO'!$A$5:$D$46,4,0),VLOOKUP(E2759,'PORTE E UCO'!$A$5:$D$46,4,0)*C2759)</f>
        <v>1.7661556</v>
      </c>
      <c r="G2759" s="20" t="n">
        <v>3.267</v>
      </c>
      <c r="H2759" s="21" t="n">
        <f aca="false">G2759*$R$2</f>
        <v>64.273755744</v>
      </c>
      <c r="I2759" s="16" t="n">
        <v>0</v>
      </c>
      <c r="J2759" s="22" t="str">
        <f aca="false">IF(I2759&gt;=1,F2759*$J$2,"")</f>
        <v/>
      </c>
      <c r="K2759" s="22" t="str">
        <f aca="false">IF(I2759&gt;=2,F2759*$K$2,"")</f>
        <v/>
      </c>
      <c r="L2759" s="22" t="str">
        <f aca="false">IF(I2759&gt;=3,F2759*$L$2,"")</f>
        <v/>
      </c>
      <c r="M2759" s="22" t="str">
        <f aca="false">IF(I2759&gt;=4,F2759*$M$2,"")</f>
        <v/>
      </c>
      <c r="N2759" s="16" t="n">
        <v>0</v>
      </c>
      <c r="O2759" s="16" t="n">
        <v>0</v>
      </c>
      <c r="P2759" s="23" t="n">
        <v>0</v>
      </c>
      <c r="Q2759" s="22"/>
      <c r="R2759" s="38"/>
      <c r="S2759" s="25" t="n">
        <f aca="false">SUM(F2759,H2759,J2759,K2759,L2759,M2759)</f>
        <v>66.039911344</v>
      </c>
      <c r="T2759" s="25" t="n">
        <f aca="false">SUM(F2759,H2759,J2759,K2759,L2759,M2759,Q2759)</f>
        <v>66.039911344</v>
      </c>
      <c r="AMH2759" s="13"/>
      <c r="AMI2759" s="0"/>
      <c r="AMJ2759" s="0"/>
    </row>
    <row r="2760" s="39" customFormat="true" ht="13.8" hidden="false" customHeight="false" outlineLevel="0" collapsed="false">
      <c r="A2760" s="27" t="n">
        <v>40302407</v>
      </c>
      <c r="B2760" s="28" t="s">
        <v>2789</v>
      </c>
      <c r="C2760" s="29" t="n">
        <v>0.01</v>
      </c>
      <c r="D2760" s="29" t="s">
        <v>2637</v>
      </c>
      <c r="E2760" s="27" t="s">
        <v>50</v>
      </c>
      <c r="F2760" s="19" t="n">
        <f aca="false">IF(C2760="",VLOOKUP(E2760,'PORTE E UCO'!$A$5:$D$46,4,0),VLOOKUP(E2760,'PORTE E UCO'!$A$5:$D$46,4,0)*C2760)</f>
        <v>0.17661556</v>
      </c>
      <c r="G2760" s="30" t="n">
        <v>0.387</v>
      </c>
      <c r="H2760" s="21" t="n">
        <f aca="false">G2760*$R$2</f>
        <v>7.613695584</v>
      </c>
      <c r="I2760" s="27" t="n">
        <v>0</v>
      </c>
      <c r="J2760" s="22" t="str">
        <f aca="false">IF(I2760&gt;=1,F2760*$J$2,"")</f>
        <v/>
      </c>
      <c r="K2760" s="22" t="str">
        <f aca="false">IF(I2760&gt;=2,F2760*$K$2,"")</f>
        <v/>
      </c>
      <c r="L2760" s="22" t="str">
        <f aca="false">IF(I2760&gt;=3,F2760*$L$2,"")</f>
        <v/>
      </c>
      <c r="M2760" s="22" t="str">
        <f aca="false">IF(I2760&gt;=4,F2760*$M$2,"")</f>
        <v/>
      </c>
      <c r="N2760" s="27" t="n">
        <v>0</v>
      </c>
      <c r="O2760" s="27" t="n">
        <v>0</v>
      </c>
      <c r="P2760" s="31" t="n">
        <v>0</v>
      </c>
      <c r="Q2760" s="32"/>
      <c r="R2760" s="38"/>
      <c r="S2760" s="25" t="n">
        <f aca="false">SUM(F2760,H2760,J2760,K2760,L2760,M2760)</f>
        <v>7.790311144</v>
      </c>
      <c r="T2760" s="25" t="n">
        <f aca="false">SUM(F2760,H2760,J2760,K2760,L2760,M2760,Q2760)</f>
        <v>7.790311144</v>
      </c>
      <c r="AMH2760" s="13"/>
      <c r="AMI2760" s="0"/>
      <c r="AMJ2760" s="0"/>
    </row>
    <row r="2761" s="39" customFormat="true" ht="13.8" hidden="false" customHeight="false" outlineLevel="0" collapsed="false">
      <c r="A2761" s="16" t="n">
        <v>40302415</v>
      </c>
      <c r="B2761" s="17" t="s">
        <v>2790</v>
      </c>
      <c r="C2761" s="18" t="n">
        <v>0.1</v>
      </c>
      <c r="D2761" s="18" t="s">
        <v>2637</v>
      </c>
      <c r="E2761" s="16" t="s">
        <v>50</v>
      </c>
      <c r="F2761" s="19" t="n">
        <f aca="false">IF(C2761="",VLOOKUP(E2761,'PORTE E UCO'!$A$5:$D$46,4,0),VLOOKUP(E2761,'PORTE E UCO'!$A$5:$D$46,4,0)*C2761)</f>
        <v>1.7661556</v>
      </c>
      <c r="G2761" s="20" t="n">
        <v>2.097</v>
      </c>
      <c r="H2761" s="21" t="n">
        <f aca="false">G2761*$R$2</f>
        <v>41.255606304</v>
      </c>
      <c r="I2761" s="16" t="n">
        <v>0</v>
      </c>
      <c r="J2761" s="22" t="str">
        <f aca="false">IF(I2761&gt;=1,F2761*$J$2,"")</f>
        <v/>
      </c>
      <c r="K2761" s="22" t="str">
        <f aca="false">IF(I2761&gt;=2,F2761*$K$2,"")</f>
        <v/>
      </c>
      <c r="L2761" s="22" t="str">
        <f aca="false">IF(I2761&gt;=3,F2761*$L$2,"")</f>
        <v/>
      </c>
      <c r="M2761" s="22" t="str">
        <f aca="false">IF(I2761&gt;=4,F2761*$M$2,"")</f>
        <v/>
      </c>
      <c r="N2761" s="16" t="n">
        <v>0</v>
      </c>
      <c r="O2761" s="16" t="n">
        <v>0</v>
      </c>
      <c r="P2761" s="23" t="n">
        <v>0</v>
      </c>
      <c r="Q2761" s="22"/>
      <c r="R2761" s="38"/>
      <c r="S2761" s="25" t="n">
        <f aca="false">SUM(F2761,H2761,J2761,K2761,L2761,M2761)</f>
        <v>43.021761904</v>
      </c>
      <c r="T2761" s="25" t="n">
        <f aca="false">SUM(F2761,H2761,J2761,K2761,L2761,M2761,Q2761)</f>
        <v>43.021761904</v>
      </c>
      <c r="AMH2761" s="13"/>
      <c r="AMI2761" s="0"/>
      <c r="AMJ2761" s="0"/>
    </row>
    <row r="2762" s="39" customFormat="true" ht="13.8" hidden="false" customHeight="false" outlineLevel="0" collapsed="false">
      <c r="A2762" s="27" t="n">
        <v>40302423</v>
      </c>
      <c r="B2762" s="28" t="s">
        <v>2791</v>
      </c>
      <c r="C2762" s="29" t="n">
        <v>0.01</v>
      </c>
      <c r="D2762" s="29" t="s">
        <v>2637</v>
      </c>
      <c r="E2762" s="27" t="s">
        <v>50</v>
      </c>
      <c r="F2762" s="19" t="n">
        <f aca="false">IF(C2762="",VLOOKUP(E2762,'PORTE E UCO'!$A$5:$D$46,4,0),VLOOKUP(E2762,'PORTE E UCO'!$A$5:$D$46,4,0)*C2762)</f>
        <v>0.17661556</v>
      </c>
      <c r="G2762" s="30" t="n">
        <v>0.387</v>
      </c>
      <c r="H2762" s="21" t="n">
        <f aca="false">G2762*$R$2</f>
        <v>7.613695584</v>
      </c>
      <c r="I2762" s="27" t="n">
        <v>0</v>
      </c>
      <c r="J2762" s="22" t="str">
        <f aca="false">IF(I2762&gt;=1,F2762*$J$2,"")</f>
        <v/>
      </c>
      <c r="K2762" s="22" t="str">
        <f aca="false">IF(I2762&gt;=2,F2762*$K$2,"")</f>
        <v/>
      </c>
      <c r="L2762" s="22" t="str">
        <f aca="false">IF(I2762&gt;=3,F2762*$L$2,"")</f>
        <v/>
      </c>
      <c r="M2762" s="22" t="str">
        <f aca="false">IF(I2762&gt;=4,F2762*$M$2,"")</f>
        <v/>
      </c>
      <c r="N2762" s="27" t="n">
        <v>0</v>
      </c>
      <c r="O2762" s="27" t="n">
        <v>0</v>
      </c>
      <c r="P2762" s="31" t="n">
        <v>0</v>
      </c>
      <c r="Q2762" s="32"/>
      <c r="R2762" s="38"/>
      <c r="S2762" s="25" t="n">
        <f aca="false">SUM(F2762,H2762,J2762,K2762,L2762,M2762)</f>
        <v>7.790311144</v>
      </c>
      <c r="T2762" s="25" t="n">
        <f aca="false">SUM(F2762,H2762,J2762,K2762,L2762,M2762,Q2762)</f>
        <v>7.790311144</v>
      </c>
      <c r="AMH2762" s="13"/>
      <c r="AMI2762" s="0"/>
      <c r="AMJ2762" s="0"/>
    </row>
    <row r="2763" s="39" customFormat="true" ht="13.8" hidden="false" customHeight="false" outlineLevel="0" collapsed="false">
      <c r="A2763" s="16" t="n">
        <v>40302431</v>
      </c>
      <c r="B2763" s="17" t="s">
        <v>2792</v>
      </c>
      <c r="C2763" s="18" t="n">
        <v>0.75</v>
      </c>
      <c r="D2763" s="18" t="s">
        <v>2637</v>
      </c>
      <c r="E2763" s="16" t="s">
        <v>50</v>
      </c>
      <c r="F2763" s="19" t="n">
        <f aca="false">IF(C2763="",VLOOKUP(E2763,'PORTE E UCO'!$A$5:$D$46,4,0),VLOOKUP(E2763,'PORTE E UCO'!$A$5:$D$46,4,0)*C2763)</f>
        <v>13.246167</v>
      </c>
      <c r="G2763" s="20" t="n">
        <v>28.476</v>
      </c>
      <c r="H2763" s="21" t="n">
        <f aca="false">G2763*$R$2</f>
        <v>560.226344832</v>
      </c>
      <c r="I2763" s="16" t="n">
        <v>0</v>
      </c>
      <c r="J2763" s="22" t="str">
        <f aca="false">IF(I2763&gt;=1,F2763*$J$2,"")</f>
        <v/>
      </c>
      <c r="K2763" s="22" t="str">
        <f aca="false">IF(I2763&gt;=2,F2763*$K$2,"")</f>
        <v/>
      </c>
      <c r="L2763" s="22" t="str">
        <f aca="false">IF(I2763&gt;=3,F2763*$L$2,"")</f>
        <v/>
      </c>
      <c r="M2763" s="22" t="str">
        <f aca="false">IF(I2763&gt;=4,F2763*$M$2,"")</f>
        <v/>
      </c>
      <c r="N2763" s="16" t="n">
        <v>0</v>
      </c>
      <c r="O2763" s="16" t="n">
        <v>0</v>
      </c>
      <c r="P2763" s="23" t="n">
        <v>0</v>
      </c>
      <c r="Q2763" s="22"/>
      <c r="R2763" s="38"/>
      <c r="S2763" s="25" t="n">
        <f aca="false">SUM(F2763,H2763,J2763,K2763,L2763,M2763)</f>
        <v>573.472511832</v>
      </c>
      <c r="T2763" s="25" t="n">
        <f aca="false">SUM(F2763,H2763,J2763,K2763,L2763,M2763,Q2763)</f>
        <v>573.472511832</v>
      </c>
      <c r="AMH2763" s="13"/>
      <c r="AMI2763" s="0"/>
      <c r="AMJ2763" s="0"/>
    </row>
    <row r="2764" s="39" customFormat="true" ht="13.8" hidden="false" customHeight="false" outlineLevel="0" collapsed="false">
      <c r="A2764" s="27" t="n">
        <v>40302440</v>
      </c>
      <c r="B2764" s="28" t="s">
        <v>2793</v>
      </c>
      <c r="C2764" s="29" t="n">
        <v>0.1</v>
      </c>
      <c r="D2764" s="29" t="s">
        <v>2637</v>
      </c>
      <c r="E2764" s="27" t="s">
        <v>50</v>
      </c>
      <c r="F2764" s="19" t="n">
        <f aca="false">IF(C2764="",VLOOKUP(E2764,'PORTE E UCO'!$A$5:$D$46,4,0),VLOOKUP(E2764,'PORTE E UCO'!$A$5:$D$46,4,0)*C2764)</f>
        <v>1.7661556</v>
      </c>
      <c r="G2764" s="30" t="n">
        <v>2.039</v>
      </c>
      <c r="H2764" s="21" t="n">
        <f aca="false">G2764*$R$2</f>
        <v>40.114535648</v>
      </c>
      <c r="I2764" s="27" t="n">
        <v>0</v>
      </c>
      <c r="J2764" s="22" t="str">
        <f aca="false">IF(I2764&gt;=1,F2764*$J$2,"")</f>
        <v/>
      </c>
      <c r="K2764" s="22" t="str">
        <f aca="false">IF(I2764&gt;=2,F2764*$K$2,"")</f>
        <v/>
      </c>
      <c r="L2764" s="22" t="str">
        <f aca="false">IF(I2764&gt;=3,F2764*$L$2,"")</f>
        <v/>
      </c>
      <c r="M2764" s="22" t="str">
        <f aca="false">IF(I2764&gt;=4,F2764*$M$2,"")</f>
        <v/>
      </c>
      <c r="N2764" s="27" t="n">
        <v>0</v>
      </c>
      <c r="O2764" s="27" t="n">
        <v>0</v>
      </c>
      <c r="P2764" s="31" t="n">
        <v>0</v>
      </c>
      <c r="Q2764" s="32"/>
      <c r="R2764" s="38"/>
      <c r="S2764" s="25" t="n">
        <f aca="false">SUM(F2764,H2764,J2764,K2764,L2764,M2764)</f>
        <v>41.880691248</v>
      </c>
      <c r="T2764" s="25" t="n">
        <f aca="false">SUM(F2764,H2764,J2764,K2764,L2764,M2764,Q2764)</f>
        <v>41.880691248</v>
      </c>
      <c r="AMH2764" s="13"/>
      <c r="AMI2764" s="0"/>
      <c r="AMJ2764" s="0"/>
    </row>
    <row r="2765" s="39" customFormat="true" ht="13.8" hidden="false" customHeight="false" outlineLevel="0" collapsed="false">
      <c r="A2765" s="16" t="n">
        <v>40302458</v>
      </c>
      <c r="B2765" s="17" t="s">
        <v>2794</v>
      </c>
      <c r="C2765" s="18" t="n">
        <v>0.5</v>
      </c>
      <c r="D2765" s="18" t="s">
        <v>2637</v>
      </c>
      <c r="E2765" s="16" t="s">
        <v>50</v>
      </c>
      <c r="F2765" s="19" t="n">
        <f aca="false">IF(C2765="",VLOOKUP(E2765,'PORTE E UCO'!$A$5:$D$46,4,0),VLOOKUP(E2765,'PORTE E UCO'!$A$5:$D$46,4,0)*C2765)</f>
        <v>8.830778</v>
      </c>
      <c r="G2765" s="20" t="n">
        <v>15.588</v>
      </c>
      <c r="H2765" s="21" t="n">
        <f aca="false">G2765*$R$2</f>
        <v>306.672575616</v>
      </c>
      <c r="I2765" s="16" t="n">
        <v>0</v>
      </c>
      <c r="J2765" s="22" t="str">
        <f aca="false">IF(I2765&gt;=1,F2765*$J$2,"")</f>
        <v/>
      </c>
      <c r="K2765" s="22" t="str">
        <f aca="false">IF(I2765&gt;=2,F2765*$K$2,"")</f>
        <v/>
      </c>
      <c r="L2765" s="22" t="str">
        <f aca="false">IF(I2765&gt;=3,F2765*$L$2,"")</f>
        <v/>
      </c>
      <c r="M2765" s="22" t="str">
        <f aca="false">IF(I2765&gt;=4,F2765*$M$2,"")</f>
        <v/>
      </c>
      <c r="N2765" s="16" t="n">
        <v>0</v>
      </c>
      <c r="O2765" s="16" t="n">
        <v>0</v>
      </c>
      <c r="P2765" s="23" t="n">
        <v>0</v>
      </c>
      <c r="Q2765" s="22"/>
      <c r="R2765" s="38"/>
      <c r="S2765" s="25" t="n">
        <f aca="false">SUM(F2765,H2765,J2765,K2765,L2765,M2765)</f>
        <v>315.503353616</v>
      </c>
      <c r="T2765" s="25" t="n">
        <f aca="false">SUM(F2765,H2765,J2765,K2765,L2765,M2765,Q2765)</f>
        <v>315.503353616</v>
      </c>
      <c r="AMH2765" s="13"/>
      <c r="AMI2765" s="0"/>
      <c r="AMJ2765" s="0"/>
    </row>
    <row r="2766" s="39" customFormat="true" ht="13.8" hidden="false" customHeight="false" outlineLevel="0" collapsed="false">
      <c r="A2766" s="27" t="n">
        <v>40302466</v>
      </c>
      <c r="B2766" s="28" t="s">
        <v>2795</v>
      </c>
      <c r="C2766" s="29" t="n">
        <v>0.1</v>
      </c>
      <c r="D2766" s="29" t="s">
        <v>2637</v>
      </c>
      <c r="E2766" s="27" t="s">
        <v>50</v>
      </c>
      <c r="F2766" s="19" t="n">
        <f aca="false">IF(C2766="",VLOOKUP(E2766,'PORTE E UCO'!$A$5:$D$46,4,0),VLOOKUP(E2766,'PORTE E UCO'!$A$5:$D$46,4,0)*C2766)</f>
        <v>1.7661556</v>
      </c>
      <c r="G2766" s="30" t="n">
        <v>3.267</v>
      </c>
      <c r="H2766" s="21" t="n">
        <f aca="false">G2766*$R$2</f>
        <v>64.273755744</v>
      </c>
      <c r="I2766" s="27" t="n">
        <v>0</v>
      </c>
      <c r="J2766" s="22" t="str">
        <f aca="false">IF(I2766&gt;=1,F2766*$J$2,"")</f>
        <v/>
      </c>
      <c r="K2766" s="22" t="str">
        <f aca="false">IF(I2766&gt;=2,F2766*$K$2,"")</f>
        <v/>
      </c>
      <c r="L2766" s="22" t="str">
        <f aca="false">IF(I2766&gt;=3,F2766*$L$2,"")</f>
        <v/>
      </c>
      <c r="M2766" s="22" t="str">
        <f aca="false">IF(I2766&gt;=4,F2766*$M$2,"")</f>
        <v/>
      </c>
      <c r="N2766" s="27" t="n">
        <v>0</v>
      </c>
      <c r="O2766" s="27" t="n">
        <v>0</v>
      </c>
      <c r="P2766" s="31" t="n">
        <v>0</v>
      </c>
      <c r="Q2766" s="32"/>
      <c r="R2766" s="38"/>
      <c r="S2766" s="25" t="n">
        <f aca="false">SUM(F2766,H2766,J2766,K2766,L2766,M2766)</f>
        <v>66.039911344</v>
      </c>
      <c r="T2766" s="25" t="n">
        <f aca="false">SUM(F2766,H2766,J2766,K2766,L2766,M2766,Q2766)</f>
        <v>66.039911344</v>
      </c>
      <c r="AMH2766" s="13"/>
      <c r="AMI2766" s="0"/>
      <c r="AMJ2766" s="0"/>
    </row>
    <row r="2767" s="39" customFormat="true" ht="13.8" hidden="false" customHeight="false" outlineLevel="0" collapsed="false">
      <c r="A2767" s="16" t="n">
        <v>40302474</v>
      </c>
      <c r="B2767" s="17" t="s">
        <v>2796</v>
      </c>
      <c r="C2767" s="18" t="n">
        <v>0.1</v>
      </c>
      <c r="D2767" s="18" t="s">
        <v>2637</v>
      </c>
      <c r="E2767" s="16" t="s">
        <v>50</v>
      </c>
      <c r="F2767" s="19" t="n">
        <f aca="false">IF(C2767="",VLOOKUP(E2767,'PORTE E UCO'!$A$5:$D$46,4,0),VLOOKUP(E2767,'PORTE E UCO'!$A$5:$D$46,4,0)*C2767)</f>
        <v>1.7661556</v>
      </c>
      <c r="G2767" s="20" t="n">
        <v>3.267</v>
      </c>
      <c r="H2767" s="21" t="n">
        <f aca="false">G2767*$R$2</f>
        <v>64.273755744</v>
      </c>
      <c r="I2767" s="16" t="n">
        <v>0</v>
      </c>
      <c r="J2767" s="22" t="str">
        <f aca="false">IF(I2767&gt;=1,F2767*$J$2,"")</f>
        <v/>
      </c>
      <c r="K2767" s="22" t="str">
        <f aca="false">IF(I2767&gt;=2,F2767*$K$2,"")</f>
        <v/>
      </c>
      <c r="L2767" s="22" t="str">
        <f aca="false">IF(I2767&gt;=3,F2767*$L$2,"")</f>
        <v/>
      </c>
      <c r="M2767" s="22" t="str">
        <f aca="false">IF(I2767&gt;=4,F2767*$M$2,"")</f>
        <v/>
      </c>
      <c r="N2767" s="16" t="n">
        <v>0</v>
      </c>
      <c r="O2767" s="16" t="n">
        <v>0</v>
      </c>
      <c r="P2767" s="23" t="n">
        <v>0</v>
      </c>
      <c r="Q2767" s="22"/>
      <c r="R2767" s="38"/>
      <c r="S2767" s="25" t="n">
        <f aca="false">SUM(F2767,H2767,J2767,K2767,L2767,M2767)</f>
        <v>66.039911344</v>
      </c>
      <c r="T2767" s="25" t="n">
        <f aca="false">SUM(F2767,H2767,J2767,K2767,L2767,M2767,Q2767)</f>
        <v>66.039911344</v>
      </c>
      <c r="AMH2767" s="13"/>
      <c r="AMI2767" s="0"/>
      <c r="AMJ2767" s="0"/>
    </row>
    <row r="2768" s="39" customFormat="true" ht="14.95" hidden="false" customHeight="false" outlineLevel="0" collapsed="false">
      <c r="A2768" s="27" t="n">
        <v>40302482</v>
      </c>
      <c r="B2768" s="28" t="s">
        <v>2797</v>
      </c>
      <c r="C2768" s="29"/>
      <c r="D2768" s="29"/>
      <c r="E2768" s="27" t="s">
        <v>50</v>
      </c>
      <c r="F2768" s="19" t="n">
        <f aca="false">IF(C2768="",VLOOKUP(E2768,'PORTE E UCO'!$A$5:$D$46,4,0),VLOOKUP(E2768,'PORTE E UCO'!$A$5:$D$46,4,0)*C2768)</f>
        <v>17.661556</v>
      </c>
      <c r="G2768" s="30" t="n">
        <v>2.097</v>
      </c>
      <c r="H2768" s="21" t="n">
        <f aca="false">G2768*$R$2</f>
        <v>41.255606304</v>
      </c>
      <c r="I2768" s="27" t="n">
        <v>0</v>
      </c>
      <c r="J2768" s="22" t="str">
        <f aca="false">IF(I2768&gt;=1,F2768*$J$2,"")</f>
        <v/>
      </c>
      <c r="K2768" s="22" t="str">
        <f aca="false">IF(I2768&gt;=2,F2768*$K$2,"")</f>
        <v/>
      </c>
      <c r="L2768" s="22" t="str">
        <f aca="false">IF(I2768&gt;=3,F2768*$L$2,"")</f>
        <v/>
      </c>
      <c r="M2768" s="22" t="str">
        <f aca="false">IF(I2768&gt;=4,F2768*$M$2,"")</f>
        <v/>
      </c>
      <c r="N2768" s="27" t="n">
        <v>0</v>
      </c>
      <c r="O2768" s="27" t="n">
        <v>0</v>
      </c>
      <c r="P2768" s="31" t="n">
        <v>0</v>
      </c>
      <c r="Q2768" s="32"/>
      <c r="R2768" s="38"/>
      <c r="S2768" s="25" t="n">
        <f aca="false">SUM(F2768,H2768,J2768,K2768,L2768,M2768)</f>
        <v>58.917162304</v>
      </c>
      <c r="T2768" s="25" t="n">
        <f aca="false">SUM(F2768,H2768,J2768,K2768,L2768,M2768,Q2768)</f>
        <v>58.917162304</v>
      </c>
      <c r="AMH2768" s="13"/>
      <c r="AMI2768" s="0"/>
      <c r="AMJ2768" s="0"/>
    </row>
    <row r="2769" s="39" customFormat="true" ht="13.8" hidden="false" customHeight="false" outlineLevel="0" collapsed="false">
      <c r="A2769" s="16" t="n">
        <v>40302709</v>
      </c>
      <c r="B2769" s="17" t="s">
        <v>2798</v>
      </c>
      <c r="C2769" s="18" t="n">
        <v>0.1</v>
      </c>
      <c r="D2769" s="18" t="s">
        <v>2637</v>
      </c>
      <c r="E2769" s="16" t="s">
        <v>50</v>
      </c>
      <c r="F2769" s="19" t="n">
        <f aca="false">IF(C2769="",VLOOKUP(E2769,'PORTE E UCO'!$A$5:$D$46,4,0),VLOOKUP(E2769,'PORTE E UCO'!$A$5:$D$46,4,0)*C2769)</f>
        <v>1.7661556</v>
      </c>
      <c r="G2769" s="20" t="n">
        <v>1.506</v>
      </c>
      <c r="H2769" s="21" t="n">
        <f aca="false">G2769*$R$2</f>
        <v>29.628489792</v>
      </c>
      <c r="I2769" s="16" t="n">
        <v>0</v>
      </c>
      <c r="J2769" s="22" t="str">
        <f aca="false">IF(I2769&gt;=1,F2769*$J$2,"")</f>
        <v/>
      </c>
      <c r="K2769" s="22" t="str">
        <f aca="false">IF(I2769&gt;=2,F2769*$K$2,"")</f>
        <v/>
      </c>
      <c r="L2769" s="22" t="str">
        <f aca="false">IF(I2769&gt;=3,F2769*$L$2,"")</f>
        <v/>
      </c>
      <c r="M2769" s="22" t="str">
        <f aca="false">IF(I2769&gt;=4,F2769*$M$2,"")</f>
        <v/>
      </c>
      <c r="N2769" s="16" t="n">
        <v>0</v>
      </c>
      <c r="O2769" s="16" t="n">
        <v>0</v>
      </c>
      <c r="P2769" s="23" t="n">
        <v>0</v>
      </c>
      <c r="Q2769" s="22"/>
      <c r="R2769" s="38"/>
      <c r="S2769" s="25" t="n">
        <f aca="false">SUM(F2769,H2769,J2769,K2769,L2769,M2769)</f>
        <v>31.394645392</v>
      </c>
      <c r="T2769" s="25" t="n">
        <f aca="false">SUM(F2769,H2769,J2769,K2769,L2769,M2769,Q2769)</f>
        <v>31.394645392</v>
      </c>
      <c r="AMH2769" s="13"/>
      <c r="AMI2769" s="0"/>
      <c r="AMJ2769" s="0"/>
    </row>
    <row r="2770" s="39" customFormat="true" ht="13.8" hidden="false" customHeight="false" outlineLevel="0" collapsed="false">
      <c r="A2770" s="27" t="n">
        <v>40302490</v>
      </c>
      <c r="B2770" s="28" t="s">
        <v>2799</v>
      </c>
      <c r="C2770" s="29" t="n">
        <v>0.1</v>
      </c>
      <c r="D2770" s="29" t="s">
        <v>2637</v>
      </c>
      <c r="E2770" s="27" t="s">
        <v>50</v>
      </c>
      <c r="F2770" s="19" t="n">
        <f aca="false">IF(C2770="",VLOOKUP(E2770,'PORTE E UCO'!$A$5:$D$46,4,0),VLOOKUP(E2770,'PORTE E UCO'!$A$5:$D$46,4,0)*C2770)</f>
        <v>1.7661556</v>
      </c>
      <c r="G2770" s="30" t="n">
        <v>3.267</v>
      </c>
      <c r="H2770" s="21" t="n">
        <f aca="false">G2770*$R$2</f>
        <v>64.273755744</v>
      </c>
      <c r="I2770" s="27" t="n">
        <v>0</v>
      </c>
      <c r="J2770" s="22" t="str">
        <f aca="false">IF(I2770&gt;=1,F2770*$J$2,"")</f>
        <v/>
      </c>
      <c r="K2770" s="22" t="str">
        <f aca="false">IF(I2770&gt;=2,F2770*$K$2,"")</f>
        <v/>
      </c>
      <c r="L2770" s="22" t="str">
        <f aca="false">IF(I2770&gt;=3,F2770*$L$2,"")</f>
        <v/>
      </c>
      <c r="M2770" s="22" t="str">
        <f aca="false">IF(I2770&gt;=4,F2770*$M$2,"")</f>
        <v/>
      </c>
      <c r="N2770" s="27" t="n">
        <v>0</v>
      </c>
      <c r="O2770" s="27" t="n">
        <v>0</v>
      </c>
      <c r="P2770" s="31" t="n">
        <v>0</v>
      </c>
      <c r="Q2770" s="32"/>
      <c r="R2770" s="38"/>
      <c r="S2770" s="25" t="n">
        <f aca="false">SUM(F2770,H2770,J2770,K2770,L2770,M2770)</f>
        <v>66.039911344</v>
      </c>
      <c r="T2770" s="25" t="n">
        <f aca="false">SUM(F2770,H2770,J2770,K2770,L2770,M2770,Q2770)</f>
        <v>66.039911344</v>
      </c>
      <c r="AMH2770" s="13"/>
      <c r="AMI2770" s="0"/>
      <c r="AMJ2770" s="0"/>
    </row>
    <row r="2771" s="39" customFormat="true" ht="13.8" hidden="false" customHeight="false" outlineLevel="0" collapsed="false">
      <c r="A2771" s="16" t="n">
        <v>40302504</v>
      </c>
      <c r="B2771" s="17" t="s">
        <v>2800</v>
      </c>
      <c r="C2771" s="18" t="n">
        <v>0.01</v>
      </c>
      <c r="D2771" s="18" t="s">
        <v>2637</v>
      </c>
      <c r="E2771" s="16" t="s">
        <v>50</v>
      </c>
      <c r="F2771" s="19" t="n">
        <f aca="false">IF(C2771="",VLOOKUP(E2771,'PORTE E UCO'!$A$5:$D$46,4,0),VLOOKUP(E2771,'PORTE E UCO'!$A$5:$D$46,4,0)*C2771)</f>
        <v>0.17661556</v>
      </c>
      <c r="G2771" s="20" t="n">
        <v>0.72</v>
      </c>
      <c r="H2771" s="21" t="n">
        <f aca="false">G2771*$R$2</f>
        <v>14.16501504</v>
      </c>
      <c r="I2771" s="16" t="n">
        <v>0</v>
      </c>
      <c r="J2771" s="22" t="str">
        <f aca="false">IF(I2771&gt;=1,F2771*$J$2,"")</f>
        <v/>
      </c>
      <c r="K2771" s="22" t="str">
        <f aca="false">IF(I2771&gt;=2,F2771*$K$2,"")</f>
        <v/>
      </c>
      <c r="L2771" s="22" t="str">
        <f aca="false">IF(I2771&gt;=3,F2771*$L$2,"")</f>
        <v/>
      </c>
      <c r="M2771" s="22" t="str">
        <f aca="false">IF(I2771&gt;=4,F2771*$M$2,"")</f>
        <v/>
      </c>
      <c r="N2771" s="16" t="n">
        <v>0</v>
      </c>
      <c r="O2771" s="16" t="n">
        <v>0</v>
      </c>
      <c r="P2771" s="23" t="n">
        <v>0</v>
      </c>
      <c r="Q2771" s="22"/>
      <c r="R2771" s="38"/>
      <c r="S2771" s="25" t="n">
        <f aca="false">SUM(F2771,H2771,J2771,K2771,L2771,M2771)</f>
        <v>14.3416306</v>
      </c>
      <c r="T2771" s="25" t="n">
        <f aca="false">SUM(F2771,H2771,J2771,K2771,L2771,M2771,Q2771)</f>
        <v>14.3416306</v>
      </c>
      <c r="AMH2771" s="13"/>
      <c r="AMI2771" s="0"/>
      <c r="AMJ2771" s="0"/>
    </row>
    <row r="2772" s="39" customFormat="true" ht="13.8" hidden="false" customHeight="false" outlineLevel="0" collapsed="false">
      <c r="A2772" s="27" t="n">
        <v>40302512</v>
      </c>
      <c r="B2772" s="28" t="s">
        <v>2801</v>
      </c>
      <c r="C2772" s="29" t="n">
        <v>0.01</v>
      </c>
      <c r="D2772" s="29" t="s">
        <v>2637</v>
      </c>
      <c r="E2772" s="27" t="s">
        <v>50</v>
      </c>
      <c r="F2772" s="19" t="n">
        <f aca="false">IF(C2772="",VLOOKUP(E2772,'PORTE E UCO'!$A$5:$D$46,4,0),VLOOKUP(E2772,'PORTE E UCO'!$A$5:$D$46,4,0)*C2772)</f>
        <v>0.17661556</v>
      </c>
      <c r="G2772" s="30" t="n">
        <v>0.72</v>
      </c>
      <c r="H2772" s="21" t="n">
        <f aca="false">G2772*$R$2</f>
        <v>14.16501504</v>
      </c>
      <c r="I2772" s="27" t="n">
        <v>0</v>
      </c>
      <c r="J2772" s="22" t="str">
        <f aca="false">IF(I2772&gt;=1,F2772*$J$2,"")</f>
        <v/>
      </c>
      <c r="K2772" s="22" t="str">
        <f aca="false">IF(I2772&gt;=2,F2772*$K$2,"")</f>
        <v/>
      </c>
      <c r="L2772" s="22" t="str">
        <f aca="false">IF(I2772&gt;=3,F2772*$L$2,"")</f>
        <v/>
      </c>
      <c r="M2772" s="22" t="str">
        <f aca="false">IF(I2772&gt;=4,F2772*$M$2,"")</f>
        <v/>
      </c>
      <c r="N2772" s="27" t="n">
        <v>0</v>
      </c>
      <c r="O2772" s="27" t="n">
        <v>0</v>
      </c>
      <c r="P2772" s="31" t="n">
        <v>0</v>
      </c>
      <c r="Q2772" s="32"/>
      <c r="R2772" s="38"/>
      <c r="S2772" s="25" t="n">
        <f aca="false">SUM(F2772,H2772,J2772,K2772,L2772,M2772)</f>
        <v>14.3416306</v>
      </c>
      <c r="T2772" s="25" t="n">
        <f aca="false">SUM(F2772,H2772,J2772,K2772,L2772,M2772,Q2772)</f>
        <v>14.3416306</v>
      </c>
      <c r="AMH2772" s="13"/>
      <c r="AMI2772" s="0"/>
      <c r="AMJ2772" s="0"/>
    </row>
    <row r="2773" s="39" customFormat="true" ht="13.8" hidden="false" customHeight="false" outlineLevel="0" collapsed="false">
      <c r="A2773" s="16" t="n">
        <v>40302520</v>
      </c>
      <c r="B2773" s="17" t="s">
        <v>2802</v>
      </c>
      <c r="C2773" s="18" t="n">
        <v>0.01</v>
      </c>
      <c r="D2773" s="18" t="s">
        <v>2637</v>
      </c>
      <c r="E2773" s="16" t="s">
        <v>50</v>
      </c>
      <c r="F2773" s="19" t="n">
        <f aca="false">IF(C2773="",VLOOKUP(E2773,'PORTE E UCO'!$A$5:$D$46,4,0),VLOOKUP(E2773,'PORTE E UCO'!$A$5:$D$46,4,0)*C2773)</f>
        <v>0.17661556</v>
      </c>
      <c r="G2773" s="20" t="n">
        <v>1.413</v>
      </c>
      <c r="H2773" s="21" t="n">
        <f aca="false">G2773*$R$2</f>
        <v>27.798842016</v>
      </c>
      <c r="I2773" s="16" t="n">
        <v>0</v>
      </c>
      <c r="J2773" s="22" t="str">
        <f aca="false">IF(I2773&gt;=1,F2773*$J$2,"")</f>
        <v/>
      </c>
      <c r="K2773" s="22" t="str">
        <f aca="false">IF(I2773&gt;=2,F2773*$K$2,"")</f>
        <v/>
      </c>
      <c r="L2773" s="22" t="str">
        <f aca="false">IF(I2773&gt;=3,F2773*$L$2,"")</f>
        <v/>
      </c>
      <c r="M2773" s="22" t="str">
        <f aca="false">IF(I2773&gt;=4,F2773*$M$2,"")</f>
        <v/>
      </c>
      <c r="N2773" s="16" t="n">
        <v>0</v>
      </c>
      <c r="O2773" s="16" t="n">
        <v>0</v>
      </c>
      <c r="P2773" s="23" t="n">
        <v>0</v>
      </c>
      <c r="Q2773" s="22"/>
      <c r="R2773" s="38"/>
      <c r="S2773" s="25" t="n">
        <f aca="false">SUM(F2773,H2773,J2773,K2773,L2773,M2773)</f>
        <v>27.975457576</v>
      </c>
      <c r="T2773" s="25" t="n">
        <f aca="false">SUM(F2773,H2773,J2773,K2773,L2773,M2773,Q2773)</f>
        <v>27.975457576</v>
      </c>
      <c r="AMH2773" s="13"/>
      <c r="AMI2773" s="0"/>
      <c r="AMJ2773" s="0"/>
    </row>
    <row r="2774" s="39" customFormat="true" ht="13.8" hidden="false" customHeight="false" outlineLevel="0" collapsed="false">
      <c r="A2774" s="27" t="n">
        <v>40302539</v>
      </c>
      <c r="B2774" s="28" t="s">
        <v>2803</v>
      </c>
      <c r="C2774" s="29" t="n">
        <v>0.25</v>
      </c>
      <c r="D2774" s="29" t="s">
        <v>2637</v>
      </c>
      <c r="E2774" s="27" t="s">
        <v>50</v>
      </c>
      <c r="F2774" s="19" t="n">
        <f aca="false">IF(C2774="",VLOOKUP(E2774,'PORTE E UCO'!$A$5:$D$46,4,0),VLOOKUP(E2774,'PORTE E UCO'!$A$5:$D$46,4,0)*C2774)</f>
        <v>4.415389</v>
      </c>
      <c r="G2774" s="30" t="n">
        <v>4.797</v>
      </c>
      <c r="H2774" s="21" t="n">
        <f aca="false">G2774*$R$2</f>
        <v>94.374412704</v>
      </c>
      <c r="I2774" s="27" t="n">
        <v>0</v>
      </c>
      <c r="J2774" s="22" t="str">
        <f aca="false">IF(I2774&gt;=1,F2774*$J$2,"")</f>
        <v/>
      </c>
      <c r="K2774" s="22" t="str">
        <f aca="false">IF(I2774&gt;=2,F2774*$K$2,"")</f>
        <v/>
      </c>
      <c r="L2774" s="22" t="str">
        <f aca="false">IF(I2774&gt;=3,F2774*$L$2,"")</f>
        <v/>
      </c>
      <c r="M2774" s="22" t="str">
        <f aca="false">IF(I2774&gt;=4,F2774*$M$2,"")</f>
        <v/>
      </c>
      <c r="N2774" s="27" t="n">
        <v>0</v>
      </c>
      <c r="O2774" s="27" t="n">
        <v>0</v>
      </c>
      <c r="P2774" s="31" t="n">
        <v>0</v>
      </c>
      <c r="Q2774" s="32"/>
      <c r="R2774" s="38"/>
      <c r="S2774" s="25" t="n">
        <f aca="false">SUM(F2774,H2774,J2774,K2774,L2774,M2774)</f>
        <v>98.789801704</v>
      </c>
      <c r="T2774" s="25" t="n">
        <f aca="false">SUM(F2774,H2774,J2774,K2774,L2774,M2774,Q2774)</f>
        <v>98.789801704</v>
      </c>
      <c r="AMH2774" s="13"/>
      <c r="AMI2774" s="0"/>
      <c r="AMJ2774" s="0"/>
    </row>
    <row r="2775" s="39" customFormat="true" ht="13.8" hidden="false" customHeight="false" outlineLevel="0" collapsed="false">
      <c r="A2775" s="16" t="n">
        <v>40302547</v>
      </c>
      <c r="B2775" s="17" t="s">
        <v>2804</v>
      </c>
      <c r="C2775" s="18" t="n">
        <v>0.01</v>
      </c>
      <c r="D2775" s="18" t="s">
        <v>2637</v>
      </c>
      <c r="E2775" s="16" t="s">
        <v>50</v>
      </c>
      <c r="F2775" s="19" t="n">
        <f aca="false">IF(C2775="",VLOOKUP(E2775,'PORTE E UCO'!$A$5:$D$46,4,0),VLOOKUP(E2775,'PORTE E UCO'!$A$5:$D$46,4,0)*C2775)</f>
        <v>0.17661556</v>
      </c>
      <c r="G2775" s="20" t="n">
        <v>0.54</v>
      </c>
      <c r="H2775" s="21" t="n">
        <f aca="false">G2775*$R$2</f>
        <v>10.62376128</v>
      </c>
      <c r="I2775" s="16" t="n">
        <v>0</v>
      </c>
      <c r="J2775" s="22" t="str">
        <f aca="false">IF(I2775&gt;=1,F2775*$J$2,"")</f>
        <v/>
      </c>
      <c r="K2775" s="22" t="str">
        <f aca="false">IF(I2775&gt;=2,F2775*$K$2,"")</f>
        <v/>
      </c>
      <c r="L2775" s="22" t="str">
        <f aca="false">IF(I2775&gt;=3,F2775*$L$2,"")</f>
        <v/>
      </c>
      <c r="M2775" s="22" t="str">
        <f aca="false">IF(I2775&gt;=4,F2775*$M$2,"")</f>
        <v/>
      </c>
      <c r="N2775" s="16" t="n">
        <v>0</v>
      </c>
      <c r="O2775" s="16" t="n">
        <v>0</v>
      </c>
      <c r="P2775" s="23" t="n">
        <v>0</v>
      </c>
      <c r="Q2775" s="22"/>
      <c r="R2775" s="38"/>
      <c r="S2775" s="25" t="n">
        <f aca="false">SUM(F2775,H2775,J2775,K2775,L2775,M2775)</f>
        <v>10.80037684</v>
      </c>
      <c r="T2775" s="25" t="n">
        <f aca="false">SUM(F2775,H2775,J2775,K2775,L2775,M2775,Q2775)</f>
        <v>10.80037684</v>
      </c>
      <c r="AMH2775" s="13"/>
      <c r="AMI2775" s="0"/>
      <c r="AMJ2775" s="0"/>
    </row>
    <row r="2776" s="39" customFormat="true" ht="13.8" hidden="false" customHeight="false" outlineLevel="0" collapsed="false">
      <c r="A2776" s="27" t="n">
        <v>40302555</v>
      </c>
      <c r="B2776" s="28" t="s">
        <v>2805</v>
      </c>
      <c r="C2776" s="29" t="n">
        <v>0.1</v>
      </c>
      <c r="D2776" s="29" t="s">
        <v>2637</v>
      </c>
      <c r="E2776" s="27" t="s">
        <v>50</v>
      </c>
      <c r="F2776" s="19" t="n">
        <f aca="false">IF(C2776="",VLOOKUP(E2776,'PORTE E UCO'!$A$5:$D$46,4,0),VLOOKUP(E2776,'PORTE E UCO'!$A$5:$D$46,4,0)*C2776)</f>
        <v>1.7661556</v>
      </c>
      <c r="G2776" s="30" t="n">
        <v>3.267</v>
      </c>
      <c r="H2776" s="21" t="n">
        <f aca="false">G2776*$R$2</f>
        <v>64.273755744</v>
      </c>
      <c r="I2776" s="27" t="n">
        <v>0</v>
      </c>
      <c r="J2776" s="22" t="str">
        <f aca="false">IF(I2776&gt;=1,F2776*$J$2,"")</f>
        <v/>
      </c>
      <c r="K2776" s="22" t="str">
        <f aca="false">IF(I2776&gt;=2,F2776*$K$2,"")</f>
        <v/>
      </c>
      <c r="L2776" s="22" t="str">
        <f aca="false">IF(I2776&gt;=3,F2776*$L$2,"")</f>
        <v/>
      </c>
      <c r="M2776" s="22" t="str">
        <f aca="false">IF(I2776&gt;=4,F2776*$M$2,"")</f>
        <v/>
      </c>
      <c r="N2776" s="27" t="n">
        <v>0</v>
      </c>
      <c r="O2776" s="27" t="n">
        <v>0</v>
      </c>
      <c r="P2776" s="31" t="n">
        <v>0</v>
      </c>
      <c r="Q2776" s="32"/>
      <c r="R2776" s="38"/>
      <c r="S2776" s="25" t="n">
        <f aca="false">SUM(F2776,H2776,J2776,K2776,L2776,M2776)</f>
        <v>66.039911344</v>
      </c>
      <c r="T2776" s="25" t="n">
        <f aca="false">SUM(F2776,H2776,J2776,K2776,L2776,M2776,Q2776)</f>
        <v>66.039911344</v>
      </c>
      <c r="AMH2776" s="13"/>
      <c r="AMI2776" s="0"/>
      <c r="AMJ2776" s="0"/>
    </row>
    <row r="2777" s="39" customFormat="true" ht="13.8" hidden="false" customHeight="false" outlineLevel="0" collapsed="false">
      <c r="A2777" s="16" t="n">
        <v>40302563</v>
      </c>
      <c r="B2777" s="17" t="s">
        <v>2806</v>
      </c>
      <c r="C2777" s="18" t="n">
        <v>0.01</v>
      </c>
      <c r="D2777" s="18" t="s">
        <v>2637</v>
      </c>
      <c r="E2777" s="16" t="s">
        <v>50</v>
      </c>
      <c r="F2777" s="19" t="n">
        <f aca="false">IF(C2777="",VLOOKUP(E2777,'PORTE E UCO'!$A$5:$D$46,4,0),VLOOKUP(E2777,'PORTE E UCO'!$A$5:$D$46,4,0)*C2777)</f>
        <v>0.17661556</v>
      </c>
      <c r="G2777" s="20" t="n">
        <v>1.413</v>
      </c>
      <c r="H2777" s="21" t="n">
        <f aca="false">G2777*$R$2</f>
        <v>27.798842016</v>
      </c>
      <c r="I2777" s="16" t="n">
        <v>0</v>
      </c>
      <c r="J2777" s="22" t="str">
        <f aca="false">IF(I2777&gt;=1,F2777*$J$2,"")</f>
        <v/>
      </c>
      <c r="K2777" s="22" t="str">
        <f aca="false">IF(I2777&gt;=2,F2777*$K$2,"")</f>
        <v/>
      </c>
      <c r="L2777" s="22" t="str">
        <f aca="false">IF(I2777&gt;=3,F2777*$L$2,"")</f>
        <v/>
      </c>
      <c r="M2777" s="22" t="str">
        <f aca="false">IF(I2777&gt;=4,F2777*$M$2,"")</f>
        <v/>
      </c>
      <c r="N2777" s="16" t="n">
        <v>0</v>
      </c>
      <c r="O2777" s="16" t="n">
        <v>0</v>
      </c>
      <c r="P2777" s="23" t="n">
        <v>0</v>
      </c>
      <c r="Q2777" s="22"/>
      <c r="R2777" s="38"/>
      <c r="S2777" s="25" t="n">
        <f aca="false">SUM(F2777,H2777,J2777,K2777,L2777,M2777)</f>
        <v>27.975457576</v>
      </c>
      <c r="T2777" s="25" t="n">
        <f aca="false">SUM(F2777,H2777,J2777,K2777,L2777,M2777,Q2777)</f>
        <v>27.975457576</v>
      </c>
      <c r="AMH2777" s="13"/>
      <c r="AMI2777" s="0"/>
      <c r="AMJ2777" s="0"/>
    </row>
    <row r="2778" s="39" customFormat="true" ht="13.8" hidden="false" customHeight="false" outlineLevel="0" collapsed="false">
      <c r="A2778" s="27" t="n">
        <v>40302571</v>
      </c>
      <c r="B2778" s="28" t="s">
        <v>2807</v>
      </c>
      <c r="C2778" s="29" t="n">
        <v>0.1</v>
      </c>
      <c r="D2778" s="29" t="s">
        <v>2637</v>
      </c>
      <c r="E2778" s="27" t="s">
        <v>50</v>
      </c>
      <c r="F2778" s="19" t="n">
        <f aca="false">IF(C2778="",VLOOKUP(E2778,'PORTE E UCO'!$A$5:$D$46,4,0),VLOOKUP(E2778,'PORTE E UCO'!$A$5:$D$46,4,0)*C2778)</f>
        <v>1.7661556</v>
      </c>
      <c r="G2778" s="30" t="n">
        <v>3.267</v>
      </c>
      <c r="H2778" s="21" t="n">
        <f aca="false">G2778*$R$2</f>
        <v>64.273755744</v>
      </c>
      <c r="I2778" s="27" t="n">
        <v>0</v>
      </c>
      <c r="J2778" s="22" t="str">
        <f aca="false">IF(I2778&gt;=1,F2778*$J$2,"")</f>
        <v/>
      </c>
      <c r="K2778" s="22" t="str">
        <f aca="false">IF(I2778&gt;=2,F2778*$K$2,"")</f>
        <v/>
      </c>
      <c r="L2778" s="22" t="str">
        <f aca="false">IF(I2778&gt;=3,F2778*$L$2,"")</f>
        <v/>
      </c>
      <c r="M2778" s="22" t="str">
        <f aca="false">IF(I2778&gt;=4,F2778*$M$2,"")</f>
        <v/>
      </c>
      <c r="N2778" s="27" t="n">
        <v>0</v>
      </c>
      <c r="O2778" s="27" t="n">
        <v>0</v>
      </c>
      <c r="P2778" s="31" t="n">
        <v>0</v>
      </c>
      <c r="Q2778" s="32"/>
      <c r="R2778" s="38"/>
      <c r="S2778" s="25" t="n">
        <f aca="false">SUM(F2778,H2778,J2778,K2778,L2778,M2778)</f>
        <v>66.039911344</v>
      </c>
      <c r="T2778" s="25" t="n">
        <f aca="false">SUM(F2778,H2778,J2778,K2778,L2778,M2778,Q2778)</f>
        <v>66.039911344</v>
      </c>
      <c r="AMH2778" s="13"/>
      <c r="AMI2778" s="0"/>
      <c r="AMJ2778" s="0"/>
    </row>
    <row r="2779" s="39" customFormat="true" ht="13.8" hidden="false" customHeight="false" outlineLevel="0" collapsed="false">
      <c r="A2779" s="16" t="n">
        <v>40302580</v>
      </c>
      <c r="B2779" s="17" t="s">
        <v>2808</v>
      </c>
      <c r="C2779" s="18" t="n">
        <v>0.01</v>
      </c>
      <c r="D2779" s="18" t="s">
        <v>2637</v>
      </c>
      <c r="E2779" s="16" t="s">
        <v>50</v>
      </c>
      <c r="F2779" s="19" t="n">
        <f aca="false">IF(C2779="",VLOOKUP(E2779,'PORTE E UCO'!$A$5:$D$46,4,0),VLOOKUP(E2779,'PORTE E UCO'!$A$5:$D$46,4,0)*C2779)</f>
        <v>0.17661556</v>
      </c>
      <c r="G2779" s="20" t="n">
        <v>0.387</v>
      </c>
      <c r="H2779" s="21" t="n">
        <f aca="false">G2779*$R$2</f>
        <v>7.613695584</v>
      </c>
      <c r="I2779" s="16" t="n">
        <v>0</v>
      </c>
      <c r="J2779" s="22" t="str">
        <f aca="false">IF(I2779&gt;=1,F2779*$J$2,"")</f>
        <v/>
      </c>
      <c r="K2779" s="22" t="str">
        <f aca="false">IF(I2779&gt;=2,F2779*$K$2,"")</f>
        <v/>
      </c>
      <c r="L2779" s="22" t="str">
        <f aca="false">IF(I2779&gt;=3,F2779*$L$2,"")</f>
        <v/>
      </c>
      <c r="M2779" s="22" t="str">
        <f aca="false">IF(I2779&gt;=4,F2779*$M$2,"")</f>
        <v/>
      </c>
      <c r="N2779" s="16" t="n">
        <v>0</v>
      </c>
      <c r="O2779" s="16" t="n">
        <v>0</v>
      </c>
      <c r="P2779" s="23" t="n">
        <v>0</v>
      </c>
      <c r="Q2779" s="22"/>
      <c r="R2779" s="38"/>
      <c r="S2779" s="25" t="n">
        <f aca="false">SUM(F2779,H2779,J2779,K2779,L2779,M2779)</f>
        <v>7.790311144</v>
      </c>
      <c r="T2779" s="25" t="n">
        <f aca="false">SUM(F2779,H2779,J2779,K2779,L2779,M2779,Q2779)</f>
        <v>7.790311144</v>
      </c>
      <c r="AMH2779" s="13"/>
      <c r="AMI2779" s="0"/>
      <c r="AMJ2779" s="0"/>
    </row>
    <row r="2780" s="39" customFormat="true" ht="13.8" hidden="false" customHeight="false" outlineLevel="0" collapsed="false">
      <c r="A2780" s="27" t="n">
        <v>40302598</v>
      </c>
      <c r="B2780" s="28" t="s">
        <v>2809</v>
      </c>
      <c r="C2780" s="29" t="n">
        <v>0.01</v>
      </c>
      <c r="D2780" s="29" t="s">
        <v>2637</v>
      </c>
      <c r="E2780" s="27" t="s">
        <v>50</v>
      </c>
      <c r="F2780" s="19" t="n">
        <f aca="false">IF(C2780="",VLOOKUP(E2780,'PORTE E UCO'!$A$5:$D$46,4,0),VLOOKUP(E2780,'PORTE E UCO'!$A$5:$D$46,4,0)*C2780)</f>
        <v>0.17661556</v>
      </c>
      <c r="G2780" s="30" t="n">
        <v>0.387</v>
      </c>
      <c r="H2780" s="21" t="n">
        <f aca="false">G2780*$R$2</f>
        <v>7.613695584</v>
      </c>
      <c r="I2780" s="27" t="n">
        <v>0</v>
      </c>
      <c r="J2780" s="22" t="str">
        <f aca="false">IF(I2780&gt;=1,F2780*$J$2,"")</f>
        <v/>
      </c>
      <c r="K2780" s="22" t="str">
        <f aca="false">IF(I2780&gt;=2,F2780*$K$2,"")</f>
        <v/>
      </c>
      <c r="L2780" s="22" t="str">
        <f aca="false">IF(I2780&gt;=3,F2780*$L$2,"")</f>
        <v/>
      </c>
      <c r="M2780" s="22" t="str">
        <f aca="false">IF(I2780&gt;=4,F2780*$M$2,"")</f>
        <v/>
      </c>
      <c r="N2780" s="27" t="n">
        <v>0</v>
      </c>
      <c r="O2780" s="27" t="n">
        <v>0</v>
      </c>
      <c r="P2780" s="31" t="n">
        <v>0</v>
      </c>
      <c r="Q2780" s="32"/>
      <c r="R2780" s="38"/>
      <c r="S2780" s="25" t="n">
        <f aca="false">SUM(F2780,H2780,J2780,K2780,L2780,M2780)</f>
        <v>7.790311144</v>
      </c>
      <c r="T2780" s="25" t="n">
        <f aca="false">SUM(F2780,H2780,J2780,K2780,L2780,M2780,Q2780)</f>
        <v>7.790311144</v>
      </c>
      <c r="AMH2780" s="13"/>
      <c r="AMI2780" s="0"/>
      <c r="AMJ2780" s="0"/>
    </row>
    <row r="2781" s="39" customFormat="true" ht="13.8" hidden="false" customHeight="false" outlineLevel="0" collapsed="false">
      <c r="A2781" s="16" t="n">
        <v>40302830</v>
      </c>
      <c r="B2781" s="17" t="s">
        <v>2810</v>
      </c>
      <c r="C2781" s="18" t="n">
        <v>0.01</v>
      </c>
      <c r="D2781" s="18" t="s">
        <v>2637</v>
      </c>
      <c r="E2781" s="16" t="s">
        <v>50</v>
      </c>
      <c r="F2781" s="19" t="n">
        <f aca="false">IF(C2781="",VLOOKUP(E2781,'PORTE E UCO'!$A$5:$D$46,4,0),VLOOKUP(E2781,'PORTE E UCO'!$A$5:$D$46,4,0)*C2781)</f>
        <v>0.17661556</v>
      </c>
      <c r="G2781" s="20" t="n">
        <v>1.796</v>
      </c>
      <c r="H2781" s="21" t="n">
        <f aca="false">G2781*$R$2</f>
        <v>35.333843072</v>
      </c>
      <c r="I2781" s="16" t="n">
        <v>0</v>
      </c>
      <c r="J2781" s="22" t="str">
        <f aca="false">IF(I2781&gt;=1,F2781*$J$2,"")</f>
        <v/>
      </c>
      <c r="K2781" s="22" t="str">
        <f aca="false">IF(I2781&gt;=2,F2781*$K$2,"")</f>
        <v/>
      </c>
      <c r="L2781" s="22" t="str">
        <f aca="false">IF(I2781&gt;=3,F2781*$L$2,"")</f>
        <v/>
      </c>
      <c r="M2781" s="22" t="str">
        <f aca="false">IF(I2781&gt;=4,F2781*$M$2,"")</f>
        <v/>
      </c>
      <c r="N2781" s="16" t="n">
        <v>0</v>
      </c>
      <c r="O2781" s="16" t="n">
        <v>0</v>
      </c>
      <c r="P2781" s="23" t="n">
        <v>0</v>
      </c>
      <c r="Q2781" s="22"/>
      <c r="R2781" s="38"/>
      <c r="S2781" s="25" t="n">
        <f aca="false">SUM(F2781,H2781,J2781,K2781,L2781,M2781)</f>
        <v>35.510458632</v>
      </c>
      <c r="T2781" s="25" t="n">
        <f aca="false">SUM(F2781,H2781,J2781,K2781,L2781,M2781,Q2781)</f>
        <v>35.510458632</v>
      </c>
      <c r="AMH2781" s="13"/>
      <c r="AMI2781" s="0"/>
      <c r="AMJ2781" s="0"/>
    </row>
    <row r="2782" s="39" customFormat="true" ht="13.8" hidden="false" customHeight="false" outlineLevel="0" collapsed="false">
      <c r="A2782" s="27" t="n">
        <v>40302601</v>
      </c>
      <c r="B2782" s="28" t="s">
        <v>2811</v>
      </c>
      <c r="C2782" s="29" t="n">
        <v>0.01</v>
      </c>
      <c r="D2782" s="29" t="s">
        <v>2637</v>
      </c>
      <c r="E2782" s="27" t="s">
        <v>50</v>
      </c>
      <c r="F2782" s="19" t="n">
        <f aca="false">IF(C2782="",VLOOKUP(E2782,'PORTE E UCO'!$A$5:$D$46,4,0),VLOOKUP(E2782,'PORTE E UCO'!$A$5:$D$46,4,0)*C2782)</f>
        <v>0.17661556</v>
      </c>
      <c r="G2782" s="30" t="n">
        <v>8.991</v>
      </c>
      <c r="H2782" s="21" t="n">
        <f aca="false">G2782*$R$2</f>
        <v>176.885625312</v>
      </c>
      <c r="I2782" s="27" t="n">
        <v>0</v>
      </c>
      <c r="J2782" s="22" t="str">
        <f aca="false">IF(I2782&gt;=1,F2782*$J$2,"")</f>
        <v/>
      </c>
      <c r="K2782" s="22" t="str">
        <f aca="false">IF(I2782&gt;=2,F2782*$K$2,"")</f>
        <v/>
      </c>
      <c r="L2782" s="22" t="str">
        <f aca="false">IF(I2782&gt;=3,F2782*$L$2,"")</f>
        <v/>
      </c>
      <c r="M2782" s="22" t="str">
        <f aca="false">IF(I2782&gt;=4,F2782*$M$2,"")</f>
        <v/>
      </c>
      <c r="N2782" s="27" t="n">
        <v>0</v>
      </c>
      <c r="O2782" s="27" t="n">
        <v>0</v>
      </c>
      <c r="P2782" s="31" t="n">
        <v>0</v>
      </c>
      <c r="Q2782" s="32"/>
      <c r="R2782" s="38"/>
      <c r="S2782" s="25" t="n">
        <f aca="false">SUM(F2782,H2782,J2782,K2782,L2782,M2782)</f>
        <v>177.062240872</v>
      </c>
      <c r="T2782" s="25" t="n">
        <f aca="false">SUM(F2782,H2782,J2782,K2782,L2782,M2782,Q2782)</f>
        <v>177.062240872</v>
      </c>
      <c r="AMH2782" s="13"/>
      <c r="AMI2782" s="0"/>
      <c r="AMJ2782" s="0"/>
    </row>
    <row r="2783" s="39" customFormat="true" ht="13.8" hidden="false" customHeight="false" outlineLevel="0" collapsed="false">
      <c r="A2783" s="16" t="n">
        <v>40302784</v>
      </c>
      <c r="B2783" s="17" t="s">
        <v>2812</v>
      </c>
      <c r="C2783" s="18" t="n">
        <v>0.01</v>
      </c>
      <c r="D2783" s="18" t="s">
        <v>2637</v>
      </c>
      <c r="E2783" s="16" t="s">
        <v>50</v>
      </c>
      <c r="F2783" s="19" t="n">
        <f aca="false">IF(C2783="",VLOOKUP(E2783,'PORTE E UCO'!$A$5:$D$46,4,0),VLOOKUP(E2783,'PORTE E UCO'!$A$5:$D$46,4,0)*C2783)</f>
        <v>0.17661556</v>
      </c>
      <c r="G2783" s="20" t="n">
        <v>22.24</v>
      </c>
      <c r="H2783" s="21" t="n">
        <f aca="false">G2783*$R$2</f>
        <v>437.54157568</v>
      </c>
      <c r="I2783" s="16" t="n">
        <v>0</v>
      </c>
      <c r="J2783" s="22" t="str">
        <f aca="false">IF(I2783&gt;=1,F2783*$J$2,"")</f>
        <v/>
      </c>
      <c r="K2783" s="22" t="str">
        <f aca="false">IF(I2783&gt;=2,F2783*$K$2,"")</f>
        <v/>
      </c>
      <c r="L2783" s="22" t="str">
        <f aca="false">IF(I2783&gt;=3,F2783*$L$2,"")</f>
        <v/>
      </c>
      <c r="M2783" s="22" t="str">
        <f aca="false">IF(I2783&gt;=4,F2783*$M$2,"")</f>
        <v/>
      </c>
      <c r="N2783" s="16" t="n">
        <v>0</v>
      </c>
      <c r="O2783" s="16" t="n">
        <v>0</v>
      </c>
      <c r="P2783" s="23" t="n">
        <v>0</v>
      </c>
      <c r="Q2783" s="22"/>
      <c r="R2783" s="38"/>
      <c r="S2783" s="25" t="n">
        <f aca="false">SUM(F2783,H2783,J2783,K2783,L2783,M2783)</f>
        <v>437.71819124</v>
      </c>
      <c r="T2783" s="25" t="n">
        <f aca="false">SUM(F2783,H2783,J2783,K2783,L2783,M2783,Q2783)</f>
        <v>437.71819124</v>
      </c>
      <c r="AMH2783" s="13"/>
      <c r="AMI2783" s="0"/>
      <c r="AMJ2783" s="0"/>
    </row>
    <row r="2784" s="39" customFormat="true" ht="13.8" hidden="false" customHeight="false" outlineLevel="0" collapsed="false">
      <c r="A2784" s="27" t="n">
        <v>40302792</v>
      </c>
      <c r="B2784" s="28" t="s">
        <v>2813</v>
      </c>
      <c r="C2784" s="29" t="n">
        <v>0.01</v>
      </c>
      <c r="D2784" s="29" t="s">
        <v>2637</v>
      </c>
      <c r="E2784" s="27" t="s">
        <v>50</v>
      </c>
      <c r="F2784" s="19" t="n">
        <f aca="false">IF(C2784="",VLOOKUP(E2784,'PORTE E UCO'!$A$5:$D$46,4,0),VLOOKUP(E2784,'PORTE E UCO'!$A$5:$D$46,4,0)*C2784)</f>
        <v>0.17661556</v>
      </c>
      <c r="G2784" s="30" t="n">
        <v>33.62</v>
      </c>
      <c r="H2784" s="21" t="n">
        <f aca="false">G2784*$R$2</f>
        <v>661.42750784</v>
      </c>
      <c r="I2784" s="27" t="n">
        <v>0</v>
      </c>
      <c r="J2784" s="22" t="str">
        <f aca="false">IF(I2784&gt;=1,F2784*$J$2,"")</f>
        <v/>
      </c>
      <c r="K2784" s="22" t="str">
        <f aca="false">IF(I2784&gt;=2,F2784*$K$2,"")</f>
        <v/>
      </c>
      <c r="L2784" s="22" t="str">
        <f aca="false">IF(I2784&gt;=3,F2784*$L$2,"")</f>
        <v/>
      </c>
      <c r="M2784" s="22" t="str">
        <f aca="false">IF(I2784&gt;=4,F2784*$M$2,"")</f>
        <v/>
      </c>
      <c r="N2784" s="27" t="n">
        <v>0</v>
      </c>
      <c r="O2784" s="27" t="n">
        <v>0</v>
      </c>
      <c r="P2784" s="31" t="n">
        <v>0</v>
      </c>
      <c r="Q2784" s="32"/>
      <c r="R2784" s="38"/>
      <c r="S2784" s="25" t="n">
        <f aca="false">SUM(F2784,H2784,J2784,K2784,L2784,M2784)</f>
        <v>661.6041234</v>
      </c>
      <c r="T2784" s="25" t="n">
        <f aca="false">SUM(F2784,H2784,J2784,K2784,L2784,M2784,Q2784)</f>
        <v>661.6041234</v>
      </c>
      <c r="AMH2784" s="13"/>
      <c r="AMI2784" s="0"/>
      <c r="AMJ2784" s="0"/>
    </row>
    <row r="2785" s="39" customFormat="true" ht="13.8" hidden="false" customHeight="false" outlineLevel="0" collapsed="false">
      <c r="A2785" s="16" t="n">
        <v>40302806</v>
      </c>
      <c r="B2785" s="17" t="s">
        <v>2814</v>
      </c>
      <c r="C2785" s="18" t="n">
        <v>0.01</v>
      </c>
      <c r="D2785" s="18" t="s">
        <v>2637</v>
      </c>
      <c r="E2785" s="16" t="s">
        <v>50</v>
      </c>
      <c r="F2785" s="19" t="n">
        <f aca="false">IF(C2785="",VLOOKUP(E2785,'PORTE E UCO'!$A$5:$D$46,4,0),VLOOKUP(E2785,'PORTE E UCO'!$A$5:$D$46,4,0)*C2785)</f>
        <v>0.17661556</v>
      </c>
      <c r="G2785" s="20" t="n">
        <v>33.62</v>
      </c>
      <c r="H2785" s="21" t="n">
        <f aca="false">G2785*$R$2</f>
        <v>661.42750784</v>
      </c>
      <c r="I2785" s="16" t="n">
        <v>0</v>
      </c>
      <c r="J2785" s="22" t="str">
        <f aca="false">IF(I2785&gt;=1,F2785*$J$2,"")</f>
        <v/>
      </c>
      <c r="K2785" s="22" t="str">
        <f aca="false">IF(I2785&gt;=2,F2785*$K$2,"")</f>
        <v/>
      </c>
      <c r="L2785" s="22" t="str">
        <f aca="false">IF(I2785&gt;=3,F2785*$L$2,"")</f>
        <v/>
      </c>
      <c r="M2785" s="22" t="str">
        <f aca="false">IF(I2785&gt;=4,F2785*$M$2,"")</f>
        <v/>
      </c>
      <c r="N2785" s="16" t="n">
        <v>0</v>
      </c>
      <c r="O2785" s="16" t="n">
        <v>0</v>
      </c>
      <c r="P2785" s="23" t="n">
        <v>0</v>
      </c>
      <c r="Q2785" s="22"/>
      <c r="R2785" s="38"/>
      <c r="S2785" s="25" t="n">
        <f aca="false">SUM(F2785,H2785,J2785,K2785,L2785,M2785)</f>
        <v>661.6041234</v>
      </c>
      <c r="T2785" s="25" t="n">
        <f aca="false">SUM(F2785,H2785,J2785,K2785,L2785,M2785,Q2785)</f>
        <v>661.6041234</v>
      </c>
      <c r="AMH2785" s="13"/>
      <c r="AMI2785" s="0"/>
      <c r="AMJ2785" s="0"/>
    </row>
    <row r="2786" s="39" customFormat="true" ht="13.8" hidden="false" customHeight="false" outlineLevel="0" collapsed="false">
      <c r="A2786" s="27" t="n">
        <v>40302814</v>
      </c>
      <c r="B2786" s="28" t="s">
        <v>2815</v>
      </c>
      <c r="C2786" s="29" t="n">
        <v>0.01</v>
      </c>
      <c r="D2786" s="29" t="s">
        <v>2637</v>
      </c>
      <c r="E2786" s="27" t="s">
        <v>50</v>
      </c>
      <c r="F2786" s="19" t="n">
        <f aca="false">IF(C2786="",VLOOKUP(E2786,'PORTE E UCO'!$A$5:$D$46,4,0),VLOOKUP(E2786,'PORTE E UCO'!$A$5:$D$46,4,0)*C2786)</f>
        <v>0.17661556</v>
      </c>
      <c r="G2786" s="30" t="n">
        <v>9.941</v>
      </c>
      <c r="H2786" s="21" t="n">
        <f aca="false">G2786*$R$2</f>
        <v>195.575575712</v>
      </c>
      <c r="I2786" s="27" t="n">
        <v>0</v>
      </c>
      <c r="J2786" s="22" t="str">
        <f aca="false">IF(I2786&gt;=1,F2786*$J$2,"")</f>
        <v/>
      </c>
      <c r="K2786" s="22" t="str">
        <f aca="false">IF(I2786&gt;=2,F2786*$K$2,"")</f>
        <v/>
      </c>
      <c r="L2786" s="22" t="str">
        <f aca="false">IF(I2786&gt;=3,F2786*$L$2,"")</f>
        <v/>
      </c>
      <c r="M2786" s="22" t="str">
        <f aca="false">IF(I2786&gt;=4,F2786*$M$2,"")</f>
        <v/>
      </c>
      <c r="N2786" s="27" t="n">
        <v>0</v>
      </c>
      <c r="O2786" s="27" t="n">
        <v>0</v>
      </c>
      <c r="P2786" s="31" t="n">
        <v>0</v>
      </c>
      <c r="Q2786" s="32"/>
      <c r="R2786" s="38"/>
      <c r="S2786" s="25" t="n">
        <f aca="false">SUM(F2786,H2786,J2786,K2786,L2786,M2786)</f>
        <v>195.752191272</v>
      </c>
      <c r="T2786" s="25" t="n">
        <f aca="false">SUM(F2786,H2786,J2786,K2786,L2786,M2786,Q2786)</f>
        <v>195.752191272</v>
      </c>
      <c r="AMH2786" s="13"/>
      <c r="AMI2786" s="0"/>
      <c r="AMJ2786" s="0"/>
    </row>
    <row r="2787" s="39" customFormat="true" ht="13.8" hidden="false" customHeight="false" outlineLevel="0" collapsed="false">
      <c r="A2787" s="16" t="n">
        <v>40302822</v>
      </c>
      <c r="B2787" s="17" t="s">
        <v>2816</v>
      </c>
      <c r="C2787" s="18" t="n">
        <v>0.01</v>
      </c>
      <c r="D2787" s="18" t="s">
        <v>2637</v>
      </c>
      <c r="E2787" s="16" t="s">
        <v>50</v>
      </c>
      <c r="F2787" s="19" t="n">
        <f aca="false">IF(C2787="",VLOOKUP(E2787,'PORTE E UCO'!$A$5:$D$46,4,0),VLOOKUP(E2787,'PORTE E UCO'!$A$5:$D$46,4,0)*C2787)</f>
        <v>0.17661556</v>
      </c>
      <c r="G2787" s="20" t="n">
        <v>3.322</v>
      </c>
      <c r="H2787" s="21" t="n">
        <f aca="false">G2787*$R$2</f>
        <v>65.355805504</v>
      </c>
      <c r="I2787" s="16" t="n">
        <v>0</v>
      </c>
      <c r="J2787" s="22" t="str">
        <f aca="false">IF(I2787&gt;=1,F2787*$J$2,"")</f>
        <v/>
      </c>
      <c r="K2787" s="22" t="str">
        <f aca="false">IF(I2787&gt;=2,F2787*$K$2,"")</f>
        <v/>
      </c>
      <c r="L2787" s="22" t="str">
        <f aca="false">IF(I2787&gt;=3,F2787*$L$2,"")</f>
        <v/>
      </c>
      <c r="M2787" s="22" t="str">
        <f aca="false">IF(I2787&gt;=4,F2787*$M$2,"")</f>
        <v/>
      </c>
      <c r="N2787" s="16" t="n">
        <v>0</v>
      </c>
      <c r="O2787" s="16" t="n">
        <v>0</v>
      </c>
      <c r="P2787" s="23" t="n">
        <v>0</v>
      </c>
      <c r="Q2787" s="22"/>
      <c r="R2787" s="38"/>
      <c r="S2787" s="25" t="n">
        <f aca="false">SUM(F2787,H2787,J2787,K2787,L2787,M2787)</f>
        <v>65.532421064</v>
      </c>
      <c r="T2787" s="25" t="n">
        <f aca="false">SUM(F2787,H2787,J2787,K2787,L2787,M2787,Q2787)</f>
        <v>65.532421064</v>
      </c>
      <c r="AMH2787" s="13"/>
      <c r="AMI2787" s="0"/>
      <c r="AMJ2787" s="0"/>
    </row>
    <row r="2788" s="39" customFormat="true" ht="13.8" hidden="false" customHeight="false" outlineLevel="0" collapsed="false">
      <c r="A2788" s="27" t="n">
        <v>40302610</v>
      </c>
      <c r="B2788" s="28" t="s">
        <v>2817</v>
      </c>
      <c r="C2788" s="29" t="n">
        <v>0.01</v>
      </c>
      <c r="D2788" s="29" t="s">
        <v>2637</v>
      </c>
      <c r="E2788" s="27" t="s">
        <v>50</v>
      </c>
      <c r="F2788" s="19" t="n">
        <f aca="false">IF(C2788="",VLOOKUP(E2788,'PORTE E UCO'!$A$5:$D$46,4,0),VLOOKUP(E2788,'PORTE E UCO'!$A$5:$D$46,4,0)*C2788)</f>
        <v>0.17661556</v>
      </c>
      <c r="G2788" s="30" t="n">
        <v>8.991</v>
      </c>
      <c r="H2788" s="21" t="n">
        <f aca="false">G2788*$R$2</f>
        <v>176.885625312</v>
      </c>
      <c r="I2788" s="27" t="n">
        <v>0</v>
      </c>
      <c r="J2788" s="22" t="str">
        <f aca="false">IF(I2788&gt;=1,F2788*$J$2,"")</f>
        <v/>
      </c>
      <c r="K2788" s="22" t="str">
        <f aca="false">IF(I2788&gt;=2,F2788*$K$2,"")</f>
        <v/>
      </c>
      <c r="L2788" s="22" t="str">
        <f aca="false">IF(I2788&gt;=3,F2788*$L$2,"")</f>
        <v/>
      </c>
      <c r="M2788" s="22" t="str">
        <f aca="false">IF(I2788&gt;=4,F2788*$M$2,"")</f>
        <v/>
      </c>
      <c r="N2788" s="27" t="n">
        <v>0</v>
      </c>
      <c r="O2788" s="27" t="n">
        <v>0</v>
      </c>
      <c r="P2788" s="31" t="n">
        <v>0</v>
      </c>
      <c r="Q2788" s="32"/>
      <c r="R2788" s="38"/>
      <c r="S2788" s="25" t="n">
        <f aca="false">SUM(F2788,H2788,J2788,K2788,L2788,M2788)</f>
        <v>177.062240872</v>
      </c>
      <c r="T2788" s="25" t="n">
        <f aca="false">SUM(F2788,H2788,J2788,K2788,L2788,M2788,Q2788)</f>
        <v>177.062240872</v>
      </c>
      <c r="AMH2788" s="13"/>
      <c r="AMI2788" s="0"/>
      <c r="AMJ2788" s="0"/>
    </row>
    <row r="2789" s="39" customFormat="true" ht="13.8" hidden="false" customHeight="false" outlineLevel="0" collapsed="false">
      <c r="A2789" s="16" t="n">
        <v>40302849</v>
      </c>
      <c r="B2789" s="17" t="s">
        <v>2818</v>
      </c>
      <c r="C2789" s="18" t="n">
        <v>0.01</v>
      </c>
      <c r="D2789" s="18" t="s">
        <v>2637</v>
      </c>
      <c r="E2789" s="16" t="s">
        <v>50</v>
      </c>
      <c r="F2789" s="19" t="n">
        <f aca="false">IF(C2789="",VLOOKUP(E2789,'PORTE E UCO'!$A$5:$D$46,4,0),VLOOKUP(E2789,'PORTE E UCO'!$A$5:$D$46,4,0)*C2789)</f>
        <v>0.17661556</v>
      </c>
      <c r="G2789" s="20" t="n">
        <v>56.292</v>
      </c>
      <c r="H2789" s="21" t="n">
        <f aca="false">G2789*$R$2</f>
        <v>1107.468092544</v>
      </c>
      <c r="I2789" s="16" t="n">
        <v>0</v>
      </c>
      <c r="J2789" s="22" t="str">
        <f aca="false">IF(I2789&gt;=1,F2789*$J$2,"")</f>
        <v/>
      </c>
      <c r="K2789" s="22" t="str">
        <f aca="false">IF(I2789&gt;=2,F2789*$K$2,"")</f>
        <v/>
      </c>
      <c r="L2789" s="22" t="str">
        <f aca="false">IF(I2789&gt;=3,F2789*$L$2,"")</f>
        <v/>
      </c>
      <c r="M2789" s="22" t="str">
        <f aca="false">IF(I2789&gt;=4,F2789*$M$2,"")</f>
        <v/>
      </c>
      <c r="N2789" s="16" t="n">
        <v>0</v>
      </c>
      <c r="O2789" s="16" t="n">
        <v>0</v>
      </c>
      <c r="P2789" s="23" t="n">
        <v>0</v>
      </c>
      <c r="Q2789" s="22"/>
      <c r="R2789" s="38"/>
      <c r="S2789" s="25" t="n">
        <f aca="false">SUM(F2789,H2789,J2789,K2789,L2789,M2789)</f>
        <v>1107.644708104</v>
      </c>
      <c r="T2789" s="25" t="n">
        <f aca="false">SUM(F2789,H2789,J2789,K2789,L2789,M2789,Q2789)</f>
        <v>1107.644708104</v>
      </c>
      <c r="AMH2789" s="13"/>
      <c r="AMI2789" s="0"/>
      <c r="AMJ2789" s="0"/>
    </row>
    <row r="2790" s="39" customFormat="true" ht="13.8" hidden="false" customHeight="false" outlineLevel="0" collapsed="false">
      <c r="A2790" s="27" t="n">
        <v>40302628</v>
      </c>
      <c r="B2790" s="28" t="s">
        <v>2819</v>
      </c>
      <c r="C2790" s="29" t="n">
        <v>0.1</v>
      </c>
      <c r="D2790" s="29" t="s">
        <v>2637</v>
      </c>
      <c r="E2790" s="27" t="s">
        <v>50</v>
      </c>
      <c r="F2790" s="19" t="n">
        <f aca="false">IF(C2790="",VLOOKUP(E2790,'PORTE E UCO'!$A$5:$D$46,4,0),VLOOKUP(E2790,'PORTE E UCO'!$A$5:$D$46,4,0)*C2790)</f>
        <v>1.7661556</v>
      </c>
      <c r="G2790" s="30" t="n">
        <v>2.097</v>
      </c>
      <c r="H2790" s="21" t="n">
        <f aca="false">G2790*$R$2</f>
        <v>41.255606304</v>
      </c>
      <c r="I2790" s="27" t="n">
        <v>0</v>
      </c>
      <c r="J2790" s="22" t="str">
        <f aca="false">IF(I2790&gt;=1,F2790*$J$2,"")</f>
        <v/>
      </c>
      <c r="K2790" s="22" t="str">
        <f aca="false">IF(I2790&gt;=2,F2790*$K$2,"")</f>
        <v/>
      </c>
      <c r="L2790" s="22" t="str">
        <f aca="false">IF(I2790&gt;=3,F2790*$L$2,"")</f>
        <v/>
      </c>
      <c r="M2790" s="22" t="str">
        <f aca="false">IF(I2790&gt;=4,F2790*$M$2,"")</f>
        <v/>
      </c>
      <c r="N2790" s="27" t="n">
        <v>0</v>
      </c>
      <c r="O2790" s="27" t="n">
        <v>0</v>
      </c>
      <c r="P2790" s="31" t="n">
        <v>0</v>
      </c>
      <c r="Q2790" s="32"/>
      <c r="R2790" s="38"/>
      <c r="S2790" s="25" t="n">
        <f aca="false">SUM(F2790,H2790,J2790,K2790,L2790,M2790)</f>
        <v>43.021761904</v>
      </c>
      <c r="T2790" s="25" t="n">
        <f aca="false">SUM(F2790,H2790,J2790,K2790,L2790,M2790,Q2790)</f>
        <v>43.021761904</v>
      </c>
      <c r="AMH2790" s="13"/>
      <c r="AMI2790" s="0"/>
      <c r="AMJ2790" s="0"/>
    </row>
    <row r="2791" s="39" customFormat="true" ht="13.8" hidden="false" customHeight="false" outlineLevel="0" collapsed="false">
      <c r="A2791" s="16" t="n">
        <v>40303012</v>
      </c>
      <c r="B2791" s="17" t="s">
        <v>2820</v>
      </c>
      <c r="C2791" s="18" t="n">
        <v>0.01</v>
      </c>
      <c r="D2791" s="18" t="s">
        <v>2637</v>
      </c>
      <c r="E2791" s="16" t="s">
        <v>50</v>
      </c>
      <c r="F2791" s="19" t="n">
        <f aca="false">IF(C2791="",VLOOKUP(E2791,'PORTE E UCO'!$A$5:$D$46,4,0),VLOOKUP(E2791,'PORTE E UCO'!$A$5:$D$46,4,0)*C2791)</f>
        <v>0.17661556</v>
      </c>
      <c r="G2791" s="20" t="n">
        <v>1.413</v>
      </c>
      <c r="H2791" s="21" t="n">
        <f aca="false">G2791*$R$2</f>
        <v>27.798842016</v>
      </c>
      <c r="I2791" s="16" t="n">
        <v>0</v>
      </c>
      <c r="J2791" s="22" t="str">
        <f aca="false">IF(I2791&gt;=1,F2791*$J$2,"")</f>
        <v/>
      </c>
      <c r="K2791" s="22" t="str">
        <f aca="false">IF(I2791&gt;=2,F2791*$K$2,"")</f>
        <v/>
      </c>
      <c r="L2791" s="22" t="str">
        <f aca="false">IF(I2791&gt;=3,F2791*$L$2,"")</f>
        <v/>
      </c>
      <c r="M2791" s="22" t="str">
        <f aca="false">IF(I2791&gt;=4,F2791*$M$2,"")</f>
        <v/>
      </c>
      <c r="N2791" s="16" t="n">
        <v>0</v>
      </c>
      <c r="O2791" s="16" t="n">
        <v>0</v>
      </c>
      <c r="P2791" s="23" t="n">
        <v>0</v>
      </c>
      <c r="Q2791" s="22"/>
      <c r="R2791" s="38"/>
      <c r="S2791" s="25" t="n">
        <f aca="false">SUM(F2791,H2791,J2791,K2791,L2791,M2791)</f>
        <v>27.975457576</v>
      </c>
      <c r="T2791" s="25" t="n">
        <f aca="false">SUM(F2791,H2791,J2791,K2791,L2791,M2791,Q2791)</f>
        <v>27.975457576</v>
      </c>
      <c r="AMH2791" s="13"/>
      <c r="AMI2791" s="0"/>
      <c r="AMJ2791" s="0"/>
    </row>
    <row r="2792" s="39" customFormat="true" ht="13.8" hidden="false" customHeight="false" outlineLevel="0" collapsed="false">
      <c r="A2792" s="27" t="n">
        <v>40303020</v>
      </c>
      <c r="B2792" s="28" t="s">
        <v>2821</v>
      </c>
      <c r="C2792" s="29" t="n">
        <v>0.04</v>
      </c>
      <c r="D2792" s="29" t="s">
        <v>2637</v>
      </c>
      <c r="E2792" s="27" t="s">
        <v>50</v>
      </c>
      <c r="F2792" s="19" t="n">
        <f aca="false">IF(C2792="",VLOOKUP(E2792,'PORTE E UCO'!$A$5:$D$46,4,0),VLOOKUP(E2792,'PORTE E UCO'!$A$5:$D$46,4,0)*C2792)</f>
        <v>0.70646224</v>
      </c>
      <c r="G2792" s="30" t="n">
        <v>0.423</v>
      </c>
      <c r="H2792" s="21" t="n">
        <f aca="false">G2792*$R$2</f>
        <v>8.321946336</v>
      </c>
      <c r="I2792" s="27" t="n">
        <v>0</v>
      </c>
      <c r="J2792" s="22" t="str">
        <f aca="false">IF(I2792&gt;=1,F2792*$J$2,"")</f>
        <v/>
      </c>
      <c r="K2792" s="22" t="str">
        <f aca="false">IF(I2792&gt;=2,F2792*$K$2,"")</f>
        <v/>
      </c>
      <c r="L2792" s="22" t="str">
        <f aca="false">IF(I2792&gt;=3,F2792*$L$2,"")</f>
        <v/>
      </c>
      <c r="M2792" s="22" t="str">
        <f aca="false">IF(I2792&gt;=4,F2792*$M$2,"")</f>
        <v/>
      </c>
      <c r="N2792" s="27" t="n">
        <v>0</v>
      </c>
      <c r="O2792" s="27" t="n">
        <v>0</v>
      </c>
      <c r="P2792" s="31" t="n">
        <v>0</v>
      </c>
      <c r="Q2792" s="32"/>
      <c r="R2792" s="38"/>
      <c r="S2792" s="25" t="n">
        <f aca="false">SUM(F2792,H2792,J2792,K2792,L2792,M2792)</f>
        <v>9.028408576</v>
      </c>
      <c r="T2792" s="25" t="n">
        <f aca="false">SUM(F2792,H2792,J2792,K2792,L2792,M2792,Q2792)</f>
        <v>9.028408576</v>
      </c>
      <c r="AMH2792" s="13"/>
      <c r="AMI2792" s="0"/>
      <c r="AMJ2792" s="0"/>
    </row>
    <row r="2793" s="39" customFormat="true" ht="14.95" hidden="false" customHeight="false" outlineLevel="0" collapsed="false">
      <c r="A2793" s="16" t="n">
        <v>40303039</v>
      </c>
      <c r="B2793" s="17" t="s">
        <v>2822</v>
      </c>
      <c r="C2793" s="18" t="n">
        <v>0.04</v>
      </c>
      <c r="D2793" s="18" t="s">
        <v>2637</v>
      </c>
      <c r="E2793" s="16" t="s">
        <v>50</v>
      </c>
      <c r="F2793" s="19" t="n">
        <f aca="false">IF(C2793="",VLOOKUP(E2793,'PORTE E UCO'!$A$5:$D$46,4,0),VLOOKUP(E2793,'PORTE E UCO'!$A$5:$D$46,4,0)*C2793)</f>
        <v>0.70646224</v>
      </c>
      <c r="G2793" s="20" t="n">
        <v>1.584</v>
      </c>
      <c r="H2793" s="21" t="n">
        <f aca="false">G2793*$R$2</f>
        <v>31.163033088</v>
      </c>
      <c r="I2793" s="16" t="n">
        <v>0</v>
      </c>
      <c r="J2793" s="22" t="str">
        <f aca="false">IF(I2793&gt;=1,F2793*$J$2,"")</f>
        <v/>
      </c>
      <c r="K2793" s="22" t="str">
        <f aca="false">IF(I2793&gt;=2,F2793*$K$2,"")</f>
        <v/>
      </c>
      <c r="L2793" s="22" t="str">
        <f aca="false">IF(I2793&gt;=3,F2793*$L$2,"")</f>
        <v/>
      </c>
      <c r="M2793" s="22" t="str">
        <f aca="false">IF(I2793&gt;=4,F2793*$M$2,"")</f>
        <v/>
      </c>
      <c r="N2793" s="16" t="n">
        <v>0</v>
      </c>
      <c r="O2793" s="16" t="n">
        <v>0</v>
      </c>
      <c r="P2793" s="23" t="n">
        <v>0</v>
      </c>
      <c r="Q2793" s="22"/>
      <c r="R2793" s="38"/>
      <c r="S2793" s="25" t="n">
        <f aca="false">SUM(F2793,H2793,J2793,K2793,L2793,M2793)</f>
        <v>31.869495328</v>
      </c>
      <c r="T2793" s="25" t="n">
        <f aca="false">SUM(F2793,H2793,J2793,K2793,L2793,M2793,Q2793)</f>
        <v>31.869495328</v>
      </c>
      <c r="AMH2793" s="13"/>
      <c r="AMI2793" s="0"/>
      <c r="AMJ2793" s="0"/>
    </row>
    <row r="2794" s="39" customFormat="true" ht="13.8" hidden="false" customHeight="false" outlineLevel="0" collapsed="false">
      <c r="A2794" s="27" t="n">
        <v>40303047</v>
      </c>
      <c r="B2794" s="28" t="s">
        <v>2823</v>
      </c>
      <c r="C2794" s="29" t="n">
        <v>0.04</v>
      </c>
      <c r="D2794" s="29" t="s">
        <v>2637</v>
      </c>
      <c r="E2794" s="27" t="s">
        <v>50</v>
      </c>
      <c r="F2794" s="19" t="n">
        <f aca="false">IF(C2794="",VLOOKUP(E2794,'PORTE E UCO'!$A$5:$D$46,4,0),VLOOKUP(E2794,'PORTE E UCO'!$A$5:$D$46,4,0)*C2794)</f>
        <v>0.70646224</v>
      </c>
      <c r="G2794" s="30" t="n">
        <v>0.423</v>
      </c>
      <c r="H2794" s="21" t="n">
        <f aca="false">G2794*$R$2</f>
        <v>8.321946336</v>
      </c>
      <c r="I2794" s="27" t="n">
        <v>0</v>
      </c>
      <c r="J2794" s="22" t="str">
        <f aca="false">IF(I2794&gt;=1,F2794*$J$2,"")</f>
        <v/>
      </c>
      <c r="K2794" s="22" t="str">
        <f aca="false">IF(I2794&gt;=2,F2794*$K$2,"")</f>
        <v/>
      </c>
      <c r="L2794" s="22" t="str">
        <f aca="false">IF(I2794&gt;=3,F2794*$L$2,"")</f>
        <v/>
      </c>
      <c r="M2794" s="22" t="str">
        <f aca="false">IF(I2794&gt;=4,F2794*$M$2,"")</f>
        <v/>
      </c>
      <c r="N2794" s="27" t="n">
        <v>0</v>
      </c>
      <c r="O2794" s="27" t="n">
        <v>0</v>
      </c>
      <c r="P2794" s="31" t="n">
        <v>0</v>
      </c>
      <c r="Q2794" s="32"/>
      <c r="R2794" s="38"/>
      <c r="S2794" s="25" t="n">
        <f aca="false">SUM(F2794,H2794,J2794,K2794,L2794,M2794)</f>
        <v>9.028408576</v>
      </c>
      <c r="T2794" s="25" t="n">
        <f aca="false">SUM(F2794,H2794,J2794,K2794,L2794,M2794,Q2794)</f>
        <v>9.028408576</v>
      </c>
      <c r="AMH2794" s="13"/>
      <c r="AMI2794" s="0"/>
      <c r="AMJ2794" s="0"/>
    </row>
    <row r="2795" s="39" customFormat="true" ht="13.8" hidden="false" customHeight="false" outlineLevel="0" collapsed="false">
      <c r="A2795" s="16" t="n">
        <v>40303179</v>
      </c>
      <c r="B2795" s="17" t="s">
        <v>2824</v>
      </c>
      <c r="C2795" s="18" t="n">
        <v>0.04</v>
      </c>
      <c r="D2795" s="18" t="s">
        <v>2637</v>
      </c>
      <c r="E2795" s="16" t="s">
        <v>50</v>
      </c>
      <c r="F2795" s="19" t="n">
        <f aca="false">IF(C2795="",VLOOKUP(E2795,'PORTE E UCO'!$A$5:$D$46,4,0),VLOOKUP(E2795,'PORTE E UCO'!$A$5:$D$46,4,0)*C2795)</f>
        <v>0.70646224</v>
      </c>
      <c r="G2795" s="20" t="n">
        <v>2.727</v>
      </c>
      <c r="H2795" s="21" t="n">
        <f aca="false">G2795*$R$2</f>
        <v>53.649994464</v>
      </c>
      <c r="I2795" s="16" t="n">
        <v>0</v>
      </c>
      <c r="J2795" s="22" t="str">
        <f aca="false">IF(I2795&gt;=1,F2795*$J$2,"")</f>
        <v/>
      </c>
      <c r="K2795" s="22" t="str">
        <f aca="false">IF(I2795&gt;=2,F2795*$K$2,"")</f>
        <v/>
      </c>
      <c r="L2795" s="22" t="str">
        <f aca="false">IF(I2795&gt;=3,F2795*$L$2,"")</f>
        <v/>
      </c>
      <c r="M2795" s="22" t="str">
        <f aca="false">IF(I2795&gt;=4,F2795*$M$2,"")</f>
        <v/>
      </c>
      <c r="N2795" s="16" t="n">
        <v>0</v>
      </c>
      <c r="O2795" s="16" t="n">
        <v>0</v>
      </c>
      <c r="P2795" s="23" t="n">
        <v>0</v>
      </c>
      <c r="Q2795" s="22"/>
      <c r="R2795" s="38"/>
      <c r="S2795" s="25" t="n">
        <f aca="false">SUM(F2795,H2795,J2795,K2795,L2795,M2795)</f>
        <v>54.356456704</v>
      </c>
      <c r="T2795" s="25" t="n">
        <f aca="false">SUM(F2795,H2795,J2795,K2795,L2795,M2795,Q2795)</f>
        <v>54.356456704</v>
      </c>
      <c r="AMH2795" s="13"/>
      <c r="AMI2795" s="0"/>
      <c r="AMJ2795" s="0"/>
    </row>
    <row r="2796" s="39" customFormat="true" ht="13.8" hidden="false" customHeight="false" outlineLevel="0" collapsed="false">
      <c r="A2796" s="27" t="n">
        <v>40303187</v>
      </c>
      <c r="B2796" s="28" t="s">
        <v>2825</v>
      </c>
      <c r="C2796" s="29" t="n">
        <v>0.04</v>
      </c>
      <c r="D2796" s="29" t="s">
        <v>2637</v>
      </c>
      <c r="E2796" s="27" t="s">
        <v>50</v>
      </c>
      <c r="F2796" s="19" t="n">
        <f aca="false">IF(C2796="",VLOOKUP(E2796,'PORTE E UCO'!$A$5:$D$46,4,0),VLOOKUP(E2796,'PORTE E UCO'!$A$5:$D$46,4,0)*C2796)</f>
        <v>0.70646224</v>
      </c>
      <c r="G2796" s="30" t="n">
        <v>0.423</v>
      </c>
      <c r="H2796" s="21" t="n">
        <f aca="false">G2796*$R$2</f>
        <v>8.321946336</v>
      </c>
      <c r="I2796" s="27" t="n">
        <v>0</v>
      </c>
      <c r="J2796" s="22" t="str">
        <f aca="false">IF(I2796&gt;=1,F2796*$J$2,"")</f>
        <v/>
      </c>
      <c r="K2796" s="22" t="str">
        <f aca="false">IF(I2796&gt;=2,F2796*$K$2,"")</f>
        <v/>
      </c>
      <c r="L2796" s="22" t="str">
        <f aca="false">IF(I2796&gt;=3,F2796*$L$2,"")</f>
        <v/>
      </c>
      <c r="M2796" s="22" t="str">
        <f aca="false">IF(I2796&gt;=4,F2796*$M$2,"")</f>
        <v/>
      </c>
      <c r="N2796" s="27" t="n">
        <v>0</v>
      </c>
      <c r="O2796" s="27" t="n">
        <v>0</v>
      </c>
      <c r="P2796" s="31" t="n">
        <v>0</v>
      </c>
      <c r="Q2796" s="32"/>
      <c r="R2796" s="38"/>
      <c r="S2796" s="25" t="n">
        <f aca="false">SUM(F2796,H2796,J2796,K2796,L2796,M2796)</f>
        <v>9.028408576</v>
      </c>
      <c r="T2796" s="25" t="n">
        <f aca="false">SUM(F2796,H2796,J2796,K2796,L2796,M2796,Q2796)</f>
        <v>9.028408576</v>
      </c>
      <c r="AMH2796" s="13"/>
      <c r="AMI2796" s="0"/>
      <c r="AMJ2796" s="0"/>
    </row>
    <row r="2797" s="39" customFormat="true" ht="13.8" hidden="false" customHeight="false" outlineLevel="0" collapsed="false">
      <c r="A2797" s="16" t="n">
        <v>40303055</v>
      </c>
      <c r="B2797" s="17" t="s">
        <v>2826</v>
      </c>
      <c r="C2797" s="18" t="n">
        <v>0.04</v>
      </c>
      <c r="D2797" s="18" t="s">
        <v>2637</v>
      </c>
      <c r="E2797" s="16" t="s">
        <v>50</v>
      </c>
      <c r="F2797" s="19" t="n">
        <f aca="false">IF(C2797="",VLOOKUP(E2797,'PORTE E UCO'!$A$5:$D$46,4,0),VLOOKUP(E2797,'PORTE E UCO'!$A$5:$D$46,4,0)*C2797)</f>
        <v>0.70646224</v>
      </c>
      <c r="G2797" s="20" t="n">
        <v>2.727</v>
      </c>
      <c r="H2797" s="21" t="n">
        <f aca="false">G2797*$R$2</f>
        <v>53.649994464</v>
      </c>
      <c r="I2797" s="16" t="n">
        <v>0</v>
      </c>
      <c r="J2797" s="22" t="str">
        <f aca="false">IF(I2797&gt;=1,F2797*$J$2,"")</f>
        <v/>
      </c>
      <c r="K2797" s="22" t="str">
        <f aca="false">IF(I2797&gt;=2,F2797*$K$2,"")</f>
        <v/>
      </c>
      <c r="L2797" s="22" t="str">
        <f aca="false">IF(I2797&gt;=3,F2797*$L$2,"")</f>
        <v/>
      </c>
      <c r="M2797" s="22" t="str">
        <f aca="false">IF(I2797&gt;=4,F2797*$M$2,"")</f>
        <v/>
      </c>
      <c r="N2797" s="16" t="n">
        <v>0</v>
      </c>
      <c r="O2797" s="16" t="n">
        <v>0</v>
      </c>
      <c r="P2797" s="23" t="n">
        <v>0</v>
      </c>
      <c r="Q2797" s="22"/>
      <c r="R2797" s="38"/>
      <c r="S2797" s="25" t="n">
        <f aca="false">SUM(F2797,H2797,J2797,K2797,L2797,M2797)</f>
        <v>54.356456704</v>
      </c>
      <c r="T2797" s="25" t="n">
        <f aca="false">SUM(F2797,H2797,J2797,K2797,L2797,M2797,Q2797)</f>
        <v>54.356456704</v>
      </c>
      <c r="AMH2797" s="13"/>
      <c r="AMI2797" s="0"/>
      <c r="AMJ2797" s="0"/>
    </row>
    <row r="2798" s="39" customFormat="true" ht="13.8" hidden="false" customHeight="false" outlineLevel="0" collapsed="false">
      <c r="A2798" s="27" t="n">
        <v>40303063</v>
      </c>
      <c r="B2798" s="28" t="s">
        <v>2827</v>
      </c>
      <c r="C2798" s="29" t="n">
        <v>0.04</v>
      </c>
      <c r="D2798" s="29" t="s">
        <v>2637</v>
      </c>
      <c r="E2798" s="27" t="s">
        <v>50</v>
      </c>
      <c r="F2798" s="19" t="n">
        <f aca="false">IF(C2798="",VLOOKUP(E2798,'PORTE E UCO'!$A$5:$D$46,4,0),VLOOKUP(E2798,'PORTE E UCO'!$A$5:$D$46,4,0)*C2798)</f>
        <v>0.70646224</v>
      </c>
      <c r="G2798" s="30" t="n">
        <v>0.657</v>
      </c>
      <c r="H2798" s="21" t="n">
        <f aca="false">G2798*$R$2</f>
        <v>12.925576224</v>
      </c>
      <c r="I2798" s="27" t="n">
        <v>0</v>
      </c>
      <c r="J2798" s="22" t="str">
        <f aca="false">IF(I2798&gt;=1,F2798*$J$2,"")</f>
        <v/>
      </c>
      <c r="K2798" s="22" t="str">
        <f aca="false">IF(I2798&gt;=2,F2798*$K$2,"")</f>
        <v/>
      </c>
      <c r="L2798" s="22" t="str">
        <f aca="false">IF(I2798&gt;=3,F2798*$L$2,"")</f>
        <v/>
      </c>
      <c r="M2798" s="22" t="str">
        <f aca="false">IF(I2798&gt;=4,F2798*$M$2,"")</f>
        <v/>
      </c>
      <c r="N2798" s="27" t="n">
        <v>0</v>
      </c>
      <c r="O2798" s="27" t="n">
        <v>0</v>
      </c>
      <c r="P2798" s="31" t="n">
        <v>0</v>
      </c>
      <c r="Q2798" s="32"/>
      <c r="R2798" s="38"/>
      <c r="S2798" s="25" t="n">
        <f aca="false">SUM(F2798,H2798,J2798,K2798,L2798,M2798)</f>
        <v>13.632038464</v>
      </c>
      <c r="T2798" s="25" t="n">
        <f aca="false">SUM(F2798,H2798,J2798,K2798,L2798,M2798,Q2798)</f>
        <v>13.632038464</v>
      </c>
      <c r="AMH2798" s="13"/>
      <c r="AMI2798" s="0"/>
      <c r="AMJ2798" s="0"/>
    </row>
    <row r="2799" s="39" customFormat="true" ht="13.8" hidden="false" customHeight="false" outlineLevel="0" collapsed="false">
      <c r="A2799" s="16" t="n">
        <v>40303071</v>
      </c>
      <c r="B2799" s="17" t="s">
        <v>2828</v>
      </c>
      <c r="C2799" s="18" t="n">
        <v>0.04</v>
      </c>
      <c r="D2799" s="18" t="s">
        <v>2637</v>
      </c>
      <c r="E2799" s="16" t="s">
        <v>50</v>
      </c>
      <c r="F2799" s="19" t="n">
        <f aca="false">IF(C2799="",VLOOKUP(E2799,'PORTE E UCO'!$A$5:$D$46,4,0),VLOOKUP(E2799,'PORTE E UCO'!$A$5:$D$46,4,0)*C2799)</f>
        <v>0.70646224</v>
      </c>
      <c r="G2799" s="20" t="n">
        <v>0.423</v>
      </c>
      <c r="H2799" s="21" t="n">
        <f aca="false">G2799*$R$2</f>
        <v>8.321946336</v>
      </c>
      <c r="I2799" s="16" t="n">
        <v>0</v>
      </c>
      <c r="J2799" s="22" t="str">
        <f aca="false">IF(I2799&gt;=1,F2799*$J$2,"")</f>
        <v/>
      </c>
      <c r="K2799" s="22" t="str">
        <f aca="false">IF(I2799&gt;=2,F2799*$K$2,"")</f>
        <v/>
      </c>
      <c r="L2799" s="22" t="str">
        <f aca="false">IF(I2799&gt;=3,F2799*$L$2,"")</f>
        <v/>
      </c>
      <c r="M2799" s="22" t="str">
        <f aca="false">IF(I2799&gt;=4,F2799*$M$2,"")</f>
        <v/>
      </c>
      <c r="N2799" s="16" t="n">
        <v>0</v>
      </c>
      <c r="O2799" s="16" t="n">
        <v>0</v>
      </c>
      <c r="P2799" s="23" t="n">
        <v>0</v>
      </c>
      <c r="Q2799" s="22"/>
      <c r="R2799" s="38"/>
      <c r="S2799" s="25" t="n">
        <f aca="false">SUM(F2799,H2799,J2799,K2799,L2799,M2799)</f>
        <v>9.028408576</v>
      </c>
      <c r="T2799" s="25" t="n">
        <f aca="false">SUM(F2799,H2799,J2799,K2799,L2799,M2799,Q2799)</f>
        <v>9.028408576</v>
      </c>
      <c r="AMH2799" s="13"/>
      <c r="AMI2799" s="0"/>
      <c r="AMJ2799" s="0"/>
    </row>
    <row r="2800" s="39" customFormat="true" ht="13.8" hidden="false" customHeight="false" outlineLevel="0" collapsed="false">
      <c r="A2800" s="27" t="n">
        <v>40303080</v>
      </c>
      <c r="B2800" s="28" t="s">
        <v>2829</v>
      </c>
      <c r="C2800" s="29" t="n">
        <v>0.04</v>
      </c>
      <c r="D2800" s="29" t="s">
        <v>2637</v>
      </c>
      <c r="E2800" s="27" t="s">
        <v>50</v>
      </c>
      <c r="F2800" s="19" t="n">
        <f aca="false">IF(C2800="",VLOOKUP(E2800,'PORTE E UCO'!$A$5:$D$46,4,0),VLOOKUP(E2800,'PORTE E UCO'!$A$5:$D$46,4,0)*C2800)</f>
        <v>0.70646224</v>
      </c>
      <c r="G2800" s="30" t="n">
        <v>0.657</v>
      </c>
      <c r="H2800" s="21" t="n">
        <f aca="false">G2800*$R$2</f>
        <v>12.925576224</v>
      </c>
      <c r="I2800" s="27" t="n">
        <v>0</v>
      </c>
      <c r="J2800" s="22" t="str">
        <f aca="false">IF(I2800&gt;=1,F2800*$J$2,"")</f>
        <v/>
      </c>
      <c r="K2800" s="22" t="str">
        <f aca="false">IF(I2800&gt;=2,F2800*$K$2,"")</f>
        <v/>
      </c>
      <c r="L2800" s="22" t="str">
        <f aca="false">IF(I2800&gt;=3,F2800*$L$2,"")</f>
        <v/>
      </c>
      <c r="M2800" s="22" t="str">
        <f aca="false">IF(I2800&gt;=4,F2800*$M$2,"")</f>
        <v/>
      </c>
      <c r="N2800" s="27" t="n">
        <v>0</v>
      </c>
      <c r="O2800" s="27" t="n">
        <v>0</v>
      </c>
      <c r="P2800" s="31" t="n">
        <v>0</v>
      </c>
      <c r="Q2800" s="32"/>
      <c r="R2800" s="38"/>
      <c r="S2800" s="25" t="n">
        <f aca="false">SUM(F2800,H2800,J2800,K2800,L2800,M2800)</f>
        <v>13.632038464</v>
      </c>
      <c r="T2800" s="25" t="n">
        <f aca="false">SUM(F2800,H2800,J2800,K2800,L2800,M2800,Q2800)</f>
        <v>13.632038464</v>
      </c>
      <c r="AMH2800" s="13"/>
      <c r="AMI2800" s="0"/>
      <c r="AMJ2800" s="0"/>
    </row>
    <row r="2801" s="39" customFormat="true" ht="13.8" hidden="false" customHeight="false" outlineLevel="0" collapsed="false">
      <c r="A2801" s="16" t="n">
        <v>40303098</v>
      </c>
      <c r="B2801" s="17" t="s">
        <v>2830</v>
      </c>
      <c r="C2801" s="18" t="n">
        <v>0.04</v>
      </c>
      <c r="D2801" s="18" t="s">
        <v>2637</v>
      </c>
      <c r="E2801" s="16" t="s">
        <v>50</v>
      </c>
      <c r="F2801" s="19" t="n">
        <f aca="false">IF(C2801="",VLOOKUP(E2801,'PORTE E UCO'!$A$5:$D$46,4,0),VLOOKUP(E2801,'PORTE E UCO'!$A$5:$D$46,4,0)*C2801)</f>
        <v>0.70646224</v>
      </c>
      <c r="G2801" s="20" t="n">
        <v>0.423</v>
      </c>
      <c r="H2801" s="21" t="n">
        <f aca="false">G2801*$R$2</f>
        <v>8.321946336</v>
      </c>
      <c r="I2801" s="16" t="n">
        <v>0</v>
      </c>
      <c r="J2801" s="22" t="str">
        <f aca="false">IF(I2801&gt;=1,F2801*$J$2,"")</f>
        <v/>
      </c>
      <c r="K2801" s="22" t="str">
        <f aca="false">IF(I2801&gt;=2,F2801*$K$2,"")</f>
        <v/>
      </c>
      <c r="L2801" s="22" t="str">
        <f aca="false">IF(I2801&gt;=3,F2801*$L$2,"")</f>
        <v/>
      </c>
      <c r="M2801" s="22" t="str">
        <f aca="false">IF(I2801&gt;=4,F2801*$M$2,"")</f>
        <v/>
      </c>
      <c r="N2801" s="16" t="n">
        <v>0</v>
      </c>
      <c r="O2801" s="16" t="n">
        <v>0</v>
      </c>
      <c r="P2801" s="23" t="n">
        <v>0</v>
      </c>
      <c r="Q2801" s="22"/>
      <c r="R2801" s="38"/>
      <c r="S2801" s="25" t="n">
        <f aca="false">SUM(F2801,H2801,J2801,K2801,L2801,M2801)</f>
        <v>9.028408576</v>
      </c>
      <c r="T2801" s="25" t="n">
        <f aca="false">SUM(F2801,H2801,J2801,K2801,L2801,M2801,Q2801)</f>
        <v>9.028408576</v>
      </c>
      <c r="AMH2801" s="13"/>
      <c r="AMI2801" s="0"/>
      <c r="AMJ2801" s="0"/>
    </row>
    <row r="2802" s="39" customFormat="true" ht="13.8" hidden="false" customHeight="false" outlineLevel="0" collapsed="false">
      <c r="A2802" s="27" t="n">
        <v>40303101</v>
      </c>
      <c r="B2802" s="28" t="s">
        <v>2831</v>
      </c>
      <c r="C2802" s="29" t="n">
        <v>0.04</v>
      </c>
      <c r="D2802" s="29" t="s">
        <v>2637</v>
      </c>
      <c r="E2802" s="27" t="s">
        <v>50</v>
      </c>
      <c r="F2802" s="19" t="n">
        <f aca="false">IF(C2802="",VLOOKUP(E2802,'PORTE E UCO'!$A$5:$D$46,4,0),VLOOKUP(E2802,'PORTE E UCO'!$A$5:$D$46,4,0)*C2802)</f>
        <v>0.70646224</v>
      </c>
      <c r="G2802" s="30" t="n">
        <v>0.423</v>
      </c>
      <c r="H2802" s="21" t="n">
        <f aca="false">G2802*$R$2</f>
        <v>8.321946336</v>
      </c>
      <c r="I2802" s="27" t="n">
        <v>0</v>
      </c>
      <c r="J2802" s="22" t="str">
        <f aca="false">IF(I2802&gt;=1,F2802*$J$2,"")</f>
        <v/>
      </c>
      <c r="K2802" s="22" t="str">
        <f aca="false">IF(I2802&gt;=2,F2802*$K$2,"")</f>
        <v/>
      </c>
      <c r="L2802" s="22" t="str">
        <f aca="false">IF(I2802&gt;=3,F2802*$L$2,"")</f>
        <v/>
      </c>
      <c r="M2802" s="22" t="str">
        <f aca="false">IF(I2802&gt;=4,F2802*$M$2,"")</f>
        <v/>
      </c>
      <c r="N2802" s="27" t="n">
        <v>0</v>
      </c>
      <c r="O2802" s="27" t="n">
        <v>0</v>
      </c>
      <c r="P2802" s="31" t="n">
        <v>0</v>
      </c>
      <c r="Q2802" s="32"/>
      <c r="R2802" s="38"/>
      <c r="S2802" s="25" t="n">
        <f aca="false">SUM(F2802,H2802,J2802,K2802,L2802,M2802)</f>
        <v>9.028408576</v>
      </c>
      <c r="T2802" s="25" t="n">
        <f aca="false">SUM(F2802,H2802,J2802,K2802,L2802,M2802,Q2802)</f>
        <v>9.028408576</v>
      </c>
      <c r="AMH2802" s="13"/>
      <c r="AMI2802" s="0"/>
      <c r="AMJ2802" s="0"/>
    </row>
    <row r="2803" s="39" customFormat="true" ht="13.8" hidden="false" customHeight="false" outlineLevel="0" collapsed="false">
      <c r="A2803" s="16" t="n">
        <v>40303110</v>
      </c>
      <c r="B2803" s="17" t="s">
        <v>2832</v>
      </c>
      <c r="C2803" s="18" t="n">
        <v>0.04</v>
      </c>
      <c r="D2803" s="18" t="s">
        <v>2637</v>
      </c>
      <c r="E2803" s="16" t="s">
        <v>50</v>
      </c>
      <c r="F2803" s="19" t="n">
        <f aca="false">IF(C2803="",VLOOKUP(E2803,'PORTE E UCO'!$A$5:$D$46,4,0),VLOOKUP(E2803,'PORTE E UCO'!$A$5:$D$46,4,0)*C2803)</f>
        <v>0.70646224</v>
      </c>
      <c r="G2803" s="20" t="n">
        <v>0.927</v>
      </c>
      <c r="H2803" s="21" t="n">
        <f aca="false">G2803*$R$2</f>
        <v>18.237456864</v>
      </c>
      <c r="I2803" s="16" t="n">
        <v>0</v>
      </c>
      <c r="J2803" s="22" t="str">
        <f aca="false">IF(I2803&gt;=1,F2803*$J$2,"")</f>
        <v/>
      </c>
      <c r="K2803" s="22" t="str">
        <f aca="false">IF(I2803&gt;=2,F2803*$K$2,"")</f>
        <v/>
      </c>
      <c r="L2803" s="22" t="str">
        <f aca="false">IF(I2803&gt;=3,F2803*$L$2,"")</f>
        <v/>
      </c>
      <c r="M2803" s="22" t="str">
        <f aca="false">IF(I2803&gt;=4,F2803*$M$2,"")</f>
        <v/>
      </c>
      <c r="N2803" s="16" t="n">
        <v>0</v>
      </c>
      <c r="O2803" s="16" t="n">
        <v>0</v>
      </c>
      <c r="P2803" s="23" t="n">
        <v>0</v>
      </c>
      <c r="Q2803" s="22"/>
      <c r="R2803" s="38"/>
      <c r="S2803" s="25" t="n">
        <f aca="false">SUM(F2803,H2803,J2803,K2803,L2803,M2803)</f>
        <v>18.943919104</v>
      </c>
      <c r="T2803" s="25" t="n">
        <f aca="false">SUM(F2803,H2803,J2803,K2803,L2803,M2803,Q2803)</f>
        <v>18.943919104</v>
      </c>
      <c r="AMH2803" s="13"/>
      <c r="AMI2803" s="0"/>
      <c r="AMJ2803" s="0"/>
    </row>
    <row r="2804" s="39" customFormat="true" ht="14.95" hidden="false" customHeight="false" outlineLevel="0" collapsed="false">
      <c r="A2804" s="27" t="n">
        <v>40303128</v>
      </c>
      <c r="B2804" s="28" t="s">
        <v>2833</v>
      </c>
      <c r="C2804" s="29" t="n">
        <v>0.04</v>
      </c>
      <c r="D2804" s="29" t="s">
        <v>2637</v>
      </c>
      <c r="E2804" s="27" t="s">
        <v>50</v>
      </c>
      <c r="F2804" s="19" t="n">
        <f aca="false">IF(C2804="",VLOOKUP(E2804,'PORTE E UCO'!$A$5:$D$46,4,0),VLOOKUP(E2804,'PORTE E UCO'!$A$5:$D$46,4,0)*C2804)</f>
        <v>0.70646224</v>
      </c>
      <c r="G2804" s="30" t="n">
        <v>0.927</v>
      </c>
      <c r="H2804" s="21" t="n">
        <f aca="false">G2804*$R$2</f>
        <v>18.237456864</v>
      </c>
      <c r="I2804" s="27" t="n">
        <v>0</v>
      </c>
      <c r="J2804" s="22" t="str">
        <f aca="false">IF(I2804&gt;=1,F2804*$J$2,"")</f>
        <v/>
      </c>
      <c r="K2804" s="22" t="str">
        <f aca="false">IF(I2804&gt;=2,F2804*$K$2,"")</f>
        <v/>
      </c>
      <c r="L2804" s="22" t="str">
        <f aca="false">IF(I2804&gt;=3,F2804*$L$2,"")</f>
        <v/>
      </c>
      <c r="M2804" s="22" t="str">
        <f aca="false">IF(I2804&gt;=4,F2804*$M$2,"")</f>
        <v/>
      </c>
      <c r="N2804" s="27" t="n">
        <v>0</v>
      </c>
      <c r="O2804" s="27" t="n">
        <v>0</v>
      </c>
      <c r="P2804" s="31" t="n">
        <v>0</v>
      </c>
      <c r="Q2804" s="32"/>
      <c r="R2804" s="38"/>
      <c r="S2804" s="25" t="n">
        <f aca="false">SUM(F2804,H2804,J2804,K2804,L2804,M2804)</f>
        <v>18.943919104</v>
      </c>
      <c r="T2804" s="25" t="n">
        <f aca="false">SUM(F2804,H2804,J2804,K2804,L2804,M2804,Q2804)</f>
        <v>18.943919104</v>
      </c>
      <c r="AMH2804" s="13"/>
      <c r="AMI2804" s="0"/>
      <c r="AMJ2804" s="0"/>
    </row>
    <row r="2805" s="39" customFormat="true" ht="13.8" hidden="false" customHeight="false" outlineLevel="0" collapsed="false">
      <c r="A2805" s="16" t="n">
        <v>40303136</v>
      </c>
      <c r="B2805" s="17" t="s">
        <v>2834</v>
      </c>
      <c r="C2805" s="18" t="n">
        <v>0.04</v>
      </c>
      <c r="D2805" s="18" t="s">
        <v>2637</v>
      </c>
      <c r="E2805" s="16" t="s">
        <v>50</v>
      </c>
      <c r="F2805" s="19" t="n">
        <f aca="false">IF(C2805="",VLOOKUP(E2805,'PORTE E UCO'!$A$5:$D$46,4,0),VLOOKUP(E2805,'PORTE E UCO'!$A$5:$D$46,4,0)*C2805)</f>
        <v>0.70646224</v>
      </c>
      <c r="G2805" s="20" t="n">
        <v>0.927</v>
      </c>
      <c r="H2805" s="21" t="n">
        <f aca="false">G2805*$R$2</f>
        <v>18.237456864</v>
      </c>
      <c r="I2805" s="16" t="n">
        <v>0</v>
      </c>
      <c r="J2805" s="22" t="str">
        <f aca="false">IF(I2805&gt;=1,F2805*$J$2,"")</f>
        <v/>
      </c>
      <c r="K2805" s="22" t="str">
        <f aca="false">IF(I2805&gt;=2,F2805*$K$2,"")</f>
        <v/>
      </c>
      <c r="L2805" s="22" t="str">
        <f aca="false">IF(I2805&gt;=3,F2805*$L$2,"")</f>
        <v/>
      </c>
      <c r="M2805" s="22" t="str">
        <f aca="false">IF(I2805&gt;=4,F2805*$M$2,"")</f>
        <v/>
      </c>
      <c r="N2805" s="16" t="n">
        <v>0</v>
      </c>
      <c r="O2805" s="16" t="n">
        <v>0</v>
      </c>
      <c r="P2805" s="23" t="n">
        <v>0</v>
      </c>
      <c r="Q2805" s="22"/>
      <c r="R2805" s="38"/>
      <c r="S2805" s="25" t="n">
        <f aca="false">SUM(F2805,H2805,J2805,K2805,L2805,M2805)</f>
        <v>18.943919104</v>
      </c>
      <c r="T2805" s="25" t="n">
        <f aca="false">SUM(F2805,H2805,J2805,K2805,L2805,M2805,Q2805)</f>
        <v>18.943919104</v>
      </c>
      <c r="AMH2805" s="13"/>
      <c r="AMI2805" s="0"/>
      <c r="AMJ2805" s="0"/>
    </row>
    <row r="2806" s="39" customFormat="true" ht="14.95" hidden="false" customHeight="false" outlineLevel="0" collapsed="false">
      <c r="A2806" s="27" t="n">
        <v>40303144</v>
      </c>
      <c r="B2806" s="28" t="s">
        <v>2835</v>
      </c>
      <c r="C2806" s="29" t="n">
        <v>0.04</v>
      </c>
      <c r="D2806" s="29" t="s">
        <v>2637</v>
      </c>
      <c r="E2806" s="27" t="s">
        <v>50</v>
      </c>
      <c r="F2806" s="19" t="n">
        <f aca="false">IF(C2806="",VLOOKUP(E2806,'PORTE E UCO'!$A$5:$D$46,4,0),VLOOKUP(E2806,'PORTE E UCO'!$A$5:$D$46,4,0)*C2806)</f>
        <v>0.70646224</v>
      </c>
      <c r="G2806" s="30" t="n">
        <v>0.927</v>
      </c>
      <c r="H2806" s="21" t="n">
        <f aca="false">G2806*$R$2</f>
        <v>18.237456864</v>
      </c>
      <c r="I2806" s="27" t="n">
        <v>0</v>
      </c>
      <c r="J2806" s="22" t="str">
        <f aca="false">IF(I2806&gt;=1,F2806*$J$2,"")</f>
        <v/>
      </c>
      <c r="K2806" s="22" t="str">
        <f aca="false">IF(I2806&gt;=2,F2806*$K$2,"")</f>
        <v/>
      </c>
      <c r="L2806" s="22" t="str">
        <f aca="false">IF(I2806&gt;=3,F2806*$L$2,"")</f>
        <v/>
      </c>
      <c r="M2806" s="22" t="str">
        <f aca="false">IF(I2806&gt;=4,F2806*$M$2,"")</f>
        <v/>
      </c>
      <c r="N2806" s="27" t="n">
        <v>0</v>
      </c>
      <c r="O2806" s="27" t="n">
        <v>0</v>
      </c>
      <c r="P2806" s="31" t="n">
        <v>0</v>
      </c>
      <c r="Q2806" s="32"/>
      <c r="R2806" s="38"/>
      <c r="S2806" s="25" t="n">
        <f aca="false">SUM(F2806,H2806,J2806,K2806,L2806,M2806)</f>
        <v>18.943919104</v>
      </c>
      <c r="T2806" s="25" t="n">
        <f aca="false">SUM(F2806,H2806,J2806,K2806,L2806,M2806,Q2806)</f>
        <v>18.943919104</v>
      </c>
      <c r="AMH2806" s="13"/>
      <c r="AMI2806" s="0"/>
      <c r="AMJ2806" s="0"/>
    </row>
    <row r="2807" s="39" customFormat="true" ht="13.8" hidden="false" customHeight="false" outlineLevel="0" collapsed="false">
      <c r="A2807" s="16" t="n">
        <v>40303152</v>
      </c>
      <c r="B2807" s="17" t="s">
        <v>2836</v>
      </c>
      <c r="C2807" s="18" t="n">
        <v>0.04</v>
      </c>
      <c r="D2807" s="18" t="s">
        <v>2637</v>
      </c>
      <c r="E2807" s="16" t="s">
        <v>50</v>
      </c>
      <c r="F2807" s="19" t="n">
        <f aca="false">IF(C2807="",VLOOKUP(E2807,'PORTE E UCO'!$A$5:$D$46,4,0),VLOOKUP(E2807,'PORTE E UCO'!$A$5:$D$46,4,0)*C2807)</f>
        <v>0.70646224</v>
      </c>
      <c r="G2807" s="20" t="n">
        <v>0.423</v>
      </c>
      <c r="H2807" s="21" t="n">
        <f aca="false">G2807*$R$2</f>
        <v>8.321946336</v>
      </c>
      <c r="I2807" s="16" t="n">
        <v>0</v>
      </c>
      <c r="J2807" s="22" t="str">
        <f aca="false">IF(I2807&gt;=1,F2807*$J$2,"")</f>
        <v/>
      </c>
      <c r="K2807" s="22" t="str">
        <f aca="false">IF(I2807&gt;=2,F2807*$K$2,"")</f>
        <v/>
      </c>
      <c r="L2807" s="22" t="str">
        <f aca="false">IF(I2807&gt;=3,F2807*$L$2,"")</f>
        <v/>
      </c>
      <c r="M2807" s="22" t="str">
        <f aca="false">IF(I2807&gt;=4,F2807*$M$2,"")</f>
        <v/>
      </c>
      <c r="N2807" s="16" t="n">
        <v>0</v>
      </c>
      <c r="O2807" s="16" t="n">
        <v>0</v>
      </c>
      <c r="P2807" s="23" t="n">
        <v>0</v>
      </c>
      <c r="Q2807" s="22"/>
      <c r="R2807" s="38"/>
      <c r="S2807" s="25" t="n">
        <f aca="false">SUM(F2807,H2807,J2807,K2807,L2807,M2807)</f>
        <v>9.028408576</v>
      </c>
      <c r="T2807" s="25" t="n">
        <f aca="false">SUM(F2807,H2807,J2807,K2807,L2807,M2807,Q2807)</f>
        <v>9.028408576</v>
      </c>
      <c r="AMH2807" s="13"/>
      <c r="AMI2807" s="0"/>
      <c r="AMJ2807" s="0"/>
    </row>
    <row r="2808" s="39" customFormat="true" ht="13.8" hidden="false" customHeight="false" outlineLevel="0" collapsed="false">
      <c r="A2808" s="27" t="n">
        <v>40303160</v>
      </c>
      <c r="B2808" s="28" t="s">
        <v>2837</v>
      </c>
      <c r="C2808" s="29" t="n">
        <v>0.04</v>
      </c>
      <c r="D2808" s="29" t="s">
        <v>2637</v>
      </c>
      <c r="E2808" s="27" t="s">
        <v>50</v>
      </c>
      <c r="F2808" s="19" t="n">
        <f aca="false">IF(C2808="",VLOOKUP(E2808,'PORTE E UCO'!$A$5:$D$46,4,0),VLOOKUP(E2808,'PORTE E UCO'!$A$5:$D$46,4,0)*C2808)</f>
        <v>0.70646224</v>
      </c>
      <c r="G2808" s="30" t="n">
        <v>0.423</v>
      </c>
      <c r="H2808" s="21" t="n">
        <f aca="false">G2808*$R$2</f>
        <v>8.321946336</v>
      </c>
      <c r="I2808" s="27" t="n">
        <v>0</v>
      </c>
      <c r="J2808" s="22" t="str">
        <f aca="false">IF(I2808&gt;=1,F2808*$J$2,"")</f>
        <v/>
      </c>
      <c r="K2808" s="22" t="str">
        <f aca="false">IF(I2808&gt;=2,F2808*$K$2,"")</f>
        <v/>
      </c>
      <c r="L2808" s="22" t="str">
        <f aca="false">IF(I2808&gt;=3,F2808*$L$2,"")</f>
        <v/>
      </c>
      <c r="M2808" s="22" t="str">
        <f aca="false">IF(I2808&gt;=4,F2808*$M$2,"")</f>
        <v/>
      </c>
      <c r="N2808" s="27" t="n">
        <v>0</v>
      </c>
      <c r="O2808" s="27" t="n">
        <v>0</v>
      </c>
      <c r="P2808" s="31" t="n">
        <v>0</v>
      </c>
      <c r="Q2808" s="32"/>
      <c r="R2808" s="38"/>
      <c r="S2808" s="25" t="n">
        <f aca="false">SUM(F2808,H2808,J2808,K2808,L2808,M2808)</f>
        <v>9.028408576</v>
      </c>
      <c r="T2808" s="25" t="n">
        <f aca="false">SUM(F2808,H2808,J2808,K2808,L2808,M2808,Q2808)</f>
        <v>9.028408576</v>
      </c>
      <c r="AMH2808" s="13"/>
      <c r="AMI2808" s="0"/>
      <c r="AMJ2808" s="0"/>
    </row>
    <row r="2809" s="39" customFormat="true" ht="13.8" hidden="false" customHeight="false" outlineLevel="0" collapsed="false">
      <c r="A2809" s="16" t="n">
        <v>40304663</v>
      </c>
      <c r="B2809" s="17" t="s">
        <v>2838</v>
      </c>
      <c r="C2809" s="18" t="n">
        <v>0.25</v>
      </c>
      <c r="D2809" s="18" t="s">
        <v>2637</v>
      </c>
      <c r="E2809" s="16" t="s">
        <v>50</v>
      </c>
      <c r="F2809" s="19" t="n">
        <f aca="false">IF(C2809="",VLOOKUP(E2809,'PORTE E UCO'!$A$5:$D$46,4,0),VLOOKUP(E2809,'PORTE E UCO'!$A$5:$D$46,4,0)*C2809)</f>
        <v>4.415389</v>
      </c>
      <c r="G2809" s="20" t="n">
        <v>10.188</v>
      </c>
      <c r="H2809" s="21" t="n">
        <f aca="false">G2809*$R$2</f>
        <v>200.434962816</v>
      </c>
      <c r="I2809" s="16" t="n">
        <v>0</v>
      </c>
      <c r="J2809" s="22" t="str">
        <f aca="false">IF(I2809&gt;=1,F2809*$J$2,"")</f>
        <v/>
      </c>
      <c r="K2809" s="22" t="str">
        <f aca="false">IF(I2809&gt;=2,F2809*$K$2,"")</f>
        <v/>
      </c>
      <c r="L2809" s="22" t="str">
        <f aca="false">IF(I2809&gt;=3,F2809*$L$2,"")</f>
        <v/>
      </c>
      <c r="M2809" s="22" t="str">
        <f aca="false">IF(I2809&gt;=4,F2809*$M$2,"")</f>
        <v/>
      </c>
      <c r="N2809" s="16" t="n">
        <v>0</v>
      </c>
      <c r="O2809" s="16" t="n">
        <v>0</v>
      </c>
      <c r="P2809" s="23" t="n">
        <v>0</v>
      </c>
      <c r="Q2809" s="22"/>
      <c r="R2809" s="38"/>
      <c r="S2809" s="25" t="n">
        <f aca="false">SUM(F2809,H2809,J2809,K2809,L2809,M2809)</f>
        <v>204.850351816</v>
      </c>
      <c r="T2809" s="25" t="n">
        <f aca="false">SUM(F2809,H2809,J2809,K2809,L2809,M2809,Q2809)</f>
        <v>204.850351816</v>
      </c>
      <c r="AMH2809" s="13"/>
      <c r="AMI2809" s="0"/>
      <c r="AMJ2809" s="0"/>
    </row>
    <row r="2810" s="39" customFormat="true" ht="13.8" hidden="false" customHeight="false" outlineLevel="0" collapsed="false">
      <c r="A2810" s="27" t="n">
        <v>40319318</v>
      </c>
      <c r="B2810" s="28" t="s">
        <v>2839</v>
      </c>
      <c r="C2810" s="29"/>
      <c r="D2810" s="29"/>
      <c r="E2810" s="27" t="s">
        <v>64</v>
      </c>
      <c r="F2810" s="19" t="n">
        <f aca="false">IF(C2810="",VLOOKUP(E2810,'PORTE E UCO'!$A$5:$D$46,4,0),VLOOKUP(E2810,'PORTE E UCO'!$A$5:$D$46,4,0)*C2810)</f>
        <v>110.217052</v>
      </c>
      <c r="G2810" s="30" t="n">
        <v>33.38</v>
      </c>
      <c r="H2810" s="21" t="n">
        <f aca="false">G2810*$R$2</f>
        <v>656.70583616</v>
      </c>
      <c r="I2810" s="27" t="n">
        <v>0</v>
      </c>
      <c r="J2810" s="22" t="str">
        <f aca="false">IF(I2810&gt;=1,F2810*$J$2,"")</f>
        <v/>
      </c>
      <c r="K2810" s="22" t="str">
        <f aca="false">IF(I2810&gt;=2,F2810*$K$2,"")</f>
        <v/>
      </c>
      <c r="L2810" s="22" t="str">
        <f aca="false">IF(I2810&gt;=3,F2810*$L$2,"")</f>
        <v/>
      </c>
      <c r="M2810" s="22" t="str">
        <f aca="false">IF(I2810&gt;=4,F2810*$M$2,"")</f>
        <v/>
      </c>
      <c r="N2810" s="27" t="n">
        <v>0</v>
      </c>
      <c r="O2810" s="27" t="n">
        <v>0</v>
      </c>
      <c r="P2810" s="31" t="n">
        <v>0</v>
      </c>
      <c r="Q2810" s="32"/>
      <c r="R2810" s="38"/>
      <c r="S2810" s="25" t="n">
        <f aca="false">SUM(F2810,H2810,J2810,K2810,L2810,M2810)</f>
        <v>766.92288816</v>
      </c>
      <c r="T2810" s="25" t="n">
        <f aca="false">SUM(F2810,H2810,J2810,K2810,L2810,M2810,Q2810)</f>
        <v>766.92288816</v>
      </c>
      <c r="AMH2810" s="13"/>
      <c r="AMI2810" s="0"/>
      <c r="AMJ2810" s="0"/>
    </row>
    <row r="2811" s="39" customFormat="true" ht="13.8" hidden="false" customHeight="false" outlineLevel="0" collapsed="false">
      <c r="A2811" s="16" t="n">
        <v>40304019</v>
      </c>
      <c r="B2811" s="17" t="s">
        <v>2840</v>
      </c>
      <c r="C2811" s="18" t="n">
        <v>0.04</v>
      </c>
      <c r="D2811" s="18" t="s">
        <v>2637</v>
      </c>
      <c r="E2811" s="16" t="s">
        <v>50</v>
      </c>
      <c r="F2811" s="19" t="n">
        <f aca="false">IF(C2811="",VLOOKUP(E2811,'PORTE E UCO'!$A$5:$D$46,4,0),VLOOKUP(E2811,'PORTE E UCO'!$A$5:$D$46,4,0)*C2811)</f>
        <v>0.70646224</v>
      </c>
      <c r="G2811" s="20" t="n">
        <v>1.854</v>
      </c>
      <c r="H2811" s="21" t="n">
        <f aca="false">G2811*$R$2</f>
        <v>36.474913728</v>
      </c>
      <c r="I2811" s="16" t="n">
        <v>0</v>
      </c>
      <c r="J2811" s="22" t="str">
        <f aca="false">IF(I2811&gt;=1,F2811*$J$2,"")</f>
        <v/>
      </c>
      <c r="K2811" s="22" t="str">
        <f aca="false">IF(I2811&gt;=2,F2811*$K$2,"")</f>
        <v/>
      </c>
      <c r="L2811" s="22" t="str">
        <f aca="false">IF(I2811&gt;=3,F2811*$L$2,"")</f>
        <v/>
      </c>
      <c r="M2811" s="22" t="str">
        <f aca="false">IF(I2811&gt;=4,F2811*$M$2,"")</f>
        <v/>
      </c>
      <c r="N2811" s="16" t="n">
        <v>0</v>
      </c>
      <c r="O2811" s="16" t="n">
        <v>0</v>
      </c>
      <c r="P2811" s="23" t="n">
        <v>0</v>
      </c>
      <c r="Q2811" s="22"/>
      <c r="R2811" s="38"/>
      <c r="S2811" s="25" t="n">
        <f aca="false">SUM(F2811,H2811,J2811,K2811,L2811,M2811)</f>
        <v>37.181375968</v>
      </c>
      <c r="T2811" s="25" t="n">
        <f aca="false">SUM(F2811,H2811,J2811,K2811,L2811,M2811,Q2811)</f>
        <v>37.181375968</v>
      </c>
      <c r="AMH2811" s="13"/>
      <c r="AMI2811" s="0"/>
      <c r="AMJ2811" s="0"/>
    </row>
    <row r="2812" s="39" customFormat="true" ht="13.8" hidden="false" customHeight="false" outlineLevel="0" collapsed="false">
      <c r="A2812" s="27" t="n">
        <v>40304027</v>
      </c>
      <c r="B2812" s="28" t="s">
        <v>2841</v>
      </c>
      <c r="C2812" s="29" t="n">
        <v>0.01</v>
      </c>
      <c r="D2812" s="29" t="s">
        <v>2637</v>
      </c>
      <c r="E2812" s="27" t="s">
        <v>50</v>
      </c>
      <c r="F2812" s="19" t="n">
        <f aca="false">IF(C2812="",VLOOKUP(E2812,'PORTE E UCO'!$A$5:$D$46,4,0),VLOOKUP(E2812,'PORTE E UCO'!$A$5:$D$46,4,0)*C2812)</f>
        <v>0.17661556</v>
      </c>
      <c r="G2812" s="30" t="n">
        <v>1.35</v>
      </c>
      <c r="H2812" s="21" t="n">
        <f aca="false">G2812*$R$2</f>
        <v>26.5594032</v>
      </c>
      <c r="I2812" s="27" t="n">
        <v>0</v>
      </c>
      <c r="J2812" s="22" t="str">
        <f aca="false">IF(I2812&gt;=1,F2812*$J$2,"")</f>
        <v/>
      </c>
      <c r="K2812" s="22" t="str">
        <f aca="false">IF(I2812&gt;=2,F2812*$K$2,"")</f>
        <v/>
      </c>
      <c r="L2812" s="22" t="str">
        <f aca="false">IF(I2812&gt;=3,F2812*$L$2,"")</f>
        <v/>
      </c>
      <c r="M2812" s="22" t="str">
        <f aca="false">IF(I2812&gt;=4,F2812*$M$2,"")</f>
        <v/>
      </c>
      <c r="N2812" s="27" t="n">
        <v>0</v>
      </c>
      <c r="O2812" s="27" t="n">
        <v>0</v>
      </c>
      <c r="P2812" s="31" t="n">
        <v>0</v>
      </c>
      <c r="Q2812" s="32"/>
      <c r="R2812" s="38"/>
      <c r="S2812" s="25" t="n">
        <f aca="false">SUM(F2812,H2812,J2812,K2812,L2812,M2812)</f>
        <v>26.73601876</v>
      </c>
      <c r="T2812" s="25" t="n">
        <f aca="false">SUM(F2812,H2812,J2812,K2812,L2812,M2812,Q2812)</f>
        <v>26.73601876</v>
      </c>
      <c r="AMH2812" s="13"/>
      <c r="AMI2812" s="0"/>
      <c r="AMJ2812" s="0"/>
    </row>
    <row r="2813" s="39" customFormat="true" ht="13.8" hidden="false" customHeight="false" outlineLevel="0" collapsed="false">
      <c r="A2813" s="16" t="n">
        <v>40304671</v>
      </c>
      <c r="B2813" s="17" t="s">
        <v>2842</v>
      </c>
      <c r="C2813" s="18" t="n">
        <v>0.5</v>
      </c>
      <c r="D2813" s="18" t="s">
        <v>2637</v>
      </c>
      <c r="E2813" s="16" t="s">
        <v>50</v>
      </c>
      <c r="F2813" s="19" t="n">
        <f aca="false">IF(C2813="",VLOOKUP(E2813,'PORTE E UCO'!$A$5:$D$46,4,0),VLOOKUP(E2813,'PORTE E UCO'!$A$5:$D$46,4,0)*C2813)</f>
        <v>8.830778</v>
      </c>
      <c r="G2813" s="20" t="n">
        <v>14.985</v>
      </c>
      <c r="H2813" s="21" t="n">
        <f aca="false">G2813*$R$2</f>
        <v>294.80937552</v>
      </c>
      <c r="I2813" s="16" t="n">
        <v>0</v>
      </c>
      <c r="J2813" s="22" t="str">
        <f aca="false">IF(I2813&gt;=1,F2813*$J$2,"")</f>
        <v/>
      </c>
      <c r="K2813" s="22" t="str">
        <f aca="false">IF(I2813&gt;=2,F2813*$K$2,"")</f>
        <v/>
      </c>
      <c r="L2813" s="22" t="str">
        <f aca="false">IF(I2813&gt;=3,F2813*$L$2,"")</f>
        <v/>
      </c>
      <c r="M2813" s="22" t="str">
        <f aca="false">IF(I2813&gt;=4,F2813*$M$2,"")</f>
        <v/>
      </c>
      <c r="N2813" s="16" t="n">
        <v>0</v>
      </c>
      <c r="O2813" s="16" t="n">
        <v>0</v>
      </c>
      <c r="P2813" s="23" t="n">
        <v>0</v>
      </c>
      <c r="Q2813" s="22"/>
      <c r="R2813" s="38"/>
      <c r="S2813" s="25" t="n">
        <f aca="false">SUM(F2813,H2813,J2813,K2813,L2813,M2813)</f>
        <v>303.64015352</v>
      </c>
      <c r="T2813" s="25" t="n">
        <f aca="false">SUM(F2813,H2813,J2813,K2813,L2813,M2813,Q2813)</f>
        <v>303.64015352</v>
      </c>
      <c r="AMH2813" s="13"/>
      <c r="AMI2813" s="0"/>
      <c r="AMJ2813" s="0"/>
    </row>
    <row r="2814" s="39" customFormat="true" ht="13.8" hidden="false" customHeight="false" outlineLevel="0" collapsed="false">
      <c r="A2814" s="27" t="n">
        <v>40304035</v>
      </c>
      <c r="B2814" s="28" t="s">
        <v>2843</v>
      </c>
      <c r="C2814" s="29" t="n">
        <v>0.75</v>
      </c>
      <c r="D2814" s="29" t="s">
        <v>2637</v>
      </c>
      <c r="E2814" s="27" t="s">
        <v>50</v>
      </c>
      <c r="F2814" s="19" t="n">
        <f aca="false">IF(C2814="",VLOOKUP(E2814,'PORTE E UCO'!$A$5:$D$46,4,0),VLOOKUP(E2814,'PORTE E UCO'!$A$5:$D$46,4,0)*C2814)</f>
        <v>13.246167</v>
      </c>
      <c r="G2814" s="30" t="n">
        <v>3.654</v>
      </c>
      <c r="H2814" s="21" t="n">
        <f aca="false">G2814*$R$2</f>
        <v>71.887451328</v>
      </c>
      <c r="I2814" s="27" t="n">
        <v>0</v>
      </c>
      <c r="J2814" s="22" t="str">
        <f aca="false">IF(I2814&gt;=1,F2814*$J$2,"")</f>
        <v/>
      </c>
      <c r="K2814" s="22" t="str">
        <f aca="false">IF(I2814&gt;=2,F2814*$K$2,"")</f>
        <v/>
      </c>
      <c r="L2814" s="22" t="str">
        <f aca="false">IF(I2814&gt;=3,F2814*$L$2,"")</f>
        <v/>
      </c>
      <c r="M2814" s="22" t="str">
        <f aca="false">IF(I2814&gt;=4,F2814*$M$2,"")</f>
        <v/>
      </c>
      <c r="N2814" s="27" t="n">
        <v>0</v>
      </c>
      <c r="O2814" s="27" t="n">
        <v>0</v>
      </c>
      <c r="P2814" s="31" t="n">
        <v>0</v>
      </c>
      <c r="Q2814" s="32"/>
      <c r="R2814" s="38"/>
      <c r="S2814" s="25" t="n">
        <f aca="false">SUM(F2814,H2814,J2814,K2814,L2814,M2814)</f>
        <v>85.133618328</v>
      </c>
      <c r="T2814" s="25" t="n">
        <f aca="false">SUM(F2814,H2814,J2814,K2814,L2814,M2814,Q2814)</f>
        <v>85.133618328</v>
      </c>
      <c r="AMH2814" s="13"/>
      <c r="AMI2814" s="0"/>
      <c r="AMJ2814" s="0"/>
    </row>
    <row r="2815" s="39" customFormat="true" ht="14.95" hidden="false" customHeight="false" outlineLevel="0" collapsed="false">
      <c r="A2815" s="16" t="n">
        <v>40304051</v>
      </c>
      <c r="B2815" s="17" t="s">
        <v>2844</v>
      </c>
      <c r="C2815" s="18" t="n">
        <v>0.04</v>
      </c>
      <c r="D2815" s="18" t="s">
        <v>2637</v>
      </c>
      <c r="E2815" s="16" t="s">
        <v>50</v>
      </c>
      <c r="F2815" s="19" t="n">
        <f aca="false">IF(C2815="",VLOOKUP(E2815,'PORTE E UCO'!$A$5:$D$46,4,0),VLOOKUP(E2815,'PORTE E UCO'!$A$5:$D$46,4,0)*C2815)</f>
        <v>0.70646224</v>
      </c>
      <c r="G2815" s="20" t="n">
        <v>0.837</v>
      </c>
      <c r="H2815" s="21" t="n">
        <f aca="false">G2815*$R$2</f>
        <v>16.466829984</v>
      </c>
      <c r="I2815" s="16" t="n">
        <v>0</v>
      </c>
      <c r="J2815" s="22" t="str">
        <f aca="false">IF(I2815&gt;=1,F2815*$J$2,"")</f>
        <v/>
      </c>
      <c r="K2815" s="22" t="str">
        <f aca="false">IF(I2815&gt;=2,F2815*$K$2,"")</f>
        <v/>
      </c>
      <c r="L2815" s="22" t="str">
        <f aca="false">IF(I2815&gt;=3,F2815*$L$2,"")</f>
        <v/>
      </c>
      <c r="M2815" s="22" t="str">
        <f aca="false">IF(I2815&gt;=4,F2815*$M$2,"")</f>
        <v/>
      </c>
      <c r="N2815" s="16" t="n">
        <v>0</v>
      </c>
      <c r="O2815" s="16" t="n">
        <v>0</v>
      </c>
      <c r="P2815" s="23" t="n">
        <v>0</v>
      </c>
      <c r="Q2815" s="22"/>
      <c r="R2815" s="38"/>
      <c r="S2815" s="25" t="n">
        <f aca="false">SUM(F2815,H2815,J2815,K2815,L2815,M2815)</f>
        <v>17.173292224</v>
      </c>
      <c r="T2815" s="25" t="n">
        <f aca="false">SUM(F2815,H2815,J2815,K2815,L2815,M2815,Q2815)</f>
        <v>17.173292224</v>
      </c>
      <c r="AMH2815" s="13"/>
      <c r="AMI2815" s="0"/>
      <c r="AMJ2815" s="0"/>
    </row>
    <row r="2816" s="39" customFormat="true" ht="13.8" hidden="false" customHeight="false" outlineLevel="0" collapsed="false">
      <c r="A2816" s="27" t="n">
        <v>40304043</v>
      </c>
      <c r="B2816" s="28" t="s">
        <v>2845</v>
      </c>
      <c r="C2816" s="29" t="n">
        <v>0.1</v>
      </c>
      <c r="D2816" s="29" t="s">
        <v>2637</v>
      </c>
      <c r="E2816" s="27" t="s">
        <v>50</v>
      </c>
      <c r="F2816" s="19" t="n">
        <f aca="false">IF(C2816="",VLOOKUP(E2816,'PORTE E UCO'!$A$5:$D$46,4,0),VLOOKUP(E2816,'PORTE E UCO'!$A$5:$D$46,4,0)*C2816)</f>
        <v>1.7661556</v>
      </c>
      <c r="G2816" s="30" t="n">
        <v>3.204</v>
      </c>
      <c r="H2816" s="21" t="n">
        <f aca="false">G2816*$R$2</f>
        <v>63.034316928</v>
      </c>
      <c r="I2816" s="27" t="n">
        <v>0</v>
      </c>
      <c r="J2816" s="22" t="str">
        <f aca="false">IF(I2816&gt;=1,F2816*$J$2,"")</f>
        <v/>
      </c>
      <c r="K2816" s="22" t="str">
        <f aca="false">IF(I2816&gt;=2,F2816*$K$2,"")</f>
        <v/>
      </c>
      <c r="L2816" s="22" t="str">
        <f aca="false">IF(I2816&gt;=3,F2816*$L$2,"")</f>
        <v/>
      </c>
      <c r="M2816" s="22" t="str">
        <f aca="false">IF(I2816&gt;=4,F2816*$M$2,"")</f>
        <v/>
      </c>
      <c r="N2816" s="27" t="n">
        <v>0</v>
      </c>
      <c r="O2816" s="27" t="n">
        <v>0</v>
      </c>
      <c r="P2816" s="31" t="n">
        <v>0</v>
      </c>
      <c r="Q2816" s="32"/>
      <c r="R2816" s="38"/>
      <c r="S2816" s="25" t="n">
        <f aca="false">SUM(F2816,H2816,J2816,K2816,L2816,M2816)</f>
        <v>64.800472528</v>
      </c>
      <c r="T2816" s="25" t="n">
        <f aca="false">SUM(F2816,H2816,J2816,K2816,L2816,M2816,Q2816)</f>
        <v>64.800472528</v>
      </c>
      <c r="AMH2816" s="13"/>
      <c r="AMI2816" s="0"/>
      <c r="AMJ2816" s="0"/>
    </row>
    <row r="2817" s="39" customFormat="true" ht="13.8" hidden="false" customHeight="false" outlineLevel="0" collapsed="false">
      <c r="A2817" s="16" t="n">
        <v>40304060</v>
      </c>
      <c r="B2817" s="17" t="s">
        <v>2846</v>
      </c>
      <c r="C2817" s="18" t="n">
        <v>0.04</v>
      </c>
      <c r="D2817" s="18" t="s">
        <v>2637</v>
      </c>
      <c r="E2817" s="16" t="s">
        <v>50</v>
      </c>
      <c r="F2817" s="19" t="n">
        <f aca="false">IF(C2817="",VLOOKUP(E2817,'PORTE E UCO'!$A$5:$D$46,4,0),VLOOKUP(E2817,'PORTE E UCO'!$A$5:$D$46,4,0)*C2817)</f>
        <v>0.70646224</v>
      </c>
      <c r="G2817" s="20" t="n">
        <v>3.654</v>
      </c>
      <c r="H2817" s="21" t="n">
        <f aca="false">G2817*$R$2</f>
        <v>71.887451328</v>
      </c>
      <c r="I2817" s="16" t="n">
        <v>0</v>
      </c>
      <c r="J2817" s="22" t="str">
        <f aca="false">IF(I2817&gt;=1,F2817*$J$2,"")</f>
        <v/>
      </c>
      <c r="K2817" s="22" t="str">
        <f aca="false">IF(I2817&gt;=2,F2817*$K$2,"")</f>
        <v/>
      </c>
      <c r="L2817" s="22" t="str">
        <f aca="false">IF(I2817&gt;=3,F2817*$L$2,"")</f>
        <v/>
      </c>
      <c r="M2817" s="22" t="str">
        <f aca="false">IF(I2817&gt;=4,F2817*$M$2,"")</f>
        <v/>
      </c>
      <c r="N2817" s="16" t="n">
        <v>0</v>
      </c>
      <c r="O2817" s="16" t="n">
        <v>0</v>
      </c>
      <c r="P2817" s="23" t="n">
        <v>0</v>
      </c>
      <c r="Q2817" s="22"/>
      <c r="R2817" s="38"/>
      <c r="S2817" s="25" t="n">
        <f aca="false">SUM(F2817,H2817,J2817,K2817,L2817,M2817)</f>
        <v>72.593913568</v>
      </c>
      <c r="T2817" s="25" t="n">
        <f aca="false">SUM(F2817,H2817,J2817,K2817,L2817,M2817,Q2817)</f>
        <v>72.593913568</v>
      </c>
      <c r="AMH2817" s="13"/>
      <c r="AMI2817" s="0"/>
      <c r="AMJ2817" s="0"/>
    </row>
    <row r="2818" s="39" customFormat="true" ht="13.8" hidden="false" customHeight="false" outlineLevel="0" collapsed="false">
      <c r="A2818" s="27" t="n">
        <v>40304078</v>
      </c>
      <c r="B2818" s="28" t="s">
        <v>2847</v>
      </c>
      <c r="C2818" s="29" t="n">
        <v>0.5</v>
      </c>
      <c r="D2818" s="29" t="s">
        <v>2637</v>
      </c>
      <c r="E2818" s="27" t="s">
        <v>50</v>
      </c>
      <c r="F2818" s="19" t="n">
        <f aca="false">IF(C2818="",VLOOKUP(E2818,'PORTE E UCO'!$A$5:$D$46,4,0),VLOOKUP(E2818,'PORTE E UCO'!$A$5:$D$46,4,0)*C2818)</f>
        <v>8.830778</v>
      </c>
      <c r="G2818" s="30" t="n">
        <v>14.742</v>
      </c>
      <c r="H2818" s="21" t="n">
        <f aca="false">G2818*$R$2</f>
        <v>290.028682944</v>
      </c>
      <c r="I2818" s="27" t="n">
        <v>0</v>
      </c>
      <c r="J2818" s="22" t="str">
        <f aca="false">IF(I2818&gt;=1,F2818*$J$2,"")</f>
        <v/>
      </c>
      <c r="K2818" s="22" t="str">
        <f aca="false">IF(I2818&gt;=2,F2818*$K$2,"")</f>
        <v/>
      </c>
      <c r="L2818" s="22" t="str">
        <f aca="false">IF(I2818&gt;=3,F2818*$L$2,"")</f>
        <v/>
      </c>
      <c r="M2818" s="22" t="str">
        <f aca="false">IF(I2818&gt;=4,F2818*$M$2,"")</f>
        <v/>
      </c>
      <c r="N2818" s="27" t="n">
        <v>0</v>
      </c>
      <c r="O2818" s="27" t="n">
        <v>0</v>
      </c>
      <c r="P2818" s="31" t="n">
        <v>0</v>
      </c>
      <c r="Q2818" s="32"/>
      <c r="R2818" s="38"/>
      <c r="S2818" s="25" t="n">
        <f aca="false">SUM(F2818,H2818,J2818,K2818,L2818,M2818)</f>
        <v>298.859460944</v>
      </c>
      <c r="T2818" s="25" t="n">
        <f aca="false">SUM(F2818,H2818,J2818,K2818,L2818,M2818,Q2818)</f>
        <v>298.859460944</v>
      </c>
      <c r="AMH2818" s="13"/>
      <c r="AMI2818" s="0"/>
      <c r="AMJ2818" s="0"/>
    </row>
    <row r="2819" s="39" customFormat="true" ht="13.8" hidden="false" customHeight="false" outlineLevel="0" collapsed="false">
      <c r="A2819" s="16" t="n">
        <v>40304930</v>
      </c>
      <c r="B2819" s="17" t="s">
        <v>2848</v>
      </c>
      <c r="C2819" s="18"/>
      <c r="D2819" s="18"/>
      <c r="E2819" s="16" t="s">
        <v>50</v>
      </c>
      <c r="F2819" s="19" t="n">
        <f aca="false">IF(C2819="",VLOOKUP(E2819,'PORTE E UCO'!$A$5:$D$46,4,0),VLOOKUP(E2819,'PORTE E UCO'!$A$5:$D$46,4,0)*C2819)</f>
        <v>17.661556</v>
      </c>
      <c r="G2819" s="20" t="n">
        <v>8.27</v>
      </c>
      <c r="H2819" s="21" t="n">
        <f aca="false">G2819*$R$2</f>
        <v>162.70093664</v>
      </c>
      <c r="I2819" s="16" t="n">
        <v>0</v>
      </c>
      <c r="J2819" s="22" t="str">
        <f aca="false">IF(I2819&gt;=1,F2819*$J$2,"")</f>
        <v/>
      </c>
      <c r="K2819" s="22" t="str">
        <f aca="false">IF(I2819&gt;=2,F2819*$K$2,"")</f>
        <v/>
      </c>
      <c r="L2819" s="22" t="str">
        <f aca="false">IF(I2819&gt;=3,F2819*$L$2,"")</f>
        <v/>
      </c>
      <c r="M2819" s="22" t="str">
        <f aca="false">IF(I2819&gt;=4,F2819*$M$2,"")</f>
        <v/>
      </c>
      <c r="N2819" s="16" t="n">
        <v>0</v>
      </c>
      <c r="O2819" s="16" t="n">
        <v>0</v>
      </c>
      <c r="P2819" s="23" t="n">
        <v>0</v>
      </c>
      <c r="Q2819" s="22"/>
      <c r="R2819" s="38"/>
      <c r="S2819" s="25" t="n">
        <f aca="false">SUM(F2819,H2819,J2819,K2819,L2819,M2819)</f>
        <v>180.36249264</v>
      </c>
      <c r="T2819" s="25" t="n">
        <f aca="false">SUM(F2819,H2819,J2819,K2819,L2819,M2819,Q2819)</f>
        <v>180.36249264</v>
      </c>
      <c r="AMH2819" s="13"/>
      <c r="AMI2819" s="0"/>
      <c r="AMJ2819" s="0"/>
    </row>
    <row r="2820" s="39" customFormat="true" ht="14.95" hidden="false" customHeight="false" outlineLevel="0" collapsed="false">
      <c r="A2820" s="27" t="n">
        <v>40304086</v>
      </c>
      <c r="B2820" s="28" t="s">
        <v>2849</v>
      </c>
      <c r="C2820" s="29" t="n">
        <v>0.1</v>
      </c>
      <c r="D2820" s="29" t="s">
        <v>2637</v>
      </c>
      <c r="E2820" s="27" t="s">
        <v>50</v>
      </c>
      <c r="F2820" s="19" t="n">
        <f aca="false">IF(C2820="",VLOOKUP(E2820,'PORTE E UCO'!$A$5:$D$46,4,0),VLOOKUP(E2820,'PORTE E UCO'!$A$5:$D$46,4,0)*C2820)</f>
        <v>1.7661556</v>
      </c>
      <c r="G2820" s="30" t="n">
        <v>7.434</v>
      </c>
      <c r="H2820" s="21" t="n">
        <f aca="false">G2820*$R$2</f>
        <v>146.253780288</v>
      </c>
      <c r="I2820" s="27" t="n">
        <v>0</v>
      </c>
      <c r="J2820" s="22" t="str">
        <f aca="false">IF(I2820&gt;=1,F2820*$J$2,"")</f>
        <v/>
      </c>
      <c r="K2820" s="22" t="str">
        <f aca="false">IF(I2820&gt;=2,F2820*$K$2,"")</f>
        <v/>
      </c>
      <c r="L2820" s="22" t="str">
        <f aca="false">IF(I2820&gt;=3,F2820*$L$2,"")</f>
        <v/>
      </c>
      <c r="M2820" s="22" t="str">
        <f aca="false">IF(I2820&gt;=4,F2820*$M$2,"")</f>
        <v/>
      </c>
      <c r="N2820" s="27" t="n">
        <v>0</v>
      </c>
      <c r="O2820" s="27" t="n">
        <v>0</v>
      </c>
      <c r="P2820" s="31" t="n">
        <v>0</v>
      </c>
      <c r="Q2820" s="32"/>
      <c r="R2820" s="38"/>
      <c r="S2820" s="25" t="n">
        <f aca="false">SUM(F2820,H2820,J2820,K2820,L2820,M2820)</f>
        <v>148.019935888</v>
      </c>
      <c r="T2820" s="25" t="n">
        <f aca="false">SUM(F2820,H2820,J2820,K2820,L2820,M2820,Q2820)</f>
        <v>148.019935888</v>
      </c>
      <c r="AMH2820" s="13"/>
      <c r="AMI2820" s="0"/>
      <c r="AMJ2820" s="0"/>
    </row>
    <row r="2821" s="39" customFormat="true" ht="13.8" hidden="false" customHeight="false" outlineLevel="0" collapsed="false">
      <c r="A2821" s="16" t="n">
        <v>40304795</v>
      </c>
      <c r="B2821" s="17" t="s">
        <v>2850</v>
      </c>
      <c r="C2821" s="18" t="n">
        <v>0.04</v>
      </c>
      <c r="D2821" s="18" t="s">
        <v>2637</v>
      </c>
      <c r="E2821" s="16" t="s">
        <v>50</v>
      </c>
      <c r="F2821" s="19" t="n">
        <f aca="false">IF(C2821="",VLOOKUP(E2821,'PORTE E UCO'!$A$5:$D$46,4,0),VLOOKUP(E2821,'PORTE E UCO'!$A$5:$D$46,4,0)*C2821)</f>
        <v>0.70646224</v>
      </c>
      <c r="G2821" s="20" t="n">
        <v>1.17</v>
      </c>
      <c r="H2821" s="21" t="n">
        <f aca="false">G2821*$R$2</f>
        <v>23.01814944</v>
      </c>
      <c r="I2821" s="16" t="n">
        <v>0</v>
      </c>
      <c r="J2821" s="22" t="str">
        <f aca="false">IF(I2821&gt;=1,F2821*$J$2,"")</f>
        <v/>
      </c>
      <c r="K2821" s="22" t="str">
        <f aca="false">IF(I2821&gt;=2,F2821*$K$2,"")</f>
        <v/>
      </c>
      <c r="L2821" s="22" t="str">
        <f aca="false">IF(I2821&gt;=3,F2821*$L$2,"")</f>
        <v/>
      </c>
      <c r="M2821" s="22" t="str">
        <f aca="false">IF(I2821&gt;=4,F2821*$M$2,"")</f>
        <v/>
      </c>
      <c r="N2821" s="16" t="n">
        <v>0</v>
      </c>
      <c r="O2821" s="16" t="n">
        <v>0</v>
      </c>
      <c r="P2821" s="23" t="n">
        <v>0</v>
      </c>
      <c r="Q2821" s="22"/>
      <c r="R2821" s="38"/>
      <c r="S2821" s="25" t="n">
        <f aca="false">SUM(F2821,H2821,J2821,K2821,L2821,M2821)</f>
        <v>23.72461168</v>
      </c>
      <c r="T2821" s="25" t="n">
        <f aca="false">SUM(F2821,H2821,J2821,K2821,L2821,M2821,Q2821)</f>
        <v>23.72461168</v>
      </c>
      <c r="AMH2821" s="13"/>
      <c r="AMI2821" s="0"/>
      <c r="AMJ2821" s="0"/>
    </row>
    <row r="2822" s="39" customFormat="true" ht="14.95" hidden="false" customHeight="false" outlineLevel="0" collapsed="false">
      <c r="A2822" s="27" t="n">
        <v>40304094</v>
      </c>
      <c r="B2822" s="28" t="s">
        <v>2851</v>
      </c>
      <c r="C2822" s="29" t="n">
        <v>0.1</v>
      </c>
      <c r="D2822" s="29" t="s">
        <v>2637</v>
      </c>
      <c r="E2822" s="27" t="s">
        <v>50</v>
      </c>
      <c r="F2822" s="19" t="n">
        <f aca="false">IF(C2822="",VLOOKUP(E2822,'PORTE E UCO'!$A$5:$D$46,4,0),VLOOKUP(E2822,'PORTE E UCO'!$A$5:$D$46,4,0)*C2822)</f>
        <v>1.7661556</v>
      </c>
      <c r="G2822" s="30" t="n">
        <v>1.35</v>
      </c>
      <c r="H2822" s="21" t="n">
        <f aca="false">G2822*$R$2</f>
        <v>26.5594032</v>
      </c>
      <c r="I2822" s="27" t="n">
        <v>0</v>
      </c>
      <c r="J2822" s="22" t="str">
        <f aca="false">IF(I2822&gt;=1,F2822*$J$2,"")</f>
        <v/>
      </c>
      <c r="K2822" s="22" t="str">
        <f aca="false">IF(I2822&gt;=2,F2822*$K$2,"")</f>
        <v/>
      </c>
      <c r="L2822" s="22" t="str">
        <f aca="false">IF(I2822&gt;=3,F2822*$L$2,"")</f>
        <v/>
      </c>
      <c r="M2822" s="22" t="str">
        <f aca="false">IF(I2822&gt;=4,F2822*$M$2,"")</f>
        <v/>
      </c>
      <c r="N2822" s="27" t="n">
        <v>0</v>
      </c>
      <c r="O2822" s="27" t="n">
        <v>0</v>
      </c>
      <c r="P2822" s="31" t="n">
        <v>0</v>
      </c>
      <c r="Q2822" s="32"/>
      <c r="R2822" s="38"/>
      <c r="S2822" s="25" t="n">
        <f aca="false">SUM(F2822,H2822,J2822,K2822,L2822,M2822)</f>
        <v>28.3255588</v>
      </c>
      <c r="T2822" s="25" t="n">
        <f aca="false">SUM(F2822,H2822,J2822,K2822,L2822,M2822,Q2822)</f>
        <v>28.3255588</v>
      </c>
      <c r="AMH2822" s="13"/>
      <c r="AMI2822" s="0"/>
      <c r="AMJ2822" s="0"/>
    </row>
    <row r="2823" s="39" customFormat="true" ht="21.65" hidden="false" customHeight="false" outlineLevel="0" collapsed="false">
      <c r="A2823" s="16" t="n">
        <v>40304922</v>
      </c>
      <c r="B2823" s="17" t="s">
        <v>2852</v>
      </c>
      <c r="C2823" s="18" t="n">
        <v>0.01</v>
      </c>
      <c r="D2823" s="18" t="s">
        <v>2637</v>
      </c>
      <c r="E2823" s="16" t="s">
        <v>50</v>
      </c>
      <c r="F2823" s="19" t="n">
        <f aca="false">IF(C2823="",VLOOKUP(E2823,'PORTE E UCO'!$A$5:$D$46,4,0),VLOOKUP(E2823,'PORTE E UCO'!$A$5:$D$46,4,0)*C2823)</f>
        <v>0.17661556</v>
      </c>
      <c r="G2823" s="20" t="n">
        <v>2.484</v>
      </c>
      <c r="H2823" s="21" t="n">
        <f aca="false">G2823*$R$2</f>
        <v>48.869301888</v>
      </c>
      <c r="I2823" s="16" t="n">
        <v>0</v>
      </c>
      <c r="J2823" s="22" t="str">
        <f aca="false">IF(I2823&gt;=1,F2823*$J$2,"")</f>
        <v/>
      </c>
      <c r="K2823" s="22" t="str">
        <f aca="false">IF(I2823&gt;=2,F2823*$K$2,"")</f>
        <v/>
      </c>
      <c r="L2823" s="22" t="str">
        <f aca="false">IF(I2823&gt;=3,F2823*$L$2,"")</f>
        <v/>
      </c>
      <c r="M2823" s="22" t="str">
        <f aca="false">IF(I2823&gt;=4,F2823*$M$2,"")</f>
        <v/>
      </c>
      <c r="N2823" s="16" t="n">
        <v>0</v>
      </c>
      <c r="O2823" s="16" t="n">
        <v>0</v>
      </c>
      <c r="P2823" s="23" t="n">
        <v>0</v>
      </c>
      <c r="Q2823" s="22"/>
      <c r="R2823" s="38"/>
      <c r="S2823" s="25" t="n">
        <f aca="false">SUM(F2823,H2823,J2823,K2823,L2823,M2823)</f>
        <v>49.045917448</v>
      </c>
      <c r="T2823" s="25" t="n">
        <f aca="false">SUM(F2823,H2823,J2823,K2823,L2823,M2823,Q2823)</f>
        <v>49.045917448</v>
      </c>
      <c r="AMH2823" s="13"/>
      <c r="AMI2823" s="0"/>
      <c r="AMJ2823" s="0"/>
    </row>
    <row r="2824" s="39" customFormat="true" ht="13.8" hidden="false" customHeight="false" outlineLevel="0" collapsed="false">
      <c r="A2824" s="27" t="n">
        <v>40304809</v>
      </c>
      <c r="B2824" s="28" t="s">
        <v>2853</v>
      </c>
      <c r="C2824" s="29" t="n">
        <v>0.01</v>
      </c>
      <c r="D2824" s="29" t="s">
        <v>2637</v>
      </c>
      <c r="E2824" s="27" t="s">
        <v>50</v>
      </c>
      <c r="F2824" s="19" t="n">
        <f aca="false">IF(C2824="",VLOOKUP(E2824,'PORTE E UCO'!$A$5:$D$46,4,0),VLOOKUP(E2824,'PORTE E UCO'!$A$5:$D$46,4,0)*C2824)</f>
        <v>0.17661556</v>
      </c>
      <c r="G2824" s="30" t="n">
        <v>1.35</v>
      </c>
      <c r="H2824" s="21" t="n">
        <f aca="false">G2824*$R$2</f>
        <v>26.5594032</v>
      </c>
      <c r="I2824" s="27" t="n">
        <v>0</v>
      </c>
      <c r="J2824" s="22" t="str">
        <f aca="false">IF(I2824&gt;=1,F2824*$J$2,"")</f>
        <v/>
      </c>
      <c r="K2824" s="22" t="str">
        <f aca="false">IF(I2824&gt;=2,F2824*$K$2,"")</f>
        <v/>
      </c>
      <c r="L2824" s="22" t="str">
        <f aca="false">IF(I2824&gt;=3,F2824*$L$2,"")</f>
        <v/>
      </c>
      <c r="M2824" s="22" t="str">
        <f aca="false">IF(I2824&gt;=4,F2824*$M$2,"")</f>
        <v/>
      </c>
      <c r="N2824" s="27" t="n">
        <v>0</v>
      </c>
      <c r="O2824" s="27" t="n">
        <v>0</v>
      </c>
      <c r="P2824" s="31" t="n">
        <v>0</v>
      </c>
      <c r="Q2824" s="32"/>
      <c r="R2824" s="38"/>
      <c r="S2824" s="25" t="n">
        <f aca="false">SUM(F2824,H2824,J2824,K2824,L2824,M2824)</f>
        <v>26.73601876</v>
      </c>
      <c r="T2824" s="25" t="n">
        <f aca="false">SUM(F2824,H2824,J2824,K2824,L2824,M2824,Q2824)</f>
        <v>26.73601876</v>
      </c>
      <c r="AMH2824" s="13"/>
      <c r="AMI2824" s="0"/>
      <c r="AMJ2824" s="0"/>
    </row>
    <row r="2825" s="39" customFormat="true" ht="13.8" hidden="false" customHeight="false" outlineLevel="0" collapsed="false">
      <c r="A2825" s="16" t="n">
        <v>40304108</v>
      </c>
      <c r="B2825" s="17" t="s">
        <v>2854</v>
      </c>
      <c r="C2825" s="18" t="n">
        <v>0.01</v>
      </c>
      <c r="D2825" s="18" t="s">
        <v>2637</v>
      </c>
      <c r="E2825" s="16" t="s">
        <v>50</v>
      </c>
      <c r="F2825" s="19" t="n">
        <f aca="false">IF(C2825="",VLOOKUP(E2825,'PORTE E UCO'!$A$5:$D$46,4,0),VLOOKUP(E2825,'PORTE E UCO'!$A$5:$D$46,4,0)*C2825)</f>
        <v>0.17661556</v>
      </c>
      <c r="G2825" s="20" t="n">
        <v>0.63</v>
      </c>
      <c r="H2825" s="21" t="n">
        <f aca="false">G2825*$R$2</f>
        <v>12.39438816</v>
      </c>
      <c r="I2825" s="16" t="n">
        <v>0</v>
      </c>
      <c r="J2825" s="22" t="str">
        <f aca="false">IF(I2825&gt;=1,F2825*$J$2,"")</f>
        <v/>
      </c>
      <c r="K2825" s="22" t="str">
        <f aca="false">IF(I2825&gt;=2,F2825*$K$2,"")</f>
        <v/>
      </c>
      <c r="L2825" s="22" t="str">
        <f aca="false">IF(I2825&gt;=3,F2825*$L$2,"")</f>
        <v/>
      </c>
      <c r="M2825" s="22" t="str">
        <f aca="false">IF(I2825&gt;=4,F2825*$M$2,"")</f>
        <v/>
      </c>
      <c r="N2825" s="16" t="n">
        <v>0</v>
      </c>
      <c r="O2825" s="16" t="n">
        <v>0</v>
      </c>
      <c r="P2825" s="23" t="n">
        <v>0</v>
      </c>
      <c r="Q2825" s="22"/>
      <c r="R2825" s="38"/>
      <c r="S2825" s="25" t="n">
        <f aca="false">SUM(F2825,H2825,J2825,K2825,L2825,M2825)</f>
        <v>12.57100372</v>
      </c>
      <c r="T2825" s="25" t="n">
        <f aca="false">SUM(F2825,H2825,J2825,K2825,L2825,M2825,Q2825)</f>
        <v>12.57100372</v>
      </c>
      <c r="AMH2825" s="13"/>
      <c r="AMI2825" s="0"/>
      <c r="AMJ2825" s="0"/>
    </row>
    <row r="2826" s="39" customFormat="true" ht="13.8" hidden="false" customHeight="false" outlineLevel="0" collapsed="false">
      <c r="A2826" s="27" t="n">
        <v>40304884</v>
      </c>
      <c r="B2826" s="28" t="s">
        <v>2855</v>
      </c>
      <c r="C2826" s="29" t="n">
        <v>0.04</v>
      </c>
      <c r="D2826" s="29" t="s">
        <v>2637</v>
      </c>
      <c r="E2826" s="27" t="s">
        <v>50</v>
      </c>
      <c r="F2826" s="19" t="n">
        <f aca="false">IF(C2826="",VLOOKUP(E2826,'PORTE E UCO'!$A$5:$D$46,4,0),VLOOKUP(E2826,'PORTE E UCO'!$A$5:$D$46,4,0)*C2826)</f>
        <v>0.70646224</v>
      </c>
      <c r="G2826" s="30" t="n">
        <v>1.854</v>
      </c>
      <c r="H2826" s="21" t="n">
        <f aca="false">G2826*$R$2</f>
        <v>36.474913728</v>
      </c>
      <c r="I2826" s="27" t="n">
        <v>0</v>
      </c>
      <c r="J2826" s="22" t="str">
        <f aca="false">IF(I2826&gt;=1,F2826*$J$2,"")</f>
        <v/>
      </c>
      <c r="K2826" s="22" t="str">
        <f aca="false">IF(I2826&gt;=2,F2826*$K$2,"")</f>
        <v/>
      </c>
      <c r="L2826" s="22" t="str">
        <f aca="false">IF(I2826&gt;=3,F2826*$L$2,"")</f>
        <v/>
      </c>
      <c r="M2826" s="22" t="str">
        <f aca="false">IF(I2826&gt;=4,F2826*$M$2,"")</f>
        <v/>
      </c>
      <c r="N2826" s="27" t="n">
        <v>0</v>
      </c>
      <c r="O2826" s="27" t="n">
        <v>0</v>
      </c>
      <c r="P2826" s="31" t="n">
        <v>0</v>
      </c>
      <c r="Q2826" s="32"/>
      <c r="R2826" s="38"/>
      <c r="S2826" s="25" t="n">
        <f aca="false">SUM(F2826,H2826,J2826,K2826,L2826,M2826)</f>
        <v>37.181375968</v>
      </c>
      <c r="T2826" s="25" t="n">
        <f aca="false">SUM(F2826,H2826,J2826,K2826,L2826,M2826,Q2826)</f>
        <v>37.181375968</v>
      </c>
      <c r="AMH2826" s="13"/>
      <c r="AMI2826" s="0"/>
      <c r="AMJ2826" s="0"/>
    </row>
    <row r="2827" s="39" customFormat="true" ht="13.8" hidden="false" customHeight="false" outlineLevel="0" collapsed="false">
      <c r="A2827" s="16" t="n">
        <v>40304906</v>
      </c>
      <c r="B2827" s="17" t="s">
        <v>2856</v>
      </c>
      <c r="C2827" s="18" t="n">
        <v>0.1</v>
      </c>
      <c r="D2827" s="18" t="s">
        <v>2637</v>
      </c>
      <c r="E2827" s="16" t="s">
        <v>50</v>
      </c>
      <c r="F2827" s="19" t="n">
        <f aca="false">IF(C2827="",VLOOKUP(E2827,'PORTE E UCO'!$A$5:$D$46,4,0),VLOOKUP(E2827,'PORTE E UCO'!$A$5:$D$46,4,0)*C2827)</f>
        <v>1.7661556</v>
      </c>
      <c r="G2827" s="20" t="n">
        <v>8.091</v>
      </c>
      <c r="H2827" s="21" t="n">
        <f aca="false">G2827*$R$2</f>
        <v>159.179356512</v>
      </c>
      <c r="I2827" s="16" t="n">
        <v>0</v>
      </c>
      <c r="J2827" s="22" t="str">
        <f aca="false">IF(I2827&gt;=1,F2827*$J$2,"")</f>
        <v/>
      </c>
      <c r="K2827" s="22" t="str">
        <f aca="false">IF(I2827&gt;=2,F2827*$K$2,"")</f>
        <v/>
      </c>
      <c r="L2827" s="22" t="str">
        <f aca="false">IF(I2827&gt;=3,F2827*$L$2,"")</f>
        <v/>
      </c>
      <c r="M2827" s="22" t="str">
        <f aca="false">IF(I2827&gt;=4,F2827*$M$2,"")</f>
        <v/>
      </c>
      <c r="N2827" s="16" t="n">
        <v>0</v>
      </c>
      <c r="O2827" s="16" t="n">
        <v>0</v>
      </c>
      <c r="P2827" s="23" t="n">
        <v>0</v>
      </c>
      <c r="Q2827" s="22"/>
      <c r="R2827" s="38"/>
      <c r="S2827" s="25" t="n">
        <f aca="false">SUM(F2827,H2827,J2827,K2827,L2827,M2827)</f>
        <v>160.945512112</v>
      </c>
      <c r="T2827" s="25" t="n">
        <f aca="false">SUM(F2827,H2827,J2827,K2827,L2827,M2827,Q2827)</f>
        <v>160.945512112</v>
      </c>
      <c r="AMH2827" s="13"/>
      <c r="AMI2827" s="0"/>
      <c r="AMJ2827" s="0"/>
    </row>
    <row r="2828" s="39" customFormat="true" ht="34.95" hidden="false" customHeight="false" outlineLevel="0" collapsed="false">
      <c r="A2828" s="27" t="n">
        <v>40304116</v>
      </c>
      <c r="B2828" s="28" t="s">
        <v>2857</v>
      </c>
      <c r="C2828" s="29" t="n">
        <v>0.1</v>
      </c>
      <c r="D2828" s="29" t="s">
        <v>2637</v>
      </c>
      <c r="E2828" s="27" t="s">
        <v>50</v>
      </c>
      <c r="F2828" s="19" t="n">
        <f aca="false">IF(C2828="",VLOOKUP(E2828,'PORTE E UCO'!$A$5:$D$46,4,0),VLOOKUP(E2828,'PORTE E UCO'!$A$5:$D$46,4,0)*C2828)</f>
        <v>1.7661556</v>
      </c>
      <c r="G2828" s="30" t="n">
        <v>1.35</v>
      </c>
      <c r="H2828" s="21" t="n">
        <f aca="false">G2828*$R$2</f>
        <v>26.5594032</v>
      </c>
      <c r="I2828" s="27" t="n">
        <v>0</v>
      </c>
      <c r="J2828" s="22" t="str">
        <f aca="false">IF(I2828&gt;=1,F2828*$J$2,"")</f>
        <v/>
      </c>
      <c r="K2828" s="22" t="str">
        <f aca="false">IF(I2828&gt;=2,F2828*$K$2,"")</f>
        <v/>
      </c>
      <c r="L2828" s="22" t="str">
        <f aca="false">IF(I2828&gt;=3,F2828*$L$2,"")</f>
        <v/>
      </c>
      <c r="M2828" s="22" t="str">
        <f aca="false">IF(I2828&gt;=4,F2828*$M$2,"")</f>
        <v/>
      </c>
      <c r="N2828" s="27" t="n">
        <v>0</v>
      </c>
      <c r="O2828" s="27" t="n">
        <v>0</v>
      </c>
      <c r="P2828" s="31" t="n">
        <v>0</v>
      </c>
      <c r="Q2828" s="32"/>
      <c r="R2828" s="38"/>
      <c r="S2828" s="25" t="n">
        <f aca="false">SUM(F2828,H2828,J2828,K2828,L2828,M2828)</f>
        <v>28.3255588</v>
      </c>
      <c r="T2828" s="25" t="n">
        <f aca="false">SUM(F2828,H2828,J2828,K2828,L2828,M2828,Q2828)</f>
        <v>28.3255588</v>
      </c>
      <c r="AMH2828" s="13"/>
      <c r="AMI2828" s="0"/>
      <c r="AMJ2828" s="0"/>
    </row>
    <row r="2829" s="39" customFormat="true" ht="13.8" hidden="false" customHeight="false" outlineLevel="0" collapsed="false">
      <c r="A2829" s="16" t="n">
        <v>40304817</v>
      </c>
      <c r="B2829" s="17" t="s">
        <v>2858</v>
      </c>
      <c r="C2829" s="18" t="n">
        <v>0.01</v>
      </c>
      <c r="D2829" s="18" t="s">
        <v>2637</v>
      </c>
      <c r="E2829" s="16" t="s">
        <v>50</v>
      </c>
      <c r="F2829" s="19" t="n">
        <f aca="false">IF(C2829="",VLOOKUP(E2829,'PORTE E UCO'!$A$5:$D$46,4,0),VLOOKUP(E2829,'PORTE E UCO'!$A$5:$D$46,4,0)*C2829)</f>
        <v>0.17661556</v>
      </c>
      <c r="G2829" s="20" t="n">
        <v>1.036</v>
      </c>
      <c r="H2829" s="21" t="n">
        <f aca="false">G2829*$R$2</f>
        <v>20.381882752</v>
      </c>
      <c r="I2829" s="16" t="n">
        <v>0</v>
      </c>
      <c r="J2829" s="22" t="str">
        <f aca="false">IF(I2829&gt;=1,F2829*$J$2,"")</f>
        <v/>
      </c>
      <c r="K2829" s="22" t="str">
        <f aca="false">IF(I2829&gt;=2,F2829*$K$2,"")</f>
        <v/>
      </c>
      <c r="L2829" s="22" t="str">
        <f aca="false">IF(I2829&gt;=3,F2829*$L$2,"")</f>
        <v/>
      </c>
      <c r="M2829" s="22" t="str">
        <f aca="false">IF(I2829&gt;=4,F2829*$M$2,"")</f>
        <v/>
      </c>
      <c r="N2829" s="16" t="n">
        <v>0</v>
      </c>
      <c r="O2829" s="16" t="n">
        <v>0</v>
      </c>
      <c r="P2829" s="23" t="n">
        <v>0</v>
      </c>
      <c r="Q2829" s="22"/>
      <c r="R2829" s="38"/>
      <c r="S2829" s="25" t="n">
        <f aca="false">SUM(F2829,H2829,J2829,K2829,L2829,M2829)</f>
        <v>20.558498312</v>
      </c>
      <c r="T2829" s="25" t="n">
        <f aca="false">SUM(F2829,H2829,J2829,K2829,L2829,M2829,Q2829)</f>
        <v>20.558498312</v>
      </c>
      <c r="AMH2829" s="13"/>
      <c r="AMI2829" s="0"/>
      <c r="AMJ2829" s="0"/>
    </row>
    <row r="2830" s="39" customFormat="true" ht="13.8" hidden="false" customHeight="false" outlineLevel="0" collapsed="false">
      <c r="A2830" s="27" t="n">
        <v>40304825</v>
      </c>
      <c r="B2830" s="28" t="s">
        <v>2859</v>
      </c>
      <c r="C2830" s="29" t="n">
        <v>0.1</v>
      </c>
      <c r="D2830" s="29" t="s">
        <v>2637</v>
      </c>
      <c r="E2830" s="27" t="s">
        <v>50</v>
      </c>
      <c r="F2830" s="19" t="n">
        <f aca="false">IF(C2830="",VLOOKUP(E2830,'PORTE E UCO'!$A$5:$D$46,4,0),VLOOKUP(E2830,'PORTE E UCO'!$A$5:$D$46,4,0)*C2830)</f>
        <v>1.7661556</v>
      </c>
      <c r="G2830" s="30" t="n">
        <v>3.474</v>
      </c>
      <c r="H2830" s="21" t="n">
        <f aca="false">G2830*$R$2</f>
        <v>68.346197568</v>
      </c>
      <c r="I2830" s="27" t="n">
        <v>0</v>
      </c>
      <c r="J2830" s="22" t="str">
        <f aca="false">IF(I2830&gt;=1,F2830*$J$2,"")</f>
        <v/>
      </c>
      <c r="K2830" s="22" t="str">
        <f aca="false">IF(I2830&gt;=2,F2830*$K$2,"")</f>
        <v/>
      </c>
      <c r="L2830" s="22" t="str">
        <f aca="false">IF(I2830&gt;=3,F2830*$L$2,"")</f>
        <v/>
      </c>
      <c r="M2830" s="22" t="str">
        <f aca="false">IF(I2830&gt;=4,F2830*$M$2,"")</f>
        <v/>
      </c>
      <c r="N2830" s="27" t="n">
        <v>0</v>
      </c>
      <c r="O2830" s="27" t="n">
        <v>0</v>
      </c>
      <c r="P2830" s="31" t="n">
        <v>0</v>
      </c>
      <c r="Q2830" s="32"/>
      <c r="R2830" s="38"/>
      <c r="S2830" s="25" t="n">
        <f aca="false">SUM(F2830,H2830,J2830,K2830,L2830,M2830)</f>
        <v>70.112353168</v>
      </c>
      <c r="T2830" s="25" t="n">
        <f aca="false">SUM(F2830,H2830,J2830,K2830,L2830,M2830,Q2830)</f>
        <v>70.112353168</v>
      </c>
      <c r="AMH2830" s="13"/>
      <c r="AMI2830" s="0"/>
      <c r="AMJ2830" s="0"/>
    </row>
    <row r="2831" s="39" customFormat="true" ht="13.8" hidden="false" customHeight="false" outlineLevel="0" collapsed="false">
      <c r="A2831" s="16" t="n">
        <v>40304868</v>
      </c>
      <c r="B2831" s="17" t="s">
        <v>2860</v>
      </c>
      <c r="C2831" s="18" t="n">
        <v>0.04</v>
      </c>
      <c r="D2831" s="18" t="s">
        <v>2637</v>
      </c>
      <c r="E2831" s="16" t="s">
        <v>50</v>
      </c>
      <c r="F2831" s="19" t="n">
        <f aca="false">IF(C2831="",VLOOKUP(E2831,'PORTE E UCO'!$A$5:$D$46,4,0),VLOOKUP(E2831,'PORTE E UCO'!$A$5:$D$46,4,0)*C2831)</f>
        <v>0.70646224</v>
      </c>
      <c r="G2831" s="20" t="n">
        <v>1.8</v>
      </c>
      <c r="H2831" s="21" t="n">
        <f aca="false">G2831*$R$2</f>
        <v>35.4125376</v>
      </c>
      <c r="I2831" s="16" t="n">
        <v>0</v>
      </c>
      <c r="J2831" s="22" t="str">
        <f aca="false">IF(I2831&gt;=1,F2831*$J$2,"")</f>
        <v/>
      </c>
      <c r="K2831" s="22" t="str">
        <f aca="false">IF(I2831&gt;=2,F2831*$K$2,"")</f>
        <v/>
      </c>
      <c r="L2831" s="22" t="str">
        <f aca="false">IF(I2831&gt;=3,F2831*$L$2,"")</f>
        <v/>
      </c>
      <c r="M2831" s="22" t="str">
        <f aca="false">IF(I2831&gt;=4,F2831*$M$2,"")</f>
        <v/>
      </c>
      <c r="N2831" s="16" t="n">
        <v>0</v>
      </c>
      <c r="O2831" s="16" t="n">
        <v>0</v>
      </c>
      <c r="P2831" s="23" t="n">
        <v>0</v>
      </c>
      <c r="Q2831" s="22"/>
      <c r="R2831" s="38"/>
      <c r="S2831" s="25" t="n">
        <f aca="false">SUM(F2831,H2831,J2831,K2831,L2831,M2831)</f>
        <v>36.11899984</v>
      </c>
      <c r="T2831" s="25" t="n">
        <f aca="false">SUM(F2831,H2831,J2831,K2831,L2831,M2831,Q2831)</f>
        <v>36.11899984</v>
      </c>
      <c r="AMH2831" s="13"/>
      <c r="AMI2831" s="0"/>
      <c r="AMJ2831" s="0"/>
    </row>
    <row r="2832" s="39" customFormat="true" ht="13.8" hidden="false" customHeight="false" outlineLevel="0" collapsed="false">
      <c r="A2832" s="27" t="n">
        <v>40304132</v>
      </c>
      <c r="B2832" s="28" t="s">
        <v>2861</v>
      </c>
      <c r="C2832" s="29" t="n">
        <v>0.04</v>
      </c>
      <c r="D2832" s="29" t="s">
        <v>2637</v>
      </c>
      <c r="E2832" s="27" t="s">
        <v>50</v>
      </c>
      <c r="F2832" s="19" t="n">
        <f aca="false">IF(C2832="",VLOOKUP(E2832,'PORTE E UCO'!$A$5:$D$46,4,0),VLOOKUP(E2832,'PORTE E UCO'!$A$5:$D$46,4,0)*C2832)</f>
        <v>0.70646224</v>
      </c>
      <c r="G2832" s="30" t="n">
        <v>0.387</v>
      </c>
      <c r="H2832" s="21" t="n">
        <f aca="false">G2832*$R$2</f>
        <v>7.613695584</v>
      </c>
      <c r="I2832" s="27" t="n">
        <v>0</v>
      </c>
      <c r="J2832" s="22" t="str">
        <f aca="false">IF(I2832&gt;=1,F2832*$J$2,"")</f>
        <v/>
      </c>
      <c r="K2832" s="22" t="str">
        <f aca="false">IF(I2832&gt;=2,F2832*$K$2,"")</f>
        <v/>
      </c>
      <c r="L2832" s="22" t="str">
        <f aca="false">IF(I2832&gt;=3,F2832*$L$2,"")</f>
        <v/>
      </c>
      <c r="M2832" s="22" t="str">
        <f aca="false">IF(I2832&gt;=4,F2832*$M$2,"")</f>
        <v/>
      </c>
      <c r="N2832" s="27" t="n">
        <v>0</v>
      </c>
      <c r="O2832" s="27" t="n">
        <v>0</v>
      </c>
      <c r="P2832" s="31" t="n">
        <v>0</v>
      </c>
      <c r="Q2832" s="32"/>
      <c r="R2832" s="38"/>
      <c r="S2832" s="25" t="n">
        <f aca="false">SUM(F2832,H2832,J2832,K2832,L2832,M2832)</f>
        <v>8.320157824</v>
      </c>
      <c r="T2832" s="25" t="n">
        <f aca="false">SUM(F2832,H2832,J2832,K2832,L2832,M2832,Q2832)</f>
        <v>8.320157824</v>
      </c>
      <c r="AMH2832" s="13"/>
      <c r="AMI2832" s="0"/>
      <c r="AMJ2832" s="0"/>
    </row>
    <row r="2833" s="39" customFormat="true" ht="13.8" hidden="false" customHeight="false" outlineLevel="0" collapsed="false">
      <c r="A2833" s="16" t="n">
        <v>40304140</v>
      </c>
      <c r="B2833" s="17" t="s">
        <v>2862</v>
      </c>
      <c r="C2833" s="18" t="n">
        <v>0.1</v>
      </c>
      <c r="D2833" s="18" t="s">
        <v>2637</v>
      </c>
      <c r="E2833" s="16" t="s">
        <v>50</v>
      </c>
      <c r="F2833" s="19" t="n">
        <f aca="false">IF(C2833="",VLOOKUP(E2833,'PORTE E UCO'!$A$5:$D$46,4,0),VLOOKUP(E2833,'PORTE E UCO'!$A$5:$D$46,4,0)*C2833)</f>
        <v>1.7661556</v>
      </c>
      <c r="G2833" s="20" t="n">
        <v>5.004</v>
      </c>
      <c r="H2833" s="21" t="n">
        <f aca="false">G2833*$R$2</f>
        <v>98.446854528</v>
      </c>
      <c r="I2833" s="16" t="n">
        <v>0</v>
      </c>
      <c r="J2833" s="22" t="str">
        <f aca="false">IF(I2833&gt;=1,F2833*$J$2,"")</f>
        <v/>
      </c>
      <c r="K2833" s="22" t="str">
        <f aca="false">IF(I2833&gt;=2,F2833*$K$2,"")</f>
        <v/>
      </c>
      <c r="L2833" s="22" t="str">
        <f aca="false">IF(I2833&gt;=3,F2833*$L$2,"")</f>
        <v/>
      </c>
      <c r="M2833" s="22" t="str">
        <f aca="false">IF(I2833&gt;=4,F2833*$M$2,"")</f>
        <v/>
      </c>
      <c r="N2833" s="16" t="n">
        <v>0</v>
      </c>
      <c r="O2833" s="16" t="n">
        <v>0</v>
      </c>
      <c r="P2833" s="23" t="n">
        <v>0</v>
      </c>
      <c r="Q2833" s="22"/>
      <c r="R2833" s="38"/>
      <c r="S2833" s="25" t="n">
        <f aca="false">SUM(F2833,H2833,J2833,K2833,L2833,M2833)</f>
        <v>100.213010128</v>
      </c>
      <c r="T2833" s="25" t="n">
        <f aca="false">SUM(F2833,H2833,J2833,K2833,L2833,M2833,Q2833)</f>
        <v>100.213010128</v>
      </c>
      <c r="AMH2833" s="13"/>
      <c r="AMI2833" s="0"/>
      <c r="AMJ2833" s="0"/>
    </row>
    <row r="2834" s="39" customFormat="true" ht="13.8" hidden="false" customHeight="false" outlineLevel="0" collapsed="false">
      <c r="A2834" s="27" t="n">
        <v>40304159</v>
      </c>
      <c r="B2834" s="28" t="s">
        <v>2863</v>
      </c>
      <c r="C2834" s="29" t="n">
        <v>0.1</v>
      </c>
      <c r="D2834" s="29" t="s">
        <v>2637</v>
      </c>
      <c r="E2834" s="27" t="s">
        <v>50</v>
      </c>
      <c r="F2834" s="19" t="n">
        <f aca="false">IF(C2834="",VLOOKUP(E2834,'PORTE E UCO'!$A$5:$D$46,4,0),VLOOKUP(E2834,'PORTE E UCO'!$A$5:$D$46,4,0)*C2834)</f>
        <v>1.7661556</v>
      </c>
      <c r="G2834" s="30" t="n">
        <v>5.004</v>
      </c>
      <c r="H2834" s="21" t="n">
        <f aca="false">G2834*$R$2</f>
        <v>98.446854528</v>
      </c>
      <c r="I2834" s="27" t="n">
        <v>0</v>
      </c>
      <c r="J2834" s="22" t="str">
        <f aca="false">IF(I2834&gt;=1,F2834*$J$2,"")</f>
        <v/>
      </c>
      <c r="K2834" s="22" t="str">
        <f aca="false">IF(I2834&gt;=2,F2834*$K$2,"")</f>
        <v/>
      </c>
      <c r="L2834" s="22" t="str">
        <f aca="false">IF(I2834&gt;=3,F2834*$L$2,"")</f>
        <v/>
      </c>
      <c r="M2834" s="22" t="str">
        <f aca="false">IF(I2834&gt;=4,F2834*$M$2,"")</f>
        <v/>
      </c>
      <c r="N2834" s="27" t="n">
        <v>0</v>
      </c>
      <c r="O2834" s="27" t="n">
        <v>0</v>
      </c>
      <c r="P2834" s="31" t="n">
        <v>0</v>
      </c>
      <c r="Q2834" s="32"/>
      <c r="R2834" s="38"/>
      <c r="S2834" s="25" t="n">
        <f aca="false">SUM(F2834,H2834,J2834,K2834,L2834,M2834)</f>
        <v>100.213010128</v>
      </c>
      <c r="T2834" s="25" t="n">
        <f aca="false">SUM(F2834,H2834,J2834,K2834,L2834,M2834,Q2834)</f>
        <v>100.213010128</v>
      </c>
      <c r="AMH2834" s="13"/>
      <c r="AMI2834" s="0"/>
      <c r="AMJ2834" s="0"/>
    </row>
    <row r="2835" s="39" customFormat="true" ht="13.8" hidden="false" customHeight="false" outlineLevel="0" collapsed="false">
      <c r="A2835" s="16" t="n">
        <v>40304167</v>
      </c>
      <c r="B2835" s="17" t="s">
        <v>2864</v>
      </c>
      <c r="C2835" s="18" t="n">
        <v>0.1</v>
      </c>
      <c r="D2835" s="18" t="s">
        <v>2637</v>
      </c>
      <c r="E2835" s="16" t="s">
        <v>50</v>
      </c>
      <c r="F2835" s="19" t="n">
        <f aca="false">IF(C2835="",VLOOKUP(E2835,'PORTE E UCO'!$A$5:$D$46,4,0),VLOOKUP(E2835,'PORTE E UCO'!$A$5:$D$46,4,0)*C2835)</f>
        <v>1.7661556</v>
      </c>
      <c r="G2835" s="20" t="n">
        <v>5.004</v>
      </c>
      <c r="H2835" s="21" t="n">
        <f aca="false">G2835*$R$2</f>
        <v>98.446854528</v>
      </c>
      <c r="I2835" s="16" t="n">
        <v>0</v>
      </c>
      <c r="J2835" s="22" t="str">
        <f aca="false">IF(I2835&gt;=1,F2835*$J$2,"")</f>
        <v/>
      </c>
      <c r="K2835" s="22" t="str">
        <f aca="false">IF(I2835&gt;=2,F2835*$K$2,"")</f>
        <v/>
      </c>
      <c r="L2835" s="22" t="str">
        <f aca="false">IF(I2835&gt;=3,F2835*$L$2,"")</f>
        <v/>
      </c>
      <c r="M2835" s="22" t="str">
        <f aca="false">IF(I2835&gt;=4,F2835*$M$2,"")</f>
        <v/>
      </c>
      <c r="N2835" s="16" t="n">
        <v>0</v>
      </c>
      <c r="O2835" s="16" t="n">
        <v>0</v>
      </c>
      <c r="P2835" s="23" t="n">
        <v>0</v>
      </c>
      <c r="Q2835" s="22"/>
      <c r="R2835" s="38"/>
      <c r="S2835" s="25" t="n">
        <f aca="false">SUM(F2835,H2835,J2835,K2835,L2835,M2835)</f>
        <v>100.213010128</v>
      </c>
      <c r="T2835" s="25" t="n">
        <f aca="false">SUM(F2835,H2835,J2835,K2835,L2835,M2835,Q2835)</f>
        <v>100.213010128</v>
      </c>
      <c r="AMH2835" s="13"/>
      <c r="AMI2835" s="0"/>
      <c r="AMJ2835" s="0"/>
    </row>
    <row r="2836" s="39" customFormat="true" ht="13.8" hidden="false" customHeight="false" outlineLevel="0" collapsed="false">
      <c r="A2836" s="27" t="n">
        <v>40304752</v>
      </c>
      <c r="B2836" s="28" t="s">
        <v>2865</v>
      </c>
      <c r="C2836" s="29" t="n">
        <v>0.5</v>
      </c>
      <c r="D2836" s="29" t="s">
        <v>2637</v>
      </c>
      <c r="E2836" s="27" t="s">
        <v>50</v>
      </c>
      <c r="F2836" s="19" t="n">
        <f aca="false">IF(C2836="",VLOOKUP(E2836,'PORTE E UCO'!$A$5:$D$46,4,0),VLOOKUP(E2836,'PORTE E UCO'!$A$5:$D$46,4,0)*C2836)</f>
        <v>8.830778</v>
      </c>
      <c r="G2836" s="30" t="n">
        <v>11.385</v>
      </c>
      <c r="H2836" s="21" t="n">
        <f aca="false">G2836*$R$2</f>
        <v>223.98430032</v>
      </c>
      <c r="I2836" s="27" t="n">
        <v>0</v>
      </c>
      <c r="J2836" s="22" t="str">
        <f aca="false">IF(I2836&gt;=1,F2836*$J$2,"")</f>
        <v/>
      </c>
      <c r="K2836" s="22" t="str">
        <f aca="false">IF(I2836&gt;=2,F2836*$K$2,"")</f>
        <v/>
      </c>
      <c r="L2836" s="22" t="str">
        <f aca="false">IF(I2836&gt;=3,F2836*$L$2,"")</f>
        <v/>
      </c>
      <c r="M2836" s="22" t="str">
        <f aca="false">IF(I2836&gt;=4,F2836*$M$2,"")</f>
        <v/>
      </c>
      <c r="N2836" s="27" t="n">
        <v>0</v>
      </c>
      <c r="O2836" s="27" t="n">
        <v>0</v>
      </c>
      <c r="P2836" s="31" t="n">
        <v>0</v>
      </c>
      <c r="Q2836" s="32"/>
      <c r="R2836" s="38"/>
      <c r="S2836" s="25" t="n">
        <f aca="false">SUM(F2836,H2836,J2836,K2836,L2836,M2836)</f>
        <v>232.81507832</v>
      </c>
      <c r="T2836" s="25" t="n">
        <f aca="false">SUM(F2836,H2836,J2836,K2836,L2836,M2836,Q2836)</f>
        <v>232.81507832</v>
      </c>
      <c r="AMH2836" s="13"/>
      <c r="AMI2836" s="0"/>
      <c r="AMJ2836" s="0"/>
    </row>
    <row r="2837" s="39" customFormat="true" ht="13.8" hidden="false" customHeight="false" outlineLevel="0" collapsed="false">
      <c r="A2837" s="16" t="n">
        <v>40304175</v>
      </c>
      <c r="B2837" s="17" t="s">
        <v>2866</v>
      </c>
      <c r="C2837" s="18" t="n">
        <v>0.1</v>
      </c>
      <c r="D2837" s="18" t="s">
        <v>2637</v>
      </c>
      <c r="E2837" s="16" t="s">
        <v>50</v>
      </c>
      <c r="F2837" s="19" t="n">
        <f aca="false">IF(C2837="",VLOOKUP(E2837,'PORTE E UCO'!$A$5:$D$46,4,0),VLOOKUP(E2837,'PORTE E UCO'!$A$5:$D$46,4,0)*C2837)</f>
        <v>1.7661556</v>
      </c>
      <c r="G2837" s="20" t="n">
        <v>5.004</v>
      </c>
      <c r="H2837" s="21" t="n">
        <f aca="false">G2837*$R$2</f>
        <v>98.446854528</v>
      </c>
      <c r="I2837" s="16" t="n">
        <v>0</v>
      </c>
      <c r="J2837" s="22" t="str">
        <f aca="false">IF(I2837&gt;=1,F2837*$J$2,"")</f>
        <v/>
      </c>
      <c r="K2837" s="22" t="str">
        <f aca="false">IF(I2837&gt;=2,F2837*$K$2,"")</f>
        <v/>
      </c>
      <c r="L2837" s="22" t="str">
        <f aca="false">IF(I2837&gt;=3,F2837*$L$2,"")</f>
        <v/>
      </c>
      <c r="M2837" s="22" t="str">
        <f aca="false">IF(I2837&gt;=4,F2837*$M$2,"")</f>
        <v/>
      </c>
      <c r="N2837" s="16" t="n">
        <v>0</v>
      </c>
      <c r="O2837" s="16" t="n">
        <v>0</v>
      </c>
      <c r="P2837" s="23" t="n">
        <v>0</v>
      </c>
      <c r="Q2837" s="22"/>
      <c r="R2837" s="38"/>
      <c r="S2837" s="25" t="n">
        <f aca="false">SUM(F2837,H2837,J2837,K2837,L2837,M2837)</f>
        <v>100.213010128</v>
      </c>
      <c r="T2837" s="25" t="n">
        <f aca="false">SUM(F2837,H2837,J2837,K2837,L2837,M2837,Q2837)</f>
        <v>100.213010128</v>
      </c>
      <c r="AMH2837" s="13"/>
      <c r="AMI2837" s="0"/>
      <c r="AMJ2837" s="0"/>
    </row>
    <row r="2838" s="39" customFormat="true" ht="13.8" hidden="false" customHeight="false" outlineLevel="0" collapsed="false">
      <c r="A2838" s="27" t="n">
        <v>40304680</v>
      </c>
      <c r="B2838" s="28" t="s">
        <v>2867</v>
      </c>
      <c r="C2838" s="29" t="n">
        <v>0.1</v>
      </c>
      <c r="D2838" s="29" t="s">
        <v>2637</v>
      </c>
      <c r="E2838" s="27" t="s">
        <v>50</v>
      </c>
      <c r="F2838" s="19" t="n">
        <f aca="false">IF(C2838="",VLOOKUP(E2838,'PORTE E UCO'!$A$5:$D$46,4,0),VLOOKUP(E2838,'PORTE E UCO'!$A$5:$D$46,4,0)*C2838)</f>
        <v>1.7661556</v>
      </c>
      <c r="G2838" s="30" t="n">
        <v>5.004</v>
      </c>
      <c r="H2838" s="21" t="n">
        <f aca="false">G2838*$R$2</f>
        <v>98.446854528</v>
      </c>
      <c r="I2838" s="27" t="n">
        <v>0</v>
      </c>
      <c r="J2838" s="22" t="str">
        <f aca="false">IF(I2838&gt;=1,F2838*$J$2,"")</f>
        <v/>
      </c>
      <c r="K2838" s="22" t="str">
        <f aca="false">IF(I2838&gt;=2,F2838*$K$2,"")</f>
        <v/>
      </c>
      <c r="L2838" s="22" t="str">
        <f aca="false">IF(I2838&gt;=3,F2838*$L$2,"")</f>
        <v/>
      </c>
      <c r="M2838" s="22" t="str">
        <f aca="false">IF(I2838&gt;=4,F2838*$M$2,"")</f>
        <v/>
      </c>
      <c r="N2838" s="27" t="n">
        <v>0</v>
      </c>
      <c r="O2838" s="27" t="n">
        <v>0</v>
      </c>
      <c r="P2838" s="31" t="n">
        <v>0</v>
      </c>
      <c r="Q2838" s="32"/>
      <c r="R2838" s="38"/>
      <c r="S2838" s="25" t="n">
        <f aca="false">SUM(F2838,H2838,J2838,K2838,L2838,M2838)</f>
        <v>100.213010128</v>
      </c>
      <c r="T2838" s="25" t="n">
        <f aca="false">SUM(F2838,H2838,J2838,K2838,L2838,M2838,Q2838)</f>
        <v>100.213010128</v>
      </c>
      <c r="AMH2838" s="13"/>
      <c r="AMI2838" s="0"/>
      <c r="AMJ2838" s="0"/>
    </row>
    <row r="2839" s="39" customFormat="true" ht="13.8" hidden="false" customHeight="false" outlineLevel="0" collapsed="false">
      <c r="A2839" s="16" t="n">
        <v>40304183</v>
      </c>
      <c r="B2839" s="17" t="s">
        <v>2868</v>
      </c>
      <c r="C2839" s="18" t="n">
        <v>0.1</v>
      </c>
      <c r="D2839" s="18" t="s">
        <v>2637</v>
      </c>
      <c r="E2839" s="16" t="s">
        <v>50</v>
      </c>
      <c r="F2839" s="19" t="n">
        <f aca="false">IF(C2839="",VLOOKUP(E2839,'PORTE E UCO'!$A$5:$D$46,4,0),VLOOKUP(E2839,'PORTE E UCO'!$A$5:$D$46,4,0)*C2839)</f>
        <v>1.7661556</v>
      </c>
      <c r="G2839" s="20" t="n">
        <v>5.004</v>
      </c>
      <c r="H2839" s="21" t="n">
        <f aca="false">G2839*$R$2</f>
        <v>98.446854528</v>
      </c>
      <c r="I2839" s="16" t="n">
        <v>0</v>
      </c>
      <c r="J2839" s="22" t="str">
        <f aca="false">IF(I2839&gt;=1,F2839*$J$2,"")</f>
        <v/>
      </c>
      <c r="K2839" s="22" t="str">
        <f aca="false">IF(I2839&gt;=2,F2839*$K$2,"")</f>
        <v/>
      </c>
      <c r="L2839" s="22" t="str">
        <f aca="false">IF(I2839&gt;=3,F2839*$L$2,"")</f>
        <v/>
      </c>
      <c r="M2839" s="22" t="str">
        <f aca="false">IF(I2839&gt;=4,F2839*$M$2,"")</f>
        <v/>
      </c>
      <c r="N2839" s="16" t="n">
        <v>0</v>
      </c>
      <c r="O2839" s="16" t="n">
        <v>0</v>
      </c>
      <c r="P2839" s="23" t="n">
        <v>0</v>
      </c>
      <c r="Q2839" s="22"/>
      <c r="R2839" s="38"/>
      <c r="S2839" s="25" t="n">
        <f aca="false">SUM(F2839,H2839,J2839,K2839,L2839,M2839)</f>
        <v>100.213010128</v>
      </c>
      <c r="T2839" s="25" t="n">
        <f aca="false">SUM(F2839,H2839,J2839,K2839,L2839,M2839,Q2839)</f>
        <v>100.213010128</v>
      </c>
      <c r="AMH2839" s="13"/>
      <c r="AMI2839" s="0"/>
      <c r="AMJ2839" s="0"/>
    </row>
    <row r="2840" s="39" customFormat="true" ht="13.8" hidden="false" customHeight="false" outlineLevel="0" collapsed="false">
      <c r="A2840" s="27" t="n">
        <v>40304191</v>
      </c>
      <c r="B2840" s="28" t="s">
        <v>2869</v>
      </c>
      <c r="C2840" s="29" t="n">
        <v>0.1</v>
      </c>
      <c r="D2840" s="29" t="s">
        <v>2637</v>
      </c>
      <c r="E2840" s="27" t="s">
        <v>50</v>
      </c>
      <c r="F2840" s="19" t="n">
        <f aca="false">IF(C2840="",VLOOKUP(E2840,'PORTE E UCO'!$A$5:$D$46,4,0),VLOOKUP(E2840,'PORTE E UCO'!$A$5:$D$46,4,0)*C2840)</f>
        <v>1.7661556</v>
      </c>
      <c r="G2840" s="30" t="n">
        <v>11.385</v>
      </c>
      <c r="H2840" s="21" t="n">
        <f aca="false">G2840*$R$2</f>
        <v>223.98430032</v>
      </c>
      <c r="I2840" s="27" t="n">
        <v>0</v>
      </c>
      <c r="J2840" s="22" t="str">
        <f aca="false">IF(I2840&gt;=1,F2840*$J$2,"")</f>
        <v/>
      </c>
      <c r="K2840" s="22" t="str">
        <f aca="false">IF(I2840&gt;=2,F2840*$K$2,"")</f>
        <v/>
      </c>
      <c r="L2840" s="22" t="str">
        <f aca="false">IF(I2840&gt;=3,F2840*$L$2,"")</f>
        <v/>
      </c>
      <c r="M2840" s="22" t="str">
        <f aca="false">IF(I2840&gt;=4,F2840*$M$2,"")</f>
        <v/>
      </c>
      <c r="N2840" s="27" t="n">
        <v>0</v>
      </c>
      <c r="O2840" s="27" t="n">
        <v>0</v>
      </c>
      <c r="P2840" s="31" t="n">
        <v>0</v>
      </c>
      <c r="Q2840" s="32"/>
      <c r="R2840" s="38"/>
      <c r="S2840" s="25" t="n">
        <f aca="false">SUM(F2840,H2840,J2840,K2840,L2840,M2840)</f>
        <v>225.75045592</v>
      </c>
      <c r="T2840" s="25" t="n">
        <f aca="false">SUM(F2840,H2840,J2840,K2840,L2840,M2840,Q2840)</f>
        <v>225.75045592</v>
      </c>
      <c r="AMH2840" s="13"/>
      <c r="AMI2840" s="0"/>
      <c r="AMJ2840" s="0"/>
    </row>
    <row r="2841" s="39" customFormat="true" ht="13.8" hidden="false" customHeight="false" outlineLevel="0" collapsed="false">
      <c r="A2841" s="16" t="n">
        <v>40304205</v>
      </c>
      <c r="B2841" s="17" t="s">
        <v>2870</v>
      </c>
      <c r="C2841" s="18" t="n">
        <v>0.1</v>
      </c>
      <c r="D2841" s="18" t="s">
        <v>2637</v>
      </c>
      <c r="E2841" s="16" t="s">
        <v>50</v>
      </c>
      <c r="F2841" s="19" t="n">
        <f aca="false">IF(C2841="",VLOOKUP(E2841,'PORTE E UCO'!$A$5:$D$46,4,0),VLOOKUP(E2841,'PORTE E UCO'!$A$5:$D$46,4,0)*C2841)</f>
        <v>1.7661556</v>
      </c>
      <c r="G2841" s="20" t="n">
        <v>11.385</v>
      </c>
      <c r="H2841" s="21" t="n">
        <f aca="false">G2841*$R$2</f>
        <v>223.98430032</v>
      </c>
      <c r="I2841" s="16" t="n">
        <v>0</v>
      </c>
      <c r="J2841" s="22" t="str">
        <f aca="false">IF(I2841&gt;=1,F2841*$J$2,"")</f>
        <v/>
      </c>
      <c r="K2841" s="22" t="str">
        <f aca="false">IF(I2841&gt;=2,F2841*$K$2,"")</f>
        <v/>
      </c>
      <c r="L2841" s="22" t="str">
        <f aca="false">IF(I2841&gt;=3,F2841*$L$2,"")</f>
        <v/>
      </c>
      <c r="M2841" s="22" t="str">
        <f aca="false">IF(I2841&gt;=4,F2841*$M$2,"")</f>
        <v/>
      </c>
      <c r="N2841" s="16" t="n">
        <v>0</v>
      </c>
      <c r="O2841" s="16" t="n">
        <v>0</v>
      </c>
      <c r="P2841" s="23" t="n">
        <v>0</v>
      </c>
      <c r="Q2841" s="22"/>
      <c r="R2841" s="38"/>
      <c r="S2841" s="25" t="n">
        <f aca="false">SUM(F2841,H2841,J2841,K2841,L2841,M2841)</f>
        <v>225.75045592</v>
      </c>
      <c r="T2841" s="25" t="n">
        <f aca="false">SUM(F2841,H2841,J2841,K2841,L2841,M2841,Q2841)</f>
        <v>225.75045592</v>
      </c>
      <c r="AMH2841" s="13"/>
      <c r="AMI2841" s="0"/>
      <c r="AMJ2841" s="0"/>
    </row>
    <row r="2842" s="39" customFormat="true" ht="13.8" hidden="false" customHeight="false" outlineLevel="0" collapsed="false">
      <c r="A2842" s="27" t="n">
        <v>40304213</v>
      </c>
      <c r="B2842" s="28" t="s">
        <v>2871</v>
      </c>
      <c r="C2842" s="29" t="n">
        <v>0.1</v>
      </c>
      <c r="D2842" s="29" t="s">
        <v>2637</v>
      </c>
      <c r="E2842" s="27" t="s">
        <v>50</v>
      </c>
      <c r="F2842" s="19" t="n">
        <f aca="false">IF(C2842="",VLOOKUP(E2842,'PORTE E UCO'!$A$5:$D$46,4,0),VLOOKUP(E2842,'PORTE E UCO'!$A$5:$D$46,4,0)*C2842)</f>
        <v>1.7661556</v>
      </c>
      <c r="G2842" s="30" t="n">
        <v>5.004</v>
      </c>
      <c r="H2842" s="21" t="n">
        <f aca="false">G2842*$R$2</f>
        <v>98.446854528</v>
      </c>
      <c r="I2842" s="27" t="n">
        <v>0</v>
      </c>
      <c r="J2842" s="22" t="str">
        <f aca="false">IF(I2842&gt;=1,F2842*$J$2,"")</f>
        <v/>
      </c>
      <c r="K2842" s="22" t="str">
        <f aca="false">IF(I2842&gt;=2,F2842*$K$2,"")</f>
        <v/>
      </c>
      <c r="L2842" s="22" t="str">
        <f aca="false">IF(I2842&gt;=3,F2842*$L$2,"")</f>
        <v/>
      </c>
      <c r="M2842" s="22" t="str">
        <f aca="false">IF(I2842&gt;=4,F2842*$M$2,"")</f>
        <v/>
      </c>
      <c r="N2842" s="27" t="n">
        <v>0</v>
      </c>
      <c r="O2842" s="27" t="n">
        <v>0</v>
      </c>
      <c r="P2842" s="31" t="n">
        <v>0</v>
      </c>
      <c r="Q2842" s="32"/>
      <c r="R2842" s="38"/>
      <c r="S2842" s="25" t="n">
        <f aca="false">SUM(F2842,H2842,J2842,K2842,L2842,M2842)</f>
        <v>100.213010128</v>
      </c>
      <c r="T2842" s="25" t="n">
        <f aca="false">SUM(F2842,H2842,J2842,K2842,L2842,M2842,Q2842)</f>
        <v>100.213010128</v>
      </c>
      <c r="AMH2842" s="13"/>
      <c r="AMI2842" s="0"/>
      <c r="AMJ2842" s="0"/>
    </row>
    <row r="2843" s="39" customFormat="true" ht="13.8" hidden="false" customHeight="false" outlineLevel="0" collapsed="false">
      <c r="A2843" s="16" t="n">
        <v>40304221</v>
      </c>
      <c r="B2843" s="17" t="s">
        <v>2872</v>
      </c>
      <c r="C2843" s="18" t="n">
        <v>0.1</v>
      </c>
      <c r="D2843" s="18" t="s">
        <v>2637</v>
      </c>
      <c r="E2843" s="16" t="s">
        <v>50</v>
      </c>
      <c r="F2843" s="19" t="n">
        <f aca="false">IF(C2843="",VLOOKUP(E2843,'PORTE E UCO'!$A$5:$D$46,4,0),VLOOKUP(E2843,'PORTE E UCO'!$A$5:$D$46,4,0)*C2843)</f>
        <v>1.7661556</v>
      </c>
      <c r="G2843" s="20" t="n">
        <v>5.004</v>
      </c>
      <c r="H2843" s="21" t="n">
        <f aca="false">G2843*$R$2</f>
        <v>98.446854528</v>
      </c>
      <c r="I2843" s="16" t="n">
        <v>0</v>
      </c>
      <c r="J2843" s="22" t="str">
        <f aca="false">IF(I2843&gt;=1,F2843*$J$2,"")</f>
        <v/>
      </c>
      <c r="K2843" s="22" t="str">
        <f aca="false">IF(I2843&gt;=2,F2843*$K$2,"")</f>
        <v/>
      </c>
      <c r="L2843" s="22" t="str">
        <f aca="false">IF(I2843&gt;=3,F2843*$L$2,"")</f>
        <v/>
      </c>
      <c r="M2843" s="22" t="str">
        <f aca="false">IF(I2843&gt;=4,F2843*$M$2,"")</f>
        <v/>
      </c>
      <c r="N2843" s="16" t="n">
        <v>0</v>
      </c>
      <c r="O2843" s="16" t="n">
        <v>0</v>
      </c>
      <c r="P2843" s="23" t="n">
        <v>0</v>
      </c>
      <c r="Q2843" s="22"/>
      <c r="R2843" s="38"/>
      <c r="S2843" s="25" t="n">
        <f aca="false">SUM(F2843,H2843,J2843,K2843,L2843,M2843)</f>
        <v>100.213010128</v>
      </c>
      <c r="T2843" s="25" t="n">
        <f aca="false">SUM(F2843,H2843,J2843,K2843,L2843,M2843,Q2843)</f>
        <v>100.213010128</v>
      </c>
      <c r="AMH2843" s="13"/>
      <c r="AMI2843" s="0"/>
      <c r="AMJ2843" s="0"/>
    </row>
    <row r="2844" s="39" customFormat="true" ht="13.8" hidden="false" customHeight="false" outlineLevel="0" collapsed="false">
      <c r="A2844" s="27" t="n">
        <v>40304230</v>
      </c>
      <c r="B2844" s="28" t="s">
        <v>2873</v>
      </c>
      <c r="C2844" s="29" t="n">
        <v>0.1</v>
      </c>
      <c r="D2844" s="29" t="s">
        <v>2637</v>
      </c>
      <c r="E2844" s="27" t="s">
        <v>50</v>
      </c>
      <c r="F2844" s="19" t="n">
        <f aca="false">IF(C2844="",VLOOKUP(E2844,'PORTE E UCO'!$A$5:$D$46,4,0),VLOOKUP(E2844,'PORTE E UCO'!$A$5:$D$46,4,0)*C2844)</f>
        <v>1.7661556</v>
      </c>
      <c r="G2844" s="30" t="n">
        <v>5.004</v>
      </c>
      <c r="H2844" s="21" t="n">
        <f aca="false">G2844*$R$2</f>
        <v>98.446854528</v>
      </c>
      <c r="I2844" s="27" t="n">
        <v>0</v>
      </c>
      <c r="J2844" s="22" t="str">
        <f aca="false">IF(I2844&gt;=1,F2844*$J$2,"")</f>
        <v/>
      </c>
      <c r="K2844" s="22" t="str">
        <f aca="false">IF(I2844&gt;=2,F2844*$K$2,"")</f>
        <v/>
      </c>
      <c r="L2844" s="22" t="str">
        <f aca="false">IF(I2844&gt;=3,F2844*$L$2,"")</f>
        <v/>
      </c>
      <c r="M2844" s="22" t="str">
        <f aca="false">IF(I2844&gt;=4,F2844*$M$2,"")</f>
        <v/>
      </c>
      <c r="N2844" s="27" t="n">
        <v>0</v>
      </c>
      <c r="O2844" s="27" t="n">
        <v>0</v>
      </c>
      <c r="P2844" s="31" t="n">
        <v>0</v>
      </c>
      <c r="Q2844" s="32"/>
      <c r="R2844" s="38"/>
      <c r="S2844" s="25" t="n">
        <f aca="false">SUM(F2844,H2844,J2844,K2844,L2844,M2844)</f>
        <v>100.213010128</v>
      </c>
      <c r="T2844" s="25" t="n">
        <f aca="false">SUM(F2844,H2844,J2844,K2844,L2844,M2844,Q2844)</f>
        <v>100.213010128</v>
      </c>
      <c r="AMH2844" s="13"/>
      <c r="AMI2844" s="0"/>
      <c r="AMJ2844" s="0"/>
    </row>
    <row r="2845" s="39" customFormat="true" ht="13.8" hidden="false" customHeight="false" outlineLevel="0" collapsed="false">
      <c r="A2845" s="16" t="n">
        <v>40304698</v>
      </c>
      <c r="B2845" s="17" t="s">
        <v>2874</v>
      </c>
      <c r="C2845" s="18" t="n">
        <v>0.1</v>
      </c>
      <c r="D2845" s="18" t="s">
        <v>2637</v>
      </c>
      <c r="E2845" s="16" t="s">
        <v>50</v>
      </c>
      <c r="F2845" s="19" t="n">
        <f aca="false">IF(C2845="",VLOOKUP(E2845,'PORTE E UCO'!$A$5:$D$46,4,0),VLOOKUP(E2845,'PORTE E UCO'!$A$5:$D$46,4,0)*C2845)</f>
        <v>1.7661556</v>
      </c>
      <c r="G2845" s="20" t="n">
        <v>5.004</v>
      </c>
      <c r="H2845" s="21" t="n">
        <f aca="false">G2845*$R$2</f>
        <v>98.446854528</v>
      </c>
      <c r="I2845" s="16" t="n">
        <v>0</v>
      </c>
      <c r="J2845" s="22" t="str">
        <f aca="false">IF(I2845&gt;=1,F2845*$J$2,"")</f>
        <v/>
      </c>
      <c r="K2845" s="22" t="str">
        <f aca="false">IF(I2845&gt;=2,F2845*$K$2,"")</f>
        <v/>
      </c>
      <c r="L2845" s="22" t="str">
        <f aca="false">IF(I2845&gt;=3,F2845*$L$2,"")</f>
        <v/>
      </c>
      <c r="M2845" s="22" t="str">
        <f aca="false">IF(I2845&gt;=4,F2845*$M$2,"")</f>
        <v/>
      </c>
      <c r="N2845" s="16" t="n">
        <v>0</v>
      </c>
      <c r="O2845" s="16" t="n">
        <v>0</v>
      </c>
      <c r="P2845" s="23" t="n">
        <v>0</v>
      </c>
      <c r="Q2845" s="22"/>
      <c r="R2845" s="38"/>
      <c r="S2845" s="25" t="n">
        <f aca="false">SUM(F2845,H2845,J2845,K2845,L2845,M2845)</f>
        <v>100.213010128</v>
      </c>
      <c r="T2845" s="25" t="n">
        <f aca="false">SUM(F2845,H2845,J2845,K2845,L2845,M2845,Q2845)</f>
        <v>100.213010128</v>
      </c>
      <c r="AMH2845" s="13"/>
      <c r="AMI2845" s="0"/>
      <c r="AMJ2845" s="0"/>
    </row>
    <row r="2846" s="39" customFormat="true" ht="13.8" hidden="false" customHeight="false" outlineLevel="0" collapsed="false">
      <c r="A2846" s="27" t="n">
        <v>40304248</v>
      </c>
      <c r="B2846" s="28" t="s">
        <v>2875</v>
      </c>
      <c r="C2846" s="29" t="n">
        <v>0.1</v>
      </c>
      <c r="D2846" s="29" t="s">
        <v>2637</v>
      </c>
      <c r="E2846" s="27" t="s">
        <v>50</v>
      </c>
      <c r="F2846" s="19" t="n">
        <f aca="false">IF(C2846="",VLOOKUP(E2846,'PORTE E UCO'!$A$5:$D$46,4,0),VLOOKUP(E2846,'PORTE E UCO'!$A$5:$D$46,4,0)*C2846)</f>
        <v>1.7661556</v>
      </c>
      <c r="G2846" s="30" t="n">
        <v>4.626</v>
      </c>
      <c r="H2846" s="21" t="n">
        <f aca="false">G2846*$R$2</f>
        <v>91.010221632</v>
      </c>
      <c r="I2846" s="27" t="n">
        <v>0</v>
      </c>
      <c r="J2846" s="22" t="str">
        <f aca="false">IF(I2846&gt;=1,F2846*$J$2,"")</f>
        <v/>
      </c>
      <c r="K2846" s="22" t="str">
        <f aca="false">IF(I2846&gt;=2,F2846*$K$2,"")</f>
        <v/>
      </c>
      <c r="L2846" s="22" t="str">
        <f aca="false">IF(I2846&gt;=3,F2846*$L$2,"")</f>
        <v/>
      </c>
      <c r="M2846" s="22" t="str">
        <f aca="false">IF(I2846&gt;=4,F2846*$M$2,"")</f>
        <v/>
      </c>
      <c r="N2846" s="27" t="n">
        <v>0</v>
      </c>
      <c r="O2846" s="27" t="n">
        <v>0</v>
      </c>
      <c r="P2846" s="31" t="n">
        <v>0</v>
      </c>
      <c r="Q2846" s="32"/>
      <c r="R2846" s="38"/>
      <c r="S2846" s="25" t="n">
        <f aca="false">SUM(F2846,H2846,J2846,K2846,L2846,M2846)</f>
        <v>92.776377232</v>
      </c>
      <c r="T2846" s="25" t="n">
        <f aca="false">SUM(F2846,H2846,J2846,K2846,L2846,M2846,Q2846)</f>
        <v>92.776377232</v>
      </c>
      <c r="AMH2846" s="13"/>
      <c r="AMI2846" s="0"/>
      <c r="AMJ2846" s="0"/>
    </row>
    <row r="2847" s="39" customFormat="true" ht="14.95" hidden="false" customHeight="false" outlineLevel="0" collapsed="false">
      <c r="A2847" s="16" t="n">
        <v>40304256</v>
      </c>
      <c r="B2847" s="17" t="s">
        <v>2876</v>
      </c>
      <c r="C2847" s="18" t="n">
        <v>0.1</v>
      </c>
      <c r="D2847" s="18" t="s">
        <v>2637</v>
      </c>
      <c r="E2847" s="16" t="s">
        <v>50</v>
      </c>
      <c r="F2847" s="19" t="n">
        <f aca="false">IF(C2847="",VLOOKUP(E2847,'PORTE E UCO'!$A$5:$D$46,4,0),VLOOKUP(E2847,'PORTE E UCO'!$A$5:$D$46,4,0)*C2847)</f>
        <v>1.7661556</v>
      </c>
      <c r="G2847" s="20" t="n">
        <v>3.204</v>
      </c>
      <c r="H2847" s="21" t="n">
        <f aca="false">G2847*$R$2</f>
        <v>63.034316928</v>
      </c>
      <c r="I2847" s="16" t="n">
        <v>0</v>
      </c>
      <c r="J2847" s="22" t="str">
        <f aca="false">IF(I2847&gt;=1,F2847*$J$2,"")</f>
        <v/>
      </c>
      <c r="K2847" s="22" t="str">
        <f aca="false">IF(I2847&gt;=2,F2847*$K$2,"")</f>
        <v/>
      </c>
      <c r="L2847" s="22" t="str">
        <f aca="false">IF(I2847&gt;=3,F2847*$L$2,"")</f>
        <v/>
      </c>
      <c r="M2847" s="22" t="str">
        <f aca="false">IF(I2847&gt;=4,F2847*$M$2,"")</f>
        <v/>
      </c>
      <c r="N2847" s="16" t="n">
        <v>0</v>
      </c>
      <c r="O2847" s="16" t="n">
        <v>0</v>
      </c>
      <c r="P2847" s="23" t="n">
        <v>0</v>
      </c>
      <c r="Q2847" s="22"/>
      <c r="R2847" s="38"/>
      <c r="S2847" s="25" t="n">
        <f aca="false">SUM(F2847,H2847,J2847,K2847,L2847,M2847)</f>
        <v>64.800472528</v>
      </c>
      <c r="T2847" s="25" t="n">
        <f aca="false">SUM(F2847,H2847,J2847,K2847,L2847,M2847,Q2847)</f>
        <v>64.800472528</v>
      </c>
      <c r="AMH2847" s="13"/>
      <c r="AMI2847" s="0"/>
      <c r="AMJ2847" s="0"/>
    </row>
    <row r="2848" s="39" customFormat="true" ht="13.8" hidden="false" customHeight="false" outlineLevel="0" collapsed="false">
      <c r="A2848" s="27" t="n">
        <v>40304264</v>
      </c>
      <c r="B2848" s="28" t="s">
        <v>2877</v>
      </c>
      <c r="C2848" s="29" t="n">
        <v>0.01</v>
      </c>
      <c r="D2848" s="29" t="s">
        <v>2637</v>
      </c>
      <c r="E2848" s="27" t="s">
        <v>50</v>
      </c>
      <c r="F2848" s="19" t="n">
        <f aca="false">IF(C2848="",VLOOKUP(E2848,'PORTE E UCO'!$A$5:$D$46,4,0),VLOOKUP(E2848,'PORTE E UCO'!$A$5:$D$46,4,0)*C2848)</f>
        <v>0.17661556</v>
      </c>
      <c r="G2848" s="30" t="n">
        <v>0.567</v>
      </c>
      <c r="H2848" s="21" t="n">
        <f aca="false">G2848*$R$2</f>
        <v>11.154949344</v>
      </c>
      <c r="I2848" s="27" t="n">
        <v>0</v>
      </c>
      <c r="J2848" s="22" t="str">
        <f aca="false">IF(I2848&gt;=1,F2848*$J$2,"")</f>
        <v/>
      </c>
      <c r="K2848" s="22" t="str">
        <f aca="false">IF(I2848&gt;=2,F2848*$K$2,"")</f>
        <v/>
      </c>
      <c r="L2848" s="22" t="str">
        <f aca="false">IF(I2848&gt;=3,F2848*$L$2,"")</f>
        <v/>
      </c>
      <c r="M2848" s="22" t="str">
        <f aca="false">IF(I2848&gt;=4,F2848*$M$2,"")</f>
        <v/>
      </c>
      <c r="N2848" s="27" t="n">
        <v>0</v>
      </c>
      <c r="O2848" s="27" t="n">
        <v>0</v>
      </c>
      <c r="P2848" s="31" t="n">
        <v>0</v>
      </c>
      <c r="Q2848" s="32"/>
      <c r="R2848" s="38"/>
      <c r="S2848" s="25" t="n">
        <f aca="false">SUM(F2848,H2848,J2848,K2848,L2848,M2848)</f>
        <v>11.331564904</v>
      </c>
      <c r="T2848" s="25" t="n">
        <f aca="false">SUM(F2848,H2848,J2848,K2848,L2848,M2848,Q2848)</f>
        <v>11.331564904</v>
      </c>
      <c r="AMH2848" s="13"/>
      <c r="AMI2848" s="0"/>
      <c r="AMJ2848" s="0"/>
    </row>
    <row r="2849" s="39" customFormat="true" ht="13.8" hidden="false" customHeight="false" outlineLevel="0" collapsed="false">
      <c r="A2849" s="16" t="n">
        <v>40304272</v>
      </c>
      <c r="B2849" s="17" t="s">
        <v>2878</v>
      </c>
      <c r="C2849" s="18" t="n">
        <v>0.04</v>
      </c>
      <c r="D2849" s="18" t="s">
        <v>2637</v>
      </c>
      <c r="E2849" s="16" t="s">
        <v>50</v>
      </c>
      <c r="F2849" s="19" t="n">
        <f aca="false">IF(C2849="",VLOOKUP(E2849,'PORTE E UCO'!$A$5:$D$46,4,0),VLOOKUP(E2849,'PORTE E UCO'!$A$5:$D$46,4,0)*C2849)</f>
        <v>0.70646224</v>
      </c>
      <c r="G2849" s="20" t="n">
        <v>0.387</v>
      </c>
      <c r="H2849" s="21" t="n">
        <f aca="false">G2849*$R$2</f>
        <v>7.613695584</v>
      </c>
      <c r="I2849" s="16" t="n">
        <v>0</v>
      </c>
      <c r="J2849" s="22" t="str">
        <f aca="false">IF(I2849&gt;=1,F2849*$J$2,"")</f>
        <v/>
      </c>
      <c r="K2849" s="22" t="str">
        <f aca="false">IF(I2849&gt;=2,F2849*$K$2,"")</f>
        <v/>
      </c>
      <c r="L2849" s="22" t="str">
        <f aca="false">IF(I2849&gt;=3,F2849*$L$2,"")</f>
        <v/>
      </c>
      <c r="M2849" s="22" t="str">
        <f aca="false">IF(I2849&gt;=4,F2849*$M$2,"")</f>
        <v/>
      </c>
      <c r="N2849" s="16" t="n">
        <v>0</v>
      </c>
      <c r="O2849" s="16" t="n">
        <v>0</v>
      </c>
      <c r="P2849" s="23" t="n">
        <v>0</v>
      </c>
      <c r="Q2849" s="22"/>
      <c r="R2849" s="38"/>
      <c r="S2849" s="25" t="n">
        <f aca="false">SUM(F2849,H2849,J2849,K2849,L2849,M2849)</f>
        <v>8.320157824</v>
      </c>
      <c r="T2849" s="25" t="n">
        <f aca="false">SUM(F2849,H2849,J2849,K2849,L2849,M2849,Q2849)</f>
        <v>8.320157824</v>
      </c>
      <c r="AMH2849" s="13"/>
      <c r="AMI2849" s="0"/>
      <c r="AMJ2849" s="0"/>
    </row>
    <row r="2850" s="39" customFormat="true" ht="13.8" hidden="false" customHeight="false" outlineLevel="0" collapsed="false">
      <c r="A2850" s="27" t="n">
        <v>40304280</v>
      </c>
      <c r="B2850" s="28" t="s">
        <v>2879</v>
      </c>
      <c r="C2850" s="29" t="n">
        <v>0.01</v>
      </c>
      <c r="D2850" s="29" t="s">
        <v>2637</v>
      </c>
      <c r="E2850" s="27" t="s">
        <v>50</v>
      </c>
      <c r="F2850" s="19" t="n">
        <f aca="false">IF(C2850="",VLOOKUP(E2850,'PORTE E UCO'!$A$5:$D$46,4,0),VLOOKUP(E2850,'PORTE E UCO'!$A$5:$D$46,4,0)*C2850)</f>
        <v>0.17661556</v>
      </c>
      <c r="G2850" s="30" t="n">
        <v>0.81</v>
      </c>
      <c r="H2850" s="21" t="n">
        <f aca="false">G2850*$R$2</f>
        <v>15.93564192</v>
      </c>
      <c r="I2850" s="27" t="n">
        <v>0</v>
      </c>
      <c r="J2850" s="22" t="str">
        <f aca="false">IF(I2850&gt;=1,F2850*$J$2,"")</f>
        <v/>
      </c>
      <c r="K2850" s="22" t="str">
        <f aca="false">IF(I2850&gt;=2,F2850*$K$2,"")</f>
        <v/>
      </c>
      <c r="L2850" s="22" t="str">
        <f aca="false">IF(I2850&gt;=3,F2850*$L$2,"")</f>
        <v/>
      </c>
      <c r="M2850" s="22" t="str">
        <f aca="false">IF(I2850&gt;=4,F2850*$M$2,"")</f>
        <v/>
      </c>
      <c r="N2850" s="27" t="n">
        <v>0</v>
      </c>
      <c r="O2850" s="27" t="n">
        <v>0</v>
      </c>
      <c r="P2850" s="31" t="n">
        <v>0</v>
      </c>
      <c r="Q2850" s="32"/>
      <c r="R2850" s="38"/>
      <c r="S2850" s="25" t="n">
        <f aca="false">SUM(F2850,H2850,J2850,K2850,L2850,M2850)</f>
        <v>16.11225748</v>
      </c>
      <c r="T2850" s="25" t="n">
        <f aca="false">SUM(F2850,H2850,J2850,K2850,L2850,M2850,Q2850)</f>
        <v>16.11225748</v>
      </c>
      <c r="AMH2850" s="13"/>
      <c r="AMI2850" s="0"/>
      <c r="AMJ2850" s="0"/>
    </row>
    <row r="2851" s="39" customFormat="true" ht="13.8" hidden="false" customHeight="false" outlineLevel="0" collapsed="false">
      <c r="A2851" s="16" t="n">
        <v>40304299</v>
      </c>
      <c r="B2851" s="17" t="s">
        <v>2880</v>
      </c>
      <c r="C2851" s="18" t="n">
        <v>0.01</v>
      </c>
      <c r="D2851" s="18" t="s">
        <v>2637</v>
      </c>
      <c r="E2851" s="16" t="s">
        <v>50</v>
      </c>
      <c r="F2851" s="19" t="n">
        <f aca="false">IF(C2851="",VLOOKUP(E2851,'PORTE E UCO'!$A$5:$D$46,4,0),VLOOKUP(E2851,'PORTE E UCO'!$A$5:$D$46,4,0)*C2851)</f>
        <v>0.17661556</v>
      </c>
      <c r="G2851" s="20" t="n">
        <v>0.63</v>
      </c>
      <c r="H2851" s="21" t="n">
        <f aca="false">G2851*$R$2</f>
        <v>12.39438816</v>
      </c>
      <c r="I2851" s="16" t="n">
        <v>0</v>
      </c>
      <c r="J2851" s="22" t="str">
        <f aca="false">IF(I2851&gt;=1,F2851*$J$2,"")</f>
        <v/>
      </c>
      <c r="K2851" s="22" t="str">
        <f aca="false">IF(I2851&gt;=2,F2851*$K$2,"")</f>
        <v/>
      </c>
      <c r="L2851" s="22" t="str">
        <f aca="false">IF(I2851&gt;=3,F2851*$L$2,"")</f>
        <v/>
      </c>
      <c r="M2851" s="22" t="str">
        <f aca="false">IF(I2851&gt;=4,F2851*$M$2,"")</f>
        <v/>
      </c>
      <c r="N2851" s="16" t="n">
        <v>0</v>
      </c>
      <c r="O2851" s="16" t="n">
        <v>0</v>
      </c>
      <c r="P2851" s="23" t="n">
        <v>0</v>
      </c>
      <c r="Q2851" s="22"/>
      <c r="R2851" s="38"/>
      <c r="S2851" s="25" t="n">
        <f aca="false">SUM(F2851,H2851,J2851,K2851,L2851,M2851)</f>
        <v>12.57100372</v>
      </c>
      <c r="T2851" s="25" t="n">
        <f aca="false">SUM(F2851,H2851,J2851,K2851,L2851,M2851,Q2851)</f>
        <v>12.57100372</v>
      </c>
      <c r="AMH2851" s="13"/>
      <c r="AMI2851" s="0"/>
      <c r="AMJ2851" s="0"/>
    </row>
    <row r="2852" s="39" customFormat="true" ht="13.8" hidden="false" customHeight="false" outlineLevel="0" collapsed="false">
      <c r="A2852" s="27" t="n">
        <v>40304302</v>
      </c>
      <c r="B2852" s="28" t="s">
        <v>2881</v>
      </c>
      <c r="C2852" s="29" t="n">
        <v>0.01</v>
      </c>
      <c r="D2852" s="29" t="s">
        <v>2637</v>
      </c>
      <c r="E2852" s="27" t="s">
        <v>50</v>
      </c>
      <c r="F2852" s="19" t="n">
        <f aca="false">IF(C2852="",VLOOKUP(E2852,'PORTE E UCO'!$A$5:$D$46,4,0),VLOOKUP(E2852,'PORTE E UCO'!$A$5:$D$46,4,0)*C2852)</f>
        <v>0.17661556</v>
      </c>
      <c r="G2852" s="30" t="n">
        <v>0.63</v>
      </c>
      <c r="H2852" s="21" t="n">
        <f aca="false">G2852*$R$2</f>
        <v>12.39438816</v>
      </c>
      <c r="I2852" s="27" t="n">
        <v>0</v>
      </c>
      <c r="J2852" s="22" t="str">
        <f aca="false">IF(I2852&gt;=1,F2852*$J$2,"")</f>
        <v/>
      </c>
      <c r="K2852" s="22" t="str">
        <f aca="false">IF(I2852&gt;=2,F2852*$K$2,"")</f>
        <v/>
      </c>
      <c r="L2852" s="22" t="str">
        <f aca="false">IF(I2852&gt;=3,F2852*$L$2,"")</f>
        <v/>
      </c>
      <c r="M2852" s="22" t="str">
        <f aca="false">IF(I2852&gt;=4,F2852*$M$2,"")</f>
        <v/>
      </c>
      <c r="N2852" s="27" t="n">
        <v>0</v>
      </c>
      <c r="O2852" s="27" t="n">
        <v>0</v>
      </c>
      <c r="P2852" s="31" t="n">
        <v>0</v>
      </c>
      <c r="Q2852" s="32"/>
      <c r="R2852" s="38"/>
      <c r="S2852" s="25" t="n">
        <f aca="false">SUM(F2852,H2852,J2852,K2852,L2852,M2852)</f>
        <v>12.57100372</v>
      </c>
      <c r="T2852" s="25" t="n">
        <f aca="false">SUM(F2852,H2852,J2852,K2852,L2852,M2852,Q2852)</f>
        <v>12.57100372</v>
      </c>
      <c r="AMH2852" s="13"/>
      <c r="AMI2852" s="0"/>
      <c r="AMJ2852" s="0"/>
    </row>
    <row r="2853" s="39" customFormat="true" ht="13.8" hidden="false" customHeight="false" outlineLevel="0" collapsed="false">
      <c r="A2853" s="16" t="n">
        <v>40304310</v>
      </c>
      <c r="B2853" s="17" t="s">
        <v>2882</v>
      </c>
      <c r="C2853" s="18" t="n">
        <v>0.04</v>
      </c>
      <c r="D2853" s="18" t="s">
        <v>2637</v>
      </c>
      <c r="E2853" s="16" t="s">
        <v>50</v>
      </c>
      <c r="F2853" s="19" t="n">
        <f aca="false">IF(C2853="",VLOOKUP(E2853,'PORTE E UCO'!$A$5:$D$46,4,0),VLOOKUP(E2853,'PORTE E UCO'!$A$5:$D$46,4,0)*C2853)</f>
        <v>0.70646224</v>
      </c>
      <c r="G2853" s="20" t="n">
        <v>0.387</v>
      </c>
      <c r="H2853" s="21" t="n">
        <f aca="false">G2853*$R$2</f>
        <v>7.613695584</v>
      </c>
      <c r="I2853" s="16" t="n">
        <v>0</v>
      </c>
      <c r="J2853" s="22" t="str">
        <f aca="false">IF(I2853&gt;=1,F2853*$J$2,"")</f>
        <v/>
      </c>
      <c r="K2853" s="22" t="str">
        <f aca="false">IF(I2853&gt;=2,F2853*$K$2,"")</f>
        <v/>
      </c>
      <c r="L2853" s="22" t="str">
        <f aca="false">IF(I2853&gt;=3,F2853*$L$2,"")</f>
        <v/>
      </c>
      <c r="M2853" s="22" t="str">
        <f aca="false">IF(I2853&gt;=4,F2853*$M$2,"")</f>
        <v/>
      </c>
      <c r="N2853" s="16" t="n">
        <v>0</v>
      </c>
      <c r="O2853" s="16" t="n">
        <v>0</v>
      </c>
      <c r="P2853" s="23" t="n">
        <v>0</v>
      </c>
      <c r="Q2853" s="22"/>
      <c r="R2853" s="38"/>
      <c r="S2853" s="25" t="n">
        <f aca="false">SUM(F2853,H2853,J2853,K2853,L2853,M2853)</f>
        <v>8.320157824</v>
      </c>
      <c r="T2853" s="25" t="n">
        <f aca="false">SUM(F2853,H2853,J2853,K2853,L2853,M2853,Q2853)</f>
        <v>8.320157824</v>
      </c>
      <c r="AMH2853" s="13"/>
      <c r="AMI2853" s="0"/>
      <c r="AMJ2853" s="0"/>
    </row>
    <row r="2854" s="39" customFormat="true" ht="13.8" hidden="false" customHeight="false" outlineLevel="0" collapsed="false">
      <c r="A2854" s="27" t="n">
        <v>40304329</v>
      </c>
      <c r="B2854" s="28" t="s">
        <v>2883</v>
      </c>
      <c r="C2854" s="29" t="n">
        <v>0.04</v>
      </c>
      <c r="D2854" s="29" t="s">
        <v>2637</v>
      </c>
      <c r="E2854" s="27" t="s">
        <v>50</v>
      </c>
      <c r="F2854" s="19" t="n">
        <f aca="false">IF(C2854="",VLOOKUP(E2854,'PORTE E UCO'!$A$5:$D$46,4,0),VLOOKUP(E2854,'PORTE E UCO'!$A$5:$D$46,4,0)*C2854)</f>
        <v>0.70646224</v>
      </c>
      <c r="G2854" s="30" t="n">
        <v>0.387</v>
      </c>
      <c r="H2854" s="21" t="n">
        <f aca="false">G2854*$R$2</f>
        <v>7.613695584</v>
      </c>
      <c r="I2854" s="27" t="n">
        <v>0</v>
      </c>
      <c r="J2854" s="22" t="str">
        <f aca="false">IF(I2854&gt;=1,F2854*$J$2,"")</f>
        <v/>
      </c>
      <c r="K2854" s="22" t="str">
        <f aca="false">IF(I2854&gt;=2,F2854*$K$2,"")</f>
        <v/>
      </c>
      <c r="L2854" s="22" t="str">
        <f aca="false">IF(I2854&gt;=3,F2854*$L$2,"")</f>
        <v/>
      </c>
      <c r="M2854" s="22" t="str">
        <f aca="false">IF(I2854&gt;=4,F2854*$M$2,"")</f>
        <v/>
      </c>
      <c r="N2854" s="27" t="n">
        <v>0</v>
      </c>
      <c r="O2854" s="27" t="n">
        <v>0</v>
      </c>
      <c r="P2854" s="31" t="n">
        <v>0</v>
      </c>
      <c r="Q2854" s="32"/>
      <c r="R2854" s="38"/>
      <c r="S2854" s="25" t="n">
        <f aca="false">SUM(F2854,H2854,J2854,K2854,L2854,M2854)</f>
        <v>8.320157824</v>
      </c>
      <c r="T2854" s="25" t="n">
        <f aca="false">SUM(F2854,H2854,J2854,K2854,L2854,M2854,Q2854)</f>
        <v>8.320157824</v>
      </c>
      <c r="AMH2854" s="13"/>
      <c r="AMI2854" s="0"/>
      <c r="AMJ2854" s="0"/>
    </row>
    <row r="2855" s="39" customFormat="true" ht="13.8" hidden="false" customHeight="false" outlineLevel="0" collapsed="false">
      <c r="A2855" s="16" t="n">
        <v>40304337</v>
      </c>
      <c r="B2855" s="17" t="s">
        <v>2884</v>
      </c>
      <c r="C2855" s="18" t="n">
        <v>0.01</v>
      </c>
      <c r="D2855" s="18" t="s">
        <v>2637</v>
      </c>
      <c r="E2855" s="16" t="s">
        <v>50</v>
      </c>
      <c r="F2855" s="19" t="n">
        <f aca="false">IF(C2855="",VLOOKUP(E2855,'PORTE E UCO'!$A$5:$D$46,4,0),VLOOKUP(E2855,'PORTE E UCO'!$A$5:$D$46,4,0)*C2855)</f>
        <v>0.17661556</v>
      </c>
      <c r="G2855" s="20" t="n">
        <v>0.63</v>
      </c>
      <c r="H2855" s="21" t="n">
        <f aca="false">G2855*$R$2</f>
        <v>12.39438816</v>
      </c>
      <c r="I2855" s="16" t="n">
        <v>0</v>
      </c>
      <c r="J2855" s="22" t="str">
        <f aca="false">IF(I2855&gt;=1,F2855*$J$2,"")</f>
        <v/>
      </c>
      <c r="K2855" s="22" t="str">
        <f aca="false">IF(I2855&gt;=2,F2855*$K$2,"")</f>
        <v/>
      </c>
      <c r="L2855" s="22" t="str">
        <f aca="false">IF(I2855&gt;=3,F2855*$L$2,"")</f>
        <v/>
      </c>
      <c r="M2855" s="22" t="str">
        <f aca="false">IF(I2855&gt;=4,F2855*$M$2,"")</f>
        <v/>
      </c>
      <c r="N2855" s="16" t="n">
        <v>0</v>
      </c>
      <c r="O2855" s="16" t="n">
        <v>0</v>
      </c>
      <c r="P2855" s="23" t="n">
        <v>0</v>
      </c>
      <c r="Q2855" s="22"/>
      <c r="R2855" s="38"/>
      <c r="S2855" s="25" t="n">
        <f aca="false">SUM(F2855,H2855,J2855,K2855,L2855,M2855)</f>
        <v>12.57100372</v>
      </c>
      <c r="T2855" s="25" t="n">
        <f aca="false">SUM(F2855,H2855,J2855,K2855,L2855,M2855,Q2855)</f>
        <v>12.57100372</v>
      </c>
      <c r="AMH2855" s="13"/>
      <c r="AMI2855" s="0"/>
      <c r="AMJ2855" s="0"/>
    </row>
    <row r="2856" s="39" customFormat="true" ht="13.8" hidden="false" customHeight="false" outlineLevel="0" collapsed="false">
      <c r="A2856" s="27" t="n">
        <v>40304353</v>
      </c>
      <c r="B2856" s="28" t="s">
        <v>2885</v>
      </c>
      <c r="C2856" s="29" t="n">
        <v>0.1</v>
      </c>
      <c r="D2856" s="29" t="s">
        <v>2637</v>
      </c>
      <c r="E2856" s="27" t="s">
        <v>50</v>
      </c>
      <c r="F2856" s="19" t="n">
        <f aca="false">IF(C2856="",VLOOKUP(E2856,'PORTE E UCO'!$A$5:$D$46,4,0),VLOOKUP(E2856,'PORTE E UCO'!$A$5:$D$46,4,0)*C2856)</f>
        <v>1.7661556</v>
      </c>
      <c r="G2856" s="30" t="n">
        <v>2.097</v>
      </c>
      <c r="H2856" s="21" t="n">
        <f aca="false">G2856*$R$2</f>
        <v>41.255606304</v>
      </c>
      <c r="I2856" s="27" t="n">
        <v>0</v>
      </c>
      <c r="J2856" s="22" t="str">
        <f aca="false">IF(I2856&gt;=1,F2856*$J$2,"")</f>
        <v/>
      </c>
      <c r="K2856" s="22" t="str">
        <f aca="false">IF(I2856&gt;=2,F2856*$K$2,"")</f>
        <v/>
      </c>
      <c r="L2856" s="22" t="str">
        <f aca="false">IF(I2856&gt;=3,F2856*$L$2,"")</f>
        <v/>
      </c>
      <c r="M2856" s="22" t="str">
        <f aca="false">IF(I2856&gt;=4,F2856*$M$2,"")</f>
        <v/>
      </c>
      <c r="N2856" s="27" t="n">
        <v>0</v>
      </c>
      <c r="O2856" s="27" t="n">
        <v>0</v>
      </c>
      <c r="P2856" s="31" t="n">
        <v>0</v>
      </c>
      <c r="Q2856" s="32"/>
      <c r="R2856" s="38"/>
      <c r="S2856" s="25" t="n">
        <f aca="false">SUM(F2856,H2856,J2856,K2856,L2856,M2856)</f>
        <v>43.021761904</v>
      </c>
      <c r="T2856" s="25" t="n">
        <f aca="false">SUM(F2856,H2856,J2856,K2856,L2856,M2856,Q2856)</f>
        <v>43.021761904</v>
      </c>
      <c r="AMH2856" s="13"/>
      <c r="AMI2856" s="0"/>
      <c r="AMJ2856" s="0"/>
    </row>
    <row r="2857" s="39" customFormat="true" ht="13.8" hidden="false" customHeight="false" outlineLevel="0" collapsed="false">
      <c r="A2857" s="16" t="n">
        <v>40304833</v>
      </c>
      <c r="B2857" s="17" t="s">
        <v>2886</v>
      </c>
      <c r="C2857" s="18" t="n">
        <v>0.01</v>
      </c>
      <c r="D2857" s="18" t="s">
        <v>2637</v>
      </c>
      <c r="E2857" s="16" t="s">
        <v>50</v>
      </c>
      <c r="F2857" s="19" t="n">
        <f aca="false">IF(C2857="",VLOOKUP(E2857,'PORTE E UCO'!$A$5:$D$46,4,0),VLOOKUP(E2857,'PORTE E UCO'!$A$5:$D$46,4,0)*C2857)</f>
        <v>0.17661556</v>
      </c>
      <c r="G2857" s="20" t="n">
        <v>0.514</v>
      </c>
      <c r="H2857" s="21" t="n">
        <f aca="false">G2857*$R$2</f>
        <v>10.112246848</v>
      </c>
      <c r="I2857" s="16" t="n">
        <v>0</v>
      </c>
      <c r="J2857" s="22" t="str">
        <f aca="false">IF(I2857&gt;=1,F2857*$J$2,"")</f>
        <v/>
      </c>
      <c r="K2857" s="22" t="str">
        <f aca="false">IF(I2857&gt;=2,F2857*$K$2,"")</f>
        <v/>
      </c>
      <c r="L2857" s="22" t="str">
        <f aca="false">IF(I2857&gt;=3,F2857*$L$2,"")</f>
        <v/>
      </c>
      <c r="M2857" s="22" t="str">
        <f aca="false">IF(I2857&gt;=4,F2857*$M$2,"")</f>
        <v/>
      </c>
      <c r="N2857" s="16" t="n">
        <v>0</v>
      </c>
      <c r="O2857" s="16" t="n">
        <v>0</v>
      </c>
      <c r="P2857" s="23" t="n">
        <v>0</v>
      </c>
      <c r="Q2857" s="22"/>
      <c r="R2857" s="38"/>
      <c r="S2857" s="25" t="n">
        <f aca="false">SUM(F2857,H2857,J2857,K2857,L2857,M2857)</f>
        <v>10.288862408</v>
      </c>
      <c r="T2857" s="25" t="n">
        <f aca="false">SUM(F2857,H2857,J2857,K2857,L2857,M2857,Q2857)</f>
        <v>10.288862408</v>
      </c>
      <c r="AMH2857" s="13"/>
      <c r="AMI2857" s="0"/>
      <c r="AMJ2857" s="0"/>
    </row>
    <row r="2858" s="39" customFormat="true" ht="13.8" hidden="false" customHeight="false" outlineLevel="0" collapsed="false">
      <c r="A2858" s="27" t="n">
        <v>40304345</v>
      </c>
      <c r="B2858" s="28" t="s">
        <v>2887</v>
      </c>
      <c r="C2858" s="29" t="n">
        <v>0.01</v>
      </c>
      <c r="D2858" s="29" t="s">
        <v>2637</v>
      </c>
      <c r="E2858" s="27" t="s">
        <v>50</v>
      </c>
      <c r="F2858" s="19" t="n">
        <f aca="false">IF(C2858="",VLOOKUP(E2858,'PORTE E UCO'!$A$5:$D$46,4,0),VLOOKUP(E2858,'PORTE E UCO'!$A$5:$D$46,4,0)*C2858)</f>
        <v>0.17661556</v>
      </c>
      <c r="G2858" s="30" t="n">
        <v>0.63</v>
      </c>
      <c r="H2858" s="21" t="n">
        <f aca="false">G2858*$R$2</f>
        <v>12.39438816</v>
      </c>
      <c r="I2858" s="27" t="n">
        <v>0</v>
      </c>
      <c r="J2858" s="22" t="str">
        <f aca="false">IF(I2858&gt;=1,F2858*$J$2,"")</f>
        <v/>
      </c>
      <c r="K2858" s="22" t="str">
        <f aca="false">IF(I2858&gt;=2,F2858*$K$2,"")</f>
        <v/>
      </c>
      <c r="L2858" s="22" t="str">
        <f aca="false">IF(I2858&gt;=3,F2858*$L$2,"")</f>
        <v/>
      </c>
      <c r="M2858" s="22" t="str">
        <f aca="false">IF(I2858&gt;=4,F2858*$M$2,"")</f>
        <v/>
      </c>
      <c r="N2858" s="27" t="n">
        <v>0</v>
      </c>
      <c r="O2858" s="27" t="n">
        <v>0</v>
      </c>
      <c r="P2858" s="31" t="n">
        <v>0</v>
      </c>
      <c r="Q2858" s="32"/>
      <c r="R2858" s="38"/>
      <c r="S2858" s="25" t="n">
        <f aca="false">SUM(F2858,H2858,J2858,K2858,L2858,M2858)</f>
        <v>12.57100372</v>
      </c>
      <c r="T2858" s="25" t="n">
        <f aca="false">SUM(F2858,H2858,J2858,K2858,L2858,M2858,Q2858)</f>
        <v>12.57100372</v>
      </c>
      <c r="AMH2858" s="13"/>
      <c r="AMI2858" s="0"/>
      <c r="AMJ2858" s="0"/>
    </row>
    <row r="2859" s="39" customFormat="true" ht="13.8" hidden="false" customHeight="false" outlineLevel="0" collapsed="false">
      <c r="A2859" s="16" t="n">
        <v>40304841</v>
      </c>
      <c r="B2859" s="17" t="s">
        <v>2888</v>
      </c>
      <c r="C2859" s="18" t="n">
        <v>0.01</v>
      </c>
      <c r="D2859" s="18" t="s">
        <v>2637</v>
      </c>
      <c r="E2859" s="16" t="s">
        <v>50</v>
      </c>
      <c r="F2859" s="19" t="n">
        <f aca="false">IF(C2859="",VLOOKUP(E2859,'PORTE E UCO'!$A$5:$D$46,4,0),VLOOKUP(E2859,'PORTE E UCO'!$A$5:$D$46,4,0)*C2859)</f>
        <v>0.17661556</v>
      </c>
      <c r="G2859" s="20" t="n">
        <v>0.567</v>
      </c>
      <c r="H2859" s="21" t="n">
        <f aca="false">G2859*$R$2</f>
        <v>11.154949344</v>
      </c>
      <c r="I2859" s="16" t="n">
        <v>0</v>
      </c>
      <c r="J2859" s="22" t="str">
        <f aca="false">IF(I2859&gt;=1,F2859*$J$2,"")</f>
        <v/>
      </c>
      <c r="K2859" s="22" t="str">
        <f aca="false">IF(I2859&gt;=2,F2859*$K$2,"")</f>
        <v/>
      </c>
      <c r="L2859" s="22" t="str">
        <f aca="false">IF(I2859&gt;=3,F2859*$L$2,"")</f>
        <v/>
      </c>
      <c r="M2859" s="22" t="str">
        <f aca="false">IF(I2859&gt;=4,F2859*$M$2,"")</f>
        <v/>
      </c>
      <c r="N2859" s="16" t="n">
        <v>0</v>
      </c>
      <c r="O2859" s="16" t="n">
        <v>0</v>
      </c>
      <c r="P2859" s="23" t="n">
        <v>0</v>
      </c>
      <c r="Q2859" s="22"/>
      <c r="R2859" s="38"/>
      <c r="S2859" s="25" t="n">
        <f aca="false">SUM(F2859,H2859,J2859,K2859,L2859,M2859)</f>
        <v>11.331564904</v>
      </c>
      <c r="T2859" s="25" t="n">
        <f aca="false">SUM(F2859,H2859,J2859,K2859,L2859,M2859,Q2859)</f>
        <v>11.331564904</v>
      </c>
      <c r="AMH2859" s="13"/>
      <c r="AMI2859" s="0"/>
      <c r="AMJ2859" s="0"/>
    </row>
    <row r="2860" s="39" customFormat="true" ht="21.65" hidden="false" customHeight="false" outlineLevel="0" collapsed="false">
      <c r="A2860" s="27" t="n">
        <v>40304850</v>
      </c>
      <c r="B2860" s="28" t="s">
        <v>2889</v>
      </c>
      <c r="C2860" s="29" t="n">
        <v>0.1</v>
      </c>
      <c r="D2860" s="29" t="s">
        <v>2637</v>
      </c>
      <c r="E2860" s="27" t="s">
        <v>50</v>
      </c>
      <c r="F2860" s="19" t="n">
        <f aca="false">IF(C2860="",VLOOKUP(E2860,'PORTE E UCO'!$A$5:$D$46,4,0),VLOOKUP(E2860,'PORTE E UCO'!$A$5:$D$46,4,0)*C2860)</f>
        <v>1.7661556</v>
      </c>
      <c r="G2860" s="30" t="n">
        <v>2.8</v>
      </c>
      <c r="H2860" s="21" t="n">
        <f aca="false">G2860*$R$2</f>
        <v>55.0861696</v>
      </c>
      <c r="I2860" s="27" t="n">
        <v>0</v>
      </c>
      <c r="J2860" s="22" t="str">
        <f aca="false">IF(I2860&gt;=1,F2860*$J$2,"")</f>
        <v/>
      </c>
      <c r="K2860" s="22" t="str">
        <f aca="false">IF(I2860&gt;=2,F2860*$K$2,"")</f>
        <v/>
      </c>
      <c r="L2860" s="22" t="str">
        <f aca="false">IF(I2860&gt;=3,F2860*$L$2,"")</f>
        <v/>
      </c>
      <c r="M2860" s="22" t="str">
        <f aca="false">IF(I2860&gt;=4,F2860*$M$2,"")</f>
        <v/>
      </c>
      <c r="N2860" s="27" t="n">
        <v>0</v>
      </c>
      <c r="O2860" s="27" t="n">
        <v>0</v>
      </c>
      <c r="P2860" s="31" t="n">
        <v>0</v>
      </c>
      <c r="Q2860" s="32"/>
      <c r="R2860" s="38"/>
      <c r="S2860" s="25" t="n">
        <f aca="false">SUM(F2860,H2860,J2860,K2860,L2860,M2860)</f>
        <v>56.8523252</v>
      </c>
      <c r="T2860" s="25" t="n">
        <f aca="false">SUM(F2860,H2860,J2860,K2860,L2860,M2860,Q2860)</f>
        <v>56.8523252</v>
      </c>
      <c r="AMH2860" s="13"/>
      <c r="AMI2860" s="0"/>
      <c r="AMJ2860" s="0"/>
    </row>
    <row r="2861" s="39" customFormat="true" ht="14.95" hidden="false" customHeight="false" outlineLevel="0" collapsed="false">
      <c r="A2861" s="16" t="n">
        <v>40304361</v>
      </c>
      <c r="B2861" s="17" t="s">
        <v>2890</v>
      </c>
      <c r="C2861" s="18" t="n">
        <v>0.01</v>
      </c>
      <c r="D2861" s="18" t="s">
        <v>2637</v>
      </c>
      <c r="E2861" s="16" t="s">
        <v>50</v>
      </c>
      <c r="F2861" s="19" t="n">
        <f aca="false">IF(C2861="",VLOOKUP(E2861,'PORTE E UCO'!$A$5:$D$46,4,0),VLOOKUP(E2861,'PORTE E UCO'!$A$5:$D$46,4,0)*C2861)</f>
        <v>0.17661556</v>
      </c>
      <c r="G2861" s="20" t="n">
        <v>0.87</v>
      </c>
      <c r="H2861" s="21" t="n">
        <f aca="false">G2861*$R$2</f>
        <v>17.11605984</v>
      </c>
      <c r="I2861" s="16" t="n">
        <v>0</v>
      </c>
      <c r="J2861" s="22" t="str">
        <f aca="false">IF(I2861&gt;=1,F2861*$J$2,"")</f>
        <v/>
      </c>
      <c r="K2861" s="22" t="str">
        <f aca="false">IF(I2861&gt;=2,F2861*$K$2,"")</f>
        <v/>
      </c>
      <c r="L2861" s="22" t="str">
        <f aca="false">IF(I2861&gt;=3,F2861*$L$2,"")</f>
        <v/>
      </c>
      <c r="M2861" s="22" t="str">
        <f aca="false">IF(I2861&gt;=4,F2861*$M$2,"")</f>
        <v/>
      </c>
      <c r="N2861" s="16" t="n">
        <v>0</v>
      </c>
      <c r="O2861" s="16" t="n">
        <v>0</v>
      </c>
      <c r="P2861" s="23" t="n">
        <v>0</v>
      </c>
      <c r="Q2861" s="22"/>
      <c r="R2861" s="38"/>
      <c r="S2861" s="25" t="n">
        <f aca="false">SUM(F2861,H2861,J2861,K2861,L2861,M2861)</f>
        <v>17.2926754</v>
      </c>
      <c r="T2861" s="25" t="n">
        <f aca="false">SUM(F2861,H2861,J2861,K2861,L2861,M2861,Q2861)</f>
        <v>17.2926754</v>
      </c>
      <c r="AMH2861" s="13"/>
      <c r="AMI2861" s="0"/>
      <c r="AMJ2861" s="0"/>
    </row>
    <row r="2862" s="39" customFormat="true" ht="13.8" hidden="false" customHeight="false" outlineLevel="0" collapsed="false">
      <c r="A2862" s="27" t="n">
        <v>40304370</v>
      </c>
      <c r="B2862" s="28" t="s">
        <v>2891</v>
      </c>
      <c r="C2862" s="29" t="n">
        <v>0.01</v>
      </c>
      <c r="D2862" s="29" t="s">
        <v>2637</v>
      </c>
      <c r="E2862" s="27" t="s">
        <v>50</v>
      </c>
      <c r="F2862" s="19" t="n">
        <f aca="false">IF(C2862="",VLOOKUP(E2862,'PORTE E UCO'!$A$5:$D$46,4,0),VLOOKUP(E2862,'PORTE E UCO'!$A$5:$D$46,4,0)*C2862)</f>
        <v>0.17661556</v>
      </c>
      <c r="G2862" s="30" t="n">
        <v>0.387</v>
      </c>
      <c r="H2862" s="21" t="n">
        <f aca="false">G2862*$R$2</f>
        <v>7.613695584</v>
      </c>
      <c r="I2862" s="27" t="n">
        <v>0</v>
      </c>
      <c r="J2862" s="22" t="str">
        <f aca="false">IF(I2862&gt;=1,F2862*$J$2,"")</f>
        <v/>
      </c>
      <c r="K2862" s="22" t="str">
        <f aca="false">IF(I2862&gt;=2,F2862*$K$2,"")</f>
        <v/>
      </c>
      <c r="L2862" s="22" t="str">
        <f aca="false">IF(I2862&gt;=3,F2862*$L$2,"")</f>
        <v/>
      </c>
      <c r="M2862" s="22" t="str">
        <f aca="false">IF(I2862&gt;=4,F2862*$M$2,"")</f>
        <v/>
      </c>
      <c r="N2862" s="27" t="n">
        <v>0</v>
      </c>
      <c r="O2862" s="27" t="n">
        <v>0</v>
      </c>
      <c r="P2862" s="31" t="n">
        <v>0</v>
      </c>
      <c r="Q2862" s="32"/>
      <c r="R2862" s="38"/>
      <c r="S2862" s="25" t="n">
        <f aca="false">SUM(F2862,H2862,J2862,K2862,L2862,M2862)</f>
        <v>7.790311144</v>
      </c>
      <c r="T2862" s="25" t="n">
        <f aca="false">SUM(F2862,H2862,J2862,K2862,L2862,M2862,Q2862)</f>
        <v>7.790311144</v>
      </c>
      <c r="AMH2862" s="13"/>
      <c r="AMI2862" s="0"/>
      <c r="AMJ2862" s="0"/>
    </row>
    <row r="2863" s="39" customFormat="true" ht="13.8" hidden="false" customHeight="false" outlineLevel="0" collapsed="false">
      <c r="A2863" s="16" t="n">
        <v>40304388</v>
      </c>
      <c r="B2863" s="17" t="s">
        <v>2892</v>
      </c>
      <c r="C2863" s="18" t="n">
        <v>0.01</v>
      </c>
      <c r="D2863" s="18" t="s">
        <v>2637</v>
      </c>
      <c r="E2863" s="16" t="s">
        <v>50</v>
      </c>
      <c r="F2863" s="19" t="n">
        <f aca="false">IF(C2863="",VLOOKUP(E2863,'PORTE E UCO'!$A$5:$D$46,4,0),VLOOKUP(E2863,'PORTE E UCO'!$A$5:$D$46,4,0)*C2863)</f>
        <v>0.17661556</v>
      </c>
      <c r="G2863" s="20" t="n">
        <v>1.166</v>
      </c>
      <c r="H2863" s="21" t="n">
        <f aca="false">G2863*$R$2</f>
        <v>22.939454912</v>
      </c>
      <c r="I2863" s="16" t="n">
        <v>0</v>
      </c>
      <c r="J2863" s="22" t="str">
        <f aca="false">IF(I2863&gt;=1,F2863*$J$2,"")</f>
        <v/>
      </c>
      <c r="K2863" s="22" t="str">
        <f aca="false">IF(I2863&gt;=2,F2863*$K$2,"")</f>
        <v/>
      </c>
      <c r="L2863" s="22" t="str">
        <f aca="false">IF(I2863&gt;=3,F2863*$L$2,"")</f>
        <v/>
      </c>
      <c r="M2863" s="22" t="str">
        <f aca="false">IF(I2863&gt;=4,F2863*$M$2,"")</f>
        <v/>
      </c>
      <c r="N2863" s="16" t="n">
        <v>0</v>
      </c>
      <c r="O2863" s="16" t="n">
        <v>0</v>
      </c>
      <c r="P2863" s="23" t="n">
        <v>0</v>
      </c>
      <c r="Q2863" s="22"/>
      <c r="R2863" s="38"/>
      <c r="S2863" s="25" t="n">
        <f aca="false">SUM(F2863,H2863,J2863,K2863,L2863,M2863)</f>
        <v>23.116070472</v>
      </c>
      <c r="T2863" s="25" t="n">
        <f aca="false">SUM(F2863,H2863,J2863,K2863,L2863,M2863,Q2863)</f>
        <v>23.116070472</v>
      </c>
      <c r="AMH2863" s="13"/>
      <c r="AMI2863" s="0"/>
      <c r="AMJ2863" s="0"/>
    </row>
    <row r="2864" s="39" customFormat="true" ht="13.8" hidden="false" customHeight="false" outlineLevel="0" collapsed="false">
      <c r="A2864" s="27" t="n">
        <v>40304396</v>
      </c>
      <c r="B2864" s="28" t="s">
        <v>2893</v>
      </c>
      <c r="C2864" s="29" t="n">
        <v>0.1</v>
      </c>
      <c r="D2864" s="29" t="s">
        <v>2637</v>
      </c>
      <c r="E2864" s="27" t="s">
        <v>50</v>
      </c>
      <c r="F2864" s="19" t="n">
        <f aca="false">IF(C2864="",VLOOKUP(E2864,'PORTE E UCO'!$A$5:$D$46,4,0),VLOOKUP(E2864,'PORTE E UCO'!$A$5:$D$46,4,0)*C2864)</f>
        <v>1.7661556</v>
      </c>
      <c r="G2864" s="30" t="n">
        <v>3.204</v>
      </c>
      <c r="H2864" s="21" t="n">
        <f aca="false">G2864*$R$2</f>
        <v>63.034316928</v>
      </c>
      <c r="I2864" s="27" t="n">
        <v>0</v>
      </c>
      <c r="J2864" s="22" t="str">
        <f aca="false">IF(I2864&gt;=1,F2864*$J$2,"")</f>
        <v/>
      </c>
      <c r="K2864" s="22" t="str">
        <f aca="false">IF(I2864&gt;=2,F2864*$K$2,"")</f>
        <v/>
      </c>
      <c r="L2864" s="22" t="str">
        <f aca="false">IF(I2864&gt;=3,F2864*$L$2,"")</f>
        <v/>
      </c>
      <c r="M2864" s="22" t="str">
        <f aca="false">IF(I2864&gt;=4,F2864*$M$2,"")</f>
        <v/>
      </c>
      <c r="N2864" s="27" t="n">
        <v>0</v>
      </c>
      <c r="O2864" s="27" t="n">
        <v>0</v>
      </c>
      <c r="P2864" s="31" t="n">
        <v>0</v>
      </c>
      <c r="Q2864" s="32"/>
      <c r="R2864" s="38"/>
      <c r="S2864" s="25" t="n">
        <f aca="false">SUM(F2864,H2864,J2864,K2864,L2864,M2864)</f>
        <v>64.800472528</v>
      </c>
      <c r="T2864" s="25" t="n">
        <f aca="false">SUM(F2864,H2864,J2864,K2864,L2864,M2864,Q2864)</f>
        <v>64.800472528</v>
      </c>
      <c r="AMH2864" s="13"/>
      <c r="AMI2864" s="0"/>
      <c r="AMJ2864" s="0"/>
    </row>
    <row r="2865" s="39" customFormat="true" ht="13.8" hidden="false" customHeight="false" outlineLevel="0" collapsed="false">
      <c r="A2865" s="16" t="n">
        <v>40304701</v>
      </c>
      <c r="B2865" s="17" t="s">
        <v>2894</v>
      </c>
      <c r="C2865" s="18" t="n">
        <v>0.75</v>
      </c>
      <c r="D2865" s="18" t="s">
        <v>2637</v>
      </c>
      <c r="E2865" s="16" t="s">
        <v>50</v>
      </c>
      <c r="F2865" s="19" t="n">
        <f aca="false">IF(C2865="",VLOOKUP(E2865,'PORTE E UCO'!$A$5:$D$46,4,0),VLOOKUP(E2865,'PORTE E UCO'!$A$5:$D$46,4,0)*C2865)</f>
        <v>13.246167</v>
      </c>
      <c r="G2865" s="20" t="n">
        <v>24.066</v>
      </c>
      <c r="H2865" s="21" t="n">
        <f aca="false">G2865*$R$2</f>
        <v>473.465627712</v>
      </c>
      <c r="I2865" s="16" t="n">
        <v>0</v>
      </c>
      <c r="J2865" s="22" t="str">
        <f aca="false">IF(I2865&gt;=1,F2865*$J$2,"")</f>
        <v/>
      </c>
      <c r="K2865" s="22" t="str">
        <f aca="false">IF(I2865&gt;=2,F2865*$K$2,"")</f>
        <v/>
      </c>
      <c r="L2865" s="22" t="str">
        <f aca="false">IF(I2865&gt;=3,F2865*$L$2,"")</f>
        <v/>
      </c>
      <c r="M2865" s="22" t="str">
        <f aca="false">IF(I2865&gt;=4,F2865*$M$2,"")</f>
        <v/>
      </c>
      <c r="N2865" s="16" t="n">
        <v>0</v>
      </c>
      <c r="O2865" s="16" t="n">
        <v>0</v>
      </c>
      <c r="P2865" s="23" t="n">
        <v>0</v>
      </c>
      <c r="Q2865" s="22"/>
      <c r="R2865" s="38"/>
      <c r="S2865" s="25" t="n">
        <f aca="false">SUM(F2865,H2865,J2865,K2865,L2865,M2865)</f>
        <v>486.711794712</v>
      </c>
      <c r="T2865" s="25" t="n">
        <f aca="false">SUM(F2865,H2865,J2865,K2865,L2865,M2865,Q2865)</f>
        <v>486.711794712</v>
      </c>
      <c r="AMH2865" s="13"/>
      <c r="AMI2865" s="0"/>
      <c r="AMJ2865" s="0"/>
    </row>
    <row r="2866" s="39" customFormat="true" ht="13.8" hidden="false" customHeight="false" outlineLevel="0" collapsed="false">
      <c r="A2866" s="27" t="n">
        <v>40304710</v>
      </c>
      <c r="B2866" s="28" t="s">
        <v>2895</v>
      </c>
      <c r="C2866" s="29" t="n">
        <v>0.5</v>
      </c>
      <c r="D2866" s="29" t="s">
        <v>2637</v>
      </c>
      <c r="E2866" s="27" t="s">
        <v>50</v>
      </c>
      <c r="F2866" s="19" t="n">
        <f aca="false">IF(C2866="",VLOOKUP(E2866,'PORTE E UCO'!$A$5:$D$46,4,0),VLOOKUP(E2866,'PORTE E UCO'!$A$5:$D$46,4,0)*C2866)</f>
        <v>8.830778</v>
      </c>
      <c r="G2866" s="30" t="n">
        <v>21.276</v>
      </c>
      <c r="H2866" s="21" t="n">
        <f aca="false">G2866*$R$2</f>
        <v>418.576194432</v>
      </c>
      <c r="I2866" s="27" t="n">
        <v>0</v>
      </c>
      <c r="J2866" s="22" t="str">
        <f aca="false">IF(I2866&gt;=1,F2866*$J$2,"")</f>
        <v/>
      </c>
      <c r="K2866" s="22" t="str">
        <f aca="false">IF(I2866&gt;=2,F2866*$K$2,"")</f>
        <v/>
      </c>
      <c r="L2866" s="22" t="str">
        <f aca="false">IF(I2866&gt;=3,F2866*$L$2,"")</f>
        <v/>
      </c>
      <c r="M2866" s="22" t="str">
        <f aca="false">IF(I2866&gt;=4,F2866*$M$2,"")</f>
        <v/>
      </c>
      <c r="N2866" s="27" t="n">
        <v>0</v>
      </c>
      <c r="O2866" s="27" t="n">
        <v>0</v>
      </c>
      <c r="P2866" s="31" t="n">
        <v>0</v>
      </c>
      <c r="Q2866" s="32"/>
      <c r="R2866" s="38"/>
      <c r="S2866" s="25" t="n">
        <f aca="false">SUM(F2866,H2866,J2866,K2866,L2866,M2866)</f>
        <v>427.406972432</v>
      </c>
      <c r="T2866" s="25" t="n">
        <f aca="false">SUM(F2866,H2866,J2866,K2866,L2866,M2866,Q2866)</f>
        <v>427.406972432</v>
      </c>
      <c r="AMH2866" s="13"/>
      <c r="AMI2866" s="0"/>
      <c r="AMJ2866" s="0"/>
    </row>
    <row r="2867" s="39" customFormat="true" ht="14.95" hidden="false" customHeight="false" outlineLevel="0" collapsed="false">
      <c r="A2867" s="16" t="n">
        <v>40304728</v>
      </c>
      <c r="B2867" s="17" t="s">
        <v>2896</v>
      </c>
      <c r="C2867" s="18" t="n">
        <v>0.75</v>
      </c>
      <c r="D2867" s="18" t="s">
        <v>2637</v>
      </c>
      <c r="E2867" s="16" t="s">
        <v>50</v>
      </c>
      <c r="F2867" s="19" t="n">
        <f aca="false">IF(C2867="",VLOOKUP(E2867,'PORTE E UCO'!$A$5:$D$46,4,0),VLOOKUP(E2867,'PORTE E UCO'!$A$5:$D$46,4,0)*C2867)</f>
        <v>13.246167</v>
      </c>
      <c r="G2867" s="20" t="n">
        <v>48.492</v>
      </c>
      <c r="H2867" s="21" t="n">
        <f aca="false">G2867*$R$2</f>
        <v>954.013762944</v>
      </c>
      <c r="I2867" s="16" t="n">
        <v>0</v>
      </c>
      <c r="J2867" s="22" t="str">
        <f aca="false">IF(I2867&gt;=1,F2867*$J$2,"")</f>
        <v/>
      </c>
      <c r="K2867" s="22" t="str">
        <f aca="false">IF(I2867&gt;=2,F2867*$K$2,"")</f>
        <v/>
      </c>
      <c r="L2867" s="22" t="str">
        <f aca="false">IF(I2867&gt;=3,F2867*$L$2,"")</f>
        <v/>
      </c>
      <c r="M2867" s="22" t="str">
        <f aca="false">IF(I2867&gt;=4,F2867*$M$2,"")</f>
        <v/>
      </c>
      <c r="N2867" s="16" t="n">
        <v>0</v>
      </c>
      <c r="O2867" s="16" t="n">
        <v>0</v>
      </c>
      <c r="P2867" s="23" t="n">
        <v>0</v>
      </c>
      <c r="Q2867" s="22"/>
      <c r="R2867" s="38"/>
      <c r="S2867" s="25" t="n">
        <f aca="false">SUM(F2867,H2867,J2867,K2867,L2867,M2867)</f>
        <v>967.259929944</v>
      </c>
      <c r="T2867" s="25" t="n">
        <f aca="false">SUM(F2867,H2867,J2867,K2867,L2867,M2867,Q2867)</f>
        <v>967.259929944</v>
      </c>
      <c r="AMH2867" s="13"/>
      <c r="AMI2867" s="0"/>
      <c r="AMJ2867" s="0"/>
    </row>
    <row r="2868" s="39" customFormat="true" ht="14.95" hidden="false" customHeight="false" outlineLevel="0" collapsed="false">
      <c r="A2868" s="27" t="n">
        <v>40304736</v>
      </c>
      <c r="B2868" s="28" t="s">
        <v>2897</v>
      </c>
      <c r="C2868" s="29" t="n">
        <v>0.5</v>
      </c>
      <c r="D2868" s="29" t="s">
        <v>2637</v>
      </c>
      <c r="E2868" s="27" t="s">
        <v>50</v>
      </c>
      <c r="F2868" s="19" t="n">
        <f aca="false">IF(C2868="",VLOOKUP(E2868,'PORTE E UCO'!$A$5:$D$46,4,0),VLOOKUP(E2868,'PORTE E UCO'!$A$5:$D$46,4,0)*C2868)</f>
        <v>8.830778</v>
      </c>
      <c r="G2868" s="30" t="n">
        <v>15.372</v>
      </c>
      <c r="H2868" s="21" t="n">
        <f aca="false">G2868*$R$2</f>
        <v>302.423071104</v>
      </c>
      <c r="I2868" s="27" t="n">
        <v>0</v>
      </c>
      <c r="J2868" s="22" t="str">
        <f aca="false">IF(I2868&gt;=1,F2868*$J$2,"")</f>
        <v/>
      </c>
      <c r="K2868" s="22" t="str">
        <f aca="false">IF(I2868&gt;=2,F2868*$K$2,"")</f>
        <v/>
      </c>
      <c r="L2868" s="22" t="str">
        <f aca="false">IF(I2868&gt;=3,F2868*$L$2,"")</f>
        <v/>
      </c>
      <c r="M2868" s="22" t="str">
        <f aca="false">IF(I2868&gt;=4,F2868*$M$2,"")</f>
        <v/>
      </c>
      <c r="N2868" s="27" t="n">
        <v>0</v>
      </c>
      <c r="O2868" s="27" t="n">
        <v>0</v>
      </c>
      <c r="P2868" s="31" t="n">
        <v>0</v>
      </c>
      <c r="Q2868" s="32"/>
      <c r="R2868" s="38"/>
      <c r="S2868" s="25" t="n">
        <f aca="false">SUM(F2868,H2868,J2868,K2868,L2868,M2868)</f>
        <v>311.253849104</v>
      </c>
      <c r="T2868" s="25" t="n">
        <f aca="false">SUM(F2868,H2868,J2868,K2868,L2868,M2868,Q2868)</f>
        <v>311.253849104</v>
      </c>
      <c r="AMH2868" s="13"/>
      <c r="AMI2868" s="0"/>
      <c r="AMJ2868" s="0"/>
    </row>
    <row r="2869" s="39" customFormat="true" ht="13.8" hidden="false" customHeight="false" outlineLevel="0" collapsed="false">
      <c r="A2869" s="16" t="n">
        <v>40304744</v>
      </c>
      <c r="B2869" s="17" t="s">
        <v>2898</v>
      </c>
      <c r="C2869" s="18" t="n">
        <v>0.5</v>
      </c>
      <c r="D2869" s="18" t="s">
        <v>2637</v>
      </c>
      <c r="E2869" s="16" t="s">
        <v>50</v>
      </c>
      <c r="F2869" s="19" t="n">
        <f aca="false">IF(C2869="",VLOOKUP(E2869,'PORTE E UCO'!$A$5:$D$46,4,0),VLOOKUP(E2869,'PORTE E UCO'!$A$5:$D$46,4,0)*C2869)</f>
        <v>8.830778</v>
      </c>
      <c r="G2869" s="20" t="n">
        <v>15.372</v>
      </c>
      <c r="H2869" s="21" t="n">
        <f aca="false">G2869*$R$2</f>
        <v>302.423071104</v>
      </c>
      <c r="I2869" s="16" t="n">
        <v>0</v>
      </c>
      <c r="J2869" s="22" t="str">
        <f aca="false">IF(I2869&gt;=1,F2869*$J$2,"")</f>
        <v/>
      </c>
      <c r="K2869" s="22" t="str">
        <f aca="false">IF(I2869&gt;=2,F2869*$K$2,"")</f>
        <v/>
      </c>
      <c r="L2869" s="22" t="str">
        <f aca="false">IF(I2869&gt;=3,F2869*$L$2,"")</f>
        <v/>
      </c>
      <c r="M2869" s="22" t="str">
        <f aca="false">IF(I2869&gt;=4,F2869*$M$2,"")</f>
        <v/>
      </c>
      <c r="N2869" s="16" t="n">
        <v>0</v>
      </c>
      <c r="O2869" s="16" t="n">
        <v>0</v>
      </c>
      <c r="P2869" s="23" t="n">
        <v>0</v>
      </c>
      <c r="Q2869" s="22"/>
      <c r="R2869" s="38"/>
      <c r="S2869" s="25" t="n">
        <f aca="false">SUM(F2869,H2869,J2869,K2869,L2869,M2869)</f>
        <v>311.253849104</v>
      </c>
      <c r="T2869" s="25" t="n">
        <f aca="false">SUM(F2869,H2869,J2869,K2869,L2869,M2869,Q2869)</f>
        <v>311.253849104</v>
      </c>
      <c r="AMH2869" s="13"/>
      <c r="AMI2869" s="0"/>
      <c r="AMJ2869" s="0"/>
    </row>
    <row r="2870" s="39" customFormat="true" ht="13.8" hidden="false" customHeight="false" outlineLevel="0" collapsed="false">
      <c r="A2870" s="27" t="n">
        <v>40304400</v>
      </c>
      <c r="B2870" s="28" t="s">
        <v>2899</v>
      </c>
      <c r="C2870" s="29" t="n">
        <v>0.5</v>
      </c>
      <c r="D2870" s="29" t="s">
        <v>2637</v>
      </c>
      <c r="E2870" s="27" t="s">
        <v>50</v>
      </c>
      <c r="F2870" s="19" t="n">
        <f aca="false">IF(C2870="",VLOOKUP(E2870,'PORTE E UCO'!$A$5:$D$46,4,0),VLOOKUP(E2870,'PORTE E UCO'!$A$5:$D$46,4,0)*C2870)</f>
        <v>8.830778</v>
      </c>
      <c r="G2870" s="30" t="n">
        <v>12.686</v>
      </c>
      <c r="H2870" s="21" t="n">
        <f aca="false">G2870*$R$2</f>
        <v>249.579695552</v>
      </c>
      <c r="I2870" s="27" t="n">
        <v>0</v>
      </c>
      <c r="J2870" s="22" t="str">
        <f aca="false">IF(I2870&gt;=1,F2870*$J$2,"")</f>
        <v/>
      </c>
      <c r="K2870" s="22" t="str">
        <f aca="false">IF(I2870&gt;=2,F2870*$K$2,"")</f>
        <v/>
      </c>
      <c r="L2870" s="22" t="str">
        <f aca="false">IF(I2870&gt;=3,F2870*$L$2,"")</f>
        <v/>
      </c>
      <c r="M2870" s="22" t="str">
        <f aca="false">IF(I2870&gt;=4,F2870*$M$2,"")</f>
        <v/>
      </c>
      <c r="N2870" s="27" t="n">
        <v>0</v>
      </c>
      <c r="O2870" s="27" t="n">
        <v>0</v>
      </c>
      <c r="P2870" s="31" t="n">
        <v>0</v>
      </c>
      <c r="Q2870" s="32"/>
      <c r="R2870" s="38"/>
      <c r="S2870" s="25" t="n">
        <f aca="false">SUM(F2870,H2870,J2870,K2870,L2870,M2870)</f>
        <v>258.410473552</v>
      </c>
      <c r="T2870" s="25" t="n">
        <f aca="false">SUM(F2870,H2870,J2870,K2870,L2870,M2870,Q2870)</f>
        <v>258.410473552</v>
      </c>
      <c r="AMH2870" s="13"/>
      <c r="AMI2870" s="0"/>
      <c r="AMJ2870" s="0"/>
    </row>
    <row r="2871" s="39" customFormat="true" ht="13.8" hidden="false" customHeight="false" outlineLevel="0" collapsed="false">
      <c r="A2871" s="16" t="n">
        <v>40304760</v>
      </c>
      <c r="B2871" s="17" t="s">
        <v>2900</v>
      </c>
      <c r="C2871" s="18" t="n">
        <v>0.5</v>
      </c>
      <c r="D2871" s="18" t="s">
        <v>2637</v>
      </c>
      <c r="E2871" s="16" t="s">
        <v>50</v>
      </c>
      <c r="F2871" s="19" t="n">
        <f aca="false">IF(C2871="",VLOOKUP(E2871,'PORTE E UCO'!$A$5:$D$46,4,0),VLOOKUP(E2871,'PORTE E UCO'!$A$5:$D$46,4,0)*C2871)</f>
        <v>8.830778</v>
      </c>
      <c r="G2871" s="20" t="n">
        <v>11.25</v>
      </c>
      <c r="H2871" s="21" t="n">
        <f aca="false">G2871*$R$2</f>
        <v>221.32836</v>
      </c>
      <c r="I2871" s="16" t="n">
        <v>0</v>
      </c>
      <c r="J2871" s="22" t="str">
        <f aca="false">IF(I2871&gt;=1,F2871*$J$2,"")</f>
        <v/>
      </c>
      <c r="K2871" s="22" t="str">
        <f aca="false">IF(I2871&gt;=2,F2871*$K$2,"")</f>
        <v/>
      </c>
      <c r="L2871" s="22" t="str">
        <f aca="false">IF(I2871&gt;=3,F2871*$L$2,"")</f>
        <v/>
      </c>
      <c r="M2871" s="22" t="str">
        <f aca="false">IF(I2871&gt;=4,F2871*$M$2,"")</f>
        <v/>
      </c>
      <c r="N2871" s="16" t="n">
        <v>0</v>
      </c>
      <c r="O2871" s="16" t="n">
        <v>0</v>
      </c>
      <c r="P2871" s="23" t="n">
        <v>0</v>
      </c>
      <c r="Q2871" s="22"/>
      <c r="R2871" s="38"/>
      <c r="S2871" s="25" t="n">
        <f aca="false">SUM(F2871,H2871,J2871,K2871,L2871,M2871)</f>
        <v>230.159138</v>
      </c>
      <c r="T2871" s="25" t="n">
        <f aca="false">SUM(F2871,H2871,J2871,K2871,L2871,M2871,Q2871)</f>
        <v>230.159138</v>
      </c>
      <c r="AMH2871" s="13"/>
      <c r="AMI2871" s="0"/>
      <c r="AMJ2871" s="0"/>
    </row>
    <row r="2872" s="39" customFormat="true" ht="13.8" hidden="false" customHeight="false" outlineLevel="0" collapsed="false">
      <c r="A2872" s="27" t="n">
        <v>40304418</v>
      </c>
      <c r="B2872" s="28" t="s">
        <v>2901</v>
      </c>
      <c r="C2872" s="29" t="n">
        <v>0.01</v>
      </c>
      <c r="D2872" s="29" t="s">
        <v>2637</v>
      </c>
      <c r="E2872" s="27" t="s">
        <v>50</v>
      </c>
      <c r="F2872" s="19" t="n">
        <f aca="false">IF(C2872="",VLOOKUP(E2872,'PORTE E UCO'!$A$5:$D$46,4,0),VLOOKUP(E2872,'PORTE E UCO'!$A$5:$D$46,4,0)*C2872)</f>
        <v>0.17661556</v>
      </c>
      <c r="G2872" s="30" t="n">
        <v>0.63</v>
      </c>
      <c r="H2872" s="21" t="n">
        <f aca="false">G2872*$R$2</f>
        <v>12.39438816</v>
      </c>
      <c r="I2872" s="27" t="n">
        <v>0</v>
      </c>
      <c r="J2872" s="22" t="str">
        <f aca="false">IF(I2872&gt;=1,F2872*$J$2,"")</f>
        <v/>
      </c>
      <c r="K2872" s="22" t="str">
        <f aca="false">IF(I2872&gt;=2,F2872*$K$2,"")</f>
        <v/>
      </c>
      <c r="L2872" s="22" t="str">
        <f aca="false">IF(I2872&gt;=3,F2872*$L$2,"")</f>
        <v/>
      </c>
      <c r="M2872" s="22" t="str">
        <f aca="false">IF(I2872&gt;=4,F2872*$M$2,"")</f>
        <v/>
      </c>
      <c r="N2872" s="27" t="n">
        <v>0</v>
      </c>
      <c r="O2872" s="27" t="n">
        <v>0</v>
      </c>
      <c r="P2872" s="31" t="n">
        <v>0</v>
      </c>
      <c r="Q2872" s="32"/>
      <c r="R2872" s="38"/>
      <c r="S2872" s="25" t="n">
        <f aca="false">SUM(F2872,H2872,J2872,K2872,L2872,M2872)</f>
        <v>12.57100372</v>
      </c>
      <c r="T2872" s="25" t="n">
        <f aca="false">SUM(F2872,H2872,J2872,K2872,L2872,M2872,Q2872)</f>
        <v>12.57100372</v>
      </c>
      <c r="AMH2872" s="13"/>
      <c r="AMI2872" s="0"/>
      <c r="AMJ2872" s="0"/>
    </row>
    <row r="2873" s="39" customFormat="true" ht="13.8" hidden="false" customHeight="false" outlineLevel="0" collapsed="false">
      <c r="A2873" s="16" t="n">
        <v>40304949</v>
      </c>
      <c r="B2873" s="17" t="s">
        <v>2902</v>
      </c>
      <c r="C2873" s="18"/>
      <c r="D2873" s="18"/>
      <c r="E2873" s="16" t="s">
        <v>50</v>
      </c>
      <c r="F2873" s="19" t="n">
        <f aca="false">IF(C2873="",VLOOKUP(E2873,'PORTE E UCO'!$A$5:$D$46,4,0),VLOOKUP(E2873,'PORTE E UCO'!$A$5:$D$46,4,0)*C2873)</f>
        <v>17.661556</v>
      </c>
      <c r="G2873" s="20" t="n">
        <v>8.27</v>
      </c>
      <c r="H2873" s="21" t="n">
        <f aca="false">G2873*$R$2</f>
        <v>162.70093664</v>
      </c>
      <c r="I2873" s="16" t="n">
        <v>0</v>
      </c>
      <c r="J2873" s="22" t="str">
        <f aca="false">IF(I2873&gt;=1,F2873*$J$2,"")</f>
        <v/>
      </c>
      <c r="K2873" s="22" t="str">
        <f aca="false">IF(I2873&gt;=2,F2873*$K$2,"")</f>
        <v/>
      </c>
      <c r="L2873" s="22" t="str">
        <f aca="false">IF(I2873&gt;=3,F2873*$L$2,"")</f>
        <v/>
      </c>
      <c r="M2873" s="22" t="str">
        <f aca="false">IF(I2873&gt;=4,F2873*$M$2,"")</f>
        <v/>
      </c>
      <c r="N2873" s="16" t="n">
        <v>0</v>
      </c>
      <c r="O2873" s="16" t="n">
        <v>0</v>
      </c>
      <c r="P2873" s="23" t="n">
        <v>0</v>
      </c>
      <c r="Q2873" s="22"/>
      <c r="R2873" s="38"/>
      <c r="S2873" s="25" t="n">
        <f aca="false">SUM(F2873,H2873,J2873,K2873,L2873,M2873)</f>
        <v>180.36249264</v>
      </c>
      <c r="T2873" s="25" t="n">
        <f aca="false">SUM(F2873,H2873,J2873,K2873,L2873,M2873,Q2873)</f>
        <v>180.36249264</v>
      </c>
      <c r="AMH2873" s="13"/>
      <c r="AMI2873" s="0"/>
      <c r="AMJ2873" s="0"/>
    </row>
    <row r="2874" s="39" customFormat="true" ht="13.8" hidden="false" customHeight="false" outlineLevel="0" collapsed="false">
      <c r="A2874" s="27" t="n">
        <v>40304485</v>
      </c>
      <c r="B2874" s="28" t="s">
        <v>2903</v>
      </c>
      <c r="C2874" s="29"/>
      <c r="D2874" s="29"/>
      <c r="E2874" s="27" t="s">
        <v>50</v>
      </c>
      <c r="F2874" s="19" t="n">
        <f aca="false">IF(C2874="",VLOOKUP(E2874,'PORTE E UCO'!$A$5:$D$46,4,0),VLOOKUP(E2874,'PORTE E UCO'!$A$5:$D$46,4,0)*C2874)</f>
        <v>17.661556</v>
      </c>
      <c r="G2874" s="30" t="n">
        <v>8.27</v>
      </c>
      <c r="H2874" s="21" t="n">
        <f aca="false">G2874*$R$2</f>
        <v>162.70093664</v>
      </c>
      <c r="I2874" s="27" t="n">
        <v>0</v>
      </c>
      <c r="J2874" s="22" t="str">
        <f aca="false">IF(I2874&gt;=1,F2874*$J$2,"")</f>
        <v/>
      </c>
      <c r="K2874" s="22" t="str">
        <f aca="false">IF(I2874&gt;=2,F2874*$K$2,"")</f>
        <v/>
      </c>
      <c r="L2874" s="22" t="str">
        <f aca="false">IF(I2874&gt;=3,F2874*$L$2,"")</f>
        <v/>
      </c>
      <c r="M2874" s="22" t="str">
        <f aca="false">IF(I2874&gt;=4,F2874*$M$2,"")</f>
        <v/>
      </c>
      <c r="N2874" s="27" t="n">
        <v>0</v>
      </c>
      <c r="O2874" s="27" t="n">
        <v>0</v>
      </c>
      <c r="P2874" s="31" t="n">
        <v>0</v>
      </c>
      <c r="Q2874" s="32"/>
      <c r="R2874" s="38"/>
      <c r="S2874" s="25" t="n">
        <f aca="false">SUM(F2874,H2874,J2874,K2874,L2874,M2874)</f>
        <v>180.36249264</v>
      </c>
      <c r="T2874" s="25" t="n">
        <f aca="false">SUM(F2874,H2874,J2874,K2874,L2874,M2874,Q2874)</f>
        <v>180.36249264</v>
      </c>
      <c r="AMH2874" s="13"/>
      <c r="AMI2874" s="0"/>
      <c r="AMJ2874" s="0"/>
    </row>
    <row r="2875" s="39" customFormat="true" ht="13.8" hidden="false" customHeight="false" outlineLevel="0" collapsed="false">
      <c r="A2875" s="16" t="n">
        <v>40304434</v>
      </c>
      <c r="B2875" s="17" t="s">
        <v>2904</v>
      </c>
      <c r="C2875" s="18" t="n">
        <v>0.01</v>
      </c>
      <c r="D2875" s="18" t="s">
        <v>2637</v>
      </c>
      <c r="E2875" s="16" t="s">
        <v>50</v>
      </c>
      <c r="F2875" s="19" t="n">
        <f aca="false">IF(C2875="",VLOOKUP(E2875,'PORTE E UCO'!$A$5:$D$46,4,0),VLOOKUP(E2875,'PORTE E UCO'!$A$5:$D$46,4,0)*C2875)</f>
        <v>0.17661556</v>
      </c>
      <c r="G2875" s="20" t="n">
        <v>0.837</v>
      </c>
      <c r="H2875" s="21" t="n">
        <f aca="false">G2875*$R$2</f>
        <v>16.466829984</v>
      </c>
      <c r="I2875" s="16" t="n">
        <v>0</v>
      </c>
      <c r="J2875" s="22" t="str">
        <f aca="false">IF(I2875&gt;=1,F2875*$J$2,"")</f>
        <v/>
      </c>
      <c r="K2875" s="22" t="str">
        <f aca="false">IF(I2875&gt;=2,F2875*$K$2,"")</f>
        <v/>
      </c>
      <c r="L2875" s="22" t="str">
        <f aca="false">IF(I2875&gt;=3,F2875*$L$2,"")</f>
        <v/>
      </c>
      <c r="M2875" s="22" t="str">
        <f aca="false">IF(I2875&gt;=4,F2875*$M$2,"")</f>
        <v/>
      </c>
      <c r="N2875" s="16" t="n">
        <v>0</v>
      </c>
      <c r="O2875" s="16" t="n">
        <v>0</v>
      </c>
      <c r="P2875" s="23" t="n">
        <v>0</v>
      </c>
      <c r="Q2875" s="22"/>
      <c r="R2875" s="38"/>
      <c r="S2875" s="25" t="n">
        <f aca="false">SUM(F2875,H2875,J2875,K2875,L2875,M2875)</f>
        <v>16.643445544</v>
      </c>
      <c r="T2875" s="25" t="n">
        <f aca="false">SUM(F2875,H2875,J2875,K2875,L2875,M2875,Q2875)</f>
        <v>16.643445544</v>
      </c>
      <c r="AMH2875" s="13"/>
      <c r="AMI2875" s="0"/>
      <c r="AMJ2875" s="0"/>
    </row>
    <row r="2876" s="39" customFormat="true" ht="13.8" hidden="false" customHeight="false" outlineLevel="0" collapsed="false">
      <c r="A2876" s="27" t="n">
        <v>40304892</v>
      </c>
      <c r="B2876" s="28" t="s">
        <v>2905</v>
      </c>
      <c r="C2876" s="29" t="n">
        <v>0.1</v>
      </c>
      <c r="D2876" s="29" t="s">
        <v>2637</v>
      </c>
      <c r="E2876" s="27" t="s">
        <v>50</v>
      </c>
      <c r="F2876" s="19" t="n">
        <f aca="false">IF(C2876="",VLOOKUP(E2876,'PORTE E UCO'!$A$5:$D$46,4,0),VLOOKUP(E2876,'PORTE E UCO'!$A$5:$D$46,4,0)*C2876)</f>
        <v>1.7661556</v>
      </c>
      <c r="G2876" s="30" t="n">
        <v>5.004</v>
      </c>
      <c r="H2876" s="21" t="n">
        <f aca="false">G2876*$R$2</f>
        <v>98.446854528</v>
      </c>
      <c r="I2876" s="27" t="n">
        <v>0</v>
      </c>
      <c r="J2876" s="22" t="str">
        <f aca="false">IF(I2876&gt;=1,F2876*$J$2,"")</f>
        <v/>
      </c>
      <c r="K2876" s="22" t="str">
        <f aca="false">IF(I2876&gt;=2,F2876*$K$2,"")</f>
        <v/>
      </c>
      <c r="L2876" s="22" t="str">
        <f aca="false">IF(I2876&gt;=3,F2876*$L$2,"")</f>
        <v/>
      </c>
      <c r="M2876" s="22" t="str">
        <f aca="false">IF(I2876&gt;=4,F2876*$M$2,"")</f>
        <v/>
      </c>
      <c r="N2876" s="27" t="n">
        <v>0</v>
      </c>
      <c r="O2876" s="27" t="n">
        <v>0</v>
      </c>
      <c r="P2876" s="31" t="n">
        <v>0</v>
      </c>
      <c r="Q2876" s="32"/>
      <c r="R2876" s="38"/>
      <c r="S2876" s="25" t="n">
        <f aca="false">SUM(F2876,H2876,J2876,K2876,L2876,M2876)</f>
        <v>100.213010128</v>
      </c>
      <c r="T2876" s="25" t="n">
        <f aca="false">SUM(F2876,H2876,J2876,K2876,L2876,M2876,Q2876)</f>
        <v>100.213010128</v>
      </c>
      <c r="AMH2876" s="13"/>
      <c r="AMI2876" s="0"/>
      <c r="AMJ2876" s="0"/>
    </row>
    <row r="2877" s="39" customFormat="true" ht="13.8" hidden="false" customHeight="false" outlineLevel="0" collapsed="false">
      <c r="A2877" s="16" t="n">
        <v>40304450</v>
      </c>
      <c r="B2877" s="17" t="s">
        <v>2906</v>
      </c>
      <c r="C2877" s="18" t="n">
        <v>0.1</v>
      </c>
      <c r="D2877" s="18" t="s">
        <v>2637</v>
      </c>
      <c r="E2877" s="16" t="s">
        <v>50</v>
      </c>
      <c r="F2877" s="19" t="n">
        <f aca="false">IF(C2877="",VLOOKUP(E2877,'PORTE E UCO'!$A$5:$D$46,4,0),VLOOKUP(E2877,'PORTE E UCO'!$A$5:$D$46,4,0)*C2877)</f>
        <v>1.7661556</v>
      </c>
      <c r="G2877" s="20" t="n">
        <v>5.544</v>
      </c>
      <c r="H2877" s="21" t="n">
        <f aca="false">G2877*$R$2</f>
        <v>109.070615808</v>
      </c>
      <c r="I2877" s="16" t="n">
        <v>0</v>
      </c>
      <c r="J2877" s="22" t="str">
        <f aca="false">IF(I2877&gt;=1,F2877*$J$2,"")</f>
        <v/>
      </c>
      <c r="K2877" s="22" t="str">
        <f aca="false">IF(I2877&gt;=2,F2877*$K$2,"")</f>
        <v/>
      </c>
      <c r="L2877" s="22" t="str">
        <f aca="false">IF(I2877&gt;=3,F2877*$L$2,"")</f>
        <v/>
      </c>
      <c r="M2877" s="22" t="str">
        <f aca="false">IF(I2877&gt;=4,F2877*$M$2,"")</f>
        <v/>
      </c>
      <c r="N2877" s="16" t="n">
        <v>0</v>
      </c>
      <c r="O2877" s="16" t="n">
        <v>0</v>
      </c>
      <c r="P2877" s="23" t="n">
        <v>0</v>
      </c>
      <c r="Q2877" s="22"/>
      <c r="R2877" s="38"/>
      <c r="S2877" s="25" t="n">
        <f aca="false">SUM(F2877,H2877,J2877,K2877,L2877,M2877)</f>
        <v>110.836771408</v>
      </c>
      <c r="T2877" s="25" t="n">
        <f aca="false">SUM(F2877,H2877,J2877,K2877,L2877,M2877,Q2877)</f>
        <v>110.836771408</v>
      </c>
      <c r="AMH2877" s="13"/>
      <c r="AMI2877" s="0"/>
      <c r="AMJ2877" s="0"/>
    </row>
    <row r="2878" s="39" customFormat="true" ht="13.8" hidden="false" customHeight="false" outlineLevel="0" collapsed="false">
      <c r="A2878" s="27" t="n">
        <v>40304469</v>
      </c>
      <c r="B2878" s="28" t="s">
        <v>2907</v>
      </c>
      <c r="C2878" s="29" t="n">
        <v>0.1</v>
      </c>
      <c r="D2878" s="29" t="s">
        <v>2637</v>
      </c>
      <c r="E2878" s="27" t="s">
        <v>50</v>
      </c>
      <c r="F2878" s="19" t="n">
        <f aca="false">IF(C2878="",VLOOKUP(E2878,'PORTE E UCO'!$A$5:$D$46,4,0),VLOOKUP(E2878,'PORTE E UCO'!$A$5:$D$46,4,0)*C2878)</f>
        <v>1.7661556</v>
      </c>
      <c r="G2878" s="30" t="n">
        <v>8.091</v>
      </c>
      <c r="H2878" s="21" t="n">
        <f aca="false">G2878*$R$2</f>
        <v>159.179356512</v>
      </c>
      <c r="I2878" s="27" t="n">
        <v>0</v>
      </c>
      <c r="J2878" s="22" t="str">
        <f aca="false">IF(I2878&gt;=1,F2878*$J$2,"")</f>
        <v/>
      </c>
      <c r="K2878" s="22" t="str">
        <f aca="false">IF(I2878&gt;=2,F2878*$K$2,"")</f>
        <v/>
      </c>
      <c r="L2878" s="22" t="str">
        <f aca="false">IF(I2878&gt;=3,F2878*$L$2,"")</f>
        <v/>
      </c>
      <c r="M2878" s="22" t="str">
        <f aca="false">IF(I2878&gt;=4,F2878*$M$2,"")</f>
        <v/>
      </c>
      <c r="N2878" s="27" t="n">
        <v>0</v>
      </c>
      <c r="O2878" s="27" t="n">
        <v>0</v>
      </c>
      <c r="P2878" s="31" t="n">
        <v>0</v>
      </c>
      <c r="Q2878" s="32"/>
      <c r="R2878" s="38"/>
      <c r="S2878" s="25" t="n">
        <f aca="false">SUM(F2878,H2878,J2878,K2878,L2878,M2878)</f>
        <v>160.945512112</v>
      </c>
      <c r="T2878" s="25" t="n">
        <f aca="false">SUM(F2878,H2878,J2878,K2878,L2878,M2878,Q2878)</f>
        <v>160.945512112</v>
      </c>
      <c r="AMH2878" s="13"/>
      <c r="AMI2878" s="0"/>
      <c r="AMJ2878" s="0"/>
    </row>
    <row r="2879" s="39" customFormat="true" ht="13.8" hidden="false" customHeight="false" outlineLevel="0" collapsed="false">
      <c r="A2879" s="16" t="n">
        <v>40304477</v>
      </c>
      <c r="B2879" s="17" t="s">
        <v>2908</v>
      </c>
      <c r="C2879" s="18" t="n">
        <v>0.04</v>
      </c>
      <c r="D2879" s="18" t="s">
        <v>2637</v>
      </c>
      <c r="E2879" s="16" t="s">
        <v>50</v>
      </c>
      <c r="F2879" s="19" t="n">
        <f aca="false">IF(C2879="",VLOOKUP(E2879,'PORTE E UCO'!$A$5:$D$46,4,0),VLOOKUP(E2879,'PORTE E UCO'!$A$5:$D$46,4,0)*C2879)</f>
        <v>0.70646224</v>
      </c>
      <c r="G2879" s="20" t="n">
        <v>0.387</v>
      </c>
      <c r="H2879" s="21" t="n">
        <f aca="false">G2879*$R$2</f>
        <v>7.613695584</v>
      </c>
      <c r="I2879" s="16" t="n">
        <v>0</v>
      </c>
      <c r="J2879" s="22" t="str">
        <f aca="false">IF(I2879&gt;=1,F2879*$J$2,"")</f>
        <v/>
      </c>
      <c r="K2879" s="22" t="str">
        <f aca="false">IF(I2879&gt;=2,F2879*$K$2,"")</f>
        <v/>
      </c>
      <c r="L2879" s="22" t="str">
        <f aca="false">IF(I2879&gt;=3,F2879*$L$2,"")</f>
        <v/>
      </c>
      <c r="M2879" s="22" t="str">
        <f aca="false">IF(I2879&gt;=4,F2879*$M$2,"")</f>
        <v/>
      </c>
      <c r="N2879" s="16" t="n">
        <v>0</v>
      </c>
      <c r="O2879" s="16" t="n">
        <v>0</v>
      </c>
      <c r="P2879" s="23" t="n">
        <v>0</v>
      </c>
      <c r="Q2879" s="22"/>
      <c r="R2879" s="38"/>
      <c r="S2879" s="25" t="n">
        <f aca="false">SUM(F2879,H2879,J2879,K2879,L2879,M2879)</f>
        <v>8.320157824</v>
      </c>
      <c r="T2879" s="25" t="n">
        <f aca="false">SUM(F2879,H2879,J2879,K2879,L2879,M2879,Q2879)</f>
        <v>8.320157824</v>
      </c>
      <c r="AMH2879" s="13"/>
      <c r="AMI2879" s="0"/>
      <c r="AMJ2879" s="0"/>
    </row>
    <row r="2880" s="39" customFormat="true" ht="13.8" hidden="false" customHeight="false" outlineLevel="0" collapsed="false">
      <c r="A2880" s="27" t="n">
        <v>40304493</v>
      </c>
      <c r="B2880" s="28" t="s">
        <v>2909</v>
      </c>
      <c r="C2880" s="29" t="n">
        <v>0.1</v>
      </c>
      <c r="D2880" s="29" t="s">
        <v>2637</v>
      </c>
      <c r="E2880" s="27" t="s">
        <v>50</v>
      </c>
      <c r="F2880" s="19" t="n">
        <f aca="false">IF(C2880="",VLOOKUP(E2880,'PORTE E UCO'!$A$5:$D$46,4,0),VLOOKUP(E2880,'PORTE E UCO'!$A$5:$D$46,4,0)*C2880)</f>
        <v>1.7661556</v>
      </c>
      <c r="G2880" s="30" t="n">
        <v>5.004</v>
      </c>
      <c r="H2880" s="21" t="n">
        <f aca="false">G2880*$R$2</f>
        <v>98.446854528</v>
      </c>
      <c r="I2880" s="27" t="n">
        <v>0</v>
      </c>
      <c r="J2880" s="22" t="str">
        <f aca="false">IF(I2880&gt;=1,F2880*$J$2,"")</f>
        <v/>
      </c>
      <c r="K2880" s="22" t="str">
        <f aca="false">IF(I2880&gt;=2,F2880*$K$2,"")</f>
        <v/>
      </c>
      <c r="L2880" s="22" t="str">
        <f aca="false">IF(I2880&gt;=3,F2880*$L$2,"")</f>
        <v/>
      </c>
      <c r="M2880" s="22" t="str">
        <f aca="false">IF(I2880&gt;=4,F2880*$M$2,"")</f>
        <v/>
      </c>
      <c r="N2880" s="27" t="n">
        <v>0</v>
      </c>
      <c r="O2880" s="27" t="n">
        <v>0</v>
      </c>
      <c r="P2880" s="31" t="n">
        <v>0</v>
      </c>
      <c r="Q2880" s="32"/>
      <c r="R2880" s="38"/>
      <c r="S2880" s="25" t="n">
        <f aca="false">SUM(F2880,H2880,J2880,K2880,L2880,M2880)</f>
        <v>100.213010128</v>
      </c>
      <c r="T2880" s="25" t="n">
        <f aca="false">SUM(F2880,H2880,J2880,K2880,L2880,M2880,Q2880)</f>
        <v>100.213010128</v>
      </c>
      <c r="AMH2880" s="13"/>
      <c r="AMI2880" s="0"/>
      <c r="AMJ2880" s="0"/>
    </row>
    <row r="2881" s="39" customFormat="true" ht="13.8" hidden="false" customHeight="false" outlineLevel="0" collapsed="false">
      <c r="A2881" s="16" t="n">
        <v>40304779</v>
      </c>
      <c r="B2881" s="17" t="s">
        <v>2910</v>
      </c>
      <c r="C2881" s="18" t="n">
        <v>0.1</v>
      </c>
      <c r="D2881" s="18" t="s">
        <v>2637</v>
      </c>
      <c r="E2881" s="16" t="s">
        <v>50</v>
      </c>
      <c r="F2881" s="19" t="n">
        <f aca="false">IF(C2881="",VLOOKUP(E2881,'PORTE E UCO'!$A$5:$D$46,4,0),VLOOKUP(E2881,'PORTE E UCO'!$A$5:$D$46,4,0)*C2881)</f>
        <v>1.7661556</v>
      </c>
      <c r="G2881" s="20" t="n">
        <v>5.544</v>
      </c>
      <c r="H2881" s="21" t="n">
        <f aca="false">G2881*$R$2</f>
        <v>109.070615808</v>
      </c>
      <c r="I2881" s="16" t="n">
        <v>0</v>
      </c>
      <c r="J2881" s="22" t="str">
        <f aca="false">IF(I2881&gt;=1,F2881*$J$2,"")</f>
        <v/>
      </c>
      <c r="K2881" s="22" t="str">
        <f aca="false">IF(I2881&gt;=2,F2881*$K$2,"")</f>
        <v/>
      </c>
      <c r="L2881" s="22" t="str">
        <f aca="false">IF(I2881&gt;=3,F2881*$L$2,"")</f>
        <v/>
      </c>
      <c r="M2881" s="22" t="str">
        <f aca="false">IF(I2881&gt;=4,F2881*$M$2,"")</f>
        <v/>
      </c>
      <c r="N2881" s="16" t="n">
        <v>0</v>
      </c>
      <c r="O2881" s="16" t="n">
        <v>0</v>
      </c>
      <c r="P2881" s="23" t="n">
        <v>0</v>
      </c>
      <c r="Q2881" s="22"/>
      <c r="R2881" s="38"/>
      <c r="S2881" s="25" t="n">
        <f aca="false">SUM(F2881,H2881,J2881,K2881,L2881,M2881)</f>
        <v>110.836771408</v>
      </c>
      <c r="T2881" s="25" t="n">
        <f aca="false">SUM(F2881,H2881,J2881,K2881,L2881,M2881,Q2881)</f>
        <v>110.836771408</v>
      </c>
      <c r="AMH2881" s="13"/>
      <c r="AMI2881" s="0"/>
      <c r="AMJ2881" s="0"/>
    </row>
    <row r="2882" s="39" customFormat="true" ht="13.8" hidden="false" customHeight="false" outlineLevel="0" collapsed="false">
      <c r="A2882" s="27" t="n">
        <v>40304507</v>
      </c>
      <c r="B2882" s="28" t="s">
        <v>2911</v>
      </c>
      <c r="C2882" s="29" t="n">
        <v>0.1</v>
      </c>
      <c r="D2882" s="29" t="s">
        <v>2637</v>
      </c>
      <c r="E2882" s="27" t="s">
        <v>50</v>
      </c>
      <c r="F2882" s="19" t="n">
        <f aca="false">IF(C2882="",VLOOKUP(E2882,'PORTE E UCO'!$A$5:$D$46,4,0),VLOOKUP(E2882,'PORTE E UCO'!$A$5:$D$46,4,0)*C2882)</f>
        <v>1.7661556</v>
      </c>
      <c r="G2882" s="30" t="n">
        <v>5.544</v>
      </c>
      <c r="H2882" s="21" t="n">
        <f aca="false">G2882*$R$2</f>
        <v>109.070615808</v>
      </c>
      <c r="I2882" s="27" t="n">
        <v>0</v>
      </c>
      <c r="J2882" s="22" t="str">
        <f aca="false">IF(I2882&gt;=1,F2882*$J$2,"")</f>
        <v/>
      </c>
      <c r="K2882" s="22" t="str">
        <f aca="false">IF(I2882&gt;=2,F2882*$K$2,"")</f>
        <v/>
      </c>
      <c r="L2882" s="22" t="str">
        <f aca="false">IF(I2882&gt;=3,F2882*$L$2,"")</f>
        <v/>
      </c>
      <c r="M2882" s="22" t="str">
        <f aca="false">IF(I2882&gt;=4,F2882*$M$2,"")</f>
        <v/>
      </c>
      <c r="N2882" s="27" t="n">
        <v>0</v>
      </c>
      <c r="O2882" s="27" t="n">
        <v>0</v>
      </c>
      <c r="P2882" s="31" t="n">
        <v>0</v>
      </c>
      <c r="Q2882" s="32"/>
      <c r="R2882" s="38"/>
      <c r="S2882" s="25" t="n">
        <f aca="false">SUM(F2882,H2882,J2882,K2882,L2882,M2882)</f>
        <v>110.836771408</v>
      </c>
      <c r="T2882" s="25" t="n">
        <f aca="false">SUM(F2882,H2882,J2882,K2882,L2882,M2882,Q2882)</f>
        <v>110.836771408</v>
      </c>
      <c r="AMH2882" s="13"/>
      <c r="AMI2882" s="0"/>
      <c r="AMJ2882" s="0"/>
    </row>
    <row r="2883" s="39" customFormat="true" ht="13.8" hidden="false" customHeight="false" outlineLevel="0" collapsed="false">
      <c r="A2883" s="16" t="n">
        <v>40304787</v>
      </c>
      <c r="B2883" s="17" t="s">
        <v>2912</v>
      </c>
      <c r="C2883" s="18" t="n">
        <v>0.5</v>
      </c>
      <c r="D2883" s="18" t="s">
        <v>2637</v>
      </c>
      <c r="E2883" s="16" t="s">
        <v>50</v>
      </c>
      <c r="F2883" s="19" t="n">
        <f aca="false">IF(C2883="",VLOOKUP(E2883,'PORTE E UCO'!$A$5:$D$46,4,0),VLOOKUP(E2883,'PORTE E UCO'!$A$5:$D$46,4,0)*C2883)</f>
        <v>8.830778</v>
      </c>
      <c r="G2883" s="20" t="n">
        <v>14.742</v>
      </c>
      <c r="H2883" s="21" t="n">
        <f aca="false">G2883*$R$2</f>
        <v>290.028682944</v>
      </c>
      <c r="I2883" s="16" t="n">
        <v>0</v>
      </c>
      <c r="J2883" s="22" t="str">
        <f aca="false">IF(I2883&gt;=1,F2883*$J$2,"")</f>
        <v/>
      </c>
      <c r="K2883" s="22" t="str">
        <f aca="false">IF(I2883&gt;=2,F2883*$K$2,"")</f>
        <v/>
      </c>
      <c r="L2883" s="22" t="str">
        <f aca="false">IF(I2883&gt;=3,F2883*$L$2,"")</f>
        <v/>
      </c>
      <c r="M2883" s="22" t="str">
        <f aca="false">IF(I2883&gt;=4,F2883*$M$2,"")</f>
        <v/>
      </c>
      <c r="N2883" s="16" t="n">
        <v>0</v>
      </c>
      <c r="O2883" s="16" t="n">
        <v>0</v>
      </c>
      <c r="P2883" s="23" t="n">
        <v>0</v>
      </c>
      <c r="Q2883" s="22"/>
      <c r="R2883" s="38"/>
      <c r="S2883" s="25" t="n">
        <f aca="false">SUM(F2883,H2883,J2883,K2883,L2883,M2883)</f>
        <v>298.859460944</v>
      </c>
      <c r="T2883" s="25" t="n">
        <f aca="false">SUM(F2883,H2883,J2883,K2883,L2883,M2883,Q2883)</f>
        <v>298.859460944</v>
      </c>
      <c r="AMH2883" s="13"/>
      <c r="AMI2883" s="0"/>
      <c r="AMJ2883" s="0"/>
    </row>
    <row r="2884" s="39" customFormat="true" ht="13.8" hidden="false" customHeight="false" outlineLevel="0" collapsed="false">
      <c r="A2884" s="27" t="n">
        <v>40304515</v>
      </c>
      <c r="B2884" s="28" t="s">
        <v>2913</v>
      </c>
      <c r="C2884" s="29" t="n">
        <v>0.1</v>
      </c>
      <c r="D2884" s="29" t="s">
        <v>2637</v>
      </c>
      <c r="E2884" s="27" t="s">
        <v>50</v>
      </c>
      <c r="F2884" s="19" t="n">
        <f aca="false">IF(C2884="",VLOOKUP(E2884,'PORTE E UCO'!$A$5:$D$46,4,0),VLOOKUP(E2884,'PORTE E UCO'!$A$5:$D$46,4,0)*C2884)</f>
        <v>1.7661556</v>
      </c>
      <c r="G2884" s="30" t="n">
        <v>8.091</v>
      </c>
      <c r="H2884" s="21" t="n">
        <f aca="false">G2884*$R$2</f>
        <v>159.179356512</v>
      </c>
      <c r="I2884" s="27" t="n">
        <v>0</v>
      </c>
      <c r="J2884" s="22" t="str">
        <f aca="false">IF(I2884&gt;=1,F2884*$J$2,"")</f>
        <v/>
      </c>
      <c r="K2884" s="22" t="str">
        <f aca="false">IF(I2884&gt;=2,F2884*$K$2,"")</f>
        <v/>
      </c>
      <c r="L2884" s="22" t="str">
        <f aca="false">IF(I2884&gt;=3,F2884*$L$2,"")</f>
        <v/>
      </c>
      <c r="M2884" s="22" t="str">
        <f aca="false">IF(I2884&gt;=4,F2884*$M$2,"")</f>
        <v/>
      </c>
      <c r="N2884" s="27" t="n">
        <v>0</v>
      </c>
      <c r="O2884" s="27" t="n">
        <v>0</v>
      </c>
      <c r="P2884" s="31" t="n">
        <v>0</v>
      </c>
      <c r="Q2884" s="32"/>
      <c r="R2884" s="38"/>
      <c r="S2884" s="25" t="n">
        <f aca="false">SUM(F2884,H2884,J2884,K2884,L2884,M2884)</f>
        <v>160.945512112</v>
      </c>
      <c r="T2884" s="25" t="n">
        <f aca="false">SUM(F2884,H2884,J2884,K2884,L2884,M2884,Q2884)</f>
        <v>160.945512112</v>
      </c>
      <c r="AMH2884" s="13"/>
      <c r="AMI2884" s="0"/>
      <c r="AMJ2884" s="0"/>
    </row>
    <row r="2885" s="39" customFormat="true" ht="13.8" hidden="false" customHeight="false" outlineLevel="0" collapsed="false">
      <c r="A2885" s="16" t="n">
        <v>40304523</v>
      </c>
      <c r="B2885" s="17" t="s">
        <v>2914</v>
      </c>
      <c r="C2885" s="18" t="n">
        <v>0.04</v>
      </c>
      <c r="D2885" s="18" t="s">
        <v>2637</v>
      </c>
      <c r="E2885" s="16" t="s">
        <v>50</v>
      </c>
      <c r="F2885" s="19" t="n">
        <f aca="false">IF(C2885="",VLOOKUP(E2885,'PORTE E UCO'!$A$5:$D$46,4,0),VLOOKUP(E2885,'PORTE E UCO'!$A$5:$D$46,4,0)*C2885)</f>
        <v>0.70646224</v>
      </c>
      <c r="G2885" s="20" t="n">
        <v>1.44</v>
      </c>
      <c r="H2885" s="21" t="n">
        <f aca="false">G2885*$R$2</f>
        <v>28.33003008</v>
      </c>
      <c r="I2885" s="16" t="n">
        <v>0</v>
      </c>
      <c r="J2885" s="22" t="str">
        <f aca="false">IF(I2885&gt;=1,F2885*$J$2,"")</f>
        <v/>
      </c>
      <c r="K2885" s="22" t="str">
        <f aca="false">IF(I2885&gt;=2,F2885*$K$2,"")</f>
        <v/>
      </c>
      <c r="L2885" s="22" t="str">
        <f aca="false">IF(I2885&gt;=3,F2885*$L$2,"")</f>
        <v/>
      </c>
      <c r="M2885" s="22" t="str">
        <f aca="false">IF(I2885&gt;=4,F2885*$M$2,"")</f>
        <v/>
      </c>
      <c r="N2885" s="16" t="n">
        <v>0</v>
      </c>
      <c r="O2885" s="16" t="n">
        <v>0</v>
      </c>
      <c r="P2885" s="23" t="n">
        <v>0</v>
      </c>
      <c r="Q2885" s="22"/>
      <c r="R2885" s="38"/>
      <c r="S2885" s="25" t="n">
        <f aca="false">SUM(F2885,H2885,J2885,K2885,L2885,M2885)</f>
        <v>29.03649232</v>
      </c>
      <c r="T2885" s="25" t="n">
        <f aca="false">SUM(F2885,H2885,J2885,K2885,L2885,M2885,Q2885)</f>
        <v>29.03649232</v>
      </c>
      <c r="AMH2885" s="13"/>
      <c r="AMI2885" s="0"/>
      <c r="AMJ2885" s="0"/>
    </row>
    <row r="2886" s="39" customFormat="true" ht="13.8" hidden="false" customHeight="false" outlineLevel="0" collapsed="false">
      <c r="A2886" s="27" t="n">
        <v>40319326</v>
      </c>
      <c r="B2886" s="28" t="s">
        <v>2915</v>
      </c>
      <c r="C2886" s="29"/>
      <c r="D2886" s="29"/>
      <c r="E2886" s="27" t="s">
        <v>50</v>
      </c>
      <c r="F2886" s="19" t="n">
        <f aca="false">IF(C2886="",VLOOKUP(E2886,'PORTE E UCO'!$A$5:$D$46,4,0),VLOOKUP(E2886,'PORTE E UCO'!$A$5:$D$46,4,0)*C2886)</f>
        <v>17.661556</v>
      </c>
      <c r="G2886" s="30" t="n">
        <v>16.625</v>
      </c>
      <c r="H2886" s="21" t="n">
        <f aca="false">G2886*$R$2</f>
        <v>327.074132</v>
      </c>
      <c r="I2886" s="27" t="n">
        <v>0</v>
      </c>
      <c r="J2886" s="22" t="str">
        <f aca="false">IF(I2886&gt;=1,F2886*$J$2,"")</f>
        <v/>
      </c>
      <c r="K2886" s="22" t="str">
        <f aca="false">IF(I2886&gt;=2,F2886*$K$2,"")</f>
        <v/>
      </c>
      <c r="L2886" s="22" t="str">
        <f aca="false">IF(I2886&gt;=3,F2886*$L$2,"")</f>
        <v/>
      </c>
      <c r="M2886" s="22" t="str">
        <f aca="false">IF(I2886&gt;=4,F2886*$M$2,"")</f>
        <v/>
      </c>
      <c r="N2886" s="27" t="n">
        <v>0</v>
      </c>
      <c r="O2886" s="27" t="n">
        <v>0</v>
      </c>
      <c r="P2886" s="31" t="n">
        <v>0</v>
      </c>
      <c r="Q2886" s="32"/>
      <c r="R2886" s="38"/>
      <c r="S2886" s="25" t="n">
        <f aca="false">SUM(F2886,H2886,J2886,K2886,L2886,M2886)</f>
        <v>344.735688</v>
      </c>
      <c r="T2886" s="25" t="n">
        <f aca="false">SUM(F2886,H2886,J2886,K2886,L2886,M2886,Q2886)</f>
        <v>344.735688</v>
      </c>
      <c r="AMH2886" s="13"/>
      <c r="AMI2886" s="0"/>
      <c r="AMJ2886" s="0"/>
    </row>
    <row r="2887" s="39" customFormat="true" ht="13.8" hidden="false" customHeight="false" outlineLevel="0" collapsed="false">
      <c r="A2887" s="16" t="n">
        <v>40304531</v>
      </c>
      <c r="B2887" s="17" t="s">
        <v>2916</v>
      </c>
      <c r="C2887" s="18" t="n">
        <v>0.01</v>
      </c>
      <c r="D2887" s="18" t="s">
        <v>2637</v>
      </c>
      <c r="E2887" s="16" t="s">
        <v>50</v>
      </c>
      <c r="F2887" s="19" t="n">
        <f aca="false">IF(C2887="",VLOOKUP(E2887,'PORTE E UCO'!$A$5:$D$46,4,0),VLOOKUP(E2887,'PORTE E UCO'!$A$5:$D$46,4,0)*C2887)</f>
        <v>0.17661556</v>
      </c>
      <c r="G2887" s="20" t="n">
        <v>0.27</v>
      </c>
      <c r="H2887" s="21" t="n">
        <f aca="false">G2887*$R$2</f>
        <v>5.31188064</v>
      </c>
      <c r="I2887" s="16" t="n">
        <v>0</v>
      </c>
      <c r="J2887" s="22" t="str">
        <f aca="false">IF(I2887&gt;=1,F2887*$J$2,"")</f>
        <v/>
      </c>
      <c r="K2887" s="22" t="str">
        <f aca="false">IF(I2887&gt;=2,F2887*$K$2,"")</f>
        <v/>
      </c>
      <c r="L2887" s="22" t="str">
        <f aca="false">IF(I2887&gt;=3,F2887*$L$2,"")</f>
        <v/>
      </c>
      <c r="M2887" s="22" t="str">
        <f aca="false">IF(I2887&gt;=4,F2887*$M$2,"")</f>
        <v/>
      </c>
      <c r="N2887" s="16" t="n">
        <v>0</v>
      </c>
      <c r="O2887" s="16" t="n">
        <v>0</v>
      </c>
      <c r="P2887" s="23" t="n">
        <v>0</v>
      </c>
      <c r="Q2887" s="22"/>
      <c r="R2887" s="38"/>
      <c r="S2887" s="25" t="n">
        <f aca="false">SUM(F2887,H2887,J2887,K2887,L2887,M2887)</f>
        <v>5.4884962</v>
      </c>
      <c r="T2887" s="25" t="n">
        <f aca="false">SUM(F2887,H2887,J2887,K2887,L2887,M2887,Q2887)</f>
        <v>5.4884962</v>
      </c>
      <c r="AMH2887" s="13"/>
      <c r="AMI2887" s="0"/>
      <c r="AMJ2887" s="0"/>
    </row>
    <row r="2888" s="39" customFormat="true" ht="13.8" hidden="false" customHeight="false" outlineLevel="0" collapsed="false">
      <c r="A2888" s="27" t="n">
        <v>40304540</v>
      </c>
      <c r="B2888" s="28" t="s">
        <v>2917</v>
      </c>
      <c r="C2888" s="29" t="n">
        <v>0.01</v>
      </c>
      <c r="D2888" s="29" t="s">
        <v>2637</v>
      </c>
      <c r="E2888" s="27" t="s">
        <v>50</v>
      </c>
      <c r="F2888" s="19" t="n">
        <f aca="false">IF(C2888="",VLOOKUP(E2888,'PORTE E UCO'!$A$5:$D$46,4,0),VLOOKUP(E2888,'PORTE E UCO'!$A$5:$D$46,4,0)*C2888)</f>
        <v>0.17661556</v>
      </c>
      <c r="G2888" s="30" t="n">
        <v>0.567</v>
      </c>
      <c r="H2888" s="21" t="n">
        <f aca="false">G2888*$R$2</f>
        <v>11.154949344</v>
      </c>
      <c r="I2888" s="27" t="n">
        <v>0</v>
      </c>
      <c r="J2888" s="22" t="str">
        <f aca="false">IF(I2888&gt;=1,F2888*$J$2,"")</f>
        <v/>
      </c>
      <c r="K2888" s="22" t="str">
        <f aca="false">IF(I2888&gt;=2,F2888*$K$2,"")</f>
        <v/>
      </c>
      <c r="L2888" s="22" t="str">
        <f aca="false">IF(I2888&gt;=3,F2888*$L$2,"")</f>
        <v/>
      </c>
      <c r="M2888" s="22" t="str">
        <f aca="false">IF(I2888&gt;=4,F2888*$M$2,"")</f>
        <v/>
      </c>
      <c r="N2888" s="27" t="n">
        <v>0</v>
      </c>
      <c r="O2888" s="27" t="n">
        <v>0</v>
      </c>
      <c r="P2888" s="31" t="n">
        <v>0</v>
      </c>
      <c r="Q2888" s="32"/>
      <c r="R2888" s="38"/>
      <c r="S2888" s="25" t="n">
        <f aca="false">SUM(F2888,H2888,J2888,K2888,L2888,M2888)</f>
        <v>11.331564904</v>
      </c>
      <c r="T2888" s="25" t="n">
        <f aca="false">SUM(F2888,H2888,J2888,K2888,L2888,M2888,Q2888)</f>
        <v>11.331564904</v>
      </c>
      <c r="AMH2888" s="13"/>
      <c r="AMI2888" s="0"/>
      <c r="AMJ2888" s="0"/>
    </row>
    <row r="2889" s="39" customFormat="true" ht="13.8" hidden="false" customHeight="false" outlineLevel="0" collapsed="false">
      <c r="A2889" s="16" t="n">
        <v>40304558</v>
      </c>
      <c r="B2889" s="17" t="s">
        <v>2918</v>
      </c>
      <c r="C2889" s="18" t="n">
        <v>0.01</v>
      </c>
      <c r="D2889" s="18" t="s">
        <v>2637</v>
      </c>
      <c r="E2889" s="16" t="s">
        <v>50</v>
      </c>
      <c r="F2889" s="19" t="n">
        <f aca="false">IF(C2889="",VLOOKUP(E2889,'PORTE E UCO'!$A$5:$D$46,4,0),VLOOKUP(E2889,'PORTE E UCO'!$A$5:$D$46,4,0)*C2889)</f>
        <v>0.17661556</v>
      </c>
      <c r="G2889" s="20" t="n">
        <v>0.567</v>
      </c>
      <c r="H2889" s="21" t="n">
        <f aca="false">G2889*$R$2</f>
        <v>11.154949344</v>
      </c>
      <c r="I2889" s="16" t="n">
        <v>0</v>
      </c>
      <c r="J2889" s="22" t="str">
        <f aca="false">IF(I2889&gt;=1,F2889*$J$2,"")</f>
        <v/>
      </c>
      <c r="K2889" s="22" t="str">
        <f aca="false">IF(I2889&gt;=2,F2889*$K$2,"")</f>
        <v/>
      </c>
      <c r="L2889" s="22" t="str">
        <f aca="false">IF(I2889&gt;=3,F2889*$L$2,"")</f>
        <v/>
      </c>
      <c r="M2889" s="22" t="str">
        <f aca="false">IF(I2889&gt;=4,F2889*$M$2,"")</f>
        <v/>
      </c>
      <c r="N2889" s="16" t="n">
        <v>0</v>
      </c>
      <c r="O2889" s="16" t="n">
        <v>0</v>
      </c>
      <c r="P2889" s="23" t="n">
        <v>0</v>
      </c>
      <c r="Q2889" s="22"/>
      <c r="R2889" s="38"/>
      <c r="S2889" s="25" t="n">
        <f aca="false">SUM(F2889,H2889,J2889,K2889,L2889,M2889)</f>
        <v>11.331564904</v>
      </c>
      <c r="T2889" s="25" t="n">
        <f aca="false">SUM(F2889,H2889,J2889,K2889,L2889,M2889,Q2889)</f>
        <v>11.331564904</v>
      </c>
      <c r="AMH2889" s="13"/>
      <c r="AMI2889" s="0"/>
      <c r="AMJ2889" s="0"/>
    </row>
    <row r="2890" s="39" customFormat="true" ht="13.8" hidden="false" customHeight="false" outlineLevel="0" collapsed="false">
      <c r="A2890" s="27" t="n">
        <v>40304566</v>
      </c>
      <c r="B2890" s="28" t="s">
        <v>2919</v>
      </c>
      <c r="C2890" s="29" t="n">
        <v>0.01</v>
      </c>
      <c r="D2890" s="29" t="s">
        <v>2637</v>
      </c>
      <c r="E2890" s="27" t="s">
        <v>50</v>
      </c>
      <c r="F2890" s="19" t="n">
        <f aca="false">IF(C2890="",VLOOKUP(E2890,'PORTE E UCO'!$A$5:$D$46,4,0),VLOOKUP(E2890,'PORTE E UCO'!$A$5:$D$46,4,0)*C2890)</f>
        <v>0.17661556</v>
      </c>
      <c r="G2890" s="30" t="n">
        <v>0.27</v>
      </c>
      <c r="H2890" s="21" t="n">
        <f aca="false">G2890*$R$2</f>
        <v>5.31188064</v>
      </c>
      <c r="I2890" s="27" t="n">
        <v>0</v>
      </c>
      <c r="J2890" s="22" t="str">
        <f aca="false">IF(I2890&gt;=1,F2890*$J$2,"")</f>
        <v/>
      </c>
      <c r="K2890" s="22" t="str">
        <f aca="false">IF(I2890&gt;=2,F2890*$K$2,"")</f>
        <v/>
      </c>
      <c r="L2890" s="22" t="str">
        <f aca="false">IF(I2890&gt;=3,F2890*$L$2,"")</f>
        <v/>
      </c>
      <c r="M2890" s="22" t="str">
        <f aca="false">IF(I2890&gt;=4,F2890*$M$2,"")</f>
        <v/>
      </c>
      <c r="N2890" s="27" t="n">
        <v>0</v>
      </c>
      <c r="O2890" s="27" t="n">
        <v>0</v>
      </c>
      <c r="P2890" s="31" t="n">
        <v>0</v>
      </c>
      <c r="Q2890" s="32"/>
      <c r="R2890" s="38"/>
      <c r="S2890" s="25" t="n">
        <f aca="false">SUM(F2890,H2890,J2890,K2890,L2890,M2890)</f>
        <v>5.4884962</v>
      </c>
      <c r="T2890" s="25" t="n">
        <f aca="false">SUM(F2890,H2890,J2890,K2890,L2890,M2890,Q2890)</f>
        <v>5.4884962</v>
      </c>
      <c r="AMH2890" s="13"/>
      <c r="AMI2890" s="0"/>
      <c r="AMJ2890" s="0"/>
    </row>
    <row r="2891" s="39" customFormat="true" ht="13.8" hidden="false" customHeight="false" outlineLevel="0" collapsed="false">
      <c r="A2891" s="16" t="n">
        <v>40304574</v>
      </c>
      <c r="B2891" s="17" t="s">
        <v>2920</v>
      </c>
      <c r="C2891" s="18" t="n">
        <v>0.25</v>
      </c>
      <c r="D2891" s="18" t="s">
        <v>2637</v>
      </c>
      <c r="E2891" s="16" t="s">
        <v>50</v>
      </c>
      <c r="F2891" s="19" t="n">
        <f aca="false">IF(C2891="",VLOOKUP(E2891,'PORTE E UCO'!$A$5:$D$46,4,0),VLOOKUP(E2891,'PORTE E UCO'!$A$5:$D$46,4,0)*C2891)</f>
        <v>4.415389</v>
      </c>
      <c r="G2891" s="20" t="n">
        <v>9.217</v>
      </c>
      <c r="H2891" s="21" t="n">
        <f aca="false">G2891*$R$2</f>
        <v>181.331866144</v>
      </c>
      <c r="I2891" s="16" t="n">
        <v>0</v>
      </c>
      <c r="J2891" s="22" t="str">
        <f aca="false">IF(I2891&gt;=1,F2891*$J$2,"")</f>
        <v/>
      </c>
      <c r="K2891" s="22" t="str">
        <f aca="false">IF(I2891&gt;=2,F2891*$K$2,"")</f>
        <v/>
      </c>
      <c r="L2891" s="22" t="str">
        <f aca="false">IF(I2891&gt;=3,F2891*$L$2,"")</f>
        <v/>
      </c>
      <c r="M2891" s="22" t="str">
        <f aca="false">IF(I2891&gt;=4,F2891*$M$2,"")</f>
        <v/>
      </c>
      <c r="N2891" s="16" t="n">
        <v>0</v>
      </c>
      <c r="O2891" s="16" t="n">
        <v>0</v>
      </c>
      <c r="P2891" s="23" t="n">
        <v>0</v>
      </c>
      <c r="Q2891" s="22"/>
      <c r="R2891" s="38"/>
      <c r="S2891" s="25" t="n">
        <f aca="false">SUM(F2891,H2891,J2891,K2891,L2891,M2891)</f>
        <v>185.747255144</v>
      </c>
      <c r="T2891" s="25" t="n">
        <f aca="false">SUM(F2891,H2891,J2891,K2891,L2891,M2891,Q2891)</f>
        <v>185.747255144</v>
      </c>
      <c r="AMH2891" s="13"/>
      <c r="AMI2891" s="0"/>
      <c r="AMJ2891" s="0"/>
    </row>
    <row r="2892" s="39" customFormat="true" ht="13.8" hidden="false" customHeight="false" outlineLevel="0" collapsed="false">
      <c r="A2892" s="27" t="n">
        <v>40304876</v>
      </c>
      <c r="B2892" s="28" t="s">
        <v>2921</v>
      </c>
      <c r="C2892" s="29" t="n">
        <v>0.01</v>
      </c>
      <c r="D2892" s="29" t="s">
        <v>2637</v>
      </c>
      <c r="E2892" s="27" t="s">
        <v>50</v>
      </c>
      <c r="F2892" s="19" t="n">
        <f aca="false">IF(C2892="",VLOOKUP(E2892,'PORTE E UCO'!$A$5:$D$46,4,0),VLOOKUP(E2892,'PORTE E UCO'!$A$5:$D$46,4,0)*C2892)</f>
        <v>0.17661556</v>
      </c>
      <c r="G2892" s="30" t="n">
        <v>0.488</v>
      </c>
      <c r="H2892" s="21" t="n">
        <f aca="false">G2892*$R$2</f>
        <v>9.600732416</v>
      </c>
      <c r="I2892" s="27" t="n">
        <v>0</v>
      </c>
      <c r="J2892" s="22" t="str">
        <f aca="false">IF(I2892&gt;=1,F2892*$J$2,"")</f>
        <v/>
      </c>
      <c r="K2892" s="22" t="str">
        <f aca="false">IF(I2892&gt;=2,F2892*$K$2,"")</f>
        <v/>
      </c>
      <c r="L2892" s="22" t="str">
        <f aca="false">IF(I2892&gt;=3,F2892*$L$2,"")</f>
        <v/>
      </c>
      <c r="M2892" s="22" t="str">
        <f aca="false">IF(I2892&gt;=4,F2892*$M$2,"")</f>
        <v/>
      </c>
      <c r="N2892" s="27" t="n">
        <v>0</v>
      </c>
      <c r="O2892" s="27" t="n">
        <v>0</v>
      </c>
      <c r="P2892" s="31" t="n">
        <v>0</v>
      </c>
      <c r="Q2892" s="32"/>
      <c r="R2892" s="38"/>
      <c r="S2892" s="25" t="n">
        <f aca="false">SUM(F2892,H2892,J2892,K2892,L2892,M2892)</f>
        <v>9.777347976</v>
      </c>
      <c r="T2892" s="25" t="n">
        <f aca="false">SUM(F2892,H2892,J2892,K2892,L2892,M2892,Q2892)</f>
        <v>9.777347976</v>
      </c>
      <c r="AMH2892" s="13"/>
      <c r="AMI2892" s="0"/>
      <c r="AMJ2892" s="0"/>
    </row>
    <row r="2893" s="39" customFormat="true" ht="13.8" hidden="false" customHeight="false" outlineLevel="0" collapsed="false">
      <c r="A2893" s="16" t="n">
        <v>40304582</v>
      </c>
      <c r="B2893" s="17" t="s">
        <v>2922</v>
      </c>
      <c r="C2893" s="18" t="n">
        <v>0.01</v>
      </c>
      <c r="D2893" s="18" t="s">
        <v>2637</v>
      </c>
      <c r="E2893" s="16" t="s">
        <v>50</v>
      </c>
      <c r="F2893" s="19" t="n">
        <f aca="false">IF(C2893="",VLOOKUP(E2893,'PORTE E UCO'!$A$5:$D$46,4,0),VLOOKUP(E2893,'PORTE E UCO'!$A$5:$D$46,4,0)*C2893)</f>
        <v>0.17661556</v>
      </c>
      <c r="G2893" s="20" t="n">
        <v>0.27</v>
      </c>
      <c r="H2893" s="21" t="n">
        <f aca="false">G2893*$R$2</f>
        <v>5.31188064</v>
      </c>
      <c r="I2893" s="16" t="n">
        <v>0</v>
      </c>
      <c r="J2893" s="22" t="str">
        <f aca="false">IF(I2893&gt;=1,F2893*$J$2,"")</f>
        <v/>
      </c>
      <c r="K2893" s="22" t="str">
        <f aca="false">IF(I2893&gt;=2,F2893*$K$2,"")</f>
        <v/>
      </c>
      <c r="L2893" s="22" t="str">
        <f aca="false">IF(I2893&gt;=3,F2893*$L$2,"")</f>
        <v/>
      </c>
      <c r="M2893" s="22" t="str">
        <f aca="false">IF(I2893&gt;=4,F2893*$M$2,"")</f>
        <v/>
      </c>
      <c r="N2893" s="16" t="n">
        <v>0</v>
      </c>
      <c r="O2893" s="16" t="n">
        <v>0</v>
      </c>
      <c r="P2893" s="23" t="n">
        <v>0</v>
      </c>
      <c r="Q2893" s="22"/>
      <c r="R2893" s="38"/>
      <c r="S2893" s="25" t="n">
        <f aca="false">SUM(F2893,H2893,J2893,K2893,L2893,M2893)</f>
        <v>5.4884962</v>
      </c>
      <c r="T2893" s="25" t="n">
        <f aca="false">SUM(F2893,H2893,J2893,K2893,L2893,M2893,Q2893)</f>
        <v>5.4884962</v>
      </c>
      <c r="AMH2893" s="13"/>
      <c r="AMI2893" s="0"/>
      <c r="AMJ2893" s="0"/>
    </row>
    <row r="2894" s="39" customFormat="true" ht="13.8" hidden="false" customHeight="false" outlineLevel="0" collapsed="false">
      <c r="A2894" s="27" t="n">
        <v>40319270</v>
      </c>
      <c r="B2894" s="28" t="s">
        <v>2923</v>
      </c>
      <c r="C2894" s="29" t="n">
        <v>0.5</v>
      </c>
      <c r="D2894" s="29" t="s">
        <v>2637</v>
      </c>
      <c r="E2894" s="27" t="s">
        <v>50</v>
      </c>
      <c r="F2894" s="19" t="n">
        <f aca="false">IF(C2894="",VLOOKUP(E2894,'PORTE E UCO'!$A$5:$D$46,4,0),VLOOKUP(E2894,'PORTE E UCO'!$A$5:$D$46,4,0)*C2894)</f>
        <v>8.830778</v>
      </c>
      <c r="G2894" s="30" t="n">
        <v>10</v>
      </c>
      <c r="H2894" s="21" t="n">
        <f aca="false">G2894*$R$2</f>
        <v>196.73632</v>
      </c>
      <c r="I2894" s="27" t="n">
        <v>0</v>
      </c>
      <c r="J2894" s="22" t="str">
        <f aca="false">IF(I2894&gt;=1,F2894*$J$2,"")</f>
        <v/>
      </c>
      <c r="K2894" s="22" t="str">
        <f aca="false">IF(I2894&gt;=2,F2894*$K$2,"")</f>
        <v/>
      </c>
      <c r="L2894" s="22" t="str">
        <f aca="false">IF(I2894&gt;=3,F2894*$L$2,"")</f>
        <v/>
      </c>
      <c r="M2894" s="22" t="str">
        <f aca="false">IF(I2894&gt;=4,F2894*$M$2,"")</f>
        <v/>
      </c>
      <c r="N2894" s="27" t="n">
        <v>0</v>
      </c>
      <c r="O2894" s="27" t="n">
        <v>0</v>
      </c>
      <c r="P2894" s="31" t="n">
        <v>0</v>
      </c>
      <c r="Q2894" s="32"/>
      <c r="R2894" s="38"/>
      <c r="S2894" s="25" t="n">
        <f aca="false">SUM(F2894,H2894,J2894,K2894,L2894,M2894)</f>
        <v>205.567098</v>
      </c>
      <c r="T2894" s="25" t="n">
        <f aca="false">SUM(F2894,H2894,J2894,K2894,L2894,M2894,Q2894)</f>
        <v>205.567098</v>
      </c>
      <c r="AMH2894" s="13"/>
      <c r="AMI2894" s="0"/>
      <c r="AMJ2894" s="0"/>
    </row>
    <row r="2895" s="39" customFormat="true" ht="13.8" hidden="false" customHeight="false" outlineLevel="0" collapsed="false">
      <c r="A2895" s="16" t="n">
        <v>40304590</v>
      </c>
      <c r="B2895" s="17" t="s">
        <v>2924</v>
      </c>
      <c r="C2895" s="18" t="n">
        <v>0.01</v>
      </c>
      <c r="D2895" s="18" t="s">
        <v>2637</v>
      </c>
      <c r="E2895" s="16" t="s">
        <v>50</v>
      </c>
      <c r="F2895" s="19" t="n">
        <f aca="false">IF(C2895="",VLOOKUP(E2895,'PORTE E UCO'!$A$5:$D$46,4,0),VLOOKUP(E2895,'PORTE E UCO'!$A$5:$D$46,4,0)*C2895)</f>
        <v>0.17661556</v>
      </c>
      <c r="G2895" s="20" t="n">
        <v>0.567</v>
      </c>
      <c r="H2895" s="21" t="n">
        <f aca="false">G2895*$R$2</f>
        <v>11.154949344</v>
      </c>
      <c r="I2895" s="16" t="n">
        <v>0</v>
      </c>
      <c r="J2895" s="22" t="str">
        <f aca="false">IF(I2895&gt;=1,F2895*$J$2,"")</f>
        <v/>
      </c>
      <c r="K2895" s="22" t="str">
        <f aca="false">IF(I2895&gt;=2,F2895*$K$2,"")</f>
        <v/>
      </c>
      <c r="L2895" s="22" t="str">
        <f aca="false">IF(I2895&gt;=3,F2895*$L$2,"")</f>
        <v/>
      </c>
      <c r="M2895" s="22" t="str">
        <f aca="false">IF(I2895&gt;=4,F2895*$M$2,"")</f>
        <v/>
      </c>
      <c r="N2895" s="16" t="n">
        <v>0</v>
      </c>
      <c r="O2895" s="16" t="n">
        <v>0</v>
      </c>
      <c r="P2895" s="23" t="n">
        <v>0</v>
      </c>
      <c r="Q2895" s="22"/>
      <c r="R2895" s="38"/>
      <c r="S2895" s="25" t="n">
        <f aca="false">SUM(F2895,H2895,J2895,K2895,L2895,M2895)</f>
        <v>11.331564904</v>
      </c>
      <c r="T2895" s="25" t="n">
        <f aca="false">SUM(F2895,H2895,J2895,K2895,L2895,M2895,Q2895)</f>
        <v>11.331564904</v>
      </c>
      <c r="AMH2895" s="13"/>
      <c r="AMI2895" s="0"/>
      <c r="AMJ2895" s="0"/>
    </row>
    <row r="2896" s="39" customFormat="true" ht="13.8" hidden="false" customHeight="false" outlineLevel="0" collapsed="false">
      <c r="A2896" s="27" t="n">
        <v>40304604</v>
      </c>
      <c r="B2896" s="28" t="s">
        <v>2925</v>
      </c>
      <c r="C2896" s="29" t="n">
        <v>0.01</v>
      </c>
      <c r="D2896" s="29" t="s">
        <v>2637</v>
      </c>
      <c r="E2896" s="27" t="s">
        <v>50</v>
      </c>
      <c r="F2896" s="19" t="n">
        <f aca="false">IF(C2896="",VLOOKUP(E2896,'PORTE E UCO'!$A$5:$D$46,4,0),VLOOKUP(E2896,'PORTE E UCO'!$A$5:$D$46,4,0)*C2896)</f>
        <v>0.17661556</v>
      </c>
      <c r="G2896" s="30" t="n">
        <v>0.81</v>
      </c>
      <c r="H2896" s="21" t="n">
        <f aca="false">G2896*$R$2</f>
        <v>15.93564192</v>
      </c>
      <c r="I2896" s="27" t="n">
        <v>0</v>
      </c>
      <c r="J2896" s="22" t="str">
        <f aca="false">IF(I2896&gt;=1,F2896*$J$2,"")</f>
        <v/>
      </c>
      <c r="K2896" s="22" t="str">
        <f aca="false">IF(I2896&gt;=2,F2896*$K$2,"")</f>
        <v/>
      </c>
      <c r="L2896" s="22" t="str">
        <f aca="false">IF(I2896&gt;=3,F2896*$L$2,"")</f>
        <v/>
      </c>
      <c r="M2896" s="22" t="str">
        <f aca="false">IF(I2896&gt;=4,F2896*$M$2,"")</f>
        <v/>
      </c>
      <c r="N2896" s="27" t="n">
        <v>0</v>
      </c>
      <c r="O2896" s="27" t="n">
        <v>0</v>
      </c>
      <c r="P2896" s="31" t="n">
        <v>0</v>
      </c>
      <c r="Q2896" s="32"/>
      <c r="R2896" s="38"/>
      <c r="S2896" s="25" t="n">
        <f aca="false">SUM(F2896,H2896,J2896,K2896,L2896,M2896)</f>
        <v>16.11225748</v>
      </c>
      <c r="T2896" s="25" t="n">
        <f aca="false">SUM(F2896,H2896,J2896,K2896,L2896,M2896,Q2896)</f>
        <v>16.11225748</v>
      </c>
      <c r="AMH2896" s="13"/>
      <c r="AMI2896" s="0"/>
      <c r="AMJ2896" s="0"/>
    </row>
    <row r="2897" s="39" customFormat="true" ht="13.8" hidden="false" customHeight="false" outlineLevel="0" collapsed="false">
      <c r="A2897" s="16" t="n">
        <v>40304914</v>
      </c>
      <c r="B2897" s="17" t="s">
        <v>2926</v>
      </c>
      <c r="C2897" s="18" t="n">
        <v>0.01</v>
      </c>
      <c r="D2897" s="18" t="s">
        <v>2637</v>
      </c>
      <c r="E2897" s="16" t="s">
        <v>50</v>
      </c>
      <c r="F2897" s="19" t="n">
        <f aca="false">IF(C2897="",VLOOKUP(E2897,'PORTE E UCO'!$A$5:$D$46,4,0),VLOOKUP(E2897,'PORTE E UCO'!$A$5:$D$46,4,0)*C2897)</f>
        <v>0.17661556</v>
      </c>
      <c r="G2897" s="20" t="n">
        <v>0.27</v>
      </c>
      <c r="H2897" s="21" t="n">
        <f aca="false">G2897*$R$2</f>
        <v>5.31188064</v>
      </c>
      <c r="I2897" s="16" t="n">
        <v>0</v>
      </c>
      <c r="J2897" s="22" t="str">
        <f aca="false">IF(I2897&gt;=1,F2897*$J$2,"")</f>
        <v/>
      </c>
      <c r="K2897" s="22" t="str">
        <f aca="false">IF(I2897&gt;=2,F2897*$K$2,"")</f>
        <v/>
      </c>
      <c r="L2897" s="22" t="str">
        <f aca="false">IF(I2897&gt;=3,F2897*$L$2,"")</f>
        <v/>
      </c>
      <c r="M2897" s="22" t="str">
        <f aca="false">IF(I2897&gt;=4,F2897*$M$2,"")</f>
        <v/>
      </c>
      <c r="N2897" s="16" t="n">
        <v>0</v>
      </c>
      <c r="O2897" s="16" t="n">
        <v>0</v>
      </c>
      <c r="P2897" s="23" t="n">
        <v>0</v>
      </c>
      <c r="Q2897" s="22"/>
      <c r="R2897" s="38"/>
      <c r="S2897" s="25" t="n">
        <f aca="false">SUM(F2897,H2897,J2897,K2897,L2897,M2897)</f>
        <v>5.4884962</v>
      </c>
      <c r="T2897" s="25" t="n">
        <f aca="false">SUM(F2897,H2897,J2897,K2897,L2897,M2897,Q2897)</f>
        <v>5.4884962</v>
      </c>
      <c r="AMH2897" s="13"/>
      <c r="AMI2897" s="0"/>
      <c r="AMJ2897" s="0"/>
    </row>
    <row r="2898" s="39" customFormat="true" ht="13.8" hidden="false" customHeight="false" outlineLevel="0" collapsed="false">
      <c r="A2898" s="27" t="n">
        <v>40304612</v>
      </c>
      <c r="B2898" s="28" t="s">
        <v>2927</v>
      </c>
      <c r="C2898" s="29" t="n">
        <v>0.75</v>
      </c>
      <c r="D2898" s="29" t="s">
        <v>2637</v>
      </c>
      <c r="E2898" s="27" t="s">
        <v>50</v>
      </c>
      <c r="F2898" s="19" t="n">
        <f aca="false">IF(C2898="",VLOOKUP(E2898,'PORTE E UCO'!$A$5:$D$46,4,0),VLOOKUP(E2898,'PORTE E UCO'!$A$5:$D$46,4,0)*C2898)</f>
        <v>13.246167</v>
      </c>
      <c r="G2898" s="30" t="n">
        <v>1.503</v>
      </c>
      <c r="H2898" s="21" t="n">
        <f aca="false">G2898*$R$2</f>
        <v>29.569468896</v>
      </c>
      <c r="I2898" s="27" t="n">
        <v>0</v>
      </c>
      <c r="J2898" s="22" t="str">
        <f aca="false">IF(I2898&gt;=1,F2898*$J$2,"")</f>
        <v/>
      </c>
      <c r="K2898" s="22" t="str">
        <f aca="false">IF(I2898&gt;=2,F2898*$K$2,"")</f>
        <v/>
      </c>
      <c r="L2898" s="22" t="str">
        <f aca="false">IF(I2898&gt;=3,F2898*$L$2,"")</f>
        <v/>
      </c>
      <c r="M2898" s="22" t="str">
        <f aca="false">IF(I2898&gt;=4,F2898*$M$2,"")</f>
        <v/>
      </c>
      <c r="N2898" s="27" t="n">
        <v>0</v>
      </c>
      <c r="O2898" s="27" t="n">
        <v>0</v>
      </c>
      <c r="P2898" s="31" t="n">
        <v>0</v>
      </c>
      <c r="Q2898" s="32"/>
      <c r="R2898" s="38"/>
      <c r="S2898" s="25" t="n">
        <f aca="false">SUM(F2898,H2898,J2898,K2898,L2898,M2898)</f>
        <v>42.815635896</v>
      </c>
      <c r="T2898" s="25" t="n">
        <f aca="false">SUM(F2898,H2898,J2898,K2898,L2898,M2898,Q2898)</f>
        <v>42.815635896</v>
      </c>
      <c r="AMH2898" s="13"/>
      <c r="AMI2898" s="0"/>
      <c r="AMJ2898" s="0"/>
    </row>
    <row r="2899" s="39" customFormat="true" ht="13.8" hidden="false" customHeight="false" outlineLevel="0" collapsed="false">
      <c r="A2899" s="16" t="n">
        <v>40304620</v>
      </c>
      <c r="B2899" s="17" t="s">
        <v>2928</v>
      </c>
      <c r="C2899" s="18" t="n">
        <v>0.01</v>
      </c>
      <c r="D2899" s="18" t="s">
        <v>2637</v>
      </c>
      <c r="E2899" s="16" t="s">
        <v>50</v>
      </c>
      <c r="F2899" s="19" t="n">
        <f aca="false">IF(C2899="",VLOOKUP(E2899,'PORTE E UCO'!$A$5:$D$46,4,0),VLOOKUP(E2899,'PORTE E UCO'!$A$5:$D$46,4,0)*C2899)</f>
        <v>0.17661556</v>
      </c>
      <c r="G2899" s="20" t="n">
        <v>0.81</v>
      </c>
      <c r="H2899" s="21" t="n">
        <f aca="false">G2899*$R$2</f>
        <v>15.93564192</v>
      </c>
      <c r="I2899" s="16" t="n">
        <v>0</v>
      </c>
      <c r="J2899" s="22" t="str">
        <f aca="false">IF(I2899&gt;=1,F2899*$J$2,"")</f>
        <v/>
      </c>
      <c r="K2899" s="22" t="str">
        <f aca="false">IF(I2899&gt;=2,F2899*$K$2,"")</f>
        <v/>
      </c>
      <c r="L2899" s="22" t="str">
        <f aca="false">IF(I2899&gt;=3,F2899*$L$2,"")</f>
        <v/>
      </c>
      <c r="M2899" s="22" t="str">
        <f aca="false">IF(I2899&gt;=4,F2899*$M$2,"")</f>
        <v/>
      </c>
      <c r="N2899" s="16" t="n">
        <v>0</v>
      </c>
      <c r="O2899" s="16" t="n">
        <v>0</v>
      </c>
      <c r="P2899" s="23" t="n">
        <v>0</v>
      </c>
      <c r="Q2899" s="22"/>
      <c r="R2899" s="38"/>
      <c r="S2899" s="25" t="n">
        <f aca="false">SUM(F2899,H2899,J2899,K2899,L2899,M2899)</f>
        <v>16.11225748</v>
      </c>
      <c r="T2899" s="25" t="n">
        <f aca="false">SUM(F2899,H2899,J2899,K2899,L2899,M2899,Q2899)</f>
        <v>16.11225748</v>
      </c>
      <c r="AMH2899" s="13"/>
      <c r="AMI2899" s="0"/>
      <c r="AMJ2899" s="0"/>
    </row>
    <row r="2900" s="39" customFormat="true" ht="13.8" hidden="false" customHeight="false" outlineLevel="0" collapsed="false">
      <c r="A2900" s="27" t="n">
        <v>40304639</v>
      </c>
      <c r="B2900" s="28" t="s">
        <v>2929</v>
      </c>
      <c r="C2900" s="29" t="n">
        <v>0.01</v>
      </c>
      <c r="D2900" s="29" t="s">
        <v>2637</v>
      </c>
      <c r="E2900" s="27" t="s">
        <v>50</v>
      </c>
      <c r="F2900" s="19" t="n">
        <f aca="false">IF(C2900="",VLOOKUP(E2900,'PORTE E UCO'!$A$5:$D$46,4,0),VLOOKUP(E2900,'PORTE E UCO'!$A$5:$D$46,4,0)*C2900)</f>
        <v>0.17661556</v>
      </c>
      <c r="G2900" s="30" t="n">
        <v>0.567</v>
      </c>
      <c r="H2900" s="21" t="n">
        <f aca="false">G2900*$R$2</f>
        <v>11.154949344</v>
      </c>
      <c r="I2900" s="27" t="n">
        <v>0</v>
      </c>
      <c r="J2900" s="22" t="str">
        <f aca="false">IF(I2900&gt;=1,F2900*$J$2,"")</f>
        <v/>
      </c>
      <c r="K2900" s="22" t="str">
        <f aca="false">IF(I2900&gt;=2,F2900*$K$2,"")</f>
        <v/>
      </c>
      <c r="L2900" s="22" t="str">
        <f aca="false">IF(I2900&gt;=3,F2900*$L$2,"")</f>
        <v/>
      </c>
      <c r="M2900" s="22" t="str">
        <f aca="false">IF(I2900&gt;=4,F2900*$M$2,"")</f>
        <v/>
      </c>
      <c r="N2900" s="27" t="n">
        <v>0</v>
      </c>
      <c r="O2900" s="27" t="n">
        <v>0</v>
      </c>
      <c r="P2900" s="31" t="n">
        <v>0</v>
      </c>
      <c r="Q2900" s="32"/>
      <c r="R2900" s="38"/>
      <c r="S2900" s="25" t="n">
        <f aca="false">SUM(F2900,H2900,J2900,K2900,L2900,M2900)</f>
        <v>11.331564904</v>
      </c>
      <c r="T2900" s="25" t="n">
        <f aca="false">SUM(F2900,H2900,J2900,K2900,L2900,M2900,Q2900)</f>
        <v>11.331564904</v>
      </c>
      <c r="AMH2900" s="13"/>
      <c r="AMI2900" s="0"/>
      <c r="AMJ2900" s="0"/>
    </row>
    <row r="2901" s="39" customFormat="true" ht="13.8" hidden="false" customHeight="false" outlineLevel="0" collapsed="false">
      <c r="A2901" s="16" t="n">
        <v>40304647</v>
      </c>
      <c r="B2901" s="17" t="s">
        <v>2930</v>
      </c>
      <c r="C2901" s="18" t="n">
        <v>0.04</v>
      </c>
      <c r="D2901" s="18" t="s">
        <v>2637</v>
      </c>
      <c r="E2901" s="16" t="s">
        <v>50</v>
      </c>
      <c r="F2901" s="19" t="n">
        <f aca="false">IF(C2901="",VLOOKUP(E2901,'PORTE E UCO'!$A$5:$D$46,4,0),VLOOKUP(E2901,'PORTE E UCO'!$A$5:$D$46,4,0)*C2901)</f>
        <v>0.70646224</v>
      </c>
      <c r="G2901" s="20" t="n">
        <v>0.387</v>
      </c>
      <c r="H2901" s="21" t="n">
        <f aca="false">G2901*$R$2</f>
        <v>7.613695584</v>
      </c>
      <c r="I2901" s="16" t="n">
        <v>0</v>
      </c>
      <c r="J2901" s="22" t="str">
        <f aca="false">IF(I2901&gt;=1,F2901*$J$2,"")</f>
        <v/>
      </c>
      <c r="K2901" s="22" t="str">
        <f aca="false">IF(I2901&gt;=2,F2901*$K$2,"")</f>
        <v/>
      </c>
      <c r="L2901" s="22" t="str">
        <f aca="false">IF(I2901&gt;=3,F2901*$L$2,"")</f>
        <v/>
      </c>
      <c r="M2901" s="22" t="str">
        <f aca="false">IF(I2901&gt;=4,F2901*$M$2,"")</f>
        <v/>
      </c>
      <c r="N2901" s="16" t="n">
        <v>0</v>
      </c>
      <c r="O2901" s="16" t="n">
        <v>0</v>
      </c>
      <c r="P2901" s="23" t="n">
        <v>0</v>
      </c>
      <c r="Q2901" s="22"/>
      <c r="R2901" s="38"/>
      <c r="S2901" s="25" t="n">
        <f aca="false">SUM(F2901,H2901,J2901,K2901,L2901,M2901)</f>
        <v>8.320157824</v>
      </c>
      <c r="T2901" s="25" t="n">
        <f aca="false">SUM(F2901,H2901,J2901,K2901,L2901,M2901,Q2901)</f>
        <v>8.320157824</v>
      </c>
      <c r="AMH2901" s="13"/>
      <c r="AMI2901" s="0"/>
      <c r="AMJ2901" s="0"/>
    </row>
    <row r="2902" s="39" customFormat="true" ht="13.8" hidden="false" customHeight="false" outlineLevel="0" collapsed="false">
      <c r="A2902" s="27" t="n">
        <v>40304655</v>
      </c>
      <c r="B2902" s="28" t="s">
        <v>2931</v>
      </c>
      <c r="C2902" s="29" t="n">
        <v>0.1</v>
      </c>
      <c r="D2902" s="29" t="s">
        <v>2637</v>
      </c>
      <c r="E2902" s="27" t="s">
        <v>50</v>
      </c>
      <c r="F2902" s="19" t="n">
        <f aca="false">IF(C2902="",VLOOKUP(E2902,'PORTE E UCO'!$A$5:$D$46,4,0),VLOOKUP(E2902,'PORTE E UCO'!$A$5:$D$46,4,0)*C2902)</f>
        <v>1.7661556</v>
      </c>
      <c r="G2902" s="30" t="n">
        <v>8.091</v>
      </c>
      <c r="H2902" s="21" t="n">
        <f aca="false">G2902*$R$2</f>
        <v>159.179356512</v>
      </c>
      <c r="I2902" s="27" t="n">
        <v>0</v>
      </c>
      <c r="J2902" s="22" t="str">
        <f aca="false">IF(I2902&gt;=1,F2902*$J$2,"")</f>
        <v/>
      </c>
      <c r="K2902" s="22" t="str">
        <f aca="false">IF(I2902&gt;=2,F2902*$K$2,"")</f>
        <v/>
      </c>
      <c r="L2902" s="22" t="str">
        <f aca="false">IF(I2902&gt;=3,F2902*$L$2,"")</f>
        <v/>
      </c>
      <c r="M2902" s="22" t="str">
        <f aca="false">IF(I2902&gt;=4,F2902*$M$2,"")</f>
        <v/>
      </c>
      <c r="N2902" s="27" t="n">
        <v>0</v>
      </c>
      <c r="O2902" s="27" t="n">
        <v>0</v>
      </c>
      <c r="P2902" s="31" t="n">
        <v>0</v>
      </c>
      <c r="Q2902" s="32"/>
      <c r="R2902" s="38"/>
      <c r="S2902" s="25" t="n">
        <f aca="false">SUM(F2902,H2902,J2902,K2902,L2902,M2902)</f>
        <v>160.945512112</v>
      </c>
      <c r="T2902" s="25" t="n">
        <f aca="false">SUM(F2902,H2902,J2902,K2902,L2902,M2902,Q2902)</f>
        <v>160.945512112</v>
      </c>
      <c r="AMH2902" s="13"/>
      <c r="AMI2902" s="0"/>
      <c r="AMJ2902" s="0"/>
    </row>
    <row r="2903" s="39" customFormat="true" ht="13.8" hidden="false" customHeight="false" outlineLevel="0" collapsed="false">
      <c r="A2903" s="16" t="n">
        <v>40305015</v>
      </c>
      <c r="B2903" s="17" t="s">
        <v>2932</v>
      </c>
      <c r="C2903" s="18" t="n">
        <v>0.1</v>
      </c>
      <c r="D2903" s="18" t="s">
        <v>2637</v>
      </c>
      <c r="E2903" s="16" t="s">
        <v>50</v>
      </c>
      <c r="F2903" s="19" t="n">
        <f aca="false">IF(C2903="",VLOOKUP(E2903,'PORTE E UCO'!$A$5:$D$46,4,0),VLOOKUP(E2903,'PORTE E UCO'!$A$5:$D$46,4,0)*C2903)</f>
        <v>1.7661556</v>
      </c>
      <c r="G2903" s="20" t="n">
        <v>5.33</v>
      </c>
      <c r="H2903" s="21" t="n">
        <f aca="false">G2903*$R$2</f>
        <v>104.86045856</v>
      </c>
      <c r="I2903" s="16" t="n">
        <v>0</v>
      </c>
      <c r="J2903" s="22" t="str">
        <f aca="false">IF(I2903&gt;=1,F2903*$J$2,"")</f>
        <v/>
      </c>
      <c r="K2903" s="22" t="str">
        <f aca="false">IF(I2903&gt;=2,F2903*$K$2,"")</f>
        <v/>
      </c>
      <c r="L2903" s="22" t="str">
        <f aca="false">IF(I2903&gt;=3,F2903*$L$2,"")</f>
        <v/>
      </c>
      <c r="M2903" s="22" t="str">
        <f aca="false">IF(I2903&gt;=4,F2903*$M$2,"")</f>
        <v/>
      </c>
      <c r="N2903" s="16" t="n">
        <v>0</v>
      </c>
      <c r="O2903" s="16" t="n">
        <v>0</v>
      </c>
      <c r="P2903" s="23" t="n">
        <v>0</v>
      </c>
      <c r="Q2903" s="22"/>
      <c r="R2903" s="38"/>
      <c r="S2903" s="25" t="n">
        <f aca="false">SUM(F2903,H2903,J2903,K2903,L2903,M2903)</f>
        <v>106.62661416</v>
      </c>
      <c r="T2903" s="25" t="n">
        <f aca="false">SUM(F2903,H2903,J2903,K2903,L2903,M2903,Q2903)</f>
        <v>106.62661416</v>
      </c>
      <c r="AMH2903" s="13"/>
      <c r="AMI2903" s="0"/>
      <c r="AMJ2903" s="0"/>
    </row>
    <row r="2904" s="39" customFormat="true" ht="13.8" hidden="false" customHeight="false" outlineLevel="0" collapsed="false">
      <c r="A2904" s="27" t="n">
        <v>40305740</v>
      </c>
      <c r="B2904" s="28" t="s">
        <v>2933</v>
      </c>
      <c r="C2904" s="29" t="n">
        <v>0.25</v>
      </c>
      <c r="D2904" s="29" t="s">
        <v>2637</v>
      </c>
      <c r="E2904" s="27" t="s">
        <v>50</v>
      </c>
      <c r="F2904" s="19" t="n">
        <f aca="false">IF(C2904="",VLOOKUP(E2904,'PORTE E UCO'!$A$5:$D$46,4,0),VLOOKUP(E2904,'PORTE E UCO'!$A$5:$D$46,4,0)*C2904)</f>
        <v>4.415389</v>
      </c>
      <c r="G2904" s="30" t="n">
        <v>5.994</v>
      </c>
      <c r="H2904" s="21" t="n">
        <f aca="false">G2904*$R$2</f>
        <v>117.923750208</v>
      </c>
      <c r="I2904" s="27" t="n">
        <v>0</v>
      </c>
      <c r="J2904" s="22" t="str">
        <f aca="false">IF(I2904&gt;=1,F2904*$J$2,"")</f>
        <v/>
      </c>
      <c r="K2904" s="22" t="str">
        <f aca="false">IF(I2904&gt;=2,F2904*$K$2,"")</f>
        <v/>
      </c>
      <c r="L2904" s="22" t="str">
        <f aca="false">IF(I2904&gt;=3,F2904*$L$2,"")</f>
        <v/>
      </c>
      <c r="M2904" s="22" t="str">
        <f aca="false">IF(I2904&gt;=4,F2904*$M$2,"")</f>
        <v/>
      </c>
      <c r="N2904" s="27" t="n">
        <v>0</v>
      </c>
      <c r="O2904" s="27" t="n">
        <v>0</v>
      </c>
      <c r="P2904" s="31" t="n">
        <v>0</v>
      </c>
      <c r="Q2904" s="32"/>
      <c r="R2904" s="38"/>
      <c r="S2904" s="25" t="n">
        <f aca="false">SUM(F2904,H2904,J2904,K2904,L2904,M2904)</f>
        <v>122.339139208</v>
      </c>
      <c r="T2904" s="25" t="n">
        <f aca="false">SUM(F2904,H2904,J2904,K2904,L2904,M2904,Q2904)</f>
        <v>122.339139208</v>
      </c>
      <c r="AMH2904" s="13"/>
      <c r="AMI2904" s="0"/>
      <c r="AMJ2904" s="0"/>
    </row>
    <row r="2905" s="39" customFormat="true" ht="13.8" hidden="false" customHeight="false" outlineLevel="0" collapsed="false">
      <c r="A2905" s="16" t="n">
        <v>40316017</v>
      </c>
      <c r="B2905" s="17" t="s">
        <v>2934</v>
      </c>
      <c r="C2905" s="18" t="n">
        <v>0.01</v>
      </c>
      <c r="D2905" s="18" t="s">
        <v>2637</v>
      </c>
      <c r="E2905" s="16" t="s">
        <v>50</v>
      </c>
      <c r="F2905" s="19" t="n">
        <f aca="false">IF(C2905="",VLOOKUP(E2905,'PORTE E UCO'!$A$5:$D$46,4,0),VLOOKUP(E2905,'PORTE E UCO'!$A$5:$D$46,4,0)*C2905)</f>
        <v>0.17661556</v>
      </c>
      <c r="G2905" s="20" t="n">
        <v>3</v>
      </c>
      <c r="H2905" s="21" t="n">
        <f aca="false">G2905*$R$2</f>
        <v>59.020896</v>
      </c>
      <c r="I2905" s="16" t="n">
        <v>0</v>
      </c>
      <c r="J2905" s="22" t="str">
        <f aca="false">IF(I2905&gt;=1,F2905*$J$2,"")</f>
        <v/>
      </c>
      <c r="K2905" s="22" t="str">
        <f aca="false">IF(I2905&gt;=2,F2905*$K$2,"")</f>
        <v/>
      </c>
      <c r="L2905" s="22" t="str">
        <f aca="false">IF(I2905&gt;=3,F2905*$L$2,"")</f>
        <v/>
      </c>
      <c r="M2905" s="22" t="str">
        <f aca="false">IF(I2905&gt;=4,F2905*$M$2,"")</f>
        <v/>
      </c>
      <c r="N2905" s="16" t="n">
        <v>0</v>
      </c>
      <c r="O2905" s="16" t="n">
        <v>0</v>
      </c>
      <c r="P2905" s="23" t="n">
        <v>0</v>
      </c>
      <c r="Q2905" s="22"/>
      <c r="R2905" s="38"/>
      <c r="S2905" s="25" t="n">
        <f aca="false">SUM(F2905,H2905,J2905,K2905,L2905,M2905)</f>
        <v>59.19751156</v>
      </c>
      <c r="T2905" s="25" t="n">
        <f aca="false">SUM(F2905,H2905,J2905,K2905,L2905,M2905,Q2905)</f>
        <v>59.19751156</v>
      </c>
      <c r="AMH2905" s="13"/>
      <c r="AMI2905" s="0"/>
      <c r="AMJ2905" s="0"/>
    </row>
    <row r="2906" s="39" customFormat="true" ht="13.8" hidden="false" customHeight="false" outlineLevel="0" collapsed="false">
      <c r="A2906" s="27" t="n">
        <v>40305040</v>
      </c>
      <c r="B2906" s="28" t="s">
        <v>2935</v>
      </c>
      <c r="C2906" s="29" t="n">
        <v>0.04</v>
      </c>
      <c r="D2906" s="29" t="s">
        <v>2637</v>
      </c>
      <c r="E2906" s="27" t="s">
        <v>50</v>
      </c>
      <c r="F2906" s="19" t="n">
        <f aca="false">IF(C2906="",VLOOKUP(E2906,'PORTE E UCO'!$A$5:$D$46,4,0),VLOOKUP(E2906,'PORTE E UCO'!$A$5:$D$46,4,0)*C2906)</f>
        <v>0.70646224</v>
      </c>
      <c r="G2906" s="30" t="n">
        <v>1.67</v>
      </c>
      <c r="H2906" s="21" t="n">
        <f aca="false">G2906*$R$2</f>
        <v>32.85496544</v>
      </c>
      <c r="I2906" s="27" t="n">
        <v>0</v>
      </c>
      <c r="J2906" s="22" t="str">
        <f aca="false">IF(I2906&gt;=1,F2906*$J$2,"")</f>
        <v/>
      </c>
      <c r="K2906" s="22" t="str">
        <f aca="false">IF(I2906&gt;=2,F2906*$K$2,"")</f>
        <v/>
      </c>
      <c r="L2906" s="22" t="str">
        <f aca="false">IF(I2906&gt;=3,F2906*$L$2,"")</f>
        <v/>
      </c>
      <c r="M2906" s="22" t="str">
        <f aca="false">IF(I2906&gt;=4,F2906*$M$2,"")</f>
        <v/>
      </c>
      <c r="N2906" s="27" t="n">
        <v>0</v>
      </c>
      <c r="O2906" s="27" t="n">
        <v>0</v>
      </c>
      <c r="P2906" s="31" t="n">
        <v>0</v>
      </c>
      <c r="Q2906" s="32"/>
      <c r="R2906" s="38"/>
      <c r="S2906" s="25" t="n">
        <f aca="false">SUM(F2906,H2906,J2906,K2906,L2906,M2906)</f>
        <v>33.56142768</v>
      </c>
      <c r="T2906" s="25" t="n">
        <f aca="false">SUM(F2906,H2906,J2906,K2906,L2906,M2906,Q2906)</f>
        <v>33.56142768</v>
      </c>
      <c r="AMH2906" s="13"/>
      <c r="AMI2906" s="0"/>
      <c r="AMJ2906" s="0"/>
    </row>
    <row r="2907" s="39" customFormat="true" ht="13.8" hidden="false" customHeight="false" outlineLevel="0" collapsed="false">
      <c r="A2907" s="16" t="n">
        <v>40305058</v>
      </c>
      <c r="B2907" s="17" t="s">
        <v>2936</v>
      </c>
      <c r="C2907" s="18" t="n">
        <v>0.04</v>
      </c>
      <c r="D2907" s="18" t="s">
        <v>2637</v>
      </c>
      <c r="E2907" s="16" t="s">
        <v>50</v>
      </c>
      <c r="F2907" s="19" t="n">
        <f aca="false">IF(C2907="",VLOOKUP(E2907,'PORTE E UCO'!$A$5:$D$46,4,0),VLOOKUP(E2907,'PORTE E UCO'!$A$5:$D$46,4,0)*C2907)</f>
        <v>0.70646224</v>
      </c>
      <c r="G2907" s="20" t="n">
        <v>2.33</v>
      </c>
      <c r="H2907" s="21" t="n">
        <f aca="false">G2907*$R$2</f>
        <v>45.83956256</v>
      </c>
      <c r="I2907" s="16" t="n">
        <v>0</v>
      </c>
      <c r="J2907" s="22" t="str">
        <f aca="false">IF(I2907&gt;=1,F2907*$J$2,"")</f>
        <v/>
      </c>
      <c r="K2907" s="22" t="str">
        <f aca="false">IF(I2907&gt;=2,F2907*$K$2,"")</f>
        <v/>
      </c>
      <c r="L2907" s="22" t="str">
        <f aca="false">IF(I2907&gt;=3,F2907*$L$2,"")</f>
        <v/>
      </c>
      <c r="M2907" s="22" t="str">
        <f aca="false">IF(I2907&gt;=4,F2907*$M$2,"")</f>
        <v/>
      </c>
      <c r="N2907" s="16" t="n">
        <v>0</v>
      </c>
      <c r="O2907" s="16" t="n">
        <v>0</v>
      </c>
      <c r="P2907" s="23" t="n">
        <v>0</v>
      </c>
      <c r="Q2907" s="22"/>
      <c r="R2907" s="38"/>
      <c r="S2907" s="25" t="n">
        <f aca="false">SUM(F2907,H2907,J2907,K2907,L2907,M2907)</f>
        <v>46.5460248</v>
      </c>
      <c r="T2907" s="25" t="n">
        <f aca="false">SUM(F2907,H2907,J2907,K2907,L2907,M2907,Q2907)</f>
        <v>46.5460248</v>
      </c>
      <c r="AMH2907" s="13"/>
      <c r="AMI2907" s="0"/>
      <c r="AMJ2907" s="0"/>
    </row>
    <row r="2908" s="39" customFormat="true" ht="13.8" hidden="false" customHeight="false" outlineLevel="0" collapsed="false">
      <c r="A2908" s="27" t="n">
        <v>40305066</v>
      </c>
      <c r="B2908" s="28" t="s">
        <v>2937</v>
      </c>
      <c r="C2908" s="29" t="n">
        <v>0.04</v>
      </c>
      <c r="D2908" s="29" t="s">
        <v>2637</v>
      </c>
      <c r="E2908" s="27" t="s">
        <v>50</v>
      </c>
      <c r="F2908" s="19" t="n">
        <f aca="false">IF(C2908="",VLOOKUP(E2908,'PORTE E UCO'!$A$5:$D$46,4,0),VLOOKUP(E2908,'PORTE E UCO'!$A$5:$D$46,4,0)*C2908)</f>
        <v>0.70646224</v>
      </c>
      <c r="G2908" s="30" t="n">
        <v>2.33</v>
      </c>
      <c r="H2908" s="21" t="n">
        <f aca="false">G2908*$R$2</f>
        <v>45.83956256</v>
      </c>
      <c r="I2908" s="27" t="n">
        <v>0</v>
      </c>
      <c r="J2908" s="22" t="str">
        <f aca="false">IF(I2908&gt;=1,F2908*$J$2,"")</f>
        <v/>
      </c>
      <c r="K2908" s="22" t="str">
        <f aca="false">IF(I2908&gt;=2,F2908*$K$2,"")</f>
        <v/>
      </c>
      <c r="L2908" s="22" t="str">
        <f aca="false">IF(I2908&gt;=3,F2908*$L$2,"")</f>
        <v/>
      </c>
      <c r="M2908" s="22" t="str">
        <f aca="false">IF(I2908&gt;=4,F2908*$M$2,"")</f>
        <v/>
      </c>
      <c r="N2908" s="27" t="n">
        <v>0</v>
      </c>
      <c r="O2908" s="27" t="n">
        <v>0</v>
      </c>
      <c r="P2908" s="31" t="n">
        <v>0</v>
      </c>
      <c r="Q2908" s="32"/>
      <c r="R2908" s="38"/>
      <c r="S2908" s="25" t="n">
        <f aca="false">SUM(F2908,H2908,J2908,K2908,L2908,M2908)</f>
        <v>46.5460248</v>
      </c>
      <c r="T2908" s="25" t="n">
        <f aca="false">SUM(F2908,H2908,J2908,K2908,L2908,M2908,Q2908)</f>
        <v>46.5460248</v>
      </c>
      <c r="AMH2908" s="13"/>
      <c r="AMI2908" s="0"/>
      <c r="AMJ2908" s="0"/>
    </row>
    <row r="2909" s="39" customFormat="true" ht="13.8" hidden="false" customHeight="false" outlineLevel="0" collapsed="false">
      <c r="A2909" s="16" t="n">
        <v>40305074</v>
      </c>
      <c r="B2909" s="17" t="s">
        <v>2938</v>
      </c>
      <c r="C2909" s="18" t="n">
        <v>0.04</v>
      </c>
      <c r="D2909" s="18" t="s">
        <v>2637</v>
      </c>
      <c r="E2909" s="16" t="s">
        <v>50</v>
      </c>
      <c r="F2909" s="19" t="n">
        <f aca="false">IF(C2909="",VLOOKUP(E2909,'PORTE E UCO'!$A$5:$D$46,4,0),VLOOKUP(E2909,'PORTE E UCO'!$A$5:$D$46,4,0)*C2909)</f>
        <v>0.70646224</v>
      </c>
      <c r="G2909" s="20" t="n">
        <v>1.67</v>
      </c>
      <c r="H2909" s="21" t="n">
        <f aca="false">G2909*$R$2</f>
        <v>32.85496544</v>
      </c>
      <c r="I2909" s="16" t="n">
        <v>0</v>
      </c>
      <c r="J2909" s="22" t="str">
        <f aca="false">IF(I2909&gt;=1,F2909*$J$2,"")</f>
        <v/>
      </c>
      <c r="K2909" s="22" t="str">
        <f aca="false">IF(I2909&gt;=2,F2909*$K$2,"")</f>
        <v/>
      </c>
      <c r="L2909" s="22" t="str">
        <f aca="false">IF(I2909&gt;=3,F2909*$L$2,"")</f>
        <v/>
      </c>
      <c r="M2909" s="22" t="str">
        <f aca="false">IF(I2909&gt;=4,F2909*$M$2,"")</f>
        <v/>
      </c>
      <c r="N2909" s="16" t="n">
        <v>0</v>
      </c>
      <c r="O2909" s="16" t="n">
        <v>0</v>
      </c>
      <c r="P2909" s="23" t="n">
        <v>0</v>
      </c>
      <c r="Q2909" s="22"/>
      <c r="R2909" s="38"/>
      <c r="S2909" s="25" t="n">
        <f aca="false">SUM(F2909,H2909,J2909,K2909,L2909,M2909)</f>
        <v>33.56142768</v>
      </c>
      <c r="T2909" s="25" t="n">
        <f aca="false">SUM(F2909,H2909,J2909,K2909,L2909,M2909,Q2909)</f>
        <v>33.56142768</v>
      </c>
      <c r="AMH2909" s="13"/>
      <c r="AMI2909" s="0"/>
      <c r="AMJ2909" s="0"/>
    </row>
    <row r="2910" s="39" customFormat="true" ht="13.8" hidden="false" customHeight="false" outlineLevel="0" collapsed="false">
      <c r="A2910" s="27" t="n">
        <v>40305082</v>
      </c>
      <c r="B2910" s="28" t="s">
        <v>2939</v>
      </c>
      <c r="C2910" s="29" t="n">
        <v>0.04</v>
      </c>
      <c r="D2910" s="29" t="s">
        <v>2637</v>
      </c>
      <c r="E2910" s="27" t="s">
        <v>50</v>
      </c>
      <c r="F2910" s="19" t="n">
        <f aca="false">IF(C2910="",VLOOKUP(E2910,'PORTE E UCO'!$A$5:$D$46,4,0),VLOOKUP(E2910,'PORTE E UCO'!$A$5:$D$46,4,0)*C2910)</f>
        <v>0.70646224</v>
      </c>
      <c r="G2910" s="30" t="n">
        <v>1.67</v>
      </c>
      <c r="H2910" s="21" t="n">
        <f aca="false">G2910*$R$2</f>
        <v>32.85496544</v>
      </c>
      <c r="I2910" s="27" t="n">
        <v>0</v>
      </c>
      <c r="J2910" s="22" t="str">
        <f aca="false">IF(I2910&gt;=1,F2910*$J$2,"")</f>
        <v/>
      </c>
      <c r="K2910" s="22" t="str">
        <f aca="false">IF(I2910&gt;=2,F2910*$K$2,"")</f>
        <v/>
      </c>
      <c r="L2910" s="22" t="str">
        <f aca="false">IF(I2910&gt;=3,F2910*$L$2,"")</f>
        <v/>
      </c>
      <c r="M2910" s="22" t="str">
        <f aca="false">IF(I2910&gt;=4,F2910*$M$2,"")</f>
        <v/>
      </c>
      <c r="N2910" s="27" t="n">
        <v>0</v>
      </c>
      <c r="O2910" s="27" t="n">
        <v>0</v>
      </c>
      <c r="P2910" s="31" t="n">
        <v>0</v>
      </c>
      <c r="Q2910" s="32"/>
      <c r="R2910" s="38"/>
      <c r="S2910" s="25" t="n">
        <f aca="false">SUM(F2910,H2910,J2910,K2910,L2910,M2910)</f>
        <v>33.56142768</v>
      </c>
      <c r="T2910" s="25" t="n">
        <f aca="false">SUM(F2910,H2910,J2910,K2910,L2910,M2910,Q2910)</f>
        <v>33.56142768</v>
      </c>
      <c r="AMH2910" s="13"/>
      <c r="AMI2910" s="0"/>
      <c r="AMJ2910" s="0"/>
    </row>
    <row r="2911" s="39" customFormat="true" ht="13.8" hidden="false" customHeight="false" outlineLevel="0" collapsed="false">
      <c r="A2911" s="16" t="n">
        <v>40305783</v>
      </c>
      <c r="B2911" s="17" t="s">
        <v>2940</v>
      </c>
      <c r="C2911" s="18" t="n">
        <v>0.25</v>
      </c>
      <c r="D2911" s="18" t="s">
        <v>2637</v>
      </c>
      <c r="E2911" s="16" t="s">
        <v>50</v>
      </c>
      <c r="F2911" s="19" t="n">
        <f aca="false">IF(C2911="",VLOOKUP(E2911,'PORTE E UCO'!$A$5:$D$46,4,0),VLOOKUP(E2911,'PORTE E UCO'!$A$5:$D$46,4,0)*C2911)</f>
        <v>4.415389</v>
      </c>
      <c r="G2911" s="20" t="n">
        <v>5.994</v>
      </c>
      <c r="H2911" s="21" t="n">
        <f aca="false">G2911*$R$2</f>
        <v>117.923750208</v>
      </c>
      <c r="I2911" s="16" t="n">
        <v>0</v>
      </c>
      <c r="J2911" s="22" t="str">
        <f aca="false">IF(I2911&gt;=1,F2911*$J$2,"")</f>
        <v/>
      </c>
      <c r="K2911" s="22" t="str">
        <f aca="false">IF(I2911&gt;=2,F2911*$K$2,"")</f>
        <v/>
      </c>
      <c r="L2911" s="22" t="str">
        <f aca="false">IF(I2911&gt;=3,F2911*$L$2,"")</f>
        <v/>
      </c>
      <c r="M2911" s="22" t="str">
        <f aca="false">IF(I2911&gt;=4,F2911*$M$2,"")</f>
        <v/>
      </c>
      <c r="N2911" s="16" t="n">
        <v>0</v>
      </c>
      <c r="O2911" s="16" t="n">
        <v>0</v>
      </c>
      <c r="P2911" s="23" t="n">
        <v>0</v>
      </c>
      <c r="Q2911" s="22"/>
      <c r="R2911" s="38"/>
      <c r="S2911" s="25" t="n">
        <f aca="false">SUM(F2911,H2911,J2911,K2911,L2911,M2911)</f>
        <v>122.339139208</v>
      </c>
      <c r="T2911" s="25" t="n">
        <f aca="false">SUM(F2911,H2911,J2911,K2911,L2911,M2911,Q2911)</f>
        <v>122.339139208</v>
      </c>
      <c r="AMH2911" s="13"/>
      <c r="AMI2911" s="0"/>
      <c r="AMJ2911" s="0"/>
    </row>
    <row r="2912" s="39" customFormat="true" ht="13.8" hidden="false" customHeight="false" outlineLevel="0" collapsed="false">
      <c r="A2912" s="27" t="n">
        <v>40305090</v>
      </c>
      <c r="B2912" s="28" t="s">
        <v>2941</v>
      </c>
      <c r="C2912" s="29" t="n">
        <v>0.1</v>
      </c>
      <c r="D2912" s="29" t="s">
        <v>2637</v>
      </c>
      <c r="E2912" s="27" t="s">
        <v>50</v>
      </c>
      <c r="F2912" s="19" t="n">
        <f aca="false">IF(C2912="",VLOOKUP(E2912,'PORTE E UCO'!$A$5:$D$46,4,0),VLOOKUP(E2912,'PORTE E UCO'!$A$5:$D$46,4,0)*C2912)</f>
        <v>1.7661556</v>
      </c>
      <c r="G2912" s="30" t="n">
        <v>10.99</v>
      </c>
      <c r="H2912" s="21" t="n">
        <f aca="false">G2912*$R$2</f>
        <v>216.21321568</v>
      </c>
      <c r="I2912" s="27" t="n">
        <v>0</v>
      </c>
      <c r="J2912" s="22" t="str">
        <f aca="false">IF(I2912&gt;=1,F2912*$J$2,"")</f>
        <v/>
      </c>
      <c r="K2912" s="22" t="str">
        <f aca="false">IF(I2912&gt;=2,F2912*$K$2,"")</f>
        <v/>
      </c>
      <c r="L2912" s="22" t="str">
        <f aca="false">IF(I2912&gt;=3,F2912*$L$2,"")</f>
        <v/>
      </c>
      <c r="M2912" s="22" t="str">
        <f aca="false">IF(I2912&gt;=4,F2912*$M$2,"")</f>
        <v/>
      </c>
      <c r="N2912" s="27" t="n">
        <v>0</v>
      </c>
      <c r="O2912" s="27" t="n">
        <v>0</v>
      </c>
      <c r="P2912" s="31" t="n">
        <v>0</v>
      </c>
      <c r="Q2912" s="32"/>
      <c r="R2912" s="38"/>
      <c r="S2912" s="25" t="n">
        <f aca="false">SUM(F2912,H2912,J2912,K2912,L2912,M2912)</f>
        <v>217.97937128</v>
      </c>
      <c r="T2912" s="25" t="n">
        <f aca="false">SUM(F2912,H2912,J2912,K2912,L2912,M2912,Q2912)</f>
        <v>217.97937128</v>
      </c>
      <c r="AMH2912" s="13"/>
      <c r="AMI2912" s="0"/>
      <c r="AMJ2912" s="0"/>
    </row>
    <row r="2913" s="39" customFormat="true" ht="13.8" hidden="false" customHeight="false" outlineLevel="0" collapsed="false">
      <c r="A2913" s="16" t="n">
        <v>40316025</v>
      </c>
      <c r="B2913" s="17" t="s">
        <v>2942</v>
      </c>
      <c r="C2913" s="18" t="n">
        <v>0.1</v>
      </c>
      <c r="D2913" s="18" t="s">
        <v>2637</v>
      </c>
      <c r="E2913" s="16" t="s">
        <v>50</v>
      </c>
      <c r="F2913" s="19" t="n">
        <f aca="false">IF(C2913="",VLOOKUP(E2913,'PORTE E UCO'!$A$5:$D$46,4,0),VLOOKUP(E2913,'PORTE E UCO'!$A$5:$D$46,4,0)*C2913)</f>
        <v>1.7661556</v>
      </c>
      <c r="G2913" s="20" t="n">
        <v>4</v>
      </c>
      <c r="H2913" s="21" t="n">
        <f aca="false">G2913*$R$2</f>
        <v>78.694528</v>
      </c>
      <c r="I2913" s="16" t="n">
        <v>0</v>
      </c>
      <c r="J2913" s="22" t="str">
        <f aca="false">IF(I2913&gt;=1,F2913*$J$2,"")</f>
        <v/>
      </c>
      <c r="K2913" s="22" t="str">
        <f aca="false">IF(I2913&gt;=2,F2913*$K$2,"")</f>
        <v/>
      </c>
      <c r="L2913" s="22" t="str">
        <f aca="false">IF(I2913&gt;=3,F2913*$L$2,"")</f>
        <v/>
      </c>
      <c r="M2913" s="22" t="str">
        <f aca="false">IF(I2913&gt;=4,F2913*$M$2,"")</f>
        <v/>
      </c>
      <c r="N2913" s="16" t="n">
        <v>0</v>
      </c>
      <c r="O2913" s="16" t="n">
        <v>0</v>
      </c>
      <c r="P2913" s="23" t="n">
        <v>0</v>
      </c>
      <c r="Q2913" s="22"/>
      <c r="R2913" s="38"/>
      <c r="S2913" s="25" t="n">
        <f aca="false">SUM(F2913,H2913,J2913,K2913,L2913,M2913)</f>
        <v>80.4606836</v>
      </c>
      <c r="T2913" s="25" t="n">
        <f aca="false">SUM(F2913,H2913,J2913,K2913,L2913,M2913,Q2913)</f>
        <v>80.4606836</v>
      </c>
      <c r="AMH2913" s="13"/>
      <c r="AMI2913" s="0"/>
      <c r="AMJ2913" s="0"/>
    </row>
    <row r="2914" s="39" customFormat="true" ht="13.8" hidden="false" customHeight="false" outlineLevel="0" collapsed="false">
      <c r="A2914" s="27" t="n">
        <v>40305112</v>
      </c>
      <c r="B2914" s="28" t="s">
        <v>2943</v>
      </c>
      <c r="C2914" s="29" t="n">
        <v>0.04</v>
      </c>
      <c r="D2914" s="29" t="s">
        <v>2637</v>
      </c>
      <c r="E2914" s="27" t="s">
        <v>50</v>
      </c>
      <c r="F2914" s="19" t="n">
        <f aca="false">IF(C2914="",VLOOKUP(E2914,'PORTE E UCO'!$A$5:$D$46,4,0),VLOOKUP(E2914,'PORTE E UCO'!$A$5:$D$46,4,0)*C2914)</f>
        <v>0.70646224</v>
      </c>
      <c r="G2914" s="30" t="n">
        <v>2.33</v>
      </c>
      <c r="H2914" s="21" t="n">
        <f aca="false">G2914*$R$2</f>
        <v>45.83956256</v>
      </c>
      <c r="I2914" s="27" t="n">
        <v>0</v>
      </c>
      <c r="J2914" s="22" t="str">
        <f aca="false">IF(I2914&gt;=1,F2914*$J$2,"")</f>
        <v/>
      </c>
      <c r="K2914" s="22" t="str">
        <f aca="false">IF(I2914&gt;=2,F2914*$K$2,"")</f>
        <v/>
      </c>
      <c r="L2914" s="22" t="str">
        <f aca="false">IF(I2914&gt;=3,F2914*$L$2,"")</f>
        <v/>
      </c>
      <c r="M2914" s="22" t="str">
        <f aca="false">IF(I2914&gt;=4,F2914*$M$2,"")</f>
        <v/>
      </c>
      <c r="N2914" s="27" t="n">
        <v>0</v>
      </c>
      <c r="O2914" s="27" t="n">
        <v>0</v>
      </c>
      <c r="P2914" s="31" t="n">
        <v>0</v>
      </c>
      <c r="Q2914" s="32"/>
      <c r="R2914" s="38"/>
      <c r="S2914" s="25" t="n">
        <f aca="false">SUM(F2914,H2914,J2914,K2914,L2914,M2914)</f>
        <v>46.5460248</v>
      </c>
      <c r="T2914" s="25" t="n">
        <f aca="false">SUM(F2914,H2914,J2914,K2914,L2914,M2914,Q2914)</f>
        <v>46.5460248</v>
      </c>
      <c r="AMH2914" s="13"/>
      <c r="AMI2914" s="0"/>
      <c r="AMJ2914" s="0"/>
    </row>
    <row r="2915" s="39" customFormat="true" ht="13.8" hidden="false" customHeight="false" outlineLevel="0" collapsed="false">
      <c r="A2915" s="16" t="n">
        <v>40305120</v>
      </c>
      <c r="B2915" s="17" t="s">
        <v>2944</v>
      </c>
      <c r="C2915" s="18" t="n">
        <v>0.04</v>
      </c>
      <c r="D2915" s="18" t="s">
        <v>2637</v>
      </c>
      <c r="E2915" s="16" t="s">
        <v>50</v>
      </c>
      <c r="F2915" s="19" t="n">
        <f aca="false">IF(C2915="",VLOOKUP(E2915,'PORTE E UCO'!$A$5:$D$46,4,0),VLOOKUP(E2915,'PORTE E UCO'!$A$5:$D$46,4,0)*C2915)</f>
        <v>0.70646224</v>
      </c>
      <c r="G2915" s="20" t="n">
        <v>2.33</v>
      </c>
      <c r="H2915" s="21" t="n">
        <f aca="false">G2915*$R$2</f>
        <v>45.83956256</v>
      </c>
      <c r="I2915" s="16" t="n">
        <v>0</v>
      </c>
      <c r="J2915" s="22" t="str">
        <f aca="false">IF(I2915&gt;=1,F2915*$J$2,"")</f>
        <v/>
      </c>
      <c r="K2915" s="22" t="str">
        <f aca="false">IF(I2915&gt;=2,F2915*$K$2,"")</f>
        <v/>
      </c>
      <c r="L2915" s="22" t="str">
        <f aca="false">IF(I2915&gt;=3,F2915*$L$2,"")</f>
        <v/>
      </c>
      <c r="M2915" s="22" t="str">
        <f aca="false">IF(I2915&gt;=4,F2915*$M$2,"")</f>
        <v/>
      </c>
      <c r="N2915" s="16" t="n">
        <v>0</v>
      </c>
      <c r="O2915" s="16" t="n">
        <v>0</v>
      </c>
      <c r="P2915" s="23" t="n">
        <v>0</v>
      </c>
      <c r="Q2915" s="22"/>
      <c r="R2915" s="38"/>
      <c r="S2915" s="25" t="n">
        <f aca="false">SUM(F2915,H2915,J2915,K2915,L2915,M2915)</f>
        <v>46.5460248</v>
      </c>
      <c r="T2915" s="25" t="n">
        <f aca="false">SUM(F2915,H2915,J2915,K2915,L2915,M2915,Q2915)</f>
        <v>46.5460248</v>
      </c>
      <c r="AMH2915" s="13"/>
      <c r="AMI2915" s="0"/>
      <c r="AMJ2915" s="0"/>
    </row>
    <row r="2916" s="39" customFormat="true" ht="13.8" hidden="false" customHeight="false" outlineLevel="0" collapsed="false">
      <c r="A2916" s="27" t="n">
        <v>40316033</v>
      </c>
      <c r="B2916" s="28" t="s">
        <v>2945</v>
      </c>
      <c r="C2916" s="29" t="n">
        <v>0.1</v>
      </c>
      <c r="D2916" s="29" t="s">
        <v>2637</v>
      </c>
      <c r="E2916" s="27" t="s">
        <v>50</v>
      </c>
      <c r="F2916" s="19" t="n">
        <f aca="false">IF(C2916="",VLOOKUP(E2916,'PORTE E UCO'!$A$5:$D$46,4,0),VLOOKUP(E2916,'PORTE E UCO'!$A$5:$D$46,4,0)*C2916)</f>
        <v>1.7661556</v>
      </c>
      <c r="G2916" s="30" t="n">
        <v>2.33</v>
      </c>
      <c r="H2916" s="21" t="n">
        <f aca="false">G2916*$R$2</f>
        <v>45.83956256</v>
      </c>
      <c r="I2916" s="27" t="n">
        <v>0</v>
      </c>
      <c r="J2916" s="22" t="str">
        <f aca="false">IF(I2916&gt;=1,F2916*$J$2,"")</f>
        <v/>
      </c>
      <c r="K2916" s="22" t="str">
        <f aca="false">IF(I2916&gt;=2,F2916*$K$2,"")</f>
        <v/>
      </c>
      <c r="L2916" s="22" t="str">
        <f aca="false">IF(I2916&gt;=3,F2916*$L$2,"")</f>
        <v/>
      </c>
      <c r="M2916" s="22" t="str">
        <f aca="false">IF(I2916&gt;=4,F2916*$M$2,"")</f>
        <v/>
      </c>
      <c r="N2916" s="27" t="n">
        <v>0</v>
      </c>
      <c r="O2916" s="27" t="n">
        <v>0</v>
      </c>
      <c r="P2916" s="31" t="n">
        <v>0</v>
      </c>
      <c r="Q2916" s="32"/>
      <c r="R2916" s="38"/>
      <c r="S2916" s="25" t="n">
        <f aca="false">SUM(F2916,H2916,J2916,K2916,L2916,M2916)</f>
        <v>47.60571816</v>
      </c>
      <c r="T2916" s="25" t="n">
        <f aca="false">SUM(F2916,H2916,J2916,K2916,L2916,M2916,Q2916)</f>
        <v>47.60571816</v>
      </c>
      <c r="AMH2916" s="13"/>
      <c r="AMI2916" s="0"/>
      <c r="AMJ2916" s="0"/>
    </row>
    <row r="2917" s="39" customFormat="true" ht="13.8" hidden="false" customHeight="false" outlineLevel="0" collapsed="false">
      <c r="A2917" s="16" t="n">
        <v>40316041</v>
      </c>
      <c r="B2917" s="17" t="s">
        <v>2946</v>
      </c>
      <c r="C2917" s="18" t="n">
        <v>0.04</v>
      </c>
      <c r="D2917" s="18" t="s">
        <v>2637</v>
      </c>
      <c r="E2917" s="16" t="s">
        <v>50</v>
      </c>
      <c r="F2917" s="19" t="n">
        <f aca="false">IF(C2917="",VLOOKUP(E2917,'PORTE E UCO'!$A$5:$D$46,4,0),VLOOKUP(E2917,'PORTE E UCO'!$A$5:$D$46,4,0)*C2917)</f>
        <v>0.70646224</v>
      </c>
      <c r="G2917" s="20" t="n">
        <v>6</v>
      </c>
      <c r="H2917" s="21" t="n">
        <f aca="false">G2917*$R$2</f>
        <v>118.041792</v>
      </c>
      <c r="I2917" s="16" t="n">
        <v>0</v>
      </c>
      <c r="J2917" s="22" t="str">
        <f aca="false">IF(I2917&gt;=1,F2917*$J$2,"")</f>
        <v/>
      </c>
      <c r="K2917" s="22" t="str">
        <f aca="false">IF(I2917&gt;=2,F2917*$K$2,"")</f>
        <v/>
      </c>
      <c r="L2917" s="22" t="str">
        <f aca="false">IF(I2917&gt;=3,F2917*$L$2,"")</f>
        <v/>
      </c>
      <c r="M2917" s="22" t="str">
        <f aca="false">IF(I2917&gt;=4,F2917*$M$2,"")</f>
        <v/>
      </c>
      <c r="N2917" s="16" t="n">
        <v>0</v>
      </c>
      <c r="O2917" s="16" t="n">
        <v>0</v>
      </c>
      <c r="P2917" s="23" t="n">
        <v>0</v>
      </c>
      <c r="Q2917" s="22"/>
      <c r="R2917" s="38"/>
      <c r="S2917" s="25" t="n">
        <f aca="false">SUM(F2917,H2917,J2917,K2917,L2917,M2917)</f>
        <v>118.74825424</v>
      </c>
      <c r="T2917" s="25" t="n">
        <f aca="false">SUM(F2917,H2917,J2917,K2917,L2917,M2917,Q2917)</f>
        <v>118.74825424</v>
      </c>
      <c r="AMH2917" s="13"/>
      <c r="AMI2917" s="0"/>
      <c r="AMJ2917" s="0"/>
    </row>
    <row r="2918" s="39" customFormat="true" ht="13.8" hidden="false" customHeight="false" outlineLevel="0" collapsed="false">
      <c r="A2918" s="27" t="n">
        <v>40316050</v>
      </c>
      <c r="B2918" s="28" t="s">
        <v>2947</v>
      </c>
      <c r="C2918" s="29" t="n">
        <v>0.04</v>
      </c>
      <c r="D2918" s="29" t="s">
        <v>2637</v>
      </c>
      <c r="E2918" s="27" t="s">
        <v>50</v>
      </c>
      <c r="F2918" s="19" t="n">
        <f aca="false">IF(C2918="",VLOOKUP(E2918,'PORTE E UCO'!$A$5:$D$46,4,0),VLOOKUP(E2918,'PORTE E UCO'!$A$5:$D$46,4,0)*C2918)</f>
        <v>0.70646224</v>
      </c>
      <c r="G2918" s="30" t="n">
        <v>3.9</v>
      </c>
      <c r="H2918" s="21" t="n">
        <f aca="false">G2918*$R$2</f>
        <v>76.7271648</v>
      </c>
      <c r="I2918" s="27" t="n">
        <v>0</v>
      </c>
      <c r="J2918" s="22" t="str">
        <f aca="false">IF(I2918&gt;=1,F2918*$J$2,"")</f>
        <v/>
      </c>
      <c r="K2918" s="22" t="str">
        <f aca="false">IF(I2918&gt;=2,F2918*$K$2,"")</f>
        <v/>
      </c>
      <c r="L2918" s="22" t="str">
        <f aca="false">IF(I2918&gt;=3,F2918*$L$2,"")</f>
        <v/>
      </c>
      <c r="M2918" s="22" t="str">
        <f aca="false">IF(I2918&gt;=4,F2918*$M$2,"")</f>
        <v/>
      </c>
      <c r="N2918" s="27" t="n">
        <v>0</v>
      </c>
      <c r="O2918" s="27" t="n">
        <v>0</v>
      </c>
      <c r="P2918" s="31" t="n">
        <v>0</v>
      </c>
      <c r="Q2918" s="32"/>
      <c r="R2918" s="38"/>
      <c r="S2918" s="25" t="n">
        <f aca="false">SUM(F2918,H2918,J2918,K2918,L2918,M2918)</f>
        <v>77.43362704</v>
      </c>
      <c r="T2918" s="25" t="n">
        <f aca="false">SUM(F2918,H2918,J2918,K2918,L2918,M2918,Q2918)</f>
        <v>77.43362704</v>
      </c>
      <c r="AMH2918" s="13"/>
      <c r="AMI2918" s="0"/>
      <c r="AMJ2918" s="0"/>
    </row>
    <row r="2919" s="39" customFormat="true" ht="13.8" hidden="false" customHeight="false" outlineLevel="0" collapsed="false">
      <c r="A2919" s="16" t="n">
        <v>40316068</v>
      </c>
      <c r="B2919" s="17" t="s">
        <v>2948</v>
      </c>
      <c r="C2919" s="18" t="n">
        <v>0.04</v>
      </c>
      <c r="D2919" s="18" t="s">
        <v>2637</v>
      </c>
      <c r="E2919" s="16" t="s">
        <v>50</v>
      </c>
      <c r="F2919" s="19" t="n">
        <f aca="false">IF(C2919="",VLOOKUP(E2919,'PORTE E UCO'!$A$5:$D$46,4,0),VLOOKUP(E2919,'PORTE E UCO'!$A$5:$D$46,4,0)*C2919)</f>
        <v>0.70646224</v>
      </c>
      <c r="G2919" s="20" t="n">
        <v>2.844</v>
      </c>
      <c r="H2919" s="21" t="n">
        <f aca="false">G2919*$R$2</f>
        <v>55.951809408</v>
      </c>
      <c r="I2919" s="16" t="n">
        <v>0</v>
      </c>
      <c r="J2919" s="22" t="str">
        <f aca="false">IF(I2919&gt;=1,F2919*$J$2,"")</f>
        <v/>
      </c>
      <c r="K2919" s="22" t="str">
        <f aca="false">IF(I2919&gt;=2,F2919*$K$2,"")</f>
        <v/>
      </c>
      <c r="L2919" s="22" t="str">
        <f aca="false">IF(I2919&gt;=3,F2919*$L$2,"")</f>
        <v/>
      </c>
      <c r="M2919" s="22" t="str">
        <f aca="false">IF(I2919&gt;=4,F2919*$M$2,"")</f>
        <v/>
      </c>
      <c r="N2919" s="16" t="n">
        <v>0</v>
      </c>
      <c r="O2919" s="16" t="n">
        <v>0</v>
      </c>
      <c r="P2919" s="23" t="n">
        <v>0</v>
      </c>
      <c r="Q2919" s="22"/>
      <c r="R2919" s="38"/>
      <c r="S2919" s="25" t="n">
        <f aca="false">SUM(F2919,H2919,J2919,K2919,L2919,M2919)</f>
        <v>56.658271648</v>
      </c>
      <c r="T2919" s="25" t="n">
        <f aca="false">SUM(F2919,H2919,J2919,K2919,L2919,M2919,Q2919)</f>
        <v>56.658271648</v>
      </c>
      <c r="AMH2919" s="13"/>
      <c r="AMI2919" s="0"/>
      <c r="AMJ2919" s="0"/>
    </row>
    <row r="2920" s="39" customFormat="true" ht="13.8" hidden="false" customHeight="false" outlineLevel="0" collapsed="false">
      <c r="A2920" s="27" t="n">
        <v>40305163</v>
      </c>
      <c r="B2920" s="28" t="s">
        <v>2949</v>
      </c>
      <c r="C2920" s="29" t="n">
        <v>0.1</v>
      </c>
      <c r="D2920" s="29" t="s">
        <v>2637</v>
      </c>
      <c r="E2920" s="27" t="s">
        <v>50</v>
      </c>
      <c r="F2920" s="19" t="n">
        <f aca="false">IF(C2920="",VLOOKUP(E2920,'PORTE E UCO'!$A$5:$D$46,4,0),VLOOKUP(E2920,'PORTE E UCO'!$A$5:$D$46,4,0)*C2920)</f>
        <v>1.7661556</v>
      </c>
      <c r="G2920" s="30" t="n">
        <v>2.33</v>
      </c>
      <c r="H2920" s="21" t="n">
        <f aca="false">G2920*$R$2</f>
        <v>45.83956256</v>
      </c>
      <c r="I2920" s="27" t="n">
        <v>0</v>
      </c>
      <c r="J2920" s="22" t="str">
        <f aca="false">IF(I2920&gt;=1,F2920*$J$2,"")</f>
        <v/>
      </c>
      <c r="K2920" s="22" t="str">
        <f aca="false">IF(I2920&gt;=2,F2920*$K$2,"")</f>
        <v/>
      </c>
      <c r="L2920" s="22" t="str">
        <f aca="false">IF(I2920&gt;=3,F2920*$L$2,"")</f>
        <v/>
      </c>
      <c r="M2920" s="22" t="str">
        <f aca="false">IF(I2920&gt;=4,F2920*$M$2,"")</f>
        <v/>
      </c>
      <c r="N2920" s="27" t="n">
        <v>0</v>
      </c>
      <c r="O2920" s="27" t="n">
        <v>0</v>
      </c>
      <c r="P2920" s="31" t="n">
        <v>0</v>
      </c>
      <c r="Q2920" s="32"/>
      <c r="R2920" s="38"/>
      <c r="S2920" s="25" t="n">
        <f aca="false">SUM(F2920,H2920,J2920,K2920,L2920,M2920)</f>
        <v>47.60571816</v>
      </c>
      <c r="T2920" s="25" t="n">
        <f aca="false">SUM(F2920,H2920,J2920,K2920,L2920,M2920,Q2920)</f>
        <v>47.60571816</v>
      </c>
      <c r="AMH2920" s="13"/>
      <c r="AMI2920" s="0"/>
      <c r="AMJ2920" s="0"/>
    </row>
    <row r="2921" s="39" customFormat="true" ht="13.8" hidden="false" customHeight="false" outlineLevel="0" collapsed="false">
      <c r="A2921" s="16" t="n">
        <v>40316076</v>
      </c>
      <c r="B2921" s="17" t="s">
        <v>2950</v>
      </c>
      <c r="C2921" s="18" t="n">
        <v>0.04</v>
      </c>
      <c r="D2921" s="18" t="s">
        <v>2637</v>
      </c>
      <c r="E2921" s="16" t="s">
        <v>50</v>
      </c>
      <c r="F2921" s="19" t="n">
        <f aca="false">IF(C2921="",VLOOKUP(E2921,'PORTE E UCO'!$A$5:$D$46,4,0),VLOOKUP(E2921,'PORTE E UCO'!$A$5:$D$46,4,0)*C2921)</f>
        <v>0.70646224</v>
      </c>
      <c r="G2921" s="20" t="n">
        <v>4.792</v>
      </c>
      <c r="H2921" s="21" t="n">
        <f aca="false">G2921*$R$2</f>
        <v>94.276044544</v>
      </c>
      <c r="I2921" s="16" t="n">
        <v>0</v>
      </c>
      <c r="J2921" s="22" t="str">
        <f aca="false">IF(I2921&gt;=1,F2921*$J$2,"")</f>
        <v/>
      </c>
      <c r="K2921" s="22" t="str">
        <f aca="false">IF(I2921&gt;=2,F2921*$K$2,"")</f>
        <v/>
      </c>
      <c r="L2921" s="22" t="str">
        <f aca="false">IF(I2921&gt;=3,F2921*$L$2,"")</f>
        <v/>
      </c>
      <c r="M2921" s="22" t="str">
        <f aca="false">IF(I2921&gt;=4,F2921*$M$2,"")</f>
        <v/>
      </c>
      <c r="N2921" s="16" t="n">
        <v>0</v>
      </c>
      <c r="O2921" s="16" t="n">
        <v>0</v>
      </c>
      <c r="P2921" s="23" t="n">
        <v>0</v>
      </c>
      <c r="Q2921" s="22"/>
      <c r="R2921" s="38"/>
      <c r="S2921" s="25" t="n">
        <f aca="false">SUM(F2921,H2921,J2921,K2921,L2921,M2921)</f>
        <v>94.982506784</v>
      </c>
      <c r="T2921" s="25" t="n">
        <f aca="false">SUM(F2921,H2921,J2921,K2921,L2921,M2921,Q2921)</f>
        <v>94.982506784</v>
      </c>
      <c r="AMH2921" s="13"/>
      <c r="AMI2921" s="0"/>
      <c r="AMJ2921" s="0"/>
    </row>
    <row r="2922" s="39" customFormat="true" ht="13.8" hidden="false" customHeight="false" outlineLevel="0" collapsed="false">
      <c r="A2922" s="27" t="n">
        <v>40316084</v>
      </c>
      <c r="B2922" s="28" t="s">
        <v>2951</v>
      </c>
      <c r="C2922" s="29" t="n">
        <v>0.25</v>
      </c>
      <c r="D2922" s="29" t="s">
        <v>2637</v>
      </c>
      <c r="E2922" s="27" t="s">
        <v>50</v>
      </c>
      <c r="F2922" s="19" t="n">
        <f aca="false">IF(C2922="",VLOOKUP(E2922,'PORTE E UCO'!$A$5:$D$46,4,0),VLOOKUP(E2922,'PORTE E UCO'!$A$5:$D$46,4,0)*C2922)</f>
        <v>4.415389</v>
      </c>
      <c r="G2922" s="30" t="n">
        <v>6.66</v>
      </c>
      <c r="H2922" s="21" t="n">
        <f aca="false">G2922*$R$2</f>
        <v>131.02638912</v>
      </c>
      <c r="I2922" s="27" t="n">
        <v>0</v>
      </c>
      <c r="J2922" s="22" t="str">
        <f aca="false">IF(I2922&gt;=1,F2922*$J$2,"")</f>
        <v/>
      </c>
      <c r="K2922" s="22" t="str">
        <f aca="false">IF(I2922&gt;=2,F2922*$K$2,"")</f>
        <v/>
      </c>
      <c r="L2922" s="22" t="str">
        <f aca="false">IF(I2922&gt;=3,F2922*$L$2,"")</f>
        <v/>
      </c>
      <c r="M2922" s="22" t="str">
        <f aca="false">IF(I2922&gt;=4,F2922*$M$2,"")</f>
        <v/>
      </c>
      <c r="N2922" s="27" t="n">
        <v>0</v>
      </c>
      <c r="O2922" s="27" t="n">
        <v>0</v>
      </c>
      <c r="P2922" s="31" t="n">
        <v>0</v>
      </c>
      <c r="Q2922" s="32"/>
      <c r="R2922" s="38"/>
      <c r="S2922" s="25" t="n">
        <f aca="false">SUM(F2922,H2922,J2922,K2922,L2922,M2922)</f>
        <v>135.44177812</v>
      </c>
      <c r="T2922" s="25" t="n">
        <f aca="false">SUM(F2922,H2922,J2922,K2922,L2922,M2922,Q2922)</f>
        <v>135.44177812</v>
      </c>
      <c r="AMH2922" s="13"/>
      <c r="AMI2922" s="0"/>
      <c r="AMJ2922" s="0"/>
    </row>
    <row r="2923" s="39" customFormat="true" ht="13.8" hidden="false" customHeight="false" outlineLevel="0" collapsed="false">
      <c r="A2923" s="16" t="n">
        <v>40316092</v>
      </c>
      <c r="B2923" s="17" t="s">
        <v>2952</v>
      </c>
      <c r="C2923" s="18" t="n">
        <v>0.04</v>
      </c>
      <c r="D2923" s="18" t="s">
        <v>2637</v>
      </c>
      <c r="E2923" s="16" t="s">
        <v>50</v>
      </c>
      <c r="F2923" s="19" t="n">
        <f aca="false">IF(C2923="",VLOOKUP(E2923,'PORTE E UCO'!$A$5:$D$46,4,0),VLOOKUP(E2923,'PORTE E UCO'!$A$5:$D$46,4,0)*C2923)</f>
        <v>0.70646224</v>
      </c>
      <c r="G2923" s="20" t="n">
        <v>2.484</v>
      </c>
      <c r="H2923" s="21" t="n">
        <f aca="false">G2923*$R$2</f>
        <v>48.869301888</v>
      </c>
      <c r="I2923" s="16" t="n">
        <v>0</v>
      </c>
      <c r="J2923" s="22" t="str">
        <f aca="false">IF(I2923&gt;=1,F2923*$J$2,"")</f>
        <v/>
      </c>
      <c r="K2923" s="22" t="str">
        <f aca="false">IF(I2923&gt;=2,F2923*$K$2,"")</f>
        <v/>
      </c>
      <c r="L2923" s="22" t="str">
        <f aca="false">IF(I2923&gt;=3,F2923*$L$2,"")</f>
        <v/>
      </c>
      <c r="M2923" s="22" t="str">
        <f aca="false">IF(I2923&gt;=4,F2923*$M$2,"")</f>
        <v/>
      </c>
      <c r="N2923" s="16" t="n">
        <v>0</v>
      </c>
      <c r="O2923" s="16" t="n">
        <v>0</v>
      </c>
      <c r="P2923" s="23" t="n">
        <v>0</v>
      </c>
      <c r="Q2923" s="22"/>
      <c r="R2923" s="38"/>
      <c r="S2923" s="25" t="n">
        <f aca="false">SUM(F2923,H2923,J2923,K2923,L2923,M2923)</f>
        <v>49.575764128</v>
      </c>
      <c r="T2923" s="25" t="n">
        <f aca="false">SUM(F2923,H2923,J2923,K2923,L2923,M2923,Q2923)</f>
        <v>49.575764128</v>
      </c>
      <c r="AMH2923" s="13"/>
      <c r="AMI2923" s="0"/>
      <c r="AMJ2923" s="0"/>
    </row>
    <row r="2924" s="39" customFormat="true" ht="13.8" hidden="false" customHeight="false" outlineLevel="0" collapsed="false">
      <c r="A2924" s="27" t="n">
        <v>40316106</v>
      </c>
      <c r="B2924" s="28" t="s">
        <v>2953</v>
      </c>
      <c r="C2924" s="29" t="n">
        <v>0.04</v>
      </c>
      <c r="D2924" s="29" t="s">
        <v>2637</v>
      </c>
      <c r="E2924" s="27" t="s">
        <v>50</v>
      </c>
      <c r="F2924" s="19" t="n">
        <f aca="false">IF(C2924="",VLOOKUP(E2924,'PORTE E UCO'!$A$5:$D$46,4,0),VLOOKUP(E2924,'PORTE E UCO'!$A$5:$D$46,4,0)*C2924)</f>
        <v>0.70646224</v>
      </c>
      <c r="G2924" s="30" t="n">
        <v>3.9</v>
      </c>
      <c r="H2924" s="21" t="n">
        <f aca="false">G2924*$R$2</f>
        <v>76.7271648</v>
      </c>
      <c r="I2924" s="27" t="n">
        <v>0</v>
      </c>
      <c r="J2924" s="22" t="str">
        <f aca="false">IF(I2924&gt;=1,F2924*$J$2,"")</f>
        <v/>
      </c>
      <c r="K2924" s="22" t="str">
        <f aca="false">IF(I2924&gt;=2,F2924*$K$2,"")</f>
        <v/>
      </c>
      <c r="L2924" s="22" t="str">
        <f aca="false">IF(I2924&gt;=3,F2924*$L$2,"")</f>
        <v/>
      </c>
      <c r="M2924" s="22" t="str">
        <f aca="false">IF(I2924&gt;=4,F2924*$M$2,"")</f>
        <v/>
      </c>
      <c r="N2924" s="27" t="n">
        <v>0</v>
      </c>
      <c r="O2924" s="27" t="n">
        <v>0</v>
      </c>
      <c r="P2924" s="31" t="n">
        <v>0</v>
      </c>
      <c r="Q2924" s="32"/>
      <c r="R2924" s="38"/>
      <c r="S2924" s="25" t="n">
        <f aca="false">SUM(F2924,H2924,J2924,K2924,L2924,M2924)</f>
        <v>77.43362704</v>
      </c>
      <c r="T2924" s="25" t="n">
        <f aca="false">SUM(F2924,H2924,J2924,K2924,L2924,M2924,Q2924)</f>
        <v>77.43362704</v>
      </c>
      <c r="AMH2924" s="13"/>
      <c r="AMI2924" s="0"/>
      <c r="AMJ2924" s="0"/>
    </row>
    <row r="2925" s="39" customFormat="true" ht="13.8" hidden="false" customHeight="false" outlineLevel="0" collapsed="false">
      <c r="A2925" s="16" t="n">
        <v>40316114</v>
      </c>
      <c r="B2925" s="17" t="s">
        <v>2954</v>
      </c>
      <c r="C2925" s="18" t="n">
        <v>0.04</v>
      </c>
      <c r="D2925" s="18" t="s">
        <v>2637</v>
      </c>
      <c r="E2925" s="16" t="s">
        <v>50</v>
      </c>
      <c r="F2925" s="19" t="n">
        <f aca="false">IF(C2925="",VLOOKUP(E2925,'PORTE E UCO'!$A$5:$D$46,4,0),VLOOKUP(E2925,'PORTE E UCO'!$A$5:$D$46,4,0)*C2925)</f>
        <v>0.70646224</v>
      </c>
      <c r="G2925" s="20" t="n">
        <v>2.6</v>
      </c>
      <c r="H2925" s="21" t="n">
        <f aca="false">G2925*$R$2</f>
        <v>51.1514432</v>
      </c>
      <c r="I2925" s="16" t="n">
        <v>0</v>
      </c>
      <c r="J2925" s="22" t="str">
        <f aca="false">IF(I2925&gt;=1,F2925*$J$2,"")</f>
        <v/>
      </c>
      <c r="K2925" s="22" t="str">
        <f aca="false">IF(I2925&gt;=2,F2925*$K$2,"")</f>
        <v/>
      </c>
      <c r="L2925" s="22" t="str">
        <f aca="false">IF(I2925&gt;=3,F2925*$L$2,"")</f>
        <v/>
      </c>
      <c r="M2925" s="22" t="str">
        <f aca="false">IF(I2925&gt;=4,F2925*$M$2,"")</f>
        <v/>
      </c>
      <c r="N2925" s="16" t="n">
        <v>0</v>
      </c>
      <c r="O2925" s="16" t="n">
        <v>0</v>
      </c>
      <c r="P2925" s="23" t="n">
        <v>0</v>
      </c>
      <c r="Q2925" s="22"/>
      <c r="R2925" s="38"/>
      <c r="S2925" s="25" t="n">
        <f aca="false">SUM(F2925,H2925,J2925,K2925,L2925,M2925)</f>
        <v>51.85790544</v>
      </c>
      <c r="T2925" s="25" t="n">
        <f aca="false">SUM(F2925,H2925,J2925,K2925,L2925,M2925,Q2925)</f>
        <v>51.85790544</v>
      </c>
      <c r="AMH2925" s="13"/>
      <c r="AMI2925" s="0"/>
      <c r="AMJ2925" s="0"/>
    </row>
    <row r="2926" s="39" customFormat="true" ht="13.8" hidden="false" customHeight="false" outlineLevel="0" collapsed="false">
      <c r="A2926" s="27" t="n">
        <v>40316122</v>
      </c>
      <c r="B2926" s="28" t="s">
        <v>2955</v>
      </c>
      <c r="C2926" s="29" t="n">
        <v>0.1</v>
      </c>
      <c r="D2926" s="29" t="s">
        <v>2637</v>
      </c>
      <c r="E2926" s="27" t="s">
        <v>50</v>
      </c>
      <c r="F2926" s="19" t="n">
        <f aca="false">IF(C2926="",VLOOKUP(E2926,'PORTE E UCO'!$A$5:$D$46,4,0),VLOOKUP(E2926,'PORTE E UCO'!$A$5:$D$46,4,0)*C2926)</f>
        <v>1.7661556</v>
      </c>
      <c r="G2926" s="30" t="n">
        <v>3.294</v>
      </c>
      <c r="H2926" s="21" t="n">
        <f aca="false">G2926*$R$2</f>
        <v>64.804943808</v>
      </c>
      <c r="I2926" s="27" t="n">
        <v>0</v>
      </c>
      <c r="J2926" s="22" t="str">
        <f aca="false">IF(I2926&gt;=1,F2926*$J$2,"")</f>
        <v/>
      </c>
      <c r="K2926" s="22" t="str">
        <f aca="false">IF(I2926&gt;=2,F2926*$K$2,"")</f>
        <v/>
      </c>
      <c r="L2926" s="22" t="str">
        <f aca="false">IF(I2926&gt;=3,F2926*$L$2,"")</f>
        <v/>
      </c>
      <c r="M2926" s="22" t="str">
        <f aca="false">IF(I2926&gt;=4,F2926*$M$2,"")</f>
        <v/>
      </c>
      <c r="N2926" s="27" t="n">
        <v>0</v>
      </c>
      <c r="O2926" s="27" t="n">
        <v>0</v>
      </c>
      <c r="P2926" s="31" t="n">
        <v>0</v>
      </c>
      <c r="Q2926" s="32"/>
      <c r="R2926" s="38"/>
      <c r="S2926" s="25" t="n">
        <f aca="false">SUM(F2926,H2926,J2926,K2926,L2926,M2926)</f>
        <v>66.571099408</v>
      </c>
      <c r="T2926" s="25" t="n">
        <f aca="false">SUM(F2926,H2926,J2926,K2926,L2926,M2926,Q2926)</f>
        <v>66.571099408</v>
      </c>
      <c r="AMH2926" s="13"/>
      <c r="AMI2926" s="0"/>
      <c r="AMJ2926" s="0"/>
    </row>
    <row r="2927" s="39" customFormat="true" ht="13.8" hidden="false" customHeight="false" outlineLevel="0" collapsed="false">
      <c r="A2927" s="16" t="n">
        <v>40316130</v>
      </c>
      <c r="B2927" s="17" t="s">
        <v>2956</v>
      </c>
      <c r="C2927" s="18" t="n">
        <v>0.04</v>
      </c>
      <c r="D2927" s="18" t="s">
        <v>2637</v>
      </c>
      <c r="E2927" s="16" t="s">
        <v>50</v>
      </c>
      <c r="F2927" s="19" t="n">
        <f aca="false">IF(C2927="",VLOOKUP(E2927,'PORTE E UCO'!$A$5:$D$46,4,0),VLOOKUP(E2927,'PORTE E UCO'!$A$5:$D$46,4,0)*C2927)</f>
        <v>0.70646224</v>
      </c>
      <c r="G2927" s="20" t="n">
        <v>3.16</v>
      </c>
      <c r="H2927" s="21" t="n">
        <f aca="false">G2927*$R$2</f>
        <v>62.16867712</v>
      </c>
      <c r="I2927" s="16" t="n">
        <v>0</v>
      </c>
      <c r="J2927" s="22" t="str">
        <f aca="false">IF(I2927&gt;=1,F2927*$J$2,"")</f>
        <v/>
      </c>
      <c r="K2927" s="22" t="str">
        <f aca="false">IF(I2927&gt;=2,F2927*$K$2,"")</f>
        <v/>
      </c>
      <c r="L2927" s="22" t="str">
        <f aca="false">IF(I2927&gt;=3,F2927*$L$2,"")</f>
        <v/>
      </c>
      <c r="M2927" s="22" t="str">
        <f aca="false">IF(I2927&gt;=4,F2927*$M$2,"")</f>
        <v/>
      </c>
      <c r="N2927" s="16" t="n">
        <v>0</v>
      </c>
      <c r="O2927" s="16" t="n">
        <v>0</v>
      </c>
      <c r="P2927" s="23" t="n">
        <v>0</v>
      </c>
      <c r="Q2927" s="22"/>
      <c r="R2927" s="38"/>
      <c r="S2927" s="25" t="n">
        <f aca="false">SUM(F2927,H2927,J2927,K2927,L2927,M2927)</f>
        <v>62.87513936</v>
      </c>
      <c r="T2927" s="25" t="n">
        <f aca="false">SUM(F2927,H2927,J2927,K2927,L2927,M2927,Q2927)</f>
        <v>62.87513936</v>
      </c>
      <c r="AMH2927" s="13"/>
      <c r="AMI2927" s="0"/>
      <c r="AMJ2927" s="0"/>
    </row>
    <row r="2928" s="39" customFormat="true" ht="13.8" hidden="false" customHeight="false" outlineLevel="0" collapsed="false">
      <c r="A2928" s="27" t="n">
        <v>40316149</v>
      </c>
      <c r="B2928" s="28" t="s">
        <v>2957</v>
      </c>
      <c r="C2928" s="29" t="n">
        <v>0.04</v>
      </c>
      <c r="D2928" s="29" t="s">
        <v>2637</v>
      </c>
      <c r="E2928" s="27" t="s">
        <v>50</v>
      </c>
      <c r="F2928" s="19" t="n">
        <f aca="false">IF(C2928="",VLOOKUP(E2928,'PORTE E UCO'!$A$5:$D$46,4,0),VLOOKUP(E2928,'PORTE E UCO'!$A$5:$D$46,4,0)*C2928)</f>
        <v>0.70646224</v>
      </c>
      <c r="G2928" s="30" t="n">
        <v>2.43</v>
      </c>
      <c r="H2928" s="21" t="n">
        <f aca="false">G2928*$R$2</f>
        <v>47.80692576</v>
      </c>
      <c r="I2928" s="27" t="n">
        <v>0</v>
      </c>
      <c r="J2928" s="22" t="str">
        <f aca="false">IF(I2928&gt;=1,F2928*$J$2,"")</f>
        <v/>
      </c>
      <c r="K2928" s="22" t="str">
        <f aca="false">IF(I2928&gt;=2,F2928*$K$2,"")</f>
        <v/>
      </c>
      <c r="L2928" s="22" t="str">
        <f aca="false">IF(I2928&gt;=3,F2928*$L$2,"")</f>
        <v/>
      </c>
      <c r="M2928" s="22" t="str">
        <f aca="false">IF(I2928&gt;=4,F2928*$M$2,"")</f>
        <v/>
      </c>
      <c r="N2928" s="27" t="n">
        <v>0</v>
      </c>
      <c r="O2928" s="27" t="n">
        <v>0</v>
      </c>
      <c r="P2928" s="31" t="n">
        <v>0</v>
      </c>
      <c r="Q2928" s="32"/>
      <c r="R2928" s="38"/>
      <c r="S2928" s="25" t="n">
        <f aca="false">SUM(F2928,H2928,J2928,K2928,L2928,M2928)</f>
        <v>48.513388</v>
      </c>
      <c r="T2928" s="25" t="n">
        <f aca="false">SUM(F2928,H2928,J2928,K2928,L2928,M2928,Q2928)</f>
        <v>48.513388</v>
      </c>
      <c r="AMH2928" s="13"/>
      <c r="AMI2928" s="0"/>
      <c r="AMJ2928" s="0"/>
    </row>
    <row r="2929" s="39" customFormat="true" ht="13.8" hidden="false" customHeight="false" outlineLevel="0" collapsed="false">
      <c r="A2929" s="16" t="n">
        <v>40316157</v>
      </c>
      <c r="B2929" s="17" t="s">
        <v>2958</v>
      </c>
      <c r="C2929" s="18" t="n">
        <v>0.04</v>
      </c>
      <c r="D2929" s="18" t="s">
        <v>2637</v>
      </c>
      <c r="E2929" s="16" t="s">
        <v>50</v>
      </c>
      <c r="F2929" s="19" t="n">
        <f aca="false">IF(C2929="",VLOOKUP(E2929,'PORTE E UCO'!$A$5:$D$46,4,0),VLOOKUP(E2929,'PORTE E UCO'!$A$5:$D$46,4,0)*C2929)</f>
        <v>0.70646224</v>
      </c>
      <c r="G2929" s="20" t="n">
        <v>3.13</v>
      </c>
      <c r="H2929" s="21" t="n">
        <f aca="false">G2929*$R$2</f>
        <v>61.57846816</v>
      </c>
      <c r="I2929" s="16" t="n">
        <v>0</v>
      </c>
      <c r="J2929" s="22" t="str">
        <f aca="false">IF(I2929&gt;=1,F2929*$J$2,"")</f>
        <v/>
      </c>
      <c r="K2929" s="22" t="str">
        <f aca="false">IF(I2929&gt;=2,F2929*$K$2,"")</f>
        <v/>
      </c>
      <c r="L2929" s="22" t="str">
        <f aca="false">IF(I2929&gt;=3,F2929*$L$2,"")</f>
        <v/>
      </c>
      <c r="M2929" s="22" t="str">
        <f aca="false">IF(I2929&gt;=4,F2929*$M$2,"")</f>
        <v/>
      </c>
      <c r="N2929" s="16" t="n">
        <v>0</v>
      </c>
      <c r="O2929" s="16" t="n">
        <v>0</v>
      </c>
      <c r="P2929" s="23" t="n">
        <v>0</v>
      </c>
      <c r="Q2929" s="22"/>
      <c r="R2929" s="38"/>
      <c r="S2929" s="25" t="n">
        <f aca="false">SUM(F2929,H2929,J2929,K2929,L2929,M2929)</f>
        <v>62.2849304</v>
      </c>
      <c r="T2929" s="25" t="n">
        <f aca="false">SUM(F2929,H2929,J2929,K2929,L2929,M2929,Q2929)</f>
        <v>62.2849304</v>
      </c>
      <c r="AMH2929" s="13"/>
      <c r="AMI2929" s="0"/>
      <c r="AMJ2929" s="0"/>
    </row>
    <row r="2930" s="39" customFormat="true" ht="13.8" hidden="false" customHeight="false" outlineLevel="0" collapsed="false">
      <c r="A2930" s="27" t="n">
        <v>40316165</v>
      </c>
      <c r="B2930" s="28" t="s">
        <v>2959</v>
      </c>
      <c r="C2930" s="29" t="n">
        <v>0.1</v>
      </c>
      <c r="D2930" s="29" t="s">
        <v>2637</v>
      </c>
      <c r="E2930" s="27" t="s">
        <v>50</v>
      </c>
      <c r="F2930" s="19" t="n">
        <f aca="false">IF(C2930="",VLOOKUP(E2930,'PORTE E UCO'!$A$5:$D$46,4,0),VLOOKUP(E2930,'PORTE E UCO'!$A$5:$D$46,4,0)*C2930)</f>
        <v>1.7661556</v>
      </c>
      <c r="G2930" s="30" t="n">
        <v>6.93</v>
      </c>
      <c r="H2930" s="21" t="n">
        <f aca="false">G2930*$R$2</f>
        <v>136.33826976</v>
      </c>
      <c r="I2930" s="27" t="n">
        <v>0</v>
      </c>
      <c r="J2930" s="22" t="str">
        <f aca="false">IF(I2930&gt;=1,F2930*$J$2,"")</f>
        <v/>
      </c>
      <c r="K2930" s="22" t="str">
        <f aca="false">IF(I2930&gt;=2,F2930*$K$2,"")</f>
        <v/>
      </c>
      <c r="L2930" s="22" t="str">
        <f aca="false">IF(I2930&gt;=3,F2930*$L$2,"")</f>
        <v/>
      </c>
      <c r="M2930" s="22" t="str">
        <f aca="false">IF(I2930&gt;=4,F2930*$M$2,"")</f>
        <v/>
      </c>
      <c r="N2930" s="27" t="n">
        <v>0</v>
      </c>
      <c r="O2930" s="27" t="n">
        <v>0</v>
      </c>
      <c r="P2930" s="31" t="n">
        <v>0</v>
      </c>
      <c r="Q2930" s="32"/>
      <c r="R2930" s="38"/>
      <c r="S2930" s="25" t="n">
        <f aca="false">SUM(F2930,H2930,J2930,K2930,L2930,M2930)</f>
        <v>138.10442536</v>
      </c>
      <c r="T2930" s="25" t="n">
        <f aca="false">SUM(F2930,H2930,J2930,K2930,L2930,M2930,Q2930)</f>
        <v>138.10442536</v>
      </c>
      <c r="AMH2930" s="13"/>
      <c r="AMI2930" s="0"/>
      <c r="AMJ2930" s="0"/>
    </row>
    <row r="2931" s="39" customFormat="true" ht="13.8" hidden="false" customHeight="false" outlineLevel="0" collapsed="false">
      <c r="A2931" s="16" t="n">
        <v>40316173</v>
      </c>
      <c r="B2931" s="17" t="s">
        <v>2960</v>
      </c>
      <c r="C2931" s="18" t="n">
        <v>0.1</v>
      </c>
      <c r="D2931" s="18" t="s">
        <v>2637</v>
      </c>
      <c r="E2931" s="16" t="s">
        <v>50</v>
      </c>
      <c r="F2931" s="19" t="n">
        <f aca="false">IF(C2931="",VLOOKUP(E2931,'PORTE E UCO'!$A$5:$D$46,4,0),VLOOKUP(E2931,'PORTE E UCO'!$A$5:$D$46,4,0)*C2931)</f>
        <v>1.7661556</v>
      </c>
      <c r="G2931" s="20" t="n">
        <v>1.96</v>
      </c>
      <c r="H2931" s="21" t="n">
        <f aca="false">G2931*$R$2</f>
        <v>38.56031872</v>
      </c>
      <c r="I2931" s="16" t="n">
        <v>0</v>
      </c>
      <c r="J2931" s="22" t="str">
        <f aca="false">IF(I2931&gt;=1,F2931*$J$2,"")</f>
        <v/>
      </c>
      <c r="K2931" s="22" t="str">
        <f aca="false">IF(I2931&gt;=2,F2931*$K$2,"")</f>
        <v/>
      </c>
      <c r="L2931" s="22" t="str">
        <f aca="false">IF(I2931&gt;=3,F2931*$L$2,"")</f>
        <v/>
      </c>
      <c r="M2931" s="22" t="str">
        <f aca="false">IF(I2931&gt;=4,F2931*$M$2,"")</f>
        <v/>
      </c>
      <c r="N2931" s="16" t="n">
        <v>0</v>
      </c>
      <c r="O2931" s="16" t="n">
        <v>0</v>
      </c>
      <c r="P2931" s="23" t="n">
        <v>0</v>
      </c>
      <c r="Q2931" s="22"/>
      <c r="R2931" s="38"/>
      <c r="S2931" s="25" t="n">
        <f aca="false">SUM(F2931,H2931,J2931,K2931,L2931,M2931)</f>
        <v>40.32647432</v>
      </c>
      <c r="T2931" s="25" t="n">
        <f aca="false">SUM(F2931,H2931,J2931,K2931,L2931,M2931,Q2931)</f>
        <v>40.32647432</v>
      </c>
      <c r="AMH2931" s="13"/>
      <c r="AMI2931" s="0"/>
      <c r="AMJ2931" s="0"/>
    </row>
    <row r="2932" s="39" customFormat="true" ht="13.8" hidden="false" customHeight="false" outlineLevel="0" collapsed="false">
      <c r="A2932" s="27" t="n">
        <v>40316181</v>
      </c>
      <c r="B2932" s="28" t="s">
        <v>2961</v>
      </c>
      <c r="C2932" s="29" t="n">
        <v>0.1</v>
      </c>
      <c r="D2932" s="29" t="s">
        <v>2637</v>
      </c>
      <c r="E2932" s="27" t="s">
        <v>50</v>
      </c>
      <c r="F2932" s="19" t="n">
        <f aca="false">IF(C2932="",VLOOKUP(E2932,'PORTE E UCO'!$A$5:$D$46,4,0),VLOOKUP(E2932,'PORTE E UCO'!$A$5:$D$46,4,0)*C2932)</f>
        <v>1.7661556</v>
      </c>
      <c r="G2932" s="30" t="n">
        <v>4</v>
      </c>
      <c r="H2932" s="21" t="n">
        <f aca="false">G2932*$R$2</f>
        <v>78.694528</v>
      </c>
      <c r="I2932" s="27" t="n">
        <v>0</v>
      </c>
      <c r="J2932" s="22" t="str">
        <f aca="false">IF(I2932&gt;=1,F2932*$J$2,"")</f>
        <v/>
      </c>
      <c r="K2932" s="22" t="str">
        <f aca="false">IF(I2932&gt;=2,F2932*$K$2,"")</f>
        <v/>
      </c>
      <c r="L2932" s="22" t="str">
        <f aca="false">IF(I2932&gt;=3,F2932*$L$2,"")</f>
        <v/>
      </c>
      <c r="M2932" s="22" t="str">
        <f aca="false">IF(I2932&gt;=4,F2932*$M$2,"")</f>
        <v/>
      </c>
      <c r="N2932" s="27" t="n">
        <v>0</v>
      </c>
      <c r="O2932" s="27" t="n">
        <v>0</v>
      </c>
      <c r="P2932" s="31" t="n">
        <v>0</v>
      </c>
      <c r="Q2932" s="32"/>
      <c r="R2932" s="38"/>
      <c r="S2932" s="25" t="n">
        <f aca="false">SUM(F2932,H2932,J2932,K2932,L2932,M2932)</f>
        <v>80.4606836</v>
      </c>
      <c r="T2932" s="25" t="n">
        <f aca="false">SUM(F2932,H2932,J2932,K2932,L2932,M2932,Q2932)</f>
        <v>80.4606836</v>
      </c>
      <c r="AMH2932" s="13"/>
      <c r="AMI2932" s="0"/>
      <c r="AMJ2932" s="0"/>
    </row>
    <row r="2933" s="39" customFormat="true" ht="13.8" hidden="false" customHeight="false" outlineLevel="0" collapsed="false">
      <c r="A2933" s="16" t="n">
        <v>40305210</v>
      </c>
      <c r="B2933" s="17" t="s">
        <v>2962</v>
      </c>
      <c r="C2933" s="18" t="n">
        <v>0.01</v>
      </c>
      <c r="D2933" s="18" t="s">
        <v>2637</v>
      </c>
      <c r="E2933" s="16" t="s">
        <v>50</v>
      </c>
      <c r="F2933" s="19" t="n">
        <f aca="false">IF(C2933="",VLOOKUP(E2933,'PORTE E UCO'!$A$5:$D$46,4,0),VLOOKUP(E2933,'PORTE E UCO'!$A$5:$D$46,4,0)*C2933)</f>
        <v>0.17661556</v>
      </c>
      <c r="G2933" s="20" t="n">
        <v>2.33</v>
      </c>
      <c r="H2933" s="21" t="n">
        <f aca="false">G2933*$R$2</f>
        <v>45.83956256</v>
      </c>
      <c r="I2933" s="16" t="n">
        <v>0</v>
      </c>
      <c r="J2933" s="22" t="str">
        <f aca="false">IF(I2933&gt;=1,F2933*$J$2,"")</f>
        <v/>
      </c>
      <c r="K2933" s="22" t="str">
        <f aca="false">IF(I2933&gt;=2,F2933*$K$2,"")</f>
        <v/>
      </c>
      <c r="L2933" s="22" t="str">
        <f aca="false">IF(I2933&gt;=3,F2933*$L$2,"")</f>
        <v/>
      </c>
      <c r="M2933" s="22" t="str">
        <f aca="false">IF(I2933&gt;=4,F2933*$M$2,"")</f>
        <v/>
      </c>
      <c r="N2933" s="16" t="n">
        <v>0</v>
      </c>
      <c r="O2933" s="16" t="n">
        <v>0</v>
      </c>
      <c r="P2933" s="23" t="n">
        <v>0</v>
      </c>
      <c r="Q2933" s="22"/>
      <c r="R2933" s="38"/>
      <c r="S2933" s="25" t="n">
        <f aca="false">SUM(F2933,H2933,J2933,K2933,L2933,M2933)</f>
        <v>46.01617812</v>
      </c>
      <c r="T2933" s="25" t="n">
        <f aca="false">SUM(F2933,H2933,J2933,K2933,L2933,M2933,Q2933)</f>
        <v>46.01617812</v>
      </c>
      <c r="AMH2933" s="13"/>
      <c r="AMI2933" s="0"/>
      <c r="AMJ2933" s="0"/>
    </row>
    <row r="2934" s="39" customFormat="true" ht="13.8" hidden="false" customHeight="false" outlineLevel="0" collapsed="false">
      <c r="A2934" s="27" t="n">
        <v>40316190</v>
      </c>
      <c r="B2934" s="28" t="s">
        <v>2963</v>
      </c>
      <c r="C2934" s="29" t="n">
        <v>0.01</v>
      </c>
      <c r="D2934" s="29" t="s">
        <v>2637</v>
      </c>
      <c r="E2934" s="27" t="s">
        <v>50</v>
      </c>
      <c r="F2934" s="19" t="n">
        <f aca="false">IF(C2934="",VLOOKUP(E2934,'PORTE E UCO'!$A$5:$D$46,4,0),VLOOKUP(E2934,'PORTE E UCO'!$A$5:$D$46,4,0)*C2934)</f>
        <v>0.17661556</v>
      </c>
      <c r="G2934" s="30" t="n">
        <v>3.03</v>
      </c>
      <c r="H2934" s="21" t="n">
        <f aca="false">G2934*$R$2</f>
        <v>59.61110496</v>
      </c>
      <c r="I2934" s="27" t="n">
        <v>0</v>
      </c>
      <c r="J2934" s="22" t="str">
        <f aca="false">IF(I2934&gt;=1,F2934*$J$2,"")</f>
        <v/>
      </c>
      <c r="K2934" s="22" t="str">
        <f aca="false">IF(I2934&gt;=2,F2934*$K$2,"")</f>
        <v/>
      </c>
      <c r="L2934" s="22" t="str">
        <f aca="false">IF(I2934&gt;=3,F2934*$L$2,"")</f>
        <v/>
      </c>
      <c r="M2934" s="22" t="str">
        <f aca="false">IF(I2934&gt;=4,F2934*$M$2,"")</f>
        <v/>
      </c>
      <c r="N2934" s="27" t="n">
        <v>0</v>
      </c>
      <c r="O2934" s="27" t="n">
        <v>0</v>
      </c>
      <c r="P2934" s="31" t="n">
        <v>0</v>
      </c>
      <c r="Q2934" s="32"/>
      <c r="R2934" s="38"/>
      <c r="S2934" s="25" t="n">
        <f aca="false">SUM(F2934,H2934,J2934,K2934,L2934,M2934)</f>
        <v>59.78772052</v>
      </c>
      <c r="T2934" s="25" t="n">
        <f aca="false">SUM(F2934,H2934,J2934,K2934,L2934,M2934,Q2934)</f>
        <v>59.78772052</v>
      </c>
      <c r="AMH2934" s="13"/>
      <c r="AMI2934" s="0"/>
      <c r="AMJ2934" s="0"/>
    </row>
    <row r="2935" s="39" customFormat="true" ht="13.8" hidden="false" customHeight="false" outlineLevel="0" collapsed="false">
      <c r="A2935" s="16" t="n">
        <v>40316203</v>
      </c>
      <c r="B2935" s="17" t="s">
        <v>2964</v>
      </c>
      <c r="C2935" s="18" t="n">
        <v>0.01</v>
      </c>
      <c r="D2935" s="18" t="s">
        <v>2637</v>
      </c>
      <c r="E2935" s="16" t="s">
        <v>50</v>
      </c>
      <c r="F2935" s="19" t="n">
        <f aca="false">IF(C2935="",VLOOKUP(E2935,'PORTE E UCO'!$A$5:$D$46,4,0),VLOOKUP(E2935,'PORTE E UCO'!$A$5:$D$46,4,0)*C2935)</f>
        <v>0.17661556</v>
      </c>
      <c r="G2935" s="20" t="n">
        <v>2.33</v>
      </c>
      <c r="H2935" s="21" t="n">
        <f aca="false">G2935*$R$2</f>
        <v>45.83956256</v>
      </c>
      <c r="I2935" s="16" t="n">
        <v>0</v>
      </c>
      <c r="J2935" s="22" t="str">
        <f aca="false">IF(I2935&gt;=1,F2935*$J$2,"")</f>
        <v/>
      </c>
      <c r="K2935" s="22" t="str">
        <f aca="false">IF(I2935&gt;=2,F2935*$K$2,"")</f>
        <v/>
      </c>
      <c r="L2935" s="22" t="str">
        <f aca="false">IF(I2935&gt;=3,F2935*$L$2,"")</f>
        <v/>
      </c>
      <c r="M2935" s="22" t="str">
        <f aca="false">IF(I2935&gt;=4,F2935*$M$2,"")</f>
        <v/>
      </c>
      <c r="N2935" s="16" t="n">
        <v>0</v>
      </c>
      <c r="O2935" s="16" t="n">
        <v>0</v>
      </c>
      <c r="P2935" s="23" t="n">
        <v>0</v>
      </c>
      <c r="Q2935" s="22"/>
      <c r="R2935" s="38"/>
      <c r="S2935" s="25" t="n">
        <f aca="false">SUM(F2935,H2935,J2935,K2935,L2935,M2935)</f>
        <v>46.01617812</v>
      </c>
      <c r="T2935" s="25" t="n">
        <f aca="false">SUM(F2935,H2935,J2935,K2935,L2935,M2935,Q2935)</f>
        <v>46.01617812</v>
      </c>
      <c r="AMH2935" s="13"/>
      <c r="AMI2935" s="0"/>
      <c r="AMJ2935" s="0"/>
    </row>
    <row r="2936" s="39" customFormat="true" ht="13.8" hidden="false" customHeight="false" outlineLevel="0" collapsed="false">
      <c r="A2936" s="27" t="n">
        <v>40305228</v>
      </c>
      <c r="B2936" s="28" t="s">
        <v>2965</v>
      </c>
      <c r="C2936" s="29"/>
      <c r="D2936" s="29"/>
      <c r="E2936" s="27" t="s">
        <v>50</v>
      </c>
      <c r="F2936" s="19" t="n">
        <f aca="false">IF(C2936="",VLOOKUP(E2936,'PORTE E UCO'!$A$5:$D$46,4,0),VLOOKUP(E2936,'PORTE E UCO'!$A$5:$D$46,4,0)*C2936)</f>
        <v>17.661556</v>
      </c>
      <c r="G2936" s="30" t="n">
        <v>2.33</v>
      </c>
      <c r="H2936" s="21" t="n">
        <f aca="false">G2936*$R$2</f>
        <v>45.83956256</v>
      </c>
      <c r="I2936" s="27" t="n">
        <v>0</v>
      </c>
      <c r="J2936" s="22" t="str">
        <f aca="false">IF(I2936&gt;=1,F2936*$J$2,"")</f>
        <v/>
      </c>
      <c r="K2936" s="22" t="str">
        <f aca="false">IF(I2936&gt;=2,F2936*$K$2,"")</f>
        <v/>
      </c>
      <c r="L2936" s="22" t="str">
        <f aca="false">IF(I2936&gt;=3,F2936*$L$2,"")</f>
        <v/>
      </c>
      <c r="M2936" s="22" t="str">
        <f aca="false">IF(I2936&gt;=4,F2936*$M$2,"")</f>
        <v/>
      </c>
      <c r="N2936" s="27" t="n">
        <v>0</v>
      </c>
      <c r="O2936" s="27" t="n">
        <v>0</v>
      </c>
      <c r="P2936" s="31" t="n">
        <v>0</v>
      </c>
      <c r="Q2936" s="32"/>
      <c r="R2936" s="38"/>
      <c r="S2936" s="25" t="n">
        <f aca="false">SUM(F2936,H2936,J2936,K2936,L2936,M2936)</f>
        <v>63.50111856</v>
      </c>
      <c r="T2936" s="25" t="n">
        <f aca="false">SUM(F2936,H2936,J2936,K2936,L2936,M2936,Q2936)</f>
        <v>63.50111856</v>
      </c>
      <c r="AMH2936" s="13"/>
      <c r="AMI2936" s="0"/>
      <c r="AMJ2936" s="0"/>
    </row>
    <row r="2937" s="39" customFormat="true" ht="13.8" hidden="false" customHeight="false" outlineLevel="0" collapsed="false">
      <c r="A2937" s="16" t="n">
        <v>40305236</v>
      </c>
      <c r="B2937" s="17" t="s">
        <v>2966</v>
      </c>
      <c r="C2937" s="18"/>
      <c r="D2937" s="18"/>
      <c r="E2937" s="16" t="s">
        <v>50</v>
      </c>
      <c r="F2937" s="19" t="n">
        <f aca="false">IF(C2937="",VLOOKUP(E2937,'PORTE E UCO'!$A$5:$D$46,4,0),VLOOKUP(E2937,'PORTE E UCO'!$A$5:$D$46,4,0)*C2937)</f>
        <v>17.661556</v>
      </c>
      <c r="G2937" s="20" t="n">
        <v>10.99</v>
      </c>
      <c r="H2937" s="21" t="n">
        <f aca="false">G2937*$R$2</f>
        <v>216.21321568</v>
      </c>
      <c r="I2937" s="16" t="n">
        <v>0</v>
      </c>
      <c r="J2937" s="22" t="str">
        <f aca="false">IF(I2937&gt;=1,F2937*$J$2,"")</f>
        <v/>
      </c>
      <c r="K2937" s="22" t="str">
        <f aca="false">IF(I2937&gt;=2,F2937*$K$2,"")</f>
        <v/>
      </c>
      <c r="L2937" s="22" t="str">
        <f aca="false">IF(I2937&gt;=3,F2937*$L$2,"")</f>
        <v/>
      </c>
      <c r="M2937" s="22" t="str">
        <f aca="false">IF(I2937&gt;=4,F2937*$M$2,"")</f>
        <v/>
      </c>
      <c r="N2937" s="16" t="n">
        <v>0</v>
      </c>
      <c r="O2937" s="16" t="n">
        <v>0</v>
      </c>
      <c r="P2937" s="23" t="n">
        <v>0</v>
      </c>
      <c r="Q2937" s="22"/>
      <c r="R2937" s="38"/>
      <c r="S2937" s="25" t="n">
        <f aca="false">SUM(F2937,H2937,J2937,K2937,L2937,M2937)</f>
        <v>233.87477168</v>
      </c>
      <c r="T2937" s="25" t="n">
        <f aca="false">SUM(F2937,H2937,J2937,K2937,L2937,M2937,Q2937)</f>
        <v>233.87477168</v>
      </c>
      <c r="AMH2937" s="13"/>
      <c r="AMI2937" s="0"/>
      <c r="AMJ2937" s="0"/>
    </row>
    <row r="2938" s="39" customFormat="true" ht="13.8" hidden="false" customHeight="false" outlineLevel="0" collapsed="false">
      <c r="A2938" s="27" t="n">
        <v>40316211</v>
      </c>
      <c r="B2938" s="28" t="s">
        <v>2967</v>
      </c>
      <c r="C2938" s="29" t="n">
        <v>0.04</v>
      </c>
      <c r="D2938" s="29" t="s">
        <v>2637</v>
      </c>
      <c r="E2938" s="27" t="s">
        <v>50</v>
      </c>
      <c r="F2938" s="19" t="n">
        <f aca="false">IF(C2938="",VLOOKUP(E2938,'PORTE E UCO'!$A$5:$D$46,4,0),VLOOKUP(E2938,'PORTE E UCO'!$A$5:$D$46,4,0)*C2938)</f>
        <v>0.70646224</v>
      </c>
      <c r="G2938" s="30" t="n">
        <v>3.9</v>
      </c>
      <c r="H2938" s="21" t="n">
        <f aca="false">G2938*$R$2</f>
        <v>76.7271648</v>
      </c>
      <c r="I2938" s="27" t="n">
        <v>0</v>
      </c>
      <c r="J2938" s="22" t="str">
        <f aca="false">IF(I2938&gt;=1,F2938*$J$2,"")</f>
        <v/>
      </c>
      <c r="K2938" s="22" t="str">
        <f aca="false">IF(I2938&gt;=2,F2938*$K$2,"")</f>
        <v/>
      </c>
      <c r="L2938" s="22" t="str">
        <f aca="false">IF(I2938&gt;=3,F2938*$L$2,"")</f>
        <v/>
      </c>
      <c r="M2938" s="22" t="str">
        <f aca="false">IF(I2938&gt;=4,F2938*$M$2,"")</f>
        <v/>
      </c>
      <c r="N2938" s="27" t="n">
        <v>0</v>
      </c>
      <c r="O2938" s="27" t="n">
        <v>0</v>
      </c>
      <c r="P2938" s="31" t="n">
        <v>0</v>
      </c>
      <c r="Q2938" s="32"/>
      <c r="R2938" s="38"/>
      <c r="S2938" s="25" t="n">
        <f aca="false">SUM(F2938,H2938,J2938,K2938,L2938,M2938)</f>
        <v>77.43362704</v>
      </c>
      <c r="T2938" s="25" t="n">
        <f aca="false">SUM(F2938,H2938,J2938,K2938,L2938,M2938,Q2938)</f>
        <v>77.43362704</v>
      </c>
      <c r="AMH2938" s="13"/>
      <c r="AMI2938" s="0"/>
      <c r="AMJ2938" s="0"/>
    </row>
    <row r="2939" s="39" customFormat="true" ht="13.8" hidden="false" customHeight="false" outlineLevel="0" collapsed="false">
      <c r="A2939" s="16" t="n">
        <v>40316220</v>
      </c>
      <c r="B2939" s="17" t="s">
        <v>2968</v>
      </c>
      <c r="C2939" s="18" t="n">
        <v>0.04</v>
      </c>
      <c r="D2939" s="18" t="s">
        <v>2637</v>
      </c>
      <c r="E2939" s="16" t="s">
        <v>50</v>
      </c>
      <c r="F2939" s="19" t="n">
        <f aca="false">IF(C2939="",VLOOKUP(E2939,'PORTE E UCO'!$A$5:$D$46,4,0),VLOOKUP(E2939,'PORTE E UCO'!$A$5:$D$46,4,0)*C2939)</f>
        <v>0.70646224</v>
      </c>
      <c r="G2939" s="20" t="n">
        <v>4.792</v>
      </c>
      <c r="H2939" s="21" t="n">
        <f aca="false">G2939*$R$2</f>
        <v>94.276044544</v>
      </c>
      <c r="I2939" s="16" t="n">
        <v>0</v>
      </c>
      <c r="J2939" s="22" t="str">
        <f aca="false">IF(I2939&gt;=1,F2939*$J$2,"")</f>
        <v/>
      </c>
      <c r="K2939" s="22" t="str">
        <f aca="false">IF(I2939&gt;=2,F2939*$K$2,"")</f>
        <v/>
      </c>
      <c r="L2939" s="22" t="str">
        <f aca="false">IF(I2939&gt;=3,F2939*$L$2,"")</f>
        <v/>
      </c>
      <c r="M2939" s="22" t="str">
        <f aca="false">IF(I2939&gt;=4,F2939*$M$2,"")</f>
        <v/>
      </c>
      <c r="N2939" s="16" t="n">
        <v>0</v>
      </c>
      <c r="O2939" s="16" t="n">
        <v>0</v>
      </c>
      <c r="P2939" s="23" t="n">
        <v>0</v>
      </c>
      <c r="Q2939" s="22"/>
      <c r="R2939" s="38"/>
      <c r="S2939" s="25" t="n">
        <f aca="false">SUM(F2939,H2939,J2939,K2939,L2939,M2939)</f>
        <v>94.982506784</v>
      </c>
      <c r="T2939" s="25" t="n">
        <f aca="false">SUM(F2939,H2939,J2939,K2939,L2939,M2939,Q2939)</f>
        <v>94.982506784</v>
      </c>
      <c r="AMH2939" s="13"/>
      <c r="AMI2939" s="0"/>
      <c r="AMJ2939" s="0"/>
    </row>
    <row r="2940" s="39" customFormat="true" ht="13.8" hidden="false" customHeight="false" outlineLevel="0" collapsed="false">
      <c r="A2940" s="27" t="n">
        <v>40305279</v>
      </c>
      <c r="B2940" s="28" t="s">
        <v>2969</v>
      </c>
      <c r="C2940" s="29" t="n">
        <v>0.5</v>
      </c>
      <c r="D2940" s="29" t="s">
        <v>2637</v>
      </c>
      <c r="E2940" s="27" t="s">
        <v>50</v>
      </c>
      <c r="F2940" s="19" t="n">
        <f aca="false">IF(C2940="",VLOOKUP(E2940,'PORTE E UCO'!$A$5:$D$46,4,0),VLOOKUP(E2940,'PORTE E UCO'!$A$5:$D$46,4,0)*C2940)</f>
        <v>8.830778</v>
      </c>
      <c r="G2940" s="30" t="n">
        <v>18.71</v>
      </c>
      <c r="H2940" s="21" t="n">
        <f aca="false">G2940*$R$2</f>
        <v>368.09365472</v>
      </c>
      <c r="I2940" s="27" t="n">
        <v>0</v>
      </c>
      <c r="J2940" s="22" t="str">
        <f aca="false">IF(I2940&gt;=1,F2940*$J$2,"")</f>
        <v/>
      </c>
      <c r="K2940" s="22" t="str">
        <f aca="false">IF(I2940&gt;=2,F2940*$K$2,"")</f>
        <v/>
      </c>
      <c r="L2940" s="22" t="str">
        <f aca="false">IF(I2940&gt;=3,F2940*$L$2,"")</f>
        <v/>
      </c>
      <c r="M2940" s="22" t="str">
        <f aca="false">IF(I2940&gt;=4,F2940*$M$2,"")</f>
        <v/>
      </c>
      <c r="N2940" s="27" t="n">
        <v>0</v>
      </c>
      <c r="O2940" s="27" t="n">
        <v>0</v>
      </c>
      <c r="P2940" s="31" t="n">
        <v>0</v>
      </c>
      <c r="Q2940" s="32"/>
      <c r="R2940" s="38"/>
      <c r="S2940" s="25" t="n">
        <f aca="false">SUM(F2940,H2940,J2940,K2940,L2940,M2940)</f>
        <v>376.92443272</v>
      </c>
      <c r="T2940" s="25" t="n">
        <f aca="false">SUM(F2940,H2940,J2940,K2940,L2940,M2940,Q2940)</f>
        <v>376.92443272</v>
      </c>
      <c r="AMH2940" s="13"/>
      <c r="AMI2940" s="0"/>
      <c r="AMJ2940" s="0"/>
    </row>
    <row r="2941" s="39" customFormat="true" ht="14.95" hidden="false" customHeight="false" outlineLevel="0" collapsed="false">
      <c r="A2941" s="16" t="n">
        <v>40316238</v>
      </c>
      <c r="B2941" s="17" t="s">
        <v>2970</v>
      </c>
      <c r="C2941" s="18" t="n">
        <v>0.1</v>
      </c>
      <c r="D2941" s="18" t="s">
        <v>2637</v>
      </c>
      <c r="E2941" s="16" t="s">
        <v>50</v>
      </c>
      <c r="F2941" s="19" t="n">
        <f aca="false">IF(C2941="",VLOOKUP(E2941,'PORTE E UCO'!$A$5:$D$46,4,0),VLOOKUP(E2941,'PORTE E UCO'!$A$5:$D$46,4,0)*C2941)</f>
        <v>1.7661556</v>
      </c>
      <c r="G2941" s="20" t="n">
        <v>3.267</v>
      </c>
      <c r="H2941" s="21" t="n">
        <f aca="false">G2941*$R$2</f>
        <v>64.273755744</v>
      </c>
      <c r="I2941" s="16" t="n">
        <v>0</v>
      </c>
      <c r="J2941" s="22" t="str">
        <f aca="false">IF(I2941&gt;=1,F2941*$J$2,"")</f>
        <v/>
      </c>
      <c r="K2941" s="22" t="str">
        <f aca="false">IF(I2941&gt;=2,F2941*$K$2,"")</f>
        <v/>
      </c>
      <c r="L2941" s="22" t="str">
        <f aca="false">IF(I2941&gt;=3,F2941*$L$2,"")</f>
        <v/>
      </c>
      <c r="M2941" s="22" t="str">
        <f aca="false">IF(I2941&gt;=4,F2941*$M$2,"")</f>
        <v/>
      </c>
      <c r="N2941" s="16" t="n">
        <v>0</v>
      </c>
      <c r="O2941" s="16" t="n">
        <v>0</v>
      </c>
      <c r="P2941" s="23" t="n">
        <v>0</v>
      </c>
      <c r="Q2941" s="22"/>
      <c r="R2941" s="38"/>
      <c r="S2941" s="25" t="n">
        <f aca="false">SUM(F2941,H2941,J2941,K2941,L2941,M2941)</f>
        <v>66.039911344</v>
      </c>
      <c r="T2941" s="25" t="n">
        <f aca="false">SUM(F2941,H2941,J2941,K2941,L2941,M2941,Q2941)</f>
        <v>66.039911344</v>
      </c>
      <c r="AMH2941" s="13"/>
      <c r="AMI2941" s="0"/>
      <c r="AMJ2941" s="0"/>
    </row>
    <row r="2942" s="39" customFormat="true" ht="13.8" hidden="false" customHeight="false" outlineLevel="0" collapsed="false">
      <c r="A2942" s="27" t="n">
        <v>40305287</v>
      </c>
      <c r="B2942" s="28" t="s">
        <v>2971</v>
      </c>
      <c r="C2942" s="29" t="n">
        <v>0.1</v>
      </c>
      <c r="D2942" s="29" t="s">
        <v>2637</v>
      </c>
      <c r="E2942" s="27" t="s">
        <v>50</v>
      </c>
      <c r="F2942" s="19" t="n">
        <f aca="false">IF(C2942="",VLOOKUP(E2942,'PORTE E UCO'!$A$5:$D$46,4,0),VLOOKUP(E2942,'PORTE E UCO'!$A$5:$D$46,4,0)*C2942)</f>
        <v>1.7661556</v>
      </c>
      <c r="G2942" s="30" t="n">
        <v>5.33</v>
      </c>
      <c r="H2942" s="21" t="n">
        <f aca="false">G2942*$R$2</f>
        <v>104.86045856</v>
      </c>
      <c r="I2942" s="27" t="n">
        <v>0</v>
      </c>
      <c r="J2942" s="22" t="str">
        <f aca="false">IF(I2942&gt;=1,F2942*$J$2,"")</f>
        <v/>
      </c>
      <c r="K2942" s="22" t="str">
        <f aca="false">IF(I2942&gt;=2,F2942*$K$2,"")</f>
        <v/>
      </c>
      <c r="L2942" s="22" t="str">
        <f aca="false">IF(I2942&gt;=3,F2942*$L$2,"")</f>
        <v/>
      </c>
      <c r="M2942" s="22" t="str">
        <f aca="false">IF(I2942&gt;=4,F2942*$M$2,"")</f>
        <v/>
      </c>
      <c r="N2942" s="27" t="n">
        <v>0</v>
      </c>
      <c r="O2942" s="27" t="n">
        <v>0</v>
      </c>
      <c r="P2942" s="31" t="n">
        <v>0</v>
      </c>
      <c r="Q2942" s="32"/>
      <c r="R2942" s="38"/>
      <c r="S2942" s="25" t="n">
        <f aca="false">SUM(F2942,H2942,J2942,K2942,L2942,M2942)</f>
        <v>106.62661416</v>
      </c>
      <c r="T2942" s="25" t="n">
        <f aca="false">SUM(F2942,H2942,J2942,K2942,L2942,M2942,Q2942)</f>
        <v>106.62661416</v>
      </c>
      <c r="AMH2942" s="13"/>
      <c r="AMI2942" s="0"/>
      <c r="AMJ2942" s="0"/>
    </row>
    <row r="2943" s="39" customFormat="true" ht="13.8" hidden="false" customHeight="false" outlineLevel="0" collapsed="false">
      <c r="A2943" s="16" t="n">
        <v>40305295</v>
      </c>
      <c r="B2943" s="17" t="s">
        <v>2972</v>
      </c>
      <c r="C2943" s="18" t="n">
        <v>0.1</v>
      </c>
      <c r="D2943" s="18" t="s">
        <v>2637</v>
      </c>
      <c r="E2943" s="16" t="s">
        <v>50</v>
      </c>
      <c r="F2943" s="19" t="n">
        <f aca="false">IF(C2943="",VLOOKUP(E2943,'PORTE E UCO'!$A$5:$D$46,4,0),VLOOKUP(E2943,'PORTE E UCO'!$A$5:$D$46,4,0)*C2943)</f>
        <v>1.7661556</v>
      </c>
      <c r="G2943" s="20" t="n">
        <v>5.33</v>
      </c>
      <c r="H2943" s="21" t="n">
        <f aca="false">G2943*$R$2</f>
        <v>104.86045856</v>
      </c>
      <c r="I2943" s="16" t="n">
        <v>0</v>
      </c>
      <c r="J2943" s="22" t="str">
        <f aca="false">IF(I2943&gt;=1,F2943*$J$2,"")</f>
        <v/>
      </c>
      <c r="K2943" s="22" t="str">
        <f aca="false">IF(I2943&gt;=2,F2943*$K$2,"")</f>
        <v/>
      </c>
      <c r="L2943" s="22" t="str">
        <f aca="false">IF(I2943&gt;=3,F2943*$L$2,"")</f>
        <v/>
      </c>
      <c r="M2943" s="22" t="str">
        <f aca="false">IF(I2943&gt;=4,F2943*$M$2,"")</f>
        <v/>
      </c>
      <c r="N2943" s="16" t="n">
        <v>0</v>
      </c>
      <c r="O2943" s="16" t="n">
        <v>0</v>
      </c>
      <c r="P2943" s="23" t="n">
        <v>0</v>
      </c>
      <c r="Q2943" s="22"/>
      <c r="R2943" s="38"/>
      <c r="S2943" s="25" t="n">
        <f aca="false">SUM(F2943,H2943,J2943,K2943,L2943,M2943)</f>
        <v>106.62661416</v>
      </c>
      <c r="T2943" s="25" t="n">
        <f aca="false">SUM(F2943,H2943,J2943,K2943,L2943,M2943,Q2943)</f>
        <v>106.62661416</v>
      </c>
      <c r="AMH2943" s="13"/>
      <c r="AMI2943" s="0"/>
      <c r="AMJ2943" s="0"/>
    </row>
    <row r="2944" s="39" customFormat="true" ht="13.8" hidden="false" customHeight="false" outlineLevel="0" collapsed="false">
      <c r="A2944" s="27" t="n">
        <v>40316246</v>
      </c>
      <c r="B2944" s="28" t="s">
        <v>2973</v>
      </c>
      <c r="C2944" s="29" t="n">
        <v>0.01</v>
      </c>
      <c r="D2944" s="29" t="s">
        <v>2637</v>
      </c>
      <c r="E2944" s="27" t="s">
        <v>50</v>
      </c>
      <c r="F2944" s="19" t="n">
        <f aca="false">IF(C2944="",VLOOKUP(E2944,'PORTE E UCO'!$A$5:$D$46,4,0),VLOOKUP(E2944,'PORTE E UCO'!$A$5:$D$46,4,0)*C2944)</f>
        <v>0.17661556</v>
      </c>
      <c r="G2944" s="30" t="n">
        <v>3.03</v>
      </c>
      <c r="H2944" s="21" t="n">
        <f aca="false">G2944*$R$2</f>
        <v>59.61110496</v>
      </c>
      <c r="I2944" s="27" t="n">
        <v>0</v>
      </c>
      <c r="J2944" s="22" t="str">
        <f aca="false">IF(I2944&gt;=1,F2944*$J$2,"")</f>
        <v/>
      </c>
      <c r="K2944" s="22" t="str">
        <f aca="false">IF(I2944&gt;=2,F2944*$K$2,"")</f>
        <v/>
      </c>
      <c r="L2944" s="22" t="str">
        <f aca="false">IF(I2944&gt;=3,F2944*$L$2,"")</f>
        <v/>
      </c>
      <c r="M2944" s="22" t="str">
        <f aca="false">IF(I2944&gt;=4,F2944*$M$2,"")</f>
        <v/>
      </c>
      <c r="N2944" s="27" t="n">
        <v>0</v>
      </c>
      <c r="O2944" s="27" t="n">
        <v>0</v>
      </c>
      <c r="P2944" s="31" t="n">
        <v>0</v>
      </c>
      <c r="Q2944" s="32"/>
      <c r="R2944" s="38"/>
      <c r="S2944" s="25" t="n">
        <f aca="false">SUM(F2944,H2944,J2944,K2944,L2944,M2944)</f>
        <v>59.78772052</v>
      </c>
      <c r="T2944" s="25" t="n">
        <f aca="false">SUM(F2944,H2944,J2944,K2944,L2944,M2944,Q2944)</f>
        <v>59.78772052</v>
      </c>
      <c r="AMH2944" s="13"/>
      <c r="AMI2944" s="0"/>
      <c r="AMJ2944" s="0"/>
    </row>
    <row r="2945" s="39" customFormat="true" ht="13.8" hidden="false" customHeight="false" outlineLevel="0" collapsed="false">
      <c r="A2945" s="16" t="n">
        <v>40316254</v>
      </c>
      <c r="B2945" s="17" t="s">
        <v>2974</v>
      </c>
      <c r="C2945" s="18" t="n">
        <v>0.04</v>
      </c>
      <c r="D2945" s="18" t="s">
        <v>2637</v>
      </c>
      <c r="E2945" s="16" t="s">
        <v>50</v>
      </c>
      <c r="F2945" s="19" t="n">
        <f aca="false">IF(C2945="",VLOOKUP(E2945,'PORTE E UCO'!$A$5:$D$46,4,0),VLOOKUP(E2945,'PORTE E UCO'!$A$5:$D$46,4,0)*C2945)</f>
        <v>0.70646224</v>
      </c>
      <c r="G2945" s="20" t="n">
        <v>3.9</v>
      </c>
      <c r="H2945" s="21" t="n">
        <f aca="false">G2945*$R$2</f>
        <v>76.7271648</v>
      </c>
      <c r="I2945" s="16" t="n">
        <v>0</v>
      </c>
      <c r="J2945" s="22" t="str">
        <f aca="false">IF(I2945&gt;=1,F2945*$J$2,"")</f>
        <v/>
      </c>
      <c r="K2945" s="22" t="str">
        <f aca="false">IF(I2945&gt;=2,F2945*$K$2,"")</f>
        <v/>
      </c>
      <c r="L2945" s="22" t="str">
        <f aca="false">IF(I2945&gt;=3,F2945*$L$2,"")</f>
        <v/>
      </c>
      <c r="M2945" s="22" t="str">
        <f aca="false">IF(I2945&gt;=4,F2945*$M$2,"")</f>
        <v/>
      </c>
      <c r="N2945" s="16" t="n">
        <v>0</v>
      </c>
      <c r="O2945" s="16" t="n">
        <v>0</v>
      </c>
      <c r="P2945" s="23" t="n">
        <v>0</v>
      </c>
      <c r="Q2945" s="22"/>
      <c r="R2945" s="38"/>
      <c r="S2945" s="25" t="n">
        <f aca="false">SUM(F2945,H2945,J2945,K2945,L2945,M2945)</f>
        <v>77.43362704</v>
      </c>
      <c r="T2945" s="25" t="n">
        <f aca="false">SUM(F2945,H2945,J2945,K2945,L2945,M2945,Q2945)</f>
        <v>77.43362704</v>
      </c>
      <c r="AMH2945" s="13"/>
      <c r="AMI2945" s="0"/>
      <c r="AMJ2945" s="0"/>
    </row>
    <row r="2946" s="39" customFormat="true" ht="13.8" hidden="false" customHeight="false" outlineLevel="0" collapsed="false">
      <c r="A2946" s="27" t="n">
        <v>40305597</v>
      </c>
      <c r="B2946" s="28" t="s">
        <v>2975</v>
      </c>
      <c r="C2946" s="29" t="n">
        <v>0.04</v>
      </c>
      <c r="D2946" s="29" t="s">
        <v>2637</v>
      </c>
      <c r="E2946" s="27" t="s">
        <v>50</v>
      </c>
      <c r="F2946" s="19" t="n">
        <f aca="false">IF(C2946="",VLOOKUP(E2946,'PORTE E UCO'!$A$5:$D$46,4,0),VLOOKUP(E2946,'PORTE E UCO'!$A$5:$D$46,4,0)*C2946)</f>
        <v>0.70646224</v>
      </c>
      <c r="G2946" s="30" t="n">
        <v>1.8</v>
      </c>
      <c r="H2946" s="21" t="n">
        <f aca="false">G2946*$R$2</f>
        <v>35.4125376</v>
      </c>
      <c r="I2946" s="27" t="n">
        <v>0</v>
      </c>
      <c r="J2946" s="22" t="str">
        <f aca="false">IF(I2946&gt;=1,F2946*$J$2,"")</f>
        <v/>
      </c>
      <c r="K2946" s="22" t="str">
        <f aca="false">IF(I2946&gt;=2,F2946*$K$2,"")</f>
        <v/>
      </c>
      <c r="L2946" s="22" t="str">
        <f aca="false">IF(I2946&gt;=3,F2946*$L$2,"")</f>
        <v/>
      </c>
      <c r="M2946" s="22" t="str">
        <f aca="false">IF(I2946&gt;=4,F2946*$M$2,"")</f>
        <v/>
      </c>
      <c r="N2946" s="27" t="n">
        <v>0</v>
      </c>
      <c r="O2946" s="27" t="n">
        <v>0</v>
      </c>
      <c r="P2946" s="31" t="n">
        <v>0</v>
      </c>
      <c r="Q2946" s="32"/>
      <c r="R2946" s="38"/>
      <c r="S2946" s="25" t="n">
        <f aca="false">SUM(F2946,H2946,J2946,K2946,L2946,M2946)</f>
        <v>36.11899984</v>
      </c>
      <c r="T2946" s="25" t="n">
        <f aca="false">SUM(F2946,H2946,J2946,K2946,L2946,M2946,Q2946)</f>
        <v>36.11899984</v>
      </c>
      <c r="AMH2946" s="13"/>
      <c r="AMI2946" s="0"/>
      <c r="AMJ2946" s="0"/>
    </row>
    <row r="2947" s="39" customFormat="true" ht="13.8" hidden="false" customHeight="false" outlineLevel="0" collapsed="false">
      <c r="A2947" s="16" t="n">
        <v>40316262</v>
      </c>
      <c r="B2947" s="17" t="s">
        <v>2976</v>
      </c>
      <c r="C2947" s="18" t="n">
        <v>0.04</v>
      </c>
      <c r="D2947" s="18" t="s">
        <v>2637</v>
      </c>
      <c r="E2947" s="16" t="s">
        <v>50</v>
      </c>
      <c r="F2947" s="19" t="n">
        <f aca="false">IF(C2947="",VLOOKUP(E2947,'PORTE E UCO'!$A$5:$D$46,4,0),VLOOKUP(E2947,'PORTE E UCO'!$A$5:$D$46,4,0)*C2947)</f>
        <v>0.70646224</v>
      </c>
      <c r="G2947" s="20" t="n">
        <v>3.9</v>
      </c>
      <c r="H2947" s="21" t="n">
        <f aca="false">G2947*$R$2</f>
        <v>76.7271648</v>
      </c>
      <c r="I2947" s="16" t="n">
        <v>0</v>
      </c>
      <c r="J2947" s="22" t="str">
        <f aca="false">IF(I2947&gt;=1,F2947*$J$2,"")</f>
        <v/>
      </c>
      <c r="K2947" s="22" t="str">
        <f aca="false">IF(I2947&gt;=2,F2947*$K$2,"")</f>
        <v/>
      </c>
      <c r="L2947" s="22" t="str">
        <f aca="false">IF(I2947&gt;=3,F2947*$L$2,"")</f>
        <v/>
      </c>
      <c r="M2947" s="22" t="str">
        <f aca="false">IF(I2947&gt;=4,F2947*$M$2,"")</f>
        <v/>
      </c>
      <c r="N2947" s="16" t="n">
        <v>0</v>
      </c>
      <c r="O2947" s="16" t="n">
        <v>0</v>
      </c>
      <c r="P2947" s="23" t="n">
        <v>0</v>
      </c>
      <c r="Q2947" s="22"/>
      <c r="R2947" s="38"/>
      <c r="S2947" s="25" t="n">
        <f aca="false">SUM(F2947,H2947,J2947,K2947,L2947,M2947)</f>
        <v>77.43362704</v>
      </c>
      <c r="T2947" s="25" t="n">
        <f aca="false">SUM(F2947,H2947,J2947,K2947,L2947,M2947,Q2947)</f>
        <v>77.43362704</v>
      </c>
      <c r="AMH2947" s="13"/>
      <c r="AMI2947" s="0"/>
      <c r="AMJ2947" s="0"/>
    </row>
    <row r="2948" s="39" customFormat="true" ht="13.8" hidden="false" customHeight="false" outlineLevel="0" collapsed="false">
      <c r="A2948" s="27" t="n">
        <v>40316270</v>
      </c>
      <c r="B2948" s="28" t="s">
        <v>2977</v>
      </c>
      <c r="C2948" s="29" t="n">
        <v>0.01</v>
      </c>
      <c r="D2948" s="29" t="s">
        <v>2637</v>
      </c>
      <c r="E2948" s="27" t="s">
        <v>50</v>
      </c>
      <c r="F2948" s="19" t="n">
        <f aca="false">IF(C2948="",VLOOKUP(E2948,'PORTE E UCO'!$A$5:$D$46,4,0),VLOOKUP(E2948,'PORTE E UCO'!$A$5:$D$46,4,0)*C2948)</f>
        <v>0.17661556</v>
      </c>
      <c r="G2948" s="30" t="n">
        <v>2.097</v>
      </c>
      <c r="H2948" s="21" t="n">
        <f aca="false">G2948*$R$2</f>
        <v>41.255606304</v>
      </c>
      <c r="I2948" s="27" t="n">
        <v>0</v>
      </c>
      <c r="J2948" s="22" t="str">
        <f aca="false">IF(I2948&gt;=1,F2948*$J$2,"")</f>
        <v/>
      </c>
      <c r="K2948" s="22" t="str">
        <f aca="false">IF(I2948&gt;=2,F2948*$K$2,"")</f>
        <v/>
      </c>
      <c r="L2948" s="22" t="str">
        <f aca="false">IF(I2948&gt;=3,F2948*$L$2,"")</f>
        <v/>
      </c>
      <c r="M2948" s="22" t="str">
        <f aca="false">IF(I2948&gt;=4,F2948*$M$2,"")</f>
        <v/>
      </c>
      <c r="N2948" s="27" t="n">
        <v>0</v>
      </c>
      <c r="O2948" s="27" t="n">
        <v>0</v>
      </c>
      <c r="P2948" s="31" t="n">
        <v>0</v>
      </c>
      <c r="Q2948" s="32"/>
      <c r="R2948" s="38"/>
      <c r="S2948" s="25" t="n">
        <f aca="false">SUM(F2948,H2948,J2948,K2948,L2948,M2948)</f>
        <v>41.432221864</v>
      </c>
      <c r="T2948" s="25" t="n">
        <f aca="false">SUM(F2948,H2948,J2948,K2948,L2948,M2948,Q2948)</f>
        <v>41.432221864</v>
      </c>
      <c r="AMH2948" s="13"/>
      <c r="AMI2948" s="0"/>
      <c r="AMJ2948" s="0"/>
    </row>
    <row r="2949" s="39" customFormat="true" ht="13.8" hidden="false" customHeight="false" outlineLevel="0" collapsed="false">
      <c r="A2949" s="16" t="n">
        <v>40316289</v>
      </c>
      <c r="B2949" s="17" t="s">
        <v>2978</v>
      </c>
      <c r="C2949" s="18" t="n">
        <v>0.01</v>
      </c>
      <c r="D2949" s="18" t="s">
        <v>2637</v>
      </c>
      <c r="E2949" s="16" t="s">
        <v>50</v>
      </c>
      <c r="F2949" s="19" t="n">
        <f aca="false">IF(C2949="",VLOOKUP(E2949,'PORTE E UCO'!$A$5:$D$46,4,0),VLOOKUP(E2949,'PORTE E UCO'!$A$5:$D$46,4,0)*C2949)</f>
        <v>0.17661556</v>
      </c>
      <c r="G2949" s="20" t="n">
        <v>2.17</v>
      </c>
      <c r="H2949" s="21" t="n">
        <f aca="false">G2949*$R$2</f>
        <v>42.69178144</v>
      </c>
      <c r="I2949" s="16" t="n">
        <v>0</v>
      </c>
      <c r="J2949" s="22" t="str">
        <f aca="false">IF(I2949&gt;=1,F2949*$J$2,"")</f>
        <v/>
      </c>
      <c r="K2949" s="22" t="str">
        <f aca="false">IF(I2949&gt;=2,F2949*$K$2,"")</f>
        <v/>
      </c>
      <c r="L2949" s="22" t="str">
        <f aca="false">IF(I2949&gt;=3,F2949*$L$2,"")</f>
        <v/>
      </c>
      <c r="M2949" s="22" t="str">
        <f aca="false">IF(I2949&gt;=4,F2949*$M$2,"")</f>
        <v/>
      </c>
      <c r="N2949" s="16" t="n">
        <v>0</v>
      </c>
      <c r="O2949" s="16" t="n">
        <v>0</v>
      </c>
      <c r="P2949" s="23" t="n">
        <v>0</v>
      </c>
      <c r="Q2949" s="22"/>
      <c r="R2949" s="38"/>
      <c r="S2949" s="25" t="n">
        <f aca="false">SUM(F2949,H2949,J2949,K2949,L2949,M2949)</f>
        <v>42.868397</v>
      </c>
      <c r="T2949" s="25" t="n">
        <f aca="false">SUM(F2949,H2949,J2949,K2949,L2949,M2949,Q2949)</f>
        <v>42.868397</v>
      </c>
      <c r="AMH2949" s="13"/>
      <c r="AMI2949" s="0"/>
      <c r="AMJ2949" s="0"/>
    </row>
    <row r="2950" s="39" customFormat="true" ht="13.8" hidden="false" customHeight="false" outlineLevel="0" collapsed="false">
      <c r="A2950" s="27" t="n">
        <v>40305341</v>
      </c>
      <c r="B2950" s="28" t="s">
        <v>2979</v>
      </c>
      <c r="C2950" s="29" t="n">
        <v>0.25</v>
      </c>
      <c r="D2950" s="29" t="s">
        <v>2637</v>
      </c>
      <c r="E2950" s="27" t="s">
        <v>50</v>
      </c>
      <c r="F2950" s="19" t="n">
        <f aca="false">IF(C2950="",VLOOKUP(E2950,'PORTE E UCO'!$A$5:$D$46,4,0),VLOOKUP(E2950,'PORTE E UCO'!$A$5:$D$46,4,0)*C2950)</f>
        <v>4.415389</v>
      </c>
      <c r="G2950" s="30" t="n">
        <v>6.66</v>
      </c>
      <c r="H2950" s="21" t="n">
        <f aca="false">G2950*$R$2</f>
        <v>131.02638912</v>
      </c>
      <c r="I2950" s="27" t="n">
        <v>0</v>
      </c>
      <c r="J2950" s="22" t="str">
        <f aca="false">IF(I2950&gt;=1,F2950*$J$2,"")</f>
        <v/>
      </c>
      <c r="K2950" s="22" t="str">
        <f aca="false">IF(I2950&gt;=2,F2950*$K$2,"")</f>
        <v/>
      </c>
      <c r="L2950" s="22" t="str">
        <f aca="false">IF(I2950&gt;=3,F2950*$L$2,"")</f>
        <v/>
      </c>
      <c r="M2950" s="22" t="str">
        <f aca="false">IF(I2950&gt;=4,F2950*$M$2,"")</f>
        <v/>
      </c>
      <c r="N2950" s="27" t="n">
        <v>0</v>
      </c>
      <c r="O2950" s="27" t="n">
        <v>0</v>
      </c>
      <c r="P2950" s="31" t="n">
        <v>0</v>
      </c>
      <c r="Q2950" s="32"/>
      <c r="R2950" s="38"/>
      <c r="S2950" s="25" t="n">
        <f aca="false">SUM(F2950,H2950,J2950,K2950,L2950,M2950)</f>
        <v>135.44177812</v>
      </c>
      <c r="T2950" s="25" t="n">
        <f aca="false">SUM(F2950,H2950,J2950,K2950,L2950,M2950,Q2950)</f>
        <v>135.44177812</v>
      </c>
      <c r="AMH2950" s="13"/>
      <c r="AMI2950" s="0"/>
      <c r="AMJ2950" s="0"/>
    </row>
    <row r="2951" s="39" customFormat="true" ht="13.8" hidden="false" customHeight="false" outlineLevel="0" collapsed="false">
      <c r="A2951" s="16" t="n">
        <v>40316297</v>
      </c>
      <c r="B2951" s="17" t="s">
        <v>2980</v>
      </c>
      <c r="C2951" s="18" t="n">
        <v>0.04</v>
      </c>
      <c r="D2951" s="18" t="s">
        <v>2637</v>
      </c>
      <c r="E2951" s="16" t="s">
        <v>50</v>
      </c>
      <c r="F2951" s="19" t="n">
        <f aca="false">IF(C2951="",VLOOKUP(E2951,'PORTE E UCO'!$A$5:$D$46,4,0),VLOOKUP(E2951,'PORTE E UCO'!$A$5:$D$46,4,0)*C2951)</f>
        <v>0.70646224</v>
      </c>
      <c r="G2951" s="20" t="n">
        <v>3.9</v>
      </c>
      <c r="H2951" s="21" t="n">
        <f aca="false">G2951*$R$2</f>
        <v>76.7271648</v>
      </c>
      <c r="I2951" s="16" t="n">
        <v>0</v>
      </c>
      <c r="J2951" s="22" t="str">
        <f aca="false">IF(I2951&gt;=1,F2951*$J$2,"")</f>
        <v/>
      </c>
      <c r="K2951" s="22" t="str">
        <f aca="false">IF(I2951&gt;=2,F2951*$K$2,"")</f>
        <v/>
      </c>
      <c r="L2951" s="22" t="str">
        <f aca="false">IF(I2951&gt;=3,F2951*$L$2,"")</f>
        <v/>
      </c>
      <c r="M2951" s="22" t="str">
        <f aca="false">IF(I2951&gt;=4,F2951*$M$2,"")</f>
        <v/>
      </c>
      <c r="N2951" s="16" t="n">
        <v>0</v>
      </c>
      <c r="O2951" s="16" t="n">
        <v>0</v>
      </c>
      <c r="P2951" s="23" t="n">
        <v>0</v>
      </c>
      <c r="Q2951" s="22"/>
      <c r="R2951" s="38"/>
      <c r="S2951" s="25" t="n">
        <f aca="false">SUM(F2951,H2951,J2951,K2951,L2951,M2951)</f>
        <v>77.43362704</v>
      </c>
      <c r="T2951" s="25" t="n">
        <f aca="false">SUM(F2951,H2951,J2951,K2951,L2951,M2951,Q2951)</f>
        <v>77.43362704</v>
      </c>
      <c r="AMH2951" s="13"/>
      <c r="AMI2951" s="0"/>
      <c r="AMJ2951" s="0"/>
    </row>
    <row r="2952" s="39" customFormat="true" ht="13.8" hidden="false" customHeight="false" outlineLevel="0" collapsed="false">
      <c r="A2952" s="27" t="n">
        <v>40316300</v>
      </c>
      <c r="B2952" s="28" t="s">
        <v>2981</v>
      </c>
      <c r="C2952" s="29" t="n">
        <v>0.1</v>
      </c>
      <c r="D2952" s="29" t="s">
        <v>2637</v>
      </c>
      <c r="E2952" s="27" t="s">
        <v>50</v>
      </c>
      <c r="F2952" s="19" t="n">
        <f aca="false">IF(C2952="",VLOOKUP(E2952,'PORTE E UCO'!$A$5:$D$46,4,0),VLOOKUP(E2952,'PORTE E UCO'!$A$5:$D$46,4,0)*C2952)</f>
        <v>1.7661556</v>
      </c>
      <c r="G2952" s="30" t="n">
        <v>5.33</v>
      </c>
      <c r="H2952" s="21" t="n">
        <f aca="false">G2952*$R$2</f>
        <v>104.86045856</v>
      </c>
      <c r="I2952" s="27" t="n">
        <v>0</v>
      </c>
      <c r="J2952" s="22" t="str">
        <f aca="false">IF(I2952&gt;=1,F2952*$J$2,"")</f>
        <v/>
      </c>
      <c r="K2952" s="22" t="str">
        <f aca="false">IF(I2952&gt;=2,F2952*$K$2,"")</f>
        <v/>
      </c>
      <c r="L2952" s="22" t="str">
        <f aca="false">IF(I2952&gt;=3,F2952*$L$2,"")</f>
        <v/>
      </c>
      <c r="M2952" s="22" t="str">
        <f aca="false">IF(I2952&gt;=4,F2952*$M$2,"")</f>
        <v/>
      </c>
      <c r="N2952" s="27" t="n">
        <v>0</v>
      </c>
      <c r="O2952" s="27" t="n">
        <v>0</v>
      </c>
      <c r="P2952" s="31" t="n">
        <v>0</v>
      </c>
      <c r="Q2952" s="32"/>
      <c r="R2952" s="38"/>
      <c r="S2952" s="25" t="n">
        <f aca="false">SUM(F2952,H2952,J2952,K2952,L2952,M2952)</f>
        <v>106.62661416</v>
      </c>
      <c r="T2952" s="25" t="n">
        <f aca="false">SUM(F2952,H2952,J2952,K2952,L2952,M2952,Q2952)</f>
        <v>106.62661416</v>
      </c>
      <c r="AMH2952" s="13"/>
      <c r="AMI2952" s="0"/>
      <c r="AMJ2952" s="0"/>
    </row>
    <row r="2953" s="39" customFormat="true" ht="13.8" hidden="false" customHeight="false" outlineLevel="0" collapsed="false">
      <c r="A2953" s="16" t="n">
        <v>40316319</v>
      </c>
      <c r="B2953" s="17" t="s">
        <v>2982</v>
      </c>
      <c r="C2953" s="18" t="n">
        <v>0.1</v>
      </c>
      <c r="D2953" s="18" t="s">
        <v>2637</v>
      </c>
      <c r="E2953" s="16" t="s">
        <v>50</v>
      </c>
      <c r="F2953" s="19" t="n">
        <f aca="false">IF(C2953="",VLOOKUP(E2953,'PORTE E UCO'!$A$5:$D$46,4,0),VLOOKUP(E2953,'PORTE E UCO'!$A$5:$D$46,4,0)*C2953)</f>
        <v>1.7661556</v>
      </c>
      <c r="G2953" s="20" t="n">
        <v>4</v>
      </c>
      <c r="H2953" s="21" t="n">
        <f aca="false">G2953*$R$2</f>
        <v>78.694528</v>
      </c>
      <c r="I2953" s="16" t="n">
        <v>0</v>
      </c>
      <c r="J2953" s="22" t="str">
        <f aca="false">IF(I2953&gt;=1,F2953*$J$2,"")</f>
        <v/>
      </c>
      <c r="K2953" s="22" t="str">
        <f aca="false">IF(I2953&gt;=2,F2953*$K$2,"")</f>
        <v/>
      </c>
      <c r="L2953" s="22" t="str">
        <f aca="false">IF(I2953&gt;=3,F2953*$L$2,"")</f>
        <v/>
      </c>
      <c r="M2953" s="22" t="str">
        <f aca="false">IF(I2953&gt;=4,F2953*$M$2,"")</f>
        <v/>
      </c>
      <c r="N2953" s="16" t="n">
        <v>0</v>
      </c>
      <c r="O2953" s="16" t="n">
        <v>0</v>
      </c>
      <c r="P2953" s="23" t="n">
        <v>0</v>
      </c>
      <c r="Q2953" s="22"/>
      <c r="R2953" s="38"/>
      <c r="S2953" s="25" t="n">
        <f aca="false">SUM(F2953,H2953,J2953,K2953,L2953,M2953)</f>
        <v>80.4606836</v>
      </c>
      <c r="T2953" s="25" t="n">
        <f aca="false">SUM(F2953,H2953,J2953,K2953,L2953,M2953,Q2953)</f>
        <v>80.4606836</v>
      </c>
      <c r="AMH2953" s="13"/>
      <c r="AMI2953" s="0"/>
      <c r="AMJ2953" s="0"/>
    </row>
    <row r="2954" s="39" customFormat="true" ht="13.8" hidden="false" customHeight="false" outlineLevel="0" collapsed="false">
      <c r="A2954" s="27" t="n">
        <v>40305368</v>
      </c>
      <c r="B2954" s="28" t="s">
        <v>2983</v>
      </c>
      <c r="C2954" s="29" t="n">
        <v>0.1</v>
      </c>
      <c r="D2954" s="29" t="s">
        <v>2637</v>
      </c>
      <c r="E2954" s="27" t="s">
        <v>50</v>
      </c>
      <c r="F2954" s="19" t="n">
        <f aca="false">IF(C2954="",VLOOKUP(E2954,'PORTE E UCO'!$A$5:$D$46,4,0),VLOOKUP(E2954,'PORTE E UCO'!$A$5:$D$46,4,0)*C2954)</f>
        <v>1.7661556</v>
      </c>
      <c r="G2954" s="30" t="n">
        <v>4</v>
      </c>
      <c r="H2954" s="21" t="n">
        <f aca="false">G2954*$R$2</f>
        <v>78.694528</v>
      </c>
      <c r="I2954" s="27" t="n">
        <v>0</v>
      </c>
      <c r="J2954" s="22" t="str">
        <f aca="false">IF(I2954&gt;=1,F2954*$J$2,"")</f>
        <v/>
      </c>
      <c r="K2954" s="22" t="str">
        <f aca="false">IF(I2954&gt;=2,F2954*$K$2,"")</f>
        <v/>
      </c>
      <c r="L2954" s="22" t="str">
        <f aca="false">IF(I2954&gt;=3,F2954*$L$2,"")</f>
        <v/>
      </c>
      <c r="M2954" s="22" t="str">
        <f aca="false">IF(I2954&gt;=4,F2954*$M$2,"")</f>
        <v/>
      </c>
      <c r="N2954" s="27" t="n">
        <v>0</v>
      </c>
      <c r="O2954" s="27" t="n">
        <v>0</v>
      </c>
      <c r="P2954" s="31" t="n">
        <v>0</v>
      </c>
      <c r="Q2954" s="32"/>
      <c r="R2954" s="38"/>
      <c r="S2954" s="25" t="n">
        <f aca="false">SUM(F2954,H2954,J2954,K2954,L2954,M2954)</f>
        <v>80.4606836</v>
      </c>
      <c r="T2954" s="25" t="n">
        <f aca="false">SUM(F2954,H2954,J2954,K2954,L2954,M2954,Q2954)</f>
        <v>80.4606836</v>
      </c>
      <c r="AMH2954" s="13"/>
      <c r="AMI2954" s="0"/>
      <c r="AMJ2954" s="0"/>
    </row>
    <row r="2955" s="39" customFormat="true" ht="13.8" hidden="false" customHeight="false" outlineLevel="0" collapsed="false">
      <c r="A2955" s="16" t="n">
        <v>40316327</v>
      </c>
      <c r="B2955" s="17" t="s">
        <v>2984</v>
      </c>
      <c r="C2955" s="18" t="n">
        <v>0.01</v>
      </c>
      <c r="D2955" s="18" t="s">
        <v>2637</v>
      </c>
      <c r="E2955" s="16" t="s">
        <v>50</v>
      </c>
      <c r="F2955" s="19" t="n">
        <f aca="false">IF(C2955="",VLOOKUP(E2955,'PORTE E UCO'!$A$5:$D$46,4,0),VLOOKUP(E2955,'PORTE E UCO'!$A$5:$D$46,4,0)*C2955)</f>
        <v>0.17661556</v>
      </c>
      <c r="G2955" s="20" t="n">
        <v>1.67</v>
      </c>
      <c r="H2955" s="21" t="n">
        <f aca="false">G2955*$R$2</f>
        <v>32.85496544</v>
      </c>
      <c r="I2955" s="16" t="n">
        <v>0</v>
      </c>
      <c r="J2955" s="22" t="str">
        <f aca="false">IF(I2955&gt;=1,F2955*$J$2,"")</f>
        <v/>
      </c>
      <c r="K2955" s="22" t="str">
        <f aca="false">IF(I2955&gt;=2,F2955*$K$2,"")</f>
        <v/>
      </c>
      <c r="L2955" s="22" t="str">
        <f aca="false">IF(I2955&gt;=3,F2955*$L$2,"")</f>
        <v/>
      </c>
      <c r="M2955" s="22" t="str">
        <f aca="false">IF(I2955&gt;=4,F2955*$M$2,"")</f>
        <v/>
      </c>
      <c r="N2955" s="16" t="n">
        <v>0</v>
      </c>
      <c r="O2955" s="16" t="n">
        <v>0</v>
      </c>
      <c r="P2955" s="23" t="n">
        <v>0</v>
      </c>
      <c r="Q2955" s="22"/>
      <c r="R2955" s="38"/>
      <c r="S2955" s="25" t="n">
        <f aca="false">SUM(F2955,H2955,J2955,K2955,L2955,M2955)</f>
        <v>33.031581</v>
      </c>
      <c r="T2955" s="25" t="n">
        <f aca="false">SUM(F2955,H2955,J2955,K2955,L2955,M2955,Q2955)</f>
        <v>33.031581</v>
      </c>
      <c r="AMH2955" s="13"/>
      <c r="AMI2955" s="0"/>
      <c r="AMJ2955" s="0"/>
    </row>
    <row r="2956" s="39" customFormat="true" ht="13.8" hidden="false" customHeight="false" outlineLevel="0" collapsed="false">
      <c r="A2956" s="27" t="n">
        <v>40305384</v>
      </c>
      <c r="B2956" s="28" t="s">
        <v>2985</v>
      </c>
      <c r="C2956" s="29" t="n">
        <v>0.1</v>
      </c>
      <c r="D2956" s="29" t="s">
        <v>2637</v>
      </c>
      <c r="E2956" s="27" t="s">
        <v>50</v>
      </c>
      <c r="F2956" s="19" t="n">
        <f aca="false">IF(C2956="",VLOOKUP(E2956,'PORTE E UCO'!$A$5:$D$46,4,0),VLOOKUP(E2956,'PORTE E UCO'!$A$5:$D$46,4,0)*C2956)</f>
        <v>1.7661556</v>
      </c>
      <c r="G2956" s="30" t="n">
        <v>4</v>
      </c>
      <c r="H2956" s="21" t="n">
        <f aca="false">G2956*$R$2</f>
        <v>78.694528</v>
      </c>
      <c r="I2956" s="27" t="n">
        <v>0</v>
      </c>
      <c r="J2956" s="22" t="str">
        <f aca="false">IF(I2956&gt;=1,F2956*$J$2,"")</f>
        <v/>
      </c>
      <c r="K2956" s="22" t="str">
        <f aca="false">IF(I2956&gt;=2,F2956*$K$2,"")</f>
        <v/>
      </c>
      <c r="L2956" s="22" t="str">
        <f aca="false">IF(I2956&gt;=3,F2956*$L$2,"")</f>
        <v/>
      </c>
      <c r="M2956" s="22" t="str">
        <f aca="false">IF(I2956&gt;=4,F2956*$M$2,"")</f>
        <v/>
      </c>
      <c r="N2956" s="27" t="n">
        <v>0</v>
      </c>
      <c r="O2956" s="27" t="n">
        <v>0</v>
      </c>
      <c r="P2956" s="31" t="n">
        <v>0</v>
      </c>
      <c r="Q2956" s="32"/>
      <c r="R2956" s="38"/>
      <c r="S2956" s="25" t="n">
        <f aca="false">SUM(F2956,H2956,J2956,K2956,L2956,M2956)</f>
        <v>80.4606836</v>
      </c>
      <c r="T2956" s="25" t="n">
        <f aca="false">SUM(F2956,H2956,J2956,K2956,L2956,M2956,Q2956)</f>
        <v>80.4606836</v>
      </c>
      <c r="AMH2956" s="13"/>
      <c r="AMI2956" s="0"/>
      <c r="AMJ2956" s="0"/>
    </row>
    <row r="2957" s="39" customFormat="true" ht="14.95" hidden="false" customHeight="false" outlineLevel="0" collapsed="false">
      <c r="A2957" s="16" t="n">
        <v>40305759</v>
      </c>
      <c r="B2957" s="17" t="s">
        <v>2986</v>
      </c>
      <c r="C2957" s="18" t="n">
        <v>0.01</v>
      </c>
      <c r="D2957" s="18" t="s">
        <v>2637</v>
      </c>
      <c r="E2957" s="16" t="s">
        <v>50</v>
      </c>
      <c r="F2957" s="19" t="n">
        <f aca="false">IF(C2957="",VLOOKUP(E2957,'PORTE E UCO'!$A$5:$D$46,4,0),VLOOKUP(E2957,'PORTE E UCO'!$A$5:$D$46,4,0)*C2957)</f>
        <v>0.17661556</v>
      </c>
      <c r="G2957" s="20" t="n">
        <v>1.67</v>
      </c>
      <c r="H2957" s="21" t="n">
        <f aca="false">G2957*$R$2</f>
        <v>32.85496544</v>
      </c>
      <c r="I2957" s="16" t="n">
        <v>0</v>
      </c>
      <c r="J2957" s="22" t="str">
        <f aca="false">IF(I2957&gt;=1,F2957*$J$2,"")</f>
        <v/>
      </c>
      <c r="K2957" s="22" t="str">
        <f aca="false">IF(I2957&gt;=2,F2957*$K$2,"")</f>
        <v/>
      </c>
      <c r="L2957" s="22" t="str">
        <f aca="false">IF(I2957&gt;=3,F2957*$L$2,"")</f>
        <v/>
      </c>
      <c r="M2957" s="22" t="str">
        <f aca="false">IF(I2957&gt;=4,F2957*$M$2,"")</f>
        <v/>
      </c>
      <c r="N2957" s="16" t="n">
        <v>0</v>
      </c>
      <c r="O2957" s="16" t="n">
        <v>0</v>
      </c>
      <c r="P2957" s="23" t="n">
        <v>0</v>
      </c>
      <c r="Q2957" s="22"/>
      <c r="R2957" s="38"/>
      <c r="S2957" s="25" t="n">
        <f aca="false">SUM(F2957,H2957,J2957,K2957,L2957,M2957)</f>
        <v>33.031581</v>
      </c>
      <c r="T2957" s="25" t="n">
        <f aca="false">SUM(F2957,H2957,J2957,K2957,L2957,M2957,Q2957)</f>
        <v>33.031581</v>
      </c>
      <c r="AMH2957" s="13"/>
      <c r="AMI2957" s="0"/>
      <c r="AMJ2957" s="0"/>
    </row>
    <row r="2958" s="39" customFormat="true" ht="14.95" hidden="false" customHeight="false" outlineLevel="0" collapsed="false">
      <c r="A2958" s="27" t="n">
        <v>40305767</v>
      </c>
      <c r="B2958" s="28" t="s">
        <v>2987</v>
      </c>
      <c r="C2958" s="29" t="n">
        <v>0.01</v>
      </c>
      <c r="D2958" s="29" t="s">
        <v>2637</v>
      </c>
      <c r="E2958" s="27" t="s">
        <v>50</v>
      </c>
      <c r="F2958" s="19" t="n">
        <f aca="false">IF(C2958="",VLOOKUP(E2958,'PORTE E UCO'!$A$5:$D$46,4,0),VLOOKUP(E2958,'PORTE E UCO'!$A$5:$D$46,4,0)*C2958)</f>
        <v>0.17661556</v>
      </c>
      <c r="G2958" s="30" t="n">
        <v>2.041</v>
      </c>
      <c r="H2958" s="21" t="n">
        <f aca="false">G2958*$R$2</f>
        <v>40.153882912</v>
      </c>
      <c r="I2958" s="27" t="n">
        <v>0</v>
      </c>
      <c r="J2958" s="22" t="str">
        <f aca="false">IF(I2958&gt;=1,F2958*$J$2,"")</f>
        <v/>
      </c>
      <c r="K2958" s="22" t="str">
        <f aca="false">IF(I2958&gt;=2,F2958*$K$2,"")</f>
        <v/>
      </c>
      <c r="L2958" s="22" t="str">
        <f aca="false">IF(I2958&gt;=3,F2958*$L$2,"")</f>
        <v/>
      </c>
      <c r="M2958" s="22" t="str">
        <f aca="false">IF(I2958&gt;=4,F2958*$M$2,"")</f>
        <v/>
      </c>
      <c r="N2958" s="27" t="n">
        <v>0</v>
      </c>
      <c r="O2958" s="27" t="n">
        <v>0</v>
      </c>
      <c r="P2958" s="31" t="n">
        <v>0</v>
      </c>
      <c r="Q2958" s="32"/>
      <c r="R2958" s="38"/>
      <c r="S2958" s="25" t="n">
        <f aca="false">SUM(F2958,H2958,J2958,K2958,L2958,M2958)</f>
        <v>40.330498472</v>
      </c>
      <c r="T2958" s="25" t="n">
        <f aca="false">SUM(F2958,H2958,J2958,K2958,L2958,M2958,Q2958)</f>
        <v>40.330498472</v>
      </c>
      <c r="AMH2958" s="13"/>
      <c r="AMI2958" s="0"/>
      <c r="AMJ2958" s="0"/>
    </row>
    <row r="2959" s="39" customFormat="true" ht="13.8" hidden="false" customHeight="false" outlineLevel="0" collapsed="false">
      <c r="A2959" s="16" t="n">
        <v>40316335</v>
      </c>
      <c r="B2959" s="17" t="s">
        <v>2988</v>
      </c>
      <c r="C2959" s="18" t="n">
        <v>0.01</v>
      </c>
      <c r="D2959" s="18" t="s">
        <v>2637</v>
      </c>
      <c r="E2959" s="16" t="s">
        <v>50</v>
      </c>
      <c r="F2959" s="19" t="n">
        <f aca="false">IF(C2959="",VLOOKUP(E2959,'PORTE E UCO'!$A$5:$D$46,4,0),VLOOKUP(E2959,'PORTE E UCO'!$A$5:$D$46,4,0)*C2959)</f>
        <v>0.17661556</v>
      </c>
      <c r="G2959" s="20" t="n">
        <v>2.17</v>
      </c>
      <c r="H2959" s="21" t="n">
        <f aca="false">G2959*$R$2</f>
        <v>42.69178144</v>
      </c>
      <c r="I2959" s="16" t="n">
        <v>0</v>
      </c>
      <c r="J2959" s="22" t="str">
        <f aca="false">IF(I2959&gt;=1,F2959*$J$2,"")</f>
        <v/>
      </c>
      <c r="K2959" s="22" t="str">
        <f aca="false">IF(I2959&gt;=2,F2959*$K$2,"")</f>
        <v/>
      </c>
      <c r="L2959" s="22" t="str">
        <f aca="false">IF(I2959&gt;=3,F2959*$L$2,"")</f>
        <v/>
      </c>
      <c r="M2959" s="22" t="str">
        <f aca="false">IF(I2959&gt;=4,F2959*$M$2,"")</f>
        <v/>
      </c>
      <c r="N2959" s="16" t="n">
        <v>0</v>
      </c>
      <c r="O2959" s="16" t="n">
        <v>0</v>
      </c>
      <c r="P2959" s="23" t="n">
        <v>0</v>
      </c>
      <c r="Q2959" s="22"/>
      <c r="R2959" s="38"/>
      <c r="S2959" s="25" t="n">
        <f aca="false">SUM(F2959,H2959,J2959,K2959,L2959,M2959)</f>
        <v>42.868397</v>
      </c>
      <c r="T2959" s="25" t="n">
        <f aca="false">SUM(F2959,H2959,J2959,K2959,L2959,M2959,Q2959)</f>
        <v>42.868397</v>
      </c>
      <c r="AMH2959" s="13"/>
      <c r="AMI2959" s="0"/>
      <c r="AMJ2959" s="0"/>
    </row>
    <row r="2960" s="39" customFormat="true" ht="14.95" hidden="false" customHeight="false" outlineLevel="0" collapsed="false">
      <c r="A2960" s="27" t="n">
        <v>40305406</v>
      </c>
      <c r="B2960" s="28" t="s">
        <v>2989</v>
      </c>
      <c r="C2960" s="29" t="n">
        <v>0.1</v>
      </c>
      <c r="D2960" s="29" t="s">
        <v>2637</v>
      </c>
      <c r="E2960" s="27" t="s">
        <v>50</v>
      </c>
      <c r="F2960" s="19" t="n">
        <f aca="false">IF(C2960="",VLOOKUP(E2960,'PORTE E UCO'!$A$5:$D$46,4,0),VLOOKUP(E2960,'PORTE E UCO'!$A$5:$D$46,4,0)*C2960)</f>
        <v>1.7661556</v>
      </c>
      <c r="G2960" s="30" t="n">
        <v>5.33</v>
      </c>
      <c r="H2960" s="21" t="n">
        <f aca="false">G2960*$R$2</f>
        <v>104.86045856</v>
      </c>
      <c r="I2960" s="27" t="n">
        <v>0</v>
      </c>
      <c r="J2960" s="22" t="str">
        <f aca="false">IF(I2960&gt;=1,F2960*$J$2,"")</f>
        <v/>
      </c>
      <c r="K2960" s="22" t="str">
        <f aca="false">IF(I2960&gt;=2,F2960*$K$2,"")</f>
        <v/>
      </c>
      <c r="L2960" s="22" t="str">
        <f aca="false">IF(I2960&gt;=3,F2960*$L$2,"")</f>
        <v/>
      </c>
      <c r="M2960" s="22" t="str">
        <f aca="false">IF(I2960&gt;=4,F2960*$M$2,"")</f>
        <v/>
      </c>
      <c r="N2960" s="27" t="n">
        <v>0</v>
      </c>
      <c r="O2960" s="27" t="n">
        <v>0</v>
      </c>
      <c r="P2960" s="31" t="n">
        <v>0</v>
      </c>
      <c r="Q2960" s="32"/>
      <c r="R2960" s="38"/>
      <c r="S2960" s="25" t="n">
        <f aca="false">SUM(F2960,H2960,J2960,K2960,L2960,M2960)</f>
        <v>106.62661416</v>
      </c>
      <c r="T2960" s="25" t="n">
        <f aca="false">SUM(F2960,H2960,J2960,K2960,L2960,M2960,Q2960)</f>
        <v>106.62661416</v>
      </c>
      <c r="AMH2960" s="13"/>
      <c r="AMI2960" s="0"/>
      <c r="AMJ2960" s="0"/>
    </row>
    <row r="2961" s="39" customFormat="true" ht="13.8" hidden="false" customHeight="false" outlineLevel="0" collapsed="false">
      <c r="A2961" s="16" t="n">
        <v>40316343</v>
      </c>
      <c r="B2961" s="17" t="s">
        <v>2990</v>
      </c>
      <c r="C2961" s="18" t="n">
        <v>0.04</v>
      </c>
      <c r="D2961" s="18" t="s">
        <v>2637</v>
      </c>
      <c r="E2961" s="16" t="s">
        <v>50</v>
      </c>
      <c r="F2961" s="19" t="n">
        <f aca="false">IF(C2961="",VLOOKUP(E2961,'PORTE E UCO'!$A$5:$D$46,4,0),VLOOKUP(E2961,'PORTE E UCO'!$A$5:$D$46,4,0)*C2961)</f>
        <v>0.70646224</v>
      </c>
      <c r="G2961" s="20" t="n">
        <v>2.041</v>
      </c>
      <c r="H2961" s="21" t="n">
        <f aca="false">G2961*$R$2</f>
        <v>40.153882912</v>
      </c>
      <c r="I2961" s="16" t="n">
        <v>0</v>
      </c>
      <c r="J2961" s="22" t="str">
        <f aca="false">IF(I2961&gt;=1,F2961*$J$2,"")</f>
        <v/>
      </c>
      <c r="K2961" s="22" t="str">
        <f aca="false">IF(I2961&gt;=2,F2961*$K$2,"")</f>
        <v/>
      </c>
      <c r="L2961" s="22" t="str">
        <f aca="false">IF(I2961&gt;=3,F2961*$L$2,"")</f>
        <v/>
      </c>
      <c r="M2961" s="22" t="str">
        <f aca="false">IF(I2961&gt;=4,F2961*$M$2,"")</f>
        <v/>
      </c>
      <c r="N2961" s="16" t="n">
        <v>0</v>
      </c>
      <c r="O2961" s="16" t="n">
        <v>0</v>
      </c>
      <c r="P2961" s="23" t="n">
        <v>0</v>
      </c>
      <c r="Q2961" s="22"/>
      <c r="R2961" s="38"/>
      <c r="S2961" s="25" t="n">
        <f aca="false">SUM(F2961,H2961,J2961,K2961,L2961,M2961)</f>
        <v>40.860345152</v>
      </c>
      <c r="T2961" s="25" t="n">
        <f aca="false">SUM(F2961,H2961,J2961,K2961,L2961,M2961,Q2961)</f>
        <v>40.860345152</v>
      </c>
      <c r="AMH2961" s="13"/>
      <c r="AMI2961" s="0"/>
      <c r="AMJ2961" s="0"/>
    </row>
    <row r="2962" s="39" customFormat="true" ht="13.8" hidden="false" customHeight="false" outlineLevel="0" collapsed="false">
      <c r="A2962" s="27" t="n">
        <v>40316351</v>
      </c>
      <c r="B2962" s="28" t="s">
        <v>2991</v>
      </c>
      <c r="C2962" s="29" t="n">
        <v>0.01</v>
      </c>
      <c r="D2962" s="29" t="s">
        <v>2637</v>
      </c>
      <c r="E2962" s="27" t="s">
        <v>50</v>
      </c>
      <c r="F2962" s="19" t="n">
        <f aca="false">IF(C2962="",VLOOKUP(E2962,'PORTE E UCO'!$A$5:$D$46,4,0),VLOOKUP(E2962,'PORTE E UCO'!$A$5:$D$46,4,0)*C2962)</f>
        <v>0.17661556</v>
      </c>
      <c r="G2962" s="30" t="n">
        <v>2.553</v>
      </c>
      <c r="H2962" s="21" t="n">
        <f aca="false">G2962*$R$2</f>
        <v>50.226782496</v>
      </c>
      <c r="I2962" s="27" t="n">
        <v>0</v>
      </c>
      <c r="J2962" s="22" t="str">
        <f aca="false">IF(I2962&gt;=1,F2962*$J$2,"")</f>
        <v/>
      </c>
      <c r="K2962" s="22" t="str">
        <f aca="false">IF(I2962&gt;=2,F2962*$K$2,"")</f>
        <v/>
      </c>
      <c r="L2962" s="22" t="str">
        <f aca="false">IF(I2962&gt;=3,F2962*$L$2,"")</f>
        <v/>
      </c>
      <c r="M2962" s="22" t="str">
        <f aca="false">IF(I2962&gt;=4,F2962*$M$2,"")</f>
        <v/>
      </c>
      <c r="N2962" s="27" t="n">
        <v>0</v>
      </c>
      <c r="O2962" s="27" t="n">
        <v>0</v>
      </c>
      <c r="P2962" s="31" t="n">
        <v>0</v>
      </c>
      <c r="Q2962" s="32"/>
      <c r="R2962" s="38"/>
      <c r="S2962" s="25" t="n">
        <f aca="false">SUM(F2962,H2962,J2962,K2962,L2962,M2962)</f>
        <v>50.403398056</v>
      </c>
      <c r="T2962" s="25" t="n">
        <f aca="false">SUM(F2962,H2962,J2962,K2962,L2962,M2962,Q2962)</f>
        <v>50.403398056</v>
      </c>
      <c r="AMH2962" s="13"/>
      <c r="AMI2962" s="0"/>
      <c r="AMJ2962" s="0"/>
    </row>
    <row r="2963" s="39" customFormat="true" ht="13.8" hidden="false" customHeight="false" outlineLevel="0" collapsed="false">
      <c r="A2963" s="16" t="n">
        <v>40316360</v>
      </c>
      <c r="B2963" s="17" t="s">
        <v>2992</v>
      </c>
      <c r="C2963" s="18" t="n">
        <v>0.01</v>
      </c>
      <c r="D2963" s="18" t="s">
        <v>2637</v>
      </c>
      <c r="E2963" s="16" t="s">
        <v>50</v>
      </c>
      <c r="F2963" s="19" t="n">
        <f aca="false">IF(C2963="",VLOOKUP(E2963,'PORTE E UCO'!$A$5:$D$46,4,0),VLOOKUP(E2963,'PORTE E UCO'!$A$5:$D$46,4,0)*C2963)</f>
        <v>0.17661556</v>
      </c>
      <c r="G2963" s="20" t="n">
        <v>2.17</v>
      </c>
      <c r="H2963" s="21" t="n">
        <f aca="false">G2963*$R$2</f>
        <v>42.69178144</v>
      </c>
      <c r="I2963" s="16" t="n">
        <v>0</v>
      </c>
      <c r="J2963" s="22" t="str">
        <f aca="false">IF(I2963&gt;=1,F2963*$J$2,"")</f>
        <v/>
      </c>
      <c r="K2963" s="22" t="str">
        <f aca="false">IF(I2963&gt;=2,F2963*$K$2,"")</f>
        <v/>
      </c>
      <c r="L2963" s="22" t="str">
        <f aca="false">IF(I2963&gt;=3,F2963*$L$2,"")</f>
        <v/>
      </c>
      <c r="M2963" s="22" t="str">
        <f aca="false">IF(I2963&gt;=4,F2963*$M$2,"")</f>
        <v/>
      </c>
      <c r="N2963" s="16" t="n">
        <v>0</v>
      </c>
      <c r="O2963" s="16" t="n">
        <v>0</v>
      </c>
      <c r="P2963" s="23" t="n">
        <v>0</v>
      </c>
      <c r="Q2963" s="22"/>
      <c r="R2963" s="38"/>
      <c r="S2963" s="25" t="n">
        <f aca="false">SUM(F2963,H2963,J2963,K2963,L2963,M2963)</f>
        <v>42.868397</v>
      </c>
      <c r="T2963" s="25" t="n">
        <f aca="false">SUM(F2963,H2963,J2963,K2963,L2963,M2963,Q2963)</f>
        <v>42.868397</v>
      </c>
      <c r="AMH2963" s="13"/>
      <c r="AMI2963" s="0"/>
      <c r="AMJ2963" s="0"/>
    </row>
    <row r="2964" s="39" customFormat="true" ht="13.8" hidden="false" customHeight="false" outlineLevel="0" collapsed="false">
      <c r="A2964" s="27" t="n">
        <v>40305600</v>
      </c>
      <c r="B2964" s="28" t="s">
        <v>2993</v>
      </c>
      <c r="C2964" s="29" t="n">
        <v>0.01</v>
      </c>
      <c r="D2964" s="29" t="s">
        <v>2637</v>
      </c>
      <c r="E2964" s="27" t="s">
        <v>50</v>
      </c>
      <c r="F2964" s="19" t="n">
        <f aca="false">IF(C2964="",VLOOKUP(E2964,'PORTE E UCO'!$A$5:$D$46,4,0),VLOOKUP(E2964,'PORTE E UCO'!$A$5:$D$46,4,0)*C2964)</f>
        <v>0.17661556</v>
      </c>
      <c r="G2964" s="30" t="n">
        <v>2.041</v>
      </c>
      <c r="H2964" s="21" t="n">
        <f aca="false">G2964*$R$2</f>
        <v>40.153882912</v>
      </c>
      <c r="I2964" s="27" t="n">
        <v>0</v>
      </c>
      <c r="J2964" s="22" t="str">
        <f aca="false">IF(I2964&gt;=1,F2964*$J$2,"")</f>
        <v/>
      </c>
      <c r="K2964" s="22" t="str">
        <f aca="false">IF(I2964&gt;=2,F2964*$K$2,"")</f>
        <v/>
      </c>
      <c r="L2964" s="22" t="str">
        <f aca="false">IF(I2964&gt;=3,F2964*$L$2,"")</f>
        <v/>
      </c>
      <c r="M2964" s="22" t="str">
        <f aca="false">IF(I2964&gt;=4,F2964*$M$2,"")</f>
        <v/>
      </c>
      <c r="N2964" s="27" t="n">
        <v>0</v>
      </c>
      <c r="O2964" s="27" t="n">
        <v>0</v>
      </c>
      <c r="P2964" s="31" t="n">
        <v>0</v>
      </c>
      <c r="Q2964" s="32"/>
      <c r="R2964" s="38"/>
      <c r="S2964" s="25" t="n">
        <f aca="false">SUM(F2964,H2964,J2964,K2964,L2964,M2964)</f>
        <v>40.330498472</v>
      </c>
      <c r="T2964" s="25" t="n">
        <f aca="false">SUM(F2964,H2964,J2964,K2964,L2964,M2964,Q2964)</f>
        <v>40.330498472</v>
      </c>
      <c r="AMH2964" s="13"/>
      <c r="AMI2964" s="0"/>
      <c r="AMJ2964" s="0"/>
    </row>
    <row r="2965" s="39" customFormat="true" ht="13.8" hidden="false" customHeight="false" outlineLevel="0" collapsed="false">
      <c r="A2965" s="16" t="n">
        <v>40305619</v>
      </c>
      <c r="B2965" s="17" t="s">
        <v>2994</v>
      </c>
      <c r="C2965" s="18" t="n">
        <v>0.1</v>
      </c>
      <c r="D2965" s="18" t="s">
        <v>2637</v>
      </c>
      <c r="E2965" s="16" t="s">
        <v>50</v>
      </c>
      <c r="F2965" s="19" t="n">
        <f aca="false">IF(C2965="",VLOOKUP(E2965,'PORTE E UCO'!$A$5:$D$46,4,0),VLOOKUP(E2965,'PORTE E UCO'!$A$5:$D$46,4,0)*C2965)</f>
        <v>1.7661556</v>
      </c>
      <c r="G2965" s="20" t="n">
        <v>5.33</v>
      </c>
      <c r="H2965" s="21" t="n">
        <f aca="false">G2965*$R$2</f>
        <v>104.86045856</v>
      </c>
      <c r="I2965" s="16" t="n">
        <v>0</v>
      </c>
      <c r="J2965" s="22" t="str">
        <f aca="false">IF(I2965&gt;=1,F2965*$J$2,"")</f>
        <v/>
      </c>
      <c r="K2965" s="22" t="str">
        <f aca="false">IF(I2965&gt;=2,F2965*$K$2,"")</f>
        <v/>
      </c>
      <c r="L2965" s="22" t="str">
        <f aca="false">IF(I2965&gt;=3,F2965*$L$2,"")</f>
        <v/>
      </c>
      <c r="M2965" s="22" t="str">
        <f aca="false">IF(I2965&gt;=4,F2965*$M$2,"")</f>
        <v/>
      </c>
      <c r="N2965" s="16" t="n">
        <v>0</v>
      </c>
      <c r="O2965" s="16" t="n">
        <v>0</v>
      </c>
      <c r="P2965" s="23" t="n">
        <v>0</v>
      </c>
      <c r="Q2965" s="22"/>
      <c r="R2965" s="38"/>
      <c r="S2965" s="25" t="n">
        <f aca="false">SUM(F2965,H2965,J2965,K2965,L2965,M2965)</f>
        <v>106.62661416</v>
      </c>
      <c r="T2965" s="25" t="n">
        <f aca="false">SUM(F2965,H2965,J2965,K2965,L2965,M2965,Q2965)</f>
        <v>106.62661416</v>
      </c>
      <c r="AMH2965" s="13"/>
      <c r="AMI2965" s="0"/>
      <c r="AMJ2965" s="0"/>
    </row>
    <row r="2966" s="39" customFormat="true" ht="13.8" hidden="false" customHeight="false" outlineLevel="0" collapsed="false">
      <c r="A2966" s="27" t="n">
        <v>40305422</v>
      </c>
      <c r="B2966" s="28" t="s">
        <v>2995</v>
      </c>
      <c r="C2966" s="29" t="n">
        <v>0.1</v>
      </c>
      <c r="D2966" s="29" t="s">
        <v>2637</v>
      </c>
      <c r="E2966" s="27" t="s">
        <v>50</v>
      </c>
      <c r="F2966" s="19" t="n">
        <f aca="false">IF(C2966="",VLOOKUP(E2966,'PORTE E UCO'!$A$5:$D$46,4,0),VLOOKUP(E2966,'PORTE E UCO'!$A$5:$D$46,4,0)*C2966)</f>
        <v>1.7661556</v>
      </c>
      <c r="G2966" s="30" t="n">
        <v>5.33</v>
      </c>
      <c r="H2966" s="21" t="n">
        <f aca="false">G2966*$R$2</f>
        <v>104.86045856</v>
      </c>
      <c r="I2966" s="27" t="n">
        <v>0</v>
      </c>
      <c r="J2966" s="22" t="str">
        <f aca="false">IF(I2966&gt;=1,F2966*$J$2,"")</f>
        <v/>
      </c>
      <c r="K2966" s="22" t="str">
        <f aca="false">IF(I2966&gt;=2,F2966*$K$2,"")</f>
        <v/>
      </c>
      <c r="L2966" s="22" t="str">
        <f aca="false">IF(I2966&gt;=3,F2966*$L$2,"")</f>
        <v/>
      </c>
      <c r="M2966" s="22" t="str">
        <f aca="false">IF(I2966&gt;=4,F2966*$M$2,"")</f>
        <v/>
      </c>
      <c r="N2966" s="27" t="n">
        <v>0</v>
      </c>
      <c r="O2966" s="27" t="n">
        <v>0</v>
      </c>
      <c r="P2966" s="31" t="n">
        <v>0</v>
      </c>
      <c r="Q2966" s="32"/>
      <c r="R2966" s="38"/>
      <c r="S2966" s="25" t="n">
        <f aca="false">SUM(F2966,H2966,J2966,K2966,L2966,M2966)</f>
        <v>106.62661416</v>
      </c>
      <c r="T2966" s="25" t="n">
        <f aca="false">SUM(F2966,H2966,J2966,K2966,L2966,M2966,Q2966)</f>
        <v>106.62661416</v>
      </c>
      <c r="AMH2966" s="13"/>
      <c r="AMI2966" s="0"/>
      <c r="AMJ2966" s="0"/>
    </row>
    <row r="2967" s="39" customFormat="true" ht="13.8" hidden="false" customHeight="false" outlineLevel="0" collapsed="false">
      <c r="A2967" s="16" t="n">
        <v>40305775</v>
      </c>
      <c r="B2967" s="17" t="s">
        <v>2996</v>
      </c>
      <c r="C2967" s="18" t="n">
        <v>0.1</v>
      </c>
      <c r="D2967" s="18" t="s">
        <v>2637</v>
      </c>
      <c r="E2967" s="16" t="s">
        <v>50</v>
      </c>
      <c r="F2967" s="19" t="n">
        <f aca="false">IF(C2967="",VLOOKUP(E2967,'PORTE E UCO'!$A$5:$D$46,4,0),VLOOKUP(E2967,'PORTE E UCO'!$A$5:$D$46,4,0)*C2967)</f>
        <v>1.7661556</v>
      </c>
      <c r="G2967" s="20" t="n">
        <v>6.93</v>
      </c>
      <c r="H2967" s="21" t="n">
        <f aca="false">G2967*$R$2</f>
        <v>136.33826976</v>
      </c>
      <c r="I2967" s="16" t="n">
        <v>0</v>
      </c>
      <c r="J2967" s="22" t="str">
        <f aca="false">IF(I2967&gt;=1,F2967*$J$2,"")</f>
        <v/>
      </c>
      <c r="K2967" s="22" t="str">
        <f aca="false">IF(I2967&gt;=2,F2967*$K$2,"")</f>
        <v/>
      </c>
      <c r="L2967" s="22" t="str">
        <f aca="false">IF(I2967&gt;=3,F2967*$L$2,"")</f>
        <v/>
      </c>
      <c r="M2967" s="22" t="str">
        <f aca="false">IF(I2967&gt;=4,F2967*$M$2,"")</f>
        <v/>
      </c>
      <c r="N2967" s="16" t="n">
        <v>0</v>
      </c>
      <c r="O2967" s="16" t="n">
        <v>0</v>
      </c>
      <c r="P2967" s="23" t="n">
        <v>0</v>
      </c>
      <c r="Q2967" s="22"/>
      <c r="R2967" s="38"/>
      <c r="S2967" s="25" t="n">
        <f aca="false">SUM(F2967,H2967,J2967,K2967,L2967,M2967)</f>
        <v>138.10442536</v>
      </c>
      <c r="T2967" s="25" t="n">
        <f aca="false">SUM(F2967,H2967,J2967,K2967,L2967,M2967,Q2967)</f>
        <v>138.10442536</v>
      </c>
      <c r="AMH2967" s="13"/>
      <c r="AMI2967" s="0"/>
      <c r="AMJ2967" s="0"/>
    </row>
    <row r="2968" s="39" customFormat="true" ht="14.95" hidden="false" customHeight="false" outlineLevel="0" collapsed="false">
      <c r="A2968" s="27" t="n">
        <v>40316378</v>
      </c>
      <c r="B2968" s="28" t="s">
        <v>2997</v>
      </c>
      <c r="C2968" s="29" t="n">
        <v>0.1</v>
      </c>
      <c r="D2968" s="29" t="s">
        <v>2637</v>
      </c>
      <c r="E2968" s="27" t="s">
        <v>50</v>
      </c>
      <c r="F2968" s="19" t="n">
        <f aca="false">IF(C2968="",VLOOKUP(E2968,'PORTE E UCO'!$A$5:$D$46,4,0),VLOOKUP(E2968,'PORTE E UCO'!$A$5:$D$46,4,0)*C2968)</f>
        <v>1.7661556</v>
      </c>
      <c r="G2968" s="30" t="n">
        <v>3.294</v>
      </c>
      <c r="H2968" s="21" t="n">
        <f aca="false">G2968*$R$2</f>
        <v>64.804943808</v>
      </c>
      <c r="I2968" s="27" t="n">
        <v>0</v>
      </c>
      <c r="J2968" s="22" t="str">
        <f aca="false">IF(I2968&gt;=1,F2968*$J$2,"")</f>
        <v/>
      </c>
      <c r="K2968" s="22" t="str">
        <f aca="false">IF(I2968&gt;=2,F2968*$K$2,"")</f>
        <v/>
      </c>
      <c r="L2968" s="22" t="str">
        <f aca="false">IF(I2968&gt;=3,F2968*$L$2,"")</f>
        <v/>
      </c>
      <c r="M2968" s="22" t="str">
        <f aca="false">IF(I2968&gt;=4,F2968*$M$2,"")</f>
        <v/>
      </c>
      <c r="N2968" s="27" t="n">
        <v>0</v>
      </c>
      <c r="O2968" s="27" t="n">
        <v>0</v>
      </c>
      <c r="P2968" s="31" t="n">
        <v>0</v>
      </c>
      <c r="Q2968" s="32"/>
      <c r="R2968" s="38"/>
      <c r="S2968" s="25" t="n">
        <f aca="false">SUM(F2968,H2968,J2968,K2968,L2968,M2968)</f>
        <v>66.571099408</v>
      </c>
      <c r="T2968" s="25" t="n">
        <f aca="false">SUM(F2968,H2968,J2968,K2968,L2968,M2968,Q2968)</f>
        <v>66.571099408</v>
      </c>
      <c r="AMH2968" s="13"/>
      <c r="AMI2968" s="0"/>
      <c r="AMJ2968" s="0"/>
    </row>
    <row r="2969" s="39" customFormat="true" ht="13.8" hidden="false" customHeight="false" outlineLevel="0" collapsed="false">
      <c r="A2969" s="16" t="n">
        <v>40305449</v>
      </c>
      <c r="B2969" s="17" t="s">
        <v>2998</v>
      </c>
      <c r="C2969" s="18" t="n">
        <v>0.25</v>
      </c>
      <c r="D2969" s="18" t="s">
        <v>2637</v>
      </c>
      <c r="E2969" s="16" t="s">
        <v>50</v>
      </c>
      <c r="F2969" s="19" t="n">
        <f aca="false">IF(C2969="",VLOOKUP(E2969,'PORTE E UCO'!$A$5:$D$46,4,0),VLOOKUP(E2969,'PORTE E UCO'!$A$5:$D$46,4,0)*C2969)</f>
        <v>4.415389</v>
      </c>
      <c r="G2969" s="20" t="n">
        <v>6.66</v>
      </c>
      <c r="H2969" s="21" t="n">
        <f aca="false">G2969*$R$2</f>
        <v>131.02638912</v>
      </c>
      <c r="I2969" s="16" t="n">
        <v>0</v>
      </c>
      <c r="J2969" s="22" t="str">
        <f aca="false">IF(I2969&gt;=1,F2969*$J$2,"")</f>
        <v/>
      </c>
      <c r="K2969" s="22" t="str">
        <f aca="false">IF(I2969&gt;=2,F2969*$K$2,"")</f>
        <v/>
      </c>
      <c r="L2969" s="22" t="str">
        <f aca="false">IF(I2969&gt;=3,F2969*$L$2,"")</f>
        <v/>
      </c>
      <c r="M2969" s="22" t="str">
        <f aca="false">IF(I2969&gt;=4,F2969*$M$2,"")</f>
        <v/>
      </c>
      <c r="N2969" s="16" t="n">
        <v>0</v>
      </c>
      <c r="O2969" s="16" t="n">
        <v>0</v>
      </c>
      <c r="P2969" s="23" t="n">
        <v>0</v>
      </c>
      <c r="Q2969" s="22"/>
      <c r="R2969" s="38"/>
      <c r="S2969" s="25" t="n">
        <f aca="false">SUM(F2969,H2969,J2969,K2969,L2969,M2969)</f>
        <v>135.44177812</v>
      </c>
      <c r="T2969" s="25" t="n">
        <f aca="false">SUM(F2969,H2969,J2969,K2969,L2969,M2969,Q2969)</f>
        <v>135.44177812</v>
      </c>
      <c r="AMH2969" s="13"/>
      <c r="AMI2969" s="0"/>
      <c r="AMJ2969" s="0"/>
    </row>
    <row r="2970" s="39" customFormat="true" ht="13.8" hidden="false" customHeight="false" outlineLevel="0" collapsed="false">
      <c r="A2970" s="27" t="n">
        <v>40316386</v>
      </c>
      <c r="B2970" s="28" t="s">
        <v>2999</v>
      </c>
      <c r="C2970" s="29" t="n">
        <v>0.1</v>
      </c>
      <c r="D2970" s="29" t="s">
        <v>2637</v>
      </c>
      <c r="E2970" s="27" t="s">
        <v>50</v>
      </c>
      <c r="F2970" s="19" t="n">
        <f aca="false">IF(C2970="",VLOOKUP(E2970,'PORTE E UCO'!$A$5:$D$46,4,0),VLOOKUP(E2970,'PORTE E UCO'!$A$5:$D$46,4,0)*C2970)</f>
        <v>1.7661556</v>
      </c>
      <c r="G2970" s="30" t="n">
        <v>5.33</v>
      </c>
      <c r="H2970" s="21" t="n">
        <f aca="false">G2970*$R$2</f>
        <v>104.86045856</v>
      </c>
      <c r="I2970" s="27" t="n">
        <v>0</v>
      </c>
      <c r="J2970" s="22" t="str">
        <f aca="false">IF(I2970&gt;=1,F2970*$J$2,"")</f>
        <v/>
      </c>
      <c r="K2970" s="22" t="str">
        <f aca="false">IF(I2970&gt;=2,F2970*$K$2,"")</f>
        <v/>
      </c>
      <c r="L2970" s="22" t="str">
        <f aca="false">IF(I2970&gt;=3,F2970*$L$2,"")</f>
        <v/>
      </c>
      <c r="M2970" s="22" t="str">
        <f aca="false">IF(I2970&gt;=4,F2970*$M$2,"")</f>
        <v/>
      </c>
      <c r="N2970" s="27" t="n">
        <v>0</v>
      </c>
      <c r="O2970" s="27" t="n">
        <v>0</v>
      </c>
      <c r="P2970" s="31" t="n">
        <v>0</v>
      </c>
      <c r="Q2970" s="32"/>
      <c r="R2970" s="38"/>
      <c r="S2970" s="25" t="n">
        <f aca="false">SUM(F2970,H2970,J2970,K2970,L2970,M2970)</f>
        <v>106.62661416</v>
      </c>
      <c r="T2970" s="25" t="n">
        <f aca="false">SUM(F2970,H2970,J2970,K2970,L2970,M2970,Q2970)</f>
        <v>106.62661416</v>
      </c>
      <c r="AMH2970" s="13"/>
      <c r="AMI2970" s="0"/>
      <c r="AMJ2970" s="0"/>
    </row>
    <row r="2971" s="39" customFormat="true" ht="13.8" hidden="false" customHeight="false" outlineLevel="0" collapsed="false">
      <c r="A2971" s="16" t="n">
        <v>40305465</v>
      </c>
      <c r="B2971" s="17" t="s">
        <v>3000</v>
      </c>
      <c r="C2971" s="18" t="n">
        <v>0.25</v>
      </c>
      <c r="D2971" s="18" t="s">
        <v>2637</v>
      </c>
      <c r="E2971" s="16" t="s">
        <v>50</v>
      </c>
      <c r="F2971" s="19" t="n">
        <f aca="false">IF(C2971="",VLOOKUP(E2971,'PORTE E UCO'!$A$5:$D$46,4,0),VLOOKUP(E2971,'PORTE E UCO'!$A$5:$D$46,4,0)*C2971)</f>
        <v>4.415389</v>
      </c>
      <c r="G2971" s="20" t="n">
        <v>6.66</v>
      </c>
      <c r="H2971" s="21" t="n">
        <f aca="false">G2971*$R$2</f>
        <v>131.02638912</v>
      </c>
      <c r="I2971" s="16" t="n">
        <v>0</v>
      </c>
      <c r="J2971" s="22" t="str">
        <f aca="false">IF(I2971&gt;=1,F2971*$J$2,"")</f>
        <v/>
      </c>
      <c r="K2971" s="22" t="str">
        <f aca="false">IF(I2971&gt;=2,F2971*$K$2,"")</f>
        <v/>
      </c>
      <c r="L2971" s="22" t="str">
        <f aca="false">IF(I2971&gt;=3,F2971*$L$2,"")</f>
        <v/>
      </c>
      <c r="M2971" s="22" t="str">
        <f aca="false">IF(I2971&gt;=4,F2971*$M$2,"")</f>
        <v/>
      </c>
      <c r="N2971" s="16" t="n">
        <v>0</v>
      </c>
      <c r="O2971" s="16" t="n">
        <v>0</v>
      </c>
      <c r="P2971" s="23" t="n">
        <v>0</v>
      </c>
      <c r="Q2971" s="22"/>
      <c r="R2971" s="38"/>
      <c r="S2971" s="25" t="n">
        <f aca="false">SUM(F2971,H2971,J2971,K2971,L2971,M2971)</f>
        <v>135.44177812</v>
      </c>
      <c r="T2971" s="25" t="n">
        <f aca="false">SUM(F2971,H2971,J2971,K2971,L2971,M2971,Q2971)</f>
        <v>135.44177812</v>
      </c>
      <c r="AMH2971" s="13"/>
      <c r="AMI2971" s="0"/>
      <c r="AMJ2971" s="0"/>
    </row>
    <row r="2972" s="39" customFormat="true" ht="13.8" hidden="false" customHeight="false" outlineLevel="0" collapsed="false">
      <c r="A2972" s="27" t="n">
        <v>40316394</v>
      </c>
      <c r="B2972" s="28" t="s">
        <v>3001</v>
      </c>
      <c r="C2972" s="29" t="n">
        <v>0.04</v>
      </c>
      <c r="D2972" s="29" t="s">
        <v>2637</v>
      </c>
      <c r="E2972" s="27" t="s">
        <v>50</v>
      </c>
      <c r="F2972" s="19" t="n">
        <f aca="false">IF(C2972="",VLOOKUP(E2972,'PORTE E UCO'!$A$5:$D$46,4,0),VLOOKUP(E2972,'PORTE E UCO'!$A$5:$D$46,4,0)*C2972)</f>
        <v>0.70646224</v>
      </c>
      <c r="G2972" s="30" t="n">
        <v>2.33</v>
      </c>
      <c r="H2972" s="21" t="n">
        <f aca="false">G2972*$R$2</f>
        <v>45.83956256</v>
      </c>
      <c r="I2972" s="27" t="n">
        <v>0</v>
      </c>
      <c r="J2972" s="22" t="str">
        <f aca="false">IF(I2972&gt;=1,F2972*$J$2,"")</f>
        <v/>
      </c>
      <c r="K2972" s="22" t="str">
        <f aca="false">IF(I2972&gt;=2,F2972*$K$2,"")</f>
        <v/>
      </c>
      <c r="L2972" s="22" t="str">
        <f aca="false">IF(I2972&gt;=3,F2972*$L$2,"")</f>
        <v/>
      </c>
      <c r="M2972" s="22" t="str">
        <f aca="false">IF(I2972&gt;=4,F2972*$M$2,"")</f>
        <v/>
      </c>
      <c r="N2972" s="27" t="n">
        <v>0</v>
      </c>
      <c r="O2972" s="27" t="n">
        <v>0</v>
      </c>
      <c r="P2972" s="31" t="n">
        <v>0</v>
      </c>
      <c r="Q2972" s="32"/>
      <c r="R2972" s="38"/>
      <c r="S2972" s="25" t="n">
        <f aca="false">SUM(F2972,H2972,J2972,K2972,L2972,M2972)</f>
        <v>46.5460248</v>
      </c>
      <c r="T2972" s="25" t="n">
        <f aca="false">SUM(F2972,H2972,J2972,K2972,L2972,M2972,Q2972)</f>
        <v>46.5460248</v>
      </c>
      <c r="AMH2972" s="13"/>
      <c r="AMI2972" s="0"/>
      <c r="AMJ2972" s="0"/>
    </row>
    <row r="2973" s="39" customFormat="true" ht="13.8" hidden="false" customHeight="false" outlineLevel="0" collapsed="false">
      <c r="A2973" s="16" t="n">
        <v>40305490</v>
      </c>
      <c r="B2973" s="17" t="s">
        <v>3002</v>
      </c>
      <c r="C2973" s="18" t="n">
        <v>0.1</v>
      </c>
      <c r="D2973" s="18" t="s">
        <v>2637</v>
      </c>
      <c r="E2973" s="16" t="s">
        <v>50</v>
      </c>
      <c r="F2973" s="19" t="n">
        <f aca="false">IF(C2973="",VLOOKUP(E2973,'PORTE E UCO'!$A$5:$D$46,4,0),VLOOKUP(E2973,'PORTE E UCO'!$A$5:$D$46,4,0)*C2973)</f>
        <v>1.7661556</v>
      </c>
      <c r="G2973" s="20" t="n">
        <v>5.33</v>
      </c>
      <c r="H2973" s="21" t="n">
        <f aca="false">G2973*$R$2</f>
        <v>104.86045856</v>
      </c>
      <c r="I2973" s="16" t="n">
        <v>0</v>
      </c>
      <c r="J2973" s="22" t="str">
        <f aca="false">IF(I2973&gt;=1,F2973*$J$2,"")</f>
        <v/>
      </c>
      <c r="K2973" s="22" t="str">
        <f aca="false">IF(I2973&gt;=2,F2973*$K$2,"")</f>
        <v/>
      </c>
      <c r="L2973" s="22" t="str">
        <f aca="false">IF(I2973&gt;=3,F2973*$L$2,"")</f>
        <v/>
      </c>
      <c r="M2973" s="22" t="str">
        <f aca="false">IF(I2973&gt;=4,F2973*$M$2,"")</f>
        <v/>
      </c>
      <c r="N2973" s="16" t="n">
        <v>0</v>
      </c>
      <c r="O2973" s="16" t="n">
        <v>0</v>
      </c>
      <c r="P2973" s="23" t="n">
        <v>0</v>
      </c>
      <c r="Q2973" s="22"/>
      <c r="R2973" s="38"/>
      <c r="S2973" s="25" t="n">
        <f aca="false">SUM(F2973,H2973,J2973,K2973,L2973,M2973)</f>
        <v>106.62661416</v>
      </c>
      <c r="T2973" s="25" t="n">
        <f aca="false">SUM(F2973,H2973,J2973,K2973,L2973,M2973,Q2973)</f>
        <v>106.62661416</v>
      </c>
      <c r="AMH2973" s="13"/>
      <c r="AMI2973" s="0"/>
      <c r="AMJ2973" s="0"/>
    </row>
    <row r="2974" s="39" customFormat="true" ht="13.8" hidden="false" customHeight="false" outlineLevel="0" collapsed="false">
      <c r="A2974" s="27" t="n">
        <v>40305503</v>
      </c>
      <c r="B2974" s="28" t="s">
        <v>3003</v>
      </c>
      <c r="C2974" s="29" t="n">
        <v>0.04</v>
      </c>
      <c r="D2974" s="29" t="s">
        <v>2637</v>
      </c>
      <c r="E2974" s="27" t="s">
        <v>50</v>
      </c>
      <c r="F2974" s="19" t="n">
        <f aca="false">IF(C2974="",VLOOKUP(E2974,'PORTE E UCO'!$A$5:$D$46,4,0),VLOOKUP(E2974,'PORTE E UCO'!$A$5:$D$46,4,0)*C2974)</f>
        <v>0.70646224</v>
      </c>
      <c r="G2974" s="30" t="n">
        <v>1.67</v>
      </c>
      <c r="H2974" s="21" t="n">
        <f aca="false">G2974*$R$2</f>
        <v>32.85496544</v>
      </c>
      <c r="I2974" s="27" t="n">
        <v>0</v>
      </c>
      <c r="J2974" s="22" t="str">
        <f aca="false">IF(I2974&gt;=1,F2974*$J$2,"")</f>
        <v/>
      </c>
      <c r="K2974" s="22" t="str">
        <f aca="false">IF(I2974&gt;=2,F2974*$K$2,"")</f>
        <v/>
      </c>
      <c r="L2974" s="22" t="str">
        <f aca="false">IF(I2974&gt;=3,F2974*$L$2,"")</f>
        <v/>
      </c>
      <c r="M2974" s="22" t="str">
        <f aca="false">IF(I2974&gt;=4,F2974*$M$2,"")</f>
        <v/>
      </c>
      <c r="N2974" s="27" t="n">
        <v>0</v>
      </c>
      <c r="O2974" s="27" t="n">
        <v>0</v>
      </c>
      <c r="P2974" s="31" t="n">
        <v>0</v>
      </c>
      <c r="Q2974" s="32"/>
      <c r="R2974" s="38"/>
      <c r="S2974" s="25" t="n">
        <f aca="false">SUM(F2974,H2974,J2974,K2974,L2974,M2974)</f>
        <v>33.56142768</v>
      </c>
      <c r="T2974" s="25" t="n">
        <f aca="false">SUM(F2974,H2974,J2974,K2974,L2974,M2974,Q2974)</f>
        <v>33.56142768</v>
      </c>
      <c r="AMH2974" s="13"/>
      <c r="AMI2974" s="0"/>
      <c r="AMJ2974" s="0"/>
    </row>
    <row r="2975" s="39" customFormat="true" ht="13.8" hidden="false" customHeight="false" outlineLevel="0" collapsed="false">
      <c r="A2975" s="16" t="n">
        <v>40305511</v>
      </c>
      <c r="B2975" s="17" t="s">
        <v>3004</v>
      </c>
      <c r="C2975" s="18" t="n">
        <v>0.04</v>
      </c>
      <c r="D2975" s="18" t="s">
        <v>2637</v>
      </c>
      <c r="E2975" s="16" t="s">
        <v>50</v>
      </c>
      <c r="F2975" s="19" t="n">
        <f aca="false">IF(C2975="",VLOOKUP(E2975,'PORTE E UCO'!$A$5:$D$46,4,0),VLOOKUP(E2975,'PORTE E UCO'!$A$5:$D$46,4,0)*C2975)</f>
        <v>0.70646224</v>
      </c>
      <c r="G2975" s="20" t="n">
        <v>1.67</v>
      </c>
      <c r="H2975" s="21" t="n">
        <f aca="false">G2975*$R$2</f>
        <v>32.85496544</v>
      </c>
      <c r="I2975" s="16" t="n">
        <v>0</v>
      </c>
      <c r="J2975" s="22" t="str">
        <f aca="false">IF(I2975&gt;=1,F2975*$J$2,"")</f>
        <v/>
      </c>
      <c r="K2975" s="22" t="str">
        <f aca="false">IF(I2975&gt;=2,F2975*$K$2,"")</f>
        <v/>
      </c>
      <c r="L2975" s="22" t="str">
        <f aca="false">IF(I2975&gt;=3,F2975*$L$2,"")</f>
        <v/>
      </c>
      <c r="M2975" s="22" t="str">
        <f aca="false">IF(I2975&gt;=4,F2975*$M$2,"")</f>
        <v/>
      </c>
      <c r="N2975" s="16" t="n">
        <v>0</v>
      </c>
      <c r="O2975" s="16" t="n">
        <v>0</v>
      </c>
      <c r="P2975" s="23" t="n">
        <v>0</v>
      </c>
      <c r="Q2975" s="22"/>
      <c r="R2975" s="38"/>
      <c r="S2975" s="25" t="n">
        <f aca="false">SUM(F2975,H2975,J2975,K2975,L2975,M2975)</f>
        <v>33.56142768</v>
      </c>
      <c r="T2975" s="25" t="n">
        <f aca="false">SUM(F2975,H2975,J2975,K2975,L2975,M2975,Q2975)</f>
        <v>33.56142768</v>
      </c>
      <c r="AMH2975" s="13"/>
      <c r="AMI2975" s="0"/>
      <c r="AMJ2975" s="0"/>
    </row>
    <row r="2976" s="39" customFormat="true" ht="13.8" hidden="false" customHeight="false" outlineLevel="0" collapsed="false">
      <c r="A2976" s="27" t="n">
        <v>40316408</v>
      </c>
      <c r="B2976" s="28" t="s">
        <v>3005</v>
      </c>
      <c r="C2976" s="29" t="n">
        <v>0.01</v>
      </c>
      <c r="D2976" s="29" t="s">
        <v>2637</v>
      </c>
      <c r="E2976" s="27" t="s">
        <v>50</v>
      </c>
      <c r="F2976" s="19" t="n">
        <f aca="false">IF(C2976="",VLOOKUP(E2976,'PORTE E UCO'!$A$5:$D$46,4,0),VLOOKUP(E2976,'PORTE E UCO'!$A$5:$D$46,4,0)*C2976)</f>
        <v>0.17661556</v>
      </c>
      <c r="G2976" s="30" t="n">
        <v>2.33</v>
      </c>
      <c r="H2976" s="21" t="n">
        <f aca="false">G2976*$R$2</f>
        <v>45.83956256</v>
      </c>
      <c r="I2976" s="27" t="n">
        <v>0</v>
      </c>
      <c r="J2976" s="22" t="str">
        <f aca="false">IF(I2976&gt;=1,F2976*$J$2,"")</f>
        <v/>
      </c>
      <c r="K2976" s="22" t="str">
        <f aca="false">IF(I2976&gt;=2,F2976*$K$2,"")</f>
        <v/>
      </c>
      <c r="L2976" s="22" t="str">
        <f aca="false">IF(I2976&gt;=3,F2976*$L$2,"")</f>
        <v/>
      </c>
      <c r="M2976" s="22" t="str">
        <f aca="false">IF(I2976&gt;=4,F2976*$M$2,"")</f>
        <v/>
      </c>
      <c r="N2976" s="27" t="n">
        <v>0</v>
      </c>
      <c r="O2976" s="27" t="n">
        <v>0</v>
      </c>
      <c r="P2976" s="31" t="n">
        <v>0</v>
      </c>
      <c r="Q2976" s="32"/>
      <c r="R2976" s="38"/>
      <c r="S2976" s="25" t="n">
        <f aca="false">SUM(F2976,H2976,J2976,K2976,L2976,M2976)</f>
        <v>46.01617812</v>
      </c>
      <c r="T2976" s="25" t="n">
        <f aca="false">SUM(F2976,H2976,J2976,K2976,L2976,M2976,Q2976)</f>
        <v>46.01617812</v>
      </c>
      <c r="AMH2976" s="13"/>
      <c r="AMI2976" s="0"/>
      <c r="AMJ2976" s="0"/>
    </row>
    <row r="2977" s="39" customFormat="true" ht="13.8" hidden="false" customHeight="false" outlineLevel="0" collapsed="false">
      <c r="A2977" s="16" t="n">
        <v>40316416</v>
      </c>
      <c r="B2977" s="17" t="s">
        <v>3006</v>
      </c>
      <c r="C2977" s="18" t="n">
        <v>0.01</v>
      </c>
      <c r="D2977" s="18" t="s">
        <v>2637</v>
      </c>
      <c r="E2977" s="16" t="s">
        <v>50</v>
      </c>
      <c r="F2977" s="19" t="n">
        <f aca="false">IF(C2977="",VLOOKUP(E2977,'PORTE E UCO'!$A$5:$D$46,4,0),VLOOKUP(E2977,'PORTE E UCO'!$A$5:$D$46,4,0)*C2977)</f>
        <v>0.17661556</v>
      </c>
      <c r="G2977" s="20" t="n">
        <v>2.783</v>
      </c>
      <c r="H2977" s="21" t="n">
        <f aca="false">G2977*$R$2</f>
        <v>54.751717856</v>
      </c>
      <c r="I2977" s="16" t="n">
        <v>0</v>
      </c>
      <c r="J2977" s="22" t="str">
        <f aca="false">IF(I2977&gt;=1,F2977*$J$2,"")</f>
        <v/>
      </c>
      <c r="K2977" s="22" t="str">
        <f aca="false">IF(I2977&gt;=2,F2977*$K$2,"")</f>
        <v/>
      </c>
      <c r="L2977" s="22" t="str">
        <f aca="false">IF(I2977&gt;=3,F2977*$L$2,"")</f>
        <v/>
      </c>
      <c r="M2977" s="22" t="str">
        <f aca="false">IF(I2977&gt;=4,F2977*$M$2,"")</f>
        <v/>
      </c>
      <c r="N2977" s="16" t="n">
        <v>0</v>
      </c>
      <c r="O2977" s="16" t="n">
        <v>0</v>
      </c>
      <c r="P2977" s="23" t="n">
        <v>0</v>
      </c>
      <c r="Q2977" s="22"/>
      <c r="R2977" s="38"/>
      <c r="S2977" s="25" t="n">
        <f aca="false">SUM(F2977,H2977,J2977,K2977,L2977,M2977)</f>
        <v>54.928333416</v>
      </c>
      <c r="T2977" s="25" t="n">
        <f aca="false">SUM(F2977,H2977,J2977,K2977,L2977,M2977,Q2977)</f>
        <v>54.928333416</v>
      </c>
      <c r="AMH2977" s="13"/>
      <c r="AMI2977" s="0"/>
      <c r="AMJ2977" s="0"/>
    </row>
    <row r="2978" s="39" customFormat="true" ht="14.95" hidden="false" customHeight="false" outlineLevel="0" collapsed="false">
      <c r="A2978" s="27" t="n">
        <v>40305546</v>
      </c>
      <c r="B2978" s="28" t="s">
        <v>3007</v>
      </c>
      <c r="C2978" s="29"/>
      <c r="D2978" s="29"/>
      <c r="E2978" s="27" t="s">
        <v>15</v>
      </c>
      <c r="F2978" s="19" t="n">
        <f aca="false">IF(C2978="",VLOOKUP(E2978,'PORTE E UCO'!$A$5:$D$46,4,0),VLOOKUP(E2978,'PORTE E UCO'!$A$5:$D$46,4,0)*C2978)</f>
        <v>93.13473</v>
      </c>
      <c r="G2978" s="30" t="n">
        <v>1.67</v>
      </c>
      <c r="H2978" s="21" t="n">
        <f aca="false">G2978*$R$2</f>
        <v>32.85496544</v>
      </c>
      <c r="I2978" s="27" t="n">
        <v>0</v>
      </c>
      <c r="J2978" s="22" t="str">
        <f aca="false">IF(I2978&gt;=1,F2978*$J$2,"")</f>
        <v/>
      </c>
      <c r="K2978" s="22" t="str">
        <f aca="false">IF(I2978&gt;=2,F2978*$K$2,"")</f>
        <v/>
      </c>
      <c r="L2978" s="22" t="str">
        <f aca="false">IF(I2978&gt;=3,F2978*$L$2,"")</f>
        <v/>
      </c>
      <c r="M2978" s="22" t="str">
        <f aca="false">IF(I2978&gt;=4,F2978*$M$2,"")</f>
        <v/>
      </c>
      <c r="N2978" s="27" t="n">
        <v>0</v>
      </c>
      <c r="O2978" s="27" t="n">
        <v>0</v>
      </c>
      <c r="P2978" s="31" t="n">
        <v>0</v>
      </c>
      <c r="Q2978" s="32"/>
      <c r="R2978" s="38"/>
      <c r="S2978" s="25" t="n">
        <f aca="false">SUM(F2978,H2978,J2978,K2978,L2978,M2978)</f>
        <v>125.98969544</v>
      </c>
      <c r="T2978" s="25" t="n">
        <f aca="false">SUM(F2978,H2978,J2978,K2978,L2978,M2978,Q2978)</f>
        <v>125.98969544</v>
      </c>
      <c r="AMH2978" s="13"/>
      <c r="AMI2978" s="0"/>
      <c r="AMJ2978" s="0"/>
    </row>
    <row r="2979" s="39" customFormat="true" ht="14.95" hidden="false" customHeight="false" outlineLevel="0" collapsed="false">
      <c r="A2979" s="16" t="n">
        <v>40305554</v>
      </c>
      <c r="B2979" s="17" t="s">
        <v>3008</v>
      </c>
      <c r="C2979" s="18"/>
      <c r="D2979" s="18"/>
      <c r="E2979" s="16" t="s">
        <v>15</v>
      </c>
      <c r="F2979" s="19" t="n">
        <f aca="false">IF(C2979="",VLOOKUP(E2979,'PORTE E UCO'!$A$5:$D$46,4,0),VLOOKUP(E2979,'PORTE E UCO'!$A$5:$D$46,4,0)*C2979)</f>
        <v>93.13473</v>
      </c>
      <c r="G2979" s="20" t="n">
        <v>1.67</v>
      </c>
      <c r="H2979" s="21" t="n">
        <f aca="false">G2979*$R$2</f>
        <v>32.85496544</v>
      </c>
      <c r="I2979" s="16" t="n">
        <v>0</v>
      </c>
      <c r="J2979" s="22" t="str">
        <f aca="false">IF(I2979&gt;=1,F2979*$J$2,"")</f>
        <v/>
      </c>
      <c r="K2979" s="22" t="str">
        <f aca="false">IF(I2979&gt;=2,F2979*$K$2,"")</f>
        <v/>
      </c>
      <c r="L2979" s="22" t="str">
        <f aca="false">IF(I2979&gt;=3,F2979*$L$2,"")</f>
        <v/>
      </c>
      <c r="M2979" s="22" t="str">
        <f aca="false">IF(I2979&gt;=4,F2979*$M$2,"")</f>
        <v/>
      </c>
      <c r="N2979" s="16" t="n">
        <v>0</v>
      </c>
      <c r="O2979" s="16" t="n">
        <v>0</v>
      </c>
      <c r="P2979" s="23" t="n">
        <v>0</v>
      </c>
      <c r="Q2979" s="22"/>
      <c r="R2979" s="38"/>
      <c r="S2979" s="25" t="n">
        <f aca="false">SUM(F2979,H2979,J2979,K2979,L2979,M2979)</f>
        <v>125.98969544</v>
      </c>
      <c r="T2979" s="25" t="n">
        <f aca="false">SUM(F2979,H2979,J2979,K2979,L2979,M2979,Q2979)</f>
        <v>125.98969544</v>
      </c>
      <c r="AMH2979" s="13"/>
      <c r="AMI2979" s="0"/>
      <c r="AMJ2979" s="0"/>
    </row>
    <row r="2980" s="39" customFormat="true" ht="14.95" hidden="false" customHeight="false" outlineLevel="0" collapsed="false">
      <c r="A2980" s="27" t="n">
        <v>40305562</v>
      </c>
      <c r="B2980" s="28" t="s">
        <v>3009</v>
      </c>
      <c r="C2980" s="29"/>
      <c r="D2980" s="29"/>
      <c r="E2980" s="27" t="s">
        <v>15</v>
      </c>
      <c r="F2980" s="19" t="n">
        <f aca="false">IF(C2980="",VLOOKUP(E2980,'PORTE E UCO'!$A$5:$D$46,4,0),VLOOKUP(E2980,'PORTE E UCO'!$A$5:$D$46,4,0)*C2980)</f>
        <v>93.13473</v>
      </c>
      <c r="G2980" s="30" t="n">
        <v>1.67</v>
      </c>
      <c r="H2980" s="21" t="n">
        <f aca="false">G2980*$R$2</f>
        <v>32.85496544</v>
      </c>
      <c r="I2980" s="27" t="n">
        <v>0</v>
      </c>
      <c r="J2980" s="22" t="str">
        <f aca="false">IF(I2980&gt;=1,F2980*$J$2,"")</f>
        <v/>
      </c>
      <c r="K2980" s="22" t="str">
        <f aca="false">IF(I2980&gt;=2,F2980*$K$2,"")</f>
        <v/>
      </c>
      <c r="L2980" s="22" t="str">
        <f aca="false">IF(I2980&gt;=3,F2980*$L$2,"")</f>
        <v/>
      </c>
      <c r="M2980" s="22" t="str">
        <f aca="false">IF(I2980&gt;=4,F2980*$M$2,"")</f>
        <v/>
      </c>
      <c r="N2980" s="27" t="n">
        <v>0</v>
      </c>
      <c r="O2980" s="27" t="n">
        <v>0</v>
      </c>
      <c r="P2980" s="31" t="n">
        <v>0</v>
      </c>
      <c r="Q2980" s="32"/>
      <c r="R2980" s="38"/>
      <c r="S2980" s="25" t="n">
        <f aca="false">SUM(F2980,H2980,J2980,K2980,L2980,M2980)</f>
        <v>125.98969544</v>
      </c>
      <c r="T2980" s="25" t="n">
        <f aca="false">SUM(F2980,H2980,J2980,K2980,L2980,M2980,Q2980)</f>
        <v>125.98969544</v>
      </c>
      <c r="AMH2980" s="13"/>
      <c r="AMI2980" s="0"/>
      <c r="AMJ2980" s="0"/>
    </row>
    <row r="2981" s="39" customFormat="true" ht="14.95" hidden="false" customHeight="false" outlineLevel="0" collapsed="false">
      <c r="A2981" s="16" t="n">
        <v>40305570</v>
      </c>
      <c r="B2981" s="17" t="s">
        <v>3010</v>
      </c>
      <c r="C2981" s="18"/>
      <c r="D2981" s="18"/>
      <c r="E2981" s="16" t="s">
        <v>15</v>
      </c>
      <c r="F2981" s="19" t="n">
        <f aca="false">IF(C2981="",VLOOKUP(E2981,'PORTE E UCO'!$A$5:$D$46,4,0),VLOOKUP(E2981,'PORTE E UCO'!$A$5:$D$46,4,0)*C2981)</f>
        <v>93.13473</v>
      </c>
      <c r="G2981" s="20" t="n">
        <v>1.57</v>
      </c>
      <c r="H2981" s="21" t="n">
        <f aca="false">G2981*$R$2</f>
        <v>30.88760224</v>
      </c>
      <c r="I2981" s="16" t="n">
        <v>0</v>
      </c>
      <c r="J2981" s="22" t="str">
        <f aca="false">IF(I2981&gt;=1,F2981*$J$2,"")</f>
        <v/>
      </c>
      <c r="K2981" s="22" t="str">
        <f aca="false">IF(I2981&gt;=2,F2981*$K$2,"")</f>
        <v/>
      </c>
      <c r="L2981" s="22" t="str">
        <f aca="false">IF(I2981&gt;=3,F2981*$L$2,"")</f>
        <v/>
      </c>
      <c r="M2981" s="22" t="str">
        <f aca="false">IF(I2981&gt;=4,F2981*$M$2,"")</f>
        <v/>
      </c>
      <c r="N2981" s="16" t="n">
        <v>0</v>
      </c>
      <c r="O2981" s="16" t="n">
        <v>0</v>
      </c>
      <c r="P2981" s="23" t="n">
        <v>0</v>
      </c>
      <c r="Q2981" s="22"/>
      <c r="R2981" s="38"/>
      <c r="S2981" s="25" t="n">
        <f aca="false">SUM(F2981,H2981,J2981,K2981,L2981,M2981)</f>
        <v>124.02233224</v>
      </c>
      <c r="T2981" s="25" t="n">
        <f aca="false">SUM(F2981,H2981,J2981,K2981,L2981,M2981,Q2981)</f>
        <v>124.02233224</v>
      </c>
      <c r="AMH2981" s="13"/>
      <c r="AMI2981" s="0"/>
      <c r="AMJ2981" s="0"/>
    </row>
    <row r="2982" s="39" customFormat="true" ht="13.8" hidden="false" customHeight="false" outlineLevel="0" collapsed="false">
      <c r="A2982" s="27" t="n">
        <v>40305589</v>
      </c>
      <c r="B2982" s="28" t="s">
        <v>3011</v>
      </c>
      <c r="C2982" s="29" t="n">
        <v>0.25</v>
      </c>
      <c r="D2982" s="29" t="s">
        <v>2637</v>
      </c>
      <c r="E2982" s="27" t="s">
        <v>50</v>
      </c>
      <c r="F2982" s="19" t="n">
        <f aca="false">IF(C2982="",VLOOKUP(E2982,'PORTE E UCO'!$A$5:$D$46,4,0),VLOOKUP(E2982,'PORTE E UCO'!$A$5:$D$46,4,0)*C2982)</f>
        <v>4.415389</v>
      </c>
      <c r="G2982" s="30" t="n">
        <v>6.66</v>
      </c>
      <c r="H2982" s="21" t="n">
        <f aca="false">G2982*$R$2</f>
        <v>131.02638912</v>
      </c>
      <c r="I2982" s="27" t="n">
        <v>0</v>
      </c>
      <c r="J2982" s="22" t="str">
        <f aca="false">IF(I2982&gt;=1,F2982*$J$2,"")</f>
        <v/>
      </c>
      <c r="K2982" s="22" t="str">
        <f aca="false">IF(I2982&gt;=2,F2982*$K$2,"")</f>
        <v/>
      </c>
      <c r="L2982" s="22" t="str">
        <f aca="false">IF(I2982&gt;=3,F2982*$L$2,"")</f>
        <v/>
      </c>
      <c r="M2982" s="22" t="str">
        <f aca="false">IF(I2982&gt;=4,F2982*$M$2,"")</f>
        <v/>
      </c>
      <c r="N2982" s="27" t="n">
        <v>0</v>
      </c>
      <c r="O2982" s="27" t="n">
        <v>0</v>
      </c>
      <c r="P2982" s="31" t="n">
        <v>0</v>
      </c>
      <c r="Q2982" s="32"/>
      <c r="R2982" s="38"/>
      <c r="S2982" s="25" t="n">
        <f aca="false">SUM(F2982,H2982,J2982,K2982,L2982,M2982)</f>
        <v>135.44177812</v>
      </c>
      <c r="T2982" s="25" t="n">
        <f aca="false">SUM(F2982,H2982,J2982,K2982,L2982,M2982,Q2982)</f>
        <v>135.44177812</v>
      </c>
      <c r="AMH2982" s="13"/>
      <c r="AMI2982" s="0"/>
      <c r="AMJ2982" s="0"/>
    </row>
    <row r="2983" s="39" customFormat="true" ht="13.8" hidden="false" customHeight="false" outlineLevel="0" collapsed="false">
      <c r="A2983" s="16" t="n">
        <v>40305627</v>
      </c>
      <c r="B2983" s="17" t="s">
        <v>3012</v>
      </c>
      <c r="C2983" s="18" t="n">
        <v>0.01</v>
      </c>
      <c r="D2983" s="18" t="s">
        <v>2637</v>
      </c>
      <c r="E2983" s="16" t="s">
        <v>50</v>
      </c>
      <c r="F2983" s="19" t="n">
        <f aca="false">IF(C2983="",VLOOKUP(E2983,'PORTE E UCO'!$A$5:$D$46,4,0),VLOOKUP(E2983,'PORTE E UCO'!$A$5:$D$46,4,0)*C2983)</f>
        <v>0.17661556</v>
      </c>
      <c r="G2983" s="20" t="n">
        <v>6.123</v>
      </c>
      <c r="H2983" s="21" t="n">
        <f aca="false">G2983*$R$2</f>
        <v>120.461648736</v>
      </c>
      <c r="I2983" s="16" t="n">
        <v>0</v>
      </c>
      <c r="J2983" s="22" t="str">
        <f aca="false">IF(I2983&gt;=1,F2983*$J$2,"")</f>
        <v/>
      </c>
      <c r="K2983" s="22" t="str">
        <f aca="false">IF(I2983&gt;=2,F2983*$K$2,"")</f>
        <v/>
      </c>
      <c r="L2983" s="22" t="str">
        <f aca="false">IF(I2983&gt;=3,F2983*$L$2,"")</f>
        <v/>
      </c>
      <c r="M2983" s="22" t="str">
        <f aca="false">IF(I2983&gt;=4,F2983*$M$2,"")</f>
        <v/>
      </c>
      <c r="N2983" s="16" t="n">
        <v>0</v>
      </c>
      <c r="O2983" s="16" t="n">
        <v>0</v>
      </c>
      <c r="P2983" s="23" t="n">
        <v>0</v>
      </c>
      <c r="Q2983" s="22"/>
      <c r="R2983" s="38"/>
      <c r="S2983" s="25" t="n">
        <f aca="false">SUM(F2983,H2983,J2983,K2983,L2983,M2983)</f>
        <v>120.638264296</v>
      </c>
      <c r="T2983" s="25" t="n">
        <f aca="false">SUM(F2983,H2983,J2983,K2983,L2983,M2983,Q2983)</f>
        <v>120.638264296</v>
      </c>
      <c r="AMH2983" s="13"/>
      <c r="AMI2983" s="0"/>
      <c r="AMJ2983" s="0"/>
    </row>
    <row r="2984" s="39" customFormat="true" ht="13.8" hidden="false" customHeight="false" outlineLevel="0" collapsed="false">
      <c r="A2984" s="27" t="n">
        <v>40316424</v>
      </c>
      <c r="B2984" s="28" t="s">
        <v>3013</v>
      </c>
      <c r="C2984" s="29" t="n">
        <v>0.25</v>
      </c>
      <c r="D2984" s="29" t="s">
        <v>2637</v>
      </c>
      <c r="E2984" s="27" t="s">
        <v>50</v>
      </c>
      <c r="F2984" s="19" t="n">
        <f aca="false">IF(C2984="",VLOOKUP(E2984,'PORTE E UCO'!$A$5:$D$46,4,0),VLOOKUP(E2984,'PORTE E UCO'!$A$5:$D$46,4,0)*C2984)</f>
        <v>4.415389</v>
      </c>
      <c r="G2984" s="30" t="n">
        <v>6.66</v>
      </c>
      <c r="H2984" s="21" t="n">
        <f aca="false">G2984*$R$2</f>
        <v>131.02638912</v>
      </c>
      <c r="I2984" s="27" t="n">
        <v>0</v>
      </c>
      <c r="J2984" s="22" t="str">
        <f aca="false">IF(I2984&gt;=1,F2984*$J$2,"")</f>
        <v/>
      </c>
      <c r="K2984" s="22" t="str">
        <f aca="false">IF(I2984&gt;=2,F2984*$K$2,"")</f>
        <v/>
      </c>
      <c r="L2984" s="22" t="str">
        <f aca="false">IF(I2984&gt;=3,F2984*$L$2,"")</f>
        <v/>
      </c>
      <c r="M2984" s="22" t="str">
        <f aca="false">IF(I2984&gt;=4,F2984*$M$2,"")</f>
        <v/>
      </c>
      <c r="N2984" s="27" t="n">
        <v>0</v>
      </c>
      <c r="O2984" s="27" t="n">
        <v>0</v>
      </c>
      <c r="P2984" s="31" t="n">
        <v>0</v>
      </c>
      <c r="Q2984" s="32"/>
      <c r="R2984" s="38"/>
      <c r="S2984" s="25" t="n">
        <f aca="false">SUM(F2984,H2984,J2984,K2984,L2984,M2984)</f>
        <v>135.44177812</v>
      </c>
      <c r="T2984" s="25" t="n">
        <f aca="false">SUM(F2984,H2984,J2984,K2984,L2984,M2984,Q2984)</f>
        <v>135.44177812</v>
      </c>
      <c r="AMH2984" s="13"/>
      <c r="AMI2984" s="0"/>
      <c r="AMJ2984" s="0"/>
    </row>
    <row r="2985" s="39" customFormat="true" ht="13.8" hidden="false" customHeight="false" outlineLevel="0" collapsed="false">
      <c r="A2985" s="16" t="n">
        <v>40316432</v>
      </c>
      <c r="B2985" s="17" t="s">
        <v>3014</v>
      </c>
      <c r="C2985" s="18" t="n">
        <v>0.1</v>
      </c>
      <c r="D2985" s="18" t="s">
        <v>2637</v>
      </c>
      <c r="E2985" s="16" t="s">
        <v>50</v>
      </c>
      <c r="F2985" s="19" t="n">
        <f aca="false">IF(C2985="",VLOOKUP(E2985,'PORTE E UCO'!$A$5:$D$46,4,0),VLOOKUP(E2985,'PORTE E UCO'!$A$5:$D$46,4,0)*C2985)</f>
        <v>1.7661556</v>
      </c>
      <c r="G2985" s="20" t="n">
        <v>5.331</v>
      </c>
      <c r="H2985" s="21" t="n">
        <f aca="false">G2985*$R$2</f>
        <v>104.880132192</v>
      </c>
      <c r="I2985" s="16" t="n">
        <v>0</v>
      </c>
      <c r="J2985" s="22" t="str">
        <f aca="false">IF(I2985&gt;=1,F2985*$J$2,"")</f>
        <v/>
      </c>
      <c r="K2985" s="22" t="str">
        <f aca="false">IF(I2985&gt;=2,F2985*$K$2,"")</f>
        <v/>
      </c>
      <c r="L2985" s="22" t="str">
        <f aca="false">IF(I2985&gt;=3,F2985*$L$2,"")</f>
        <v/>
      </c>
      <c r="M2985" s="22" t="str">
        <f aca="false">IF(I2985&gt;=4,F2985*$M$2,"")</f>
        <v/>
      </c>
      <c r="N2985" s="16" t="n">
        <v>0</v>
      </c>
      <c r="O2985" s="16" t="n">
        <v>0</v>
      </c>
      <c r="P2985" s="23" t="n">
        <v>0</v>
      </c>
      <c r="Q2985" s="22"/>
      <c r="R2985" s="38"/>
      <c r="S2985" s="25" t="n">
        <f aca="false">SUM(F2985,H2985,J2985,K2985,L2985,M2985)</f>
        <v>106.646287792</v>
      </c>
      <c r="T2985" s="25" t="n">
        <f aca="false">SUM(F2985,H2985,J2985,K2985,L2985,M2985,Q2985)</f>
        <v>106.646287792</v>
      </c>
      <c r="AMH2985" s="13"/>
      <c r="AMI2985" s="0"/>
      <c r="AMJ2985" s="0"/>
    </row>
    <row r="2986" s="39" customFormat="true" ht="13.8" hidden="false" customHeight="false" outlineLevel="0" collapsed="false">
      <c r="A2986" s="27" t="n">
        <v>40316440</v>
      </c>
      <c r="B2986" s="28" t="s">
        <v>3015</v>
      </c>
      <c r="C2986" s="29" t="n">
        <v>0.1</v>
      </c>
      <c r="D2986" s="29" t="s">
        <v>2637</v>
      </c>
      <c r="E2986" s="27" t="s">
        <v>50</v>
      </c>
      <c r="F2986" s="19" t="n">
        <f aca="false">IF(C2986="",VLOOKUP(E2986,'PORTE E UCO'!$A$5:$D$46,4,0),VLOOKUP(E2986,'PORTE E UCO'!$A$5:$D$46,4,0)*C2986)</f>
        <v>1.7661556</v>
      </c>
      <c r="G2986" s="30" t="n">
        <v>5.33</v>
      </c>
      <c r="H2986" s="21" t="n">
        <f aca="false">G2986*$R$2</f>
        <v>104.86045856</v>
      </c>
      <c r="I2986" s="27" t="n">
        <v>0</v>
      </c>
      <c r="J2986" s="22" t="str">
        <f aca="false">IF(I2986&gt;=1,F2986*$J$2,"")</f>
        <v/>
      </c>
      <c r="K2986" s="22" t="str">
        <f aca="false">IF(I2986&gt;=2,F2986*$K$2,"")</f>
        <v/>
      </c>
      <c r="L2986" s="22" t="str">
        <f aca="false">IF(I2986&gt;=3,F2986*$L$2,"")</f>
        <v/>
      </c>
      <c r="M2986" s="22" t="str">
        <f aca="false">IF(I2986&gt;=4,F2986*$M$2,"")</f>
        <v/>
      </c>
      <c r="N2986" s="27" t="n">
        <v>0</v>
      </c>
      <c r="O2986" s="27" t="n">
        <v>0</v>
      </c>
      <c r="P2986" s="31" t="n">
        <v>0</v>
      </c>
      <c r="Q2986" s="32"/>
      <c r="R2986" s="38"/>
      <c r="S2986" s="25" t="n">
        <f aca="false">SUM(F2986,H2986,J2986,K2986,L2986,M2986)</f>
        <v>106.62661416</v>
      </c>
      <c r="T2986" s="25" t="n">
        <f aca="false">SUM(F2986,H2986,J2986,K2986,L2986,M2986,Q2986)</f>
        <v>106.62661416</v>
      </c>
      <c r="AMH2986" s="13"/>
      <c r="AMI2986" s="0"/>
      <c r="AMJ2986" s="0"/>
    </row>
    <row r="2987" s="39" customFormat="true" ht="13.8" hidden="false" customHeight="false" outlineLevel="0" collapsed="false">
      <c r="A2987" s="16" t="n">
        <v>40305635</v>
      </c>
      <c r="B2987" s="17" t="s">
        <v>3016</v>
      </c>
      <c r="C2987" s="18" t="n">
        <v>0.1</v>
      </c>
      <c r="D2987" s="18" t="s">
        <v>2637</v>
      </c>
      <c r="E2987" s="16" t="s">
        <v>50</v>
      </c>
      <c r="F2987" s="19" t="n">
        <f aca="false">IF(C2987="",VLOOKUP(E2987,'PORTE E UCO'!$A$5:$D$46,4,0),VLOOKUP(E2987,'PORTE E UCO'!$A$5:$D$46,4,0)*C2987)</f>
        <v>1.7661556</v>
      </c>
      <c r="G2987" s="20" t="n">
        <v>5.33</v>
      </c>
      <c r="H2987" s="21" t="n">
        <f aca="false">G2987*$R$2</f>
        <v>104.86045856</v>
      </c>
      <c r="I2987" s="16" t="n">
        <v>0</v>
      </c>
      <c r="J2987" s="22" t="str">
        <f aca="false">IF(I2987&gt;=1,F2987*$J$2,"")</f>
        <v/>
      </c>
      <c r="K2987" s="22" t="str">
        <f aca="false">IF(I2987&gt;=2,F2987*$K$2,"")</f>
        <v/>
      </c>
      <c r="L2987" s="22" t="str">
        <f aca="false">IF(I2987&gt;=3,F2987*$L$2,"")</f>
        <v/>
      </c>
      <c r="M2987" s="22" t="str">
        <f aca="false">IF(I2987&gt;=4,F2987*$M$2,"")</f>
        <v/>
      </c>
      <c r="N2987" s="16" t="n">
        <v>0</v>
      </c>
      <c r="O2987" s="16" t="n">
        <v>0</v>
      </c>
      <c r="P2987" s="23" t="n">
        <v>0</v>
      </c>
      <c r="Q2987" s="22"/>
      <c r="R2987" s="38"/>
      <c r="S2987" s="25" t="n">
        <f aca="false">SUM(F2987,H2987,J2987,K2987,L2987,M2987)</f>
        <v>106.62661416</v>
      </c>
      <c r="T2987" s="25" t="n">
        <f aca="false">SUM(F2987,H2987,J2987,K2987,L2987,M2987,Q2987)</f>
        <v>106.62661416</v>
      </c>
      <c r="AMH2987" s="13"/>
      <c r="AMI2987" s="0"/>
      <c r="AMJ2987" s="0"/>
    </row>
    <row r="2988" s="39" customFormat="true" ht="13.8" hidden="false" customHeight="false" outlineLevel="0" collapsed="false">
      <c r="A2988" s="27" t="n">
        <v>40316459</v>
      </c>
      <c r="B2988" s="28" t="s">
        <v>3017</v>
      </c>
      <c r="C2988" s="29" t="n">
        <v>0.04</v>
      </c>
      <c r="D2988" s="29" t="s">
        <v>2637</v>
      </c>
      <c r="E2988" s="27" t="s">
        <v>50</v>
      </c>
      <c r="F2988" s="19" t="n">
        <f aca="false">IF(C2988="",VLOOKUP(E2988,'PORTE E UCO'!$A$5:$D$46,4,0),VLOOKUP(E2988,'PORTE E UCO'!$A$5:$D$46,4,0)*C2988)</f>
        <v>0.70646224</v>
      </c>
      <c r="G2988" s="30" t="n">
        <v>3</v>
      </c>
      <c r="H2988" s="21" t="n">
        <f aca="false">G2988*$R$2</f>
        <v>59.020896</v>
      </c>
      <c r="I2988" s="27" t="n">
        <v>0</v>
      </c>
      <c r="J2988" s="22" t="str">
        <f aca="false">IF(I2988&gt;=1,F2988*$J$2,"")</f>
        <v/>
      </c>
      <c r="K2988" s="22" t="str">
        <f aca="false">IF(I2988&gt;=2,F2988*$K$2,"")</f>
        <v/>
      </c>
      <c r="L2988" s="22" t="str">
        <f aca="false">IF(I2988&gt;=3,F2988*$L$2,"")</f>
        <v/>
      </c>
      <c r="M2988" s="22" t="str">
        <f aca="false">IF(I2988&gt;=4,F2988*$M$2,"")</f>
        <v/>
      </c>
      <c r="N2988" s="27" t="n">
        <v>0</v>
      </c>
      <c r="O2988" s="27" t="n">
        <v>0</v>
      </c>
      <c r="P2988" s="31" t="n">
        <v>0</v>
      </c>
      <c r="Q2988" s="32"/>
      <c r="R2988" s="38"/>
      <c r="S2988" s="25" t="n">
        <f aca="false">SUM(F2988,H2988,J2988,K2988,L2988,M2988)</f>
        <v>59.72735824</v>
      </c>
      <c r="T2988" s="25" t="n">
        <f aca="false">SUM(F2988,H2988,J2988,K2988,L2988,M2988,Q2988)</f>
        <v>59.72735824</v>
      </c>
      <c r="AMH2988" s="13"/>
      <c r="AMI2988" s="0"/>
      <c r="AMJ2988" s="0"/>
    </row>
    <row r="2989" s="39" customFormat="true" ht="13.8" hidden="false" customHeight="false" outlineLevel="0" collapsed="false">
      <c r="A2989" s="16" t="n">
        <v>40316467</v>
      </c>
      <c r="B2989" s="17" t="s">
        <v>3018</v>
      </c>
      <c r="C2989" s="18" t="n">
        <v>0.01</v>
      </c>
      <c r="D2989" s="18" t="s">
        <v>2637</v>
      </c>
      <c r="E2989" s="16" t="s">
        <v>50</v>
      </c>
      <c r="F2989" s="19" t="n">
        <f aca="false">IF(C2989="",VLOOKUP(E2989,'PORTE E UCO'!$A$5:$D$46,4,0),VLOOKUP(E2989,'PORTE E UCO'!$A$5:$D$46,4,0)*C2989)</f>
        <v>0.17661556</v>
      </c>
      <c r="G2989" s="20" t="n">
        <v>2.33</v>
      </c>
      <c r="H2989" s="21" t="n">
        <f aca="false">G2989*$R$2</f>
        <v>45.83956256</v>
      </c>
      <c r="I2989" s="16" t="n">
        <v>0</v>
      </c>
      <c r="J2989" s="22" t="str">
        <f aca="false">IF(I2989&gt;=1,F2989*$J$2,"")</f>
        <v/>
      </c>
      <c r="K2989" s="22" t="str">
        <f aca="false">IF(I2989&gt;=2,F2989*$K$2,"")</f>
        <v/>
      </c>
      <c r="L2989" s="22" t="str">
        <f aca="false">IF(I2989&gt;=3,F2989*$L$2,"")</f>
        <v/>
      </c>
      <c r="M2989" s="22" t="str">
        <f aca="false">IF(I2989&gt;=4,F2989*$M$2,"")</f>
        <v/>
      </c>
      <c r="N2989" s="16" t="n">
        <v>0</v>
      </c>
      <c r="O2989" s="16" t="n">
        <v>0</v>
      </c>
      <c r="P2989" s="23" t="n">
        <v>0</v>
      </c>
      <c r="Q2989" s="22"/>
      <c r="R2989" s="38"/>
      <c r="S2989" s="25" t="n">
        <f aca="false">SUM(F2989,H2989,J2989,K2989,L2989,M2989)</f>
        <v>46.01617812</v>
      </c>
      <c r="T2989" s="25" t="n">
        <f aca="false">SUM(F2989,H2989,J2989,K2989,L2989,M2989,Q2989)</f>
        <v>46.01617812</v>
      </c>
      <c r="AMH2989" s="13"/>
      <c r="AMI2989" s="0"/>
      <c r="AMJ2989" s="0"/>
    </row>
    <row r="2990" s="39" customFormat="true" ht="13.8" hidden="false" customHeight="false" outlineLevel="0" collapsed="false">
      <c r="A2990" s="27" t="n">
        <v>40316475</v>
      </c>
      <c r="B2990" s="28" t="s">
        <v>3019</v>
      </c>
      <c r="C2990" s="29" t="n">
        <v>0.01</v>
      </c>
      <c r="D2990" s="29" t="s">
        <v>2637</v>
      </c>
      <c r="E2990" s="27" t="s">
        <v>50</v>
      </c>
      <c r="F2990" s="19" t="n">
        <f aca="false">IF(C2990="",VLOOKUP(E2990,'PORTE E UCO'!$A$5:$D$46,4,0),VLOOKUP(E2990,'PORTE E UCO'!$A$5:$D$46,4,0)*C2990)</f>
        <v>0.17661556</v>
      </c>
      <c r="G2990" s="30" t="n">
        <v>2.041</v>
      </c>
      <c r="H2990" s="21" t="n">
        <f aca="false">G2990*$R$2</f>
        <v>40.153882912</v>
      </c>
      <c r="I2990" s="27" t="n">
        <v>0</v>
      </c>
      <c r="J2990" s="22" t="str">
        <f aca="false">IF(I2990&gt;=1,F2990*$J$2,"")</f>
        <v/>
      </c>
      <c r="K2990" s="22" t="str">
        <f aca="false">IF(I2990&gt;=2,F2990*$K$2,"")</f>
        <v/>
      </c>
      <c r="L2990" s="22" t="str">
        <f aca="false">IF(I2990&gt;=3,F2990*$L$2,"")</f>
        <v/>
      </c>
      <c r="M2990" s="22" t="str">
        <f aca="false">IF(I2990&gt;=4,F2990*$M$2,"")</f>
        <v/>
      </c>
      <c r="N2990" s="27" t="n">
        <v>0</v>
      </c>
      <c r="O2990" s="27" t="n">
        <v>0</v>
      </c>
      <c r="P2990" s="31" t="n">
        <v>0</v>
      </c>
      <c r="Q2990" s="32"/>
      <c r="R2990" s="38"/>
      <c r="S2990" s="25" t="n">
        <f aca="false">SUM(F2990,H2990,J2990,K2990,L2990,M2990)</f>
        <v>40.330498472</v>
      </c>
      <c r="T2990" s="25" t="n">
        <f aca="false">SUM(F2990,H2990,J2990,K2990,L2990,M2990,Q2990)</f>
        <v>40.330498472</v>
      </c>
      <c r="AMH2990" s="13"/>
      <c r="AMI2990" s="0"/>
      <c r="AMJ2990" s="0"/>
    </row>
    <row r="2991" s="39" customFormat="true" ht="13.8" hidden="false" customHeight="false" outlineLevel="0" collapsed="false">
      <c r="A2991" s="16" t="n">
        <v>40316483</v>
      </c>
      <c r="B2991" s="17" t="s">
        <v>3020</v>
      </c>
      <c r="C2991" s="18" t="n">
        <v>0.1</v>
      </c>
      <c r="D2991" s="18" t="s">
        <v>2637</v>
      </c>
      <c r="E2991" s="16" t="s">
        <v>50</v>
      </c>
      <c r="F2991" s="19" t="n">
        <f aca="false">IF(C2991="",VLOOKUP(E2991,'PORTE E UCO'!$A$5:$D$46,4,0),VLOOKUP(E2991,'PORTE E UCO'!$A$5:$D$46,4,0)*C2991)</f>
        <v>1.7661556</v>
      </c>
      <c r="G2991" s="20" t="n">
        <v>6.93</v>
      </c>
      <c r="H2991" s="21" t="n">
        <f aca="false">G2991*$R$2</f>
        <v>136.33826976</v>
      </c>
      <c r="I2991" s="16" t="n">
        <v>0</v>
      </c>
      <c r="J2991" s="22" t="str">
        <f aca="false">IF(I2991&gt;=1,F2991*$J$2,"")</f>
        <v/>
      </c>
      <c r="K2991" s="22" t="str">
        <f aca="false">IF(I2991&gt;=2,F2991*$K$2,"")</f>
        <v/>
      </c>
      <c r="L2991" s="22" t="str">
        <f aca="false">IF(I2991&gt;=3,F2991*$L$2,"")</f>
        <v/>
      </c>
      <c r="M2991" s="22" t="str">
        <f aca="false">IF(I2991&gt;=4,F2991*$M$2,"")</f>
        <v/>
      </c>
      <c r="N2991" s="16" t="n">
        <v>0</v>
      </c>
      <c r="O2991" s="16" t="n">
        <v>0</v>
      </c>
      <c r="P2991" s="23" t="n">
        <v>0</v>
      </c>
      <c r="Q2991" s="22"/>
      <c r="R2991" s="38"/>
      <c r="S2991" s="25" t="n">
        <f aca="false">SUM(F2991,H2991,J2991,K2991,L2991,M2991)</f>
        <v>138.10442536</v>
      </c>
      <c r="T2991" s="25" t="n">
        <f aca="false">SUM(F2991,H2991,J2991,K2991,L2991,M2991,Q2991)</f>
        <v>138.10442536</v>
      </c>
      <c r="AMH2991" s="13"/>
      <c r="AMI2991" s="0"/>
      <c r="AMJ2991" s="0"/>
    </row>
    <row r="2992" s="39" customFormat="true" ht="13.8" hidden="false" customHeight="false" outlineLevel="0" collapsed="false">
      <c r="A2992" s="27" t="n">
        <v>40316491</v>
      </c>
      <c r="B2992" s="28" t="s">
        <v>3021</v>
      </c>
      <c r="C2992" s="29" t="n">
        <v>0.01</v>
      </c>
      <c r="D2992" s="29" t="s">
        <v>2637</v>
      </c>
      <c r="E2992" s="27" t="s">
        <v>50</v>
      </c>
      <c r="F2992" s="19" t="n">
        <f aca="false">IF(C2992="",VLOOKUP(E2992,'PORTE E UCO'!$A$5:$D$46,4,0),VLOOKUP(E2992,'PORTE E UCO'!$A$5:$D$46,4,0)*C2992)</f>
        <v>0.17661556</v>
      </c>
      <c r="G2992" s="30" t="n">
        <v>2.553</v>
      </c>
      <c r="H2992" s="21" t="n">
        <f aca="false">G2992*$R$2</f>
        <v>50.226782496</v>
      </c>
      <c r="I2992" s="27" t="n">
        <v>0</v>
      </c>
      <c r="J2992" s="22" t="str">
        <f aca="false">IF(I2992&gt;=1,F2992*$J$2,"")</f>
        <v/>
      </c>
      <c r="K2992" s="22" t="str">
        <f aca="false">IF(I2992&gt;=2,F2992*$K$2,"")</f>
        <v/>
      </c>
      <c r="L2992" s="22" t="str">
        <f aca="false">IF(I2992&gt;=3,F2992*$L$2,"")</f>
        <v/>
      </c>
      <c r="M2992" s="22" t="str">
        <f aca="false">IF(I2992&gt;=4,F2992*$M$2,"")</f>
        <v/>
      </c>
      <c r="N2992" s="27" t="n">
        <v>0</v>
      </c>
      <c r="O2992" s="27" t="n">
        <v>0</v>
      </c>
      <c r="P2992" s="31" t="n">
        <v>0</v>
      </c>
      <c r="Q2992" s="32"/>
      <c r="R2992" s="38"/>
      <c r="S2992" s="25" t="n">
        <f aca="false">SUM(F2992,H2992,J2992,K2992,L2992,M2992)</f>
        <v>50.403398056</v>
      </c>
      <c r="T2992" s="25" t="n">
        <f aca="false">SUM(F2992,H2992,J2992,K2992,L2992,M2992,Q2992)</f>
        <v>50.403398056</v>
      </c>
      <c r="AMH2992" s="13"/>
      <c r="AMI2992" s="0"/>
      <c r="AMJ2992" s="0"/>
    </row>
    <row r="2993" s="39" customFormat="true" ht="13.8" hidden="false" customHeight="false" outlineLevel="0" collapsed="false">
      <c r="A2993" s="16" t="n">
        <v>40316505</v>
      </c>
      <c r="B2993" s="17" t="s">
        <v>3022</v>
      </c>
      <c r="C2993" s="18" t="n">
        <v>0.1</v>
      </c>
      <c r="D2993" s="18" t="s">
        <v>2637</v>
      </c>
      <c r="E2993" s="16" t="s">
        <v>50</v>
      </c>
      <c r="F2993" s="19" t="n">
        <f aca="false">IF(C2993="",VLOOKUP(E2993,'PORTE E UCO'!$A$5:$D$46,4,0),VLOOKUP(E2993,'PORTE E UCO'!$A$5:$D$46,4,0)*C2993)</f>
        <v>1.7661556</v>
      </c>
      <c r="G2993" s="20" t="n">
        <v>4</v>
      </c>
      <c r="H2993" s="21" t="n">
        <f aca="false">G2993*$R$2</f>
        <v>78.694528</v>
      </c>
      <c r="I2993" s="16" t="n">
        <v>0</v>
      </c>
      <c r="J2993" s="22" t="str">
        <f aca="false">IF(I2993&gt;=1,F2993*$J$2,"")</f>
        <v/>
      </c>
      <c r="K2993" s="22" t="str">
        <f aca="false">IF(I2993&gt;=2,F2993*$K$2,"")</f>
        <v/>
      </c>
      <c r="L2993" s="22" t="str">
        <f aca="false">IF(I2993&gt;=3,F2993*$L$2,"")</f>
        <v/>
      </c>
      <c r="M2993" s="22" t="str">
        <f aca="false">IF(I2993&gt;=4,F2993*$M$2,"")</f>
        <v/>
      </c>
      <c r="N2993" s="16" t="n">
        <v>0</v>
      </c>
      <c r="O2993" s="16" t="n">
        <v>0</v>
      </c>
      <c r="P2993" s="23" t="n">
        <v>0</v>
      </c>
      <c r="Q2993" s="22"/>
      <c r="R2993" s="38"/>
      <c r="S2993" s="25" t="n">
        <f aca="false">SUM(F2993,H2993,J2993,K2993,L2993,M2993)</f>
        <v>80.4606836</v>
      </c>
      <c r="T2993" s="25" t="n">
        <f aca="false">SUM(F2993,H2993,J2993,K2993,L2993,M2993,Q2993)</f>
        <v>80.4606836</v>
      </c>
      <c r="AMH2993" s="13"/>
      <c r="AMI2993" s="0"/>
      <c r="AMJ2993" s="0"/>
    </row>
    <row r="2994" s="39" customFormat="true" ht="13.8" hidden="false" customHeight="false" outlineLevel="0" collapsed="false">
      <c r="A2994" s="27" t="n">
        <v>40316513</v>
      </c>
      <c r="B2994" s="28" t="s">
        <v>3023</v>
      </c>
      <c r="C2994" s="29" t="n">
        <v>0.01</v>
      </c>
      <c r="D2994" s="29" t="s">
        <v>2637</v>
      </c>
      <c r="E2994" s="27" t="s">
        <v>50</v>
      </c>
      <c r="F2994" s="19" t="n">
        <f aca="false">IF(C2994="",VLOOKUP(E2994,'PORTE E UCO'!$A$5:$D$46,4,0),VLOOKUP(E2994,'PORTE E UCO'!$A$5:$D$46,4,0)*C2994)</f>
        <v>0.17661556</v>
      </c>
      <c r="G2994" s="30" t="n">
        <v>3.03</v>
      </c>
      <c r="H2994" s="21" t="n">
        <f aca="false">G2994*$R$2</f>
        <v>59.61110496</v>
      </c>
      <c r="I2994" s="27" t="n">
        <v>0</v>
      </c>
      <c r="J2994" s="22" t="str">
        <f aca="false">IF(I2994&gt;=1,F2994*$J$2,"")</f>
        <v/>
      </c>
      <c r="K2994" s="22" t="str">
        <f aca="false">IF(I2994&gt;=2,F2994*$K$2,"")</f>
        <v/>
      </c>
      <c r="L2994" s="22" t="str">
        <f aca="false">IF(I2994&gt;=3,F2994*$L$2,"")</f>
        <v/>
      </c>
      <c r="M2994" s="22" t="str">
        <f aca="false">IF(I2994&gt;=4,F2994*$M$2,"")</f>
        <v/>
      </c>
      <c r="N2994" s="27" t="n">
        <v>0</v>
      </c>
      <c r="O2994" s="27" t="n">
        <v>0</v>
      </c>
      <c r="P2994" s="31" t="n">
        <v>0</v>
      </c>
      <c r="Q2994" s="32"/>
      <c r="R2994" s="38"/>
      <c r="S2994" s="25" t="n">
        <f aca="false">SUM(F2994,H2994,J2994,K2994,L2994,M2994)</f>
        <v>59.78772052</v>
      </c>
      <c r="T2994" s="25" t="n">
        <f aca="false">SUM(F2994,H2994,J2994,K2994,L2994,M2994,Q2994)</f>
        <v>59.78772052</v>
      </c>
      <c r="AMH2994" s="13"/>
      <c r="AMI2994" s="0"/>
      <c r="AMJ2994" s="0"/>
    </row>
    <row r="2995" s="39" customFormat="true" ht="13.8" hidden="false" customHeight="false" outlineLevel="0" collapsed="false">
      <c r="A2995" s="16" t="n">
        <v>40316521</v>
      </c>
      <c r="B2995" s="17" t="s">
        <v>3024</v>
      </c>
      <c r="C2995" s="18" t="n">
        <v>0.01</v>
      </c>
      <c r="D2995" s="18" t="s">
        <v>2637</v>
      </c>
      <c r="E2995" s="16" t="s">
        <v>50</v>
      </c>
      <c r="F2995" s="19" t="n">
        <f aca="false">IF(C2995="",VLOOKUP(E2995,'PORTE E UCO'!$A$5:$D$46,4,0),VLOOKUP(E2995,'PORTE E UCO'!$A$5:$D$46,4,0)*C2995)</f>
        <v>0.17661556</v>
      </c>
      <c r="G2995" s="20" t="n">
        <v>2.041</v>
      </c>
      <c r="H2995" s="21" t="n">
        <f aca="false">G2995*$R$2</f>
        <v>40.153882912</v>
      </c>
      <c r="I2995" s="16" t="n">
        <v>0</v>
      </c>
      <c r="J2995" s="22" t="str">
        <f aca="false">IF(I2995&gt;=1,F2995*$J$2,"")</f>
        <v/>
      </c>
      <c r="K2995" s="22" t="str">
        <f aca="false">IF(I2995&gt;=2,F2995*$K$2,"")</f>
        <v/>
      </c>
      <c r="L2995" s="22" t="str">
        <f aca="false">IF(I2995&gt;=3,F2995*$L$2,"")</f>
        <v/>
      </c>
      <c r="M2995" s="22" t="str">
        <f aca="false">IF(I2995&gt;=4,F2995*$M$2,"")</f>
        <v/>
      </c>
      <c r="N2995" s="16" t="n">
        <v>0</v>
      </c>
      <c r="O2995" s="16" t="n">
        <v>0</v>
      </c>
      <c r="P2995" s="23" t="n">
        <v>0</v>
      </c>
      <c r="Q2995" s="22"/>
      <c r="R2995" s="38"/>
      <c r="S2995" s="25" t="n">
        <f aca="false">SUM(F2995,H2995,J2995,K2995,L2995,M2995)</f>
        <v>40.330498472</v>
      </c>
      <c r="T2995" s="25" t="n">
        <f aca="false">SUM(F2995,H2995,J2995,K2995,L2995,M2995,Q2995)</f>
        <v>40.330498472</v>
      </c>
      <c r="AMH2995" s="13"/>
      <c r="AMI2995" s="0"/>
      <c r="AMJ2995" s="0"/>
    </row>
    <row r="2996" s="39" customFormat="true" ht="13.8" hidden="false" customHeight="false" outlineLevel="0" collapsed="false">
      <c r="A2996" s="27" t="n">
        <v>40316530</v>
      </c>
      <c r="B2996" s="28" t="s">
        <v>3025</v>
      </c>
      <c r="C2996" s="29" t="n">
        <v>0.04</v>
      </c>
      <c r="D2996" s="29" t="s">
        <v>2637</v>
      </c>
      <c r="E2996" s="27" t="s">
        <v>50</v>
      </c>
      <c r="F2996" s="19" t="n">
        <f aca="false">IF(C2996="",VLOOKUP(E2996,'PORTE E UCO'!$A$5:$D$46,4,0),VLOOKUP(E2996,'PORTE E UCO'!$A$5:$D$46,4,0)*C2996)</f>
        <v>0.70646224</v>
      </c>
      <c r="G2996" s="30" t="n">
        <v>3.9</v>
      </c>
      <c r="H2996" s="21" t="n">
        <f aca="false">G2996*$R$2</f>
        <v>76.7271648</v>
      </c>
      <c r="I2996" s="27" t="n">
        <v>0</v>
      </c>
      <c r="J2996" s="22" t="str">
        <f aca="false">IF(I2996&gt;=1,F2996*$J$2,"")</f>
        <v/>
      </c>
      <c r="K2996" s="22" t="str">
        <f aca="false">IF(I2996&gt;=2,F2996*$K$2,"")</f>
        <v/>
      </c>
      <c r="L2996" s="22" t="str">
        <f aca="false">IF(I2996&gt;=3,F2996*$L$2,"")</f>
        <v/>
      </c>
      <c r="M2996" s="22" t="str">
        <f aca="false">IF(I2996&gt;=4,F2996*$M$2,"")</f>
        <v/>
      </c>
      <c r="N2996" s="27" t="n">
        <v>0</v>
      </c>
      <c r="O2996" s="27" t="n">
        <v>0</v>
      </c>
      <c r="P2996" s="31" t="n">
        <v>0</v>
      </c>
      <c r="Q2996" s="32"/>
      <c r="R2996" s="38"/>
      <c r="S2996" s="25" t="n">
        <f aca="false">SUM(F2996,H2996,J2996,K2996,L2996,M2996)</f>
        <v>77.43362704</v>
      </c>
      <c r="T2996" s="25" t="n">
        <f aca="false">SUM(F2996,H2996,J2996,K2996,L2996,M2996,Q2996)</f>
        <v>77.43362704</v>
      </c>
      <c r="AMH2996" s="13"/>
      <c r="AMI2996" s="0"/>
      <c r="AMJ2996" s="0"/>
    </row>
    <row r="2997" s="39" customFormat="true" ht="13.8" hidden="false" customHeight="false" outlineLevel="0" collapsed="false">
      <c r="A2997" s="16" t="n">
        <v>40316548</v>
      </c>
      <c r="B2997" s="17" t="s">
        <v>3026</v>
      </c>
      <c r="C2997" s="18" t="n">
        <v>0.01</v>
      </c>
      <c r="D2997" s="18" t="s">
        <v>2637</v>
      </c>
      <c r="E2997" s="16" t="s">
        <v>50</v>
      </c>
      <c r="F2997" s="19" t="n">
        <f aca="false">IF(C2997="",VLOOKUP(E2997,'PORTE E UCO'!$A$5:$D$46,4,0),VLOOKUP(E2997,'PORTE E UCO'!$A$5:$D$46,4,0)*C2997)</f>
        <v>0.17661556</v>
      </c>
      <c r="G2997" s="20" t="n">
        <v>2.041</v>
      </c>
      <c r="H2997" s="21" t="n">
        <f aca="false">G2997*$R$2</f>
        <v>40.153882912</v>
      </c>
      <c r="I2997" s="16" t="n">
        <v>0</v>
      </c>
      <c r="J2997" s="22" t="str">
        <f aca="false">IF(I2997&gt;=1,F2997*$J$2,"")</f>
        <v/>
      </c>
      <c r="K2997" s="22" t="str">
        <f aca="false">IF(I2997&gt;=2,F2997*$K$2,"")</f>
        <v/>
      </c>
      <c r="L2997" s="22" t="str">
        <f aca="false">IF(I2997&gt;=3,F2997*$L$2,"")</f>
        <v/>
      </c>
      <c r="M2997" s="22" t="str">
        <f aca="false">IF(I2997&gt;=4,F2997*$M$2,"")</f>
        <v/>
      </c>
      <c r="N2997" s="16" t="n">
        <v>0</v>
      </c>
      <c r="O2997" s="16" t="n">
        <v>0</v>
      </c>
      <c r="P2997" s="23" t="n">
        <v>0</v>
      </c>
      <c r="Q2997" s="22"/>
      <c r="R2997" s="38"/>
      <c r="S2997" s="25" t="n">
        <f aca="false">SUM(F2997,H2997,J2997,K2997,L2997,M2997)</f>
        <v>40.330498472</v>
      </c>
      <c r="T2997" s="25" t="n">
        <f aca="false">SUM(F2997,H2997,J2997,K2997,L2997,M2997,Q2997)</f>
        <v>40.330498472</v>
      </c>
      <c r="AMH2997" s="13"/>
      <c r="AMI2997" s="0"/>
      <c r="AMJ2997" s="0"/>
    </row>
    <row r="2998" s="39" customFormat="true" ht="13.8" hidden="false" customHeight="false" outlineLevel="0" collapsed="false">
      <c r="A2998" s="27" t="n">
        <v>40316556</v>
      </c>
      <c r="B2998" s="28" t="s">
        <v>3027</v>
      </c>
      <c r="C2998" s="29" t="n">
        <v>0.01</v>
      </c>
      <c r="D2998" s="29" t="s">
        <v>2637</v>
      </c>
      <c r="E2998" s="27" t="s">
        <v>50</v>
      </c>
      <c r="F2998" s="19" t="n">
        <f aca="false">IF(C2998="",VLOOKUP(E2998,'PORTE E UCO'!$A$5:$D$46,4,0),VLOOKUP(E2998,'PORTE E UCO'!$A$5:$D$46,4,0)*C2998)</f>
        <v>0.17661556</v>
      </c>
      <c r="G2998" s="30" t="n">
        <v>2.041</v>
      </c>
      <c r="H2998" s="21" t="n">
        <f aca="false">G2998*$R$2</f>
        <v>40.153882912</v>
      </c>
      <c r="I2998" s="27" t="n">
        <v>0</v>
      </c>
      <c r="J2998" s="22" t="str">
        <f aca="false">IF(I2998&gt;=1,F2998*$J$2,"")</f>
        <v/>
      </c>
      <c r="K2998" s="22" t="str">
        <f aca="false">IF(I2998&gt;=2,F2998*$K$2,"")</f>
        <v/>
      </c>
      <c r="L2998" s="22" t="str">
        <f aca="false">IF(I2998&gt;=3,F2998*$L$2,"")</f>
        <v/>
      </c>
      <c r="M2998" s="22" t="str">
        <f aca="false">IF(I2998&gt;=4,F2998*$M$2,"")</f>
        <v/>
      </c>
      <c r="N2998" s="27" t="n">
        <v>0</v>
      </c>
      <c r="O2998" s="27" t="n">
        <v>0</v>
      </c>
      <c r="P2998" s="31" t="n">
        <v>0</v>
      </c>
      <c r="Q2998" s="32"/>
      <c r="R2998" s="38"/>
      <c r="S2998" s="25" t="n">
        <f aca="false">SUM(F2998,H2998,J2998,K2998,L2998,M2998)</f>
        <v>40.330498472</v>
      </c>
      <c r="T2998" s="25" t="n">
        <f aca="false">SUM(F2998,H2998,J2998,K2998,L2998,M2998,Q2998)</f>
        <v>40.330498472</v>
      </c>
      <c r="AMH2998" s="13"/>
      <c r="AMI2998" s="0"/>
      <c r="AMJ2998" s="0"/>
    </row>
    <row r="2999" s="39" customFormat="true" ht="13.8" hidden="false" customHeight="false" outlineLevel="0" collapsed="false">
      <c r="A2999" s="16" t="n">
        <v>40316564</v>
      </c>
      <c r="B2999" s="17" t="s">
        <v>3028</v>
      </c>
      <c r="C2999" s="18" t="n">
        <v>0.1</v>
      </c>
      <c r="D2999" s="18" t="s">
        <v>2637</v>
      </c>
      <c r="E2999" s="16" t="s">
        <v>50</v>
      </c>
      <c r="F2999" s="19" t="n">
        <f aca="false">IF(C2999="",VLOOKUP(E2999,'PORTE E UCO'!$A$5:$D$46,4,0),VLOOKUP(E2999,'PORTE E UCO'!$A$5:$D$46,4,0)*C2999)</f>
        <v>1.7661556</v>
      </c>
      <c r="G2999" s="20" t="n">
        <v>4</v>
      </c>
      <c r="H2999" s="21" t="n">
        <f aca="false">G2999*$R$2</f>
        <v>78.694528</v>
      </c>
      <c r="I2999" s="16" t="n">
        <v>0</v>
      </c>
      <c r="J2999" s="22" t="str">
        <f aca="false">IF(I2999&gt;=1,F2999*$J$2,"")</f>
        <v/>
      </c>
      <c r="K2999" s="22" t="str">
        <f aca="false">IF(I2999&gt;=2,F2999*$K$2,"")</f>
        <v/>
      </c>
      <c r="L2999" s="22" t="str">
        <f aca="false">IF(I2999&gt;=3,F2999*$L$2,"")</f>
        <v/>
      </c>
      <c r="M2999" s="22" t="str">
        <f aca="false">IF(I2999&gt;=4,F2999*$M$2,"")</f>
        <v/>
      </c>
      <c r="N2999" s="16" t="n">
        <v>0</v>
      </c>
      <c r="O2999" s="16" t="n">
        <v>0</v>
      </c>
      <c r="P2999" s="23" t="n">
        <v>0</v>
      </c>
      <c r="Q2999" s="22"/>
      <c r="R2999" s="38"/>
      <c r="S2999" s="25" t="n">
        <f aca="false">SUM(F2999,H2999,J2999,K2999,L2999,M2999)</f>
        <v>80.4606836</v>
      </c>
      <c r="T2999" s="25" t="n">
        <f aca="false">SUM(F2999,H2999,J2999,K2999,L2999,M2999,Q2999)</f>
        <v>80.4606836</v>
      </c>
      <c r="AMH2999" s="13"/>
      <c r="AMI2999" s="0"/>
      <c r="AMJ2999" s="0"/>
    </row>
    <row r="3000" s="39" customFormat="true" ht="13.8" hidden="false" customHeight="false" outlineLevel="0" collapsed="false">
      <c r="A3000" s="27" t="n">
        <v>40316572</v>
      </c>
      <c r="B3000" s="28" t="s">
        <v>3029</v>
      </c>
      <c r="C3000" s="29" t="n">
        <v>0.01</v>
      </c>
      <c r="D3000" s="29" t="s">
        <v>2637</v>
      </c>
      <c r="E3000" s="27" t="s">
        <v>50</v>
      </c>
      <c r="F3000" s="19" t="n">
        <f aca="false">IF(C3000="",VLOOKUP(E3000,'PORTE E UCO'!$A$5:$D$46,4,0),VLOOKUP(E3000,'PORTE E UCO'!$A$5:$D$46,4,0)*C3000)</f>
        <v>0.17661556</v>
      </c>
      <c r="G3000" s="30" t="n">
        <v>1.764</v>
      </c>
      <c r="H3000" s="21" t="n">
        <f aca="false">G3000*$R$2</f>
        <v>34.704286848</v>
      </c>
      <c r="I3000" s="27" t="n">
        <v>0</v>
      </c>
      <c r="J3000" s="22" t="str">
        <f aca="false">IF(I3000&gt;=1,F3000*$J$2,"")</f>
        <v/>
      </c>
      <c r="K3000" s="22" t="str">
        <f aca="false">IF(I3000&gt;=2,F3000*$K$2,"")</f>
        <v/>
      </c>
      <c r="L3000" s="22" t="str">
        <f aca="false">IF(I3000&gt;=3,F3000*$L$2,"")</f>
        <v/>
      </c>
      <c r="M3000" s="22" t="str">
        <f aca="false">IF(I3000&gt;=4,F3000*$M$2,"")</f>
        <v/>
      </c>
      <c r="N3000" s="27" t="n">
        <v>0</v>
      </c>
      <c r="O3000" s="27" t="n">
        <v>0</v>
      </c>
      <c r="P3000" s="31" t="n">
        <v>0</v>
      </c>
      <c r="Q3000" s="32"/>
      <c r="R3000" s="38"/>
      <c r="S3000" s="25" t="n">
        <f aca="false">SUM(F3000,H3000,J3000,K3000,L3000,M3000)</f>
        <v>34.880902408</v>
      </c>
      <c r="T3000" s="25" t="n">
        <f aca="false">SUM(F3000,H3000,J3000,K3000,L3000,M3000,Q3000)</f>
        <v>34.880902408</v>
      </c>
      <c r="AMH3000" s="13"/>
      <c r="AMI3000" s="0"/>
      <c r="AMJ3000" s="0"/>
    </row>
    <row r="3001" s="39" customFormat="true" ht="13.8" hidden="false" customHeight="false" outlineLevel="0" collapsed="false">
      <c r="A3001" s="16" t="n">
        <v>40308901</v>
      </c>
      <c r="B3001" s="17" t="s">
        <v>3030</v>
      </c>
      <c r="C3001" s="18"/>
      <c r="D3001" s="18"/>
      <c r="E3001" s="16" t="s">
        <v>50</v>
      </c>
      <c r="F3001" s="19" t="n">
        <f aca="false">IF(C3001="",VLOOKUP(E3001,'PORTE E UCO'!$A$5:$D$46,4,0),VLOOKUP(E3001,'PORTE E UCO'!$A$5:$D$46,4,0)*C3001)</f>
        <v>17.661556</v>
      </c>
      <c r="G3001" s="20" t="n">
        <v>35.7875</v>
      </c>
      <c r="H3001" s="21" t="n">
        <f aca="false">G3001*$R$2</f>
        <v>704.0701052</v>
      </c>
      <c r="I3001" s="16" t="n">
        <v>0</v>
      </c>
      <c r="J3001" s="22" t="str">
        <f aca="false">IF(I3001&gt;=1,F3001*$J$2,"")</f>
        <v/>
      </c>
      <c r="K3001" s="22" t="str">
        <f aca="false">IF(I3001&gt;=2,F3001*$K$2,"")</f>
        <v/>
      </c>
      <c r="L3001" s="22" t="str">
        <f aca="false">IF(I3001&gt;=3,F3001*$L$2,"")</f>
        <v/>
      </c>
      <c r="M3001" s="22" t="str">
        <f aca="false">IF(I3001&gt;=4,F3001*$M$2,"")</f>
        <v/>
      </c>
      <c r="N3001" s="16" t="n">
        <v>0</v>
      </c>
      <c r="O3001" s="16" t="n">
        <v>0</v>
      </c>
      <c r="P3001" s="23" t="n">
        <v>0</v>
      </c>
      <c r="Q3001" s="22"/>
      <c r="R3001" s="38"/>
      <c r="S3001" s="25" t="n">
        <f aca="false">SUM(F3001,H3001,J3001,K3001,L3001,M3001)</f>
        <v>721.7316612</v>
      </c>
      <c r="T3001" s="25" t="n">
        <f aca="false">SUM(F3001,H3001,J3001,K3001,L3001,M3001,Q3001)</f>
        <v>721.7316612</v>
      </c>
      <c r="AMH3001" s="13"/>
      <c r="AMI3001" s="0"/>
      <c r="AMJ3001" s="0"/>
    </row>
    <row r="3002" s="39" customFormat="true" ht="13.8" hidden="false" customHeight="false" outlineLevel="0" collapsed="false">
      <c r="A3002" s="27" t="n">
        <v>40323030</v>
      </c>
      <c r="B3002" s="28" t="s">
        <v>3031</v>
      </c>
      <c r="C3002" s="29"/>
      <c r="D3002" s="29"/>
      <c r="E3002" s="27" t="s">
        <v>50</v>
      </c>
      <c r="F3002" s="19" t="n">
        <f aca="false">IF(C3002="",VLOOKUP(E3002,'PORTE E UCO'!$A$5:$D$46,4,0),VLOOKUP(E3002,'PORTE E UCO'!$A$5:$D$46,4,0)*C3002)</f>
        <v>17.661556</v>
      </c>
      <c r="G3002" s="30" t="n">
        <v>35.7875</v>
      </c>
      <c r="H3002" s="21" t="n">
        <f aca="false">G3002*$R$2</f>
        <v>704.0701052</v>
      </c>
      <c r="I3002" s="27" t="n">
        <v>0</v>
      </c>
      <c r="J3002" s="22" t="str">
        <f aca="false">IF(I3002&gt;=1,F3002*$J$2,"")</f>
        <v/>
      </c>
      <c r="K3002" s="22" t="str">
        <f aca="false">IF(I3002&gt;=2,F3002*$K$2,"")</f>
        <v/>
      </c>
      <c r="L3002" s="22" t="str">
        <f aca="false">IF(I3002&gt;=3,F3002*$L$2,"")</f>
        <v/>
      </c>
      <c r="M3002" s="22" t="str">
        <f aca="false">IF(I3002&gt;=4,F3002*$M$2,"")</f>
        <v/>
      </c>
      <c r="N3002" s="27" t="n">
        <v>0</v>
      </c>
      <c r="O3002" s="27" t="n">
        <v>0</v>
      </c>
      <c r="P3002" s="31" t="n">
        <v>0</v>
      </c>
      <c r="Q3002" s="32"/>
      <c r="R3002" s="38"/>
      <c r="S3002" s="25" t="n">
        <f aca="false">SUM(F3002,H3002,J3002,K3002,L3002,M3002)</f>
        <v>721.7316612</v>
      </c>
      <c r="T3002" s="25" t="n">
        <f aca="false">SUM(F3002,H3002,J3002,K3002,L3002,M3002,Q3002)</f>
        <v>721.7316612</v>
      </c>
      <c r="AMH3002" s="13"/>
      <c r="AMI3002" s="0"/>
      <c r="AMJ3002" s="0"/>
    </row>
    <row r="3003" s="39" customFormat="true" ht="13.8" hidden="false" customHeight="false" outlineLevel="0" collapsed="false">
      <c r="A3003" s="16" t="n">
        <v>40323048</v>
      </c>
      <c r="B3003" s="17" t="s">
        <v>3032</v>
      </c>
      <c r="C3003" s="18"/>
      <c r="D3003" s="18"/>
      <c r="E3003" s="16" t="s">
        <v>50</v>
      </c>
      <c r="F3003" s="19" t="n">
        <f aca="false">IF(C3003="",VLOOKUP(E3003,'PORTE E UCO'!$A$5:$D$46,4,0),VLOOKUP(E3003,'PORTE E UCO'!$A$5:$D$46,4,0)*C3003)</f>
        <v>17.661556</v>
      </c>
      <c r="G3003" s="20" t="n">
        <v>44.1</v>
      </c>
      <c r="H3003" s="21" t="n">
        <f aca="false">G3003*$R$2</f>
        <v>867.6071712</v>
      </c>
      <c r="I3003" s="16" t="n">
        <v>0</v>
      </c>
      <c r="J3003" s="22" t="str">
        <f aca="false">IF(I3003&gt;=1,F3003*$J$2,"")</f>
        <v/>
      </c>
      <c r="K3003" s="22" t="str">
        <f aca="false">IF(I3003&gt;=2,F3003*$K$2,"")</f>
        <v/>
      </c>
      <c r="L3003" s="22" t="str">
        <f aca="false">IF(I3003&gt;=3,F3003*$L$2,"")</f>
        <v/>
      </c>
      <c r="M3003" s="22" t="str">
        <f aca="false">IF(I3003&gt;=4,F3003*$M$2,"")</f>
        <v/>
      </c>
      <c r="N3003" s="16" t="n">
        <v>0</v>
      </c>
      <c r="O3003" s="16" t="n">
        <v>0</v>
      </c>
      <c r="P3003" s="23" t="n">
        <v>0</v>
      </c>
      <c r="Q3003" s="22"/>
      <c r="R3003" s="38"/>
      <c r="S3003" s="25" t="n">
        <f aca="false">SUM(F3003,H3003,J3003,K3003,L3003,M3003)</f>
        <v>885.2687272</v>
      </c>
      <c r="T3003" s="25" t="n">
        <f aca="false">SUM(F3003,H3003,J3003,K3003,L3003,M3003,Q3003)</f>
        <v>885.2687272</v>
      </c>
      <c r="AMH3003" s="13"/>
      <c r="AMI3003" s="0"/>
      <c r="AMJ3003" s="0"/>
    </row>
    <row r="3004" s="39" customFormat="true" ht="13.8" hidden="false" customHeight="false" outlineLevel="0" collapsed="false">
      <c r="A3004" s="27" t="n">
        <v>40306011</v>
      </c>
      <c r="B3004" s="28" t="s">
        <v>3033</v>
      </c>
      <c r="C3004" s="29" t="n">
        <v>0.04</v>
      </c>
      <c r="D3004" s="29" t="s">
        <v>2637</v>
      </c>
      <c r="E3004" s="27" t="s">
        <v>50</v>
      </c>
      <c r="F3004" s="19" t="n">
        <f aca="false">IF(C3004="",VLOOKUP(E3004,'PORTE E UCO'!$A$5:$D$46,4,0),VLOOKUP(E3004,'PORTE E UCO'!$A$5:$D$46,4,0)*C3004)</f>
        <v>0.70646224</v>
      </c>
      <c r="G3004" s="30" t="n">
        <v>1.8</v>
      </c>
      <c r="H3004" s="21" t="n">
        <f aca="false">G3004*$R$2</f>
        <v>35.4125376</v>
      </c>
      <c r="I3004" s="27" t="n">
        <v>0</v>
      </c>
      <c r="J3004" s="22" t="str">
        <f aca="false">IF(I3004&gt;=1,F3004*$J$2,"")</f>
        <v/>
      </c>
      <c r="K3004" s="22" t="str">
        <f aca="false">IF(I3004&gt;=2,F3004*$K$2,"")</f>
        <v/>
      </c>
      <c r="L3004" s="22" t="str">
        <f aca="false">IF(I3004&gt;=3,F3004*$L$2,"")</f>
        <v/>
      </c>
      <c r="M3004" s="22" t="str">
        <f aca="false">IF(I3004&gt;=4,F3004*$M$2,"")</f>
        <v/>
      </c>
      <c r="N3004" s="27" t="n">
        <v>0</v>
      </c>
      <c r="O3004" s="27" t="n">
        <v>0</v>
      </c>
      <c r="P3004" s="31" t="n">
        <v>0</v>
      </c>
      <c r="Q3004" s="32"/>
      <c r="R3004" s="38"/>
      <c r="S3004" s="25" t="n">
        <f aca="false">SUM(F3004,H3004,J3004,K3004,L3004,M3004)</f>
        <v>36.11899984</v>
      </c>
      <c r="T3004" s="25" t="n">
        <f aca="false">SUM(F3004,H3004,J3004,K3004,L3004,M3004,Q3004)</f>
        <v>36.11899984</v>
      </c>
      <c r="AMH3004" s="13"/>
      <c r="AMI3004" s="0"/>
      <c r="AMJ3004" s="0"/>
    </row>
    <row r="3005" s="39" customFormat="true" ht="13.8" hidden="false" customHeight="false" outlineLevel="0" collapsed="false">
      <c r="A3005" s="16" t="n">
        <v>40306020</v>
      </c>
      <c r="B3005" s="17" t="s">
        <v>3034</v>
      </c>
      <c r="C3005" s="18" t="n">
        <v>0.04</v>
      </c>
      <c r="D3005" s="18" t="s">
        <v>2637</v>
      </c>
      <c r="E3005" s="16" t="s">
        <v>50</v>
      </c>
      <c r="F3005" s="19" t="n">
        <f aca="false">IF(C3005="",VLOOKUP(E3005,'PORTE E UCO'!$A$5:$D$46,4,0),VLOOKUP(E3005,'PORTE E UCO'!$A$5:$D$46,4,0)*C3005)</f>
        <v>0.70646224</v>
      </c>
      <c r="G3005" s="20" t="n">
        <v>2.484</v>
      </c>
      <c r="H3005" s="21" t="n">
        <f aca="false">G3005*$R$2</f>
        <v>48.869301888</v>
      </c>
      <c r="I3005" s="16" t="n">
        <v>0</v>
      </c>
      <c r="J3005" s="22" t="str">
        <f aca="false">IF(I3005&gt;=1,F3005*$J$2,"")</f>
        <v/>
      </c>
      <c r="K3005" s="22" t="str">
        <f aca="false">IF(I3005&gt;=2,F3005*$K$2,"")</f>
        <v/>
      </c>
      <c r="L3005" s="22" t="str">
        <f aca="false">IF(I3005&gt;=3,F3005*$L$2,"")</f>
        <v/>
      </c>
      <c r="M3005" s="22" t="str">
        <f aca="false">IF(I3005&gt;=4,F3005*$M$2,"")</f>
        <v/>
      </c>
      <c r="N3005" s="16" t="n">
        <v>0</v>
      </c>
      <c r="O3005" s="16" t="n">
        <v>0</v>
      </c>
      <c r="P3005" s="23" t="n">
        <v>0</v>
      </c>
      <c r="Q3005" s="22"/>
      <c r="R3005" s="38"/>
      <c r="S3005" s="25" t="n">
        <f aca="false">SUM(F3005,H3005,J3005,K3005,L3005,M3005)</f>
        <v>49.575764128</v>
      </c>
      <c r="T3005" s="25" t="n">
        <f aca="false">SUM(F3005,H3005,J3005,K3005,L3005,M3005,Q3005)</f>
        <v>49.575764128</v>
      </c>
      <c r="AMH3005" s="13"/>
      <c r="AMI3005" s="0"/>
      <c r="AMJ3005" s="0"/>
    </row>
    <row r="3006" s="39" customFormat="true" ht="13.8" hidden="false" customHeight="false" outlineLevel="0" collapsed="false">
      <c r="A3006" s="27" t="n">
        <v>40307905</v>
      </c>
      <c r="B3006" s="28" t="s">
        <v>3035</v>
      </c>
      <c r="C3006" s="29" t="n">
        <v>0.1</v>
      </c>
      <c r="D3006" s="29" t="s">
        <v>2637</v>
      </c>
      <c r="E3006" s="27" t="s">
        <v>50</v>
      </c>
      <c r="F3006" s="19" t="n">
        <f aca="false">IF(C3006="",VLOOKUP(E3006,'PORTE E UCO'!$A$5:$D$46,4,0),VLOOKUP(E3006,'PORTE E UCO'!$A$5:$D$46,4,0)*C3006)</f>
        <v>1.7661556</v>
      </c>
      <c r="G3006" s="30" t="n">
        <v>64.8</v>
      </c>
      <c r="H3006" s="21" t="n">
        <f aca="false">G3006*$R$2</f>
        <v>1274.8513536</v>
      </c>
      <c r="I3006" s="27" t="n">
        <v>0</v>
      </c>
      <c r="J3006" s="22" t="str">
        <f aca="false">IF(I3006&gt;=1,F3006*$J$2,"")</f>
        <v/>
      </c>
      <c r="K3006" s="22" t="str">
        <f aca="false">IF(I3006&gt;=2,F3006*$K$2,"")</f>
        <v/>
      </c>
      <c r="L3006" s="22" t="str">
        <f aca="false">IF(I3006&gt;=3,F3006*$L$2,"")</f>
        <v/>
      </c>
      <c r="M3006" s="22" t="str">
        <f aca="false">IF(I3006&gt;=4,F3006*$M$2,"")</f>
        <v/>
      </c>
      <c r="N3006" s="27" t="n">
        <v>0</v>
      </c>
      <c r="O3006" s="27" t="n">
        <v>0</v>
      </c>
      <c r="P3006" s="31" t="n">
        <v>0</v>
      </c>
      <c r="Q3006" s="32"/>
      <c r="R3006" s="38"/>
      <c r="S3006" s="25" t="n">
        <f aca="false">SUM(F3006,H3006,J3006,K3006,L3006,M3006)</f>
        <v>1276.6175092</v>
      </c>
      <c r="T3006" s="25" t="n">
        <f aca="false">SUM(F3006,H3006,J3006,K3006,L3006,M3006,Q3006)</f>
        <v>1276.6175092</v>
      </c>
      <c r="AMH3006" s="13"/>
      <c r="AMI3006" s="0"/>
      <c r="AMJ3006" s="0"/>
    </row>
    <row r="3007" s="39" customFormat="true" ht="13.8" hidden="false" customHeight="false" outlineLevel="0" collapsed="false">
      <c r="A3007" s="16" t="n">
        <v>40308308</v>
      </c>
      <c r="B3007" s="17" t="s">
        <v>3036</v>
      </c>
      <c r="C3007" s="18" t="n">
        <v>0.04</v>
      </c>
      <c r="D3007" s="18" t="s">
        <v>2637</v>
      </c>
      <c r="E3007" s="16" t="s">
        <v>50</v>
      </c>
      <c r="F3007" s="19" t="n">
        <f aca="false">IF(C3007="",VLOOKUP(E3007,'PORTE E UCO'!$A$5:$D$46,4,0),VLOOKUP(E3007,'PORTE E UCO'!$A$5:$D$46,4,0)*C3007)</f>
        <v>0.70646224</v>
      </c>
      <c r="G3007" s="20" t="n">
        <v>1.8</v>
      </c>
      <c r="H3007" s="21" t="n">
        <f aca="false">G3007*$R$2</f>
        <v>35.4125376</v>
      </c>
      <c r="I3007" s="16" t="n">
        <v>0</v>
      </c>
      <c r="J3007" s="22" t="str">
        <f aca="false">IF(I3007&gt;=1,F3007*$J$2,"")</f>
        <v/>
      </c>
      <c r="K3007" s="22" t="str">
        <f aca="false">IF(I3007&gt;=2,F3007*$K$2,"")</f>
        <v/>
      </c>
      <c r="L3007" s="22" t="str">
        <f aca="false">IF(I3007&gt;=3,F3007*$L$2,"")</f>
        <v/>
      </c>
      <c r="M3007" s="22" t="str">
        <f aca="false">IF(I3007&gt;=4,F3007*$M$2,"")</f>
        <v/>
      </c>
      <c r="N3007" s="16" t="n">
        <v>0</v>
      </c>
      <c r="O3007" s="16" t="n">
        <v>0</v>
      </c>
      <c r="P3007" s="23" t="n">
        <v>0</v>
      </c>
      <c r="Q3007" s="22"/>
      <c r="R3007" s="38"/>
      <c r="S3007" s="25" t="n">
        <f aca="false">SUM(F3007,H3007,J3007,K3007,L3007,M3007)</f>
        <v>36.11899984</v>
      </c>
      <c r="T3007" s="25" t="n">
        <f aca="false">SUM(F3007,H3007,J3007,K3007,L3007,M3007,Q3007)</f>
        <v>36.11899984</v>
      </c>
      <c r="AMH3007" s="13"/>
      <c r="AMI3007" s="0"/>
      <c r="AMJ3007" s="0"/>
    </row>
    <row r="3008" s="39" customFormat="true" ht="13.8" hidden="false" customHeight="false" outlineLevel="0" collapsed="false">
      <c r="A3008" s="27" t="n">
        <v>40308316</v>
      </c>
      <c r="B3008" s="28" t="s">
        <v>3037</v>
      </c>
      <c r="C3008" s="29" t="n">
        <v>0.04</v>
      </c>
      <c r="D3008" s="29" t="s">
        <v>2637</v>
      </c>
      <c r="E3008" s="27" t="s">
        <v>50</v>
      </c>
      <c r="F3008" s="19" t="n">
        <f aca="false">IF(C3008="",VLOOKUP(E3008,'PORTE E UCO'!$A$5:$D$46,4,0),VLOOKUP(E3008,'PORTE E UCO'!$A$5:$D$46,4,0)*C3008)</f>
        <v>0.70646224</v>
      </c>
      <c r="G3008" s="30" t="n">
        <v>2.484</v>
      </c>
      <c r="H3008" s="21" t="n">
        <f aca="false">G3008*$R$2</f>
        <v>48.869301888</v>
      </c>
      <c r="I3008" s="27" t="n">
        <v>0</v>
      </c>
      <c r="J3008" s="22" t="str">
        <f aca="false">IF(I3008&gt;=1,F3008*$J$2,"")</f>
        <v/>
      </c>
      <c r="K3008" s="22" t="str">
        <f aca="false">IF(I3008&gt;=2,F3008*$K$2,"")</f>
        <v/>
      </c>
      <c r="L3008" s="22" t="str">
        <f aca="false">IF(I3008&gt;=3,F3008*$L$2,"")</f>
        <v/>
      </c>
      <c r="M3008" s="22" t="str">
        <f aca="false">IF(I3008&gt;=4,F3008*$M$2,"")</f>
        <v/>
      </c>
      <c r="N3008" s="27" t="n">
        <v>0</v>
      </c>
      <c r="O3008" s="27" t="n">
        <v>0</v>
      </c>
      <c r="P3008" s="31" t="n">
        <v>0</v>
      </c>
      <c r="Q3008" s="32"/>
      <c r="R3008" s="38"/>
      <c r="S3008" s="25" t="n">
        <f aca="false">SUM(F3008,H3008,J3008,K3008,L3008,M3008)</f>
        <v>49.575764128</v>
      </c>
      <c r="T3008" s="25" t="n">
        <f aca="false">SUM(F3008,H3008,J3008,K3008,L3008,M3008,Q3008)</f>
        <v>49.575764128</v>
      </c>
      <c r="AMH3008" s="13"/>
      <c r="AMI3008" s="0"/>
      <c r="AMJ3008" s="0"/>
    </row>
    <row r="3009" s="39" customFormat="true" ht="13.8" hidden="false" customHeight="false" outlineLevel="0" collapsed="false">
      <c r="A3009" s="16" t="n">
        <v>40308553</v>
      </c>
      <c r="B3009" s="17" t="s">
        <v>3038</v>
      </c>
      <c r="C3009" s="18" t="n">
        <v>0.5</v>
      </c>
      <c r="D3009" s="18" t="s">
        <v>2637</v>
      </c>
      <c r="E3009" s="16" t="s">
        <v>50</v>
      </c>
      <c r="F3009" s="19" t="n">
        <f aca="false">IF(C3009="",VLOOKUP(E3009,'PORTE E UCO'!$A$5:$D$46,4,0),VLOOKUP(E3009,'PORTE E UCO'!$A$5:$D$46,4,0)*C3009)</f>
        <v>8.830778</v>
      </c>
      <c r="G3009" s="20" t="n">
        <v>4.815</v>
      </c>
      <c r="H3009" s="21" t="n">
        <f aca="false">G3009*$R$2</f>
        <v>94.72853808</v>
      </c>
      <c r="I3009" s="16" t="n">
        <v>0</v>
      </c>
      <c r="J3009" s="22" t="str">
        <f aca="false">IF(I3009&gt;=1,F3009*$J$2,"")</f>
        <v/>
      </c>
      <c r="K3009" s="22" t="str">
        <f aca="false">IF(I3009&gt;=2,F3009*$K$2,"")</f>
        <v/>
      </c>
      <c r="L3009" s="22" t="str">
        <f aca="false">IF(I3009&gt;=3,F3009*$L$2,"")</f>
        <v/>
      </c>
      <c r="M3009" s="22" t="str">
        <f aca="false">IF(I3009&gt;=4,F3009*$M$2,"")</f>
        <v/>
      </c>
      <c r="N3009" s="16" t="n">
        <v>0</v>
      </c>
      <c r="O3009" s="16" t="n">
        <v>0</v>
      </c>
      <c r="P3009" s="23" t="n">
        <v>0</v>
      </c>
      <c r="Q3009" s="22"/>
      <c r="R3009" s="38"/>
      <c r="S3009" s="25" t="n">
        <f aca="false">SUM(F3009,H3009,J3009,K3009,L3009,M3009)</f>
        <v>103.55931608</v>
      </c>
      <c r="T3009" s="25" t="n">
        <f aca="false">SUM(F3009,H3009,J3009,K3009,L3009,M3009,Q3009)</f>
        <v>103.55931608</v>
      </c>
      <c r="AMH3009" s="13"/>
      <c r="AMI3009" s="0"/>
      <c r="AMJ3009" s="0"/>
    </row>
    <row r="3010" s="39" customFormat="true" ht="13.8" hidden="false" customHeight="false" outlineLevel="0" collapsed="false">
      <c r="A3010" s="27" t="n">
        <v>40306054</v>
      </c>
      <c r="B3010" s="28" t="s">
        <v>3039</v>
      </c>
      <c r="C3010" s="29" t="n">
        <v>0.1</v>
      </c>
      <c r="D3010" s="29" t="s">
        <v>2637</v>
      </c>
      <c r="E3010" s="27" t="s">
        <v>50</v>
      </c>
      <c r="F3010" s="19" t="n">
        <f aca="false">IF(C3010="",VLOOKUP(E3010,'PORTE E UCO'!$A$5:$D$46,4,0),VLOOKUP(E3010,'PORTE E UCO'!$A$5:$D$46,4,0)*C3010)</f>
        <v>1.7661556</v>
      </c>
      <c r="G3010" s="30" t="n">
        <v>5.094</v>
      </c>
      <c r="H3010" s="21" t="n">
        <f aca="false">G3010*$R$2</f>
        <v>100.217481408</v>
      </c>
      <c r="I3010" s="27" t="n">
        <v>0</v>
      </c>
      <c r="J3010" s="22" t="str">
        <f aca="false">IF(I3010&gt;=1,F3010*$J$2,"")</f>
        <v/>
      </c>
      <c r="K3010" s="22" t="str">
        <f aca="false">IF(I3010&gt;=2,F3010*$K$2,"")</f>
        <v/>
      </c>
      <c r="L3010" s="22" t="str">
        <f aca="false">IF(I3010&gt;=3,F3010*$L$2,"")</f>
        <v/>
      </c>
      <c r="M3010" s="22" t="str">
        <f aca="false">IF(I3010&gt;=4,F3010*$M$2,"")</f>
        <v/>
      </c>
      <c r="N3010" s="27" t="n">
        <v>0</v>
      </c>
      <c r="O3010" s="27" t="n">
        <v>0</v>
      </c>
      <c r="P3010" s="31" t="n">
        <v>0</v>
      </c>
      <c r="Q3010" s="32"/>
      <c r="R3010" s="38"/>
      <c r="S3010" s="25" t="n">
        <f aca="false">SUM(F3010,H3010,J3010,K3010,L3010,M3010)</f>
        <v>101.983637008</v>
      </c>
      <c r="T3010" s="25" t="n">
        <f aca="false">SUM(F3010,H3010,J3010,K3010,L3010,M3010,Q3010)</f>
        <v>101.983637008</v>
      </c>
      <c r="AMH3010" s="13"/>
      <c r="AMI3010" s="0"/>
      <c r="AMJ3010" s="0"/>
    </row>
    <row r="3011" s="39" customFormat="true" ht="13.8" hidden="false" customHeight="false" outlineLevel="0" collapsed="false">
      <c r="A3011" s="16" t="n">
        <v>40306046</v>
      </c>
      <c r="B3011" s="17" t="s">
        <v>3040</v>
      </c>
      <c r="C3011" s="18" t="n">
        <v>0.04</v>
      </c>
      <c r="D3011" s="18" t="s">
        <v>2637</v>
      </c>
      <c r="E3011" s="16" t="s">
        <v>50</v>
      </c>
      <c r="F3011" s="19" t="n">
        <f aca="false">IF(C3011="",VLOOKUP(E3011,'PORTE E UCO'!$A$5:$D$46,4,0),VLOOKUP(E3011,'PORTE E UCO'!$A$5:$D$46,4,0)*C3011)</f>
        <v>0.70646224</v>
      </c>
      <c r="G3011" s="20" t="n">
        <v>2.484</v>
      </c>
      <c r="H3011" s="21" t="n">
        <f aca="false">G3011*$R$2</f>
        <v>48.869301888</v>
      </c>
      <c r="I3011" s="16" t="n">
        <v>0</v>
      </c>
      <c r="J3011" s="22" t="str">
        <f aca="false">IF(I3011&gt;=1,F3011*$J$2,"")</f>
        <v/>
      </c>
      <c r="K3011" s="22" t="str">
        <f aca="false">IF(I3011&gt;=2,F3011*$K$2,"")</f>
        <v/>
      </c>
      <c r="L3011" s="22" t="str">
        <f aca="false">IF(I3011&gt;=3,F3011*$L$2,"")</f>
        <v/>
      </c>
      <c r="M3011" s="22" t="str">
        <f aca="false">IF(I3011&gt;=4,F3011*$M$2,"")</f>
        <v/>
      </c>
      <c r="N3011" s="16" t="n">
        <v>0</v>
      </c>
      <c r="O3011" s="16" t="n">
        <v>0</v>
      </c>
      <c r="P3011" s="23" t="n">
        <v>0</v>
      </c>
      <c r="Q3011" s="22"/>
      <c r="R3011" s="38"/>
      <c r="S3011" s="25" t="n">
        <f aca="false">SUM(F3011,H3011,J3011,K3011,L3011,M3011)</f>
        <v>49.575764128</v>
      </c>
      <c r="T3011" s="25" t="n">
        <f aca="false">SUM(F3011,H3011,J3011,K3011,L3011,M3011,Q3011)</f>
        <v>49.575764128</v>
      </c>
      <c r="AMH3011" s="13"/>
      <c r="AMI3011" s="0"/>
      <c r="AMJ3011" s="0"/>
    </row>
    <row r="3012" s="39" customFormat="true" ht="13.8" hidden="false" customHeight="false" outlineLevel="0" collapsed="false">
      <c r="A3012" s="27" t="n">
        <v>40306135</v>
      </c>
      <c r="B3012" s="28" t="s">
        <v>3041</v>
      </c>
      <c r="C3012" s="29" t="n">
        <v>0.04</v>
      </c>
      <c r="D3012" s="29" t="s">
        <v>2637</v>
      </c>
      <c r="E3012" s="27" t="s">
        <v>50</v>
      </c>
      <c r="F3012" s="19" t="n">
        <f aca="false">IF(C3012="",VLOOKUP(E3012,'PORTE E UCO'!$A$5:$D$46,4,0),VLOOKUP(E3012,'PORTE E UCO'!$A$5:$D$46,4,0)*C3012)</f>
        <v>0.70646224</v>
      </c>
      <c r="G3012" s="30" t="n">
        <v>2.484</v>
      </c>
      <c r="H3012" s="21" t="n">
        <f aca="false">G3012*$R$2</f>
        <v>48.869301888</v>
      </c>
      <c r="I3012" s="27" t="n">
        <v>0</v>
      </c>
      <c r="J3012" s="22" t="str">
        <f aca="false">IF(I3012&gt;=1,F3012*$J$2,"")</f>
        <v/>
      </c>
      <c r="K3012" s="22" t="str">
        <f aca="false">IF(I3012&gt;=2,F3012*$K$2,"")</f>
        <v/>
      </c>
      <c r="L3012" s="22" t="str">
        <f aca="false">IF(I3012&gt;=3,F3012*$L$2,"")</f>
        <v/>
      </c>
      <c r="M3012" s="22" t="str">
        <f aca="false">IF(I3012&gt;=4,F3012*$M$2,"")</f>
        <v/>
      </c>
      <c r="N3012" s="27" t="n">
        <v>0</v>
      </c>
      <c r="O3012" s="27" t="n">
        <v>0</v>
      </c>
      <c r="P3012" s="31" t="n">
        <v>0</v>
      </c>
      <c r="Q3012" s="32"/>
      <c r="R3012" s="38"/>
      <c r="S3012" s="25" t="n">
        <f aca="false">SUM(F3012,H3012,J3012,K3012,L3012,M3012)</f>
        <v>49.575764128</v>
      </c>
      <c r="T3012" s="25" t="n">
        <f aca="false">SUM(F3012,H3012,J3012,K3012,L3012,M3012,Q3012)</f>
        <v>49.575764128</v>
      </c>
      <c r="AMH3012" s="13"/>
      <c r="AMI3012" s="0"/>
      <c r="AMJ3012" s="0"/>
    </row>
    <row r="3013" s="39" customFormat="true" ht="13.8" hidden="false" customHeight="false" outlineLevel="0" collapsed="false">
      <c r="A3013" s="16" t="n">
        <v>40306143</v>
      </c>
      <c r="B3013" s="17" t="s">
        <v>3042</v>
      </c>
      <c r="C3013" s="18" t="n">
        <v>0.04</v>
      </c>
      <c r="D3013" s="18" t="s">
        <v>2637</v>
      </c>
      <c r="E3013" s="16" t="s">
        <v>50</v>
      </c>
      <c r="F3013" s="19" t="n">
        <f aca="false">IF(C3013="",VLOOKUP(E3013,'PORTE E UCO'!$A$5:$D$46,4,0),VLOOKUP(E3013,'PORTE E UCO'!$A$5:$D$46,4,0)*C3013)</f>
        <v>0.70646224</v>
      </c>
      <c r="G3013" s="20" t="n">
        <v>1.8</v>
      </c>
      <c r="H3013" s="21" t="n">
        <f aca="false">G3013*$R$2</f>
        <v>35.4125376</v>
      </c>
      <c r="I3013" s="16" t="n">
        <v>0</v>
      </c>
      <c r="J3013" s="22" t="str">
        <f aca="false">IF(I3013&gt;=1,F3013*$J$2,"")</f>
        <v/>
      </c>
      <c r="K3013" s="22" t="str">
        <f aca="false">IF(I3013&gt;=2,F3013*$K$2,"")</f>
        <v/>
      </c>
      <c r="L3013" s="22" t="str">
        <f aca="false">IF(I3013&gt;=3,F3013*$L$2,"")</f>
        <v/>
      </c>
      <c r="M3013" s="22" t="str">
        <f aca="false">IF(I3013&gt;=4,F3013*$M$2,"")</f>
        <v/>
      </c>
      <c r="N3013" s="16" t="n">
        <v>0</v>
      </c>
      <c r="O3013" s="16" t="n">
        <v>0</v>
      </c>
      <c r="P3013" s="23" t="n">
        <v>0</v>
      </c>
      <c r="Q3013" s="22"/>
      <c r="R3013" s="38"/>
      <c r="S3013" s="25" t="n">
        <f aca="false">SUM(F3013,H3013,J3013,K3013,L3013,M3013)</f>
        <v>36.11899984</v>
      </c>
      <c r="T3013" s="25" t="n">
        <f aca="false">SUM(F3013,H3013,J3013,K3013,L3013,M3013,Q3013)</f>
        <v>36.11899984</v>
      </c>
      <c r="AMH3013" s="13"/>
      <c r="AMI3013" s="0"/>
      <c r="AMJ3013" s="0"/>
    </row>
    <row r="3014" s="39" customFormat="true" ht="13.8" hidden="false" customHeight="false" outlineLevel="0" collapsed="false">
      <c r="A3014" s="27" t="n">
        <v>40306151</v>
      </c>
      <c r="B3014" s="28" t="s">
        <v>3043</v>
      </c>
      <c r="C3014" s="29" t="n">
        <v>0.04</v>
      </c>
      <c r="D3014" s="29" t="s">
        <v>2637</v>
      </c>
      <c r="E3014" s="27" t="s">
        <v>50</v>
      </c>
      <c r="F3014" s="19" t="n">
        <f aca="false">IF(C3014="",VLOOKUP(E3014,'PORTE E UCO'!$A$5:$D$46,4,0),VLOOKUP(E3014,'PORTE E UCO'!$A$5:$D$46,4,0)*C3014)</f>
        <v>0.70646224</v>
      </c>
      <c r="G3014" s="30" t="n">
        <v>2.484</v>
      </c>
      <c r="H3014" s="21" t="n">
        <f aca="false">G3014*$R$2</f>
        <v>48.869301888</v>
      </c>
      <c r="I3014" s="27" t="n">
        <v>0</v>
      </c>
      <c r="J3014" s="22" t="str">
        <f aca="false">IF(I3014&gt;=1,F3014*$J$2,"")</f>
        <v/>
      </c>
      <c r="K3014" s="22" t="str">
        <f aca="false">IF(I3014&gt;=2,F3014*$K$2,"")</f>
        <v/>
      </c>
      <c r="L3014" s="22" t="str">
        <f aca="false">IF(I3014&gt;=3,F3014*$L$2,"")</f>
        <v/>
      </c>
      <c r="M3014" s="22" t="str">
        <f aca="false">IF(I3014&gt;=4,F3014*$M$2,"")</f>
        <v/>
      </c>
      <c r="N3014" s="27" t="n">
        <v>0</v>
      </c>
      <c r="O3014" s="27" t="n">
        <v>0</v>
      </c>
      <c r="P3014" s="31" t="n">
        <v>0</v>
      </c>
      <c r="Q3014" s="32"/>
      <c r="R3014" s="38"/>
      <c r="S3014" s="25" t="n">
        <f aca="false">SUM(F3014,H3014,J3014,K3014,L3014,M3014)</f>
        <v>49.575764128</v>
      </c>
      <c r="T3014" s="25" t="n">
        <f aca="false">SUM(F3014,H3014,J3014,K3014,L3014,M3014,Q3014)</f>
        <v>49.575764128</v>
      </c>
      <c r="AMH3014" s="13"/>
      <c r="AMI3014" s="0"/>
      <c r="AMJ3014" s="0"/>
    </row>
    <row r="3015" s="39" customFormat="true" ht="13.8" hidden="false" customHeight="false" outlineLevel="0" collapsed="false">
      <c r="A3015" s="16" t="n">
        <v>40306160</v>
      </c>
      <c r="B3015" s="17" t="s">
        <v>3044</v>
      </c>
      <c r="C3015" s="18" t="n">
        <v>0.04</v>
      </c>
      <c r="D3015" s="18" t="s">
        <v>2637</v>
      </c>
      <c r="E3015" s="16" t="s">
        <v>50</v>
      </c>
      <c r="F3015" s="19" t="n">
        <f aca="false">IF(C3015="",VLOOKUP(E3015,'PORTE E UCO'!$A$5:$D$46,4,0),VLOOKUP(E3015,'PORTE E UCO'!$A$5:$D$46,4,0)*C3015)</f>
        <v>0.70646224</v>
      </c>
      <c r="G3015" s="20" t="n">
        <v>1.17</v>
      </c>
      <c r="H3015" s="21" t="n">
        <f aca="false">G3015*$R$2</f>
        <v>23.01814944</v>
      </c>
      <c r="I3015" s="16" t="n">
        <v>0</v>
      </c>
      <c r="J3015" s="22" t="str">
        <f aca="false">IF(I3015&gt;=1,F3015*$J$2,"")</f>
        <v/>
      </c>
      <c r="K3015" s="22" t="str">
        <f aca="false">IF(I3015&gt;=2,F3015*$K$2,"")</f>
        <v/>
      </c>
      <c r="L3015" s="22" t="str">
        <f aca="false">IF(I3015&gt;=3,F3015*$L$2,"")</f>
        <v/>
      </c>
      <c r="M3015" s="22" t="str">
        <f aca="false">IF(I3015&gt;=4,F3015*$M$2,"")</f>
        <v/>
      </c>
      <c r="N3015" s="16" t="n">
        <v>0</v>
      </c>
      <c r="O3015" s="16" t="n">
        <v>0</v>
      </c>
      <c r="P3015" s="23" t="n">
        <v>0</v>
      </c>
      <c r="Q3015" s="22"/>
      <c r="R3015" s="38"/>
      <c r="S3015" s="25" t="n">
        <f aca="false">SUM(F3015,H3015,J3015,K3015,L3015,M3015)</f>
        <v>23.72461168</v>
      </c>
      <c r="T3015" s="25" t="n">
        <f aca="false">SUM(F3015,H3015,J3015,K3015,L3015,M3015,Q3015)</f>
        <v>23.72461168</v>
      </c>
      <c r="AMH3015" s="13"/>
      <c r="AMI3015" s="0"/>
      <c r="AMJ3015" s="0"/>
    </row>
    <row r="3016" s="39" customFormat="true" ht="13.8" hidden="false" customHeight="false" outlineLevel="0" collapsed="false">
      <c r="A3016" s="27" t="n">
        <v>40308219</v>
      </c>
      <c r="B3016" s="28" t="s">
        <v>3045</v>
      </c>
      <c r="C3016" s="29" t="n">
        <v>0.5</v>
      </c>
      <c r="D3016" s="29" t="s">
        <v>2637</v>
      </c>
      <c r="E3016" s="27" t="s">
        <v>50</v>
      </c>
      <c r="F3016" s="19" t="n">
        <f aca="false">IF(C3016="",VLOOKUP(E3016,'PORTE E UCO'!$A$5:$D$46,4,0),VLOOKUP(E3016,'PORTE E UCO'!$A$5:$D$46,4,0)*C3016)</f>
        <v>8.830778</v>
      </c>
      <c r="G3016" s="30" t="n">
        <v>31.23</v>
      </c>
      <c r="H3016" s="21" t="n">
        <f aca="false">G3016*$R$2</f>
        <v>614.40752736</v>
      </c>
      <c r="I3016" s="27" t="n">
        <v>0</v>
      </c>
      <c r="J3016" s="22" t="str">
        <f aca="false">IF(I3016&gt;=1,F3016*$J$2,"")</f>
        <v/>
      </c>
      <c r="K3016" s="22" t="str">
        <f aca="false">IF(I3016&gt;=2,F3016*$K$2,"")</f>
        <v/>
      </c>
      <c r="L3016" s="22" t="str">
        <f aca="false">IF(I3016&gt;=3,F3016*$L$2,"")</f>
        <v/>
      </c>
      <c r="M3016" s="22" t="str">
        <f aca="false">IF(I3016&gt;=4,F3016*$M$2,"")</f>
        <v/>
      </c>
      <c r="N3016" s="27" t="n">
        <v>0</v>
      </c>
      <c r="O3016" s="27" t="n">
        <v>0</v>
      </c>
      <c r="P3016" s="31" t="n">
        <v>0</v>
      </c>
      <c r="Q3016" s="32"/>
      <c r="R3016" s="38"/>
      <c r="S3016" s="25" t="n">
        <f aca="false">SUM(F3016,H3016,J3016,K3016,L3016,M3016)</f>
        <v>623.23830536</v>
      </c>
      <c r="T3016" s="25" t="n">
        <f aca="false">SUM(F3016,H3016,J3016,K3016,L3016,M3016,Q3016)</f>
        <v>623.23830536</v>
      </c>
      <c r="AMH3016" s="13"/>
      <c r="AMI3016" s="0"/>
      <c r="AMJ3016" s="0"/>
    </row>
    <row r="3017" s="39" customFormat="true" ht="13.8" hidden="false" customHeight="false" outlineLevel="0" collapsed="false">
      <c r="A3017" s="16" t="n">
        <v>40306178</v>
      </c>
      <c r="B3017" s="17" t="s">
        <v>3046</v>
      </c>
      <c r="C3017" s="18" t="n">
        <v>0.04</v>
      </c>
      <c r="D3017" s="18" t="s">
        <v>2637</v>
      </c>
      <c r="E3017" s="16" t="s">
        <v>50</v>
      </c>
      <c r="F3017" s="19" t="n">
        <f aca="false">IF(C3017="",VLOOKUP(E3017,'PORTE E UCO'!$A$5:$D$46,4,0),VLOOKUP(E3017,'PORTE E UCO'!$A$5:$D$46,4,0)*C3017)</f>
        <v>0.70646224</v>
      </c>
      <c r="G3017" s="20" t="n">
        <v>1.17</v>
      </c>
      <c r="H3017" s="21" t="n">
        <f aca="false">G3017*$R$2</f>
        <v>23.01814944</v>
      </c>
      <c r="I3017" s="16" t="n">
        <v>0</v>
      </c>
      <c r="J3017" s="22" t="str">
        <f aca="false">IF(I3017&gt;=1,F3017*$J$2,"")</f>
        <v/>
      </c>
      <c r="K3017" s="22" t="str">
        <f aca="false">IF(I3017&gt;=2,F3017*$K$2,"")</f>
        <v/>
      </c>
      <c r="L3017" s="22" t="str">
        <f aca="false">IF(I3017&gt;=3,F3017*$L$2,"")</f>
        <v/>
      </c>
      <c r="M3017" s="22" t="str">
        <f aca="false">IF(I3017&gt;=4,F3017*$M$2,"")</f>
        <v/>
      </c>
      <c r="N3017" s="16" t="n">
        <v>0</v>
      </c>
      <c r="O3017" s="16" t="n">
        <v>0</v>
      </c>
      <c r="P3017" s="23" t="n">
        <v>0</v>
      </c>
      <c r="Q3017" s="22"/>
      <c r="R3017" s="38"/>
      <c r="S3017" s="25" t="n">
        <f aca="false">SUM(F3017,H3017,J3017,K3017,L3017,M3017)</f>
        <v>23.72461168</v>
      </c>
      <c r="T3017" s="25" t="n">
        <f aca="false">SUM(F3017,H3017,J3017,K3017,L3017,M3017,Q3017)</f>
        <v>23.72461168</v>
      </c>
      <c r="AMH3017" s="13"/>
      <c r="AMI3017" s="0"/>
      <c r="AMJ3017" s="0"/>
    </row>
    <row r="3018" s="39" customFormat="true" ht="13.8" hidden="false" customHeight="false" outlineLevel="0" collapsed="false">
      <c r="A3018" s="27" t="n">
        <v>40306186</v>
      </c>
      <c r="B3018" s="28" t="s">
        <v>3047</v>
      </c>
      <c r="C3018" s="29" t="n">
        <v>0.5</v>
      </c>
      <c r="D3018" s="29" t="s">
        <v>2637</v>
      </c>
      <c r="E3018" s="27" t="s">
        <v>50</v>
      </c>
      <c r="F3018" s="19" t="n">
        <f aca="false">IF(C3018="",VLOOKUP(E3018,'PORTE E UCO'!$A$5:$D$46,4,0),VLOOKUP(E3018,'PORTE E UCO'!$A$5:$D$46,4,0)*C3018)</f>
        <v>8.830778</v>
      </c>
      <c r="G3018" s="30" t="n">
        <v>21.789</v>
      </c>
      <c r="H3018" s="21" t="n">
        <f aca="false">G3018*$R$2</f>
        <v>428.668767648</v>
      </c>
      <c r="I3018" s="27" t="n">
        <v>0</v>
      </c>
      <c r="J3018" s="22" t="str">
        <f aca="false">IF(I3018&gt;=1,F3018*$J$2,"")</f>
        <v/>
      </c>
      <c r="K3018" s="22" t="str">
        <f aca="false">IF(I3018&gt;=2,F3018*$K$2,"")</f>
        <v/>
      </c>
      <c r="L3018" s="22" t="str">
        <f aca="false">IF(I3018&gt;=3,F3018*$L$2,"")</f>
        <v/>
      </c>
      <c r="M3018" s="22" t="str">
        <f aca="false">IF(I3018&gt;=4,F3018*$M$2,"")</f>
        <v/>
      </c>
      <c r="N3018" s="27" t="n">
        <v>0</v>
      </c>
      <c r="O3018" s="27" t="n">
        <v>0</v>
      </c>
      <c r="P3018" s="31" t="n">
        <v>0</v>
      </c>
      <c r="Q3018" s="32"/>
      <c r="R3018" s="38"/>
      <c r="S3018" s="25" t="n">
        <f aca="false">SUM(F3018,H3018,J3018,K3018,L3018,M3018)</f>
        <v>437.499545648</v>
      </c>
      <c r="T3018" s="25" t="n">
        <f aca="false">SUM(F3018,H3018,J3018,K3018,L3018,M3018,Q3018)</f>
        <v>437.499545648</v>
      </c>
      <c r="AMH3018" s="13"/>
      <c r="AMI3018" s="0"/>
      <c r="AMJ3018" s="0"/>
    </row>
    <row r="3019" s="39" customFormat="true" ht="13.8" hidden="false" customHeight="false" outlineLevel="0" collapsed="false">
      <c r="A3019" s="16" t="n">
        <v>40306194</v>
      </c>
      <c r="B3019" s="17" t="s">
        <v>3048</v>
      </c>
      <c r="C3019" s="18" t="n">
        <v>0.1</v>
      </c>
      <c r="D3019" s="18" t="s">
        <v>2637</v>
      </c>
      <c r="E3019" s="16" t="s">
        <v>50</v>
      </c>
      <c r="F3019" s="19" t="n">
        <f aca="false">IF(C3019="",VLOOKUP(E3019,'PORTE E UCO'!$A$5:$D$46,4,0),VLOOKUP(E3019,'PORTE E UCO'!$A$5:$D$46,4,0)*C3019)</f>
        <v>1.7661556</v>
      </c>
      <c r="G3019" s="20" t="n">
        <v>3.294</v>
      </c>
      <c r="H3019" s="21" t="n">
        <f aca="false">G3019*$R$2</f>
        <v>64.804943808</v>
      </c>
      <c r="I3019" s="16" t="n">
        <v>0</v>
      </c>
      <c r="J3019" s="22" t="str">
        <f aca="false">IF(I3019&gt;=1,F3019*$J$2,"")</f>
        <v/>
      </c>
      <c r="K3019" s="22" t="str">
        <f aca="false">IF(I3019&gt;=2,F3019*$K$2,"")</f>
        <v/>
      </c>
      <c r="L3019" s="22" t="str">
        <f aca="false">IF(I3019&gt;=3,F3019*$L$2,"")</f>
        <v/>
      </c>
      <c r="M3019" s="22" t="str">
        <f aca="false">IF(I3019&gt;=4,F3019*$M$2,"")</f>
        <v/>
      </c>
      <c r="N3019" s="16" t="n">
        <v>0</v>
      </c>
      <c r="O3019" s="16" t="n">
        <v>0</v>
      </c>
      <c r="P3019" s="23" t="n">
        <v>0</v>
      </c>
      <c r="Q3019" s="22"/>
      <c r="R3019" s="38"/>
      <c r="S3019" s="25" t="n">
        <f aca="false">SUM(F3019,H3019,J3019,K3019,L3019,M3019)</f>
        <v>66.571099408</v>
      </c>
      <c r="T3019" s="25" t="n">
        <f aca="false">SUM(F3019,H3019,J3019,K3019,L3019,M3019,Q3019)</f>
        <v>66.571099408</v>
      </c>
      <c r="AMH3019" s="13"/>
      <c r="AMI3019" s="0"/>
      <c r="AMJ3019" s="0"/>
    </row>
    <row r="3020" s="39" customFormat="true" ht="13.8" hidden="false" customHeight="false" outlineLevel="0" collapsed="false">
      <c r="A3020" s="27" t="n">
        <v>40323897</v>
      </c>
      <c r="B3020" s="28" t="s">
        <v>3049</v>
      </c>
      <c r="C3020" s="29"/>
      <c r="D3020" s="29"/>
      <c r="E3020" s="27" t="s">
        <v>64</v>
      </c>
      <c r="F3020" s="19" t="n">
        <f aca="false">IF(C3020="",VLOOKUP(E3020,'PORTE E UCO'!$A$5:$D$46,4,0),VLOOKUP(E3020,'PORTE E UCO'!$A$5:$D$46,4,0)*C3020)</f>
        <v>110.217052</v>
      </c>
      <c r="G3020" s="30" t="n">
        <v>46.67</v>
      </c>
      <c r="H3020" s="21" t="n">
        <f aca="false">G3020*$R$2</f>
        <v>918.16840544</v>
      </c>
      <c r="I3020" s="27" t="n">
        <v>0</v>
      </c>
      <c r="J3020" s="22" t="str">
        <f aca="false">IF(I3020&gt;=1,F3020*$J$2,"")</f>
        <v/>
      </c>
      <c r="K3020" s="22" t="str">
        <f aca="false">IF(I3020&gt;=2,F3020*$K$2,"")</f>
        <v/>
      </c>
      <c r="L3020" s="22" t="str">
        <f aca="false">IF(I3020&gt;=3,F3020*$L$2,"")</f>
        <v/>
      </c>
      <c r="M3020" s="22" t="str">
        <f aca="false">IF(I3020&gt;=4,F3020*$M$2,"")</f>
        <v/>
      </c>
      <c r="N3020" s="27" t="n">
        <v>0</v>
      </c>
      <c r="O3020" s="27" t="n">
        <v>0</v>
      </c>
      <c r="P3020" s="31" t="n">
        <v>0</v>
      </c>
      <c r="Q3020" s="32"/>
      <c r="R3020" s="38"/>
      <c r="S3020" s="25" t="n">
        <f aca="false">SUM(F3020,H3020,J3020,K3020,L3020,M3020)</f>
        <v>1028.38545744</v>
      </c>
      <c r="T3020" s="25" t="n">
        <f aca="false">SUM(F3020,H3020,J3020,K3020,L3020,M3020,Q3020)</f>
        <v>1028.38545744</v>
      </c>
      <c r="AMH3020" s="13"/>
      <c r="AMI3020" s="0"/>
      <c r="AMJ3020" s="0"/>
    </row>
    <row r="3021" s="39" customFormat="true" ht="13.8" hidden="false" customHeight="false" outlineLevel="0" collapsed="false">
      <c r="A3021" s="16" t="n">
        <v>40306259</v>
      </c>
      <c r="B3021" s="17" t="s">
        <v>3050</v>
      </c>
      <c r="C3021" s="18" t="n">
        <v>0.1</v>
      </c>
      <c r="D3021" s="18" t="s">
        <v>2637</v>
      </c>
      <c r="E3021" s="16" t="s">
        <v>50</v>
      </c>
      <c r="F3021" s="19" t="n">
        <f aca="false">IF(C3021="",VLOOKUP(E3021,'PORTE E UCO'!$A$5:$D$46,4,0),VLOOKUP(E3021,'PORTE E UCO'!$A$5:$D$46,4,0)*C3021)</f>
        <v>1.7661556</v>
      </c>
      <c r="G3021" s="20" t="n">
        <v>3.294</v>
      </c>
      <c r="H3021" s="21" t="n">
        <f aca="false">G3021*$R$2</f>
        <v>64.804943808</v>
      </c>
      <c r="I3021" s="16" t="n">
        <v>0</v>
      </c>
      <c r="J3021" s="22" t="str">
        <f aca="false">IF(I3021&gt;=1,F3021*$J$2,"")</f>
        <v/>
      </c>
      <c r="K3021" s="22" t="str">
        <f aca="false">IF(I3021&gt;=2,F3021*$K$2,"")</f>
        <v/>
      </c>
      <c r="L3021" s="22" t="str">
        <f aca="false">IF(I3021&gt;=3,F3021*$L$2,"")</f>
        <v/>
      </c>
      <c r="M3021" s="22" t="str">
        <f aca="false">IF(I3021&gt;=4,F3021*$M$2,"")</f>
        <v/>
      </c>
      <c r="N3021" s="16" t="n">
        <v>0</v>
      </c>
      <c r="O3021" s="16" t="n">
        <v>0</v>
      </c>
      <c r="P3021" s="23" t="n">
        <v>0</v>
      </c>
      <c r="Q3021" s="22"/>
      <c r="R3021" s="38"/>
      <c r="S3021" s="25" t="n">
        <f aca="false">SUM(F3021,H3021,J3021,K3021,L3021,M3021)</f>
        <v>66.571099408</v>
      </c>
      <c r="T3021" s="25" t="n">
        <f aca="false">SUM(F3021,H3021,J3021,K3021,L3021,M3021,Q3021)</f>
        <v>66.571099408</v>
      </c>
      <c r="AMH3021" s="13"/>
      <c r="AMI3021" s="0"/>
      <c r="AMJ3021" s="0"/>
    </row>
    <row r="3022" s="39" customFormat="true" ht="13.8" hidden="false" customHeight="false" outlineLevel="0" collapsed="false">
      <c r="A3022" s="27" t="n">
        <v>40306208</v>
      </c>
      <c r="B3022" s="28" t="s">
        <v>3051</v>
      </c>
      <c r="C3022" s="29" t="n">
        <v>0.1</v>
      </c>
      <c r="D3022" s="29" t="s">
        <v>2637</v>
      </c>
      <c r="E3022" s="27" t="s">
        <v>50</v>
      </c>
      <c r="F3022" s="19" t="n">
        <f aca="false">IF(C3022="",VLOOKUP(E3022,'PORTE E UCO'!$A$5:$D$46,4,0),VLOOKUP(E3022,'PORTE E UCO'!$A$5:$D$46,4,0)*C3022)</f>
        <v>1.7661556</v>
      </c>
      <c r="G3022" s="30" t="n">
        <v>2.844</v>
      </c>
      <c r="H3022" s="21" t="n">
        <f aca="false">G3022*$R$2</f>
        <v>55.951809408</v>
      </c>
      <c r="I3022" s="27" t="n">
        <v>0</v>
      </c>
      <c r="J3022" s="22" t="str">
        <f aca="false">IF(I3022&gt;=1,F3022*$J$2,"")</f>
        <v/>
      </c>
      <c r="K3022" s="22" t="str">
        <f aca="false">IF(I3022&gt;=2,F3022*$K$2,"")</f>
        <v/>
      </c>
      <c r="L3022" s="22" t="str">
        <f aca="false">IF(I3022&gt;=3,F3022*$L$2,"")</f>
        <v/>
      </c>
      <c r="M3022" s="22" t="str">
        <f aca="false">IF(I3022&gt;=4,F3022*$M$2,"")</f>
        <v/>
      </c>
      <c r="N3022" s="27" t="n">
        <v>0</v>
      </c>
      <c r="O3022" s="27" t="n">
        <v>0</v>
      </c>
      <c r="P3022" s="31" t="n">
        <v>0</v>
      </c>
      <c r="Q3022" s="32"/>
      <c r="R3022" s="38"/>
      <c r="S3022" s="25" t="n">
        <f aca="false">SUM(F3022,H3022,J3022,K3022,L3022,M3022)</f>
        <v>57.717965008</v>
      </c>
      <c r="T3022" s="25" t="n">
        <f aca="false">SUM(F3022,H3022,J3022,K3022,L3022,M3022,Q3022)</f>
        <v>57.717965008</v>
      </c>
      <c r="AMH3022" s="13"/>
      <c r="AMI3022" s="0"/>
      <c r="AMJ3022" s="0"/>
    </row>
    <row r="3023" s="39" customFormat="true" ht="13.8" hidden="false" customHeight="false" outlineLevel="0" collapsed="false">
      <c r="A3023" s="16" t="n">
        <v>40306216</v>
      </c>
      <c r="B3023" s="17" t="s">
        <v>3052</v>
      </c>
      <c r="C3023" s="18" t="n">
        <v>0.04</v>
      </c>
      <c r="D3023" s="18" t="s">
        <v>2637</v>
      </c>
      <c r="E3023" s="16" t="s">
        <v>50</v>
      </c>
      <c r="F3023" s="19" t="n">
        <f aca="false">IF(C3023="",VLOOKUP(E3023,'PORTE E UCO'!$A$5:$D$46,4,0),VLOOKUP(E3023,'PORTE E UCO'!$A$5:$D$46,4,0)*C3023)</f>
        <v>0.70646224</v>
      </c>
      <c r="G3023" s="20" t="n">
        <v>1.8</v>
      </c>
      <c r="H3023" s="21" t="n">
        <f aca="false">G3023*$R$2</f>
        <v>35.4125376</v>
      </c>
      <c r="I3023" s="16" t="n">
        <v>0</v>
      </c>
      <c r="J3023" s="22" t="str">
        <f aca="false">IF(I3023&gt;=1,F3023*$J$2,"")</f>
        <v/>
      </c>
      <c r="K3023" s="22" t="str">
        <f aca="false">IF(I3023&gt;=2,F3023*$K$2,"")</f>
        <v/>
      </c>
      <c r="L3023" s="22" t="str">
        <f aca="false">IF(I3023&gt;=3,F3023*$L$2,"")</f>
        <v/>
      </c>
      <c r="M3023" s="22" t="str">
        <f aca="false">IF(I3023&gt;=4,F3023*$M$2,"")</f>
        <v/>
      </c>
      <c r="N3023" s="16" t="n">
        <v>0</v>
      </c>
      <c r="O3023" s="16" t="n">
        <v>0</v>
      </c>
      <c r="P3023" s="23" t="n">
        <v>0</v>
      </c>
      <c r="Q3023" s="22"/>
      <c r="R3023" s="38"/>
      <c r="S3023" s="25" t="n">
        <f aca="false">SUM(F3023,H3023,J3023,K3023,L3023,M3023)</f>
        <v>36.11899984</v>
      </c>
      <c r="T3023" s="25" t="n">
        <f aca="false">SUM(F3023,H3023,J3023,K3023,L3023,M3023,Q3023)</f>
        <v>36.11899984</v>
      </c>
      <c r="AMH3023" s="13"/>
      <c r="AMI3023" s="0"/>
      <c r="AMJ3023" s="0"/>
    </row>
    <row r="3024" s="39" customFormat="true" ht="13.8" hidden="false" customHeight="false" outlineLevel="0" collapsed="false">
      <c r="A3024" s="27" t="n">
        <v>40306224</v>
      </c>
      <c r="B3024" s="28" t="s">
        <v>3053</v>
      </c>
      <c r="C3024" s="29" t="n">
        <v>0.04</v>
      </c>
      <c r="D3024" s="29" t="s">
        <v>2637</v>
      </c>
      <c r="E3024" s="27" t="s">
        <v>50</v>
      </c>
      <c r="F3024" s="19" t="n">
        <f aca="false">IF(C3024="",VLOOKUP(E3024,'PORTE E UCO'!$A$5:$D$46,4,0),VLOOKUP(E3024,'PORTE E UCO'!$A$5:$D$46,4,0)*C3024)</f>
        <v>0.70646224</v>
      </c>
      <c r="G3024" s="30" t="n">
        <v>2.484</v>
      </c>
      <c r="H3024" s="21" t="n">
        <f aca="false">G3024*$R$2</f>
        <v>48.869301888</v>
      </c>
      <c r="I3024" s="27" t="n">
        <v>0</v>
      </c>
      <c r="J3024" s="22" t="str">
        <f aca="false">IF(I3024&gt;=1,F3024*$J$2,"")</f>
        <v/>
      </c>
      <c r="K3024" s="22" t="str">
        <f aca="false">IF(I3024&gt;=2,F3024*$K$2,"")</f>
        <v/>
      </c>
      <c r="L3024" s="22" t="str">
        <f aca="false">IF(I3024&gt;=3,F3024*$L$2,"")</f>
        <v/>
      </c>
      <c r="M3024" s="22" t="str">
        <f aca="false">IF(I3024&gt;=4,F3024*$M$2,"")</f>
        <v/>
      </c>
      <c r="N3024" s="27" t="n">
        <v>0</v>
      </c>
      <c r="O3024" s="27" t="n">
        <v>0</v>
      </c>
      <c r="P3024" s="31" t="n">
        <v>0</v>
      </c>
      <c r="Q3024" s="32"/>
      <c r="R3024" s="38"/>
      <c r="S3024" s="25" t="n">
        <f aca="false">SUM(F3024,H3024,J3024,K3024,L3024,M3024)</f>
        <v>49.575764128</v>
      </c>
      <c r="T3024" s="25" t="n">
        <f aca="false">SUM(F3024,H3024,J3024,K3024,L3024,M3024,Q3024)</f>
        <v>49.575764128</v>
      </c>
      <c r="AMH3024" s="13"/>
      <c r="AMI3024" s="0"/>
      <c r="AMJ3024" s="0"/>
    </row>
    <row r="3025" s="39" customFormat="true" ht="13.8" hidden="false" customHeight="false" outlineLevel="0" collapsed="false">
      <c r="A3025" s="16" t="n">
        <v>40306232</v>
      </c>
      <c r="B3025" s="17" t="s">
        <v>3054</v>
      </c>
      <c r="C3025" s="18" t="n">
        <v>0.04</v>
      </c>
      <c r="D3025" s="18" t="s">
        <v>2637</v>
      </c>
      <c r="E3025" s="16" t="s">
        <v>50</v>
      </c>
      <c r="F3025" s="19" t="n">
        <f aca="false">IF(C3025="",VLOOKUP(E3025,'PORTE E UCO'!$A$5:$D$46,4,0),VLOOKUP(E3025,'PORTE E UCO'!$A$5:$D$46,4,0)*C3025)</f>
        <v>0.70646224</v>
      </c>
      <c r="G3025" s="20" t="n">
        <v>1.8</v>
      </c>
      <c r="H3025" s="21" t="n">
        <f aca="false">G3025*$R$2</f>
        <v>35.4125376</v>
      </c>
      <c r="I3025" s="16" t="n">
        <v>0</v>
      </c>
      <c r="J3025" s="22" t="str">
        <f aca="false">IF(I3025&gt;=1,F3025*$J$2,"")</f>
        <v/>
      </c>
      <c r="K3025" s="22" t="str">
        <f aca="false">IF(I3025&gt;=2,F3025*$K$2,"")</f>
        <v/>
      </c>
      <c r="L3025" s="22" t="str">
        <f aca="false">IF(I3025&gt;=3,F3025*$L$2,"")</f>
        <v/>
      </c>
      <c r="M3025" s="22" t="str">
        <f aca="false">IF(I3025&gt;=4,F3025*$M$2,"")</f>
        <v/>
      </c>
      <c r="N3025" s="16" t="n">
        <v>0</v>
      </c>
      <c r="O3025" s="16" t="n">
        <v>0</v>
      </c>
      <c r="P3025" s="23" t="n">
        <v>0</v>
      </c>
      <c r="Q3025" s="22"/>
      <c r="R3025" s="38"/>
      <c r="S3025" s="25" t="n">
        <f aca="false">SUM(F3025,H3025,J3025,K3025,L3025,M3025)</f>
        <v>36.11899984</v>
      </c>
      <c r="T3025" s="25" t="n">
        <f aca="false">SUM(F3025,H3025,J3025,K3025,L3025,M3025,Q3025)</f>
        <v>36.11899984</v>
      </c>
      <c r="AMH3025" s="13"/>
      <c r="AMI3025" s="0"/>
      <c r="AMJ3025" s="0"/>
    </row>
    <row r="3026" s="39" customFormat="true" ht="13.8" hidden="false" customHeight="false" outlineLevel="0" collapsed="false">
      <c r="A3026" s="27" t="n">
        <v>40306240</v>
      </c>
      <c r="B3026" s="28" t="s">
        <v>3055</v>
      </c>
      <c r="C3026" s="29" t="n">
        <v>0.04</v>
      </c>
      <c r="D3026" s="29" t="s">
        <v>2637</v>
      </c>
      <c r="E3026" s="27" t="s">
        <v>50</v>
      </c>
      <c r="F3026" s="19" t="n">
        <f aca="false">IF(C3026="",VLOOKUP(E3026,'PORTE E UCO'!$A$5:$D$46,4,0),VLOOKUP(E3026,'PORTE E UCO'!$A$5:$D$46,4,0)*C3026)</f>
        <v>0.70646224</v>
      </c>
      <c r="G3026" s="30" t="n">
        <v>2.484</v>
      </c>
      <c r="H3026" s="21" t="n">
        <f aca="false">G3026*$R$2</f>
        <v>48.869301888</v>
      </c>
      <c r="I3026" s="27" t="n">
        <v>0</v>
      </c>
      <c r="J3026" s="22" t="str">
        <f aca="false">IF(I3026&gt;=1,F3026*$J$2,"")</f>
        <v/>
      </c>
      <c r="K3026" s="22" t="str">
        <f aca="false">IF(I3026&gt;=2,F3026*$K$2,"")</f>
        <v/>
      </c>
      <c r="L3026" s="22" t="str">
        <f aca="false">IF(I3026&gt;=3,F3026*$L$2,"")</f>
        <v/>
      </c>
      <c r="M3026" s="22" t="str">
        <f aca="false">IF(I3026&gt;=4,F3026*$M$2,"")</f>
        <v/>
      </c>
      <c r="N3026" s="27" t="n">
        <v>0</v>
      </c>
      <c r="O3026" s="27" t="n">
        <v>0</v>
      </c>
      <c r="P3026" s="31" t="n">
        <v>0</v>
      </c>
      <c r="Q3026" s="32"/>
      <c r="R3026" s="38"/>
      <c r="S3026" s="25" t="n">
        <f aca="false">SUM(F3026,H3026,J3026,K3026,L3026,M3026)</f>
        <v>49.575764128</v>
      </c>
      <c r="T3026" s="25" t="n">
        <f aca="false">SUM(F3026,H3026,J3026,K3026,L3026,M3026,Q3026)</f>
        <v>49.575764128</v>
      </c>
      <c r="AMH3026" s="13"/>
      <c r="AMI3026" s="0"/>
      <c r="AMJ3026" s="0"/>
    </row>
    <row r="3027" s="39" customFormat="true" ht="13.8" hidden="false" customHeight="false" outlineLevel="0" collapsed="false">
      <c r="A3027" s="16" t="n">
        <v>40308529</v>
      </c>
      <c r="B3027" s="17" t="s">
        <v>3056</v>
      </c>
      <c r="C3027" s="18" t="n">
        <v>0.5</v>
      </c>
      <c r="D3027" s="18" t="s">
        <v>2637</v>
      </c>
      <c r="E3027" s="16" t="s">
        <v>50</v>
      </c>
      <c r="F3027" s="19" t="n">
        <f aca="false">IF(C3027="",VLOOKUP(E3027,'PORTE E UCO'!$A$5:$D$46,4,0),VLOOKUP(E3027,'PORTE E UCO'!$A$5:$D$46,4,0)*C3027)</f>
        <v>8.830778</v>
      </c>
      <c r="G3027" s="20" t="n">
        <v>13.7291</v>
      </c>
      <c r="H3027" s="21" t="n">
        <f aca="false">G3027*$R$2</f>
        <v>270.1012610912</v>
      </c>
      <c r="I3027" s="16" t="n">
        <v>0</v>
      </c>
      <c r="J3027" s="22" t="str">
        <f aca="false">IF(I3027&gt;=1,F3027*$J$2,"")</f>
        <v/>
      </c>
      <c r="K3027" s="22" t="str">
        <f aca="false">IF(I3027&gt;=2,F3027*$K$2,"")</f>
        <v/>
      </c>
      <c r="L3027" s="22" t="str">
        <f aca="false">IF(I3027&gt;=3,F3027*$L$2,"")</f>
        <v/>
      </c>
      <c r="M3027" s="22" t="str">
        <f aca="false">IF(I3027&gt;=4,F3027*$M$2,"")</f>
        <v/>
      </c>
      <c r="N3027" s="16" t="n">
        <v>0</v>
      </c>
      <c r="O3027" s="16" t="n">
        <v>0</v>
      </c>
      <c r="P3027" s="23" t="n">
        <v>0</v>
      </c>
      <c r="Q3027" s="22"/>
      <c r="R3027" s="38"/>
      <c r="S3027" s="25" t="n">
        <f aca="false">SUM(F3027,H3027,J3027,K3027,L3027,M3027)</f>
        <v>278.9320390912</v>
      </c>
      <c r="T3027" s="25" t="n">
        <f aca="false">SUM(F3027,H3027,J3027,K3027,L3027,M3027,Q3027)</f>
        <v>278.9320390912</v>
      </c>
      <c r="AMH3027" s="13"/>
      <c r="AMI3027" s="0"/>
      <c r="AMJ3027" s="0"/>
    </row>
    <row r="3028" s="39" customFormat="true" ht="13.8" hidden="false" customHeight="false" outlineLevel="0" collapsed="false">
      <c r="A3028" s="27" t="n">
        <v>40323900</v>
      </c>
      <c r="B3028" s="28" t="s">
        <v>3057</v>
      </c>
      <c r="C3028" s="29" t="n">
        <v>0.5</v>
      </c>
      <c r="D3028" s="29" t="s">
        <v>2637</v>
      </c>
      <c r="E3028" s="27" t="s">
        <v>50</v>
      </c>
      <c r="F3028" s="19" t="n">
        <f aca="false">IF(C3028="",VLOOKUP(E3028,'PORTE E UCO'!$A$5:$D$46,4,0),VLOOKUP(E3028,'PORTE E UCO'!$A$5:$D$46,4,0)*C3028)</f>
        <v>8.830778</v>
      </c>
      <c r="G3028" s="30" t="n">
        <v>6.57</v>
      </c>
      <c r="H3028" s="21" t="n">
        <f aca="false">G3028*$R$2</f>
        <v>129.25576224</v>
      </c>
      <c r="I3028" s="27" t="n">
        <v>0</v>
      </c>
      <c r="J3028" s="22" t="str">
        <f aca="false">IF(I3028&gt;=1,F3028*$J$2,"")</f>
        <v/>
      </c>
      <c r="K3028" s="22" t="str">
        <f aca="false">IF(I3028&gt;=2,F3028*$K$2,"")</f>
        <v/>
      </c>
      <c r="L3028" s="22" t="str">
        <f aca="false">IF(I3028&gt;=3,F3028*$L$2,"")</f>
        <v/>
      </c>
      <c r="M3028" s="22" t="str">
        <f aca="false">IF(I3028&gt;=4,F3028*$M$2,"")</f>
        <v/>
      </c>
      <c r="N3028" s="27" t="n">
        <v>0</v>
      </c>
      <c r="O3028" s="27" t="n">
        <v>0</v>
      </c>
      <c r="P3028" s="31" t="n">
        <v>0</v>
      </c>
      <c r="Q3028" s="32"/>
      <c r="R3028" s="38"/>
      <c r="S3028" s="25" t="n">
        <f aca="false">SUM(F3028,H3028,J3028,K3028,L3028,M3028)</f>
        <v>138.08654024</v>
      </c>
      <c r="T3028" s="25" t="n">
        <f aca="false">SUM(F3028,H3028,J3028,K3028,L3028,M3028,Q3028)</f>
        <v>138.08654024</v>
      </c>
      <c r="AMH3028" s="13"/>
      <c r="AMI3028" s="0"/>
      <c r="AMJ3028" s="0"/>
    </row>
    <row r="3029" s="39" customFormat="true" ht="13.8" hidden="false" customHeight="false" outlineLevel="0" collapsed="false">
      <c r="A3029" s="16" t="n">
        <v>40306267</v>
      </c>
      <c r="B3029" s="17" t="s">
        <v>3058</v>
      </c>
      <c r="C3029" s="18" t="n">
        <v>0.04</v>
      </c>
      <c r="D3029" s="18" t="s">
        <v>2637</v>
      </c>
      <c r="E3029" s="16" t="s">
        <v>50</v>
      </c>
      <c r="F3029" s="19" t="n">
        <f aca="false">IF(C3029="",VLOOKUP(E3029,'PORTE E UCO'!$A$5:$D$46,4,0),VLOOKUP(E3029,'PORTE E UCO'!$A$5:$D$46,4,0)*C3029)</f>
        <v>0.70646224</v>
      </c>
      <c r="G3029" s="20" t="n">
        <v>1.35</v>
      </c>
      <c r="H3029" s="21" t="n">
        <f aca="false">G3029*$R$2</f>
        <v>26.5594032</v>
      </c>
      <c r="I3029" s="16" t="n">
        <v>0</v>
      </c>
      <c r="J3029" s="22" t="str">
        <f aca="false">IF(I3029&gt;=1,F3029*$J$2,"")</f>
        <v/>
      </c>
      <c r="K3029" s="22" t="str">
        <f aca="false">IF(I3029&gt;=2,F3029*$K$2,"")</f>
        <v/>
      </c>
      <c r="L3029" s="22" t="str">
        <f aca="false">IF(I3029&gt;=3,F3029*$L$2,"")</f>
        <v/>
      </c>
      <c r="M3029" s="22" t="str">
        <f aca="false">IF(I3029&gt;=4,F3029*$M$2,"")</f>
        <v/>
      </c>
      <c r="N3029" s="16" t="n">
        <v>0</v>
      </c>
      <c r="O3029" s="16" t="n">
        <v>0</v>
      </c>
      <c r="P3029" s="23" t="n">
        <v>0</v>
      </c>
      <c r="Q3029" s="22"/>
      <c r="R3029" s="38"/>
      <c r="S3029" s="25" t="n">
        <f aca="false">SUM(F3029,H3029,J3029,K3029,L3029,M3029)</f>
        <v>27.26586544</v>
      </c>
      <c r="T3029" s="25" t="n">
        <f aca="false">SUM(F3029,H3029,J3029,K3029,L3029,M3029,Q3029)</f>
        <v>27.26586544</v>
      </c>
      <c r="AMH3029" s="13"/>
      <c r="AMI3029" s="0"/>
      <c r="AMJ3029" s="0"/>
    </row>
    <row r="3030" s="39" customFormat="true" ht="13.8" hidden="false" customHeight="false" outlineLevel="0" collapsed="false">
      <c r="A3030" s="27" t="n">
        <v>40306275</v>
      </c>
      <c r="B3030" s="28" t="s">
        <v>3059</v>
      </c>
      <c r="C3030" s="29" t="n">
        <v>0.04</v>
      </c>
      <c r="D3030" s="29" t="s">
        <v>2637</v>
      </c>
      <c r="E3030" s="27" t="s">
        <v>50</v>
      </c>
      <c r="F3030" s="19" t="n">
        <f aca="false">IF(C3030="",VLOOKUP(E3030,'PORTE E UCO'!$A$5:$D$46,4,0),VLOOKUP(E3030,'PORTE E UCO'!$A$5:$D$46,4,0)*C3030)</f>
        <v>0.70646224</v>
      </c>
      <c r="G3030" s="30" t="n">
        <v>1.35</v>
      </c>
      <c r="H3030" s="21" t="n">
        <f aca="false">G3030*$R$2</f>
        <v>26.5594032</v>
      </c>
      <c r="I3030" s="27" t="n">
        <v>0</v>
      </c>
      <c r="J3030" s="22" t="str">
        <f aca="false">IF(I3030&gt;=1,F3030*$J$2,"")</f>
        <v/>
      </c>
      <c r="K3030" s="22" t="str">
        <f aca="false">IF(I3030&gt;=2,F3030*$K$2,"")</f>
        <v/>
      </c>
      <c r="L3030" s="22" t="str">
        <f aca="false">IF(I3030&gt;=3,F3030*$L$2,"")</f>
        <v/>
      </c>
      <c r="M3030" s="22" t="str">
        <f aca="false">IF(I3030&gt;=4,F3030*$M$2,"")</f>
        <v/>
      </c>
      <c r="N3030" s="27" t="n">
        <v>0</v>
      </c>
      <c r="O3030" s="27" t="n">
        <v>0</v>
      </c>
      <c r="P3030" s="31" t="n">
        <v>0</v>
      </c>
      <c r="Q3030" s="32"/>
      <c r="R3030" s="38"/>
      <c r="S3030" s="25" t="n">
        <f aca="false">SUM(F3030,H3030,J3030,K3030,L3030,M3030)</f>
        <v>27.26586544</v>
      </c>
      <c r="T3030" s="25" t="n">
        <f aca="false">SUM(F3030,H3030,J3030,K3030,L3030,M3030,Q3030)</f>
        <v>27.26586544</v>
      </c>
      <c r="AMH3030" s="13"/>
      <c r="AMI3030" s="0"/>
      <c r="AMJ3030" s="0"/>
    </row>
    <row r="3031" s="39" customFormat="true" ht="13.8" hidden="false" customHeight="false" outlineLevel="0" collapsed="false">
      <c r="A3031" s="16" t="n">
        <v>40306283</v>
      </c>
      <c r="B3031" s="17" t="s">
        <v>3060</v>
      </c>
      <c r="C3031" s="18" t="n">
        <v>0.1</v>
      </c>
      <c r="D3031" s="18" t="s">
        <v>2637</v>
      </c>
      <c r="E3031" s="16" t="s">
        <v>50</v>
      </c>
      <c r="F3031" s="19" t="n">
        <f aca="false">IF(C3031="",VLOOKUP(E3031,'PORTE E UCO'!$A$5:$D$46,4,0),VLOOKUP(E3031,'PORTE E UCO'!$A$5:$D$46,4,0)*C3031)</f>
        <v>1.7661556</v>
      </c>
      <c r="G3031" s="20" t="n">
        <v>4.05</v>
      </c>
      <c r="H3031" s="21" t="n">
        <f aca="false">G3031*$R$2</f>
        <v>79.6782096</v>
      </c>
      <c r="I3031" s="16" t="n">
        <v>0</v>
      </c>
      <c r="J3031" s="22" t="str">
        <f aca="false">IF(I3031&gt;=1,F3031*$J$2,"")</f>
        <v/>
      </c>
      <c r="K3031" s="22" t="str">
        <f aca="false">IF(I3031&gt;=2,F3031*$K$2,"")</f>
        <v/>
      </c>
      <c r="L3031" s="22" t="str">
        <f aca="false">IF(I3031&gt;=3,F3031*$L$2,"")</f>
        <v/>
      </c>
      <c r="M3031" s="22" t="str">
        <f aca="false">IF(I3031&gt;=4,F3031*$M$2,"")</f>
        <v/>
      </c>
      <c r="N3031" s="16" t="n">
        <v>0</v>
      </c>
      <c r="O3031" s="16" t="n">
        <v>0</v>
      </c>
      <c r="P3031" s="23" t="n">
        <v>0</v>
      </c>
      <c r="Q3031" s="22"/>
      <c r="R3031" s="38"/>
      <c r="S3031" s="25" t="n">
        <f aca="false">SUM(F3031,H3031,J3031,K3031,L3031,M3031)</f>
        <v>81.4443652</v>
      </c>
      <c r="T3031" s="25" t="n">
        <f aca="false">SUM(F3031,H3031,J3031,K3031,L3031,M3031,Q3031)</f>
        <v>81.4443652</v>
      </c>
      <c r="AMH3031" s="13"/>
      <c r="AMI3031" s="0"/>
      <c r="AMJ3031" s="0"/>
    </row>
    <row r="3032" s="39" customFormat="true" ht="13.8" hidden="false" customHeight="false" outlineLevel="0" collapsed="false">
      <c r="A3032" s="27" t="n">
        <v>40307930</v>
      </c>
      <c r="B3032" s="28" t="s">
        <v>3061</v>
      </c>
      <c r="C3032" s="29" t="n">
        <v>0.25</v>
      </c>
      <c r="D3032" s="29" t="s">
        <v>2637</v>
      </c>
      <c r="E3032" s="27" t="s">
        <v>50</v>
      </c>
      <c r="F3032" s="19" t="n">
        <f aca="false">IF(C3032="",VLOOKUP(E3032,'PORTE E UCO'!$A$5:$D$46,4,0),VLOOKUP(E3032,'PORTE E UCO'!$A$5:$D$46,4,0)*C3032)</f>
        <v>4.415389</v>
      </c>
      <c r="G3032" s="30" t="n">
        <v>4.1</v>
      </c>
      <c r="H3032" s="21" t="n">
        <f aca="false">G3032*$R$2</f>
        <v>80.6618912</v>
      </c>
      <c r="I3032" s="27" t="n">
        <v>0</v>
      </c>
      <c r="J3032" s="22" t="str">
        <f aca="false">IF(I3032&gt;=1,F3032*$J$2,"")</f>
        <v/>
      </c>
      <c r="K3032" s="22" t="str">
        <f aca="false">IF(I3032&gt;=2,F3032*$K$2,"")</f>
        <v/>
      </c>
      <c r="L3032" s="22" t="str">
        <f aca="false">IF(I3032&gt;=3,F3032*$L$2,"")</f>
        <v/>
      </c>
      <c r="M3032" s="22" t="str">
        <f aca="false">IF(I3032&gt;=4,F3032*$M$2,"")</f>
        <v/>
      </c>
      <c r="N3032" s="27" t="n">
        <v>0</v>
      </c>
      <c r="O3032" s="27" t="n">
        <v>0</v>
      </c>
      <c r="P3032" s="31" t="n">
        <v>0</v>
      </c>
      <c r="Q3032" s="32"/>
      <c r="R3032" s="38"/>
      <c r="S3032" s="25" t="n">
        <f aca="false">SUM(F3032,H3032,J3032,K3032,L3032,M3032)</f>
        <v>85.0772802</v>
      </c>
      <c r="T3032" s="25" t="n">
        <f aca="false">SUM(F3032,H3032,J3032,K3032,L3032,M3032,Q3032)</f>
        <v>85.0772802</v>
      </c>
      <c r="AMH3032" s="13"/>
      <c r="AMI3032" s="0"/>
      <c r="AMJ3032" s="0"/>
    </row>
    <row r="3033" s="39" customFormat="true" ht="13.8" hidden="false" customHeight="false" outlineLevel="0" collapsed="false">
      <c r="A3033" s="16" t="n">
        <v>40307913</v>
      </c>
      <c r="B3033" s="17" t="s">
        <v>3062</v>
      </c>
      <c r="C3033" s="18" t="n">
        <v>0.04</v>
      </c>
      <c r="D3033" s="18" t="s">
        <v>2637</v>
      </c>
      <c r="E3033" s="16" t="s">
        <v>50</v>
      </c>
      <c r="F3033" s="19" t="n">
        <f aca="false">IF(C3033="",VLOOKUP(E3033,'PORTE E UCO'!$A$5:$D$46,4,0),VLOOKUP(E3033,'PORTE E UCO'!$A$5:$D$46,4,0)*C3033)</f>
        <v>0.70646224</v>
      </c>
      <c r="G3033" s="20" t="n">
        <v>1.8</v>
      </c>
      <c r="H3033" s="21" t="n">
        <f aca="false">G3033*$R$2</f>
        <v>35.4125376</v>
      </c>
      <c r="I3033" s="16" t="n">
        <v>0</v>
      </c>
      <c r="J3033" s="22" t="str">
        <f aca="false">IF(I3033&gt;=1,F3033*$J$2,"")</f>
        <v/>
      </c>
      <c r="K3033" s="22" t="str">
        <f aca="false">IF(I3033&gt;=2,F3033*$K$2,"")</f>
        <v/>
      </c>
      <c r="L3033" s="22" t="str">
        <f aca="false">IF(I3033&gt;=3,F3033*$L$2,"")</f>
        <v/>
      </c>
      <c r="M3033" s="22" t="str">
        <f aca="false">IF(I3033&gt;=4,F3033*$M$2,"")</f>
        <v/>
      </c>
      <c r="N3033" s="16" t="n">
        <v>0</v>
      </c>
      <c r="O3033" s="16" t="n">
        <v>0</v>
      </c>
      <c r="P3033" s="23" t="n">
        <v>0</v>
      </c>
      <c r="Q3033" s="22"/>
      <c r="R3033" s="38"/>
      <c r="S3033" s="25" t="n">
        <f aca="false">SUM(F3033,H3033,J3033,K3033,L3033,M3033)</f>
        <v>36.11899984</v>
      </c>
      <c r="T3033" s="25" t="n">
        <f aca="false">SUM(F3033,H3033,J3033,K3033,L3033,M3033,Q3033)</f>
        <v>36.11899984</v>
      </c>
      <c r="AMH3033" s="13"/>
      <c r="AMI3033" s="0"/>
      <c r="AMJ3033" s="0"/>
    </row>
    <row r="3034" s="39" customFormat="true" ht="13.8" hidden="false" customHeight="false" outlineLevel="0" collapsed="false">
      <c r="A3034" s="27" t="n">
        <v>40306062</v>
      </c>
      <c r="B3034" s="28" t="s">
        <v>3063</v>
      </c>
      <c r="C3034" s="29" t="n">
        <v>0.04</v>
      </c>
      <c r="D3034" s="29" t="s">
        <v>2637</v>
      </c>
      <c r="E3034" s="27" t="s">
        <v>50</v>
      </c>
      <c r="F3034" s="19" t="n">
        <f aca="false">IF(C3034="",VLOOKUP(E3034,'PORTE E UCO'!$A$5:$D$46,4,0),VLOOKUP(E3034,'PORTE E UCO'!$A$5:$D$46,4,0)*C3034)</f>
        <v>0.70646224</v>
      </c>
      <c r="G3034" s="30" t="n">
        <v>1.413</v>
      </c>
      <c r="H3034" s="21" t="n">
        <f aca="false">G3034*$R$2</f>
        <v>27.798842016</v>
      </c>
      <c r="I3034" s="27" t="n">
        <v>0</v>
      </c>
      <c r="J3034" s="22" t="str">
        <f aca="false">IF(I3034&gt;=1,F3034*$J$2,"")</f>
        <v/>
      </c>
      <c r="K3034" s="22" t="str">
        <f aca="false">IF(I3034&gt;=2,F3034*$K$2,"")</f>
        <v/>
      </c>
      <c r="L3034" s="22" t="str">
        <f aca="false">IF(I3034&gt;=3,F3034*$L$2,"")</f>
        <v/>
      </c>
      <c r="M3034" s="22" t="str">
        <f aca="false">IF(I3034&gt;=4,F3034*$M$2,"")</f>
        <v/>
      </c>
      <c r="N3034" s="27" t="n">
        <v>0</v>
      </c>
      <c r="O3034" s="27" t="n">
        <v>0</v>
      </c>
      <c r="P3034" s="31" t="n">
        <v>0</v>
      </c>
      <c r="Q3034" s="32"/>
      <c r="R3034" s="38"/>
      <c r="S3034" s="25" t="n">
        <f aca="false">SUM(F3034,H3034,J3034,K3034,L3034,M3034)</f>
        <v>28.505304256</v>
      </c>
      <c r="T3034" s="25" t="n">
        <f aca="false">SUM(F3034,H3034,J3034,K3034,L3034,M3034,Q3034)</f>
        <v>28.505304256</v>
      </c>
      <c r="AMH3034" s="13"/>
      <c r="AMI3034" s="0"/>
      <c r="AMJ3034" s="0"/>
    </row>
    <row r="3035" s="39" customFormat="true" ht="13.8" hidden="false" customHeight="false" outlineLevel="0" collapsed="false">
      <c r="A3035" s="16" t="n">
        <v>40306291</v>
      </c>
      <c r="B3035" s="17" t="s">
        <v>3064</v>
      </c>
      <c r="C3035" s="18" t="n">
        <v>0.04</v>
      </c>
      <c r="D3035" s="18" t="s">
        <v>2637</v>
      </c>
      <c r="E3035" s="16" t="s">
        <v>50</v>
      </c>
      <c r="F3035" s="19" t="n">
        <f aca="false">IF(C3035="",VLOOKUP(E3035,'PORTE E UCO'!$A$5:$D$46,4,0),VLOOKUP(E3035,'PORTE E UCO'!$A$5:$D$46,4,0)*C3035)</f>
        <v>0.70646224</v>
      </c>
      <c r="G3035" s="20" t="n">
        <v>1.8</v>
      </c>
      <c r="H3035" s="21" t="n">
        <f aca="false">G3035*$R$2</f>
        <v>35.4125376</v>
      </c>
      <c r="I3035" s="16" t="n">
        <v>0</v>
      </c>
      <c r="J3035" s="22" t="str">
        <f aca="false">IF(I3035&gt;=1,F3035*$J$2,"")</f>
        <v/>
      </c>
      <c r="K3035" s="22" t="str">
        <f aca="false">IF(I3035&gt;=2,F3035*$K$2,"")</f>
        <v/>
      </c>
      <c r="L3035" s="22" t="str">
        <f aca="false">IF(I3035&gt;=3,F3035*$L$2,"")</f>
        <v/>
      </c>
      <c r="M3035" s="22" t="str">
        <f aca="false">IF(I3035&gt;=4,F3035*$M$2,"")</f>
        <v/>
      </c>
      <c r="N3035" s="16" t="n">
        <v>0</v>
      </c>
      <c r="O3035" s="16" t="n">
        <v>0</v>
      </c>
      <c r="P3035" s="23" t="n">
        <v>0</v>
      </c>
      <c r="Q3035" s="22"/>
      <c r="R3035" s="38"/>
      <c r="S3035" s="25" t="n">
        <f aca="false">SUM(F3035,H3035,J3035,K3035,L3035,M3035)</f>
        <v>36.11899984</v>
      </c>
      <c r="T3035" s="25" t="n">
        <f aca="false">SUM(F3035,H3035,J3035,K3035,L3035,M3035,Q3035)</f>
        <v>36.11899984</v>
      </c>
      <c r="AMH3035" s="13"/>
      <c r="AMI3035" s="0"/>
      <c r="AMJ3035" s="0"/>
    </row>
    <row r="3036" s="39" customFormat="true" ht="13.8" hidden="false" customHeight="false" outlineLevel="0" collapsed="false">
      <c r="A3036" s="27" t="n">
        <v>40307948</v>
      </c>
      <c r="B3036" s="28" t="s">
        <v>3065</v>
      </c>
      <c r="C3036" s="29" t="n">
        <v>0.04</v>
      </c>
      <c r="D3036" s="29" t="s">
        <v>2637</v>
      </c>
      <c r="E3036" s="27" t="s">
        <v>50</v>
      </c>
      <c r="F3036" s="19" t="n">
        <f aca="false">IF(C3036="",VLOOKUP(E3036,'PORTE E UCO'!$A$5:$D$46,4,0),VLOOKUP(E3036,'PORTE E UCO'!$A$5:$D$46,4,0)*C3036)</f>
        <v>0.70646224</v>
      </c>
      <c r="G3036" s="30" t="n">
        <v>8.532</v>
      </c>
      <c r="H3036" s="21" t="n">
        <f aca="false">G3036*$R$2</f>
        <v>167.855428224</v>
      </c>
      <c r="I3036" s="27" t="n">
        <v>0</v>
      </c>
      <c r="J3036" s="22" t="str">
        <f aca="false">IF(I3036&gt;=1,F3036*$J$2,"")</f>
        <v/>
      </c>
      <c r="K3036" s="22" t="str">
        <f aca="false">IF(I3036&gt;=2,F3036*$K$2,"")</f>
        <v/>
      </c>
      <c r="L3036" s="22" t="str">
        <f aca="false">IF(I3036&gt;=3,F3036*$L$2,"")</f>
        <v/>
      </c>
      <c r="M3036" s="22" t="str">
        <f aca="false">IF(I3036&gt;=4,F3036*$M$2,"")</f>
        <v/>
      </c>
      <c r="N3036" s="27" t="n">
        <v>0</v>
      </c>
      <c r="O3036" s="27" t="n">
        <v>0</v>
      </c>
      <c r="P3036" s="31" t="n">
        <v>0</v>
      </c>
      <c r="Q3036" s="32"/>
      <c r="R3036" s="38"/>
      <c r="S3036" s="25" t="n">
        <f aca="false">SUM(F3036,H3036,J3036,K3036,L3036,M3036)</f>
        <v>168.561890464</v>
      </c>
      <c r="T3036" s="25" t="n">
        <f aca="false">SUM(F3036,H3036,J3036,K3036,L3036,M3036,Q3036)</f>
        <v>168.561890464</v>
      </c>
      <c r="AMH3036" s="13"/>
      <c r="AMI3036" s="0"/>
      <c r="AMJ3036" s="0"/>
    </row>
    <row r="3037" s="39" customFormat="true" ht="13.8" hidden="false" customHeight="false" outlineLevel="0" collapsed="false">
      <c r="A3037" s="16" t="n">
        <v>40310604</v>
      </c>
      <c r="B3037" s="17" t="s">
        <v>3066</v>
      </c>
      <c r="C3037" s="18" t="n">
        <v>0.5</v>
      </c>
      <c r="D3037" s="18" t="s">
        <v>2637</v>
      </c>
      <c r="E3037" s="16" t="s">
        <v>50</v>
      </c>
      <c r="F3037" s="19" t="n">
        <f aca="false">IF(C3037="",VLOOKUP(E3037,'PORTE E UCO'!$A$5:$D$46,4,0),VLOOKUP(E3037,'PORTE E UCO'!$A$5:$D$46,4,0)*C3037)</f>
        <v>8.830778</v>
      </c>
      <c r="G3037" s="20" t="n">
        <v>5.6</v>
      </c>
      <c r="H3037" s="21" t="n">
        <f aca="false">G3037*$R$2</f>
        <v>110.1723392</v>
      </c>
      <c r="I3037" s="16" t="n">
        <v>0</v>
      </c>
      <c r="J3037" s="22" t="str">
        <f aca="false">IF(I3037&gt;=1,F3037*$J$2,"")</f>
        <v/>
      </c>
      <c r="K3037" s="22" t="str">
        <f aca="false">IF(I3037&gt;=2,F3037*$K$2,"")</f>
        <v/>
      </c>
      <c r="L3037" s="22" t="str">
        <f aca="false">IF(I3037&gt;=3,F3037*$L$2,"")</f>
        <v/>
      </c>
      <c r="M3037" s="22" t="str">
        <f aca="false">IF(I3037&gt;=4,F3037*$M$2,"")</f>
        <v/>
      </c>
      <c r="N3037" s="16" t="n">
        <v>0</v>
      </c>
      <c r="O3037" s="16" t="n">
        <v>0</v>
      </c>
      <c r="P3037" s="23" t="n">
        <v>0</v>
      </c>
      <c r="Q3037" s="22"/>
      <c r="R3037" s="38"/>
      <c r="S3037" s="25" t="n">
        <f aca="false">SUM(F3037,H3037,J3037,K3037,L3037,M3037)</f>
        <v>119.0031172</v>
      </c>
      <c r="T3037" s="25" t="n">
        <f aca="false">SUM(F3037,H3037,J3037,K3037,L3037,M3037,Q3037)</f>
        <v>119.0031172</v>
      </c>
      <c r="AMH3037" s="13"/>
      <c r="AMI3037" s="0"/>
      <c r="AMJ3037" s="0"/>
    </row>
    <row r="3038" s="39" customFormat="true" ht="13.8" hidden="false" customHeight="false" outlineLevel="0" collapsed="false">
      <c r="A3038" s="27" t="n">
        <v>40307956</v>
      </c>
      <c r="B3038" s="28" t="s">
        <v>3067</v>
      </c>
      <c r="C3038" s="29" t="n">
        <v>0.01</v>
      </c>
      <c r="D3038" s="29" t="s">
        <v>2637</v>
      </c>
      <c r="E3038" s="27" t="s">
        <v>50</v>
      </c>
      <c r="F3038" s="19" t="n">
        <f aca="false">IF(C3038="",VLOOKUP(E3038,'PORTE E UCO'!$A$5:$D$46,4,0),VLOOKUP(E3038,'PORTE E UCO'!$A$5:$D$46,4,0)*C3038)</f>
        <v>0.17661556</v>
      </c>
      <c r="G3038" s="30" t="n">
        <v>1.514</v>
      </c>
      <c r="H3038" s="21" t="n">
        <f aca="false">G3038*$R$2</f>
        <v>29.785878848</v>
      </c>
      <c r="I3038" s="27" t="n">
        <v>0</v>
      </c>
      <c r="J3038" s="22" t="str">
        <f aca="false">IF(I3038&gt;=1,F3038*$J$2,"")</f>
        <v/>
      </c>
      <c r="K3038" s="22" t="str">
        <f aca="false">IF(I3038&gt;=2,F3038*$K$2,"")</f>
        <v/>
      </c>
      <c r="L3038" s="22" t="str">
        <f aca="false">IF(I3038&gt;=3,F3038*$L$2,"")</f>
        <v/>
      </c>
      <c r="M3038" s="22" t="str">
        <f aca="false">IF(I3038&gt;=4,F3038*$M$2,"")</f>
        <v/>
      </c>
      <c r="N3038" s="27" t="n">
        <v>0</v>
      </c>
      <c r="O3038" s="27" t="n">
        <v>0</v>
      </c>
      <c r="P3038" s="31" t="n">
        <v>0</v>
      </c>
      <c r="Q3038" s="32"/>
      <c r="R3038" s="38"/>
      <c r="S3038" s="25" t="n">
        <f aca="false">SUM(F3038,H3038,J3038,K3038,L3038,M3038)</f>
        <v>29.962494408</v>
      </c>
      <c r="T3038" s="25" t="n">
        <f aca="false">SUM(F3038,H3038,J3038,K3038,L3038,M3038,Q3038)</f>
        <v>29.962494408</v>
      </c>
      <c r="AMH3038" s="13"/>
      <c r="AMI3038" s="0"/>
      <c r="AMJ3038" s="0"/>
    </row>
    <row r="3039" s="39" customFormat="true" ht="13.8" hidden="false" customHeight="false" outlineLevel="0" collapsed="false">
      <c r="A3039" s="16" t="n">
        <v>40306305</v>
      </c>
      <c r="B3039" s="17" t="s">
        <v>3068</v>
      </c>
      <c r="C3039" s="18" t="n">
        <v>0.04</v>
      </c>
      <c r="D3039" s="18" t="s">
        <v>2637</v>
      </c>
      <c r="E3039" s="16" t="s">
        <v>50</v>
      </c>
      <c r="F3039" s="19" t="n">
        <f aca="false">IF(C3039="",VLOOKUP(E3039,'PORTE E UCO'!$A$5:$D$46,4,0),VLOOKUP(E3039,'PORTE E UCO'!$A$5:$D$46,4,0)*C3039)</f>
        <v>0.70646224</v>
      </c>
      <c r="G3039" s="20" t="n">
        <v>2.484</v>
      </c>
      <c r="H3039" s="21" t="n">
        <f aca="false">G3039*$R$2</f>
        <v>48.869301888</v>
      </c>
      <c r="I3039" s="16" t="n">
        <v>0</v>
      </c>
      <c r="J3039" s="22" t="str">
        <f aca="false">IF(I3039&gt;=1,F3039*$J$2,"")</f>
        <v/>
      </c>
      <c r="K3039" s="22" t="str">
        <f aca="false">IF(I3039&gt;=2,F3039*$K$2,"")</f>
        <v/>
      </c>
      <c r="L3039" s="22" t="str">
        <f aca="false">IF(I3039&gt;=3,F3039*$L$2,"")</f>
        <v/>
      </c>
      <c r="M3039" s="22" t="str">
        <f aca="false">IF(I3039&gt;=4,F3039*$M$2,"")</f>
        <v/>
      </c>
      <c r="N3039" s="16" t="n">
        <v>0</v>
      </c>
      <c r="O3039" s="16" t="n">
        <v>0</v>
      </c>
      <c r="P3039" s="23" t="n">
        <v>0</v>
      </c>
      <c r="Q3039" s="22"/>
      <c r="R3039" s="38"/>
      <c r="S3039" s="25" t="n">
        <f aca="false">SUM(F3039,H3039,J3039,K3039,L3039,M3039)</f>
        <v>49.575764128</v>
      </c>
      <c r="T3039" s="25" t="n">
        <f aca="false">SUM(F3039,H3039,J3039,K3039,L3039,M3039,Q3039)</f>
        <v>49.575764128</v>
      </c>
      <c r="AMH3039" s="13"/>
      <c r="AMI3039" s="0"/>
      <c r="AMJ3039" s="0"/>
    </row>
    <row r="3040" s="39" customFormat="true" ht="13.8" hidden="false" customHeight="false" outlineLevel="0" collapsed="false">
      <c r="A3040" s="27" t="n">
        <v>40306313</v>
      </c>
      <c r="B3040" s="28" t="s">
        <v>3069</v>
      </c>
      <c r="C3040" s="29" t="n">
        <v>0.04</v>
      </c>
      <c r="D3040" s="29" t="s">
        <v>2637</v>
      </c>
      <c r="E3040" s="27" t="s">
        <v>50</v>
      </c>
      <c r="F3040" s="19" t="n">
        <f aca="false">IF(C3040="",VLOOKUP(E3040,'PORTE E UCO'!$A$5:$D$46,4,0),VLOOKUP(E3040,'PORTE E UCO'!$A$5:$D$46,4,0)*C3040)</f>
        <v>0.70646224</v>
      </c>
      <c r="G3040" s="30" t="n">
        <v>1.8</v>
      </c>
      <c r="H3040" s="21" t="n">
        <f aca="false">G3040*$R$2</f>
        <v>35.4125376</v>
      </c>
      <c r="I3040" s="27" t="n">
        <v>0</v>
      </c>
      <c r="J3040" s="22" t="str">
        <f aca="false">IF(I3040&gt;=1,F3040*$J$2,"")</f>
        <v/>
      </c>
      <c r="K3040" s="22" t="str">
        <f aca="false">IF(I3040&gt;=2,F3040*$K$2,"")</f>
        <v/>
      </c>
      <c r="L3040" s="22" t="str">
        <f aca="false">IF(I3040&gt;=3,F3040*$L$2,"")</f>
        <v/>
      </c>
      <c r="M3040" s="22" t="str">
        <f aca="false">IF(I3040&gt;=4,F3040*$M$2,"")</f>
        <v/>
      </c>
      <c r="N3040" s="27" t="n">
        <v>0</v>
      </c>
      <c r="O3040" s="27" t="n">
        <v>0</v>
      </c>
      <c r="P3040" s="31" t="n">
        <v>0</v>
      </c>
      <c r="Q3040" s="32"/>
      <c r="R3040" s="38"/>
      <c r="S3040" s="25" t="n">
        <f aca="false">SUM(F3040,H3040,J3040,K3040,L3040,M3040)</f>
        <v>36.11899984</v>
      </c>
      <c r="T3040" s="25" t="n">
        <f aca="false">SUM(F3040,H3040,J3040,K3040,L3040,M3040,Q3040)</f>
        <v>36.11899984</v>
      </c>
      <c r="AMH3040" s="13"/>
      <c r="AMI3040" s="0"/>
      <c r="AMJ3040" s="0"/>
    </row>
    <row r="3041" s="39" customFormat="true" ht="13.8" hidden="false" customHeight="false" outlineLevel="0" collapsed="false">
      <c r="A3041" s="16" t="n">
        <v>40306321</v>
      </c>
      <c r="B3041" s="17" t="s">
        <v>3070</v>
      </c>
      <c r="C3041" s="18" t="n">
        <v>0.04</v>
      </c>
      <c r="D3041" s="18" t="s">
        <v>2637</v>
      </c>
      <c r="E3041" s="16" t="s">
        <v>50</v>
      </c>
      <c r="F3041" s="19" t="n">
        <f aca="false">IF(C3041="",VLOOKUP(E3041,'PORTE E UCO'!$A$5:$D$46,4,0),VLOOKUP(E3041,'PORTE E UCO'!$A$5:$D$46,4,0)*C3041)</f>
        <v>0.70646224</v>
      </c>
      <c r="G3041" s="20" t="n">
        <v>2.484</v>
      </c>
      <c r="H3041" s="21" t="n">
        <f aca="false">G3041*$R$2</f>
        <v>48.869301888</v>
      </c>
      <c r="I3041" s="16" t="n">
        <v>0</v>
      </c>
      <c r="J3041" s="22" t="str">
        <f aca="false">IF(I3041&gt;=1,F3041*$J$2,"")</f>
        <v/>
      </c>
      <c r="K3041" s="22" t="str">
        <f aca="false">IF(I3041&gt;=2,F3041*$K$2,"")</f>
        <v/>
      </c>
      <c r="L3041" s="22" t="str">
        <f aca="false">IF(I3041&gt;=3,F3041*$L$2,"")</f>
        <v/>
      </c>
      <c r="M3041" s="22" t="str">
        <f aca="false">IF(I3041&gt;=4,F3041*$M$2,"")</f>
        <v/>
      </c>
      <c r="N3041" s="16" t="n">
        <v>0</v>
      </c>
      <c r="O3041" s="16" t="n">
        <v>0</v>
      </c>
      <c r="P3041" s="23" t="n">
        <v>0</v>
      </c>
      <c r="Q3041" s="22"/>
      <c r="R3041" s="38"/>
      <c r="S3041" s="25" t="n">
        <f aca="false">SUM(F3041,H3041,J3041,K3041,L3041,M3041)</f>
        <v>49.575764128</v>
      </c>
      <c r="T3041" s="25" t="n">
        <f aca="false">SUM(F3041,H3041,J3041,K3041,L3041,M3041,Q3041)</f>
        <v>49.575764128</v>
      </c>
      <c r="AMH3041" s="13"/>
      <c r="AMI3041" s="0"/>
      <c r="AMJ3041" s="0"/>
    </row>
    <row r="3042" s="39" customFormat="true" ht="13.8" hidden="false" customHeight="false" outlineLevel="0" collapsed="false">
      <c r="A3042" s="27" t="n">
        <v>40307921</v>
      </c>
      <c r="B3042" s="28" t="s">
        <v>3071</v>
      </c>
      <c r="C3042" s="29" t="n">
        <v>0.1</v>
      </c>
      <c r="D3042" s="29" t="s">
        <v>2637</v>
      </c>
      <c r="E3042" s="27" t="s">
        <v>50</v>
      </c>
      <c r="F3042" s="19" t="n">
        <f aca="false">IF(C3042="",VLOOKUP(E3042,'PORTE E UCO'!$A$5:$D$46,4,0),VLOOKUP(E3042,'PORTE E UCO'!$A$5:$D$46,4,0)*C3042)</f>
        <v>1.7661556</v>
      </c>
      <c r="G3042" s="30" t="n">
        <v>6.017</v>
      </c>
      <c r="H3042" s="21" t="n">
        <f aca="false">G3042*$R$2</f>
        <v>118.376243744</v>
      </c>
      <c r="I3042" s="27" t="n">
        <v>0</v>
      </c>
      <c r="J3042" s="22" t="str">
        <f aca="false">IF(I3042&gt;=1,F3042*$J$2,"")</f>
        <v/>
      </c>
      <c r="K3042" s="22" t="str">
        <f aca="false">IF(I3042&gt;=2,F3042*$K$2,"")</f>
        <v/>
      </c>
      <c r="L3042" s="22" t="str">
        <f aca="false">IF(I3042&gt;=3,F3042*$L$2,"")</f>
        <v/>
      </c>
      <c r="M3042" s="22" t="str">
        <f aca="false">IF(I3042&gt;=4,F3042*$M$2,"")</f>
        <v/>
      </c>
      <c r="N3042" s="27" t="n">
        <v>0</v>
      </c>
      <c r="O3042" s="27" t="n">
        <v>0</v>
      </c>
      <c r="P3042" s="31" t="n">
        <v>0</v>
      </c>
      <c r="Q3042" s="32"/>
      <c r="R3042" s="38"/>
      <c r="S3042" s="25" t="n">
        <f aca="false">SUM(F3042,H3042,J3042,K3042,L3042,M3042)</f>
        <v>120.142399344</v>
      </c>
      <c r="T3042" s="25" t="n">
        <f aca="false">SUM(F3042,H3042,J3042,K3042,L3042,M3042,Q3042)</f>
        <v>120.142399344</v>
      </c>
      <c r="AMH3042" s="13"/>
      <c r="AMI3042" s="0"/>
      <c r="AMJ3042" s="0"/>
    </row>
    <row r="3043" s="39" customFormat="true" ht="13.8" hidden="false" customHeight="false" outlineLevel="0" collapsed="false">
      <c r="A3043" s="16" t="n">
        <v>40306070</v>
      </c>
      <c r="B3043" s="17" t="s">
        <v>3072</v>
      </c>
      <c r="C3043" s="18" t="n">
        <v>0.04</v>
      </c>
      <c r="D3043" s="18" t="s">
        <v>2637</v>
      </c>
      <c r="E3043" s="16" t="s">
        <v>50</v>
      </c>
      <c r="F3043" s="19" t="n">
        <f aca="false">IF(C3043="",VLOOKUP(E3043,'PORTE E UCO'!$A$5:$D$46,4,0),VLOOKUP(E3043,'PORTE E UCO'!$A$5:$D$46,4,0)*C3043)</f>
        <v>0.70646224</v>
      </c>
      <c r="G3043" s="20" t="n">
        <v>1.8</v>
      </c>
      <c r="H3043" s="21" t="n">
        <f aca="false">G3043*$R$2</f>
        <v>35.4125376</v>
      </c>
      <c r="I3043" s="16" t="n">
        <v>0</v>
      </c>
      <c r="J3043" s="22" t="str">
        <f aca="false">IF(I3043&gt;=1,F3043*$J$2,"")</f>
        <v/>
      </c>
      <c r="K3043" s="22" t="str">
        <f aca="false">IF(I3043&gt;=2,F3043*$K$2,"")</f>
        <v/>
      </c>
      <c r="L3043" s="22" t="str">
        <f aca="false">IF(I3043&gt;=3,F3043*$L$2,"")</f>
        <v/>
      </c>
      <c r="M3043" s="22" t="str">
        <f aca="false">IF(I3043&gt;=4,F3043*$M$2,"")</f>
        <v/>
      </c>
      <c r="N3043" s="16" t="n">
        <v>0</v>
      </c>
      <c r="O3043" s="16" t="n">
        <v>0</v>
      </c>
      <c r="P3043" s="23" t="n">
        <v>0</v>
      </c>
      <c r="Q3043" s="22"/>
      <c r="R3043" s="38"/>
      <c r="S3043" s="25" t="n">
        <f aca="false">SUM(F3043,H3043,J3043,K3043,L3043,M3043)</f>
        <v>36.11899984</v>
      </c>
      <c r="T3043" s="25" t="n">
        <f aca="false">SUM(F3043,H3043,J3043,K3043,L3043,M3043,Q3043)</f>
        <v>36.11899984</v>
      </c>
      <c r="AMH3043" s="13"/>
      <c r="AMI3043" s="0"/>
      <c r="AMJ3043" s="0"/>
    </row>
    <row r="3044" s="39" customFormat="true" ht="13.8" hidden="false" customHeight="false" outlineLevel="0" collapsed="false">
      <c r="A3044" s="27" t="n">
        <v>40306089</v>
      </c>
      <c r="B3044" s="28" t="s">
        <v>3073</v>
      </c>
      <c r="C3044" s="29" t="n">
        <v>0.04</v>
      </c>
      <c r="D3044" s="29" t="s">
        <v>2637</v>
      </c>
      <c r="E3044" s="27" t="s">
        <v>50</v>
      </c>
      <c r="F3044" s="19" t="n">
        <f aca="false">IF(C3044="",VLOOKUP(E3044,'PORTE E UCO'!$A$5:$D$46,4,0),VLOOKUP(E3044,'PORTE E UCO'!$A$5:$D$46,4,0)*C3044)</f>
        <v>0.70646224</v>
      </c>
      <c r="G3044" s="30" t="n">
        <v>1.8</v>
      </c>
      <c r="H3044" s="21" t="n">
        <f aca="false">G3044*$R$2</f>
        <v>35.4125376</v>
      </c>
      <c r="I3044" s="27" t="n">
        <v>0</v>
      </c>
      <c r="J3044" s="22" t="str">
        <f aca="false">IF(I3044&gt;=1,F3044*$J$2,"")</f>
        <v/>
      </c>
      <c r="K3044" s="22" t="str">
        <f aca="false">IF(I3044&gt;=2,F3044*$K$2,"")</f>
        <v/>
      </c>
      <c r="L3044" s="22" t="str">
        <f aca="false">IF(I3044&gt;=3,F3044*$L$2,"")</f>
        <v/>
      </c>
      <c r="M3044" s="22" t="str">
        <f aca="false">IF(I3044&gt;=4,F3044*$M$2,"")</f>
        <v/>
      </c>
      <c r="N3044" s="27" t="n">
        <v>0</v>
      </c>
      <c r="O3044" s="27" t="n">
        <v>0</v>
      </c>
      <c r="P3044" s="31" t="n">
        <v>0</v>
      </c>
      <c r="Q3044" s="32"/>
      <c r="R3044" s="38"/>
      <c r="S3044" s="25" t="n">
        <f aca="false">SUM(F3044,H3044,J3044,K3044,L3044,M3044)</f>
        <v>36.11899984</v>
      </c>
      <c r="T3044" s="25" t="n">
        <f aca="false">SUM(F3044,H3044,J3044,K3044,L3044,M3044,Q3044)</f>
        <v>36.11899984</v>
      </c>
      <c r="AMH3044" s="13"/>
      <c r="AMI3044" s="0"/>
      <c r="AMJ3044" s="0"/>
    </row>
    <row r="3045" s="39" customFormat="true" ht="13.8" hidden="false" customHeight="false" outlineLevel="0" collapsed="false">
      <c r="A3045" s="16" t="n">
        <v>40306097</v>
      </c>
      <c r="B3045" s="17" t="s">
        <v>3074</v>
      </c>
      <c r="C3045" s="18" t="n">
        <v>0.1</v>
      </c>
      <c r="D3045" s="18" t="s">
        <v>2637</v>
      </c>
      <c r="E3045" s="16" t="s">
        <v>50</v>
      </c>
      <c r="F3045" s="19" t="n">
        <f aca="false">IF(C3045="",VLOOKUP(E3045,'PORTE E UCO'!$A$5:$D$46,4,0),VLOOKUP(E3045,'PORTE E UCO'!$A$5:$D$46,4,0)*C3045)</f>
        <v>1.7661556</v>
      </c>
      <c r="G3045" s="20" t="n">
        <v>2.844</v>
      </c>
      <c r="H3045" s="21" t="n">
        <f aca="false">G3045*$R$2</f>
        <v>55.951809408</v>
      </c>
      <c r="I3045" s="16" t="n">
        <v>0</v>
      </c>
      <c r="J3045" s="22" t="str">
        <f aca="false">IF(I3045&gt;=1,F3045*$J$2,"")</f>
        <v/>
      </c>
      <c r="K3045" s="22" t="str">
        <f aca="false">IF(I3045&gt;=2,F3045*$K$2,"")</f>
        <v/>
      </c>
      <c r="L3045" s="22" t="str">
        <f aca="false">IF(I3045&gt;=3,F3045*$L$2,"")</f>
        <v/>
      </c>
      <c r="M3045" s="22" t="str">
        <f aca="false">IF(I3045&gt;=4,F3045*$M$2,"")</f>
        <v/>
      </c>
      <c r="N3045" s="16" t="n">
        <v>0</v>
      </c>
      <c r="O3045" s="16" t="n">
        <v>0</v>
      </c>
      <c r="P3045" s="23" t="n">
        <v>0</v>
      </c>
      <c r="Q3045" s="22"/>
      <c r="R3045" s="38"/>
      <c r="S3045" s="25" t="n">
        <f aca="false">SUM(F3045,H3045,J3045,K3045,L3045,M3045)</f>
        <v>57.717965008</v>
      </c>
      <c r="T3045" s="25" t="n">
        <f aca="false">SUM(F3045,H3045,J3045,K3045,L3045,M3045,Q3045)</f>
        <v>57.717965008</v>
      </c>
      <c r="AMH3045" s="13"/>
      <c r="AMI3045" s="0"/>
      <c r="AMJ3045" s="0"/>
    </row>
    <row r="3046" s="39" customFormat="true" ht="13.8" hidden="false" customHeight="false" outlineLevel="0" collapsed="false">
      <c r="A3046" s="27" t="n">
        <v>40306330</v>
      </c>
      <c r="B3046" s="28" t="s">
        <v>3075</v>
      </c>
      <c r="C3046" s="29" t="n">
        <v>0.04</v>
      </c>
      <c r="D3046" s="29" t="s">
        <v>2637</v>
      </c>
      <c r="E3046" s="27" t="s">
        <v>50</v>
      </c>
      <c r="F3046" s="19" t="n">
        <f aca="false">IF(C3046="",VLOOKUP(E3046,'PORTE E UCO'!$A$5:$D$46,4,0),VLOOKUP(E3046,'PORTE E UCO'!$A$5:$D$46,4,0)*C3046)</f>
        <v>0.70646224</v>
      </c>
      <c r="G3046" s="30" t="n">
        <v>2.484</v>
      </c>
      <c r="H3046" s="21" t="n">
        <f aca="false">G3046*$R$2</f>
        <v>48.869301888</v>
      </c>
      <c r="I3046" s="27" t="n">
        <v>0</v>
      </c>
      <c r="J3046" s="22" t="str">
        <f aca="false">IF(I3046&gt;=1,F3046*$J$2,"")</f>
        <v/>
      </c>
      <c r="K3046" s="22" t="str">
        <f aca="false">IF(I3046&gt;=2,F3046*$K$2,"")</f>
        <v/>
      </c>
      <c r="L3046" s="22" t="str">
        <f aca="false">IF(I3046&gt;=3,F3046*$L$2,"")</f>
        <v/>
      </c>
      <c r="M3046" s="22" t="str">
        <f aca="false">IF(I3046&gt;=4,F3046*$M$2,"")</f>
        <v/>
      </c>
      <c r="N3046" s="27" t="n">
        <v>0</v>
      </c>
      <c r="O3046" s="27" t="n">
        <v>0</v>
      </c>
      <c r="P3046" s="31" t="n">
        <v>0</v>
      </c>
      <c r="Q3046" s="32"/>
      <c r="R3046" s="38"/>
      <c r="S3046" s="25" t="n">
        <f aca="false">SUM(F3046,H3046,J3046,K3046,L3046,M3046)</f>
        <v>49.575764128</v>
      </c>
      <c r="T3046" s="25" t="n">
        <f aca="false">SUM(F3046,H3046,J3046,K3046,L3046,M3046,Q3046)</f>
        <v>49.575764128</v>
      </c>
      <c r="AMH3046" s="13"/>
      <c r="AMI3046" s="0"/>
      <c r="AMJ3046" s="0"/>
    </row>
    <row r="3047" s="39" customFormat="true" ht="13.8" hidden="false" customHeight="false" outlineLevel="0" collapsed="false">
      <c r="A3047" s="16" t="n">
        <v>40306348</v>
      </c>
      <c r="B3047" s="17" t="s">
        <v>3076</v>
      </c>
      <c r="C3047" s="18" t="n">
        <v>0.04</v>
      </c>
      <c r="D3047" s="18" t="s">
        <v>2637</v>
      </c>
      <c r="E3047" s="16" t="s">
        <v>50</v>
      </c>
      <c r="F3047" s="19" t="n">
        <f aca="false">IF(C3047="",VLOOKUP(E3047,'PORTE E UCO'!$A$5:$D$46,4,0),VLOOKUP(E3047,'PORTE E UCO'!$A$5:$D$46,4,0)*C3047)</f>
        <v>0.70646224</v>
      </c>
      <c r="G3047" s="20" t="n">
        <v>2.484</v>
      </c>
      <c r="H3047" s="21" t="n">
        <f aca="false">G3047*$R$2</f>
        <v>48.869301888</v>
      </c>
      <c r="I3047" s="16" t="n">
        <v>0</v>
      </c>
      <c r="J3047" s="22" t="str">
        <f aca="false">IF(I3047&gt;=1,F3047*$J$2,"")</f>
        <v/>
      </c>
      <c r="K3047" s="22" t="str">
        <f aca="false">IF(I3047&gt;=2,F3047*$K$2,"")</f>
        <v/>
      </c>
      <c r="L3047" s="22" t="str">
        <f aca="false">IF(I3047&gt;=3,F3047*$L$2,"")</f>
        <v/>
      </c>
      <c r="M3047" s="22" t="str">
        <f aca="false">IF(I3047&gt;=4,F3047*$M$2,"")</f>
        <v/>
      </c>
      <c r="N3047" s="16" t="n">
        <v>0</v>
      </c>
      <c r="O3047" s="16" t="n">
        <v>0</v>
      </c>
      <c r="P3047" s="23" t="n">
        <v>0</v>
      </c>
      <c r="Q3047" s="22"/>
      <c r="R3047" s="38"/>
      <c r="S3047" s="25" t="n">
        <f aca="false">SUM(F3047,H3047,J3047,K3047,L3047,M3047)</f>
        <v>49.575764128</v>
      </c>
      <c r="T3047" s="25" t="n">
        <f aca="false">SUM(F3047,H3047,J3047,K3047,L3047,M3047,Q3047)</f>
        <v>49.575764128</v>
      </c>
      <c r="AMH3047" s="13"/>
      <c r="AMI3047" s="0"/>
      <c r="AMJ3047" s="0"/>
    </row>
    <row r="3048" s="39" customFormat="true" ht="13.8" hidden="false" customHeight="false" outlineLevel="0" collapsed="false">
      <c r="A3048" s="27" t="n">
        <v>40306364</v>
      </c>
      <c r="B3048" s="28" t="s">
        <v>3077</v>
      </c>
      <c r="C3048" s="29" t="n">
        <v>0.04</v>
      </c>
      <c r="D3048" s="29" t="s">
        <v>2637</v>
      </c>
      <c r="E3048" s="27" t="s">
        <v>50</v>
      </c>
      <c r="F3048" s="19" t="n">
        <f aca="false">IF(C3048="",VLOOKUP(E3048,'PORTE E UCO'!$A$5:$D$46,4,0),VLOOKUP(E3048,'PORTE E UCO'!$A$5:$D$46,4,0)*C3048)</f>
        <v>0.70646224</v>
      </c>
      <c r="G3048" s="30" t="n">
        <v>2.187</v>
      </c>
      <c r="H3048" s="21" t="n">
        <f aca="false">G3048*$R$2</f>
        <v>43.026233184</v>
      </c>
      <c r="I3048" s="27" t="n">
        <v>0</v>
      </c>
      <c r="J3048" s="22" t="str">
        <f aca="false">IF(I3048&gt;=1,F3048*$J$2,"")</f>
        <v/>
      </c>
      <c r="K3048" s="22" t="str">
        <f aca="false">IF(I3048&gt;=2,F3048*$K$2,"")</f>
        <v/>
      </c>
      <c r="L3048" s="22" t="str">
        <f aca="false">IF(I3048&gt;=3,F3048*$L$2,"")</f>
        <v/>
      </c>
      <c r="M3048" s="22" t="str">
        <f aca="false">IF(I3048&gt;=4,F3048*$M$2,"")</f>
        <v/>
      </c>
      <c r="N3048" s="27" t="n">
        <v>0</v>
      </c>
      <c r="O3048" s="27" t="n">
        <v>0</v>
      </c>
      <c r="P3048" s="31" t="n">
        <v>0</v>
      </c>
      <c r="Q3048" s="32"/>
      <c r="R3048" s="38"/>
      <c r="S3048" s="25" t="n">
        <f aca="false">SUM(F3048,H3048,J3048,K3048,L3048,M3048)</f>
        <v>43.732695424</v>
      </c>
      <c r="T3048" s="25" t="n">
        <f aca="false">SUM(F3048,H3048,J3048,K3048,L3048,M3048,Q3048)</f>
        <v>43.732695424</v>
      </c>
      <c r="AMH3048" s="13"/>
      <c r="AMI3048" s="0"/>
      <c r="AMJ3048" s="0"/>
    </row>
    <row r="3049" s="39" customFormat="true" ht="13.8" hidden="false" customHeight="false" outlineLevel="0" collapsed="false">
      <c r="A3049" s="16" t="n">
        <v>40306356</v>
      </c>
      <c r="B3049" s="17" t="s">
        <v>3078</v>
      </c>
      <c r="C3049" s="18" t="n">
        <v>0.04</v>
      </c>
      <c r="D3049" s="18" t="s">
        <v>2637</v>
      </c>
      <c r="E3049" s="16" t="s">
        <v>50</v>
      </c>
      <c r="F3049" s="19" t="n">
        <f aca="false">IF(C3049="",VLOOKUP(E3049,'PORTE E UCO'!$A$5:$D$46,4,0),VLOOKUP(E3049,'PORTE E UCO'!$A$5:$D$46,4,0)*C3049)</f>
        <v>0.70646224</v>
      </c>
      <c r="G3049" s="20" t="n">
        <v>1.413</v>
      </c>
      <c r="H3049" s="21" t="n">
        <f aca="false">G3049*$R$2</f>
        <v>27.798842016</v>
      </c>
      <c r="I3049" s="16" t="n">
        <v>0</v>
      </c>
      <c r="J3049" s="22" t="str">
        <f aca="false">IF(I3049&gt;=1,F3049*$J$2,"")</f>
        <v/>
      </c>
      <c r="K3049" s="22" t="str">
        <f aca="false">IF(I3049&gt;=2,F3049*$K$2,"")</f>
        <v/>
      </c>
      <c r="L3049" s="22" t="str">
        <f aca="false">IF(I3049&gt;=3,F3049*$L$2,"")</f>
        <v/>
      </c>
      <c r="M3049" s="22" t="str">
        <f aca="false">IF(I3049&gt;=4,F3049*$M$2,"")</f>
        <v/>
      </c>
      <c r="N3049" s="16" t="n">
        <v>0</v>
      </c>
      <c r="O3049" s="16" t="n">
        <v>0</v>
      </c>
      <c r="P3049" s="23" t="n">
        <v>0</v>
      </c>
      <c r="Q3049" s="22"/>
      <c r="R3049" s="38"/>
      <c r="S3049" s="25" t="n">
        <f aca="false">SUM(F3049,H3049,J3049,K3049,L3049,M3049)</f>
        <v>28.505304256</v>
      </c>
      <c r="T3049" s="25" t="n">
        <f aca="false">SUM(F3049,H3049,J3049,K3049,L3049,M3049,Q3049)</f>
        <v>28.505304256</v>
      </c>
      <c r="AMH3049" s="13"/>
      <c r="AMI3049" s="0"/>
      <c r="AMJ3049" s="0"/>
    </row>
    <row r="3050" s="39" customFormat="true" ht="13.8" hidden="false" customHeight="false" outlineLevel="0" collapsed="false">
      <c r="A3050" s="27" t="n">
        <v>40306372</v>
      </c>
      <c r="B3050" s="28" t="s">
        <v>3079</v>
      </c>
      <c r="C3050" s="29" t="n">
        <v>0.04</v>
      </c>
      <c r="D3050" s="29" t="s">
        <v>2637</v>
      </c>
      <c r="E3050" s="27" t="s">
        <v>50</v>
      </c>
      <c r="F3050" s="19" t="n">
        <f aca="false">IF(C3050="",VLOOKUP(E3050,'PORTE E UCO'!$A$5:$D$46,4,0),VLOOKUP(E3050,'PORTE E UCO'!$A$5:$D$46,4,0)*C3050)</f>
        <v>0.70646224</v>
      </c>
      <c r="G3050" s="30" t="n">
        <v>1.8</v>
      </c>
      <c r="H3050" s="21" t="n">
        <f aca="false">G3050*$R$2</f>
        <v>35.4125376</v>
      </c>
      <c r="I3050" s="27" t="n">
        <v>0</v>
      </c>
      <c r="J3050" s="22" t="str">
        <f aca="false">IF(I3050&gt;=1,F3050*$J$2,"")</f>
        <v/>
      </c>
      <c r="K3050" s="22" t="str">
        <f aca="false">IF(I3050&gt;=2,F3050*$K$2,"")</f>
        <v/>
      </c>
      <c r="L3050" s="22" t="str">
        <f aca="false">IF(I3050&gt;=3,F3050*$L$2,"")</f>
        <v/>
      </c>
      <c r="M3050" s="22" t="str">
        <f aca="false">IF(I3050&gt;=4,F3050*$M$2,"")</f>
        <v/>
      </c>
      <c r="N3050" s="27" t="n">
        <v>0</v>
      </c>
      <c r="O3050" s="27" t="n">
        <v>0</v>
      </c>
      <c r="P3050" s="31" t="n">
        <v>0</v>
      </c>
      <c r="Q3050" s="32"/>
      <c r="R3050" s="38"/>
      <c r="S3050" s="25" t="n">
        <f aca="false">SUM(F3050,H3050,J3050,K3050,L3050,M3050)</f>
        <v>36.11899984</v>
      </c>
      <c r="T3050" s="25" t="n">
        <f aca="false">SUM(F3050,H3050,J3050,K3050,L3050,M3050,Q3050)</f>
        <v>36.11899984</v>
      </c>
      <c r="AMH3050" s="13"/>
      <c r="AMI3050" s="0"/>
      <c r="AMJ3050" s="0"/>
    </row>
    <row r="3051" s="39" customFormat="true" ht="13.8" hidden="false" customHeight="false" outlineLevel="0" collapsed="false">
      <c r="A3051" s="16" t="n">
        <v>40306380</v>
      </c>
      <c r="B3051" s="17" t="s">
        <v>3080</v>
      </c>
      <c r="C3051" s="18" t="n">
        <v>0.04</v>
      </c>
      <c r="D3051" s="18" t="s">
        <v>2637</v>
      </c>
      <c r="E3051" s="16" t="s">
        <v>50</v>
      </c>
      <c r="F3051" s="19" t="n">
        <f aca="false">IF(C3051="",VLOOKUP(E3051,'PORTE E UCO'!$A$5:$D$46,4,0),VLOOKUP(E3051,'PORTE E UCO'!$A$5:$D$46,4,0)*C3051)</f>
        <v>0.70646224</v>
      </c>
      <c r="G3051" s="20" t="n">
        <v>1.8</v>
      </c>
      <c r="H3051" s="21" t="n">
        <f aca="false">G3051*$R$2</f>
        <v>35.4125376</v>
      </c>
      <c r="I3051" s="16" t="n">
        <v>0</v>
      </c>
      <c r="J3051" s="22" t="str">
        <f aca="false">IF(I3051&gt;=1,F3051*$J$2,"")</f>
        <v/>
      </c>
      <c r="K3051" s="22" t="str">
        <f aca="false">IF(I3051&gt;=2,F3051*$K$2,"")</f>
        <v/>
      </c>
      <c r="L3051" s="22" t="str">
        <f aca="false">IF(I3051&gt;=3,F3051*$L$2,"")</f>
        <v/>
      </c>
      <c r="M3051" s="22" t="str">
        <f aca="false">IF(I3051&gt;=4,F3051*$M$2,"")</f>
        <v/>
      </c>
      <c r="N3051" s="16" t="n">
        <v>0</v>
      </c>
      <c r="O3051" s="16" t="n">
        <v>0</v>
      </c>
      <c r="P3051" s="23" t="n">
        <v>0</v>
      </c>
      <c r="Q3051" s="22"/>
      <c r="R3051" s="38"/>
      <c r="S3051" s="25" t="n">
        <f aca="false">SUM(F3051,H3051,J3051,K3051,L3051,M3051)</f>
        <v>36.11899984</v>
      </c>
      <c r="T3051" s="25" t="n">
        <f aca="false">SUM(F3051,H3051,J3051,K3051,L3051,M3051,Q3051)</f>
        <v>36.11899984</v>
      </c>
      <c r="AMH3051" s="13"/>
      <c r="AMI3051" s="0"/>
      <c r="AMJ3051" s="0"/>
    </row>
    <row r="3052" s="39" customFormat="true" ht="13.8" hidden="false" customHeight="false" outlineLevel="0" collapsed="false">
      <c r="A3052" s="27" t="n">
        <v>40306399</v>
      </c>
      <c r="B3052" s="28" t="s">
        <v>3081</v>
      </c>
      <c r="C3052" s="29" t="n">
        <v>0.04</v>
      </c>
      <c r="D3052" s="29" t="s">
        <v>2637</v>
      </c>
      <c r="E3052" s="27" t="s">
        <v>50</v>
      </c>
      <c r="F3052" s="19" t="n">
        <f aca="false">IF(C3052="",VLOOKUP(E3052,'PORTE E UCO'!$A$5:$D$46,4,0),VLOOKUP(E3052,'PORTE E UCO'!$A$5:$D$46,4,0)*C3052)</f>
        <v>0.70646224</v>
      </c>
      <c r="G3052" s="30" t="n">
        <v>1.8</v>
      </c>
      <c r="H3052" s="21" t="n">
        <f aca="false">G3052*$R$2</f>
        <v>35.4125376</v>
      </c>
      <c r="I3052" s="27" t="n">
        <v>0</v>
      </c>
      <c r="J3052" s="22" t="str">
        <f aca="false">IF(I3052&gt;=1,F3052*$J$2,"")</f>
        <v/>
      </c>
      <c r="K3052" s="22" t="str">
        <f aca="false">IF(I3052&gt;=2,F3052*$K$2,"")</f>
        <v/>
      </c>
      <c r="L3052" s="22" t="str">
        <f aca="false">IF(I3052&gt;=3,F3052*$L$2,"")</f>
        <v/>
      </c>
      <c r="M3052" s="22" t="str">
        <f aca="false">IF(I3052&gt;=4,F3052*$M$2,"")</f>
        <v/>
      </c>
      <c r="N3052" s="27" t="n">
        <v>0</v>
      </c>
      <c r="O3052" s="27" t="n">
        <v>0</v>
      </c>
      <c r="P3052" s="31" t="n">
        <v>0</v>
      </c>
      <c r="Q3052" s="32"/>
      <c r="R3052" s="38"/>
      <c r="S3052" s="25" t="n">
        <f aca="false">SUM(F3052,H3052,J3052,K3052,L3052,M3052)</f>
        <v>36.11899984</v>
      </c>
      <c r="T3052" s="25" t="n">
        <f aca="false">SUM(F3052,H3052,J3052,K3052,L3052,M3052,Q3052)</f>
        <v>36.11899984</v>
      </c>
      <c r="AMH3052" s="13"/>
      <c r="AMI3052" s="0"/>
      <c r="AMJ3052" s="0"/>
    </row>
    <row r="3053" s="39" customFormat="true" ht="13.8" hidden="false" customHeight="false" outlineLevel="0" collapsed="false">
      <c r="A3053" s="16" t="n">
        <v>40306402</v>
      </c>
      <c r="B3053" s="17" t="s">
        <v>3082</v>
      </c>
      <c r="C3053" s="18" t="n">
        <v>0.04</v>
      </c>
      <c r="D3053" s="18" t="s">
        <v>2637</v>
      </c>
      <c r="E3053" s="16" t="s">
        <v>50</v>
      </c>
      <c r="F3053" s="19" t="n">
        <f aca="false">IF(C3053="",VLOOKUP(E3053,'PORTE E UCO'!$A$5:$D$46,4,0),VLOOKUP(E3053,'PORTE E UCO'!$A$5:$D$46,4,0)*C3053)</f>
        <v>0.70646224</v>
      </c>
      <c r="G3053" s="20" t="n">
        <v>2.484</v>
      </c>
      <c r="H3053" s="21" t="n">
        <f aca="false">G3053*$R$2</f>
        <v>48.869301888</v>
      </c>
      <c r="I3053" s="16" t="n">
        <v>0</v>
      </c>
      <c r="J3053" s="22" t="str">
        <f aca="false">IF(I3053&gt;=1,F3053*$J$2,"")</f>
        <v/>
      </c>
      <c r="K3053" s="22" t="str">
        <f aca="false">IF(I3053&gt;=2,F3053*$K$2,"")</f>
        <v/>
      </c>
      <c r="L3053" s="22" t="str">
        <f aca="false">IF(I3053&gt;=3,F3053*$L$2,"")</f>
        <v/>
      </c>
      <c r="M3053" s="22" t="str">
        <f aca="false">IF(I3053&gt;=4,F3053*$M$2,"")</f>
        <v/>
      </c>
      <c r="N3053" s="16" t="n">
        <v>0</v>
      </c>
      <c r="O3053" s="16" t="n">
        <v>0</v>
      </c>
      <c r="P3053" s="23" t="n">
        <v>0</v>
      </c>
      <c r="Q3053" s="22"/>
      <c r="R3053" s="38"/>
      <c r="S3053" s="25" t="n">
        <f aca="false">SUM(F3053,H3053,J3053,K3053,L3053,M3053)</f>
        <v>49.575764128</v>
      </c>
      <c r="T3053" s="25" t="n">
        <f aca="false">SUM(F3053,H3053,J3053,K3053,L3053,M3053,Q3053)</f>
        <v>49.575764128</v>
      </c>
      <c r="AMH3053" s="13"/>
      <c r="AMI3053" s="0"/>
      <c r="AMJ3053" s="0"/>
    </row>
    <row r="3054" s="39" customFormat="true" ht="13.8" hidden="false" customHeight="false" outlineLevel="0" collapsed="false">
      <c r="A3054" s="27" t="n">
        <v>40306410</v>
      </c>
      <c r="B3054" s="28" t="s">
        <v>3083</v>
      </c>
      <c r="C3054" s="29" t="n">
        <v>0.04</v>
      </c>
      <c r="D3054" s="29" t="s">
        <v>2637</v>
      </c>
      <c r="E3054" s="27" t="s">
        <v>50</v>
      </c>
      <c r="F3054" s="19" t="n">
        <f aca="false">IF(C3054="",VLOOKUP(E3054,'PORTE E UCO'!$A$5:$D$46,4,0),VLOOKUP(E3054,'PORTE E UCO'!$A$5:$D$46,4,0)*C3054)</f>
        <v>0.70646224</v>
      </c>
      <c r="G3054" s="30" t="n">
        <v>2.484</v>
      </c>
      <c r="H3054" s="21" t="n">
        <f aca="false">G3054*$R$2</f>
        <v>48.869301888</v>
      </c>
      <c r="I3054" s="27" t="n">
        <v>0</v>
      </c>
      <c r="J3054" s="22" t="str">
        <f aca="false">IF(I3054&gt;=1,F3054*$J$2,"")</f>
        <v/>
      </c>
      <c r="K3054" s="22" t="str">
        <f aca="false">IF(I3054&gt;=2,F3054*$K$2,"")</f>
        <v/>
      </c>
      <c r="L3054" s="22" t="str">
        <f aca="false">IF(I3054&gt;=3,F3054*$L$2,"")</f>
        <v/>
      </c>
      <c r="M3054" s="22" t="str">
        <f aca="false">IF(I3054&gt;=4,F3054*$M$2,"")</f>
        <v/>
      </c>
      <c r="N3054" s="27" t="n">
        <v>0</v>
      </c>
      <c r="O3054" s="27" t="n">
        <v>0</v>
      </c>
      <c r="P3054" s="31" t="n">
        <v>0</v>
      </c>
      <c r="Q3054" s="32"/>
      <c r="R3054" s="38"/>
      <c r="S3054" s="25" t="n">
        <f aca="false">SUM(F3054,H3054,J3054,K3054,L3054,M3054)</f>
        <v>49.575764128</v>
      </c>
      <c r="T3054" s="25" t="n">
        <f aca="false">SUM(F3054,H3054,J3054,K3054,L3054,M3054,Q3054)</f>
        <v>49.575764128</v>
      </c>
      <c r="AMH3054" s="13"/>
      <c r="AMI3054" s="0"/>
      <c r="AMJ3054" s="0"/>
    </row>
    <row r="3055" s="39" customFormat="true" ht="13.8" hidden="false" customHeight="false" outlineLevel="0" collapsed="false">
      <c r="A3055" s="16" t="n">
        <v>40306429</v>
      </c>
      <c r="B3055" s="17" t="s">
        <v>3084</v>
      </c>
      <c r="C3055" s="18" t="n">
        <v>0.04</v>
      </c>
      <c r="D3055" s="18" t="s">
        <v>2637</v>
      </c>
      <c r="E3055" s="16" t="s">
        <v>50</v>
      </c>
      <c r="F3055" s="19" t="n">
        <f aca="false">IF(C3055="",VLOOKUP(E3055,'PORTE E UCO'!$A$5:$D$46,4,0),VLOOKUP(E3055,'PORTE E UCO'!$A$5:$D$46,4,0)*C3055)</f>
        <v>0.70646224</v>
      </c>
      <c r="G3055" s="20" t="n">
        <v>1.8</v>
      </c>
      <c r="H3055" s="21" t="n">
        <f aca="false">G3055*$R$2</f>
        <v>35.4125376</v>
      </c>
      <c r="I3055" s="16" t="n">
        <v>0</v>
      </c>
      <c r="J3055" s="22" t="str">
        <f aca="false">IF(I3055&gt;=1,F3055*$J$2,"")</f>
        <v/>
      </c>
      <c r="K3055" s="22" t="str">
        <f aca="false">IF(I3055&gt;=2,F3055*$K$2,"")</f>
        <v/>
      </c>
      <c r="L3055" s="22" t="str">
        <f aca="false">IF(I3055&gt;=3,F3055*$L$2,"")</f>
        <v/>
      </c>
      <c r="M3055" s="22" t="str">
        <f aca="false">IF(I3055&gt;=4,F3055*$M$2,"")</f>
        <v/>
      </c>
      <c r="N3055" s="16" t="n">
        <v>0</v>
      </c>
      <c r="O3055" s="16" t="n">
        <v>0</v>
      </c>
      <c r="P3055" s="23" t="n">
        <v>0</v>
      </c>
      <c r="Q3055" s="22"/>
      <c r="R3055" s="38"/>
      <c r="S3055" s="25" t="n">
        <f aca="false">SUM(F3055,H3055,J3055,K3055,L3055,M3055)</f>
        <v>36.11899984</v>
      </c>
      <c r="T3055" s="25" t="n">
        <f aca="false">SUM(F3055,H3055,J3055,K3055,L3055,M3055,Q3055)</f>
        <v>36.11899984</v>
      </c>
      <c r="AMH3055" s="13"/>
      <c r="AMI3055" s="0"/>
      <c r="AMJ3055" s="0"/>
    </row>
    <row r="3056" s="39" customFormat="true" ht="13.8" hidden="false" customHeight="false" outlineLevel="0" collapsed="false">
      <c r="A3056" s="27" t="n">
        <v>40306437</v>
      </c>
      <c r="B3056" s="28" t="s">
        <v>3085</v>
      </c>
      <c r="C3056" s="29" t="n">
        <v>0.04</v>
      </c>
      <c r="D3056" s="29" t="s">
        <v>2637</v>
      </c>
      <c r="E3056" s="27" t="s">
        <v>50</v>
      </c>
      <c r="F3056" s="19" t="n">
        <f aca="false">IF(C3056="",VLOOKUP(E3056,'PORTE E UCO'!$A$5:$D$46,4,0),VLOOKUP(E3056,'PORTE E UCO'!$A$5:$D$46,4,0)*C3056)</f>
        <v>0.70646224</v>
      </c>
      <c r="G3056" s="30" t="n">
        <v>3.13</v>
      </c>
      <c r="H3056" s="21" t="n">
        <f aca="false">G3056*$R$2</f>
        <v>61.57846816</v>
      </c>
      <c r="I3056" s="27" t="n">
        <v>0</v>
      </c>
      <c r="J3056" s="22" t="str">
        <f aca="false">IF(I3056&gt;=1,F3056*$J$2,"")</f>
        <v/>
      </c>
      <c r="K3056" s="22" t="str">
        <f aca="false">IF(I3056&gt;=2,F3056*$K$2,"")</f>
        <v/>
      </c>
      <c r="L3056" s="22" t="str">
        <f aca="false">IF(I3056&gt;=3,F3056*$L$2,"")</f>
        <v/>
      </c>
      <c r="M3056" s="22" t="str">
        <f aca="false">IF(I3056&gt;=4,F3056*$M$2,"")</f>
        <v/>
      </c>
      <c r="N3056" s="27" t="n">
        <v>0</v>
      </c>
      <c r="O3056" s="27" t="n">
        <v>0</v>
      </c>
      <c r="P3056" s="31" t="n">
        <v>0</v>
      </c>
      <c r="Q3056" s="32"/>
      <c r="R3056" s="38"/>
      <c r="S3056" s="25" t="n">
        <f aca="false">SUM(F3056,H3056,J3056,K3056,L3056,M3056)</f>
        <v>62.2849304</v>
      </c>
      <c r="T3056" s="25" t="n">
        <f aca="false">SUM(F3056,H3056,J3056,K3056,L3056,M3056,Q3056)</f>
        <v>62.2849304</v>
      </c>
      <c r="AMH3056" s="13"/>
      <c r="AMI3056" s="0"/>
      <c r="AMJ3056" s="0"/>
    </row>
    <row r="3057" s="39" customFormat="true" ht="13.8" hidden="false" customHeight="false" outlineLevel="0" collapsed="false">
      <c r="A3057" s="16" t="n">
        <v>40306100</v>
      </c>
      <c r="B3057" s="17" t="s">
        <v>3086</v>
      </c>
      <c r="C3057" s="18" t="n">
        <v>0.04</v>
      </c>
      <c r="D3057" s="18" t="s">
        <v>2637</v>
      </c>
      <c r="E3057" s="16" t="s">
        <v>50</v>
      </c>
      <c r="F3057" s="19" t="n">
        <f aca="false">IF(C3057="",VLOOKUP(E3057,'PORTE E UCO'!$A$5:$D$46,4,0),VLOOKUP(E3057,'PORTE E UCO'!$A$5:$D$46,4,0)*C3057)</f>
        <v>0.70646224</v>
      </c>
      <c r="G3057" s="20" t="n">
        <v>1.8</v>
      </c>
      <c r="H3057" s="21" t="n">
        <f aca="false">G3057*$R$2</f>
        <v>35.4125376</v>
      </c>
      <c r="I3057" s="16" t="n">
        <v>0</v>
      </c>
      <c r="J3057" s="22" t="str">
        <f aca="false">IF(I3057&gt;=1,F3057*$J$2,"")</f>
        <v/>
      </c>
      <c r="K3057" s="22" t="str">
        <f aca="false">IF(I3057&gt;=2,F3057*$K$2,"")</f>
        <v/>
      </c>
      <c r="L3057" s="22" t="str">
        <f aca="false">IF(I3057&gt;=3,F3057*$L$2,"")</f>
        <v/>
      </c>
      <c r="M3057" s="22" t="str">
        <f aca="false">IF(I3057&gt;=4,F3057*$M$2,"")</f>
        <v/>
      </c>
      <c r="N3057" s="16" t="n">
        <v>0</v>
      </c>
      <c r="O3057" s="16" t="n">
        <v>0</v>
      </c>
      <c r="P3057" s="23" t="n">
        <v>0</v>
      </c>
      <c r="Q3057" s="22"/>
      <c r="R3057" s="38"/>
      <c r="S3057" s="25" t="n">
        <f aca="false">SUM(F3057,H3057,J3057,K3057,L3057,M3057)</f>
        <v>36.11899984</v>
      </c>
      <c r="T3057" s="25" t="n">
        <f aca="false">SUM(F3057,H3057,J3057,K3057,L3057,M3057,Q3057)</f>
        <v>36.11899984</v>
      </c>
      <c r="AMH3057" s="13"/>
      <c r="AMI3057" s="0"/>
      <c r="AMJ3057" s="0"/>
    </row>
    <row r="3058" s="39" customFormat="true" ht="13.8" hidden="false" customHeight="false" outlineLevel="0" collapsed="false">
      <c r="A3058" s="27" t="n">
        <v>40306119</v>
      </c>
      <c r="B3058" s="28" t="s">
        <v>3087</v>
      </c>
      <c r="C3058" s="29" t="n">
        <v>0.04</v>
      </c>
      <c r="D3058" s="29" t="s">
        <v>2637</v>
      </c>
      <c r="E3058" s="27" t="s">
        <v>50</v>
      </c>
      <c r="F3058" s="19" t="n">
        <f aca="false">IF(C3058="",VLOOKUP(E3058,'PORTE E UCO'!$A$5:$D$46,4,0),VLOOKUP(E3058,'PORTE E UCO'!$A$5:$D$46,4,0)*C3058)</f>
        <v>0.70646224</v>
      </c>
      <c r="G3058" s="30" t="n">
        <v>1.8</v>
      </c>
      <c r="H3058" s="21" t="n">
        <f aca="false">G3058*$R$2</f>
        <v>35.4125376</v>
      </c>
      <c r="I3058" s="27" t="n">
        <v>0</v>
      </c>
      <c r="J3058" s="22" t="str">
        <f aca="false">IF(I3058&gt;=1,F3058*$J$2,"")</f>
        <v/>
      </c>
      <c r="K3058" s="22" t="str">
        <f aca="false">IF(I3058&gt;=2,F3058*$K$2,"")</f>
        <v/>
      </c>
      <c r="L3058" s="22" t="str">
        <f aca="false">IF(I3058&gt;=3,F3058*$L$2,"")</f>
        <v/>
      </c>
      <c r="M3058" s="22" t="str">
        <f aca="false">IF(I3058&gt;=4,F3058*$M$2,"")</f>
        <v/>
      </c>
      <c r="N3058" s="27" t="n">
        <v>0</v>
      </c>
      <c r="O3058" s="27" t="n">
        <v>0</v>
      </c>
      <c r="P3058" s="31" t="n">
        <v>0</v>
      </c>
      <c r="Q3058" s="32"/>
      <c r="R3058" s="38"/>
      <c r="S3058" s="25" t="n">
        <f aca="false">SUM(F3058,H3058,J3058,K3058,L3058,M3058)</f>
        <v>36.11899984</v>
      </c>
      <c r="T3058" s="25" t="n">
        <f aca="false">SUM(F3058,H3058,J3058,K3058,L3058,M3058,Q3058)</f>
        <v>36.11899984</v>
      </c>
      <c r="AMH3058" s="13"/>
      <c r="AMI3058" s="0"/>
      <c r="AMJ3058" s="0"/>
    </row>
    <row r="3059" s="39" customFormat="true" ht="13.8" hidden="false" customHeight="false" outlineLevel="0" collapsed="false">
      <c r="A3059" s="16" t="n">
        <v>40306127</v>
      </c>
      <c r="B3059" s="17" t="s">
        <v>3088</v>
      </c>
      <c r="C3059" s="18" t="n">
        <v>0.04</v>
      </c>
      <c r="D3059" s="18" t="s">
        <v>2637</v>
      </c>
      <c r="E3059" s="16" t="s">
        <v>50</v>
      </c>
      <c r="F3059" s="19" t="n">
        <f aca="false">IF(C3059="",VLOOKUP(E3059,'PORTE E UCO'!$A$5:$D$46,4,0),VLOOKUP(E3059,'PORTE E UCO'!$A$5:$D$46,4,0)*C3059)</f>
        <v>0.70646224</v>
      </c>
      <c r="G3059" s="20" t="n">
        <v>1.8</v>
      </c>
      <c r="H3059" s="21" t="n">
        <f aca="false">G3059*$R$2</f>
        <v>35.4125376</v>
      </c>
      <c r="I3059" s="16" t="n">
        <v>0</v>
      </c>
      <c r="J3059" s="22" t="str">
        <f aca="false">IF(I3059&gt;=1,F3059*$J$2,"")</f>
        <v/>
      </c>
      <c r="K3059" s="22" t="str">
        <f aca="false">IF(I3059&gt;=2,F3059*$K$2,"")</f>
        <v/>
      </c>
      <c r="L3059" s="22" t="str">
        <f aca="false">IF(I3059&gt;=3,F3059*$L$2,"")</f>
        <v/>
      </c>
      <c r="M3059" s="22" t="str">
        <f aca="false">IF(I3059&gt;=4,F3059*$M$2,"")</f>
        <v/>
      </c>
      <c r="N3059" s="16" t="n">
        <v>0</v>
      </c>
      <c r="O3059" s="16" t="n">
        <v>0</v>
      </c>
      <c r="P3059" s="23" t="n">
        <v>0</v>
      </c>
      <c r="Q3059" s="22"/>
      <c r="R3059" s="38"/>
      <c r="S3059" s="25" t="n">
        <f aca="false">SUM(F3059,H3059,J3059,K3059,L3059,M3059)</f>
        <v>36.11899984</v>
      </c>
      <c r="T3059" s="25" t="n">
        <f aca="false">SUM(F3059,H3059,J3059,K3059,L3059,M3059,Q3059)</f>
        <v>36.11899984</v>
      </c>
      <c r="AMH3059" s="13"/>
      <c r="AMI3059" s="0"/>
      <c r="AMJ3059" s="0"/>
    </row>
    <row r="3060" s="39" customFormat="true" ht="13.8" hidden="false" customHeight="false" outlineLevel="0" collapsed="false">
      <c r="A3060" s="27" t="n">
        <v>40306445</v>
      </c>
      <c r="B3060" s="28" t="s">
        <v>3089</v>
      </c>
      <c r="C3060" s="29" t="n">
        <v>0.04</v>
      </c>
      <c r="D3060" s="29" t="s">
        <v>2637</v>
      </c>
      <c r="E3060" s="27" t="s">
        <v>50</v>
      </c>
      <c r="F3060" s="19" t="n">
        <f aca="false">IF(C3060="",VLOOKUP(E3060,'PORTE E UCO'!$A$5:$D$46,4,0),VLOOKUP(E3060,'PORTE E UCO'!$A$5:$D$46,4,0)*C3060)</f>
        <v>0.70646224</v>
      </c>
      <c r="G3060" s="30" t="n">
        <v>1.17</v>
      </c>
      <c r="H3060" s="21" t="n">
        <f aca="false">G3060*$R$2</f>
        <v>23.01814944</v>
      </c>
      <c r="I3060" s="27" t="n">
        <v>0</v>
      </c>
      <c r="J3060" s="22" t="str">
        <f aca="false">IF(I3060&gt;=1,F3060*$J$2,"")</f>
        <v/>
      </c>
      <c r="K3060" s="22" t="str">
        <f aca="false">IF(I3060&gt;=2,F3060*$K$2,"")</f>
        <v/>
      </c>
      <c r="L3060" s="22" t="str">
        <f aca="false">IF(I3060&gt;=3,F3060*$L$2,"")</f>
        <v/>
      </c>
      <c r="M3060" s="22" t="str">
        <f aca="false">IF(I3060&gt;=4,F3060*$M$2,"")</f>
        <v/>
      </c>
      <c r="N3060" s="27" t="n">
        <v>0</v>
      </c>
      <c r="O3060" s="27" t="n">
        <v>0</v>
      </c>
      <c r="P3060" s="31" t="n">
        <v>0</v>
      </c>
      <c r="Q3060" s="32"/>
      <c r="R3060" s="38"/>
      <c r="S3060" s="25" t="n">
        <f aca="false">SUM(F3060,H3060,J3060,K3060,L3060,M3060)</f>
        <v>23.72461168</v>
      </c>
      <c r="T3060" s="25" t="n">
        <f aca="false">SUM(F3060,H3060,J3060,K3060,L3060,M3060,Q3060)</f>
        <v>23.72461168</v>
      </c>
      <c r="AMH3060" s="13"/>
      <c r="AMI3060" s="0"/>
      <c r="AMJ3060" s="0"/>
    </row>
    <row r="3061" s="39" customFormat="true" ht="13.8" hidden="false" customHeight="false" outlineLevel="0" collapsed="false">
      <c r="A3061" s="16" t="n">
        <v>40308405</v>
      </c>
      <c r="B3061" s="17" t="s">
        <v>3090</v>
      </c>
      <c r="C3061" s="18" t="n">
        <v>0.04</v>
      </c>
      <c r="D3061" s="18" t="s">
        <v>2637</v>
      </c>
      <c r="E3061" s="16" t="s">
        <v>50</v>
      </c>
      <c r="F3061" s="19" t="n">
        <f aca="false">IF(C3061="",VLOOKUP(E3061,'PORTE E UCO'!$A$5:$D$46,4,0),VLOOKUP(E3061,'PORTE E UCO'!$A$5:$D$46,4,0)*C3061)</f>
        <v>0.70646224</v>
      </c>
      <c r="G3061" s="20" t="n">
        <v>2.166</v>
      </c>
      <c r="H3061" s="21" t="n">
        <f aca="false">G3061*$R$2</f>
        <v>42.613086912</v>
      </c>
      <c r="I3061" s="16" t="n">
        <v>0</v>
      </c>
      <c r="J3061" s="22" t="str">
        <f aca="false">IF(I3061&gt;=1,F3061*$J$2,"")</f>
        <v/>
      </c>
      <c r="K3061" s="22" t="str">
        <f aca="false">IF(I3061&gt;=2,F3061*$K$2,"")</f>
        <v/>
      </c>
      <c r="L3061" s="22" t="str">
        <f aca="false">IF(I3061&gt;=3,F3061*$L$2,"")</f>
        <v/>
      </c>
      <c r="M3061" s="22" t="str">
        <f aca="false">IF(I3061&gt;=4,F3061*$M$2,"")</f>
        <v/>
      </c>
      <c r="N3061" s="16" t="n">
        <v>0</v>
      </c>
      <c r="O3061" s="16" t="n">
        <v>0</v>
      </c>
      <c r="P3061" s="23" t="n">
        <v>0</v>
      </c>
      <c r="Q3061" s="22"/>
      <c r="R3061" s="38"/>
      <c r="S3061" s="25" t="n">
        <f aca="false">SUM(F3061,H3061,J3061,K3061,L3061,M3061)</f>
        <v>43.319549152</v>
      </c>
      <c r="T3061" s="25" t="n">
        <f aca="false">SUM(F3061,H3061,J3061,K3061,L3061,M3061,Q3061)</f>
        <v>43.319549152</v>
      </c>
      <c r="AMH3061" s="13"/>
      <c r="AMI3061" s="0"/>
      <c r="AMJ3061" s="0"/>
    </row>
    <row r="3062" s="39" customFormat="true" ht="13.8" hidden="false" customHeight="false" outlineLevel="0" collapsed="false">
      <c r="A3062" s="27" t="n">
        <v>40306453</v>
      </c>
      <c r="B3062" s="28" t="s">
        <v>3091</v>
      </c>
      <c r="C3062" s="29" t="n">
        <v>0.04</v>
      </c>
      <c r="D3062" s="29" t="s">
        <v>2637</v>
      </c>
      <c r="E3062" s="27" t="s">
        <v>50</v>
      </c>
      <c r="F3062" s="19" t="n">
        <f aca="false">IF(C3062="",VLOOKUP(E3062,'PORTE E UCO'!$A$5:$D$46,4,0),VLOOKUP(E3062,'PORTE E UCO'!$A$5:$D$46,4,0)*C3062)</f>
        <v>0.70646224</v>
      </c>
      <c r="G3062" s="30" t="n">
        <v>2.187</v>
      </c>
      <c r="H3062" s="21" t="n">
        <f aca="false">G3062*$R$2</f>
        <v>43.026233184</v>
      </c>
      <c r="I3062" s="27" t="n">
        <v>0</v>
      </c>
      <c r="J3062" s="22" t="str">
        <f aca="false">IF(I3062&gt;=1,F3062*$J$2,"")</f>
        <v/>
      </c>
      <c r="K3062" s="22" t="str">
        <f aca="false">IF(I3062&gt;=2,F3062*$K$2,"")</f>
        <v/>
      </c>
      <c r="L3062" s="22" t="str">
        <f aca="false">IF(I3062&gt;=3,F3062*$L$2,"")</f>
        <v/>
      </c>
      <c r="M3062" s="22" t="str">
        <f aca="false">IF(I3062&gt;=4,F3062*$M$2,"")</f>
        <v/>
      </c>
      <c r="N3062" s="27" t="n">
        <v>0</v>
      </c>
      <c r="O3062" s="27" t="n">
        <v>0</v>
      </c>
      <c r="P3062" s="31" t="n">
        <v>0</v>
      </c>
      <c r="Q3062" s="32"/>
      <c r="R3062" s="38"/>
      <c r="S3062" s="25" t="n">
        <f aca="false">SUM(F3062,H3062,J3062,K3062,L3062,M3062)</f>
        <v>43.732695424</v>
      </c>
      <c r="T3062" s="25" t="n">
        <f aca="false">SUM(F3062,H3062,J3062,K3062,L3062,M3062,Q3062)</f>
        <v>43.732695424</v>
      </c>
      <c r="AMH3062" s="13"/>
      <c r="AMI3062" s="0"/>
      <c r="AMJ3062" s="0"/>
    </row>
    <row r="3063" s="39" customFormat="true" ht="14.95" hidden="false" customHeight="false" outlineLevel="0" collapsed="false">
      <c r="A3063" s="16" t="n">
        <v>40306461</v>
      </c>
      <c r="B3063" s="17" t="s">
        <v>3092</v>
      </c>
      <c r="C3063" s="18" t="n">
        <v>0.1</v>
      </c>
      <c r="D3063" s="18" t="s">
        <v>2637</v>
      </c>
      <c r="E3063" s="16" t="s">
        <v>50</v>
      </c>
      <c r="F3063" s="19" t="n">
        <f aca="false">IF(C3063="",VLOOKUP(E3063,'PORTE E UCO'!$A$5:$D$46,4,0),VLOOKUP(E3063,'PORTE E UCO'!$A$5:$D$46,4,0)*C3063)</f>
        <v>1.7661556</v>
      </c>
      <c r="G3063" s="20" t="n">
        <v>3.294</v>
      </c>
      <c r="H3063" s="21" t="n">
        <f aca="false">G3063*$R$2</f>
        <v>64.804943808</v>
      </c>
      <c r="I3063" s="16" t="n">
        <v>0</v>
      </c>
      <c r="J3063" s="22" t="str">
        <f aca="false">IF(I3063&gt;=1,F3063*$J$2,"")</f>
        <v/>
      </c>
      <c r="K3063" s="22" t="str">
        <f aca="false">IF(I3063&gt;=2,F3063*$K$2,"")</f>
        <v/>
      </c>
      <c r="L3063" s="22" t="str">
        <f aca="false">IF(I3063&gt;=3,F3063*$L$2,"")</f>
        <v/>
      </c>
      <c r="M3063" s="22" t="str">
        <f aca="false">IF(I3063&gt;=4,F3063*$M$2,"")</f>
        <v/>
      </c>
      <c r="N3063" s="16" t="n">
        <v>0</v>
      </c>
      <c r="O3063" s="16" t="n">
        <v>0</v>
      </c>
      <c r="P3063" s="23" t="n">
        <v>0</v>
      </c>
      <c r="Q3063" s="22"/>
      <c r="R3063" s="38"/>
      <c r="S3063" s="25" t="n">
        <f aca="false">SUM(F3063,H3063,J3063,K3063,L3063,M3063)</f>
        <v>66.571099408</v>
      </c>
      <c r="T3063" s="25" t="n">
        <f aca="false">SUM(F3063,H3063,J3063,K3063,L3063,M3063,Q3063)</f>
        <v>66.571099408</v>
      </c>
      <c r="AMH3063" s="13"/>
      <c r="AMI3063" s="0"/>
      <c r="AMJ3063" s="0"/>
    </row>
    <row r="3064" s="39" customFormat="true" ht="13.8" hidden="false" customHeight="false" outlineLevel="0" collapsed="false">
      <c r="A3064" s="27" t="n">
        <v>40306470</v>
      </c>
      <c r="B3064" s="28" t="s">
        <v>3093</v>
      </c>
      <c r="C3064" s="29" t="n">
        <v>0.1</v>
      </c>
      <c r="D3064" s="29" t="s">
        <v>2637</v>
      </c>
      <c r="E3064" s="27" t="s">
        <v>50</v>
      </c>
      <c r="F3064" s="19" t="n">
        <f aca="false">IF(C3064="",VLOOKUP(E3064,'PORTE E UCO'!$A$5:$D$46,4,0),VLOOKUP(E3064,'PORTE E UCO'!$A$5:$D$46,4,0)*C3064)</f>
        <v>1.7661556</v>
      </c>
      <c r="G3064" s="30" t="n">
        <v>3.294</v>
      </c>
      <c r="H3064" s="21" t="n">
        <f aca="false">G3064*$R$2</f>
        <v>64.804943808</v>
      </c>
      <c r="I3064" s="27" t="n">
        <v>0</v>
      </c>
      <c r="J3064" s="22" t="str">
        <f aca="false">IF(I3064&gt;=1,F3064*$J$2,"")</f>
        <v/>
      </c>
      <c r="K3064" s="22" t="str">
        <f aca="false">IF(I3064&gt;=2,F3064*$K$2,"")</f>
        <v/>
      </c>
      <c r="L3064" s="22" t="str">
        <f aca="false">IF(I3064&gt;=3,F3064*$L$2,"")</f>
        <v/>
      </c>
      <c r="M3064" s="22" t="str">
        <f aca="false">IF(I3064&gt;=4,F3064*$M$2,"")</f>
        <v/>
      </c>
      <c r="N3064" s="27" t="n">
        <v>0</v>
      </c>
      <c r="O3064" s="27" t="n">
        <v>0</v>
      </c>
      <c r="P3064" s="31" t="n">
        <v>0</v>
      </c>
      <c r="Q3064" s="32"/>
      <c r="R3064" s="38"/>
      <c r="S3064" s="25" t="n">
        <f aca="false">SUM(F3064,H3064,J3064,K3064,L3064,M3064)</f>
        <v>66.571099408</v>
      </c>
      <c r="T3064" s="25" t="n">
        <f aca="false">SUM(F3064,H3064,J3064,K3064,L3064,M3064,Q3064)</f>
        <v>66.571099408</v>
      </c>
      <c r="AMH3064" s="13"/>
      <c r="AMI3064" s="0"/>
      <c r="AMJ3064" s="0"/>
    </row>
    <row r="3065" s="39" customFormat="true" ht="13.8" hidden="false" customHeight="false" outlineLevel="0" collapsed="false">
      <c r="A3065" s="16" t="n">
        <v>40306488</v>
      </c>
      <c r="B3065" s="17" t="s">
        <v>3094</v>
      </c>
      <c r="C3065" s="18" t="n">
        <v>0.04</v>
      </c>
      <c r="D3065" s="18" t="s">
        <v>2637</v>
      </c>
      <c r="E3065" s="16" t="s">
        <v>50</v>
      </c>
      <c r="F3065" s="19" t="n">
        <f aca="false">IF(C3065="",VLOOKUP(E3065,'PORTE E UCO'!$A$5:$D$46,4,0),VLOOKUP(E3065,'PORTE E UCO'!$A$5:$D$46,4,0)*C3065)</f>
        <v>0.70646224</v>
      </c>
      <c r="G3065" s="20" t="n">
        <v>1.44</v>
      </c>
      <c r="H3065" s="21" t="n">
        <f aca="false">G3065*$R$2</f>
        <v>28.33003008</v>
      </c>
      <c r="I3065" s="16" t="n">
        <v>0</v>
      </c>
      <c r="J3065" s="22" t="str">
        <f aca="false">IF(I3065&gt;=1,F3065*$J$2,"")</f>
        <v/>
      </c>
      <c r="K3065" s="22" t="str">
        <f aca="false">IF(I3065&gt;=2,F3065*$K$2,"")</f>
        <v/>
      </c>
      <c r="L3065" s="22" t="str">
        <f aca="false">IF(I3065&gt;=3,F3065*$L$2,"")</f>
        <v/>
      </c>
      <c r="M3065" s="22" t="str">
        <f aca="false">IF(I3065&gt;=4,F3065*$M$2,"")</f>
        <v/>
      </c>
      <c r="N3065" s="16" t="n">
        <v>0</v>
      </c>
      <c r="O3065" s="16" t="n">
        <v>0</v>
      </c>
      <c r="P3065" s="23" t="n">
        <v>0</v>
      </c>
      <c r="Q3065" s="22"/>
      <c r="R3065" s="38"/>
      <c r="S3065" s="25" t="n">
        <f aca="false">SUM(F3065,H3065,J3065,K3065,L3065,M3065)</f>
        <v>29.03649232</v>
      </c>
      <c r="T3065" s="25" t="n">
        <f aca="false">SUM(F3065,H3065,J3065,K3065,L3065,M3065,Q3065)</f>
        <v>29.03649232</v>
      </c>
      <c r="AMH3065" s="13"/>
      <c r="AMI3065" s="0"/>
      <c r="AMJ3065" s="0"/>
    </row>
    <row r="3066" s="39" customFormat="true" ht="13.8" hidden="false" customHeight="false" outlineLevel="0" collapsed="false">
      <c r="A3066" s="27" t="n">
        <v>40306496</v>
      </c>
      <c r="B3066" s="28" t="s">
        <v>3095</v>
      </c>
      <c r="C3066" s="29" t="n">
        <v>0.04</v>
      </c>
      <c r="D3066" s="29" t="s">
        <v>2637</v>
      </c>
      <c r="E3066" s="27" t="s">
        <v>50</v>
      </c>
      <c r="F3066" s="19" t="n">
        <f aca="false">IF(C3066="",VLOOKUP(E3066,'PORTE E UCO'!$A$5:$D$46,4,0),VLOOKUP(E3066,'PORTE E UCO'!$A$5:$D$46,4,0)*C3066)</f>
        <v>0.70646224</v>
      </c>
      <c r="G3066" s="30" t="n">
        <v>1.8</v>
      </c>
      <c r="H3066" s="21" t="n">
        <f aca="false">G3066*$R$2</f>
        <v>35.4125376</v>
      </c>
      <c r="I3066" s="27" t="n">
        <v>0</v>
      </c>
      <c r="J3066" s="22" t="str">
        <f aca="false">IF(I3066&gt;=1,F3066*$J$2,"")</f>
        <v/>
      </c>
      <c r="K3066" s="22" t="str">
        <f aca="false">IF(I3066&gt;=2,F3066*$K$2,"")</f>
        <v/>
      </c>
      <c r="L3066" s="22" t="str">
        <f aca="false">IF(I3066&gt;=3,F3066*$L$2,"")</f>
        <v/>
      </c>
      <c r="M3066" s="22" t="str">
        <f aca="false">IF(I3066&gt;=4,F3066*$M$2,"")</f>
        <v/>
      </c>
      <c r="N3066" s="27" t="n">
        <v>0</v>
      </c>
      <c r="O3066" s="27" t="n">
        <v>0</v>
      </c>
      <c r="P3066" s="31" t="n">
        <v>0</v>
      </c>
      <c r="Q3066" s="32"/>
      <c r="R3066" s="38"/>
      <c r="S3066" s="25" t="n">
        <f aca="false">SUM(F3066,H3066,J3066,K3066,L3066,M3066)</f>
        <v>36.11899984</v>
      </c>
      <c r="T3066" s="25" t="n">
        <f aca="false">SUM(F3066,H3066,J3066,K3066,L3066,M3066,Q3066)</f>
        <v>36.11899984</v>
      </c>
      <c r="AMH3066" s="13"/>
      <c r="AMI3066" s="0"/>
      <c r="AMJ3066" s="0"/>
    </row>
    <row r="3067" s="39" customFormat="true" ht="13.8" hidden="false" customHeight="false" outlineLevel="0" collapsed="false">
      <c r="A3067" s="16" t="n">
        <v>40306500</v>
      </c>
      <c r="B3067" s="17" t="s">
        <v>3096</v>
      </c>
      <c r="C3067" s="18" t="n">
        <v>0.04</v>
      </c>
      <c r="D3067" s="18" t="s">
        <v>2637</v>
      </c>
      <c r="E3067" s="16" t="s">
        <v>50</v>
      </c>
      <c r="F3067" s="19" t="n">
        <f aca="false">IF(C3067="",VLOOKUP(E3067,'PORTE E UCO'!$A$5:$D$46,4,0),VLOOKUP(E3067,'PORTE E UCO'!$A$5:$D$46,4,0)*C3067)</f>
        <v>0.70646224</v>
      </c>
      <c r="G3067" s="20" t="n">
        <v>1.8</v>
      </c>
      <c r="H3067" s="21" t="n">
        <f aca="false">G3067*$R$2</f>
        <v>35.4125376</v>
      </c>
      <c r="I3067" s="16" t="n">
        <v>0</v>
      </c>
      <c r="J3067" s="22" t="str">
        <f aca="false">IF(I3067&gt;=1,F3067*$J$2,"")</f>
        <v/>
      </c>
      <c r="K3067" s="22" t="str">
        <f aca="false">IF(I3067&gt;=2,F3067*$K$2,"")</f>
        <v/>
      </c>
      <c r="L3067" s="22" t="str">
        <f aca="false">IF(I3067&gt;=3,F3067*$L$2,"")</f>
        <v/>
      </c>
      <c r="M3067" s="22" t="str">
        <f aca="false">IF(I3067&gt;=4,F3067*$M$2,"")</f>
        <v/>
      </c>
      <c r="N3067" s="16" t="n">
        <v>0</v>
      </c>
      <c r="O3067" s="16" t="n">
        <v>0</v>
      </c>
      <c r="P3067" s="23" t="n">
        <v>0</v>
      </c>
      <c r="Q3067" s="22"/>
      <c r="R3067" s="38"/>
      <c r="S3067" s="25" t="n">
        <f aca="false">SUM(F3067,H3067,J3067,K3067,L3067,M3067)</f>
        <v>36.11899984</v>
      </c>
      <c r="T3067" s="25" t="n">
        <f aca="false">SUM(F3067,H3067,J3067,K3067,L3067,M3067,Q3067)</f>
        <v>36.11899984</v>
      </c>
      <c r="AMH3067" s="13"/>
      <c r="AMI3067" s="0"/>
      <c r="AMJ3067" s="0"/>
    </row>
    <row r="3068" s="39" customFormat="true" ht="13.8" hidden="false" customHeight="false" outlineLevel="0" collapsed="false">
      <c r="A3068" s="27" t="n">
        <v>40306518</v>
      </c>
      <c r="B3068" s="28" t="s">
        <v>3097</v>
      </c>
      <c r="C3068" s="29" t="n">
        <v>0.04</v>
      </c>
      <c r="D3068" s="29" t="s">
        <v>2637</v>
      </c>
      <c r="E3068" s="27" t="s">
        <v>50</v>
      </c>
      <c r="F3068" s="19" t="n">
        <f aca="false">IF(C3068="",VLOOKUP(E3068,'PORTE E UCO'!$A$5:$D$46,4,0),VLOOKUP(E3068,'PORTE E UCO'!$A$5:$D$46,4,0)*C3068)</f>
        <v>0.70646224</v>
      </c>
      <c r="G3068" s="30" t="n">
        <v>2.187</v>
      </c>
      <c r="H3068" s="21" t="n">
        <f aca="false">G3068*$R$2</f>
        <v>43.026233184</v>
      </c>
      <c r="I3068" s="27" t="n">
        <v>0</v>
      </c>
      <c r="J3068" s="22" t="str">
        <f aca="false">IF(I3068&gt;=1,F3068*$J$2,"")</f>
        <v/>
      </c>
      <c r="K3068" s="22" t="str">
        <f aca="false">IF(I3068&gt;=2,F3068*$K$2,"")</f>
        <v/>
      </c>
      <c r="L3068" s="22" t="str">
        <f aca="false">IF(I3068&gt;=3,F3068*$L$2,"")</f>
        <v/>
      </c>
      <c r="M3068" s="22" t="str">
        <f aca="false">IF(I3068&gt;=4,F3068*$M$2,"")</f>
        <v/>
      </c>
      <c r="N3068" s="27" t="n">
        <v>0</v>
      </c>
      <c r="O3068" s="27" t="n">
        <v>0</v>
      </c>
      <c r="P3068" s="31" t="n">
        <v>0</v>
      </c>
      <c r="Q3068" s="32"/>
      <c r="R3068" s="38"/>
      <c r="S3068" s="25" t="n">
        <f aca="false">SUM(F3068,H3068,J3068,K3068,L3068,M3068)</f>
        <v>43.732695424</v>
      </c>
      <c r="T3068" s="25" t="n">
        <f aca="false">SUM(F3068,H3068,J3068,K3068,L3068,M3068,Q3068)</f>
        <v>43.732695424</v>
      </c>
      <c r="AMH3068" s="13"/>
      <c r="AMI3068" s="0"/>
      <c r="AMJ3068" s="0"/>
    </row>
    <row r="3069" s="39" customFormat="true" ht="13.8" hidden="false" customHeight="false" outlineLevel="0" collapsed="false">
      <c r="A3069" s="16" t="n">
        <v>40306526</v>
      </c>
      <c r="B3069" s="17" t="s">
        <v>3098</v>
      </c>
      <c r="C3069" s="18" t="n">
        <v>0.01</v>
      </c>
      <c r="D3069" s="18" t="s">
        <v>2637</v>
      </c>
      <c r="E3069" s="16" t="s">
        <v>50</v>
      </c>
      <c r="F3069" s="19" t="n">
        <f aca="false">IF(C3069="",VLOOKUP(E3069,'PORTE E UCO'!$A$5:$D$46,4,0),VLOOKUP(E3069,'PORTE E UCO'!$A$5:$D$46,4,0)*C3069)</f>
        <v>0.17661556</v>
      </c>
      <c r="G3069" s="20" t="n">
        <v>0.72</v>
      </c>
      <c r="H3069" s="21" t="n">
        <f aca="false">G3069*$R$2</f>
        <v>14.16501504</v>
      </c>
      <c r="I3069" s="16" t="n">
        <v>0</v>
      </c>
      <c r="J3069" s="22" t="str">
        <f aca="false">IF(I3069&gt;=1,F3069*$J$2,"")</f>
        <v/>
      </c>
      <c r="K3069" s="22" t="str">
        <f aca="false">IF(I3069&gt;=2,F3069*$K$2,"")</f>
        <v/>
      </c>
      <c r="L3069" s="22" t="str">
        <f aca="false">IF(I3069&gt;=3,F3069*$L$2,"")</f>
        <v/>
      </c>
      <c r="M3069" s="22" t="str">
        <f aca="false">IF(I3069&gt;=4,F3069*$M$2,"")</f>
        <v/>
      </c>
      <c r="N3069" s="16" t="n">
        <v>0</v>
      </c>
      <c r="O3069" s="16" t="n">
        <v>0</v>
      </c>
      <c r="P3069" s="23" t="n">
        <v>0</v>
      </c>
      <c r="Q3069" s="22"/>
      <c r="R3069" s="38"/>
      <c r="S3069" s="25" t="n">
        <f aca="false">SUM(F3069,H3069,J3069,K3069,L3069,M3069)</f>
        <v>14.3416306</v>
      </c>
      <c r="T3069" s="25" t="n">
        <f aca="false">SUM(F3069,H3069,J3069,K3069,L3069,M3069,Q3069)</f>
        <v>14.3416306</v>
      </c>
      <c r="AMH3069" s="13"/>
      <c r="AMI3069" s="0"/>
      <c r="AMJ3069" s="0"/>
    </row>
    <row r="3070" s="39" customFormat="true" ht="13.8" hidden="false" customHeight="false" outlineLevel="0" collapsed="false">
      <c r="A3070" s="27" t="n">
        <v>40306534</v>
      </c>
      <c r="B3070" s="28" t="s">
        <v>3099</v>
      </c>
      <c r="C3070" s="29" t="n">
        <v>0.1</v>
      </c>
      <c r="D3070" s="29" t="s">
        <v>2637</v>
      </c>
      <c r="E3070" s="27" t="s">
        <v>50</v>
      </c>
      <c r="F3070" s="19" t="n">
        <f aca="false">IF(C3070="",VLOOKUP(E3070,'PORTE E UCO'!$A$5:$D$46,4,0),VLOOKUP(E3070,'PORTE E UCO'!$A$5:$D$46,4,0)*C3070)</f>
        <v>1.7661556</v>
      </c>
      <c r="G3070" s="30" t="n">
        <v>3.294</v>
      </c>
      <c r="H3070" s="21" t="n">
        <f aca="false">G3070*$R$2</f>
        <v>64.804943808</v>
      </c>
      <c r="I3070" s="27" t="n">
        <v>0</v>
      </c>
      <c r="J3070" s="22" t="str">
        <f aca="false">IF(I3070&gt;=1,F3070*$J$2,"")</f>
        <v/>
      </c>
      <c r="K3070" s="22" t="str">
        <f aca="false">IF(I3070&gt;=2,F3070*$K$2,"")</f>
        <v/>
      </c>
      <c r="L3070" s="22" t="str">
        <f aca="false">IF(I3070&gt;=3,F3070*$L$2,"")</f>
        <v/>
      </c>
      <c r="M3070" s="22" t="str">
        <f aca="false">IF(I3070&gt;=4,F3070*$M$2,"")</f>
        <v/>
      </c>
      <c r="N3070" s="27" t="n">
        <v>0</v>
      </c>
      <c r="O3070" s="27" t="n">
        <v>0</v>
      </c>
      <c r="P3070" s="31" t="n">
        <v>0</v>
      </c>
      <c r="Q3070" s="32"/>
      <c r="R3070" s="38"/>
      <c r="S3070" s="25" t="n">
        <f aca="false">SUM(F3070,H3070,J3070,K3070,L3070,M3070)</f>
        <v>66.571099408</v>
      </c>
      <c r="T3070" s="25" t="n">
        <f aca="false">SUM(F3070,H3070,J3070,K3070,L3070,M3070,Q3070)</f>
        <v>66.571099408</v>
      </c>
      <c r="AMH3070" s="13"/>
      <c r="AMI3070" s="0"/>
      <c r="AMJ3070" s="0"/>
    </row>
    <row r="3071" s="39" customFormat="true" ht="13.8" hidden="false" customHeight="false" outlineLevel="0" collapsed="false">
      <c r="A3071" s="16" t="n">
        <v>40306542</v>
      </c>
      <c r="B3071" s="17" t="s">
        <v>3100</v>
      </c>
      <c r="C3071" s="18" t="n">
        <v>0.1</v>
      </c>
      <c r="D3071" s="18" t="s">
        <v>2637</v>
      </c>
      <c r="E3071" s="16" t="s">
        <v>50</v>
      </c>
      <c r="F3071" s="19" t="n">
        <f aca="false">IF(C3071="",VLOOKUP(E3071,'PORTE E UCO'!$A$5:$D$46,4,0),VLOOKUP(E3071,'PORTE E UCO'!$A$5:$D$46,4,0)*C3071)</f>
        <v>1.7661556</v>
      </c>
      <c r="G3071" s="20" t="n">
        <v>3.294</v>
      </c>
      <c r="H3071" s="21" t="n">
        <f aca="false">G3071*$R$2</f>
        <v>64.804943808</v>
      </c>
      <c r="I3071" s="16" t="n">
        <v>0</v>
      </c>
      <c r="J3071" s="22" t="str">
        <f aca="false">IF(I3071&gt;=1,F3071*$J$2,"")</f>
        <v/>
      </c>
      <c r="K3071" s="22" t="str">
        <f aca="false">IF(I3071&gt;=2,F3071*$K$2,"")</f>
        <v/>
      </c>
      <c r="L3071" s="22" t="str">
        <f aca="false">IF(I3071&gt;=3,F3071*$L$2,"")</f>
        <v/>
      </c>
      <c r="M3071" s="22" t="str">
        <f aca="false">IF(I3071&gt;=4,F3071*$M$2,"")</f>
        <v/>
      </c>
      <c r="N3071" s="16" t="n">
        <v>0</v>
      </c>
      <c r="O3071" s="16" t="n">
        <v>0</v>
      </c>
      <c r="P3071" s="23" t="n">
        <v>0</v>
      </c>
      <c r="Q3071" s="22"/>
      <c r="R3071" s="38"/>
      <c r="S3071" s="25" t="n">
        <f aca="false">SUM(F3071,H3071,J3071,K3071,L3071,M3071)</f>
        <v>66.571099408</v>
      </c>
      <c r="T3071" s="25" t="n">
        <f aca="false">SUM(F3071,H3071,J3071,K3071,L3071,M3071,Q3071)</f>
        <v>66.571099408</v>
      </c>
      <c r="AMH3071" s="13"/>
      <c r="AMI3071" s="0"/>
      <c r="AMJ3071" s="0"/>
    </row>
    <row r="3072" s="39" customFormat="true" ht="13.8" hidden="false" customHeight="false" outlineLevel="0" collapsed="false">
      <c r="A3072" s="27" t="n">
        <v>40306550</v>
      </c>
      <c r="B3072" s="28" t="s">
        <v>3101</v>
      </c>
      <c r="C3072" s="29" t="n">
        <v>0.1</v>
      </c>
      <c r="D3072" s="29" t="s">
        <v>2637</v>
      </c>
      <c r="E3072" s="27" t="s">
        <v>50</v>
      </c>
      <c r="F3072" s="19" t="n">
        <f aca="false">IF(C3072="",VLOOKUP(E3072,'PORTE E UCO'!$A$5:$D$46,4,0),VLOOKUP(E3072,'PORTE E UCO'!$A$5:$D$46,4,0)*C3072)</f>
        <v>1.7661556</v>
      </c>
      <c r="G3072" s="30" t="n">
        <v>3.294</v>
      </c>
      <c r="H3072" s="21" t="n">
        <f aca="false">G3072*$R$2</f>
        <v>64.804943808</v>
      </c>
      <c r="I3072" s="27" t="n">
        <v>0</v>
      </c>
      <c r="J3072" s="22" t="str">
        <f aca="false">IF(I3072&gt;=1,F3072*$J$2,"")</f>
        <v/>
      </c>
      <c r="K3072" s="22" t="str">
        <f aca="false">IF(I3072&gt;=2,F3072*$K$2,"")</f>
        <v/>
      </c>
      <c r="L3072" s="22" t="str">
        <f aca="false">IF(I3072&gt;=3,F3072*$L$2,"")</f>
        <v/>
      </c>
      <c r="M3072" s="22" t="str">
        <f aca="false">IF(I3072&gt;=4,F3072*$M$2,"")</f>
        <v/>
      </c>
      <c r="N3072" s="27" t="n">
        <v>0</v>
      </c>
      <c r="O3072" s="27" t="n">
        <v>0</v>
      </c>
      <c r="P3072" s="31" t="n">
        <v>0</v>
      </c>
      <c r="Q3072" s="32"/>
      <c r="R3072" s="38"/>
      <c r="S3072" s="25" t="n">
        <f aca="false">SUM(F3072,H3072,J3072,K3072,L3072,M3072)</f>
        <v>66.571099408</v>
      </c>
      <c r="T3072" s="25" t="n">
        <f aca="false">SUM(F3072,H3072,J3072,K3072,L3072,M3072,Q3072)</f>
        <v>66.571099408</v>
      </c>
      <c r="AMH3072" s="13"/>
      <c r="AMI3072" s="0"/>
      <c r="AMJ3072" s="0"/>
    </row>
    <row r="3073" s="39" customFormat="true" ht="13.8" hidden="false" customHeight="false" outlineLevel="0" collapsed="false">
      <c r="A3073" s="16" t="n">
        <v>40306569</v>
      </c>
      <c r="B3073" s="17" t="s">
        <v>3102</v>
      </c>
      <c r="C3073" s="18" t="n">
        <v>0.1</v>
      </c>
      <c r="D3073" s="18" t="s">
        <v>2637</v>
      </c>
      <c r="E3073" s="16" t="s">
        <v>50</v>
      </c>
      <c r="F3073" s="19" t="n">
        <f aca="false">IF(C3073="",VLOOKUP(E3073,'PORTE E UCO'!$A$5:$D$46,4,0),VLOOKUP(E3073,'PORTE E UCO'!$A$5:$D$46,4,0)*C3073)</f>
        <v>1.7661556</v>
      </c>
      <c r="G3073" s="20" t="n">
        <v>4.797</v>
      </c>
      <c r="H3073" s="21" t="n">
        <f aca="false">G3073*$R$2</f>
        <v>94.374412704</v>
      </c>
      <c r="I3073" s="16" t="n">
        <v>0</v>
      </c>
      <c r="J3073" s="22" t="str">
        <f aca="false">IF(I3073&gt;=1,F3073*$J$2,"")</f>
        <v/>
      </c>
      <c r="K3073" s="22" t="str">
        <f aca="false">IF(I3073&gt;=2,F3073*$K$2,"")</f>
        <v/>
      </c>
      <c r="L3073" s="22" t="str">
        <f aca="false">IF(I3073&gt;=3,F3073*$L$2,"")</f>
        <v/>
      </c>
      <c r="M3073" s="22" t="str">
        <f aca="false">IF(I3073&gt;=4,F3073*$M$2,"")</f>
        <v/>
      </c>
      <c r="N3073" s="16" t="n">
        <v>0</v>
      </c>
      <c r="O3073" s="16" t="n">
        <v>0</v>
      </c>
      <c r="P3073" s="23" t="n">
        <v>0</v>
      </c>
      <c r="Q3073" s="22"/>
      <c r="R3073" s="38"/>
      <c r="S3073" s="25" t="n">
        <f aca="false">SUM(F3073,H3073,J3073,K3073,L3073,M3073)</f>
        <v>96.140568304</v>
      </c>
      <c r="T3073" s="25" t="n">
        <f aca="false">SUM(F3073,H3073,J3073,K3073,L3073,M3073,Q3073)</f>
        <v>96.140568304</v>
      </c>
      <c r="AMH3073" s="13"/>
      <c r="AMI3073" s="0"/>
      <c r="AMJ3073" s="0"/>
    </row>
    <row r="3074" s="39" customFormat="true" ht="13.8" hidden="false" customHeight="false" outlineLevel="0" collapsed="false">
      <c r="A3074" s="27" t="n">
        <v>40306577</v>
      </c>
      <c r="B3074" s="28" t="s">
        <v>3103</v>
      </c>
      <c r="C3074" s="29" t="n">
        <v>0.1</v>
      </c>
      <c r="D3074" s="29" t="s">
        <v>2637</v>
      </c>
      <c r="E3074" s="27" t="s">
        <v>50</v>
      </c>
      <c r="F3074" s="19" t="n">
        <f aca="false">IF(C3074="",VLOOKUP(E3074,'PORTE E UCO'!$A$5:$D$46,4,0),VLOOKUP(E3074,'PORTE E UCO'!$A$5:$D$46,4,0)*C3074)</f>
        <v>1.7661556</v>
      </c>
      <c r="G3074" s="30" t="n">
        <v>4.797</v>
      </c>
      <c r="H3074" s="21" t="n">
        <f aca="false">G3074*$R$2</f>
        <v>94.374412704</v>
      </c>
      <c r="I3074" s="27" t="n">
        <v>0</v>
      </c>
      <c r="J3074" s="22" t="str">
        <f aca="false">IF(I3074&gt;=1,F3074*$J$2,"")</f>
        <v/>
      </c>
      <c r="K3074" s="22" t="str">
        <f aca="false">IF(I3074&gt;=2,F3074*$K$2,"")</f>
        <v/>
      </c>
      <c r="L3074" s="22" t="str">
        <f aca="false">IF(I3074&gt;=3,F3074*$L$2,"")</f>
        <v/>
      </c>
      <c r="M3074" s="22" t="str">
        <f aca="false">IF(I3074&gt;=4,F3074*$M$2,"")</f>
        <v/>
      </c>
      <c r="N3074" s="27" t="n">
        <v>0</v>
      </c>
      <c r="O3074" s="27" t="n">
        <v>0</v>
      </c>
      <c r="P3074" s="31" t="n">
        <v>0</v>
      </c>
      <c r="Q3074" s="32"/>
      <c r="R3074" s="38"/>
      <c r="S3074" s="25" t="n">
        <f aca="false">SUM(F3074,H3074,J3074,K3074,L3074,M3074)</f>
        <v>96.140568304</v>
      </c>
      <c r="T3074" s="25" t="n">
        <f aca="false">SUM(F3074,H3074,J3074,K3074,L3074,M3074,Q3074)</f>
        <v>96.140568304</v>
      </c>
      <c r="AMH3074" s="13"/>
      <c r="AMI3074" s="0"/>
      <c r="AMJ3074" s="0"/>
    </row>
    <row r="3075" s="39" customFormat="true" ht="13.8" hidden="false" customHeight="false" outlineLevel="0" collapsed="false">
      <c r="A3075" s="16" t="n">
        <v>40306585</v>
      </c>
      <c r="B3075" s="17" t="s">
        <v>3104</v>
      </c>
      <c r="C3075" s="18" t="n">
        <v>0.1</v>
      </c>
      <c r="D3075" s="18" t="s">
        <v>2637</v>
      </c>
      <c r="E3075" s="16" t="s">
        <v>50</v>
      </c>
      <c r="F3075" s="19" t="n">
        <f aca="false">IF(C3075="",VLOOKUP(E3075,'PORTE E UCO'!$A$5:$D$46,4,0),VLOOKUP(E3075,'PORTE E UCO'!$A$5:$D$46,4,0)*C3075)</f>
        <v>1.7661556</v>
      </c>
      <c r="G3075" s="20" t="n">
        <v>13.815</v>
      </c>
      <c r="H3075" s="21" t="n">
        <f aca="false">G3075*$R$2</f>
        <v>271.79122608</v>
      </c>
      <c r="I3075" s="16" t="n">
        <v>0</v>
      </c>
      <c r="J3075" s="22" t="str">
        <f aca="false">IF(I3075&gt;=1,F3075*$J$2,"")</f>
        <v/>
      </c>
      <c r="K3075" s="22" t="str">
        <f aca="false">IF(I3075&gt;=2,F3075*$K$2,"")</f>
        <v/>
      </c>
      <c r="L3075" s="22" t="str">
        <f aca="false">IF(I3075&gt;=3,F3075*$L$2,"")</f>
        <v/>
      </c>
      <c r="M3075" s="22" t="str">
        <f aca="false">IF(I3075&gt;=4,F3075*$M$2,"")</f>
        <v/>
      </c>
      <c r="N3075" s="16" t="n">
        <v>0</v>
      </c>
      <c r="O3075" s="16" t="n">
        <v>0</v>
      </c>
      <c r="P3075" s="23" t="n">
        <v>0</v>
      </c>
      <c r="Q3075" s="22"/>
      <c r="R3075" s="38"/>
      <c r="S3075" s="25" t="n">
        <f aca="false">SUM(F3075,H3075,J3075,K3075,L3075,M3075)</f>
        <v>273.55738168</v>
      </c>
      <c r="T3075" s="25" t="n">
        <f aca="false">SUM(F3075,H3075,J3075,K3075,L3075,M3075,Q3075)</f>
        <v>273.55738168</v>
      </c>
      <c r="AMH3075" s="13"/>
      <c r="AMI3075" s="0"/>
      <c r="AMJ3075" s="0"/>
    </row>
    <row r="3076" s="39" customFormat="true" ht="13.8" hidden="false" customHeight="false" outlineLevel="0" collapsed="false">
      <c r="A3076" s="27" t="n">
        <v>40306593</v>
      </c>
      <c r="B3076" s="28" t="s">
        <v>3105</v>
      </c>
      <c r="C3076" s="29" t="n">
        <v>0.1</v>
      </c>
      <c r="D3076" s="29" t="s">
        <v>2637</v>
      </c>
      <c r="E3076" s="27" t="s">
        <v>50</v>
      </c>
      <c r="F3076" s="19" t="n">
        <f aca="false">IF(C3076="",VLOOKUP(E3076,'PORTE E UCO'!$A$5:$D$46,4,0),VLOOKUP(E3076,'PORTE E UCO'!$A$5:$D$46,4,0)*C3076)</f>
        <v>1.7661556</v>
      </c>
      <c r="G3076" s="30" t="n">
        <v>4.797</v>
      </c>
      <c r="H3076" s="21" t="n">
        <f aca="false">G3076*$R$2</f>
        <v>94.374412704</v>
      </c>
      <c r="I3076" s="27" t="n">
        <v>0</v>
      </c>
      <c r="J3076" s="22" t="str">
        <f aca="false">IF(I3076&gt;=1,F3076*$J$2,"")</f>
        <v/>
      </c>
      <c r="K3076" s="22" t="str">
        <f aca="false">IF(I3076&gt;=2,F3076*$K$2,"")</f>
        <v/>
      </c>
      <c r="L3076" s="22" t="str">
        <f aca="false">IF(I3076&gt;=3,F3076*$L$2,"")</f>
        <v/>
      </c>
      <c r="M3076" s="22" t="str">
        <f aca="false">IF(I3076&gt;=4,F3076*$M$2,"")</f>
        <v/>
      </c>
      <c r="N3076" s="27" t="n">
        <v>0</v>
      </c>
      <c r="O3076" s="27" t="n">
        <v>0</v>
      </c>
      <c r="P3076" s="31" t="n">
        <v>0</v>
      </c>
      <c r="Q3076" s="32"/>
      <c r="R3076" s="38"/>
      <c r="S3076" s="25" t="n">
        <f aca="false">SUM(F3076,H3076,J3076,K3076,L3076,M3076)</f>
        <v>96.140568304</v>
      </c>
      <c r="T3076" s="25" t="n">
        <f aca="false">SUM(F3076,H3076,J3076,K3076,L3076,M3076,Q3076)</f>
        <v>96.140568304</v>
      </c>
      <c r="AMH3076" s="13"/>
      <c r="AMI3076" s="0"/>
      <c r="AMJ3076" s="0"/>
    </row>
    <row r="3077" s="39" customFormat="true" ht="13.8" hidden="false" customHeight="false" outlineLevel="0" collapsed="false">
      <c r="A3077" s="16" t="n">
        <v>40306607</v>
      </c>
      <c r="B3077" s="17" t="s">
        <v>3106</v>
      </c>
      <c r="C3077" s="18" t="n">
        <v>0.1</v>
      </c>
      <c r="D3077" s="18" t="s">
        <v>2637</v>
      </c>
      <c r="E3077" s="16" t="s">
        <v>50</v>
      </c>
      <c r="F3077" s="19" t="n">
        <f aca="false">IF(C3077="",VLOOKUP(E3077,'PORTE E UCO'!$A$5:$D$46,4,0),VLOOKUP(E3077,'PORTE E UCO'!$A$5:$D$46,4,0)*C3077)</f>
        <v>1.7661556</v>
      </c>
      <c r="G3077" s="20" t="n">
        <v>5.094</v>
      </c>
      <c r="H3077" s="21" t="n">
        <f aca="false">G3077*$R$2</f>
        <v>100.217481408</v>
      </c>
      <c r="I3077" s="16" t="n">
        <v>0</v>
      </c>
      <c r="J3077" s="22" t="str">
        <f aca="false">IF(I3077&gt;=1,F3077*$J$2,"")</f>
        <v/>
      </c>
      <c r="K3077" s="22" t="str">
        <f aca="false">IF(I3077&gt;=2,F3077*$K$2,"")</f>
        <v/>
      </c>
      <c r="L3077" s="22" t="str">
        <f aca="false">IF(I3077&gt;=3,F3077*$L$2,"")</f>
        <v/>
      </c>
      <c r="M3077" s="22" t="str">
        <f aca="false">IF(I3077&gt;=4,F3077*$M$2,"")</f>
        <v/>
      </c>
      <c r="N3077" s="16" t="n">
        <v>0</v>
      </c>
      <c r="O3077" s="16" t="n">
        <v>0</v>
      </c>
      <c r="P3077" s="23" t="n">
        <v>0</v>
      </c>
      <c r="Q3077" s="22"/>
      <c r="R3077" s="38"/>
      <c r="S3077" s="25" t="n">
        <f aca="false">SUM(F3077,H3077,J3077,K3077,L3077,M3077)</f>
        <v>101.983637008</v>
      </c>
      <c r="T3077" s="25" t="n">
        <f aca="false">SUM(F3077,H3077,J3077,K3077,L3077,M3077,Q3077)</f>
        <v>101.983637008</v>
      </c>
      <c r="AMH3077" s="13"/>
      <c r="AMI3077" s="0"/>
      <c r="AMJ3077" s="0"/>
    </row>
    <row r="3078" s="39" customFormat="true" ht="13.8" hidden="false" customHeight="false" outlineLevel="0" collapsed="false">
      <c r="A3078" s="27" t="n">
        <v>40306615</v>
      </c>
      <c r="B3078" s="28" t="s">
        <v>3107</v>
      </c>
      <c r="C3078" s="29" t="n">
        <v>0.04</v>
      </c>
      <c r="D3078" s="29" t="s">
        <v>2637</v>
      </c>
      <c r="E3078" s="27" t="s">
        <v>50</v>
      </c>
      <c r="F3078" s="19" t="n">
        <f aca="false">IF(C3078="",VLOOKUP(E3078,'PORTE E UCO'!$A$5:$D$46,4,0),VLOOKUP(E3078,'PORTE E UCO'!$A$5:$D$46,4,0)*C3078)</f>
        <v>0.70646224</v>
      </c>
      <c r="G3078" s="30" t="n">
        <v>1.8</v>
      </c>
      <c r="H3078" s="21" t="n">
        <f aca="false">G3078*$R$2</f>
        <v>35.4125376</v>
      </c>
      <c r="I3078" s="27" t="n">
        <v>0</v>
      </c>
      <c r="J3078" s="22" t="str">
        <f aca="false">IF(I3078&gt;=1,F3078*$J$2,"")</f>
        <v/>
      </c>
      <c r="K3078" s="22" t="str">
        <f aca="false">IF(I3078&gt;=2,F3078*$K$2,"")</f>
        <v/>
      </c>
      <c r="L3078" s="22" t="str">
        <f aca="false">IF(I3078&gt;=3,F3078*$L$2,"")</f>
        <v/>
      </c>
      <c r="M3078" s="22" t="str">
        <f aca="false">IF(I3078&gt;=4,F3078*$M$2,"")</f>
        <v/>
      </c>
      <c r="N3078" s="27" t="n">
        <v>0</v>
      </c>
      <c r="O3078" s="27" t="n">
        <v>0</v>
      </c>
      <c r="P3078" s="31" t="n">
        <v>0</v>
      </c>
      <c r="Q3078" s="32"/>
      <c r="R3078" s="38"/>
      <c r="S3078" s="25" t="n">
        <f aca="false">SUM(F3078,H3078,J3078,K3078,L3078,M3078)</f>
        <v>36.11899984</v>
      </c>
      <c r="T3078" s="25" t="n">
        <f aca="false">SUM(F3078,H3078,J3078,K3078,L3078,M3078,Q3078)</f>
        <v>36.11899984</v>
      </c>
      <c r="AMH3078" s="13"/>
      <c r="AMI3078" s="0"/>
      <c r="AMJ3078" s="0"/>
    </row>
    <row r="3079" s="39" customFormat="true" ht="13.8" hidden="false" customHeight="false" outlineLevel="0" collapsed="false">
      <c r="A3079" s="16" t="n">
        <v>40306623</v>
      </c>
      <c r="B3079" s="17" t="s">
        <v>3108</v>
      </c>
      <c r="C3079" s="18" t="n">
        <v>0.04</v>
      </c>
      <c r="D3079" s="18" t="s">
        <v>2637</v>
      </c>
      <c r="E3079" s="16" t="s">
        <v>50</v>
      </c>
      <c r="F3079" s="19" t="n">
        <f aca="false">IF(C3079="",VLOOKUP(E3079,'PORTE E UCO'!$A$5:$D$46,4,0),VLOOKUP(E3079,'PORTE E UCO'!$A$5:$D$46,4,0)*C3079)</f>
        <v>0.70646224</v>
      </c>
      <c r="G3079" s="20" t="n">
        <v>2.187</v>
      </c>
      <c r="H3079" s="21" t="n">
        <f aca="false">G3079*$R$2</f>
        <v>43.026233184</v>
      </c>
      <c r="I3079" s="16" t="n">
        <v>0</v>
      </c>
      <c r="J3079" s="22" t="str">
        <f aca="false">IF(I3079&gt;=1,F3079*$J$2,"")</f>
        <v/>
      </c>
      <c r="K3079" s="22" t="str">
        <f aca="false">IF(I3079&gt;=2,F3079*$K$2,"")</f>
        <v/>
      </c>
      <c r="L3079" s="22" t="str">
        <f aca="false">IF(I3079&gt;=3,F3079*$L$2,"")</f>
        <v/>
      </c>
      <c r="M3079" s="22" t="str">
        <f aca="false">IF(I3079&gt;=4,F3079*$M$2,"")</f>
        <v/>
      </c>
      <c r="N3079" s="16" t="n">
        <v>0</v>
      </c>
      <c r="O3079" s="16" t="n">
        <v>0</v>
      </c>
      <c r="P3079" s="23" t="n">
        <v>0</v>
      </c>
      <c r="Q3079" s="22"/>
      <c r="R3079" s="38"/>
      <c r="S3079" s="25" t="n">
        <f aca="false">SUM(F3079,H3079,J3079,K3079,L3079,M3079)</f>
        <v>43.732695424</v>
      </c>
      <c r="T3079" s="25" t="n">
        <f aca="false">SUM(F3079,H3079,J3079,K3079,L3079,M3079,Q3079)</f>
        <v>43.732695424</v>
      </c>
      <c r="AMH3079" s="13"/>
      <c r="AMI3079" s="0"/>
      <c r="AMJ3079" s="0"/>
    </row>
    <row r="3080" s="39" customFormat="true" ht="13.8" hidden="false" customHeight="false" outlineLevel="0" collapsed="false">
      <c r="A3080" s="27" t="n">
        <v>40306631</v>
      </c>
      <c r="B3080" s="28" t="s">
        <v>3109</v>
      </c>
      <c r="C3080" s="29" t="n">
        <v>0.04</v>
      </c>
      <c r="D3080" s="29" t="s">
        <v>2637</v>
      </c>
      <c r="E3080" s="27" t="s">
        <v>50</v>
      </c>
      <c r="F3080" s="19" t="n">
        <f aca="false">IF(C3080="",VLOOKUP(E3080,'PORTE E UCO'!$A$5:$D$46,4,0),VLOOKUP(E3080,'PORTE E UCO'!$A$5:$D$46,4,0)*C3080)</f>
        <v>0.70646224</v>
      </c>
      <c r="G3080" s="30" t="n">
        <v>2.187</v>
      </c>
      <c r="H3080" s="21" t="n">
        <f aca="false">G3080*$R$2</f>
        <v>43.026233184</v>
      </c>
      <c r="I3080" s="27" t="n">
        <v>0</v>
      </c>
      <c r="J3080" s="22" t="str">
        <f aca="false">IF(I3080&gt;=1,F3080*$J$2,"")</f>
        <v/>
      </c>
      <c r="K3080" s="22" t="str">
        <f aca="false">IF(I3080&gt;=2,F3080*$K$2,"")</f>
        <v/>
      </c>
      <c r="L3080" s="22" t="str">
        <f aca="false">IF(I3080&gt;=3,F3080*$L$2,"")</f>
        <v/>
      </c>
      <c r="M3080" s="22" t="str">
        <f aca="false">IF(I3080&gt;=4,F3080*$M$2,"")</f>
        <v/>
      </c>
      <c r="N3080" s="27" t="n">
        <v>0</v>
      </c>
      <c r="O3080" s="27" t="n">
        <v>0</v>
      </c>
      <c r="P3080" s="31" t="n">
        <v>0</v>
      </c>
      <c r="Q3080" s="32"/>
      <c r="R3080" s="38"/>
      <c r="S3080" s="25" t="n">
        <f aca="false">SUM(F3080,H3080,J3080,K3080,L3080,M3080)</f>
        <v>43.732695424</v>
      </c>
      <c r="T3080" s="25" t="n">
        <f aca="false">SUM(F3080,H3080,J3080,K3080,L3080,M3080,Q3080)</f>
        <v>43.732695424</v>
      </c>
      <c r="AMH3080" s="13"/>
      <c r="AMI3080" s="0"/>
      <c r="AMJ3080" s="0"/>
    </row>
    <row r="3081" s="39" customFormat="true" ht="13.8" hidden="false" customHeight="false" outlineLevel="0" collapsed="false">
      <c r="A3081" s="16" t="n">
        <v>40306640</v>
      </c>
      <c r="B3081" s="17" t="s">
        <v>3110</v>
      </c>
      <c r="C3081" s="18" t="n">
        <v>0.1</v>
      </c>
      <c r="D3081" s="18" t="s">
        <v>2637</v>
      </c>
      <c r="E3081" s="16" t="s">
        <v>50</v>
      </c>
      <c r="F3081" s="19" t="n">
        <f aca="false">IF(C3081="",VLOOKUP(E3081,'PORTE E UCO'!$A$5:$D$46,4,0),VLOOKUP(E3081,'PORTE E UCO'!$A$5:$D$46,4,0)*C3081)</f>
        <v>1.7661556</v>
      </c>
      <c r="G3081" s="20" t="n">
        <v>2.844</v>
      </c>
      <c r="H3081" s="21" t="n">
        <f aca="false">G3081*$R$2</f>
        <v>55.951809408</v>
      </c>
      <c r="I3081" s="16" t="n">
        <v>0</v>
      </c>
      <c r="J3081" s="22" t="str">
        <f aca="false">IF(I3081&gt;=1,F3081*$J$2,"")</f>
        <v/>
      </c>
      <c r="K3081" s="22" t="str">
        <f aca="false">IF(I3081&gt;=2,F3081*$K$2,"")</f>
        <v/>
      </c>
      <c r="L3081" s="22" t="str">
        <f aca="false">IF(I3081&gt;=3,F3081*$L$2,"")</f>
        <v/>
      </c>
      <c r="M3081" s="22" t="str">
        <f aca="false">IF(I3081&gt;=4,F3081*$M$2,"")</f>
        <v/>
      </c>
      <c r="N3081" s="16" t="n">
        <v>0</v>
      </c>
      <c r="O3081" s="16" t="n">
        <v>0</v>
      </c>
      <c r="P3081" s="23" t="n">
        <v>0</v>
      </c>
      <c r="Q3081" s="22"/>
      <c r="R3081" s="38"/>
      <c r="S3081" s="25" t="n">
        <f aca="false">SUM(F3081,H3081,J3081,K3081,L3081,M3081)</f>
        <v>57.717965008</v>
      </c>
      <c r="T3081" s="25" t="n">
        <f aca="false">SUM(F3081,H3081,J3081,K3081,L3081,M3081,Q3081)</f>
        <v>57.717965008</v>
      </c>
      <c r="AMH3081" s="13"/>
      <c r="AMI3081" s="0"/>
      <c r="AMJ3081" s="0"/>
    </row>
    <row r="3082" s="39" customFormat="true" ht="13.8" hidden="false" customHeight="false" outlineLevel="0" collapsed="false">
      <c r="A3082" s="27" t="n">
        <v>40306658</v>
      </c>
      <c r="B3082" s="28" t="s">
        <v>3111</v>
      </c>
      <c r="C3082" s="29" t="n">
        <v>0.04</v>
      </c>
      <c r="D3082" s="29" t="s">
        <v>2637</v>
      </c>
      <c r="E3082" s="27" t="s">
        <v>50</v>
      </c>
      <c r="F3082" s="19" t="n">
        <f aca="false">IF(C3082="",VLOOKUP(E3082,'PORTE E UCO'!$A$5:$D$46,4,0),VLOOKUP(E3082,'PORTE E UCO'!$A$5:$D$46,4,0)*C3082)</f>
        <v>0.70646224</v>
      </c>
      <c r="G3082" s="30" t="n">
        <v>2.187</v>
      </c>
      <c r="H3082" s="21" t="n">
        <f aca="false">G3082*$R$2</f>
        <v>43.026233184</v>
      </c>
      <c r="I3082" s="27" t="n">
        <v>0</v>
      </c>
      <c r="J3082" s="22" t="str">
        <f aca="false">IF(I3082&gt;=1,F3082*$J$2,"")</f>
        <v/>
      </c>
      <c r="K3082" s="22" t="str">
        <f aca="false">IF(I3082&gt;=2,F3082*$K$2,"")</f>
        <v/>
      </c>
      <c r="L3082" s="22" t="str">
        <f aca="false">IF(I3082&gt;=3,F3082*$L$2,"")</f>
        <v/>
      </c>
      <c r="M3082" s="22" t="str">
        <f aca="false">IF(I3082&gt;=4,F3082*$M$2,"")</f>
        <v/>
      </c>
      <c r="N3082" s="27" t="n">
        <v>0</v>
      </c>
      <c r="O3082" s="27" t="n">
        <v>0</v>
      </c>
      <c r="P3082" s="31" t="n">
        <v>0</v>
      </c>
      <c r="Q3082" s="32"/>
      <c r="R3082" s="38"/>
      <c r="S3082" s="25" t="n">
        <f aca="false">SUM(F3082,H3082,J3082,K3082,L3082,M3082)</f>
        <v>43.732695424</v>
      </c>
      <c r="T3082" s="25" t="n">
        <f aca="false">SUM(F3082,H3082,J3082,K3082,L3082,M3082,Q3082)</f>
        <v>43.732695424</v>
      </c>
      <c r="AMH3082" s="13"/>
      <c r="AMI3082" s="0"/>
      <c r="AMJ3082" s="0"/>
    </row>
    <row r="3083" s="39" customFormat="true" ht="13.8" hidden="false" customHeight="false" outlineLevel="0" collapsed="false">
      <c r="A3083" s="16" t="n">
        <v>40306666</v>
      </c>
      <c r="B3083" s="17" t="s">
        <v>3112</v>
      </c>
      <c r="C3083" s="18" t="n">
        <v>0.01</v>
      </c>
      <c r="D3083" s="18" t="s">
        <v>2637</v>
      </c>
      <c r="E3083" s="16" t="s">
        <v>50</v>
      </c>
      <c r="F3083" s="19" t="n">
        <f aca="false">IF(C3083="",VLOOKUP(E3083,'PORTE E UCO'!$A$5:$D$46,4,0),VLOOKUP(E3083,'PORTE E UCO'!$A$5:$D$46,4,0)*C3083)</f>
        <v>0.17661556</v>
      </c>
      <c r="G3083" s="20" t="n">
        <v>1.8</v>
      </c>
      <c r="H3083" s="21" t="n">
        <f aca="false">G3083*$R$2</f>
        <v>35.4125376</v>
      </c>
      <c r="I3083" s="16" t="n">
        <v>0</v>
      </c>
      <c r="J3083" s="22" t="str">
        <f aca="false">IF(I3083&gt;=1,F3083*$J$2,"")</f>
        <v/>
      </c>
      <c r="K3083" s="22" t="str">
        <f aca="false">IF(I3083&gt;=2,F3083*$K$2,"")</f>
        <v/>
      </c>
      <c r="L3083" s="22" t="str">
        <f aca="false">IF(I3083&gt;=3,F3083*$L$2,"")</f>
        <v/>
      </c>
      <c r="M3083" s="22" t="str">
        <f aca="false">IF(I3083&gt;=4,F3083*$M$2,"")</f>
        <v/>
      </c>
      <c r="N3083" s="16" t="n">
        <v>0</v>
      </c>
      <c r="O3083" s="16" t="n">
        <v>0</v>
      </c>
      <c r="P3083" s="23" t="n">
        <v>0</v>
      </c>
      <c r="Q3083" s="22"/>
      <c r="R3083" s="38"/>
      <c r="S3083" s="25" t="n">
        <f aca="false">SUM(F3083,H3083,J3083,K3083,L3083,M3083)</f>
        <v>35.58915316</v>
      </c>
      <c r="T3083" s="25" t="n">
        <f aca="false">SUM(F3083,H3083,J3083,K3083,L3083,M3083,Q3083)</f>
        <v>35.58915316</v>
      </c>
      <c r="AMH3083" s="13"/>
      <c r="AMI3083" s="0"/>
      <c r="AMJ3083" s="0"/>
    </row>
    <row r="3084" s="39" customFormat="true" ht="13.8" hidden="false" customHeight="false" outlineLevel="0" collapsed="false">
      <c r="A3084" s="27" t="n">
        <v>40306674</v>
      </c>
      <c r="B3084" s="28" t="s">
        <v>3113</v>
      </c>
      <c r="C3084" s="29" t="n">
        <v>0.01</v>
      </c>
      <c r="D3084" s="29" t="s">
        <v>2637</v>
      </c>
      <c r="E3084" s="27" t="s">
        <v>50</v>
      </c>
      <c r="F3084" s="19" t="n">
        <f aca="false">IF(C3084="",VLOOKUP(E3084,'PORTE E UCO'!$A$5:$D$46,4,0),VLOOKUP(E3084,'PORTE E UCO'!$A$5:$D$46,4,0)*C3084)</f>
        <v>0.17661556</v>
      </c>
      <c r="G3084" s="30" t="n">
        <v>2.187</v>
      </c>
      <c r="H3084" s="21" t="n">
        <f aca="false">G3084*$R$2</f>
        <v>43.026233184</v>
      </c>
      <c r="I3084" s="27" t="n">
        <v>0</v>
      </c>
      <c r="J3084" s="22" t="str">
        <f aca="false">IF(I3084&gt;=1,F3084*$J$2,"")</f>
        <v/>
      </c>
      <c r="K3084" s="22" t="str">
        <f aca="false">IF(I3084&gt;=2,F3084*$K$2,"")</f>
        <v/>
      </c>
      <c r="L3084" s="22" t="str">
        <f aca="false">IF(I3084&gt;=3,F3084*$L$2,"")</f>
        <v/>
      </c>
      <c r="M3084" s="22" t="str">
        <f aca="false">IF(I3084&gt;=4,F3084*$M$2,"")</f>
        <v/>
      </c>
      <c r="N3084" s="27" t="n">
        <v>0</v>
      </c>
      <c r="O3084" s="27" t="n">
        <v>0</v>
      </c>
      <c r="P3084" s="31" t="n">
        <v>0</v>
      </c>
      <c r="Q3084" s="32"/>
      <c r="R3084" s="38"/>
      <c r="S3084" s="25" t="n">
        <f aca="false">SUM(F3084,H3084,J3084,K3084,L3084,M3084)</f>
        <v>43.202848744</v>
      </c>
      <c r="T3084" s="25" t="n">
        <f aca="false">SUM(F3084,H3084,J3084,K3084,L3084,M3084,Q3084)</f>
        <v>43.202848744</v>
      </c>
      <c r="AMH3084" s="13"/>
      <c r="AMI3084" s="0"/>
      <c r="AMJ3084" s="0"/>
    </row>
    <row r="3085" s="39" customFormat="true" ht="13.8" hidden="false" customHeight="false" outlineLevel="0" collapsed="false">
      <c r="A3085" s="16" t="n">
        <v>40306682</v>
      </c>
      <c r="B3085" s="17" t="s">
        <v>3114</v>
      </c>
      <c r="C3085" s="18" t="n">
        <v>0.04</v>
      </c>
      <c r="D3085" s="18" t="s">
        <v>2637</v>
      </c>
      <c r="E3085" s="16" t="s">
        <v>50</v>
      </c>
      <c r="F3085" s="19" t="n">
        <f aca="false">IF(C3085="",VLOOKUP(E3085,'PORTE E UCO'!$A$5:$D$46,4,0),VLOOKUP(E3085,'PORTE E UCO'!$A$5:$D$46,4,0)*C3085)</f>
        <v>0.70646224</v>
      </c>
      <c r="G3085" s="20" t="n">
        <v>2.484</v>
      </c>
      <c r="H3085" s="21" t="n">
        <f aca="false">G3085*$R$2</f>
        <v>48.869301888</v>
      </c>
      <c r="I3085" s="16" t="n">
        <v>0</v>
      </c>
      <c r="J3085" s="22" t="str">
        <f aca="false">IF(I3085&gt;=1,F3085*$J$2,"")</f>
        <v/>
      </c>
      <c r="K3085" s="22" t="str">
        <f aca="false">IF(I3085&gt;=2,F3085*$K$2,"")</f>
        <v/>
      </c>
      <c r="L3085" s="22" t="str">
        <f aca="false">IF(I3085&gt;=3,F3085*$L$2,"")</f>
        <v/>
      </c>
      <c r="M3085" s="22" t="str">
        <f aca="false">IF(I3085&gt;=4,F3085*$M$2,"")</f>
        <v/>
      </c>
      <c r="N3085" s="16" t="n">
        <v>0</v>
      </c>
      <c r="O3085" s="16" t="n">
        <v>0</v>
      </c>
      <c r="P3085" s="23" t="n">
        <v>0</v>
      </c>
      <c r="Q3085" s="22"/>
      <c r="R3085" s="38"/>
      <c r="S3085" s="25" t="n">
        <f aca="false">SUM(F3085,H3085,J3085,K3085,L3085,M3085)</f>
        <v>49.575764128</v>
      </c>
      <c r="T3085" s="25" t="n">
        <f aca="false">SUM(F3085,H3085,J3085,K3085,L3085,M3085,Q3085)</f>
        <v>49.575764128</v>
      </c>
      <c r="AMH3085" s="13"/>
      <c r="AMI3085" s="0"/>
      <c r="AMJ3085" s="0"/>
    </row>
    <row r="3086" s="39" customFormat="true" ht="13.8" hidden="false" customHeight="false" outlineLevel="0" collapsed="false">
      <c r="A3086" s="27" t="n">
        <v>40306690</v>
      </c>
      <c r="B3086" s="28" t="s">
        <v>3115</v>
      </c>
      <c r="C3086" s="29" t="n">
        <v>0.1</v>
      </c>
      <c r="D3086" s="29" t="s">
        <v>2637</v>
      </c>
      <c r="E3086" s="27" t="s">
        <v>50</v>
      </c>
      <c r="F3086" s="19" t="n">
        <f aca="false">IF(C3086="",VLOOKUP(E3086,'PORTE E UCO'!$A$5:$D$46,4,0),VLOOKUP(E3086,'PORTE E UCO'!$A$5:$D$46,4,0)*C3086)</f>
        <v>1.7661556</v>
      </c>
      <c r="G3086" s="30" t="n">
        <v>3.294</v>
      </c>
      <c r="H3086" s="21" t="n">
        <f aca="false">G3086*$R$2</f>
        <v>64.804943808</v>
      </c>
      <c r="I3086" s="27" t="n">
        <v>0</v>
      </c>
      <c r="J3086" s="22" t="str">
        <f aca="false">IF(I3086&gt;=1,F3086*$J$2,"")</f>
        <v/>
      </c>
      <c r="K3086" s="22" t="str">
        <f aca="false">IF(I3086&gt;=2,F3086*$K$2,"")</f>
        <v/>
      </c>
      <c r="L3086" s="22" t="str">
        <f aca="false">IF(I3086&gt;=3,F3086*$L$2,"")</f>
        <v/>
      </c>
      <c r="M3086" s="22" t="str">
        <f aca="false">IF(I3086&gt;=4,F3086*$M$2,"")</f>
        <v/>
      </c>
      <c r="N3086" s="27" t="n">
        <v>0</v>
      </c>
      <c r="O3086" s="27" t="n">
        <v>0</v>
      </c>
      <c r="P3086" s="31" t="n">
        <v>0</v>
      </c>
      <c r="Q3086" s="32"/>
      <c r="R3086" s="38"/>
      <c r="S3086" s="25" t="n">
        <f aca="false">SUM(F3086,H3086,J3086,K3086,L3086,M3086)</f>
        <v>66.571099408</v>
      </c>
      <c r="T3086" s="25" t="n">
        <f aca="false">SUM(F3086,H3086,J3086,K3086,L3086,M3086,Q3086)</f>
        <v>66.571099408</v>
      </c>
      <c r="AMH3086" s="13"/>
      <c r="AMI3086" s="0"/>
      <c r="AMJ3086" s="0"/>
    </row>
    <row r="3087" s="39" customFormat="true" ht="13.8" hidden="false" customHeight="false" outlineLevel="0" collapsed="false">
      <c r="A3087" s="16" t="n">
        <v>40307999</v>
      </c>
      <c r="B3087" s="17" t="s">
        <v>3116</v>
      </c>
      <c r="C3087" s="18" t="n">
        <v>0.01</v>
      </c>
      <c r="D3087" s="18" t="s">
        <v>2637</v>
      </c>
      <c r="E3087" s="16" t="s">
        <v>50</v>
      </c>
      <c r="F3087" s="19" t="n">
        <f aca="false">IF(C3087="",VLOOKUP(E3087,'PORTE E UCO'!$A$5:$D$46,4,0),VLOOKUP(E3087,'PORTE E UCO'!$A$5:$D$46,4,0)*C3087)</f>
        <v>0.17661556</v>
      </c>
      <c r="G3087" s="20" t="n">
        <v>2.826</v>
      </c>
      <c r="H3087" s="21" t="n">
        <f aca="false">G3087*$R$2</f>
        <v>55.597684032</v>
      </c>
      <c r="I3087" s="16" t="n">
        <v>0</v>
      </c>
      <c r="J3087" s="22" t="str">
        <f aca="false">IF(I3087&gt;=1,F3087*$J$2,"")</f>
        <v/>
      </c>
      <c r="K3087" s="22" t="str">
        <f aca="false">IF(I3087&gt;=2,F3087*$K$2,"")</f>
        <v/>
      </c>
      <c r="L3087" s="22" t="str">
        <f aca="false">IF(I3087&gt;=3,F3087*$L$2,"")</f>
        <v/>
      </c>
      <c r="M3087" s="22" t="str">
        <f aca="false">IF(I3087&gt;=4,F3087*$M$2,"")</f>
        <v/>
      </c>
      <c r="N3087" s="16" t="n">
        <v>0</v>
      </c>
      <c r="O3087" s="16" t="n">
        <v>0</v>
      </c>
      <c r="P3087" s="23" t="n">
        <v>0</v>
      </c>
      <c r="Q3087" s="22"/>
      <c r="R3087" s="38"/>
      <c r="S3087" s="25" t="n">
        <f aca="false">SUM(F3087,H3087,J3087,K3087,L3087,M3087)</f>
        <v>55.774299592</v>
      </c>
      <c r="T3087" s="25" t="n">
        <f aca="false">SUM(F3087,H3087,J3087,K3087,L3087,M3087,Q3087)</f>
        <v>55.774299592</v>
      </c>
      <c r="AMH3087" s="13"/>
      <c r="AMI3087" s="0"/>
      <c r="AMJ3087" s="0"/>
    </row>
    <row r="3088" s="39" customFormat="true" ht="13.8" hidden="false" customHeight="false" outlineLevel="0" collapsed="false">
      <c r="A3088" s="27" t="n">
        <v>40306704</v>
      </c>
      <c r="B3088" s="28" t="s">
        <v>3117</v>
      </c>
      <c r="C3088" s="29" t="n">
        <v>0.01</v>
      </c>
      <c r="D3088" s="29" t="s">
        <v>2637</v>
      </c>
      <c r="E3088" s="27" t="s">
        <v>50</v>
      </c>
      <c r="F3088" s="19" t="n">
        <f aca="false">IF(C3088="",VLOOKUP(E3088,'PORTE E UCO'!$A$5:$D$46,4,0),VLOOKUP(E3088,'PORTE E UCO'!$A$5:$D$46,4,0)*C3088)</f>
        <v>0.17661556</v>
      </c>
      <c r="G3088" s="30" t="n">
        <v>1.413</v>
      </c>
      <c r="H3088" s="21" t="n">
        <f aca="false">G3088*$R$2</f>
        <v>27.798842016</v>
      </c>
      <c r="I3088" s="27" t="n">
        <v>0</v>
      </c>
      <c r="J3088" s="22" t="str">
        <f aca="false">IF(I3088&gt;=1,F3088*$J$2,"")</f>
        <v/>
      </c>
      <c r="K3088" s="22" t="str">
        <f aca="false">IF(I3088&gt;=2,F3088*$K$2,"")</f>
        <v/>
      </c>
      <c r="L3088" s="22" t="str">
        <f aca="false">IF(I3088&gt;=3,F3088*$L$2,"")</f>
        <v/>
      </c>
      <c r="M3088" s="22" t="str">
        <f aca="false">IF(I3088&gt;=4,F3088*$M$2,"")</f>
        <v/>
      </c>
      <c r="N3088" s="27" t="n">
        <v>0</v>
      </c>
      <c r="O3088" s="27" t="n">
        <v>0</v>
      </c>
      <c r="P3088" s="31" t="n">
        <v>0</v>
      </c>
      <c r="Q3088" s="32"/>
      <c r="R3088" s="38"/>
      <c r="S3088" s="25" t="n">
        <f aca="false">SUM(F3088,H3088,J3088,K3088,L3088,M3088)</f>
        <v>27.975457576</v>
      </c>
      <c r="T3088" s="25" t="n">
        <f aca="false">SUM(F3088,H3088,J3088,K3088,L3088,M3088,Q3088)</f>
        <v>27.975457576</v>
      </c>
      <c r="AMH3088" s="13"/>
      <c r="AMI3088" s="0"/>
      <c r="AMJ3088" s="0"/>
    </row>
    <row r="3089" s="39" customFormat="true" ht="13.8" hidden="false" customHeight="false" outlineLevel="0" collapsed="false">
      <c r="A3089" s="16" t="n">
        <v>40306712</v>
      </c>
      <c r="B3089" s="17" t="s">
        <v>3118</v>
      </c>
      <c r="C3089" s="18" t="n">
        <v>0.01</v>
      </c>
      <c r="D3089" s="18" t="s">
        <v>2637</v>
      </c>
      <c r="E3089" s="16" t="s">
        <v>50</v>
      </c>
      <c r="F3089" s="19" t="n">
        <f aca="false">IF(C3089="",VLOOKUP(E3089,'PORTE E UCO'!$A$5:$D$46,4,0),VLOOKUP(E3089,'PORTE E UCO'!$A$5:$D$46,4,0)*C3089)</f>
        <v>0.17661556</v>
      </c>
      <c r="G3089" s="20" t="n">
        <v>1.413</v>
      </c>
      <c r="H3089" s="21" t="n">
        <f aca="false">G3089*$R$2</f>
        <v>27.798842016</v>
      </c>
      <c r="I3089" s="16" t="n">
        <v>0</v>
      </c>
      <c r="J3089" s="22" t="str">
        <f aca="false">IF(I3089&gt;=1,F3089*$J$2,"")</f>
        <v/>
      </c>
      <c r="K3089" s="22" t="str">
        <f aca="false">IF(I3089&gt;=2,F3089*$K$2,"")</f>
        <v/>
      </c>
      <c r="L3089" s="22" t="str">
        <f aca="false">IF(I3089&gt;=3,F3089*$L$2,"")</f>
        <v/>
      </c>
      <c r="M3089" s="22" t="str">
        <f aca="false">IF(I3089&gt;=4,F3089*$M$2,"")</f>
        <v/>
      </c>
      <c r="N3089" s="16" t="n">
        <v>0</v>
      </c>
      <c r="O3089" s="16" t="n">
        <v>0</v>
      </c>
      <c r="P3089" s="23" t="n">
        <v>0</v>
      </c>
      <c r="Q3089" s="22"/>
      <c r="R3089" s="38"/>
      <c r="S3089" s="25" t="n">
        <f aca="false">SUM(F3089,H3089,J3089,K3089,L3089,M3089)</f>
        <v>27.975457576</v>
      </c>
      <c r="T3089" s="25" t="n">
        <f aca="false">SUM(F3089,H3089,J3089,K3089,L3089,M3089,Q3089)</f>
        <v>27.975457576</v>
      </c>
      <c r="AMH3089" s="13"/>
      <c r="AMI3089" s="0"/>
      <c r="AMJ3089" s="0"/>
    </row>
    <row r="3090" s="39" customFormat="true" ht="13.8" hidden="false" customHeight="false" outlineLevel="0" collapsed="false">
      <c r="A3090" s="27" t="n">
        <v>40306720</v>
      </c>
      <c r="B3090" s="28" t="s">
        <v>3119</v>
      </c>
      <c r="C3090" s="29" t="n">
        <v>0.1</v>
      </c>
      <c r="D3090" s="29" t="s">
        <v>2637</v>
      </c>
      <c r="E3090" s="27" t="s">
        <v>50</v>
      </c>
      <c r="F3090" s="19" t="n">
        <f aca="false">IF(C3090="",VLOOKUP(E3090,'PORTE E UCO'!$A$5:$D$46,4,0),VLOOKUP(E3090,'PORTE E UCO'!$A$5:$D$46,4,0)*C3090)</f>
        <v>1.7661556</v>
      </c>
      <c r="G3090" s="30" t="n">
        <v>3.294</v>
      </c>
      <c r="H3090" s="21" t="n">
        <f aca="false">G3090*$R$2</f>
        <v>64.804943808</v>
      </c>
      <c r="I3090" s="27" t="n">
        <v>0</v>
      </c>
      <c r="J3090" s="22" t="str">
        <f aca="false">IF(I3090&gt;=1,F3090*$J$2,"")</f>
        <v/>
      </c>
      <c r="K3090" s="22" t="str">
        <f aca="false">IF(I3090&gt;=2,F3090*$K$2,"")</f>
        <v/>
      </c>
      <c r="L3090" s="22" t="str">
        <f aca="false">IF(I3090&gt;=3,F3090*$L$2,"")</f>
        <v/>
      </c>
      <c r="M3090" s="22" t="str">
        <f aca="false">IF(I3090&gt;=4,F3090*$M$2,"")</f>
        <v/>
      </c>
      <c r="N3090" s="27" t="n">
        <v>0</v>
      </c>
      <c r="O3090" s="27" t="n">
        <v>0</v>
      </c>
      <c r="P3090" s="31" t="n">
        <v>0</v>
      </c>
      <c r="Q3090" s="32"/>
      <c r="R3090" s="38"/>
      <c r="S3090" s="25" t="n">
        <f aca="false">SUM(F3090,H3090,J3090,K3090,L3090,M3090)</f>
        <v>66.571099408</v>
      </c>
      <c r="T3090" s="25" t="n">
        <f aca="false">SUM(F3090,H3090,J3090,K3090,L3090,M3090,Q3090)</f>
        <v>66.571099408</v>
      </c>
      <c r="AMH3090" s="13"/>
      <c r="AMI3090" s="0"/>
      <c r="AMJ3090" s="0"/>
    </row>
    <row r="3091" s="39" customFormat="true" ht="13.8" hidden="false" customHeight="false" outlineLevel="0" collapsed="false">
      <c r="A3091" s="16" t="n">
        <v>40306739</v>
      </c>
      <c r="B3091" s="17" t="s">
        <v>3120</v>
      </c>
      <c r="C3091" s="18" t="n">
        <v>0.04</v>
      </c>
      <c r="D3091" s="18" t="s">
        <v>2637</v>
      </c>
      <c r="E3091" s="16" t="s">
        <v>50</v>
      </c>
      <c r="F3091" s="19" t="n">
        <f aca="false">IF(C3091="",VLOOKUP(E3091,'PORTE E UCO'!$A$5:$D$46,4,0),VLOOKUP(E3091,'PORTE E UCO'!$A$5:$D$46,4,0)*C3091)</f>
        <v>0.70646224</v>
      </c>
      <c r="G3091" s="20" t="n">
        <v>1.413</v>
      </c>
      <c r="H3091" s="21" t="n">
        <f aca="false">G3091*$R$2</f>
        <v>27.798842016</v>
      </c>
      <c r="I3091" s="16" t="n">
        <v>0</v>
      </c>
      <c r="J3091" s="22" t="str">
        <f aca="false">IF(I3091&gt;=1,F3091*$J$2,"")</f>
        <v/>
      </c>
      <c r="K3091" s="22" t="str">
        <f aca="false">IF(I3091&gt;=2,F3091*$K$2,"")</f>
        <v/>
      </c>
      <c r="L3091" s="22" t="str">
        <f aca="false">IF(I3091&gt;=3,F3091*$L$2,"")</f>
        <v/>
      </c>
      <c r="M3091" s="22" t="str">
        <f aca="false">IF(I3091&gt;=4,F3091*$M$2,"")</f>
        <v/>
      </c>
      <c r="N3091" s="16" t="n">
        <v>0</v>
      </c>
      <c r="O3091" s="16" t="n">
        <v>0</v>
      </c>
      <c r="P3091" s="23" t="n">
        <v>0</v>
      </c>
      <c r="Q3091" s="22"/>
      <c r="R3091" s="38"/>
      <c r="S3091" s="25" t="n">
        <f aca="false">SUM(F3091,H3091,J3091,K3091,L3091,M3091)</f>
        <v>28.505304256</v>
      </c>
      <c r="T3091" s="25" t="n">
        <f aca="false">SUM(F3091,H3091,J3091,K3091,L3091,M3091,Q3091)</f>
        <v>28.505304256</v>
      </c>
      <c r="AMH3091" s="13"/>
      <c r="AMI3091" s="0"/>
      <c r="AMJ3091" s="0"/>
    </row>
    <row r="3092" s="39" customFormat="true" ht="13.8" hidden="false" customHeight="false" outlineLevel="0" collapsed="false">
      <c r="A3092" s="27" t="n">
        <v>40306747</v>
      </c>
      <c r="B3092" s="28" t="s">
        <v>3121</v>
      </c>
      <c r="C3092" s="29" t="n">
        <v>0.01</v>
      </c>
      <c r="D3092" s="29" t="s">
        <v>2637</v>
      </c>
      <c r="E3092" s="27" t="s">
        <v>50</v>
      </c>
      <c r="F3092" s="19" t="n">
        <f aca="false">IF(C3092="",VLOOKUP(E3092,'PORTE E UCO'!$A$5:$D$46,4,0),VLOOKUP(E3092,'PORTE E UCO'!$A$5:$D$46,4,0)*C3092)</f>
        <v>0.17661556</v>
      </c>
      <c r="G3092" s="30" t="n">
        <v>1.17</v>
      </c>
      <c r="H3092" s="21" t="n">
        <f aca="false">G3092*$R$2</f>
        <v>23.01814944</v>
      </c>
      <c r="I3092" s="27" t="n">
        <v>0</v>
      </c>
      <c r="J3092" s="22" t="str">
        <f aca="false">IF(I3092&gt;=1,F3092*$J$2,"")</f>
        <v/>
      </c>
      <c r="K3092" s="22" t="str">
        <f aca="false">IF(I3092&gt;=2,F3092*$K$2,"")</f>
        <v/>
      </c>
      <c r="L3092" s="22" t="str">
        <f aca="false">IF(I3092&gt;=3,F3092*$L$2,"")</f>
        <v/>
      </c>
      <c r="M3092" s="22" t="str">
        <f aca="false">IF(I3092&gt;=4,F3092*$M$2,"")</f>
        <v/>
      </c>
      <c r="N3092" s="27" t="n">
        <v>0</v>
      </c>
      <c r="O3092" s="27" t="n">
        <v>0</v>
      </c>
      <c r="P3092" s="31" t="n">
        <v>0</v>
      </c>
      <c r="Q3092" s="32"/>
      <c r="R3092" s="38"/>
      <c r="S3092" s="25" t="n">
        <f aca="false">SUM(F3092,H3092,J3092,K3092,L3092,M3092)</f>
        <v>23.194765</v>
      </c>
      <c r="T3092" s="25" t="n">
        <f aca="false">SUM(F3092,H3092,J3092,K3092,L3092,M3092,Q3092)</f>
        <v>23.194765</v>
      </c>
      <c r="AMH3092" s="13"/>
      <c r="AMI3092" s="0"/>
      <c r="AMJ3092" s="0"/>
    </row>
    <row r="3093" s="39" customFormat="true" ht="13.8" hidden="false" customHeight="false" outlineLevel="0" collapsed="false">
      <c r="A3093" s="16" t="n">
        <v>40306755</v>
      </c>
      <c r="B3093" s="17" t="s">
        <v>3122</v>
      </c>
      <c r="C3093" s="18" t="n">
        <v>0.04</v>
      </c>
      <c r="D3093" s="18" t="s">
        <v>2637</v>
      </c>
      <c r="E3093" s="16" t="s">
        <v>50</v>
      </c>
      <c r="F3093" s="19" t="n">
        <f aca="false">IF(C3093="",VLOOKUP(E3093,'PORTE E UCO'!$A$5:$D$46,4,0),VLOOKUP(E3093,'PORTE E UCO'!$A$5:$D$46,4,0)*C3093)</f>
        <v>0.70646224</v>
      </c>
      <c r="G3093" s="20" t="n">
        <v>1.17</v>
      </c>
      <c r="H3093" s="21" t="n">
        <f aca="false">G3093*$R$2</f>
        <v>23.01814944</v>
      </c>
      <c r="I3093" s="16" t="n">
        <v>0</v>
      </c>
      <c r="J3093" s="22" t="str">
        <f aca="false">IF(I3093&gt;=1,F3093*$J$2,"")</f>
        <v/>
      </c>
      <c r="K3093" s="22" t="str">
        <f aca="false">IF(I3093&gt;=2,F3093*$K$2,"")</f>
        <v/>
      </c>
      <c r="L3093" s="22" t="str">
        <f aca="false">IF(I3093&gt;=3,F3093*$L$2,"")</f>
        <v/>
      </c>
      <c r="M3093" s="22" t="str">
        <f aca="false">IF(I3093&gt;=4,F3093*$M$2,"")</f>
        <v/>
      </c>
      <c r="N3093" s="16" t="n">
        <v>0</v>
      </c>
      <c r="O3093" s="16" t="n">
        <v>0</v>
      </c>
      <c r="P3093" s="23" t="n">
        <v>0</v>
      </c>
      <c r="Q3093" s="22"/>
      <c r="R3093" s="38"/>
      <c r="S3093" s="25" t="n">
        <f aca="false">SUM(F3093,H3093,J3093,K3093,L3093,M3093)</f>
        <v>23.72461168</v>
      </c>
      <c r="T3093" s="25" t="n">
        <f aca="false">SUM(F3093,H3093,J3093,K3093,L3093,M3093,Q3093)</f>
        <v>23.72461168</v>
      </c>
      <c r="AMH3093" s="13"/>
      <c r="AMI3093" s="0"/>
      <c r="AMJ3093" s="0"/>
    </row>
    <row r="3094" s="39" customFormat="true" ht="13.8" hidden="false" customHeight="false" outlineLevel="0" collapsed="false">
      <c r="A3094" s="27" t="n">
        <v>40306763</v>
      </c>
      <c r="B3094" s="28" t="s">
        <v>3123</v>
      </c>
      <c r="C3094" s="29" t="n">
        <v>0.01</v>
      </c>
      <c r="D3094" s="29" t="s">
        <v>2637</v>
      </c>
      <c r="E3094" s="27" t="s">
        <v>50</v>
      </c>
      <c r="F3094" s="19" t="n">
        <f aca="false">IF(C3094="",VLOOKUP(E3094,'PORTE E UCO'!$A$5:$D$46,4,0),VLOOKUP(E3094,'PORTE E UCO'!$A$5:$D$46,4,0)*C3094)</f>
        <v>0.17661556</v>
      </c>
      <c r="G3094" s="30" t="n">
        <v>0.72</v>
      </c>
      <c r="H3094" s="21" t="n">
        <f aca="false">G3094*$R$2</f>
        <v>14.16501504</v>
      </c>
      <c r="I3094" s="27" t="n">
        <v>0</v>
      </c>
      <c r="J3094" s="22" t="str">
        <f aca="false">IF(I3094&gt;=1,F3094*$J$2,"")</f>
        <v/>
      </c>
      <c r="K3094" s="22" t="str">
        <f aca="false">IF(I3094&gt;=2,F3094*$K$2,"")</f>
        <v/>
      </c>
      <c r="L3094" s="22" t="str">
        <f aca="false">IF(I3094&gt;=3,F3094*$L$2,"")</f>
        <v/>
      </c>
      <c r="M3094" s="22" t="str">
        <f aca="false">IF(I3094&gt;=4,F3094*$M$2,"")</f>
        <v/>
      </c>
      <c r="N3094" s="27" t="n">
        <v>0</v>
      </c>
      <c r="O3094" s="27" t="n">
        <v>0</v>
      </c>
      <c r="P3094" s="31" t="n">
        <v>0</v>
      </c>
      <c r="Q3094" s="32"/>
      <c r="R3094" s="38"/>
      <c r="S3094" s="25" t="n">
        <f aca="false">SUM(F3094,H3094,J3094,K3094,L3094,M3094)</f>
        <v>14.3416306</v>
      </c>
      <c r="T3094" s="25" t="n">
        <f aca="false">SUM(F3094,H3094,J3094,K3094,L3094,M3094,Q3094)</f>
        <v>14.3416306</v>
      </c>
      <c r="AMH3094" s="13"/>
      <c r="AMI3094" s="0"/>
      <c r="AMJ3094" s="0"/>
    </row>
    <row r="3095" s="39" customFormat="true" ht="13.8" hidden="false" customHeight="false" outlineLevel="0" collapsed="false">
      <c r="A3095" s="16" t="n">
        <v>40308014</v>
      </c>
      <c r="B3095" s="17" t="s">
        <v>3124</v>
      </c>
      <c r="C3095" s="18" t="n">
        <v>0.04</v>
      </c>
      <c r="D3095" s="18" t="s">
        <v>2637</v>
      </c>
      <c r="E3095" s="16" t="s">
        <v>50</v>
      </c>
      <c r="F3095" s="19" t="n">
        <f aca="false">IF(C3095="",VLOOKUP(E3095,'PORTE E UCO'!$A$5:$D$46,4,0),VLOOKUP(E3095,'PORTE E UCO'!$A$5:$D$46,4,0)*C3095)</f>
        <v>0.70646224</v>
      </c>
      <c r="G3095" s="20" t="n">
        <v>1.8</v>
      </c>
      <c r="H3095" s="21" t="n">
        <f aca="false">G3095*$R$2</f>
        <v>35.4125376</v>
      </c>
      <c r="I3095" s="16" t="n">
        <v>0</v>
      </c>
      <c r="J3095" s="22" t="str">
        <f aca="false">IF(I3095&gt;=1,F3095*$J$2,"")</f>
        <v/>
      </c>
      <c r="K3095" s="22" t="str">
        <f aca="false">IF(I3095&gt;=2,F3095*$K$2,"")</f>
        <v/>
      </c>
      <c r="L3095" s="22" t="str">
        <f aca="false">IF(I3095&gt;=3,F3095*$L$2,"")</f>
        <v/>
      </c>
      <c r="M3095" s="22" t="str">
        <f aca="false">IF(I3095&gt;=4,F3095*$M$2,"")</f>
        <v/>
      </c>
      <c r="N3095" s="16" t="n">
        <v>0</v>
      </c>
      <c r="O3095" s="16" t="n">
        <v>0</v>
      </c>
      <c r="P3095" s="23" t="n">
        <v>0</v>
      </c>
      <c r="Q3095" s="22"/>
      <c r="R3095" s="38"/>
      <c r="S3095" s="25" t="n">
        <f aca="false">SUM(F3095,H3095,J3095,K3095,L3095,M3095)</f>
        <v>36.11899984</v>
      </c>
      <c r="T3095" s="25" t="n">
        <f aca="false">SUM(F3095,H3095,J3095,K3095,L3095,M3095,Q3095)</f>
        <v>36.11899984</v>
      </c>
      <c r="AMH3095" s="13"/>
      <c r="AMI3095" s="0"/>
      <c r="AMJ3095" s="0"/>
    </row>
    <row r="3096" s="39" customFormat="true" ht="14.95" hidden="false" customHeight="false" outlineLevel="0" collapsed="false">
      <c r="A3096" s="27" t="n">
        <v>40306771</v>
      </c>
      <c r="B3096" s="28" t="s">
        <v>3125</v>
      </c>
      <c r="C3096" s="29" t="n">
        <v>0.5</v>
      </c>
      <c r="D3096" s="29" t="s">
        <v>2637</v>
      </c>
      <c r="E3096" s="27" t="s">
        <v>50</v>
      </c>
      <c r="F3096" s="19" t="n">
        <f aca="false">IF(C3096="",VLOOKUP(E3096,'PORTE E UCO'!$A$5:$D$46,4,0),VLOOKUP(E3096,'PORTE E UCO'!$A$5:$D$46,4,0)*C3096)</f>
        <v>8.830778</v>
      </c>
      <c r="G3096" s="30" t="n">
        <v>5.994</v>
      </c>
      <c r="H3096" s="21" t="n">
        <f aca="false">G3096*$R$2</f>
        <v>117.923750208</v>
      </c>
      <c r="I3096" s="27" t="n">
        <v>0</v>
      </c>
      <c r="J3096" s="22" t="str">
        <f aca="false">IF(I3096&gt;=1,F3096*$J$2,"")</f>
        <v/>
      </c>
      <c r="K3096" s="22" t="str">
        <f aca="false">IF(I3096&gt;=2,F3096*$K$2,"")</f>
        <v/>
      </c>
      <c r="L3096" s="22" t="str">
        <f aca="false">IF(I3096&gt;=3,F3096*$L$2,"")</f>
        <v/>
      </c>
      <c r="M3096" s="22" t="str">
        <f aca="false">IF(I3096&gt;=4,F3096*$M$2,"")</f>
        <v/>
      </c>
      <c r="N3096" s="27" t="n">
        <v>0</v>
      </c>
      <c r="O3096" s="27" t="n">
        <v>0</v>
      </c>
      <c r="P3096" s="31" t="n">
        <v>0</v>
      </c>
      <c r="Q3096" s="32"/>
      <c r="R3096" s="38"/>
      <c r="S3096" s="25" t="n">
        <f aca="false">SUM(F3096,H3096,J3096,K3096,L3096,M3096)</f>
        <v>126.754528208</v>
      </c>
      <c r="T3096" s="25" t="n">
        <f aca="false">SUM(F3096,H3096,J3096,K3096,L3096,M3096,Q3096)</f>
        <v>126.754528208</v>
      </c>
      <c r="AMH3096" s="13"/>
      <c r="AMI3096" s="0"/>
      <c r="AMJ3096" s="0"/>
    </row>
    <row r="3097" s="39" customFormat="true" ht="14.95" hidden="false" customHeight="false" outlineLevel="0" collapsed="false">
      <c r="A3097" s="16" t="n">
        <v>40306780</v>
      </c>
      <c r="B3097" s="17" t="s">
        <v>3126</v>
      </c>
      <c r="C3097" s="18" t="n">
        <v>0.25</v>
      </c>
      <c r="D3097" s="18" t="s">
        <v>2637</v>
      </c>
      <c r="E3097" s="16" t="s">
        <v>50</v>
      </c>
      <c r="F3097" s="19" t="n">
        <f aca="false">IF(C3097="",VLOOKUP(E3097,'PORTE E UCO'!$A$5:$D$46,4,0),VLOOKUP(E3097,'PORTE E UCO'!$A$5:$D$46,4,0)*C3097)</f>
        <v>4.415389</v>
      </c>
      <c r="G3097" s="20" t="n">
        <v>4.797</v>
      </c>
      <c r="H3097" s="21" t="n">
        <f aca="false">G3097*$R$2</f>
        <v>94.374412704</v>
      </c>
      <c r="I3097" s="16" t="n">
        <v>0</v>
      </c>
      <c r="J3097" s="22" t="str">
        <f aca="false">IF(I3097&gt;=1,F3097*$J$2,"")</f>
        <v/>
      </c>
      <c r="K3097" s="22" t="str">
        <f aca="false">IF(I3097&gt;=2,F3097*$K$2,"")</f>
        <v/>
      </c>
      <c r="L3097" s="22" t="str">
        <f aca="false">IF(I3097&gt;=3,F3097*$L$2,"")</f>
        <v/>
      </c>
      <c r="M3097" s="22" t="str">
        <f aca="false">IF(I3097&gt;=4,F3097*$M$2,"")</f>
        <v/>
      </c>
      <c r="N3097" s="16" t="n">
        <v>0</v>
      </c>
      <c r="O3097" s="16" t="n">
        <v>0</v>
      </c>
      <c r="P3097" s="23" t="n">
        <v>0</v>
      </c>
      <c r="Q3097" s="22"/>
      <c r="R3097" s="38"/>
      <c r="S3097" s="25" t="n">
        <f aca="false">SUM(F3097,H3097,J3097,K3097,L3097,M3097)</f>
        <v>98.789801704</v>
      </c>
      <c r="T3097" s="25" t="n">
        <f aca="false">SUM(F3097,H3097,J3097,K3097,L3097,M3097,Q3097)</f>
        <v>98.789801704</v>
      </c>
      <c r="AMH3097" s="13"/>
      <c r="AMI3097" s="0"/>
      <c r="AMJ3097" s="0"/>
    </row>
    <row r="3098" s="39" customFormat="true" ht="13.8" hidden="false" customHeight="false" outlineLevel="0" collapsed="false">
      <c r="A3098" s="27" t="n">
        <v>40306798</v>
      </c>
      <c r="B3098" s="28" t="s">
        <v>3127</v>
      </c>
      <c r="C3098" s="29" t="n">
        <v>0.1</v>
      </c>
      <c r="D3098" s="29" t="s">
        <v>2637</v>
      </c>
      <c r="E3098" s="27" t="s">
        <v>50</v>
      </c>
      <c r="F3098" s="19" t="n">
        <f aca="false">IF(C3098="",VLOOKUP(E3098,'PORTE E UCO'!$A$5:$D$46,4,0),VLOOKUP(E3098,'PORTE E UCO'!$A$5:$D$46,4,0)*C3098)</f>
        <v>1.7661556</v>
      </c>
      <c r="G3098" s="30" t="n">
        <v>2.844</v>
      </c>
      <c r="H3098" s="21" t="n">
        <f aca="false">G3098*$R$2</f>
        <v>55.951809408</v>
      </c>
      <c r="I3098" s="27" t="n">
        <v>0</v>
      </c>
      <c r="J3098" s="22" t="str">
        <f aca="false">IF(I3098&gt;=1,F3098*$J$2,"")</f>
        <v/>
      </c>
      <c r="K3098" s="22" t="str">
        <f aca="false">IF(I3098&gt;=2,F3098*$K$2,"")</f>
        <v/>
      </c>
      <c r="L3098" s="22" t="str">
        <f aca="false">IF(I3098&gt;=3,F3098*$L$2,"")</f>
        <v/>
      </c>
      <c r="M3098" s="22" t="str">
        <f aca="false">IF(I3098&gt;=4,F3098*$M$2,"")</f>
        <v/>
      </c>
      <c r="N3098" s="27" t="n">
        <v>0</v>
      </c>
      <c r="O3098" s="27" t="n">
        <v>0</v>
      </c>
      <c r="P3098" s="31" t="n">
        <v>0</v>
      </c>
      <c r="Q3098" s="32"/>
      <c r="R3098" s="38"/>
      <c r="S3098" s="25" t="n">
        <f aca="false">SUM(F3098,H3098,J3098,K3098,L3098,M3098)</f>
        <v>57.717965008</v>
      </c>
      <c r="T3098" s="25" t="n">
        <f aca="false">SUM(F3098,H3098,J3098,K3098,L3098,M3098,Q3098)</f>
        <v>57.717965008</v>
      </c>
      <c r="AMH3098" s="13"/>
      <c r="AMI3098" s="0"/>
      <c r="AMJ3098" s="0"/>
    </row>
    <row r="3099" s="39" customFormat="true" ht="13.8" hidden="false" customHeight="false" outlineLevel="0" collapsed="false">
      <c r="A3099" s="16" t="n">
        <v>40308022</v>
      </c>
      <c r="B3099" s="17" t="s">
        <v>3128</v>
      </c>
      <c r="C3099" s="18" t="n">
        <v>0.1</v>
      </c>
      <c r="D3099" s="18" t="s">
        <v>2637</v>
      </c>
      <c r="E3099" s="16" t="s">
        <v>50</v>
      </c>
      <c r="F3099" s="19" t="n">
        <f aca="false">IF(C3099="",VLOOKUP(E3099,'PORTE E UCO'!$A$5:$D$46,4,0),VLOOKUP(E3099,'PORTE E UCO'!$A$5:$D$46,4,0)*C3099)</f>
        <v>1.7661556</v>
      </c>
      <c r="G3099" s="20" t="n">
        <v>3.267</v>
      </c>
      <c r="H3099" s="21" t="n">
        <f aca="false">G3099*$R$2</f>
        <v>64.273755744</v>
      </c>
      <c r="I3099" s="16" t="n">
        <v>0</v>
      </c>
      <c r="J3099" s="22" t="str">
        <f aca="false">IF(I3099&gt;=1,F3099*$J$2,"")</f>
        <v/>
      </c>
      <c r="K3099" s="22" t="str">
        <f aca="false">IF(I3099&gt;=2,F3099*$K$2,"")</f>
        <v/>
      </c>
      <c r="L3099" s="22" t="str">
        <f aca="false">IF(I3099&gt;=3,F3099*$L$2,"")</f>
        <v/>
      </c>
      <c r="M3099" s="22" t="str">
        <f aca="false">IF(I3099&gt;=4,F3099*$M$2,"")</f>
        <v/>
      </c>
      <c r="N3099" s="16" t="n">
        <v>0</v>
      </c>
      <c r="O3099" s="16" t="n">
        <v>0</v>
      </c>
      <c r="P3099" s="23" t="n">
        <v>0</v>
      </c>
      <c r="Q3099" s="22"/>
      <c r="R3099" s="38"/>
      <c r="S3099" s="25" t="n">
        <f aca="false">SUM(F3099,H3099,J3099,K3099,L3099,M3099)</f>
        <v>66.039911344</v>
      </c>
      <c r="T3099" s="25" t="n">
        <f aca="false">SUM(F3099,H3099,J3099,K3099,L3099,M3099,Q3099)</f>
        <v>66.039911344</v>
      </c>
      <c r="AMH3099" s="13"/>
      <c r="AMI3099" s="0"/>
      <c r="AMJ3099" s="0"/>
    </row>
    <row r="3100" s="39" customFormat="true" ht="13.8" hidden="false" customHeight="false" outlineLevel="0" collapsed="false">
      <c r="A3100" s="27" t="n">
        <v>40306801</v>
      </c>
      <c r="B3100" s="28" t="s">
        <v>3129</v>
      </c>
      <c r="C3100" s="29" t="n">
        <v>0.25</v>
      </c>
      <c r="D3100" s="29" t="s">
        <v>2637</v>
      </c>
      <c r="E3100" s="27" t="s">
        <v>50</v>
      </c>
      <c r="F3100" s="19" t="n">
        <f aca="false">IF(C3100="",VLOOKUP(E3100,'PORTE E UCO'!$A$5:$D$46,4,0),VLOOKUP(E3100,'PORTE E UCO'!$A$5:$D$46,4,0)*C3100)</f>
        <v>4.415389</v>
      </c>
      <c r="G3100" s="30" t="n">
        <v>7.497</v>
      </c>
      <c r="H3100" s="21" t="n">
        <f aca="false">G3100*$R$2</f>
        <v>147.493219104</v>
      </c>
      <c r="I3100" s="27" t="n">
        <v>0</v>
      </c>
      <c r="J3100" s="22" t="str">
        <f aca="false">IF(I3100&gt;=1,F3100*$J$2,"")</f>
        <v/>
      </c>
      <c r="K3100" s="22" t="str">
        <f aca="false">IF(I3100&gt;=2,F3100*$K$2,"")</f>
        <v/>
      </c>
      <c r="L3100" s="22" t="str">
        <f aca="false">IF(I3100&gt;=3,F3100*$L$2,"")</f>
        <v/>
      </c>
      <c r="M3100" s="22" t="str">
        <f aca="false">IF(I3100&gt;=4,F3100*$M$2,"")</f>
        <v/>
      </c>
      <c r="N3100" s="27" t="n">
        <v>0</v>
      </c>
      <c r="O3100" s="27" t="n">
        <v>0</v>
      </c>
      <c r="P3100" s="31" t="n">
        <v>0</v>
      </c>
      <c r="Q3100" s="32"/>
      <c r="R3100" s="38"/>
      <c r="S3100" s="25" t="n">
        <f aca="false">SUM(F3100,H3100,J3100,K3100,L3100,M3100)</f>
        <v>151.908608104</v>
      </c>
      <c r="T3100" s="25" t="n">
        <f aca="false">SUM(F3100,H3100,J3100,K3100,L3100,M3100,Q3100)</f>
        <v>151.908608104</v>
      </c>
      <c r="AMH3100" s="13"/>
      <c r="AMI3100" s="0"/>
      <c r="AMJ3100" s="0"/>
    </row>
    <row r="3101" s="39" customFormat="true" ht="13.8" hidden="false" customHeight="false" outlineLevel="0" collapsed="false">
      <c r="A3101" s="16" t="n">
        <v>40306810</v>
      </c>
      <c r="B3101" s="17" t="s">
        <v>3130</v>
      </c>
      <c r="C3101" s="18" t="n">
        <v>0.01</v>
      </c>
      <c r="D3101" s="18" t="s">
        <v>2637</v>
      </c>
      <c r="E3101" s="16" t="s">
        <v>50</v>
      </c>
      <c r="F3101" s="19" t="n">
        <f aca="false">IF(C3101="",VLOOKUP(E3101,'PORTE E UCO'!$A$5:$D$46,4,0),VLOOKUP(E3101,'PORTE E UCO'!$A$5:$D$46,4,0)*C3101)</f>
        <v>0.17661556</v>
      </c>
      <c r="G3101" s="20" t="n">
        <v>1.17</v>
      </c>
      <c r="H3101" s="21" t="n">
        <f aca="false">G3101*$R$2</f>
        <v>23.01814944</v>
      </c>
      <c r="I3101" s="16" t="n">
        <v>0</v>
      </c>
      <c r="J3101" s="22" t="str">
        <f aca="false">IF(I3101&gt;=1,F3101*$J$2,"")</f>
        <v/>
      </c>
      <c r="K3101" s="22" t="str">
        <f aca="false">IF(I3101&gt;=2,F3101*$K$2,"")</f>
        <v/>
      </c>
      <c r="L3101" s="22" t="str">
        <f aca="false">IF(I3101&gt;=3,F3101*$L$2,"")</f>
        <v/>
      </c>
      <c r="M3101" s="22" t="str">
        <f aca="false">IF(I3101&gt;=4,F3101*$M$2,"")</f>
        <v/>
      </c>
      <c r="N3101" s="16" t="n">
        <v>0</v>
      </c>
      <c r="O3101" s="16" t="n">
        <v>0</v>
      </c>
      <c r="P3101" s="23" t="n">
        <v>0</v>
      </c>
      <c r="Q3101" s="22"/>
      <c r="R3101" s="38"/>
      <c r="S3101" s="25" t="n">
        <f aca="false">SUM(F3101,H3101,J3101,K3101,L3101,M3101)</f>
        <v>23.194765</v>
      </c>
      <c r="T3101" s="25" t="n">
        <f aca="false">SUM(F3101,H3101,J3101,K3101,L3101,M3101,Q3101)</f>
        <v>23.194765</v>
      </c>
      <c r="AMH3101" s="13"/>
      <c r="AMI3101" s="0"/>
      <c r="AMJ3101" s="0"/>
    </row>
    <row r="3102" s="39" customFormat="true" ht="13.8" hidden="false" customHeight="false" outlineLevel="0" collapsed="false">
      <c r="A3102" s="27" t="n">
        <v>40306828</v>
      </c>
      <c r="B3102" s="28" t="s">
        <v>3131</v>
      </c>
      <c r="C3102" s="29" t="n">
        <v>0.04</v>
      </c>
      <c r="D3102" s="29" t="s">
        <v>2637</v>
      </c>
      <c r="E3102" s="27" t="s">
        <v>50</v>
      </c>
      <c r="F3102" s="19" t="n">
        <f aca="false">IF(C3102="",VLOOKUP(E3102,'PORTE E UCO'!$A$5:$D$46,4,0),VLOOKUP(E3102,'PORTE E UCO'!$A$5:$D$46,4,0)*C3102)</f>
        <v>0.70646224</v>
      </c>
      <c r="G3102" s="30" t="n">
        <v>0.72</v>
      </c>
      <c r="H3102" s="21" t="n">
        <f aca="false">G3102*$R$2</f>
        <v>14.16501504</v>
      </c>
      <c r="I3102" s="27" t="n">
        <v>0</v>
      </c>
      <c r="J3102" s="22" t="str">
        <f aca="false">IF(I3102&gt;=1,F3102*$J$2,"")</f>
        <v/>
      </c>
      <c r="K3102" s="22" t="str">
        <f aca="false">IF(I3102&gt;=2,F3102*$K$2,"")</f>
        <v/>
      </c>
      <c r="L3102" s="22" t="str">
        <f aca="false">IF(I3102&gt;=3,F3102*$L$2,"")</f>
        <v/>
      </c>
      <c r="M3102" s="22" t="str">
        <f aca="false">IF(I3102&gt;=4,F3102*$M$2,"")</f>
        <v/>
      </c>
      <c r="N3102" s="27" t="n">
        <v>0</v>
      </c>
      <c r="O3102" s="27" t="n">
        <v>0</v>
      </c>
      <c r="P3102" s="31" t="n">
        <v>0</v>
      </c>
      <c r="Q3102" s="32"/>
      <c r="R3102" s="38"/>
      <c r="S3102" s="25" t="n">
        <f aca="false">SUM(F3102,H3102,J3102,K3102,L3102,M3102)</f>
        <v>14.87147728</v>
      </c>
      <c r="T3102" s="25" t="n">
        <f aca="false">SUM(F3102,H3102,J3102,K3102,L3102,M3102,Q3102)</f>
        <v>14.87147728</v>
      </c>
      <c r="AMH3102" s="13"/>
      <c r="AMI3102" s="0"/>
      <c r="AMJ3102" s="0"/>
    </row>
    <row r="3103" s="39" customFormat="true" ht="13.8" hidden="false" customHeight="false" outlineLevel="0" collapsed="false">
      <c r="A3103" s="16" t="n">
        <v>40306836</v>
      </c>
      <c r="B3103" s="17" t="s">
        <v>3132</v>
      </c>
      <c r="C3103" s="18" t="n">
        <v>0.01</v>
      </c>
      <c r="D3103" s="18" t="s">
        <v>2637</v>
      </c>
      <c r="E3103" s="16" t="s">
        <v>50</v>
      </c>
      <c r="F3103" s="19" t="n">
        <f aca="false">IF(C3103="",VLOOKUP(E3103,'PORTE E UCO'!$A$5:$D$46,4,0),VLOOKUP(E3103,'PORTE E UCO'!$A$5:$D$46,4,0)*C3103)</f>
        <v>0.17661556</v>
      </c>
      <c r="G3103" s="20" t="n">
        <v>1.17</v>
      </c>
      <c r="H3103" s="21" t="n">
        <f aca="false">G3103*$R$2</f>
        <v>23.01814944</v>
      </c>
      <c r="I3103" s="16" t="n">
        <v>0</v>
      </c>
      <c r="J3103" s="22" t="str">
        <f aca="false">IF(I3103&gt;=1,F3103*$J$2,"")</f>
        <v/>
      </c>
      <c r="K3103" s="22" t="str">
        <f aca="false">IF(I3103&gt;=2,F3103*$K$2,"")</f>
        <v/>
      </c>
      <c r="L3103" s="22" t="str">
        <f aca="false">IF(I3103&gt;=3,F3103*$L$2,"")</f>
        <v/>
      </c>
      <c r="M3103" s="22" t="str">
        <f aca="false">IF(I3103&gt;=4,F3103*$M$2,"")</f>
        <v/>
      </c>
      <c r="N3103" s="16" t="n">
        <v>0</v>
      </c>
      <c r="O3103" s="16" t="n">
        <v>0</v>
      </c>
      <c r="P3103" s="23" t="n">
        <v>0</v>
      </c>
      <c r="Q3103" s="22"/>
      <c r="R3103" s="38"/>
      <c r="S3103" s="25" t="n">
        <f aca="false">SUM(F3103,H3103,J3103,K3103,L3103,M3103)</f>
        <v>23.194765</v>
      </c>
      <c r="T3103" s="25" t="n">
        <f aca="false">SUM(F3103,H3103,J3103,K3103,L3103,M3103,Q3103)</f>
        <v>23.194765</v>
      </c>
      <c r="AMH3103" s="13"/>
      <c r="AMI3103" s="0"/>
      <c r="AMJ3103" s="0"/>
    </row>
    <row r="3104" s="39" customFormat="true" ht="13.8" hidden="false" customHeight="false" outlineLevel="0" collapsed="false">
      <c r="A3104" s="27" t="n">
        <v>40306844</v>
      </c>
      <c r="B3104" s="28" t="s">
        <v>3133</v>
      </c>
      <c r="C3104" s="29" t="n">
        <v>0.04</v>
      </c>
      <c r="D3104" s="29" t="s">
        <v>2637</v>
      </c>
      <c r="E3104" s="27" t="s">
        <v>50</v>
      </c>
      <c r="F3104" s="19" t="n">
        <f aca="false">IF(C3104="",VLOOKUP(E3104,'PORTE E UCO'!$A$5:$D$46,4,0),VLOOKUP(E3104,'PORTE E UCO'!$A$5:$D$46,4,0)*C3104)</f>
        <v>0.70646224</v>
      </c>
      <c r="G3104" s="30" t="n">
        <v>0.72</v>
      </c>
      <c r="H3104" s="21" t="n">
        <f aca="false">G3104*$R$2</f>
        <v>14.16501504</v>
      </c>
      <c r="I3104" s="27" t="n">
        <v>0</v>
      </c>
      <c r="J3104" s="22" t="str">
        <f aca="false">IF(I3104&gt;=1,F3104*$J$2,"")</f>
        <v/>
      </c>
      <c r="K3104" s="22" t="str">
        <f aca="false">IF(I3104&gt;=2,F3104*$K$2,"")</f>
        <v/>
      </c>
      <c r="L3104" s="22" t="str">
        <f aca="false">IF(I3104&gt;=3,F3104*$L$2,"")</f>
        <v/>
      </c>
      <c r="M3104" s="22" t="str">
        <f aca="false">IF(I3104&gt;=4,F3104*$M$2,"")</f>
        <v/>
      </c>
      <c r="N3104" s="27" t="n">
        <v>0</v>
      </c>
      <c r="O3104" s="27" t="n">
        <v>0</v>
      </c>
      <c r="P3104" s="31" t="n">
        <v>0</v>
      </c>
      <c r="Q3104" s="32"/>
      <c r="R3104" s="38"/>
      <c r="S3104" s="25" t="n">
        <f aca="false">SUM(F3104,H3104,J3104,K3104,L3104,M3104)</f>
        <v>14.87147728</v>
      </c>
      <c r="T3104" s="25" t="n">
        <f aca="false">SUM(F3104,H3104,J3104,K3104,L3104,M3104,Q3104)</f>
        <v>14.87147728</v>
      </c>
      <c r="AMH3104" s="13"/>
      <c r="AMI3104" s="0"/>
      <c r="AMJ3104" s="0"/>
    </row>
    <row r="3105" s="39" customFormat="true" ht="13.8" hidden="false" customHeight="false" outlineLevel="0" collapsed="false">
      <c r="A3105" s="16" t="n">
        <v>40306852</v>
      </c>
      <c r="B3105" s="17" t="s">
        <v>3134</v>
      </c>
      <c r="C3105" s="18" t="n">
        <v>0.04</v>
      </c>
      <c r="D3105" s="18" t="s">
        <v>2637</v>
      </c>
      <c r="E3105" s="16" t="s">
        <v>50</v>
      </c>
      <c r="F3105" s="19" t="n">
        <f aca="false">IF(C3105="",VLOOKUP(E3105,'PORTE E UCO'!$A$5:$D$46,4,0),VLOOKUP(E3105,'PORTE E UCO'!$A$5:$D$46,4,0)*C3105)</f>
        <v>0.70646224</v>
      </c>
      <c r="G3105" s="20" t="n">
        <v>1.17</v>
      </c>
      <c r="H3105" s="21" t="n">
        <f aca="false">G3105*$R$2</f>
        <v>23.01814944</v>
      </c>
      <c r="I3105" s="16" t="n">
        <v>0</v>
      </c>
      <c r="J3105" s="22" t="str">
        <f aca="false">IF(I3105&gt;=1,F3105*$J$2,"")</f>
        <v/>
      </c>
      <c r="K3105" s="22" t="str">
        <f aca="false">IF(I3105&gt;=2,F3105*$K$2,"")</f>
        <v/>
      </c>
      <c r="L3105" s="22" t="str">
        <f aca="false">IF(I3105&gt;=3,F3105*$L$2,"")</f>
        <v/>
      </c>
      <c r="M3105" s="22" t="str">
        <f aca="false">IF(I3105&gt;=4,F3105*$M$2,"")</f>
        <v/>
      </c>
      <c r="N3105" s="16" t="n">
        <v>0</v>
      </c>
      <c r="O3105" s="16" t="n">
        <v>0</v>
      </c>
      <c r="P3105" s="23" t="n">
        <v>0</v>
      </c>
      <c r="Q3105" s="22"/>
      <c r="R3105" s="38"/>
      <c r="S3105" s="25" t="n">
        <f aca="false">SUM(F3105,H3105,J3105,K3105,L3105,M3105)</f>
        <v>23.72461168</v>
      </c>
      <c r="T3105" s="25" t="n">
        <f aca="false">SUM(F3105,H3105,J3105,K3105,L3105,M3105,Q3105)</f>
        <v>23.72461168</v>
      </c>
      <c r="AMH3105" s="13"/>
      <c r="AMI3105" s="0"/>
      <c r="AMJ3105" s="0"/>
    </row>
    <row r="3106" s="39" customFormat="true" ht="13.8" hidden="false" customHeight="false" outlineLevel="0" collapsed="false">
      <c r="A3106" s="27" t="n">
        <v>40306860</v>
      </c>
      <c r="B3106" s="28" t="s">
        <v>3135</v>
      </c>
      <c r="C3106" s="29" t="n">
        <v>0.01</v>
      </c>
      <c r="D3106" s="29" t="s">
        <v>2637</v>
      </c>
      <c r="E3106" s="27" t="s">
        <v>50</v>
      </c>
      <c r="F3106" s="19" t="n">
        <f aca="false">IF(C3106="",VLOOKUP(E3106,'PORTE E UCO'!$A$5:$D$46,4,0),VLOOKUP(E3106,'PORTE E UCO'!$A$5:$D$46,4,0)*C3106)</f>
        <v>0.17661556</v>
      </c>
      <c r="G3106" s="30" t="n">
        <v>1.17</v>
      </c>
      <c r="H3106" s="21" t="n">
        <f aca="false">G3106*$R$2</f>
        <v>23.01814944</v>
      </c>
      <c r="I3106" s="27" t="n">
        <v>0</v>
      </c>
      <c r="J3106" s="22" t="str">
        <f aca="false">IF(I3106&gt;=1,F3106*$J$2,"")</f>
        <v/>
      </c>
      <c r="K3106" s="22" t="str">
        <f aca="false">IF(I3106&gt;=2,F3106*$K$2,"")</f>
        <v/>
      </c>
      <c r="L3106" s="22" t="str">
        <f aca="false">IF(I3106&gt;=3,F3106*$L$2,"")</f>
        <v/>
      </c>
      <c r="M3106" s="22" t="str">
        <f aca="false">IF(I3106&gt;=4,F3106*$M$2,"")</f>
        <v/>
      </c>
      <c r="N3106" s="27" t="n">
        <v>0</v>
      </c>
      <c r="O3106" s="27" t="n">
        <v>0</v>
      </c>
      <c r="P3106" s="31" t="n">
        <v>0</v>
      </c>
      <c r="Q3106" s="32"/>
      <c r="R3106" s="38"/>
      <c r="S3106" s="25" t="n">
        <f aca="false">SUM(F3106,H3106,J3106,K3106,L3106,M3106)</f>
        <v>23.194765</v>
      </c>
      <c r="T3106" s="25" t="n">
        <f aca="false">SUM(F3106,H3106,J3106,K3106,L3106,M3106,Q3106)</f>
        <v>23.194765</v>
      </c>
      <c r="AMH3106" s="13"/>
      <c r="AMI3106" s="0"/>
      <c r="AMJ3106" s="0"/>
    </row>
    <row r="3107" s="39" customFormat="true" ht="13.8" hidden="false" customHeight="false" outlineLevel="0" collapsed="false">
      <c r="A3107" s="16" t="n">
        <v>40308030</v>
      </c>
      <c r="B3107" s="17" t="s">
        <v>3136</v>
      </c>
      <c r="C3107" s="18" t="n">
        <v>0.01</v>
      </c>
      <c r="D3107" s="18" t="s">
        <v>2637</v>
      </c>
      <c r="E3107" s="16" t="s">
        <v>50</v>
      </c>
      <c r="F3107" s="19" t="n">
        <f aca="false">IF(C3107="",VLOOKUP(E3107,'PORTE E UCO'!$A$5:$D$46,4,0),VLOOKUP(E3107,'PORTE E UCO'!$A$5:$D$46,4,0)*C3107)</f>
        <v>0.17661556</v>
      </c>
      <c r="G3107" s="20" t="n">
        <v>1.17</v>
      </c>
      <c r="H3107" s="21" t="n">
        <f aca="false">G3107*$R$2</f>
        <v>23.01814944</v>
      </c>
      <c r="I3107" s="16" t="n">
        <v>0</v>
      </c>
      <c r="J3107" s="22" t="str">
        <f aca="false">IF(I3107&gt;=1,F3107*$J$2,"")</f>
        <v/>
      </c>
      <c r="K3107" s="22" t="str">
        <f aca="false">IF(I3107&gt;=2,F3107*$K$2,"")</f>
        <v/>
      </c>
      <c r="L3107" s="22" t="str">
        <f aca="false">IF(I3107&gt;=3,F3107*$L$2,"")</f>
        <v/>
      </c>
      <c r="M3107" s="22" t="str">
        <f aca="false">IF(I3107&gt;=4,F3107*$M$2,"")</f>
        <v/>
      </c>
      <c r="N3107" s="16" t="n">
        <v>0</v>
      </c>
      <c r="O3107" s="16" t="n">
        <v>0</v>
      </c>
      <c r="P3107" s="23" t="n">
        <v>0</v>
      </c>
      <c r="Q3107" s="22"/>
      <c r="R3107" s="38"/>
      <c r="S3107" s="25" t="n">
        <f aca="false">SUM(F3107,H3107,J3107,K3107,L3107,M3107)</f>
        <v>23.194765</v>
      </c>
      <c r="T3107" s="25" t="n">
        <f aca="false">SUM(F3107,H3107,J3107,K3107,L3107,M3107,Q3107)</f>
        <v>23.194765</v>
      </c>
      <c r="AMH3107" s="13"/>
      <c r="AMI3107" s="0"/>
      <c r="AMJ3107" s="0"/>
    </row>
    <row r="3108" s="39" customFormat="true" ht="13.8" hidden="false" customHeight="false" outlineLevel="0" collapsed="false">
      <c r="A3108" s="27" t="n">
        <v>40306879</v>
      </c>
      <c r="B3108" s="28" t="s">
        <v>3137</v>
      </c>
      <c r="C3108" s="29" t="n">
        <v>0.04</v>
      </c>
      <c r="D3108" s="29" t="s">
        <v>2637</v>
      </c>
      <c r="E3108" s="27" t="s">
        <v>50</v>
      </c>
      <c r="F3108" s="19" t="n">
        <f aca="false">IF(C3108="",VLOOKUP(E3108,'PORTE E UCO'!$A$5:$D$46,4,0),VLOOKUP(E3108,'PORTE E UCO'!$A$5:$D$46,4,0)*C3108)</f>
        <v>0.70646224</v>
      </c>
      <c r="G3108" s="30" t="n">
        <v>1.8</v>
      </c>
      <c r="H3108" s="21" t="n">
        <f aca="false">G3108*$R$2</f>
        <v>35.4125376</v>
      </c>
      <c r="I3108" s="27" t="n">
        <v>0</v>
      </c>
      <c r="J3108" s="22" t="str">
        <f aca="false">IF(I3108&gt;=1,F3108*$J$2,"")</f>
        <v/>
      </c>
      <c r="K3108" s="22" t="str">
        <f aca="false">IF(I3108&gt;=2,F3108*$K$2,"")</f>
        <v/>
      </c>
      <c r="L3108" s="22" t="str">
        <f aca="false">IF(I3108&gt;=3,F3108*$L$2,"")</f>
        <v/>
      </c>
      <c r="M3108" s="22" t="str">
        <f aca="false">IF(I3108&gt;=4,F3108*$M$2,"")</f>
        <v/>
      </c>
      <c r="N3108" s="27" t="n">
        <v>0</v>
      </c>
      <c r="O3108" s="27" t="n">
        <v>0</v>
      </c>
      <c r="P3108" s="31" t="n">
        <v>0</v>
      </c>
      <c r="Q3108" s="32"/>
      <c r="R3108" s="38"/>
      <c r="S3108" s="25" t="n">
        <f aca="false">SUM(F3108,H3108,J3108,K3108,L3108,M3108)</f>
        <v>36.11899984</v>
      </c>
      <c r="T3108" s="25" t="n">
        <f aca="false">SUM(F3108,H3108,J3108,K3108,L3108,M3108,Q3108)</f>
        <v>36.11899984</v>
      </c>
      <c r="AMH3108" s="13"/>
      <c r="AMI3108" s="0"/>
      <c r="AMJ3108" s="0"/>
    </row>
    <row r="3109" s="39" customFormat="true" ht="13.8" hidden="false" customHeight="false" outlineLevel="0" collapsed="false">
      <c r="A3109" s="16" t="n">
        <v>40308049</v>
      </c>
      <c r="B3109" s="17" t="s">
        <v>3138</v>
      </c>
      <c r="C3109" s="18" t="n">
        <v>0.04</v>
      </c>
      <c r="D3109" s="18" t="s">
        <v>2637</v>
      </c>
      <c r="E3109" s="16" t="s">
        <v>50</v>
      </c>
      <c r="F3109" s="19" t="n">
        <f aca="false">IF(C3109="",VLOOKUP(E3109,'PORTE E UCO'!$A$5:$D$46,4,0),VLOOKUP(E3109,'PORTE E UCO'!$A$5:$D$46,4,0)*C3109)</f>
        <v>0.70646224</v>
      </c>
      <c r="G3109" s="20" t="n">
        <v>0.72</v>
      </c>
      <c r="H3109" s="21" t="n">
        <f aca="false">G3109*$R$2</f>
        <v>14.16501504</v>
      </c>
      <c r="I3109" s="16" t="n">
        <v>0</v>
      </c>
      <c r="J3109" s="22" t="str">
        <f aca="false">IF(I3109&gt;=1,F3109*$J$2,"")</f>
        <v/>
      </c>
      <c r="K3109" s="22" t="str">
        <f aca="false">IF(I3109&gt;=2,F3109*$K$2,"")</f>
        <v/>
      </c>
      <c r="L3109" s="22" t="str">
        <f aca="false">IF(I3109&gt;=3,F3109*$L$2,"")</f>
        <v/>
      </c>
      <c r="M3109" s="22" t="str">
        <f aca="false">IF(I3109&gt;=4,F3109*$M$2,"")</f>
        <v/>
      </c>
      <c r="N3109" s="16" t="n">
        <v>0</v>
      </c>
      <c r="O3109" s="16" t="n">
        <v>0</v>
      </c>
      <c r="P3109" s="23" t="n">
        <v>0</v>
      </c>
      <c r="Q3109" s="22"/>
      <c r="R3109" s="38"/>
      <c r="S3109" s="25" t="n">
        <f aca="false">SUM(F3109,H3109,J3109,K3109,L3109,M3109)</f>
        <v>14.87147728</v>
      </c>
      <c r="T3109" s="25" t="n">
        <f aca="false">SUM(F3109,H3109,J3109,K3109,L3109,M3109,Q3109)</f>
        <v>14.87147728</v>
      </c>
      <c r="AMH3109" s="13"/>
      <c r="AMI3109" s="0"/>
      <c r="AMJ3109" s="0"/>
    </row>
    <row r="3110" s="39" customFormat="true" ht="13.8" hidden="false" customHeight="false" outlineLevel="0" collapsed="false">
      <c r="A3110" s="27" t="n">
        <v>40306887</v>
      </c>
      <c r="B3110" s="28" t="s">
        <v>3139</v>
      </c>
      <c r="C3110" s="29" t="n">
        <v>0.5</v>
      </c>
      <c r="D3110" s="29" t="s">
        <v>2637</v>
      </c>
      <c r="E3110" s="27" t="s">
        <v>50</v>
      </c>
      <c r="F3110" s="19" t="n">
        <f aca="false">IF(C3110="",VLOOKUP(E3110,'PORTE E UCO'!$A$5:$D$46,4,0),VLOOKUP(E3110,'PORTE E UCO'!$A$5:$D$46,4,0)*C3110)</f>
        <v>8.830778</v>
      </c>
      <c r="G3110" s="30" t="n">
        <v>36.173</v>
      </c>
      <c r="H3110" s="21" t="n">
        <f aca="false">G3110*$R$2</f>
        <v>711.654290336</v>
      </c>
      <c r="I3110" s="27" t="n">
        <v>0</v>
      </c>
      <c r="J3110" s="22" t="str">
        <f aca="false">IF(I3110&gt;=1,F3110*$J$2,"")</f>
        <v/>
      </c>
      <c r="K3110" s="22" t="str">
        <f aca="false">IF(I3110&gt;=2,F3110*$K$2,"")</f>
        <v/>
      </c>
      <c r="L3110" s="22" t="str">
        <f aca="false">IF(I3110&gt;=3,F3110*$L$2,"")</f>
        <v/>
      </c>
      <c r="M3110" s="22" t="str">
        <f aca="false">IF(I3110&gt;=4,F3110*$M$2,"")</f>
        <v/>
      </c>
      <c r="N3110" s="27" t="n">
        <v>0</v>
      </c>
      <c r="O3110" s="27" t="n">
        <v>0</v>
      </c>
      <c r="P3110" s="31" t="n">
        <v>0</v>
      </c>
      <c r="Q3110" s="32"/>
      <c r="R3110" s="38"/>
      <c r="S3110" s="25" t="n">
        <f aca="false">SUM(F3110,H3110,J3110,K3110,L3110,M3110)</f>
        <v>720.485068336</v>
      </c>
      <c r="T3110" s="25" t="n">
        <f aca="false">SUM(F3110,H3110,J3110,K3110,L3110,M3110,Q3110)</f>
        <v>720.485068336</v>
      </c>
      <c r="AMH3110" s="13"/>
      <c r="AMI3110" s="0"/>
      <c r="AMJ3110" s="0"/>
    </row>
    <row r="3111" s="39" customFormat="true" ht="13.8" hidden="false" customHeight="false" outlineLevel="0" collapsed="false">
      <c r="A3111" s="16" t="n">
        <v>40306895</v>
      </c>
      <c r="B3111" s="17" t="s">
        <v>3140</v>
      </c>
      <c r="C3111" s="18" t="n">
        <v>0.04</v>
      </c>
      <c r="D3111" s="18" t="s">
        <v>2637</v>
      </c>
      <c r="E3111" s="16" t="s">
        <v>50</v>
      </c>
      <c r="F3111" s="19" t="n">
        <f aca="false">IF(C3111="",VLOOKUP(E3111,'PORTE E UCO'!$A$5:$D$46,4,0),VLOOKUP(E3111,'PORTE E UCO'!$A$5:$D$46,4,0)*C3111)</f>
        <v>0.70646224</v>
      </c>
      <c r="G3111" s="20" t="n">
        <v>1.8</v>
      </c>
      <c r="H3111" s="21" t="n">
        <f aca="false">G3111*$R$2</f>
        <v>35.4125376</v>
      </c>
      <c r="I3111" s="16" t="n">
        <v>0</v>
      </c>
      <c r="J3111" s="22" t="str">
        <f aca="false">IF(I3111&gt;=1,F3111*$J$2,"")</f>
        <v/>
      </c>
      <c r="K3111" s="22" t="str">
        <f aca="false">IF(I3111&gt;=2,F3111*$K$2,"")</f>
        <v/>
      </c>
      <c r="L3111" s="22" t="str">
        <f aca="false">IF(I3111&gt;=3,F3111*$L$2,"")</f>
        <v/>
      </c>
      <c r="M3111" s="22" t="str">
        <f aca="false">IF(I3111&gt;=4,F3111*$M$2,"")</f>
        <v/>
      </c>
      <c r="N3111" s="16" t="n">
        <v>0</v>
      </c>
      <c r="O3111" s="16" t="n">
        <v>0</v>
      </c>
      <c r="P3111" s="23" t="n">
        <v>0</v>
      </c>
      <c r="Q3111" s="22"/>
      <c r="R3111" s="38"/>
      <c r="S3111" s="25" t="n">
        <f aca="false">SUM(F3111,H3111,J3111,K3111,L3111,M3111)</f>
        <v>36.11899984</v>
      </c>
      <c r="T3111" s="25" t="n">
        <f aca="false">SUM(F3111,H3111,J3111,K3111,L3111,M3111,Q3111)</f>
        <v>36.11899984</v>
      </c>
      <c r="AMH3111" s="13"/>
      <c r="AMI3111" s="0"/>
      <c r="AMJ3111" s="0"/>
    </row>
    <row r="3112" s="39" customFormat="true" ht="13.8" hidden="false" customHeight="false" outlineLevel="0" collapsed="false">
      <c r="A3112" s="27" t="n">
        <v>40308324</v>
      </c>
      <c r="B3112" s="28" t="s">
        <v>3141</v>
      </c>
      <c r="C3112" s="29" t="n">
        <v>0.04</v>
      </c>
      <c r="D3112" s="29" t="s">
        <v>2637</v>
      </c>
      <c r="E3112" s="27" t="s">
        <v>50</v>
      </c>
      <c r="F3112" s="19" t="n">
        <f aca="false">IF(C3112="",VLOOKUP(E3112,'PORTE E UCO'!$A$5:$D$46,4,0),VLOOKUP(E3112,'PORTE E UCO'!$A$5:$D$46,4,0)*C3112)</f>
        <v>0.70646224</v>
      </c>
      <c r="G3112" s="30" t="n">
        <v>1.8</v>
      </c>
      <c r="H3112" s="21" t="n">
        <f aca="false">G3112*$R$2</f>
        <v>35.4125376</v>
      </c>
      <c r="I3112" s="27" t="n">
        <v>0</v>
      </c>
      <c r="J3112" s="22" t="str">
        <f aca="false">IF(I3112&gt;=1,F3112*$J$2,"")</f>
        <v/>
      </c>
      <c r="K3112" s="22" t="str">
        <f aca="false">IF(I3112&gt;=2,F3112*$K$2,"")</f>
        <v/>
      </c>
      <c r="L3112" s="22" t="str">
        <f aca="false">IF(I3112&gt;=3,F3112*$L$2,"")</f>
        <v/>
      </c>
      <c r="M3112" s="22" t="str">
        <f aca="false">IF(I3112&gt;=4,F3112*$M$2,"")</f>
        <v/>
      </c>
      <c r="N3112" s="27" t="n">
        <v>0</v>
      </c>
      <c r="O3112" s="27" t="n">
        <v>0</v>
      </c>
      <c r="P3112" s="31" t="n">
        <v>0</v>
      </c>
      <c r="Q3112" s="32"/>
      <c r="R3112" s="38"/>
      <c r="S3112" s="25" t="n">
        <f aca="false">SUM(F3112,H3112,J3112,K3112,L3112,M3112)</f>
        <v>36.11899984</v>
      </c>
      <c r="T3112" s="25" t="n">
        <f aca="false">SUM(F3112,H3112,J3112,K3112,L3112,M3112,Q3112)</f>
        <v>36.11899984</v>
      </c>
      <c r="AMH3112" s="13"/>
      <c r="AMI3112" s="0"/>
      <c r="AMJ3112" s="0"/>
    </row>
    <row r="3113" s="39" customFormat="true" ht="13.8" hidden="false" customHeight="false" outlineLevel="0" collapsed="false">
      <c r="A3113" s="16" t="n">
        <v>40308332</v>
      </c>
      <c r="B3113" s="17" t="s">
        <v>3142</v>
      </c>
      <c r="C3113" s="18" t="n">
        <v>0.04</v>
      </c>
      <c r="D3113" s="18" t="s">
        <v>2637</v>
      </c>
      <c r="E3113" s="16" t="s">
        <v>50</v>
      </c>
      <c r="F3113" s="19" t="n">
        <f aca="false">IF(C3113="",VLOOKUP(E3113,'PORTE E UCO'!$A$5:$D$46,4,0),VLOOKUP(E3113,'PORTE E UCO'!$A$5:$D$46,4,0)*C3113)</f>
        <v>0.70646224</v>
      </c>
      <c r="G3113" s="20" t="n">
        <v>2.484</v>
      </c>
      <c r="H3113" s="21" t="n">
        <f aca="false">G3113*$R$2</f>
        <v>48.869301888</v>
      </c>
      <c r="I3113" s="16" t="n">
        <v>0</v>
      </c>
      <c r="J3113" s="22" t="str">
        <f aca="false">IF(I3113&gt;=1,F3113*$J$2,"")</f>
        <v/>
      </c>
      <c r="K3113" s="22" t="str">
        <f aca="false">IF(I3113&gt;=2,F3113*$K$2,"")</f>
        <v/>
      </c>
      <c r="L3113" s="22" t="str">
        <f aca="false">IF(I3113&gt;=3,F3113*$L$2,"")</f>
        <v/>
      </c>
      <c r="M3113" s="22" t="str">
        <f aca="false">IF(I3113&gt;=4,F3113*$M$2,"")</f>
        <v/>
      </c>
      <c r="N3113" s="16" t="n">
        <v>0</v>
      </c>
      <c r="O3113" s="16" t="n">
        <v>0</v>
      </c>
      <c r="P3113" s="23" t="n">
        <v>0</v>
      </c>
      <c r="Q3113" s="22"/>
      <c r="R3113" s="38"/>
      <c r="S3113" s="25" t="n">
        <f aca="false">SUM(F3113,H3113,J3113,K3113,L3113,M3113)</f>
        <v>49.575764128</v>
      </c>
      <c r="T3113" s="25" t="n">
        <f aca="false">SUM(F3113,H3113,J3113,K3113,L3113,M3113,Q3113)</f>
        <v>49.575764128</v>
      </c>
      <c r="AMH3113" s="13"/>
      <c r="AMI3113" s="0"/>
      <c r="AMJ3113" s="0"/>
    </row>
    <row r="3114" s="39" customFormat="true" ht="13.8" hidden="false" customHeight="false" outlineLevel="0" collapsed="false">
      <c r="A3114" s="27" t="n">
        <v>40306909</v>
      </c>
      <c r="B3114" s="28" t="s">
        <v>3143</v>
      </c>
      <c r="C3114" s="29" t="n">
        <v>0.25</v>
      </c>
      <c r="D3114" s="29" t="s">
        <v>2637</v>
      </c>
      <c r="E3114" s="27" t="s">
        <v>50</v>
      </c>
      <c r="F3114" s="19" t="n">
        <f aca="false">IF(C3114="",VLOOKUP(E3114,'PORTE E UCO'!$A$5:$D$46,4,0),VLOOKUP(E3114,'PORTE E UCO'!$A$5:$D$46,4,0)*C3114)</f>
        <v>4.415389</v>
      </c>
      <c r="G3114" s="30" t="n">
        <v>12.591</v>
      </c>
      <c r="H3114" s="21" t="n">
        <f aca="false">G3114*$R$2</f>
        <v>247.710700512</v>
      </c>
      <c r="I3114" s="27" t="n">
        <v>0</v>
      </c>
      <c r="J3114" s="22" t="str">
        <f aca="false">IF(I3114&gt;=1,F3114*$J$2,"")</f>
        <v/>
      </c>
      <c r="K3114" s="22" t="str">
        <f aca="false">IF(I3114&gt;=2,F3114*$K$2,"")</f>
        <v/>
      </c>
      <c r="L3114" s="22" t="str">
        <f aca="false">IF(I3114&gt;=3,F3114*$L$2,"")</f>
        <v/>
      </c>
      <c r="M3114" s="22" t="str">
        <f aca="false">IF(I3114&gt;=4,F3114*$M$2,"")</f>
        <v/>
      </c>
      <c r="N3114" s="27" t="n">
        <v>0</v>
      </c>
      <c r="O3114" s="27" t="n">
        <v>0</v>
      </c>
      <c r="P3114" s="31" t="n">
        <v>0</v>
      </c>
      <c r="Q3114" s="32"/>
      <c r="R3114" s="38"/>
      <c r="S3114" s="25" t="n">
        <f aca="false">SUM(F3114,H3114,J3114,K3114,L3114,M3114)</f>
        <v>252.126089512</v>
      </c>
      <c r="T3114" s="25" t="n">
        <f aca="false">SUM(F3114,H3114,J3114,K3114,L3114,M3114,Q3114)</f>
        <v>252.126089512</v>
      </c>
      <c r="AMH3114" s="13"/>
      <c r="AMI3114" s="0"/>
      <c r="AMJ3114" s="0"/>
    </row>
    <row r="3115" s="39" customFormat="true" ht="13.8" hidden="false" customHeight="false" outlineLevel="0" collapsed="false">
      <c r="A3115" s="16" t="n">
        <v>40306917</v>
      </c>
      <c r="B3115" s="17" t="s">
        <v>3144</v>
      </c>
      <c r="C3115" s="18" t="n">
        <v>0.1</v>
      </c>
      <c r="D3115" s="18" t="s">
        <v>2637</v>
      </c>
      <c r="E3115" s="16" t="s">
        <v>50</v>
      </c>
      <c r="F3115" s="19" t="n">
        <f aca="false">IF(C3115="",VLOOKUP(E3115,'PORTE E UCO'!$A$5:$D$46,4,0),VLOOKUP(E3115,'PORTE E UCO'!$A$5:$D$46,4,0)*C3115)</f>
        <v>1.7661556</v>
      </c>
      <c r="G3115" s="20" t="n">
        <v>2.844</v>
      </c>
      <c r="H3115" s="21" t="n">
        <f aca="false">G3115*$R$2</f>
        <v>55.951809408</v>
      </c>
      <c r="I3115" s="16" t="n">
        <v>0</v>
      </c>
      <c r="J3115" s="22" t="str">
        <f aca="false">IF(I3115&gt;=1,F3115*$J$2,"")</f>
        <v/>
      </c>
      <c r="K3115" s="22" t="str">
        <f aca="false">IF(I3115&gt;=2,F3115*$K$2,"")</f>
        <v/>
      </c>
      <c r="L3115" s="22" t="str">
        <f aca="false">IF(I3115&gt;=3,F3115*$L$2,"")</f>
        <v/>
      </c>
      <c r="M3115" s="22" t="str">
        <f aca="false">IF(I3115&gt;=4,F3115*$M$2,"")</f>
        <v/>
      </c>
      <c r="N3115" s="16" t="n">
        <v>0</v>
      </c>
      <c r="O3115" s="16" t="n">
        <v>0</v>
      </c>
      <c r="P3115" s="23" t="n">
        <v>0</v>
      </c>
      <c r="Q3115" s="22"/>
      <c r="R3115" s="38"/>
      <c r="S3115" s="25" t="n">
        <f aca="false">SUM(F3115,H3115,J3115,K3115,L3115,M3115)</f>
        <v>57.717965008</v>
      </c>
      <c r="T3115" s="25" t="n">
        <f aca="false">SUM(F3115,H3115,J3115,K3115,L3115,M3115,Q3115)</f>
        <v>57.717965008</v>
      </c>
      <c r="AMH3115" s="13"/>
      <c r="AMI3115" s="0"/>
      <c r="AMJ3115" s="0"/>
    </row>
    <row r="3116" s="39" customFormat="true" ht="13.8" hidden="false" customHeight="false" outlineLevel="0" collapsed="false">
      <c r="A3116" s="27" t="n">
        <v>40306925</v>
      </c>
      <c r="B3116" s="28" t="s">
        <v>3145</v>
      </c>
      <c r="C3116" s="29" t="n">
        <v>0.1</v>
      </c>
      <c r="D3116" s="29" t="s">
        <v>2637</v>
      </c>
      <c r="E3116" s="27" t="s">
        <v>50</v>
      </c>
      <c r="F3116" s="19" t="n">
        <f aca="false">IF(C3116="",VLOOKUP(E3116,'PORTE E UCO'!$A$5:$D$46,4,0),VLOOKUP(E3116,'PORTE E UCO'!$A$5:$D$46,4,0)*C3116)</f>
        <v>1.7661556</v>
      </c>
      <c r="G3116" s="30" t="n">
        <v>3.294</v>
      </c>
      <c r="H3116" s="21" t="n">
        <f aca="false">G3116*$R$2</f>
        <v>64.804943808</v>
      </c>
      <c r="I3116" s="27" t="n">
        <v>0</v>
      </c>
      <c r="J3116" s="22" t="str">
        <f aca="false">IF(I3116&gt;=1,F3116*$J$2,"")</f>
        <v/>
      </c>
      <c r="K3116" s="22" t="str">
        <f aca="false">IF(I3116&gt;=2,F3116*$K$2,"")</f>
        <v/>
      </c>
      <c r="L3116" s="22" t="str">
        <f aca="false">IF(I3116&gt;=3,F3116*$L$2,"")</f>
        <v/>
      </c>
      <c r="M3116" s="22" t="str">
        <f aca="false">IF(I3116&gt;=4,F3116*$M$2,"")</f>
        <v/>
      </c>
      <c r="N3116" s="27" t="n">
        <v>0</v>
      </c>
      <c r="O3116" s="27" t="n">
        <v>0</v>
      </c>
      <c r="P3116" s="31" t="n">
        <v>0</v>
      </c>
      <c r="Q3116" s="32"/>
      <c r="R3116" s="38"/>
      <c r="S3116" s="25" t="n">
        <f aca="false">SUM(F3116,H3116,J3116,K3116,L3116,M3116)</f>
        <v>66.571099408</v>
      </c>
      <c r="T3116" s="25" t="n">
        <f aca="false">SUM(F3116,H3116,J3116,K3116,L3116,M3116,Q3116)</f>
        <v>66.571099408</v>
      </c>
      <c r="AMH3116" s="13"/>
      <c r="AMI3116" s="0"/>
      <c r="AMJ3116" s="0"/>
    </row>
    <row r="3117" s="39" customFormat="true" ht="13.8" hidden="false" customHeight="false" outlineLevel="0" collapsed="false">
      <c r="A3117" s="16" t="n">
        <v>40306933</v>
      </c>
      <c r="B3117" s="17" t="s">
        <v>3146</v>
      </c>
      <c r="C3117" s="18" t="n">
        <v>0.04</v>
      </c>
      <c r="D3117" s="18" t="s">
        <v>2637</v>
      </c>
      <c r="E3117" s="16" t="s">
        <v>50</v>
      </c>
      <c r="F3117" s="19" t="n">
        <f aca="false">IF(C3117="",VLOOKUP(E3117,'PORTE E UCO'!$A$5:$D$46,4,0),VLOOKUP(E3117,'PORTE E UCO'!$A$5:$D$46,4,0)*C3117)</f>
        <v>0.70646224</v>
      </c>
      <c r="G3117" s="20" t="n">
        <v>1.8</v>
      </c>
      <c r="H3117" s="21" t="n">
        <f aca="false">G3117*$R$2</f>
        <v>35.4125376</v>
      </c>
      <c r="I3117" s="16" t="n">
        <v>0</v>
      </c>
      <c r="J3117" s="22" t="str">
        <f aca="false">IF(I3117&gt;=1,F3117*$J$2,"")</f>
        <v/>
      </c>
      <c r="K3117" s="22" t="str">
        <f aca="false">IF(I3117&gt;=2,F3117*$K$2,"")</f>
        <v/>
      </c>
      <c r="L3117" s="22" t="str">
        <f aca="false">IF(I3117&gt;=3,F3117*$L$2,"")</f>
        <v/>
      </c>
      <c r="M3117" s="22" t="str">
        <f aca="false">IF(I3117&gt;=4,F3117*$M$2,"")</f>
        <v/>
      </c>
      <c r="N3117" s="16" t="n">
        <v>0</v>
      </c>
      <c r="O3117" s="16" t="n">
        <v>0</v>
      </c>
      <c r="P3117" s="23" t="n">
        <v>0</v>
      </c>
      <c r="Q3117" s="22"/>
      <c r="R3117" s="38"/>
      <c r="S3117" s="25" t="n">
        <f aca="false">SUM(F3117,H3117,J3117,K3117,L3117,M3117)</f>
        <v>36.11899984</v>
      </c>
      <c r="T3117" s="25" t="n">
        <f aca="false">SUM(F3117,H3117,J3117,K3117,L3117,M3117,Q3117)</f>
        <v>36.11899984</v>
      </c>
      <c r="AMH3117" s="13"/>
      <c r="AMI3117" s="0"/>
      <c r="AMJ3117" s="0"/>
    </row>
    <row r="3118" s="39" customFormat="true" ht="13.8" hidden="false" customHeight="false" outlineLevel="0" collapsed="false">
      <c r="A3118" s="27" t="n">
        <v>40306941</v>
      </c>
      <c r="B3118" s="28" t="s">
        <v>3147</v>
      </c>
      <c r="C3118" s="29" t="n">
        <v>0.04</v>
      </c>
      <c r="D3118" s="29" t="s">
        <v>2637</v>
      </c>
      <c r="E3118" s="27" t="s">
        <v>50</v>
      </c>
      <c r="F3118" s="19" t="n">
        <f aca="false">IF(C3118="",VLOOKUP(E3118,'PORTE E UCO'!$A$5:$D$46,4,0),VLOOKUP(E3118,'PORTE E UCO'!$A$5:$D$46,4,0)*C3118)</f>
        <v>0.70646224</v>
      </c>
      <c r="G3118" s="30" t="n">
        <v>2.187</v>
      </c>
      <c r="H3118" s="21" t="n">
        <f aca="false">G3118*$R$2</f>
        <v>43.026233184</v>
      </c>
      <c r="I3118" s="27" t="n">
        <v>0</v>
      </c>
      <c r="J3118" s="22" t="str">
        <f aca="false">IF(I3118&gt;=1,F3118*$J$2,"")</f>
        <v/>
      </c>
      <c r="K3118" s="22" t="str">
        <f aca="false">IF(I3118&gt;=2,F3118*$K$2,"")</f>
        <v/>
      </c>
      <c r="L3118" s="22" t="str">
        <f aca="false">IF(I3118&gt;=3,F3118*$L$2,"")</f>
        <v/>
      </c>
      <c r="M3118" s="22" t="str">
        <f aca="false">IF(I3118&gt;=4,F3118*$M$2,"")</f>
        <v/>
      </c>
      <c r="N3118" s="27" t="n">
        <v>0</v>
      </c>
      <c r="O3118" s="27" t="n">
        <v>0</v>
      </c>
      <c r="P3118" s="31" t="n">
        <v>0</v>
      </c>
      <c r="Q3118" s="32"/>
      <c r="R3118" s="38"/>
      <c r="S3118" s="25" t="n">
        <f aca="false">SUM(F3118,H3118,J3118,K3118,L3118,M3118)</f>
        <v>43.732695424</v>
      </c>
      <c r="T3118" s="25" t="n">
        <f aca="false">SUM(F3118,H3118,J3118,K3118,L3118,M3118,Q3118)</f>
        <v>43.732695424</v>
      </c>
      <c r="AMH3118" s="13"/>
      <c r="AMI3118" s="0"/>
      <c r="AMJ3118" s="0"/>
    </row>
    <row r="3119" s="39" customFormat="true" ht="14.95" hidden="false" customHeight="false" outlineLevel="0" collapsed="false">
      <c r="A3119" s="16" t="n">
        <v>40306950</v>
      </c>
      <c r="B3119" s="17" t="s">
        <v>3148</v>
      </c>
      <c r="C3119" s="18" t="n">
        <v>0.04</v>
      </c>
      <c r="D3119" s="18" t="s">
        <v>2637</v>
      </c>
      <c r="E3119" s="16" t="s">
        <v>50</v>
      </c>
      <c r="F3119" s="19" t="n">
        <f aca="false">IF(C3119="",VLOOKUP(E3119,'PORTE E UCO'!$A$5:$D$46,4,0),VLOOKUP(E3119,'PORTE E UCO'!$A$5:$D$46,4,0)*C3119)</f>
        <v>0.70646224</v>
      </c>
      <c r="G3119" s="20" t="n">
        <v>1.8</v>
      </c>
      <c r="H3119" s="21" t="n">
        <f aca="false">G3119*$R$2</f>
        <v>35.4125376</v>
      </c>
      <c r="I3119" s="16" t="n">
        <v>0</v>
      </c>
      <c r="J3119" s="22" t="str">
        <f aca="false">IF(I3119&gt;=1,F3119*$J$2,"")</f>
        <v/>
      </c>
      <c r="K3119" s="22" t="str">
        <f aca="false">IF(I3119&gt;=2,F3119*$K$2,"")</f>
        <v/>
      </c>
      <c r="L3119" s="22" t="str">
        <f aca="false">IF(I3119&gt;=3,F3119*$L$2,"")</f>
        <v/>
      </c>
      <c r="M3119" s="22" t="str">
        <f aca="false">IF(I3119&gt;=4,F3119*$M$2,"")</f>
        <v/>
      </c>
      <c r="N3119" s="16" t="n">
        <v>0</v>
      </c>
      <c r="O3119" s="16" t="n">
        <v>0</v>
      </c>
      <c r="P3119" s="23" t="n">
        <v>0</v>
      </c>
      <c r="Q3119" s="22"/>
      <c r="R3119" s="38"/>
      <c r="S3119" s="25" t="n">
        <f aca="false">SUM(F3119,H3119,J3119,K3119,L3119,M3119)</f>
        <v>36.11899984</v>
      </c>
      <c r="T3119" s="25" t="n">
        <f aca="false">SUM(F3119,H3119,J3119,K3119,L3119,M3119,Q3119)</f>
        <v>36.11899984</v>
      </c>
      <c r="AMH3119" s="13"/>
      <c r="AMI3119" s="0"/>
      <c r="AMJ3119" s="0"/>
    </row>
    <row r="3120" s="39" customFormat="true" ht="14.95" hidden="false" customHeight="false" outlineLevel="0" collapsed="false">
      <c r="A3120" s="27" t="n">
        <v>40306968</v>
      </c>
      <c r="B3120" s="28" t="s">
        <v>3149</v>
      </c>
      <c r="C3120" s="29" t="n">
        <v>0.04</v>
      </c>
      <c r="D3120" s="29" t="s">
        <v>2637</v>
      </c>
      <c r="E3120" s="27" t="s">
        <v>50</v>
      </c>
      <c r="F3120" s="19" t="n">
        <f aca="false">IF(C3120="",VLOOKUP(E3120,'PORTE E UCO'!$A$5:$D$46,4,0),VLOOKUP(E3120,'PORTE E UCO'!$A$5:$D$46,4,0)*C3120)</f>
        <v>0.70646224</v>
      </c>
      <c r="G3120" s="30" t="n">
        <v>2.187</v>
      </c>
      <c r="H3120" s="21" t="n">
        <f aca="false">G3120*$R$2</f>
        <v>43.026233184</v>
      </c>
      <c r="I3120" s="27" t="n">
        <v>0</v>
      </c>
      <c r="J3120" s="22" t="str">
        <f aca="false">IF(I3120&gt;=1,F3120*$J$2,"")</f>
        <v/>
      </c>
      <c r="K3120" s="22" t="str">
        <f aca="false">IF(I3120&gt;=2,F3120*$K$2,"")</f>
        <v/>
      </c>
      <c r="L3120" s="22" t="str">
        <f aca="false">IF(I3120&gt;=3,F3120*$L$2,"")</f>
        <v/>
      </c>
      <c r="M3120" s="22" t="str">
        <f aca="false">IF(I3120&gt;=4,F3120*$M$2,"")</f>
        <v/>
      </c>
      <c r="N3120" s="27" t="n">
        <v>0</v>
      </c>
      <c r="O3120" s="27" t="n">
        <v>0</v>
      </c>
      <c r="P3120" s="31" t="n">
        <v>0</v>
      </c>
      <c r="Q3120" s="32"/>
      <c r="R3120" s="38"/>
      <c r="S3120" s="25" t="n">
        <f aca="false">SUM(F3120,H3120,J3120,K3120,L3120,M3120)</f>
        <v>43.732695424</v>
      </c>
      <c r="T3120" s="25" t="n">
        <f aca="false">SUM(F3120,H3120,J3120,K3120,L3120,M3120,Q3120)</f>
        <v>43.732695424</v>
      </c>
      <c r="AMH3120" s="13"/>
      <c r="AMI3120" s="0"/>
      <c r="AMJ3120" s="0"/>
    </row>
    <row r="3121" s="39" customFormat="true" ht="13.8" hidden="false" customHeight="false" outlineLevel="0" collapsed="false">
      <c r="A3121" s="16" t="n">
        <v>40306976</v>
      </c>
      <c r="B3121" s="17" t="s">
        <v>3150</v>
      </c>
      <c r="C3121" s="18" t="n">
        <v>0.04</v>
      </c>
      <c r="D3121" s="18" t="s">
        <v>2637</v>
      </c>
      <c r="E3121" s="16" t="s">
        <v>50</v>
      </c>
      <c r="F3121" s="19" t="n">
        <f aca="false">IF(C3121="",VLOOKUP(E3121,'PORTE E UCO'!$A$5:$D$46,4,0),VLOOKUP(E3121,'PORTE E UCO'!$A$5:$D$46,4,0)*C3121)</f>
        <v>0.70646224</v>
      </c>
      <c r="G3121" s="20" t="n">
        <v>1.8</v>
      </c>
      <c r="H3121" s="21" t="n">
        <f aca="false">G3121*$R$2</f>
        <v>35.4125376</v>
      </c>
      <c r="I3121" s="16" t="n">
        <v>0</v>
      </c>
      <c r="J3121" s="22" t="str">
        <f aca="false">IF(I3121&gt;=1,F3121*$J$2,"")</f>
        <v/>
      </c>
      <c r="K3121" s="22" t="str">
        <f aca="false">IF(I3121&gt;=2,F3121*$K$2,"")</f>
        <v/>
      </c>
      <c r="L3121" s="22" t="str">
        <f aca="false">IF(I3121&gt;=3,F3121*$L$2,"")</f>
        <v/>
      </c>
      <c r="M3121" s="22" t="str">
        <f aca="false">IF(I3121&gt;=4,F3121*$M$2,"")</f>
        <v/>
      </c>
      <c r="N3121" s="16" t="n">
        <v>0</v>
      </c>
      <c r="O3121" s="16" t="n">
        <v>0</v>
      </c>
      <c r="P3121" s="23" t="n">
        <v>0</v>
      </c>
      <c r="Q3121" s="22"/>
      <c r="R3121" s="38"/>
      <c r="S3121" s="25" t="n">
        <f aca="false">SUM(F3121,H3121,J3121,K3121,L3121,M3121)</f>
        <v>36.11899984</v>
      </c>
      <c r="T3121" s="25" t="n">
        <f aca="false">SUM(F3121,H3121,J3121,K3121,L3121,M3121,Q3121)</f>
        <v>36.11899984</v>
      </c>
      <c r="AMH3121" s="13"/>
      <c r="AMI3121" s="0"/>
      <c r="AMJ3121" s="0"/>
    </row>
    <row r="3122" s="39" customFormat="true" ht="13.8" hidden="false" customHeight="false" outlineLevel="0" collapsed="false">
      <c r="A3122" s="27" t="n">
        <v>40306984</v>
      </c>
      <c r="B3122" s="28" t="s">
        <v>3151</v>
      </c>
      <c r="C3122" s="29" t="n">
        <v>0.04</v>
      </c>
      <c r="D3122" s="29" t="s">
        <v>2637</v>
      </c>
      <c r="E3122" s="27" t="s">
        <v>50</v>
      </c>
      <c r="F3122" s="19" t="n">
        <f aca="false">IF(C3122="",VLOOKUP(E3122,'PORTE E UCO'!$A$5:$D$46,4,0),VLOOKUP(E3122,'PORTE E UCO'!$A$5:$D$46,4,0)*C3122)</f>
        <v>0.70646224</v>
      </c>
      <c r="G3122" s="30" t="n">
        <v>1.8</v>
      </c>
      <c r="H3122" s="21" t="n">
        <f aca="false">G3122*$R$2</f>
        <v>35.4125376</v>
      </c>
      <c r="I3122" s="27" t="n">
        <v>0</v>
      </c>
      <c r="J3122" s="22" t="str">
        <f aca="false">IF(I3122&gt;=1,F3122*$J$2,"")</f>
        <v/>
      </c>
      <c r="K3122" s="22" t="str">
        <f aca="false">IF(I3122&gt;=2,F3122*$K$2,"")</f>
        <v/>
      </c>
      <c r="L3122" s="22" t="str">
        <f aca="false">IF(I3122&gt;=3,F3122*$L$2,"")</f>
        <v/>
      </c>
      <c r="M3122" s="22" t="str">
        <f aca="false">IF(I3122&gt;=4,F3122*$M$2,"")</f>
        <v/>
      </c>
      <c r="N3122" s="27" t="n">
        <v>0</v>
      </c>
      <c r="O3122" s="27" t="n">
        <v>0</v>
      </c>
      <c r="P3122" s="31" t="n">
        <v>0</v>
      </c>
      <c r="Q3122" s="32"/>
      <c r="R3122" s="38"/>
      <c r="S3122" s="25" t="n">
        <f aca="false">SUM(F3122,H3122,J3122,K3122,L3122,M3122)</f>
        <v>36.11899984</v>
      </c>
      <c r="T3122" s="25" t="n">
        <f aca="false">SUM(F3122,H3122,J3122,K3122,L3122,M3122,Q3122)</f>
        <v>36.11899984</v>
      </c>
      <c r="AMH3122" s="13"/>
      <c r="AMI3122" s="0"/>
      <c r="AMJ3122" s="0"/>
    </row>
    <row r="3123" s="39" customFormat="true" ht="14.95" hidden="false" customHeight="false" outlineLevel="0" collapsed="false">
      <c r="A3123" s="16" t="n">
        <v>40306992</v>
      </c>
      <c r="B3123" s="17" t="s">
        <v>3152</v>
      </c>
      <c r="C3123" s="18" t="n">
        <v>0.04</v>
      </c>
      <c r="D3123" s="18" t="s">
        <v>2637</v>
      </c>
      <c r="E3123" s="16" t="s">
        <v>50</v>
      </c>
      <c r="F3123" s="19" t="n">
        <f aca="false">IF(C3123="",VLOOKUP(E3123,'PORTE E UCO'!$A$5:$D$46,4,0),VLOOKUP(E3123,'PORTE E UCO'!$A$5:$D$46,4,0)*C3123)</f>
        <v>0.70646224</v>
      </c>
      <c r="G3123" s="20" t="n">
        <v>1.8</v>
      </c>
      <c r="H3123" s="21" t="n">
        <f aca="false">G3123*$R$2</f>
        <v>35.4125376</v>
      </c>
      <c r="I3123" s="16" t="n">
        <v>0</v>
      </c>
      <c r="J3123" s="22" t="str">
        <f aca="false">IF(I3123&gt;=1,F3123*$J$2,"")</f>
        <v/>
      </c>
      <c r="K3123" s="22" t="str">
        <f aca="false">IF(I3123&gt;=2,F3123*$K$2,"")</f>
        <v/>
      </c>
      <c r="L3123" s="22" t="str">
        <f aca="false">IF(I3123&gt;=3,F3123*$L$2,"")</f>
        <v/>
      </c>
      <c r="M3123" s="22" t="str">
        <f aca="false">IF(I3123&gt;=4,F3123*$M$2,"")</f>
        <v/>
      </c>
      <c r="N3123" s="16" t="n">
        <v>0</v>
      </c>
      <c r="O3123" s="16" t="n">
        <v>0</v>
      </c>
      <c r="P3123" s="23" t="n">
        <v>0</v>
      </c>
      <c r="Q3123" s="22"/>
      <c r="R3123" s="38"/>
      <c r="S3123" s="25" t="n">
        <f aca="false">SUM(F3123,H3123,J3123,K3123,L3123,M3123)</f>
        <v>36.11899984</v>
      </c>
      <c r="T3123" s="25" t="n">
        <f aca="false">SUM(F3123,H3123,J3123,K3123,L3123,M3123,Q3123)</f>
        <v>36.11899984</v>
      </c>
      <c r="AMH3123" s="13"/>
      <c r="AMI3123" s="0"/>
      <c r="AMJ3123" s="0"/>
    </row>
    <row r="3124" s="39" customFormat="true" ht="13.8" hidden="false" customHeight="false" outlineLevel="0" collapsed="false">
      <c r="A3124" s="27" t="n">
        <v>40307018</v>
      </c>
      <c r="B3124" s="28" t="s">
        <v>3153</v>
      </c>
      <c r="C3124" s="29" t="n">
        <v>0.04</v>
      </c>
      <c r="D3124" s="29" t="s">
        <v>2637</v>
      </c>
      <c r="E3124" s="27" t="s">
        <v>50</v>
      </c>
      <c r="F3124" s="19" t="n">
        <f aca="false">IF(C3124="",VLOOKUP(E3124,'PORTE E UCO'!$A$5:$D$46,4,0),VLOOKUP(E3124,'PORTE E UCO'!$A$5:$D$46,4,0)*C3124)</f>
        <v>0.70646224</v>
      </c>
      <c r="G3124" s="30" t="n">
        <v>2.6</v>
      </c>
      <c r="H3124" s="21" t="n">
        <f aca="false">G3124*$R$2</f>
        <v>51.1514432</v>
      </c>
      <c r="I3124" s="27" t="n">
        <v>0</v>
      </c>
      <c r="J3124" s="22" t="str">
        <f aca="false">IF(I3124&gt;=1,F3124*$J$2,"")</f>
        <v/>
      </c>
      <c r="K3124" s="22" t="str">
        <f aca="false">IF(I3124&gt;=2,F3124*$K$2,"")</f>
        <v/>
      </c>
      <c r="L3124" s="22" t="str">
        <f aca="false">IF(I3124&gt;=3,F3124*$L$2,"")</f>
        <v/>
      </c>
      <c r="M3124" s="22" t="str">
        <f aca="false">IF(I3124&gt;=4,F3124*$M$2,"")</f>
        <v/>
      </c>
      <c r="N3124" s="27" t="n">
        <v>0</v>
      </c>
      <c r="O3124" s="27" t="n">
        <v>0</v>
      </c>
      <c r="P3124" s="31" t="n">
        <v>0</v>
      </c>
      <c r="Q3124" s="32"/>
      <c r="R3124" s="38"/>
      <c r="S3124" s="25" t="n">
        <f aca="false">SUM(F3124,H3124,J3124,K3124,L3124,M3124)</f>
        <v>51.85790544</v>
      </c>
      <c r="T3124" s="25" t="n">
        <f aca="false">SUM(F3124,H3124,J3124,K3124,L3124,M3124,Q3124)</f>
        <v>51.85790544</v>
      </c>
      <c r="AMH3124" s="13"/>
      <c r="AMI3124" s="0"/>
      <c r="AMJ3124" s="0"/>
    </row>
    <row r="3125" s="39" customFormat="true" ht="13.8" hidden="false" customHeight="false" outlineLevel="0" collapsed="false">
      <c r="A3125" s="16" t="n">
        <v>40307034</v>
      </c>
      <c r="B3125" s="17" t="s">
        <v>3154</v>
      </c>
      <c r="C3125" s="18" t="n">
        <v>0.1</v>
      </c>
      <c r="D3125" s="18" t="s">
        <v>2637</v>
      </c>
      <c r="E3125" s="16" t="s">
        <v>50</v>
      </c>
      <c r="F3125" s="19" t="n">
        <f aca="false">IF(C3125="",VLOOKUP(E3125,'PORTE E UCO'!$A$5:$D$46,4,0),VLOOKUP(E3125,'PORTE E UCO'!$A$5:$D$46,4,0)*C3125)</f>
        <v>1.7661556</v>
      </c>
      <c r="G3125" s="20" t="n">
        <v>3.294</v>
      </c>
      <c r="H3125" s="21" t="n">
        <f aca="false">G3125*$R$2</f>
        <v>64.804943808</v>
      </c>
      <c r="I3125" s="16" t="n">
        <v>0</v>
      </c>
      <c r="J3125" s="22" t="str">
        <f aca="false">IF(I3125&gt;=1,F3125*$J$2,"")</f>
        <v/>
      </c>
      <c r="K3125" s="22" t="str">
        <f aca="false">IF(I3125&gt;=2,F3125*$K$2,"")</f>
        <v/>
      </c>
      <c r="L3125" s="22" t="str">
        <f aca="false">IF(I3125&gt;=3,F3125*$L$2,"")</f>
        <v/>
      </c>
      <c r="M3125" s="22" t="str">
        <f aca="false">IF(I3125&gt;=4,F3125*$M$2,"")</f>
        <v/>
      </c>
      <c r="N3125" s="16" t="n">
        <v>0</v>
      </c>
      <c r="O3125" s="16" t="n">
        <v>0</v>
      </c>
      <c r="P3125" s="23" t="n">
        <v>0</v>
      </c>
      <c r="Q3125" s="22"/>
      <c r="R3125" s="38"/>
      <c r="S3125" s="25" t="n">
        <f aca="false">SUM(F3125,H3125,J3125,K3125,L3125,M3125)</f>
        <v>66.571099408</v>
      </c>
      <c r="T3125" s="25" t="n">
        <f aca="false">SUM(F3125,H3125,J3125,K3125,L3125,M3125,Q3125)</f>
        <v>66.571099408</v>
      </c>
      <c r="AMH3125" s="13"/>
      <c r="AMI3125" s="0"/>
      <c r="AMJ3125" s="0"/>
    </row>
    <row r="3126" s="39" customFormat="true" ht="13.8" hidden="false" customHeight="false" outlineLevel="0" collapsed="false">
      <c r="A3126" s="27" t="n">
        <v>40307026</v>
      </c>
      <c r="B3126" s="28" t="s">
        <v>3155</v>
      </c>
      <c r="C3126" s="29" t="n">
        <v>0.04</v>
      </c>
      <c r="D3126" s="29" t="s">
        <v>2637</v>
      </c>
      <c r="E3126" s="27" t="s">
        <v>50</v>
      </c>
      <c r="F3126" s="19" t="n">
        <f aca="false">IF(C3126="",VLOOKUP(E3126,'PORTE E UCO'!$A$5:$D$46,4,0),VLOOKUP(E3126,'PORTE E UCO'!$A$5:$D$46,4,0)*C3126)</f>
        <v>0.70646224</v>
      </c>
      <c r="G3126" s="30" t="n">
        <v>2.484</v>
      </c>
      <c r="H3126" s="21" t="n">
        <f aca="false">G3126*$R$2</f>
        <v>48.869301888</v>
      </c>
      <c r="I3126" s="27" t="n">
        <v>0</v>
      </c>
      <c r="J3126" s="22" t="str">
        <f aca="false">IF(I3126&gt;=1,F3126*$J$2,"")</f>
        <v/>
      </c>
      <c r="K3126" s="22" t="str">
        <f aca="false">IF(I3126&gt;=2,F3126*$K$2,"")</f>
        <v/>
      </c>
      <c r="L3126" s="22" t="str">
        <f aca="false">IF(I3126&gt;=3,F3126*$L$2,"")</f>
        <v/>
      </c>
      <c r="M3126" s="22" t="str">
        <f aca="false">IF(I3126&gt;=4,F3126*$M$2,"")</f>
        <v/>
      </c>
      <c r="N3126" s="27" t="n">
        <v>0</v>
      </c>
      <c r="O3126" s="27" t="n">
        <v>0</v>
      </c>
      <c r="P3126" s="31" t="n">
        <v>0</v>
      </c>
      <c r="Q3126" s="32"/>
      <c r="R3126" s="38"/>
      <c r="S3126" s="25" t="n">
        <f aca="false">SUM(F3126,H3126,J3126,K3126,L3126,M3126)</f>
        <v>49.575764128</v>
      </c>
      <c r="T3126" s="25" t="n">
        <f aca="false">SUM(F3126,H3126,J3126,K3126,L3126,M3126,Q3126)</f>
        <v>49.575764128</v>
      </c>
      <c r="AMH3126" s="13"/>
      <c r="AMI3126" s="0"/>
      <c r="AMJ3126" s="0"/>
    </row>
    <row r="3127" s="39" customFormat="true" ht="13.8" hidden="false" customHeight="false" outlineLevel="0" collapsed="false">
      <c r="A3127" s="16" t="n">
        <v>40307042</v>
      </c>
      <c r="B3127" s="17" t="s">
        <v>3156</v>
      </c>
      <c r="C3127" s="18" t="n">
        <v>0.5</v>
      </c>
      <c r="D3127" s="18" t="s">
        <v>2637</v>
      </c>
      <c r="E3127" s="16" t="s">
        <v>50</v>
      </c>
      <c r="F3127" s="19" t="n">
        <f aca="false">IF(C3127="",VLOOKUP(E3127,'PORTE E UCO'!$A$5:$D$46,4,0),VLOOKUP(E3127,'PORTE E UCO'!$A$5:$D$46,4,0)*C3127)</f>
        <v>8.830778</v>
      </c>
      <c r="G3127" s="20" t="n">
        <v>15.435</v>
      </c>
      <c r="H3127" s="21" t="n">
        <f aca="false">G3127*$R$2</f>
        <v>303.66250992</v>
      </c>
      <c r="I3127" s="16" t="n">
        <v>0</v>
      </c>
      <c r="J3127" s="22" t="str">
        <f aca="false">IF(I3127&gt;=1,F3127*$J$2,"")</f>
        <v/>
      </c>
      <c r="K3127" s="22" t="str">
        <f aca="false">IF(I3127&gt;=2,F3127*$K$2,"")</f>
        <v/>
      </c>
      <c r="L3127" s="22" t="str">
        <f aca="false">IF(I3127&gt;=3,F3127*$L$2,"")</f>
        <v/>
      </c>
      <c r="M3127" s="22" t="str">
        <f aca="false">IF(I3127&gt;=4,F3127*$M$2,"")</f>
        <v/>
      </c>
      <c r="N3127" s="16" t="n">
        <v>0</v>
      </c>
      <c r="O3127" s="16" t="n">
        <v>0</v>
      </c>
      <c r="P3127" s="23" t="n">
        <v>0</v>
      </c>
      <c r="Q3127" s="22"/>
      <c r="R3127" s="38"/>
      <c r="S3127" s="25" t="n">
        <f aca="false">SUM(F3127,H3127,J3127,K3127,L3127,M3127)</f>
        <v>312.49328792</v>
      </c>
      <c r="T3127" s="25" t="n">
        <f aca="false">SUM(F3127,H3127,J3127,K3127,L3127,M3127,Q3127)</f>
        <v>312.49328792</v>
      </c>
      <c r="AMH3127" s="13"/>
      <c r="AMI3127" s="0"/>
      <c r="AMJ3127" s="0"/>
    </row>
    <row r="3128" s="39" customFormat="true" ht="13.8" hidden="false" customHeight="false" outlineLevel="0" collapsed="false">
      <c r="A3128" s="27" t="n">
        <v>40307050</v>
      </c>
      <c r="B3128" s="28" t="s">
        <v>3157</v>
      </c>
      <c r="C3128" s="29" t="n">
        <v>0.1</v>
      </c>
      <c r="D3128" s="29" t="s">
        <v>2637</v>
      </c>
      <c r="E3128" s="27" t="s">
        <v>50</v>
      </c>
      <c r="F3128" s="19" t="n">
        <f aca="false">IF(C3128="",VLOOKUP(E3128,'PORTE E UCO'!$A$5:$D$46,4,0),VLOOKUP(E3128,'PORTE E UCO'!$A$5:$D$46,4,0)*C3128)</f>
        <v>1.7661556</v>
      </c>
      <c r="G3128" s="30" t="n">
        <v>4.05</v>
      </c>
      <c r="H3128" s="21" t="n">
        <f aca="false">G3128*$R$2</f>
        <v>79.6782096</v>
      </c>
      <c r="I3128" s="27" t="n">
        <v>0</v>
      </c>
      <c r="J3128" s="22" t="str">
        <f aca="false">IF(I3128&gt;=1,F3128*$J$2,"")</f>
        <v/>
      </c>
      <c r="K3128" s="22" t="str">
        <f aca="false">IF(I3128&gt;=2,F3128*$K$2,"")</f>
        <v/>
      </c>
      <c r="L3128" s="22" t="str">
        <f aca="false">IF(I3128&gt;=3,F3128*$L$2,"")</f>
        <v/>
      </c>
      <c r="M3128" s="22" t="str">
        <f aca="false">IF(I3128&gt;=4,F3128*$M$2,"")</f>
        <v/>
      </c>
      <c r="N3128" s="27" t="n">
        <v>0</v>
      </c>
      <c r="O3128" s="27" t="n">
        <v>0</v>
      </c>
      <c r="P3128" s="31" t="n">
        <v>0</v>
      </c>
      <c r="Q3128" s="32"/>
      <c r="R3128" s="38"/>
      <c r="S3128" s="25" t="n">
        <f aca="false">SUM(F3128,H3128,J3128,K3128,L3128,M3128)</f>
        <v>81.4443652</v>
      </c>
      <c r="T3128" s="25" t="n">
        <f aca="false">SUM(F3128,H3128,J3128,K3128,L3128,M3128,Q3128)</f>
        <v>81.4443652</v>
      </c>
      <c r="AMH3128" s="13"/>
      <c r="AMI3128" s="0"/>
      <c r="AMJ3128" s="0"/>
    </row>
    <row r="3129" s="39" customFormat="true" ht="13.8" hidden="false" customHeight="false" outlineLevel="0" collapsed="false">
      <c r="A3129" s="16" t="n">
        <v>40307069</v>
      </c>
      <c r="B3129" s="17" t="s">
        <v>3158</v>
      </c>
      <c r="C3129" s="18" t="n">
        <v>0.1</v>
      </c>
      <c r="D3129" s="18" t="s">
        <v>2637</v>
      </c>
      <c r="E3129" s="16" t="s">
        <v>50</v>
      </c>
      <c r="F3129" s="19" t="n">
        <f aca="false">IF(C3129="",VLOOKUP(E3129,'PORTE E UCO'!$A$5:$D$46,4,0),VLOOKUP(E3129,'PORTE E UCO'!$A$5:$D$46,4,0)*C3129)</f>
        <v>1.7661556</v>
      </c>
      <c r="G3129" s="20" t="n">
        <v>3.96</v>
      </c>
      <c r="H3129" s="21" t="n">
        <f aca="false">G3129*$R$2</f>
        <v>77.90758272</v>
      </c>
      <c r="I3129" s="16" t="n">
        <v>0</v>
      </c>
      <c r="J3129" s="22" t="str">
        <f aca="false">IF(I3129&gt;=1,F3129*$J$2,"")</f>
        <v/>
      </c>
      <c r="K3129" s="22" t="str">
        <f aca="false">IF(I3129&gt;=2,F3129*$K$2,"")</f>
        <v/>
      </c>
      <c r="L3129" s="22" t="str">
        <f aca="false">IF(I3129&gt;=3,F3129*$L$2,"")</f>
        <v/>
      </c>
      <c r="M3129" s="22" t="str">
        <f aca="false">IF(I3129&gt;=4,F3129*$M$2,"")</f>
        <v/>
      </c>
      <c r="N3129" s="16" t="n">
        <v>0</v>
      </c>
      <c r="O3129" s="16" t="n">
        <v>0</v>
      </c>
      <c r="P3129" s="23" t="n">
        <v>0</v>
      </c>
      <c r="Q3129" s="22"/>
      <c r="R3129" s="38"/>
      <c r="S3129" s="25" t="n">
        <f aca="false">SUM(F3129,H3129,J3129,K3129,L3129,M3129)</f>
        <v>79.67373832</v>
      </c>
      <c r="T3129" s="25" t="n">
        <f aca="false">SUM(F3129,H3129,J3129,K3129,L3129,M3129,Q3129)</f>
        <v>79.67373832</v>
      </c>
      <c r="AMH3129" s="13"/>
      <c r="AMI3129" s="0"/>
      <c r="AMJ3129" s="0"/>
    </row>
    <row r="3130" s="39" customFormat="true" ht="13.8" hidden="false" customHeight="false" outlineLevel="0" collapsed="false">
      <c r="A3130" s="27" t="n">
        <v>40307077</v>
      </c>
      <c r="B3130" s="28" t="s">
        <v>3159</v>
      </c>
      <c r="C3130" s="29" t="n">
        <v>0.1</v>
      </c>
      <c r="D3130" s="29" t="s">
        <v>2637</v>
      </c>
      <c r="E3130" s="27" t="s">
        <v>50</v>
      </c>
      <c r="F3130" s="19" t="n">
        <f aca="false">IF(C3130="",VLOOKUP(E3130,'PORTE E UCO'!$A$5:$D$46,4,0),VLOOKUP(E3130,'PORTE E UCO'!$A$5:$D$46,4,0)*C3130)</f>
        <v>1.7661556</v>
      </c>
      <c r="G3130" s="30" t="n">
        <v>3.96</v>
      </c>
      <c r="H3130" s="21" t="n">
        <f aca="false">G3130*$R$2</f>
        <v>77.90758272</v>
      </c>
      <c r="I3130" s="27" t="n">
        <v>0</v>
      </c>
      <c r="J3130" s="22" t="str">
        <f aca="false">IF(I3130&gt;=1,F3130*$J$2,"")</f>
        <v/>
      </c>
      <c r="K3130" s="22" t="str">
        <f aca="false">IF(I3130&gt;=2,F3130*$K$2,"")</f>
        <v/>
      </c>
      <c r="L3130" s="22" t="str">
        <f aca="false">IF(I3130&gt;=3,F3130*$L$2,"")</f>
        <v/>
      </c>
      <c r="M3130" s="22" t="str">
        <f aca="false">IF(I3130&gt;=4,F3130*$M$2,"")</f>
        <v/>
      </c>
      <c r="N3130" s="27" t="n">
        <v>0</v>
      </c>
      <c r="O3130" s="27" t="n">
        <v>0</v>
      </c>
      <c r="P3130" s="31" t="n">
        <v>0</v>
      </c>
      <c r="Q3130" s="32"/>
      <c r="R3130" s="38"/>
      <c r="S3130" s="25" t="n">
        <f aca="false">SUM(F3130,H3130,J3130,K3130,L3130,M3130)</f>
        <v>79.67373832</v>
      </c>
      <c r="T3130" s="25" t="n">
        <f aca="false">SUM(F3130,H3130,J3130,K3130,L3130,M3130,Q3130)</f>
        <v>79.67373832</v>
      </c>
      <c r="AMH3130" s="13"/>
      <c r="AMI3130" s="0"/>
      <c r="AMJ3130" s="0"/>
    </row>
    <row r="3131" s="39" customFormat="true" ht="13.8" hidden="false" customHeight="false" outlineLevel="0" collapsed="false">
      <c r="A3131" s="16" t="n">
        <v>40323404</v>
      </c>
      <c r="B3131" s="17" t="s">
        <v>3160</v>
      </c>
      <c r="C3131" s="18"/>
      <c r="D3131" s="18"/>
      <c r="E3131" s="16" t="s">
        <v>15</v>
      </c>
      <c r="F3131" s="19" t="n">
        <f aca="false">IF(C3131="",VLOOKUP(E3131,'PORTE E UCO'!$A$5:$D$46,4,0),VLOOKUP(E3131,'PORTE E UCO'!$A$5:$D$46,4,0)*C3131)</f>
        <v>93.13473</v>
      </c>
      <c r="G3131" s="20" t="n">
        <v>78.62</v>
      </c>
      <c r="H3131" s="21" t="n">
        <f aca="false">G3131*$R$2</f>
        <v>1546.74094784</v>
      </c>
      <c r="I3131" s="16" t="n">
        <v>0</v>
      </c>
      <c r="J3131" s="22" t="str">
        <f aca="false">IF(I3131&gt;=1,F3131*$J$2,"")</f>
        <v/>
      </c>
      <c r="K3131" s="22" t="str">
        <f aca="false">IF(I3131&gt;=2,F3131*$K$2,"")</f>
        <v/>
      </c>
      <c r="L3131" s="22" t="str">
        <f aca="false">IF(I3131&gt;=3,F3131*$L$2,"")</f>
        <v/>
      </c>
      <c r="M3131" s="22" t="str">
        <f aca="false">IF(I3131&gt;=4,F3131*$M$2,"")</f>
        <v/>
      </c>
      <c r="N3131" s="16" t="n">
        <v>0</v>
      </c>
      <c r="O3131" s="16" t="n">
        <v>0</v>
      </c>
      <c r="P3131" s="23" t="n">
        <v>0</v>
      </c>
      <c r="Q3131" s="22"/>
      <c r="R3131" s="38"/>
      <c r="S3131" s="25" t="n">
        <f aca="false">SUM(F3131,H3131,J3131,K3131,L3131,M3131)</f>
        <v>1639.87567784</v>
      </c>
      <c r="T3131" s="25" t="n">
        <f aca="false">SUM(F3131,H3131,J3131,K3131,L3131,M3131,Q3131)</f>
        <v>1639.87567784</v>
      </c>
      <c r="AMH3131" s="13"/>
      <c r="AMI3131" s="0"/>
      <c r="AMJ3131" s="0"/>
    </row>
    <row r="3132" s="39" customFormat="true" ht="13.8" hidden="false" customHeight="false" outlineLevel="0" collapsed="false">
      <c r="A3132" s="27" t="n">
        <v>40308235</v>
      </c>
      <c r="B3132" s="28" t="s">
        <v>3161</v>
      </c>
      <c r="C3132" s="29" t="n">
        <v>0.5</v>
      </c>
      <c r="D3132" s="29" t="s">
        <v>2637</v>
      </c>
      <c r="E3132" s="27" t="s">
        <v>50</v>
      </c>
      <c r="F3132" s="19" t="n">
        <f aca="false">IF(C3132="",VLOOKUP(E3132,'PORTE E UCO'!$A$5:$D$46,4,0),VLOOKUP(E3132,'PORTE E UCO'!$A$5:$D$46,4,0)*C3132)</f>
        <v>8.830778</v>
      </c>
      <c r="G3132" s="30" t="n">
        <v>15.435</v>
      </c>
      <c r="H3132" s="21" t="n">
        <f aca="false">G3132*$R$2</f>
        <v>303.66250992</v>
      </c>
      <c r="I3132" s="27" t="n">
        <v>0</v>
      </c>
      <c r="J3132" s="22" t="str">
        <f aca="false">IF(I3132&gt;=1,F3132*$J$2,"")</f>
        <v/>
      </c>
      <c r="K3132" s="22" t="str">
        <f aca="false">IF(I3132&gt;=2,F3132*$K$2,"")</f>
        <v/>
      </c>
      <c r="L3132" s="22" t="str">
        <f aca="false">IF(I3132&gt;=3,F3132*$L$2,"")</f>
        <v/>
      </c>
      <c r="M3132" s="22" t="str">
        <f aca="false">IF(I3132&gt;=4,F3132*$M$2,"")</f>
        <v/>
      </c>
      <c r="N3132" s="27" t="n">
        <v>0</v>
      </c>
      <c r="O3132" s="27" t="n">
        <v>0</v>
      </c>
      <c r="P3132" s="31" t="n">
        <v>0</v>
      </c>
      <c r="Q3132" s="32"/>
      <c r="R3132" s="38"/>
      <c r="S3132" s="25" t="n">
        <f aca="false">SUM(F3132,H3132,J3132,K3132,L3132,M3132)</f>
        <v>312.49328792</v>
      </c>
      <c r="T3132" s="25" t="n">
        <f aca="false">SUM(F3132,H3132,J3132,K3132,L3132,M3132,Q3132)</f>
        <v>312.49328792</v>
      </c>
      <c r="AMH3132" s="13"/>
      <c r="AMI3132" s="0"/>
      <c r="AMJ3132" s="0"/>
    </row>
    <row r="3133" s="39" customFormat="true" ht="13.8" hidden="false" customHeight="false" outlineLevel="0" collapsed="false">
      <c r="A3133" s="16" t="n">
        <v>40307085</v>
      </c>
      <c r="B3133" s="17" t="s">
        <v>3162</v>
      </c>
      <c r="C3133" s="18" t="n">
        <v>0.04</v>
      </c>
      <c r="D3133" s="18" t="s">
        <v>2637</v>
      </c>
      <c r="E3133" s="16" t="s">
        <v>50</v>
      </c>
      <c r="F3133" s="19" t="n">
        <f aca="false">IF(C3133="",VLOOKUP(E3133,'PORTE E UCO'!$A$5:$D$46,4,0),VLOOKUP(E3133,'PORTE E UCO'!$A$5:$D$46,4,0)*C3133)</f>
        <v>0.70646224</v>
      </c>
      <c r="G3133" s="20" t="n">
        <v>1.8</v>
      </c>
      <c r="H3133" s="21" t="n">
        <f aca="false">G3133*$R$2</f>
        <v>35.4125376</v>
      </c>
      <c r="I3133" s="16" t="n">
        <v>0</v>
      </c>
      <c r="J3133" s="22" t="str">
        <f aca="false">IF(I3133&gt;=1,F3133*$J$2,"")</f>
        <v/>
      </c>
      <c r="K3133" s="22" t="str">
        <f aca="false">IF(I3133&gt;=2,F3133*$K$2,"")</f>
        <v/>
      </c>
      <c r="L3133" s="22" t="str">
        <f aca="false">IF(I3133&gt;=3,F3133*$L$2,"")</f>
        <v/>
      </c>
      <c r="M3133" s="22" t="str">
        <f aca="false">IF(I3133&gt;=4,F3133*$M$2,"")</f>
        <v/>
      </c>
      <c r="N3133" s="16" t="n">
        <v>0</v>
      </c>
      <c r="O3133" s="16" t="n">
        <v>0</v>
      </c>
      <c r="P3133" s="23" t="n">
        <v>0</v>
      </c>
      <c r="Q3133" s="22"/>
      <c r="R3133" s="38"/>
      <c r="S3133" s="25" t="n">
        <f aca="false">SUM(F3133,H3133,J3133,K3133,L3133,M3133)</f>
        <v>36.11899984</v>
      </c>
      <c r="T3133" s="25" t="n">
        <f aca="false">SUM(F3133,H3133,J3133,K3133,L3133,M3133,Q3133)</f>
        <v>36.11899984</v>
      </c>
      <c r="AMH3133" s="13"/>
      <c r="AMI3133" s="0"/>
      <c r="AMJ3133" s="0"/>
    </row>
    <row r="3134" s="39" customFormat="true" ht="13.8" hidden="false" customHeight="false" outlineLevel="0" collapsed="false">
      <c r="A3134" s="27" t="n">
        <v>40307093</v>
      </c>
      <c r="B3134" s="28" t="s">
        <v>3163</v>
      </c>
      <c r="C3134" s="29" t="n">
        <v>0.04</v>
      </c>
      <c r="D3134" s="29" t="s">
        <v>2637</v>
      </c>
      <c r="E3134" s="27" t="s">
        <v>50</v>
      </c>
      <c r="F3134" s="19" t="n">
        <f aca="false">IF(C3134="",VLOOKUP(E3134,'PORTE E UCO'!$A$5:$D$46,4,0),VLOOKUP(E3134,'PORTE E UCO'!$A$5:$D$46,4,0)*C3134)</f>
        <v>0.70646224</v>
      </c>
      <c r="G3134" s="30" t="n">
        <v>2.187</v>
      </c>
      <c r="H3134" s="21" t="n">
        <f aca="false">G3134*$R$2</f>
        <v>43.026233184</v>
      </c>
      <c r="I3134" s="27" t="n">
        <v>0</v>
      </c>
      <c r="J3134" s="22" t="str">
        <f aca="false">IF(I3134&gt;=1,F3134*$J$2,"")</f>
        <v/>
      </c>
      <c r="K3134" s="22" t="str">
        <f aca="false">IF(I3134&gt;=2,F3134*$K$2,"")</f>
        <v/>
      </c>
      <c r="L3134" s="22" t="str">
        <f aca="false">IF(I3134&gt;=3,F3134*$L$2,"")</f>
        <v/>
      </c>
      <c r="M3134" s="22" t="str">
        <f aca="false">IF(I3134&gt;=4,F3134*$M$2,"")</f>
        <v/>
      </c>
      <c r="N3134" s="27" t="n">
        <v>0</v>
      </c>
      <c r="O3134" s="27" t="n">
        <v>0</v>
      </c>
      <c r="P3134" s="31" t="n">
        <v>0</v>
      </c>
      <c r="Q3134" s="32"/>
      <c r="R3134" s="38"/>
      <c r="S3134" s="25" t="n">
        <f aca="false">SUM(F3134,H3134,J3134,K3134,L3134,M3134)</f>
        <v>43.732695424</v>
      </c>
      <c r="T3134" s="25" t="n">
        <f aca="false">SUM(F3134,H3134,J3134,K3134,L3134,M3134,Q3134)</f>
        <v>43.732695424</v>
      </c>
      <c r="AMH3134" s="13"/>
      <c r="AMI3134" s="0"/>
      <c r="AMJ3134" s="0"/>
    </row>
    <row r="3135" s="39" customFormat="true" ht="13.8" hidden="false" customHeight="false" outlineLevel="0" collapsed="false">
      <c r="A3135" s="16" t="n">
        <v>40307107</v>
      </c>
      <c r="B3135" s="17" t="s">
        <v>3164</v>
      </c>
      <c r="C3135" s="18" t="n">
        <v>0.04</v>
      </c>
      <c r="D3135" s="18" t="s">
        <v>2637</v>
      </c>
      <c r="E3135" s="16" t="s">
        <v>50</v>
      </c>
      <c r="F3135" s="19" t="n">
        <f aca="false">IF(C3135="",VLOOKUP(E3135,'PORTE E UCO'!$A$5:$D$46,4,0),VLOOKUP(E3135,'PORTE E UCO'!$A$5:$D$46,4,0)*C3135)</f>
        <v>0.70646224</v>
      </c>
      <c r="G3135" s="20" t="n">
        <v>1.8</v>
      </c>
      <c r="H3135" s="21" t="n">
        <f aca="false">G3135*$R$2</f>
        <v>35.4125376</v>
      </c>
      <c r="I3135" s="16" t="n">
        <v>0</v>
      </c>
      <c r="J3135" s="22" t="str">
        <f aca="false">IF(I3135&gt;=1,F3135*$J$2,"")</f>
        <v/>
      </c>
      <c r="K3135" s="22" t="str">
        <f aca="false">IF(I3135&gt;=2,F3135*$K$2,"")</f>
        <v/>
      </c>
      <c r="L3135" s="22" t="str">
        <f aca="false">IF(I3135&gt;=3,F3135*$L$2,"")</f>
        <v/>
      </c>
      <c r="M3135" s="22" t="str">
        <f aca="false">IF(I3135&gt;=4,F3135*$M$2,"")</f>
        <v/>
      </c>
      <c r="N3135" s="16" t="n">
        <v>0</v>
      </c>
      <c r="O3135" s="16" t="n">
        <v>0</v>
      </c>
      <c r="P3135" s="23" t="n">
        <v>0</v>
      </c>
      <c r="Q3135" s="22"/>
      <c r="R3135" s="38"/>
      <c r="S3135" s="25" t="n">
        <f aca="false">SUM(F3135,H3135,J3135,K3135,L3135,M3135)</f>
        <v>36.11899984</v>
      </c>
      <c r="T3135" s="25" t="n">
        <f aca="false">SUM(F3135,H3135,J3135,K3135,L3135,M3135,Q3135)</f>
        <v>36.11899984</v>
      </c>
      <c r="AMH3135" s="13"/>
      <c r="AMI3135" s="0"/>
      <c r="AMJ3135" s="0"/>
    </row>
    <row r="3136" s="39" customFormat="true" ht="13.8" hidden="false" customHeight="false" outlineLevel="0" collapsed="false">
      <c r="A3136" s="27" t="n">
        <v>40307115</v>
      </c>
      <c r="B3136" s="28" t="s">
        <v>3165</v>
      </c>
      <c r="C3136" s="29" t="n">
        <v>0.04</v>
      </c>
      <c r="D3136" s="29" t="s">
        <v>2637</v>
      </c>
      <c r="E3136" s="27" t="s">
        <v>50</v>
      </c>
      <c r="F3136" s="19" t="n">
        <f aca="false">IF(C3136="",VLOOKUP(E3136,'PORTE E UCO'!$A$5:$D$46,4,0),VLOOKUP(E3136,'PORTE E UCO'!$A$5:$D$46,4,0)*C3136)</f>
        <v>0.70646224</v>
      </c>
      <c r="G3136" s="30" t="n">
        <v>2.187</v>
      </c>
      <c r="H3136" s="21" t="n">
        <f aca="false">G3136*$R$2</f>
        <v>43.026233184</v>
      </c>
      <c r="I3136" s="27" t="n">
        <v>0</v>
      </c>
      <c r="J3136" s="22" t="str">
        <f aca="false">IF(I3136&gt;=1,F3136*$J$2,"")</f>
        <v/>
      </c>
      <c r="K3136" s="22" t="str">
        <f aca="false">IF(I3136&gt;=2,F3136*$K$2,"")</f>
        <v/>
      </c>
      <c r="L3136" s="22" t="str">
        <f aca="false">IF(I3136&gt;=3,F3136*$L$2,"")</f>
        <v/>
      </c>
      <c r="M3136" s="22" t="str">
        <f aca="false">IF(I3136&gt;=4,F3136*$M$2,"")</f>
        <v/>
      </c>
      <c r="N3136" s="27" t="n">
        <v>0</v>
      </c>
      <c r="O3136" s="27" t="n">
        <v>0</v>
      </c>
      <c r="P3136" s="31" t="n">
        <v>0</v>
      </c>
      <c r="Q3136" s="32"/>
      <c r="R3136" s="38"/>
      <c r="S3136" s="25" t="n">
        <f aca="false">SUM(F3136,H3136,J3136,K3136,L3136,M3136)</f>
        <v>43.732695424</v>
      </c>
      <c r="T3136" s="25" t="n">
        <f aca="false">SUM(F3136,H3136,J3136,K3136,L3136,M3136,Q3136)</f>
        <v>43.732695424</v>
      </c>
      <c r="AMH3136" s="13"/>
      <c r="AMI3136" s="0"/>
      <c r="AMJ3136" s="0"/>
    </row>
    <row r="3137" s="39" customFormat="true" ht="13.8" hidden="false" customHeight="false" outlineLevel="0" collapsed="false">
      <c r="A3137" s="16" t="n">
        <v>40308081</v>
      </c>
      <c r="B3137" s="17" t="s">
        <v>3166</v>
      </c>
      <c r="C3137" s="18" t="n">
        <v>0.04</v>
      </c>
      <c r="D3137" s="18" t="s">
        <v>2637</v>
      </c>
      <c r="E3137" s="16" t="s">
        <v>50</v>
      </c>
      <c r="F3137" s="19" t="n">
        <f aca="false">IF(C3137="",VLOOKUP(E3137,'PORTE E UCO'!$A$5:$D$46,4,0),VLOOKUP(E3137,'PORTE E UCO'!$A$5:$D$46,4,0)*C3137)</f>
        <v>0.70646224</v>
      </c>
      <c r="G3137" s="20" t="n">
        <v>2.187</v>
      </c>
      <c r="H3137" s="21" t="n">
        <f aca="false">G3137*$R$2</f>
        <v>43.026233184</v>
      </c>
      <c r="I3137" s="16" t="n">
        <v>0</v>
      </c>
      <c r="J3137" s="22" t="str">
        <f aca="false">IF(I3137&gt;=1,F3137*$J$2,"")</f>
        <v/>
      </c>
      <c r="K3137" s="22" t="str">
        <f aca="false">IF(I3137&gt;=2,F3137*$K$2,"")</f>
        <v/>
      </c>
      <c r="L3137" s="22" t="str">
        <f aca="false">IF(I3137&gt;=3,F3137*$L$2,"")</f>
        <v/>
      </c>
      <c r="M3137" s="22" t="str">
        <f aca="false">IF(I3137&gt;=4,F3137*$M$2,"")</f>
        <v/>
      </c>
      <c r="N3137" s="16" t="n">
        <v>0</v>
      </c>
      <c r="O3137" s="16" t="n">
        <v>0</v>
      </c>
      <c r="P3137" s="23" t="n">
        <v>0</v>
      </c>
      <c r="Q3137" s="22"/>
      <c r="R3137" s="38"/>
      <c r="S3137" s="25" t="n">
        <f aca="false">SUM(F3137,H3137,J3137,K3137,L3137,M3137)</f>
        <v>43.732695424</v>
      </c>
      <c r="T3137" s="25" t="n">
        <f aca="false">SUM(F3137,H3137,J3137,K3137,L3137,M3137,Q3137)</f>
        <v>43.732695424</v>
      </c>
      <c r="AMH3137" s="13"/>
      <c r="AMI3137" s="0"/>
      <c r="AMJ3137" s="0"/>
    </row>
    <row r="3138" s="39" customFormat="true" ht="21.65" hidden="false" customHeight="false" outlineLevel="0" collapsed="false">
      <c r="A3138" s="27" t="n">
        <v>40307123</v>
      </c>
      <c r="B3138" s="28" t="s">
        <v>3167</v>
      </c>
      <c r="C3138" s="29" t="n">
        <v>0.04</v>
      </c>
      <c r="D3138" s="29" t="s">
        <v>2637</v>
      </c>
      <c r="E3138" s="27" t="s">
        <v>50</v>
      </c>
      <c r="F3138" s="19" t="n">
        <f aca="false">IF(C3138="",VLOOKUP(E3138,'PORTE E UCO'!$A$5:$D$46,4,0),VLOOKUP(E3138,'PORTE E UCO'!$A$5:$D$46,4,0)*C3138)</f>
        <v>0.70646224</v>
      </c>
      <c r="G3138" s="30" t="n">
        <v>0.72</v>
      </c>
      <c r="H3138" s="21" t="n">
        <f aca="false">G3138*$R$2</f>
        <v>14.16501504</v>
      </c>
      <c r="I3138" s="27" t="n">
        <v>0</v>
      </c>
      <c r="J3138" s="22" t="str">
        <f aca="false">IF(I3138&gt;=1,F3138*$J$2,"")</f>
        <v/>
      </c>
      <c r="K3138" s="22" t="str">
        <f aca="false">IF(I3138&gt;=2,F3138*$K$2,"")</f>
        <v/>
      </c>
      <c r="L3138" s="22" t="str">
        <f aca="false">IF(I3138&gt;=3,F3138*$L$2,"")</f>
        <v/>
      </c>
      <c r="M3138" s="22" t="str">
        <f aca="false">IF(I3138&gt;=4,F3138*$M$2,"")</f>
        <v/>
      </c>
      <c r="N3138" s="27" t="n">
        <v>0</v>
      </c>
      <c r="O3138" s="27" t="n">
        <v>0</v>
      </c>
      <c r="P3138" s="31" t="n">
        <v>0</v>
      </c>
      <c r="Q3138" s="32"/>
      <c r="R3138" s="38"/>
      <c r="S3138" s="25" t="n">
        <f aca="false">SUM(F3138,H3138,J3138,K3138,L3138,M3138)</f>
        <v>14.87147728</v>
      </c>
      <c r="T3138" s="25" t="n">
        <f aca="false">SUM(F3138,H3138,J3138,K3138,L3138,M3138,Q3138)</f>
        <v>14.87147728</v>
      </c>
      <c r="AMH3138" s="13"/>
      <c r="AMI3138" s="0"/>
      <c r="AMJ3138" s="0"/>
    </row>
    <row r="3139" s="39" customFormat="true" ht="13.8" hidden="false" customHeight="false" outlineLevel="0" collapsed="false">
      <c r="A3139" s="16" t="n">
        <v>40307131</v>
      </c>
      <c r="B3139" s="17" t="s">
        <v>3168</v>
      </c>
      <c r="C3139" s="18" t="n">
        <v>0.1</v>
      </c>
      <c r="D3139" s="18" t="s">
        <v>2637</v>
      </c>
      <c r="E3139" s="16" t="s">
        <v>50</v>
      </c>
      <c r="F3139" s="19" t="n">
        <f aca="false">IF(C3139="",VLOOKUP(E3139,'PORTE E UCO'!$A$5:$D$46,4,0),VLOOKUP(E3139,'PORTE E UCO'!$A$5:$D$46,4,0)*C3139)</f>
        <v>1.7661556</v>
      </c>
      <c r="G3139" s="20" t="n">
        <v>3.294</v>
      </c>
      <c r="H3139" s="21" t="n">
        <f aca="false">G3139*$R$2</f>
        <v>64.804943808</v>
      </c>
      <c r="I3139" s="16" t="n">
        <v>0</v>
      </c>
      <c r="J3139" s="22" t="str">
        <f aca="false">IF(I3139&gt;=1,F3139*$J$2,"")</f>
        <v/>
      </c>
      <c r="K3139" s="22" t="str">
        <f aca="false">IF(I3139&gt;=2,F3139*$K$2,"")</f>
        <v/>
      </c>
      <c r="L3139" s="22" t="str">
        <f aca="false">IF(I3139&gt;=3,F3139*$L$2,"")</f>
        <v/>
      </c>
      <c r="M3139" s="22" t="str">
        <f aca="false">IF(I3139&gt;=4,F3139*$M$2,"")</f>
        <v/>
      </c>
      <c r="N3139" s="16" t="n">
        <v>0</v>
      </c>
      <c r="O3139" s="16" t="n">
        <v>0</v>
      </c>
      <c r="P3139" s="23" t="n">
        <v>0</v>
      </c>
      <c r="Q3139" s="22"/>
      <c r="R3139" s="38"/>
      <c r="S3139" s="25" t="n">
        <f aca="false">SUM(F3139,H3139,J3139,K3139,L3139,M3139)</f>
        <v>66.571099408</v>
      </c>
      <c r="T3139" s="25" t="n">
        <f aca="false">SUM(F3139,H3139,J3139,K3139,L3139,M3139,Q3139)</f>
        <v>66.571099408</v>
      </c>
      <c r="AMH3139" s="13"/>
      <c r="AMI3139" s="0"/>
      <c r="AMJ3139" s="0"/>
    </row>
    <row r="3140" s="39" customFormat="true" ht="13.8" hidden="false" customHeight="false" outlineLevel="0" collapsed="false">
      <c r="A3140" s="27" t="n">
        <v>40307140</v>
      </c>
      <c r="B3140" s="28" t="s">
        <v>3169</v>
      </c>
      <c r="C3140" s="29" t="n">
        <v>0.25</v>
      </c>
      <c r="D3140" s="29" t="s">
        <v>2637</v>
      </c>
      <c r="E3140" s="27" t="s">
        <v>50</v>
      </c>
      <c r="F3140" s="19" t="n">
        <f aca="false">IF(C3140="",VLOOKUP(E3140,'PORTE E UCO'!$A$5:$D$46,4,0),VLOOKUP(E3140,'PORTE E UCO'!$A$5:$D$46,4,0)*C3140)</f>
        <v>4.415389</v>
      </c>
      <c r="G3140" s="30" t="n">
        <v>6.894</v>
      </c>
      <c r="H3140" s="21" t="n">
        <f aca="false">G3140*$R$2</f>
        <v>135.630019008</v>
      </c>
      <c r="I3140" s="27" t="n">
        <v>0</v>
      </c>
      <c r="J3140" s="22" t="str">
        <f aca="false">IF(I3140&gt;=1,F3140*$J$2,"")</f>
        <v/>
      </c>
      <c r="K3140" s="22" t="str">
        <f aca="false">IF(I3140&gt;=2,F3140*$K$2,"")</f>
        <v/>
      </c>
      <c r="L3140" s="22" t="str">
        <f aca="false">IF(I3140&gt;=3,F3140*$L$2,"")</f>
        <v/>
      </c>
      <c r="M3140" s="22" t="str">
        <f aca="false">IF(I3140&gt;=4,F3140*$M$2,"")</f>
        <v/>
      </c>
      <c r="N3140" s="27" t="n">
        <v>0</v>
      </c>
      <c r="O3140" s="27" t="n">
        <v>0</v>
      </c>
      <c r="P3140" s="31" t="n">
        <v>0</v>
      </c>
      <c r="Q3140" s="32"/>
      <c r="R3140" s="38"/>
      <c r="S3140" s="25" t="n">
        <f aca="false">SUM(F3140,H3140,J3140,K3140,L3140,M3140)</f>
        <v>140.045408008</v>
      </c>
      <c r="T3140" s="25" t="n">
        <f aca="false">SUM(F3140,H3140,J3140,K3140,L3140,M3140,Q3140)</f>
        <v>140.045408008</v>
      </c>
      <c r="AMH3140" s="13"/>
      <c r="AMI3140" s="0"/>
      <c r="AMJ3140" s="0"/>
    </row>
    <row r="3141" s="39" customFormat="true" ht="13.8" hidden="false" customHeight="false" outlineLevel="0" collapsed="false">
      <c r="A3141" s="16" t="n">
        <v>40307158</v>
      </c>
      <c r="B3141" s="17" t="s">
        <v>3170</v>
      </c>
      <c r="C3141" s="18" t="n">
        <v>0.04</v>
      </c>
      <c r="D3141" s="18" t="s">
        <v>2637</v>
      </c>
      <c r="E3141" s="16" t="s">
        <v>50</v>
      </c>
      <c r="F3141" s="19" t="n">
        <f aca="false">IF(C3141="",VLOOKUP(E3141,'PORTE E UCO'!$A$5:$D$46,4,0),VLOOKUP(E3141,'PORTE E UCO'!$A$5:$D$46,4,0)*C3141)</f>
        <v>0.70646224</v>
      </c>
      <c r="G3141" s="20" t="n">
        <v>1.8</v>
      </c>
      <c r="H3141" s="21" t="n">
        <f aca="false">G3141*$R$2</f>
        <v>35.4125376</v>
      </c>
      <c r="I3141" s="16" t="n">
        <v>0</v>
      </c>
      <c r="J3141" s="22" t="str">
        <f aca="false">IF(I3141&gt;=1,F3141*$J$2,"")</f>
        <v/>
      </c>
      <c r="K3141" s="22" t="str">
        <f aca="false">IF(I3141&gt;=2,F3141*$K$2,"")</f>
        <v/>
      </c>
      <c r="L3141" s="22" t="str">
        <f aca="false">IF(I3141&gt;=3,F3141*$L$2,"")</f>
        <v/>
      </c>
      <c r="M3141" s="22" t="str">
        <f aca="false">IF(I3141&gt;=4,F3141*$M$2,"")</f>
        <v/>
      </c>
      <c r="N3141" s="16" t="n">
        <v>0</v>
      </c>
      <c r="O3141" s="16" t="n">
        <v>0</v>
      </c>
      <c r="P3141" s="23" t="n">
        <v>0</v>
      </c>
      <c r="Q3141" s="22"/>
      <c r="R3141" s="38"/>
      <c r="S3141" s="25" t="n">
        <f aca="false">SUM(F3141,H3141,J3141,K3141,L3141,M3141)</f>
        <v>36.11899984</v>
      </c>
      <c r="T3141" s="25" t="n">
        <f aca="false">SUM(F3141,H3141,J3141,K3141,L3141,M3141,Q3141)</f>
        <v>36.11899984</v>
      </c>
      <c r="AMH3141" s="13"/>
      <c r="AMI3141" s="0"/>
      <c r="AMJ3141" s="0"/>
    </row>
    <row r="3142" s="39" customFormat="true" ht="13.8" hidden="false" customHeight="false" outlineLevel="0" collapsed="false">
      <c r="A3142" s="27" t="n">
        <v>40307166</v>
      </c>
      <c r="B3142" s="28" t="s">
        <v>3171</v>
      </c>
      <c r="C3142" s="29" t="n">
        <v>0.25</v>
      </c>
      <c r="D3142" s="29" t="s">
        <v>2637</v>
      </c>
      <c r="E3142" s="27" t="s">
        <v>50</v>
      </c>
      <c r="F3142" s="19" t="n">
        <f aca="false">IF(C3142="",VLOOKUP(E3142,'PORTE E UCO'!$A$5:$D$46,4,0),VLOOKUP(E3142,'PORTE E UCO'!$A$5:$D$46,4,0)*C3142)</f>
        <v>4.415389</v>
      </c>
      <c r="G3142" s="30" t="n">
        <v>4.797</v>
      </c>
      <c r="H3142" s="21" t="n">
        <f aca="false">G3142*$R$2</f>
        <v>94.374412704</v>
      </c>
      <c r="I3142" s="27" t="n">
        <v>0</v>
      </c>
      <c r="J3142" s="22" t="str">
        <f aca="false">IF(I3142&gt;=1,F3142*$J$2,"")</f>
        <v/>
      </c>
      <c r="K3142" s="22" t="str">
        <f aca="false">IF(I3142&gt;=2,F3142*$K$2,"")</f>
        <v/>
      </c>
      <c r="L3142" s="22" t="str">
        <f aca="false">IF(I3142&gt;=3,F3142*$L$2,"")</f>
        <v/>
      </c>
      <c r="M3142" s="22" t="str">
        <f aca="false">IF(I3142&gt;=4,F3142*$M$2,"")</f>
        <v/>
      </c>
      <c r="N3142" s="27" t="n">
        <v>0</v>
      </c>
      <c r="O3142" s="27" t="n">
        <v>0</v>
      </c>
      <c r="P3142" s="31" t="n">
        <v>0</v>
      </c>
      <c r="Q3142" s="32"/>
      <c r="R3142" s="38"/>
      <c r="S3142" s="25" t="n">
        <f aca="false">SUM(F3142,H3142,J3142,K3142,L3142,M3142)</f>
        <v>98.789801704</v>
      </c>
      <c r="T3142" s="25" t="n">
        <f aca="false">SUM(F3142,H3142,J3142,K3142,L3142,M3142,Q3142)</f>
        <v>98.789801704</v>
      </c>
      <c r="AMH3142" s="13"/>
      <c r="AMI3142" s="0"/>
      <c r="AMJ3142" s="0"/>
    </row>
    <row r="3143" s="39" customFormat="true" ht="13.8" hidden="false" customHeight="false" outlineLevel="0" collapsed="false">
      <c r="A3143" s="16" t="n">
        <v>40307174</v>
      </c>
      <c r="B3143" s="17" t="s">
        <v>3172</v>
      </c>
      <c r="C3143" s="18" t="n">
        <v>0.1</v>
      </c>
      <c r="D3143" s="18" t="s">
        <v>2637</v>
      </c>
      <c r="E3143" s="16" t="s">
        <v>50</v>
      </c>
      <c r="F3143" s="19" t="n">
        <f aca="false">IF(C3143="",VLOOKUP(E3143,'PORTE E UCO'!$A$5:$D$46,4,0),VLOOKUP(E3143,'PORTE E UCO'!$A$5:$D$46,4,0)*C3143)</f>
        <v>1.7661556</v>
      </c>
      <c r="G3143" s="20" t="n">
        <v>2.844</v>
      </c>
      <c r="H3143" s="21" t="n">
        <f aca="false">G3143*$R$2</f>
        <v>55.951809408</v>
      </c>
      <c r="I3143" s="16" t="n">
        <v>0</v>
      </c>
      <c r="J3143" s="22" t="str">
        <f aca="false">IF(I3143&gt;=1,F3143*$J$2,"")</f>
        <v/>
      </c>
      <c r="K3143" s="22" t="str">
        <f aca="false">IF(I3143&gt;=2,F3143*$K$2,"")</f>
        <v/>
      </c>
      <c r="L3143" s="22" t="str">
        <f aca="false">IF(I3143&gt;=3,F3143*$L$2,"")</f>
        <v/>
      </c>
      <c r="M3143" s="22" t="str">
        <f aca="false">IF(I3143&gt;=4,F3143*$M$2,"")</f>
        <v/>
      </c>
      <c r="N3143" s="16" t="n">
        <v>0</v>
      </c>
      <c r="O3143" s="16" t="n">
        <v>0</v>
      </c>
      <c r="P3143" s="23" t="n">
        <v>0</v>
      </c>
      <c r="Q3143" s="22"/>
      <c r="R3143" s="38"/>
      <c r="S3143" s="25" t="n">
        <f aca="false">SUM(F3143,H3143,J3143,K3143,L3143,M3143)</f>
        <v>57.717965008</v>
      </c>
      <c r="T3143" s="25" t="n">
        <f aca="false">SUM(F3143,H3143,J3143,K3143,L3143,M3143,Q3143)</f>
        <v>57.717965008</v>
      </c>
      <c r="AMH3143" s="13"/>
      <c r="AMI3143" s="0"/>
      <c r="AMJ3143" s="0"/>
    </row>
    <row r="3144" s="39" customFormat="true" ht="13.8" hidden="false" customHeight="false" outlineLevel="0" collapsed="false">
      <c r="A3144" s="27" t="n">
        <v>40307182</v>
      </c>
      <c r="B3144" s="28" t="s">
        <v>3173</v>
      </c>
      <c r="C3144" s="29" t="n">
        <v>0.1</v>
      </c>
      <c r="D3144" s="29" t="s">
        <v>2637</v>
      </c>
      <c r="E3144" s="27" t="s">
        <v>50</v>
      </c>
      <c r="F3144" s="19" t="n">
        <f aca="false">IF(C3144="",VLOOKUP(E3144,'PORTE E UCO'!$A$5:$D$46,4,0),VLOOKUP(E3144,'PORTE E UCO'!$A$5:$D$46,4,0)*C3144)</f>
        <v>1.7661556</v>
      </c>
      <c r="G3144" s="30" t="n">
        <v>3.294</v>
      </c>
      <c r="H3144" s="21" t="n">
        <f aca="false">G3144*$R$2</f>
        <v>64.804943808</v>
      </c>
      <c r="I3144" s="27" t="n">
        <v>0</v>
      </c>
      <c r="J3144" s="22" t="str">
        <f aca="false">IF(I3144&gt;=1,F3144*$J$2,"")</f>
        <v/>
      </c>
      <c r="K3144" s="22" t="str">
        <f aca="false">IF(I3144&gt;=2,F3144*$K$2,"")</f>
        <v/>
      </c>
      <c r="L3144" s="22" t="str">
        <f aca="false">IF(I3144&gt;=3,F3144*$L$2,"")</f>
        <v/>
      </c>
      <c r="M3144" s="22" t="str">
        <f aca="false">IF(I3144&gt;=4,F3144*$M$2,"")</f>
        <v/>
      </c>
      <c r="N3144" s="27" t="n">
        <v>0</v>
      </c>
      <c r="O3144" s="27" t="n">
        <v>0</v>
      </c>
      <c r="P3144" s="31" t="n">
        <v>0</v>
      </c>
      <c r="Q3144" s="32"/>
      <c r="R3144" s="38"/>
      <c r="S3144" s="25" t="n">
        <f aca="false">SUM(F3144,H3144,J3144,K3144,L3144,M3144)</f>
        <v>66.571099408</v>
      </c>
      <c r="T3144" s="25" t="n">
        <f aca="false">SUM(F3144,H3144,J3144,K3144,L3144,M3144,Q3144)</f>
        <v>66.571099408</v>
      </c>
      <c r="AMH3144" s="13"/>
      <c r="AMI3144" s="0"/>
      <c r="AMJ3144" s="0"/>
    </row>
    <row r="3145" s="39" customFormat="true" ht="13.8" hidden="false" customHeight="false" outlineLevel="0" collapsed="false">
      <c r="A3145" s="16" t="n">
        <v>40307190</v>
      </c>
      <c r="B3145" s="17" t="s">
        <v>3174</v>
      </c>
      <c r="C3145" s="18" t="n">
        <v>0.25</v>
      </c>
      <c r="D3145" s="18" t="s">
        <v>2637</v>
      </c>
      <c r="E3145" s="16" t="s">
        <v>50</v>
      </c>
      <c r="F3145" s="19" t="n">
        <f aca="false">IF(C3145="",VLOOKUP(E3145,'PORTE E UCO'!$A$5:$D$46,4,0),VLOOKUP(E3145,'PORTE E UCO'!$A$5:$D$46,4,0)*C3145)</f>
        <v>4.415389</v>
      </c>
      <c r="G3145" s="20" t="n">
        <v>21.852</v>
      </c>
      <c r="H3145" s="21" t="n">
        <f aca="false">G3145*$R$2</f>
        <v>429.908206464</v>
      </c>
      <c r="I3145" s="16" t="n">
        <v>0</v>
      </c>
      <c r="J3145" s="22" t="str">
        <f aca="false">IF(I3145&gt;=1,F3145*$J$2,"")</f>
        <v/>
      </c>
      <c r="K3145" s="22" t="str">
        <f aca="false">IF(I3145&gt;=2,F3145*$K$2,"")</f>
        <v/>
      </c>
      <c r="L3145" s="22" t="str">
        <f aca="false">IF(I3145&gt;=3,F3145*$L$2,"")</f>
        <v/>
      </c>
      <c r="M3145" s="22" t="str">
        <f aca="false">IF(I3145&gt;=4,F3145*$M$2,"")</f>
        <v/>
      </c>
      <c r="N3145" s="16" t="n">
        <v>0</v>
      </c>
      <c r="O3145" s="16" t="n">
        <v>0</v>
      </c>
      <c r="P3145" s="23" t="n">
        <v>0</v>
      </c>
      <c r="Q3145" s="22"/>
      <c r="R3145" s="38"/>
      <c r="S3145" s="25" t="n">
        <f aca="false">SUM(F3145,H3145,J3145,K3145,L3145,M3145)</f>
        <v>434.323595464</v>
      </c>
      <c r="T3145" s="25" t="n">
        <f aca="false">SUM(F3145,H3145,J3145,K3145,L3145,M3145,Q3145)</f>
        <v>434.323595464</v>
      </c>
      <c r="AMH3145" s="13"/>
      <c r="AMI3145" s="0"/>
      <c r="AMJ3145" s="0"/>
    </row>
    <row r="3146" s="39" customFormat="true" ht="13.8" hidden="false" customHeight="false" outlineLevel="0" collapsed="false">
      <c r="A3146" s="27" t="n">
        <v>40307204</v>
      </c>
      <c r="B3146" s="28" t="s">
        <v>3175</v>
      </c>
      <c r="C3146" s="29" t="n">
        <v>0.25</v>
      </c>
      <c r="D3146" s="29" t="s">
        <v>2637</v>
      </c>
      <c r="E3146" s="27" t="s">
        <v>50</v>
      </c>
      <c r="F3146" s="19" t="n">
        <f aca="false">IF(C3146="",VLOOKUP(E3146,'PORTE E UCO'!$A$5:$D$46,4,0),VLOOKUP(E3146,'PORTE E UCO'!$A$5:$D$46,4,0)*C3146)</f>
        <v>4.415389</v>
      </c>
      <c r="G3146" s="30" t="n">
        <v>23.526</v>
      </c>
      <c r="H3146" s="21" t="n">
        <f aca="false">G3146*$R$2</f>
        <v>462.841866432</v>
      </c>
      <c r="I3146" s="27" t="n">
        <v>0</v>
      </c>
      <c r="J3146" s="22" t="str">
        <f aca="false">IF(I3146&gt;=1,F3146*$J$2,"")</f>
        <v/>
      </c>
      <c r="K3146" s="22" t="str">
        <f aca="false">IF(I3146&gt;=2,F3146*$K$2,"")</f>
        <v/>
      </c>
      <c r="L3146" s="22" t="str">
        <f aca="false">IF(I3146&gt;=3,F3146*$L$2,"")</f>
        <v/>
      </c>
      <c r="M3146" s="22" t="str">
        <f aca="false">IF(I3146&gt;=4,F3146*$M$2,"")</f>
        <v/>
      </c>
      <c r="N3146" s="27" t="n">
        <v>0</v>
      </c>
      <c r="O3146" s="27" t="n">
        <v>0</v>
      </c>
      <c r="P3146" s="31" t="n">
        <v>0</v>
      </c>
      <c r="Q3146" s="32"/>
      <c r="R3146" s="38"/>
      <c r="S3146" s="25" t="n">
        <f aca="false">SUM(F3146,H3146,J3146,K3146,L3146,M3146)</f>
        <v>467.257255432</v>
      </c>
      <c r="T3146" s="25" t="n">
        <f aca="false">SUM(F3146,H3146,J3146,K3146,L3146,M3146,Q3146)</f>
        <v>467.257255432</v>
      </c>
      <c r="AMH3146" s="13"/>
      <c r="AMI3146" s="0"/>
      <c r="AMJ3146" s="0"/>
    </row>
    <row r="3147" s="39" customFormat="true" ht="13.8" hidden="false" customHeight="false" outlineLevel="0" collapsed="false">
      <c r="A3147" s="16" t="n">
        <v>40307212</v>
      </c>
      <c r="B3147" s="17" t="s">
        <v>3176</v>
      </c>
      <c r="C3147" s="18" t="n">
        <v>0.1</v>
      </c>
      <c r="D3147" s="18" t="s">
        <v>2637</v>
      </c>
      <c r="E3147" s="16" t="s">
        <v>50</v>
      </c>
      <c r="F3147" s="19" t="n">
        <f aca="false">IF(C3147="",VLOOKUP(E3147,'PORTE E UCO'!$A$5:$D$46,4,0),VLOOKUP(E3147,'PORTE E UCO'!$A$5:$D$46,4,0)*C3147)</f>
        <v>1.7661556</v>
      </c>
      <c r="G3147" s="20" t="n">
        <v>4.05</v>
      </c>
      <c r="H3147" s="21" t="n">
        <f aca="false">G3147*$R$2</f>
        <v>79.6782096</v>
      </c>
      <c r="I3147" s="16" t="n">
        <v>0</v>
      </c>
      <c r="J3147" s="22" t="str">
        <f aca="false">IF(I3147&gt;=1,F3147*$J$2,"")</f>
        <v/>
      </c>
      <c r="K3147" s="22" t="str">
        <f aca="false">IF(I3147&gt;=2,F3147*$K$2,"")</f>
        <v/>
      </c>
      <c r="L3147" s="22" t="str">
        <f aca="false">IF(I3147&gt;=3,F3147*$L$2,"")</f>
        <v/>
      </c>
      <c r="M3147" s="22" t="str">
        <f aca="false">IF(I3147&gt;=4,F3147*$M$2,"")</f>
        <v/>
      </c>
      <c r="N3147" s="16" t="n">
        <v>0</v>
      </c>
      <c r="O3147" s="16" t="n">
        <v>0</v>
      </c>
      <c r="P3147" s="23" t="n">
        <v>0</v>
      </c>
      <c r="Q3147" s="22"/>
      <c r="R3147" s="38"/>
      <c r="S3147" s="25" t="n">
        <f aca="false">SUM(F3147,H3147,J3147,K3147,L3147,M3147)</f>
        <v>81.4443652</v>
      </c>
      <c r="T3147" s="25" t="n">
        <f aca="false">SUM(F3147,H3147,J3147,K3147,L3147,M3147,Q3147)</f>
        <v>81.4443652</v>
      </c>
      <c r="AMH3147" s="13"/>
      <c r="AMI3147" s="0"/>
      <c r="AMJ3147" s="0"/>
    </row>
    <row r="3148" s="39" customFormat="true" ht="13.8" hidden="false" customHeight="false" outlineLevel="0" collapsed="false">
      <c r="A3148" s="27" t="n">
        <v>40307239</v>
      </c>
      <c r="B3148" s="28" t="s">
        <v>3177</v>
      </c>
      <c r="C3148" s="29" t="n">
        <v>0.04</v>
      </c>
      <c r="D3148" s="29" t="s">
        <v>2637</v>
      </c>
      <c r="E3148" s="27" t="s">
        <v>50</v>
      </c>
      <c r="F3148" s="19" t="n">
        <f aca="false">IF(C3148="",VLOOKUP(E3148,'PORTE E UCO'!$A$5:$D$46,4,0),VLOOKUP(E3148,'PORTE E UCO'!$A$5:$D$46,4,0)*C3148)</f>
        <v>0.70646224</v>
      </c>
      <c r="G3148" s="30" t="n">
        <v>1.413</v>
      </c>
      <c r="H3148" s="21" t="n">
        <f aca="false">G3148*$R$2</f>
        <v>27.798842016</v>
      </c>
      <c r="I3148" s="27" t="n">
        <v>0</v>
      </c>
      <c r="J3148" s="22" t="str">
        <f aca="false">IF(I3148&gt;=1,F3148*$J$2,"")</f>
        <v/>
      </c>
      <c r="K3148" s="22" t="str">
        <f aca="false">IF(I3148&gt;=2,F3148*$K$2,"")</f>
        <v/>
      </c>
      <c r="L3148" s="22" t="str">
        <f aca="false">IF(I3148&gt;=3,F3148*$L$2,"")</f>
        <v/>
      </c>
      <c r="M3148" s="22" t="str">
        <f aca="false">IF(I3148&gt;=4,F3148*$M$2,"")</f>
        <v/>
      </c>
      <c r="N3148" s="27" t="n">
        <v>0</v>
      </c>
      <c r="O3148" s="27" t="n">
        <v>0</v>
      </c>
      <c r="P3148" s="31" t="n">
        <v>0</v>
      </c>
      <c r="Q3148" s="32"/>
      <c r="R3148" s="38"/>
      <c r="S3148" s="25" t="n">
        <f aca="false">SUM(F3148,H3148,J3148,K3148,L3148,M3148)</f>
        <v>28.505304256</v>
      </c>
      <c r="T3148" s="25" t="n">
        <f aca="false">SUM(F3148,H3148,J3148,K3148,L3148,M3148,Q3148)</f>
        <v>28.505304256</v>
      </c>
      <c r="AMH3148" s="13"/>
      <c r="AMI3148" s="0"/>
      <c r="AMJ3148" s="0"/>
    </row>
    <row r="3149" s="39" customFormat="true" ht="13.8" hidden="false" customHeight="false" outlineLevel="0" collapsed="false">
      <c r="A3149" s="16" t="n">
        <v>40307220</v>
      </c>
      <c r="B3149" s="17" t="s">
        <v>3178</v>
      </c>
      <c r="C3149" s="18" t="n">
        <v>0.01</v>
      </c>
      <c r="D3149" s="18" t="s">
        <v>2637</v>
      </c>
      <c r="E3149" s="16" t="s">
        <v>50</v>
      </c>
      <c r="F3149" s="19" t="n">
        <f aca="false">IF(C3149="",VLOOKUP(E3149,'PORTE E UCO'!$A$5:$D$46,4,0),VLOOKUP(E3149,'PORTE E UCO'!$A$5:$D$46,4,0)*C3149)</f>
        <v>0.17661556</v>
      </c>
      <c r="G3149" s="20" t="n">
        <v>1.17</v>
      </c>
      <c r="H3149" s="21" t="n">
        <f aca="false">G3149*$R$2</f>
        <v>23.01814944</v>
      </c>
      <c r="I3149" s="16" t="n">
        <v>0</v>
      </c>
      <c r="J3149" s="22" t="str">
        <f aca="false">IF(I3149&gt;=1,F3149*$J$2,"")</f>
        <v/>
      </c>
      <c r="K3149" s="22" t="str">
        <f aca="false">IF(I3149&gt;=2,F3149*$K$2,"")</f>
        <v/>
      </c>
      <c r="L3149" s="22" t="str">
        <f aca="false">IF(I3149&gt;=3,F3149*$L$2,"")</f>
        <v/>
      </c>
      <c r="M3149" s="22" t="str">
        <f aca="false">IF(I3149&gt;=4,F3149*$M$2,"")</f>
        <v/>
      </c>
      <c r="N3149" s="16" t="n">
        <v>0</v>
      </c>
      <c r="O3149" s="16" t="n">
        <v>0</v>
      </c>
      <c r="P3149" s="23" t="n">
        <v>0</v>
      </c>
      <c r="Q3149" s="22"/>
      <c r="R3149" s="38"/>
      <c r="S3149" s="25" t="n">
        <f aca="false">SUM(F3149,H3149,J3149,K3149,L3149,M3149)</f>
        <v>23.194765</v>
      </c>
      <c r="T3149" s="25" t="n">
        <f aca="false">SUM(F3149,H3149,J3149,K3149,L3149,M3149,Q3149)</f>
        <v>23.194765</v>
      </c>
      <c r="AMH3149" s="13"/>
      <c r="AMI3149" s="0"/>
      <c r="AMJ3149" s="0"/>
    </row>
    <row r="3150" s="39" customFormat="true" ht="13.8" hidden="false" customHeight="false" outlineLevel="0" collapsed="false">
      <c r="A3150" s="27" t="n">
        <v>40307247</v>
      </c>
      <c r="B3150" s="28" t="s">
        <v>3179</v>
      </c>
      <c r="C3150" s="29" t="n">
        <v>0.04</v>
      </c>
      <c r="D3150" s="29" t="s">
        <v>2637</v>
      </c>
      <c r="E3150" s="27" t="s">
        <v>50</v>
      </c>
      <c r="F3150" s="19" t="n">
        <f aca="false">IF(C3150="",VLOOKUP(E3150,'PORTE E UCO'!$A$5:$D$46,4,0),VLOOKUP(E3150,'PORTE E UCO'!$A$5:$D$46,4,0)*C3150)</f>
        <v>0.70646224</v>
      </c>
      <c r="G3150" s="30" t="n">
        <v>2.484</v>
      </c>
      <c r="H3150" s="21" t="n">
        <f aca="false">G3150*$R$2</f>
        <v>48.869301888</v>
      </c>
      <c r="I3150" s="27" t="n">
        <v>0</v>
      </c>
      <c r="J3150" s="22" t="str">
        <f aca="false">IF(I3150&gt;=1,F3150*$J$2,"")</f>
        <v/>
      </c>
      <c r="K3150" s="22" t="str">
        <f aca="false">IF(I3150&gt;=2,F3150*$K$2,"")</f>
        <v/>
      </c>
      <c r="L3150" s="22" t="str">
        <f aca="false">IF(I3150&gt;=3,F3150*$L$2,"")</f>
        <v/>
      </c>
      <c r="M3150" s="22" t="str">
        <f aca="false">IF(I3150&gt;=4,F3150*$M$2,"")</f>
        <v/>
      </c>
      <c r="N3150" s="27" t="n">
        <v>0</v>
      </c>
      <c r="O3150" s="27" t="n">
        <v>0</v>
      </c>
      <c r="P3150" s="31" t="n">
        <v>0</v>
      </c>
      <c r="Q3150" s="32"/>
      <c r="R3150" s="38"/>
      <c r="S3150" s="25" t="n">
        <f aca="false">SUM(F3150,H3150,J3150,K3150,L3150,M3150)</f>
        <v>49.575764128</v>
      </c>
      <c r="T3150" s="25" t="n">
        <f aca="false">SUM(F3150,H3150,J3150,K3150,L3150,M3150,Q3150)</f>
        <v>49.575764128</v>
      </c>
      <c r="AMH3150" s="13"/>
      <c r="AMI3150" s="0"/>
      <c r="AMJ3150" s="0"/>
    </row>
    <row r="3151" s="39" customFormat="true" ht="13.8" hidden="false" customHeight="false" outlineLevel="0" collapsed="false">
      <c r="A3151" s="16" t="n">
        <v>40307255</v>
      </c>
      <c r="B3151" s="17" t="s">
        <v>3180</v>
      </c>
      <c r="C3151" s="18" t="n">
        <v>0.04</v>
      </c>
      <c r="D3151" s="18" t="s">
        <v>2637</v>
      </c>
      <c r="E3151" s="16" t="s">
        <v>50</v>
      </c>
      <c r="F3151" s="19" t="n">
        <f aca="false">IF(C3151="",VLOOKUP(E3151,'PORTE E UCO'!$A$5:$D$46,4,0),VLOOKUP(E3151,'PORTE E UCO'!$A$5:$D$46,4,0)*C3151)</f>
        <v>0.70646224</v>
      </c>
      <c r="G3151" s="20" t="n">
        <v>2.187</v>
      </c>
      <c r="H3151" s="21" t="n">
        <f aca="false">G3151*$R$2</f>
        <v>43.026233184</v>
      </c>
      <c r="I3151" s="16" t="n">
        <v>0</v>
      </c>
      <c r="J3151" s="22" t="str">
        <f aca="false">IF(I3151&gt;=1,F3151*$J$2,"")</f>
        <v/>
      </c>
      <c r="K3151" s="22" t="str">
        <f aca="false">IF(I3151&gt;=2,F3151*$K$2,"")</f>
        <v/>
      </c>
      <c r="L3151" s="22" t="str">
        <f aca="false">IF(I3151&gt;=3,F3151*$L$2,"")</f>
        <v/>
      </c>
      <c r="M3151" s="22" t="str">
        <f aca="false">IF(I3151&gt;=4,F3151*$M$2,"")</f>
        <v/>
      </c>
      <c r="N3151" s="16" t="n">
        <v>0</v>
      </c>
      <c r="O3151" s="16" t="n">
        <v>0</v>
      </c>
      <c r="P3151" s="23" t="n">
        <v>0</v>
      </c>
      <c r="Q3151" s="22"/>
      <c r="R3151" s="38"/>
      <c r="S3151" s="25" t="n">
        <f aca="false">SUM(F3151,H3151,J3151,K3151,L3151,M3151)</f>
        <v>43.732695424</v>
      </c>
      <c r="T3151" s="25" t="n">
        <f aca="false">SUM(F3151,H3151,J3151,K3151,L3151,M3151,Q3151)</f>
        <v>43.732695424</v>
      </c>
      <c r="AMH3151" s="13"/>
      <c r="AMI3151" s="0"/>
      <c r="AMJ3151" s="0"/>
    </row>
    <row r="3152" s="39" customFormat="true" ht="13.8" hidden="false" customHeight="false" outlineLevel="0" collapsed="false">
      <c r="A3152" s="27" t="n">
        <v>40307263</v>
      </c>
      <c r="B3152" s="28" t="s">
        <v>3181</v>
      </c>
      <c r="C3152" s="29" t="n">
        <v>0.04</v>
      </c>
      <c r="D3152" s="29" t="s">
        <v>2637</v>
      </c>
      <c r="E3152" s="27" t="s">
        <v>50</v>
      </c>
      <c r="F3152" s="19" t="n">
        <f aca="false">IF(C3152="",VLOOKUP(E3152,'PORTE E UCO'!$A$5:$D$46,4,0),VLOOKUP(E3152,'PORTE E UCO'!$A$5:$D$46,4,0)*C3152)</f>
        <v>0.70646224</v>
      </c>
      <c r="G3152" s="30" t="n">
        <v>1.8</v>
      </c>
      <c r="H3152" s="21" t="n">
        <f aca="false">G3152*$R$2</f>
        <v>35.4125376</v>
      </c>
      <c r="I3152" s="27" t="n">
        <v>0</v>
      </c>
      <c r="J3152" s="22" t="str">
        <f aca="false">IF(I3152&gt;=1,F3152*$J$2,"")</f>
        <v/>
      </c>
      <c r="K3152" s="22" t="str">
        <f aca="false">IF(I3152&gt;=2,F3152*$K$2,"")</f>
        <v/>
      </c>
      <c r="L3152" s="22" t="str">
        <f aca="false">IF(I3152&gt;=3,F3152*$L$2,"")</f>
        <v/>
      </c>
      <c r="M3152" s="22" t="str">
        <f aca="false">IF(I3152&gt;=4,F3152*$M$2,"")</f>
        <v/>
      </c>
      <c r="N3152" s="27" t="n">
        <v>0</v>
      </c>
      <c r="O3152" s="27" t="n">
        <v>0</v>
      </c>
      <c r="P3152" s="31" t="n">
        <v>0</v>
      </c>
      <c r="Q3152" s="32"/>
      <c r="R3152" s="38"/>
      <c r="S3152" s="25" t="n">
        <f aca="false">SUM(F3152,H3152,J3152,K3152,L3152,M3152)</f>
        <v>36.11899984</v>
      </c>
      <c r="T3152" s="25" t="n">
        <f aca="false">SUM(F3152,H3152,J3152,K3152,L3152,M3152,Q3152)</f>
        <v>36.11899984</v>
      </c>
      <c r="AMH3152" s="13"/>
      <c r="AMI3152" s="0"/>
      <c r="AMJ3152" s="0"/>
    </row>
    <row r="3153" s="39" customFormat="true" ht="13.8" hidden="false" customHeight="false" outlineLevel="0" collapsed="false">
      <c r="A3153" s="16" t="n">
        <v>40307271</v>
      </c>
      <c r="B3153" s="17" t="s">
        <v>3182</v>
      </c>
      <c r="C3153" s="18" t="n">
        <v>0.01</v>
      </c>
      <c r="D3153" s="18" t="s">
        <v>2637</v>
      </c>
      <c r="E3153" s="16" t="s">
        <v>50</v>
      </c>
      <c r="F3153" s="19" t="n">
        <f aca="false">IF(C3153="",VLOOKUP(E3153,'PORTE E UCO'!$A$5:$D$46,4,0),VLOOKUP(E3153,'PORTE E UCO'!$A$5:$D$46,4,0)*C3153)</f>
        <v>0.17661556</v>
      </c>
      <c r="G3153" s="20" t="n">
        <v>2.041</v>
      </c>
      <c r="H3153" s="21" t="n">
        <f aca="false">G3153*$R$2</f>
        <v>40.153882912</v>
      </c>
      <c r="I3153" s="16" t="n">
        <v>0</v>
      </c>
      <c r="J3153" s="22" t="str">
        <f aca="false">IF(I3153&gt;=1,F3153*$J$2,"")</f>
        <v/>
      </c>
      <c r="K3153" s="22" t="str">
        <f aca="false">IF(I3153&gt;=2,F3153*$K$2,"")</f>
        <v/>
      </c>
      <c r="L3153" s="22" t="str">
        <f aca="false">IF(I3153&gt;=3,F3153*$L$2,"")</f>
        <v/>
      </c>
      <c r="M3153" s="22" t="str">
        <f aca="false">IF(I3153&gt;=4,F3153*$M$2,"")</f>
        <v/>
      </c>
      <c r="N3153" s="16" t="n">
        <v>0</v>
      </c>
      <c r="O3153" s="16" t="n">
        <v>0</v>
      </c>
      <c r="P3153" s="23" t="n">
        <v>0</v>
      </c>
      <c r="Q3153" s="22"/>
      <c r="R3153" s="38"/>
      <c r="S3153" s="25" t="n">
        <f aca="false">SUM(F3153,H3153,J3153,K3153,L3153,M3153)</f>
        <v>40.330498472</v>
      </c>
      <c r="T3153" s="25" t="n">
        <f aca="false">SUM(F3153,H3153,J3153,K3153,L3153,M3153,Q3153)</f>
        <v>40.330498472</v>
      </c>
      <c r="AMH3153" s="13"/>
      <c r="AMI3153" s="0"/>
      <c r="AMJ3153" s="0"/>
    </row>
    <row r="3154" s="39" customFormat="true" ht="13.8" hidden="false" customHeight="false" outlineLevel="0" collapsed="false">
      <c r="A3154" s="27" t="n">
        <v>40307280</v>
      </c>
      <c r="B3154" s="28" t="s">
        <v>3183</v>
      </c>
      <c r="C3154" s="29" t="n">
        <v>0.01</v>
      </c>
      <c r="D3154" s="29" t="s">
        <v>2637</v>
      </c>
      <c r="E3154" s="27" t="s">
        <v>50</v>
      </c>
      <c r="F3154" s="19" t="n">
        <f aca="false">IF(C3154="",VLOOKUP(E3154,'PORTE E UCO'!$A$5:$D$46,4,0),VLOOKUP(E3154,'PORTE E UCO'!$A$5:$D$46,4,0)*C3154)</f>
        <v>0.17661556</v>
      </c>
      <c r="G3154" s="30" t="n">
        <v>1.17</v>
      </c>
      <c r="H3154" s="21" t="n">
        <f aca="false">G3154*$R$2</f>
        <v>23.01814944</v>
      </c>
      <c r="I3154" s="27" t="n">
        <v>0</v>
      </c>
      <c r="J3154" s="22" t="str">
        <f aca="false">IF(I3154&gt;=1,F3154*$J$2,"")</f>
        <v/>
      </c>
      <c r="K3154" s="22" t="str">
        <f aca="false">IF(I3154&gt;=2,F3154*$K$2,"")</f>
        <v/>
      </c>
      <c r="L3154" s="22" t="str">
        <f aca="false">IF(I3154&gt;=3,F3154*$L$2,"")</f>
        <v/>
      </c>
      <c r="M3154" s="22" t="str">
        <f aca="false">IF(I3154&gt;=4,F3154*$M$2,"")</f>
        <v/>
      </c>
      <c r="N3154" s="27" t="n">
        <v>0</v>
      </c>
      <c r="O3154" s="27" t="n">
        <v>0</v>
      </c>
      <c r="P3154" s="31" t="n">
        <v>0</v>
      </c>
      <c r="Q3154" s="32"/>
      <c r="R3154" s="38"/>
      <c r="S3154" s="25" t="n">
        <f aca="false">SUM(F3154,H3154,J3154,K3154,L3154,M3154)</f>
        <v>23.194765</v>
      </c>
      <c r="T3154" s="25" t="n">
        <f aca="false">SUM(F3154,H3154,J3154,K3154,L3154,M3154,Q3154)</f>
        <v>23.194765</v>
      </c>
      <c r="AMH3154" s="13"/>
      <c r="AMI3154" s="0"/>
      <c r="AMJ3154" s="0"/>
    </row>
    <row r="3155" s="39" customFormat="true" ht="13.8" hidden="false" customHeight="false" outlineLevel="0" collapsed="false">
      <c r="A3155" s="16" t="n">
        <v>40307298</v>
      </c>
      <c r="B3155" s="17" t="s">
        <v>3184</v>
      </c>
      <c r="C3155" s="18" t="n">
        <v>0.25</v>
      </c>
      <c r="D3155" s="18" t="s">
        <v>2637</v>
      </c>
      <c r="E3155" s="16" t="s">
        <v>50</v>
      </c>
      <c r="F3155" s="19" t="n">
        <f aca="false">IF(C3155="",VLOOKUP(E3155,'PORTE E UCO'!$A$5:$D$46,4,0),VLOOKUP(E3155,'PORTE E UCO'!$A$5:$D$46,4,0)*C3155)</f>
        <v>4.415389</v>
      </c>
      <c r="G3155" s="20" t="n">
        <v>4.797</v>
      </c>
      <c r="H3155" s="21" t="n">
        <f aca="false">G3155*$R$2</f>
        <v>94.374412704</v>
      </c>
      <c r="I3155" s="16" t="n">
        <v>0</v>
      </c>
      <c r="J3155" s="22" t="str">
        <f aca="false">IF(I3155&gt;=1,F3155*$J$2,"")</f>
        <v/>
      </c>
      <c r="K3155" s="22" t="str">
        <f aca="false">IF(I3155&gt;=2,F3155*$K$2,"")</f>
        <v/>
      </c>
      <c r="L3155" s="22" t="str">
        <f aca="false">IF(I3155&gt;=3,F3155*$L$2,"")</f>
        <v/>
      </c>
      <c r="M3155" s="22" t="str">
        <f aca="false">IF(I3155&gt;=4,F3155*$M$2,"")</f>
        <v/>
      </c>
      <c r="N3155" s="16" t="n">
        <v>0</v>
      </c>
      <c r="O3155" s="16" t="n">
        <v>0</v>
      </c>
      <c r="P3155" s="23" t="n">
        <v>0</v>
      </c>
      <c r="Q3155" s="22"/>
      <c r="R3155" s="38"/>
      <c r="S3155" s="25" t="n">
        <f aca="false">SUM(F3155,H3155,J3155,K3155,L3155,M3155)</f>
        <v>98.789801704</v>
      </c>
      <c r="T3155" s="25" t="n">
        <f aca="false">SUM(F3155,H3155,J3155,K3155,L3155,M3155,Q3155)</f>
        <v>98.789801704</v>
      </c>
      <c r="AMH3155" s="13"/>
      <c r="AMI3155" s="0"/>
      <c r="AMJ3155" s="0"/>
    </row>
    <row r="3156" s="39" customFormat="true" ht="13.8" hidden="false" customHeight="false" outlineLevel="0" collapsed="false">
      <c r="A3156" s="27" t="n">
        <v>40307301</v>
      </c>
      <c r="B3156" s="28" t="s">
        <v>3185</v>
      </c>
      <c r="C3156" s="29" t="n">
        <v>0.01</v>
      </c>
      <c r="D3156" s="29" t="s">
        <v>2637</v>
      </c>
      <c r="E3156" s="27" t="s">
        <v>50</v>
      </c>
      <c r="F3156" s="19" t="n">
        <f aca="false">IF(C3156="",VLOOKUP(E3156,'PORTE E UCO'!$A$5:$D$46,4,0),VLOOKUP(E3156,'PORTE E UCO'!$A$5:$D$46,4,0)*C3156)</f>
        <v>0.17661556</v>
      </c>
      <c r="G3156" s="30" t="n">
        <v>1.17</v>
      </c>
      <c r="H3156" s="21" t="n">
        <f aca="false">G3156*$R$2</f>
        <v>23.01814944</v>
      </c>
      <c r="I3156" s="27" t="n">
        <v>0</v>
      </c>
      <c r="J3156" s="22" t="str">
        <f aca="false">IF(I3156&gt;=1,F3156*$J$2,"")</f>
        <v/>
      </c>
      <c r="K3156" s="22" t="str">
        <f aca="false">IF(I3156&gt;=2,F3156*$K$2,"")</f>
        <v/>
      </c>
      <c r="L3156" s="22" t="str">
        <f aca="false">IF(I3156&gt;=3,F3156*$L$2,"")</f>
        <v/>
      </c>
      <c r="M3156" s="22" t="str">
        <f aca="false">IF(I3156&gt;=4,F3156*$M$2,"")</f>
        <v/>
      </c>
      <c r="N3156" s="27" t="n">
        <v>0</v>
      </c>
      <c r="O3156" s="27" t="n">
        <v>0</v>
      </c>
      <c r="P3156" s="31" t="n">
        <v>0</v>
      </c>
      <c r="Q3156" s="32"/>
      <c r="R3156" s="38"/>
      <c r="S3156" s="25" t="n">
        <f aca="false">SUM(F3156,H3156,J3156,K3156,L3156,M3156)</f>
        <v>23.194765</v>
      </c>
      <c r="T3156" s="25" t="n">
        <f aca="false">SUM(F3156,H3156,J3156,K3156,L3156,M3156,Q3156)</f>
        <v>23.194765</v>
      </c>
      <c r="AMH3156" s="13"/>
      <c r="AMI3156" s="0"/>
      <c r="AMJ3156" s="0"/>
    </row>
    <row r="3157" s="39" customFormat="true" ht="14.95" hidden="false" customHeight="false" outlineLevel="0" collapsed="false">
      <c r="A3157" s="16" t="n">
        <v>40307328</v>
      </c>
      <c r="B3157" s="17" t="s">
        <v>3186</v>
      </c>
      <c r="C3157" s="18" t="n">
        <v>0.04</v>
      </c>
      <c r="D3157" s="18" t="s">
        <v>2637</v>
      </c>
      <c r="E3157" s="16" t="s">
        <v>50</v>
      </c>
      <c r="F3157" s="19" t="n">
        <f aca="false">IF(C3157="",VLOOKUP(E3157,'PORTE E UCO'!$A$5:$D$46,4,0),VLOOKUP(E3157,'PORTE E UCO'!$A$5:$D$46,4,0)*C3157)</f>
        <v>0.70646224</v>
      </c>
      <c r="G3157" s="20" t="n">
        <v>2.484</v>
      </c>
      <c r="H3157" s="21" t="n">
        <f aca="false">G3157*$R$2</f>
        <v>48.869301888</v>
      </c>
      <c r="I3157" s="16" t="n">
        <v>0</v>
      </c>
      <c r="J3157" s="22" t="str">
        <f aca="false">IF(I3157&gt;=1,F3157*$J$2,"")</f>
        <v/>
      </c>
      <c r="K3157" s="22" t="str">
        <f aca="false">IF(I3157&gt;=2,F3157*$K$2,"")</f>
        <v/>
      </c>
      <c r="L3157" s="22" t="str">
        <f aca="false">IF(I3157&gt;=3,F3157*$L$2,"")</f>
        <v/>
      </c>
      <c r="M3157" s="22" t="str">
        <f aca="false">IF(I3157&gt;=4,F3157*$M$2,"")</f>
        <v/>
      </c>
      <c r="N3157" s="16" t="n">
        <v>0</v>
      </c>
      <c r="O3157" s="16" t="n">
        <v>0</v>
      </c>
      <c r="P3157" s="23" t="n">
        <v>0</v>
      </c>
      <c r="Q3157" s="22"/>
      <c r="R3157" s="38"/>
      <c r="S3157" s="25" t="n">
        <f aca="false">SUM(F3157,H3157,J3157,K3157,L3157,M3157)</f>
        <v>49.575764128</v>
      </c>
      <c r="T3157" s="25" t="n">
        <f aca="false">SUM(F3157,H3157,J3157,K3157,L3157,M3157,Q3157)</f>
        <v>49.575764128</v>
      </c>
      <c r="AMH3157" s="13"/>
      <c r="AMI3157" s="0"/>
      <c r="AMJ3157" s="0"/>
    </row>
    <row r="3158" s="39" customFormat="true" ht="13.8" hidden="false" customHeight="false" outlineLevel="0" collapsed="false">
      <c r="A3158" s="27" t="n">
        <v>40307310</v>
      </c>
      <c r="B3158" s="28" t="s">
        <v>3187</v>
      </c>
      <c r="C3158" s="29" t="n">
        <v>0.04</v>
      </c>
      <c r="D3158" s="29" t="s">
        <v>2637</v>
      </c>
      <c r="E3158" s="27" t="s">
        <v>50</v>
      </c>
      <c r="F3158" s="19" t="n">
        <f aca="false">IF(C3158="",VLOOKUP(E3158,'PORTE E UCO'!$A$5:$D$46,4,0),VLOOKUP(E3158,'PORTE E UCO'!$A$5:$D$46,4,0)*C3158)</f>
        <v>0.70646224</v>
      </c>
      <c r="G3158" s="30" t="n">
        <v>2.187</v>
      </c>
      <c r="H3158" s="21" t="n">
        <f aca="false">G3158*$R$2</f>
        <v>43.026233184</v>
      </c>
      <c r="I3158" s="27" t="n">
        <v>0</v>
      </c>
      <c r="J3158" s="22" t="str">
        <f aca="false">IF(I3158&gt;=1,F3158*$J$2,"")</f>
        <v/>
      </c>
      <c r="K3158" s="22" t="str">
        <f aca="false">IF(I3158&gt;=2,F3158*$K$2,"")</f>
        <v/>
      </c>
      <c r="L3158" s="22" t="str">
        <f aca="false">IF(I3158&gt;=3,F3158*$L$2,"")</f>
        <v/>
      </c>
      <c r="M3158" s="22" t="str">
        <f aca="false">IF(I3158&gt;=4,F3158*$M$2,"")</f>
        <v/>
      </c>
      <c r="N3158" s="27" t="n">
        <v>0</v>
      </c>
      <c r="O3158" s="27" t="n">
        <v>0</v>
      </c>
      <c r="P3158" s="31" t="n">
        <v>0</v>
      </c>
      <c r="Q3158" s="32"/>
      <c r="R3158" s="38"/>
      <c r="S3158" s="25" t="n">
        <f aca="false">SUM(F3158,H3158,J3158,K3158,L3158,M3158)</f>
        <v>43.732695424</v>
      </c>
      <c r="T3158" s="25" t="n">
        <f aca="false">SUM(F3158,H3158,J3158,K3158,L3158,M3158,Q3158)</f>
        <v>43.732695424</v>
      </c>
      <c r="AMH3158" s="13"/>
      <c r="AMI3158" s="0"/>
      <c r="AMJ3158" s="0"/>
    </row>
    <row r="3159" s="39" customFormat="true" ht="13.8" hidden="false" customHeight="false" outlineLevel="0" collapsed="false">
      <c r="A3159" s="16" t="n">
        <v>40307336</v>
      </c>
      <c r="B3159" s="17" t="s">
        <v>3188</v>
      </c>
      <c r="C3159" s="18" t="n">
        <v>0.5</v>
      </c>
      <c r="D3159" s="18" t="s">
        <v>2637</v>
      </c>
      <c r="E3159" s="16" t="s">
        <v>50</v>
      </c>
      <c r="F3159" s="19" t="n">
        <f aca="false">IF(C3159="",VLOOKUP(E3159,'PORTE E UCO'!$A$5:$D$46,4,0),VLOOKUP(E3159,'PORTE E UCO'!$A$5:$D$46,4,0)*C3159)</f>
        <v>8.830778</v>
      </c>
      <c r="G3159" s="20" t="n">
        <v>12.168</v>
      </c>
      <c r="H3159" s="21" t="n">
        <f aca="false">G3159*$R$2</f>
        <v>239.388754176</v>
      </c>
      <c r="I3159" s="16" t="n">
        <v>0</v>
      </c>
      <c r="J3159" s="22" t="str">
        <f aca="false">IF(I3159&gt;=1,F3159*$J$2,"")</f>
        <v/>
      </c>
      <c r="K3159" s="22" t="str">
        <f aca="false">IF(I3159&gt;=2,F3159*$K$2,"")</f>
        <v/>
      </c>
      <c r="L3159" s="22" t="str">
        <f aca="false">IF(I3159&gt;=3,F3159*$L$2,"")</f>
        <v/>
      </c>
      <c r="M3159" s="22" t="str">
        <f aca="false">IF(I3159&gt;=4,F3159*$M$2,"")</f>
        <v/>
      </c>
      <c r="N3159" s="16" t="n">
        <v>0</v>
      </c>
      <c r="O3159" s="16" t="n">
        <v>0</v>
      </c>
      <c r="P3159" s="23" t="n">
        <v>0</v>
      </c>
      <c r="Q3159" s="22"/>
      <c r="R3159" s="38"/>
      <c r="S3159" s="25" t="n">
        <f aca="false">SUM(F3159,H3159,J3159,K3159,L3159,M3159)</f>
        <v>248.219532176</v>
      </c>
      <c r="T3159" s="25" t="n">
        <f aca="false">SUM(F3159,H3159,J3159,K3159,L3159,M3159,Q3159)</f>
        <v>248.219532176</v>
      </c>
      <c r="AMH3159" s="13"/>
      <c r="AMI3159" s="0"/>
      <c r="AMJ3159" s="0"/>
    </row>
    <row r="3160" s="39" customFormat="true" ht="13.8" hidden="false" customHeight="false" outlineLevel="0" collapsed="false">
      <c r="A3160" s="27" t="n">
        <v>40307344</v>
      </c>
      <c r="B3160" s="28" t="s">
        <v>3189</v>
      </c>
      <c r="C3160" s="29" t="n">
        <v>0.04</v>
      </c>
      <c r="D3160" s="29" t="s">
        <v>2637</v>
      </c>
      <c r="E3160" s="27" t="s">
        <v>50</v>
      </c>
      <c r="F3160" s="19" t="n">
        <f aca="false">IF(C3160="",VLOOKUP(E3160,'PORTE E UCO'!$A$5:$D$46,4,0),VLOOKUP(E3160,'PORTE E UCO'!$A$5:$D$46,4,0)*C3160)</f>
        <v>0.70646224</v>
      </c>
      <c r="G3160" s="30" t="n">
        <v>2.484</v>
      </c>
      <c r="H3160" s="21" t="n">
        <f aca="false">G3160*$R$2</f>
        <v>48.869301888</v>
      </c>
      <c r="I3160" s="27" t="n">
        <v>0</v>
      </c>
      <c r="J3160" s="22" t="str">
        <f aca="false">IF(I3160&gt;=1,F3160*$J$2,"")</f>
        <v/>
      </c>
      <c r="K3160" s="22" t="str">
        <f aca="false">IF(I3160&gt;=2,F3160*$K$2,"")</f>
        <v/>
      </c>
      <c r="L3160" s="22" t="str">
        <f aca="false">IF(I3160&gt;=3,F3160*$L$2,"")</f>
        <v/>
      </c>
      <c r="M3160" s="22" t="str">
        <f aca="false">IF(I3160&gt;=4,F3160*$M$2,"")</f>
        <v/>
      </c>
      <c r="N3160" s="27" t="n">
        <v>0</v>
      </c>
      <c r="O3160" s="27" t="n">
        <v>0</v>
      </c>
      <c r="P3160" s="31" t="n">
        <v>0</v>
      </c>
      <c r="Q3160" s="32"/>
      <c r="R3160" s="38"/>
      <c r="S3160" s="25" t="n">
        <f aca="false">SUM(F3160,H3160,J3160,K3160,L3160,M3160)</f>
        <v>49.575764128</v>
      </c>
      <c r="T3160" s="25" t="n">
        <f aca="false">SUM(F3160,H3160,J3160,K3160,L3160,M3160,Q3160)</f>
        <v>49.575764128</v>
      </c>
      <c r="AMH3160" s="13"/>
      <c r="AMI3160" s="0"/>
      <c r="AMJ3160" s="0"/>
    </row>
    <row r="3161" s="39" customFormat="true" ht="13.8" hidden="false" customHeight="false" outlineLevel="0" collapsed="false">
      <c r="A3161" s="16" t="n">
        <v>40307352</v>
      </c>
      <c r="B3161" s="17" t="s">
        <v>3190</v>
      </c>
      <c r="C3161" s="18" t="n">
        <v>0.04</v>
      </c>
      <c r="D3161" s="18" t="s">
        <v>2637</v>
      </c>
      <c r="E3161" s="16" t="s">
        <v>50</v>
      </c>
      <c r="F3161" s="19" t="n">
        <f aca="false">IF(C3161="",VLOOKUP(E3161,'PORTE E UCO'!$A$5:$D$46,4,0),VLOOKUP(E3161,'PORTE E UCO'!$A$5:$D$46,4,0)*C3161)</f>
        <v>0.70646224</v>
      </c>
      <c r="G3161" s="20" t="n">
        <v>0.693</v>
      </c>
      <c r="H3161" s="21" t="n">
        <f aca="false">G3161*$R$2</f>
        <v>13.633826976</v>
      </c>
      <c r="I3161" s="16" t="n">
        <v>0</v>
      </c>
      <c r="J3161" s="22" t="str">
        <f aca="false">IF(I3161&gt;=1,F3161*$J$2,"")</f>
        <v/>
      </c>
      <c r="K3161" s="22" t="str">
        <f aca="false">IF(I3161&gt;=2,F3161*$K$2,"")</f>
        <v/>
      </c>
      <c r="L3161" s="22" t="str">
        <f aca="false">IF(I3161&gt;=3,F3161*$L$2,"")</f>
        <v/>
      </c>
      <c r="M3161" s="22" t="str">
        <f aca="false">IF(I3161&gt;=4,F3161*$M$2,"")</f>
        <v/>
      </c>
      <c r="N3161" s="16" t="n">
        <v>0</v>
      </c>
      <c r="O3161" s="16" t="n">
        <v>0</v>
      </c>
      <c r="P3161" s="23" t="n">
        <v>0</v>
      </c>
      <c r="Q3161" s="22"/>
      <c r="R3161" s="38"/>
      <c r="S3161" s="25" t="n">
        <f aca="false">SUM(F3161,H3161,J3161,K3161,L3161,M3161)</f>
        <v>14.340289216</v>
      </c>
      <c r="T3161" s="25" t="n">
        <f aca="false">SUM(F3161,H3161,J3161,K3161,L3161,M3161,Q3161)</f>
        <v>14.340289216</v>
      </c>
      <c r="AMH3161" s="13"/>
      <c r="AMI3161" s="0"/>
      <c r="AMJ3161" s="0"/>
    </row>
    <row r="3162" s="39" customFormat="true" ht="13.8" hidden="false" customHeight="false" outlineLevel="0" collapsed="false">
      <c r="A3162" s="27" t="n">
        <v>40307360</v>
      </c>
      <c r="B3162" s="28" t="s">
        <v>3191</v>
      </c>
      <c r="C3162" s="29" t="n">
        <v>0.04</v>
      </c>
      <c r="D3162" s="29" t="s">
        <v>2637</v>
      </c>
      <c r="E3162" s="27" t="s">
        <v>50</v>
      </c>
      <c r="F3162" s="19" t="n">
        <f aca="false">IF(C3162="",VLOOKUP(E3162,'PORTE E UCO'!$A$5:$D$46,4,0),VLOOKUP(E3162,'PORTE E UCO'!$A$5:$D$46,4,0)*C3162)</f>
        <v>0.70646224</v>
      </c>
      <c r="G3162" s="30" t="n">
        <v>0.72</v>
      </c>
      <c r="H3162" s="21" t="n">
        <f aca="false">G3162*$R$2</f>
        <v>14.16501504</v>
      </c>
      <c r="I3162" s="27" t="n">
        <v>0</v>
      </c>
      <c r="J3162" s="22" t="str">
        <f aca="false">IF(I3162&gt;=1,F3162*$J$2,"")</f>
        <v/>
      </c>
      <c r="K3162" s="22" t="str">
        <f aca="false">IF(I3162&gt;=2,F3162*$K$2,"")</f>
        <v/>
      </c>
      <c r="L3162" s="22" t="str">
        <f aca="false">IF(I3162&gt;=3,F3162*$L$2,"")</f>
        <v/>
      </c>
      <c r="M3162" s="22" t="str">
        <f aca="false">IF(I3162&gt;=4,F3162*$M$2,"")</f>
        <v/>
      </c>
      <c r="N3162" s="27" t="n">
        <v>0</v>
      </c>
      <c r="O3162" s="27" t="n">
        <v>0</v>
      </c>
      <c r="P3162" s="31" t="n">
        <v>0</v>
      </c>
      <c r="Q3162" s="32"/>
      <c r="R3162" s="38"/>
      <c r="S3162" s="25" t="n">
        <f aca="false">SUM(F3162,H3162,J3162,K3162,L3162,M3162)</f>
        <v>14.87147728</v>
      </c>
      <c r="T3162" s="25" t="n">
        <f aca="false">SUM(F3162,H3162,J3162,K3162,L3162,M3162,Q3162)</f>
        <v>14.87147728</v>
      </c>
      <c r="AMH3162" s="13"/>
      <c r="AMI3162" s="0"/>
      <c r="AMJ3162" s="0"/>
    </row>
    <row r="3163" s="39" customFormat="true" ht="13.8" hidden="false" customHeight="false" outlineLevel="0" collapsed="false">
      <c r="A3163" s="16" t="n">
        <v>40307379</v>
      </c>
      <c r="B3163" s="17" t="s">
        <v>3192</v>
      </c>
      <c r="C3163" s="18" t="n">
        <v>0.04</v>
      </c>
      <c r="D3163" s="18" t="s">
        <v>2637</v>
      </c>
      <c r="E3163" s="16" t="s">
        <v>50</v>
      </c>
      <c r="F3163" s="19" t="n">
        <f aca="false">IF(C3163="",VLOOKUP(E3163,'PORTE E UCO'!$A$5:$D$46,4,0),VLOOKUP(E3163,'PORTE E UCO'!$A$5:$D$46,4,0)*C3163)</f>
        <v>0.70646224</v>
      </c>
      <c r="G3163" s="20" t="n">
        <v>0.72</v>
      </c>
      <c r="H3163" s="21" t="n">
        <f aca="false">G3163*$R$2</f>
        <v>14.16501504</v>
      </c>
      <c r="I3163" s="16" t="n">
        <v>0</v>
      </c>
      <c r="J3163" s="22" t="str">
        <f aca="false">IF(I3163&gt;=1,F3163*$J$2,"")</f>
        <v/>
      </c>
      <c r="K3163" s="22" t="str">
        <f aca="false">IF(I3163&gt;=2,F3163*$K$2,"")</f>
        <v/>
      </c>
      <c r="L3163" s="22" t="str">
        <f aca="false">IF(I3163&gt;=3,F3163*$L$2,"")</f>
        <v/>
      </c>
      <c r="M3163" s="22" t="str">
        <f aca="false">IF(I3163&gt;=4,F3163*$M$2,"")</f>
        <v/>
      </c>
      <c r="N3163" s="16" t="n">
        <v>0</v>
      </c>
      <c r="O3163" s="16" t="n">
        <v>0</v>
      </c>
      <c r="P3163" s="23" t="n">
        <v>0</v>
      </c>
      <c r="Q3163" s="22"/>
      <c r="R3163" s="38"/>
      <c r="S3163" s="25" t="n">
        <f aca="false">SUM(F3163,H3163,J3163,K3163,L3163,M3163)</f>
        <v>14.87147728</v>
      </c>
      <c r="T3163" s="25" t="n">
        <f aca="false">SUM(F3163,H3163,J3163,K3163,L3163,M3163,Q3163)</f>
        <v>14.87147728</v>
      </c>
      <c r="AMH3163" s="13"/>
      <c r="AMI3163" s="0"/>
      <c r="AMJ3163" s="0"/>
    </row>
    <row r="3164" s="39" customFormat="true" ht="13.8" hidden="false" customHeight="false" outlineLevel="0" collapsed="false">
      <c r="A3164" s="27" t="n">
        <v>40307387</v>
      </c>
      <c r="B3164" s="28" t="s">
        <v>3193</v>
      </c>
      <c r="C3164" s="29" t="n">
        <v>0.1</v>
      </c>
      <c r="D3164" s="29" t="s">
        <v>2637</v>
      </c>
      <c r="E3164" s="27" t="s">
        <v>50</v>
      </c>
      <c r="F3164" s="19" t="n">
        <f aca="false">IF(C3164="",VLOOKUP(E3164,'PORTE E UCO'!$A$5:$D$46,4,0),VLOOKUP(E3164,'PORTE E UCO'!$A$5:$D$46,4,0)*C3164)</f>
        <v>1.7661556</v>
      </c>
      <c r="G3164" s="30" t="n">
        <v>5.094</v>
      </c>
      <c r="H3164" s="21" t="n">
        <f aca="false">G3164*$R$2</f>
        <v>100.217481408</v>
      </c>
      <c r="I3164" s="27" t="n">
        <v>0</v>
      </c>
      <c r="J3164" s="22" t="str">
        <f aca="false">IF(I3164&gt;=1,F3164*$J$2,"")</f>
        <v/>
      </c>
      <c r="K3164" s="22" t="str">
        <f aca="false">IF(I3164&gt;=2,F3164*$K$2,"")</f>
        <v/>
      </c>
      <c r="L3164" s="22" t="str">
        <f aca="false">IF(I3164&gt;=3,F3164*$L$2,"")</f>
        <v/>
      </c>
      <c r="M3164" s="22" t="str">
        <f aca="false">IF(I3164&gt;=4,F3164*$M$2,"")</f>
        <v/>
      </c>
      <c r="N3164" s="27" t="n">
        <v>0</v>
      </c>
      <c r="O3164" s="27" t="n">
        <v>0</v>
      </c>
      <c r="P3164" s="31" t="n">
        <v>0</v>
      </c>
      <c r="Q3164" s="32"/>
      <c r="R3164" s="38"/>
      <c r="S3164" s="25" t="n">
        <f aca="false">SUM(F3164,H3164,J3164,K3164,L3164,M3164)</f>
        <v>101.983637008</v>
      </c>
      <c r="T3164" s="25" t="n">
        <f aca="false">SUM(F3164,H3164,J3164,K3164,L3164,M3164,Q3164)</f>
        <v>101.983637008</v>
      </c>
      <c r="AMH3164" s="13"/>
      <c r="AMI3164" s="0"/>
      <c r="AMJ3164" s="0"/>
    </row>
    <row r="3165" s="39" customFormat="true" ht="13.8" hidden="false" customHeight="false" outlineLevel="0" collapsed="false">
      <c r="A3165" s="16" t="n">
        <v>40307395</v>
      </c>
      <c r="B3165" s="17" t="s">
        <v>3194</v>
      </c>
      <c r="C3165" s="18" t="n">
        <v>0.04</v>
      </c>
      <c r="D3165" s="18" t="s">
        <v>2637</v>
      </c>
      <c r="E3165" s="16" t="s">
        <v>50</v>
      </c>
      <c r="F3165" s="19" t="n">
        <f aca="false">IF(C3165="",VLOOKUP(E3165,'PORTE E UCO'!$A$5:$D$46,4,0),VLOOKUP(E3165,'PORTE E UCO'!$A$5:$D$46,4,0)*C3165)</f>
        <v>0.70646224</v>
      </c>
      <c r="G3165" s="20" t="n">
        <v>1.8</v>
      </c>
      <c r="H3165" s="21" t="n">
        <f aca="false">G3165*$R$2</f>
        <v>35.4125376</v>
      </c>
      <c r="I3165" s="16" t="n">
        <v>0</v>
      </c>
      <c r="J3165" s="22" t="str">
        <f aca="false">IF(I3165&gt;=1,F3165*$J$2,"")</f>
        <v/>
      </c>
      <c r="K3165" s="22" t="str">
        <f aca="false">IF(I3165&gt;=2,F3165*$K$2,"")</f>
        <v/>
      </c>
      <c r="L3165" s="22" t="str">
        <f aca="false">IF(I3165&gt;=3,F3165*$L$2,"")</f>
        <v/>
      </c>
      <c r="M3165" s="22" t="str">
        <f aca="false">IF(I3165&gt;=4,F3165*$M$2,"")</f>
        <v/>
      </c>
      <c r="N3165" s="16" t="n">
        <v>0</v>
      </c>
      <c r="O3165" s="16" t="n">
        <v>0</v>
      </c>
      <c r="P3165" s="23" t="n">
        <v>0</v>
      </c>
      <c r="Q3165" s="22"/>
      <c r="R3165" s="38"/>
      <c r="S3165" s="25" t="n">
        <f aca="false">SUM(F3165,H3165,J3165,K3165,L3165,M3165)</f>
        <v>36.11899984</v>
      </c>
      <c r="T3165" s="25" t="n">
        <f aca="false">SUM(F3165,H3165,J3165,K3165,L3165,M3165,Q3165)</f>
        <v>36.11899984</v>
      </c>
      <c r="AMH3165" s="13"/>
      <c r="AMI3165" s="0"/>
      <c r="AMJ3165" s="0"/>
    </row>
    <row r="3166" s="39" customFormat="true" ht="13.8" hidden="false" customHeight="false" outlineLevel="0" collapsed="false">
      <c r="A3166" s="27" t="n">
        <v>40307409</v>
      </c>
      <c r="B3166" s="28" t="s">
        <v>3195</v>
      </c>
      <c r="C3166" s="29" t="n">
        <v>0.04</v>
      </c>
      <c r="D3166" s="29" t="s">
        <v>2637</v>
      </c>
      <c r="E3166" s="27" t="s">
        <v>50</v>
      </c>
      <c r="F3166" s="19" t="n">
        <f aca="false">IF(C3166="",VLOOKUP(E3166,'PORTE E UCO'!$A$5:$D$46,4,0),VLOOKUP(E3166,'PORTE E UCO'!$A$5:$D$46,4,0)*C3166)</f>
        <v>0.70646224</v>
      </c>
      <c r="G3166" s="30" t="n">
        <v>2.187</v>
      </c>
      <c r="H3166" s="21" t="n">
        <f aca="false">G3166*$R$2</f>
        <v>43.026233184</v>
      </c>
      <c r="I3166" s="27" t="n">
        <v>0</v>
      </c>
      <c r="J3166" s="22" t="str">
        <f aca="false">IF(I3166&gt;=1,F3166*$J$2,"")</f>
        <v/>
      </c>
      <c r="K3166" s="22" t="str">
        <f aca="false">IF(I3166&gt;=2,F3166*$K$2,"")</f>
        <v/>
      </c>
      <c r="L3166" s="22" t="str">
        <f aca="false">IF(I3166&gt;=3,F3166*$L$2,"")</f>
        <v/>
      </c>
      <c r="M3166" s="22" t="str">
        <f aca="false">IF(I3166&gt;=4,F3166*$M$2,"")</f>
        <v/>
      </c>
      <c r="N3166" s="27" t="n">
        <v>0</v>
      </c>
      <c r="O3166" s="27" t="n">
        <v>0</v>
      </c>
      <c r="P3166" s="31" t="n">
        <v>0</v>
      </c>
      <c r="Q3166" s="32"/>
      <c r="R3166" s="38"/>
      <c r="S3166" s="25" t="n">
        <f aca="false">SUM(F3166,H3166,J3166,K3166,L3166,M3166)</f>
        <v>43.732695424</v>
      </c>
      <c r="T3166" s="25" t="n">
        <f aca="false">SUM(F3166,H3166,J3166,K3166,L3166,M3166,Q3166)</f>
        <v>43.732695424</v>
      </c>
      <c r="AMH3166" s="13"/>
      <c r="AMI3166" s="0"/>
      <c r="AMJ3166" s="0"/>
    </row>
    <row r="3167" s="39" customFormat="true" ht="13.8" hidden="false" customHeight="false" outlineLevel="0" collapsed="false">
      <c r="A3167" s="16" t="n">
        <v>40307417</v>
      </c>
      <c r="B3167" s="17" t="s">
        <v>3196</v>
      </c>
      <c r="C3167" s="18" t="n">
        <v>0.04</v>
      </c>
      <c r="D3167" s="18" t="s">
        <v>2637</v>
      </c>
      <c r="E3167" s="16" t="s">
        <v>50</v>
      </c>
      <c r="F3167" s="19" t="n">
        <f aca="false">IF(C3167="",VLOOKUP(E3167,'PORTE E UCO'!$A$5:$D$46,4,0),VLOOKUP(E3167,'PORTE E UCO'!$A$5:$D$46,4,0)*C3167)</f>
        <v>0.70646224</v>
      </c>
      <c r="G3167" s="20" t="n">
        <v>2.484</v>
      </c>
      <c r="H3167" s="21" t="n">
        <f aca="false">G3167*$R$2</f>
        <v>48.869301888</v>
      </c>
      <c r="I3167" s="16" t="n">
        <v>0</v>
      </c>
      <c r="J3167" s="22" t="str">
        <f aca="false">IF(I3167&gt;=1,F3167*$J$2,"")</f>
        <v/>
      </c>
      <c r="K3167" s="22" t="str">
        <f aca="false">IF(I3167&gt;=2,F3167*$K$2,"")</f>
        <v/>
      </c>
      <c r="L3167" s="22" t="str">
        <f aca="false">IF(I3167&gt;=3,F3167*$L$2,"")</f>
        <v/>
      </c>
      <c r="M3167" s="22" t="str">
        <f aca="false">IF(I3167&gt;=4,F3167*$M$2,"")</f>
        <v/>
      </c>
      <c r="N3167" s="16" t="n">
        <v>0</v>
      </c>
      <c r="O3167" s="16" t="n">
        <v>0</v>
      </c>
      <c r="P3167" s="23" t="n">
        <v>0</v>
      </c>
      <c r="Q3167" s="22"/>
      <c r="R3167" s="38"/>
      <c r="S3167" s="25" t="n">
        <f aca="false">SUM(F3167,H3167,J3167,K3167,L3167,M3167)</f>
        <v>49.575764128</v>
      </c>
      <c r="T3167" s="25" t="n">
        <f aca="false">SUM(F3167,H3167,J3167,K3167,L3167,M3167,Q3167)</f>
        <v>49.575764128</v>
      </c>
      <c r="AMH3167" s="13"/>
      <c r="AMI3167" s="0"/>
      <c r="AMJ3167" s="0"/>
    </row>
    <row r="3168" s="39" customFormat="true" ht="13.8" hidden="false" customHeight="false" outlineLevel="0" collapsed="false">
      <c r="A3168" s="27" t="n">
        <v>40307425</v>
      </c>
      <c r="B3168" s="28" t="s">
        <v>3197</v>
      </c>
      <c r="C3168" s="29" t="n">
        <v>0.04</v>
      </c>
      <c r="D3168" s="29" t="s">
        <v>2637</v>
      </c>
      <c r="E3168" s="27" t="s">
        <v>50</v>
      </c>
      <c r="F3168" s="19" t="n">
        <f aca="false">IF(C3168="",VLOOKUP(E3168,'PORTE E UCO'!$A$5:$D$46,4,0),VLOOKUP(E3168,'PORTE E UCO'!$A$5:$D$46,4,0)*C3168)</f>
        <v>0.70646224</v>
      </c>
      <c r="G3168" s="30" t="n">
        <v>1.8</v>
      </c>
      <c r="H3168" s="21" t="n">
        <f aca="false">G3168*$R$2</f>
        <v>35.4125376</v>
      </c>
      <c r="I3168" s="27" t="n">
        <v>0</v>
      </c>
      <c r="J3168" s="22" t="str">
        <f aca="false">IF(I3168&gt;=1,F3168*$J$2,"")</f>
        <v/>
      </c>
      <c r="K3168" s="22" t="str">
        <f aca="false">IF(I3168&gt;=2,F3168*$K$2,"")</f>
        <v/>
      </c>
      <c r="L3168" s="22" t="str">
        <f aca="false">IF(I3168&gt;=3,F3168*$L$2,"")</f>
        <v/>
      </c>
      <c r="M3168" s="22" t="str">
        <f aca="false">IF(I3168&gt;=4,F3168*$M$2,"")</f>
        <v/>
      </c>
      <c r="N3168" s="27" t="n">
        <v>0</v>
      </c>
      <c r="O3168" s="27" t="n">
        <v>0</v>
      </c>
      <c r="P3168" s="31" t="n">
        <v>0</v>
      </c>
      <c r="Q3168" s="32"/>
      <c r="R3168" s="38"/>
      <c r="S3168" s="25" t="n">
        <f aca="false">SUM(F3168,H3168,J3168,K3168,L3168,M3168)</f>
        <v>36.11899984</v>
      </c>
      <c r="T3168" s="25" t="n">
        <f aca="false">SUM(F3168,H3168,J3168,K3168,L3168,M3168,Q3168)</f>
        <v>36.11899984</v>
      </c>
      <c r="AMH3168" s="13"/>
      <c r="AMI3168" s="0"/>
      <c r="AMJ3168" s="0"/>
    </row>
    <row r="3169" s="39" customFormat="true" ht="14.95" hidden="false" customHeight="false" outlineLevel="0" collapsed="false">
      <c r="A3169" s="16" t="n">
        <v>40307433</v>
      </c>
      <c r="B3169" s="17" t="s">
        <v>3198</v>
      </c>
      <c r="C3169" s="18" t="n">
        <v>0.1</v>
      </c>
      <c r="D3169" s="18" t="s">
        <v>2637</v>
      </c>
      <c r="E3169" s="16" t="s">
        <v>50</v>
      </c>
      <c r="F3169" s="19" t="n">
        <f aca="false">IF(C3169="",VLOOKUP(E3169,'PORTE E UCO'!$A$5:$D$46,4,0),VLOOKUP(E3169,'PORTE E UCO'!$A$5:$D$46,4,0)*C3169)</f>
        <v>1.7661556</v>
      </c>
      <c r="G3169" s="20" t="n">
        <v>3.6</v>
      </c>
      <c r="H3169" s="21" t="n">
        <f aca="false">G3169*$R$2</f>
        <v>70.8250752</v>
      </c>
      <c r="I3169" s="16" t="n">
        <v>0</v>
      </c>
      <c r="J3169" s="22" t="str">
        <f aca="false">IF(I3169&gt;=1,F3169*$J$2,"")</f>
        <v/>
      </c>
      <c r="K3169" s="22" t="str">
        <f aca="false">IF(I3169&gt;=2,F3169*$K$2,"")</f>
        <v/>
      </c>
      <c r="L3169" s="22" t="str">
        <f aca="false">IF(I3169&gt;=3,F3169*$L$2,"")</f>
        <v/>
      </c>
      <c r="M3169" s="22" t="str">
        <f aca="false">IF(I3169&gt;=4,F3169*$M$2,"")</f>
        <v/>
      </c>
      <c r="N3169" s="16" t="n">
        <v>0</v>
      </c>
      <c r="O3169" s="16" t="n">
        <v>0</v>
      </c>
      <c r="P3169" s="23" t="n">
        <v>0</v>
      </c>
      <c r="Q3169" s="22"/>
      <c r="R3169" s="38"/>
      <c r="S3169" s="25" t="n">
        <f aca="false">SUM(F3169,H3169,J3169,K3169,L3169,M3169)</f>
        <v>72.5912308</v>
      </c>
      <c r="T3169" s="25" t="n">
        <f aca="false">SUM(F3169,H3169,J3169,K3169,L3169,M3169,Q3169)</f>
        <v>72.5912308</v>
      </c>
      <c r="AMH3169" s="13"/>
      <c r="AMI3169" s="0"/>
      <c r="AMJ3169" s="0"/>
    </row>
    <row r="3170" s="39" customFormat="true" ht="14.95" hidden="false" customHeight="false" outlineLevel="0" collapsed="false">
      <c r="A3170" s="27" t="n">
        <v>40307441</v>
      </c>
      <c r="B3170" s="28" t="s">
        <v>3199</v>
      </c>
      <c r="C3170" s="29" t="n">
        <v>0.1</v>
      </c>
      <c r="D3170" s="29" t="s">
        <v>2637</v>
      </c>
      <c r="E3170" s="27" t="s">
        <v>50</v>
      </c>
      <c r="F3170" s="19" t="n">
        <f aca="false">IF(C3170="",VLOOKUP(E3170,'PORTE E UCO'!$A$5:$D$46,4,0),VLOOKUP(E3170,'PORTE E UCO'!$A$5:$D$46,4,0)*C3170)</f>
        <v>1.7661556</v>
      </c>
      <c r="G3170" s="30" t="n">
        <v>3.6</v>
      </c>
      <c r="H3170" s="21" t="n">
        <f aca="false">G3170*$R$2</f>
        <v>70.8250752</v>
      </c>
      <c r="I3170" s="27" t="n">
        <v>0</v>
      </c>
      <c r="J3170" s="22" t="str">
        <f aca="false">IF(I3170&gt;=1,F3170*$J$2,"")</f>
        <v/>
      </c>
      <c r="K3170" s="22" t="str">
        <f aca="false">IF(I3170&gt;=2,F3170*$K$2,"")</f>
        <v/>
      </c>
      <c r="L3170" s="22" t="str">
        <f aca="false">IF(I3170&gt;=3,F3170*$L$2,"")</f>
        <v/>
      </c>
      <c r="M3170" s="22" t="str">
        <f aca="false">IF(I3170&gt;=4,F3170*$M$2,"")</f>
        <v/>
      </c>
      <c r="N3170" s="27" t="n">
        <v>0</v>
      </c>
      <c r="O3170" s="27" t="n">
        <v>0</v>
      </c>
      <c r="P3170" s="31" t="n">
        <v>0</v>
      </c>
      <c r="Q3170" s="32"/>
      <c r="R3170" s="38"/>
      <c r="S3170" s="25" t="n">
        <f aca="false">SUM(F3170,H3170,J3170,K3170,L3170,M3170)</f>
        <v>72.5912308</v>
      </c>
      <c r="T3170" s="25" t="n">
        <f aca="false">SUM(F3170,H3170,J3170,K3170,L3170,M3170,Q3170)</f>
        <v>72.5912308</v>
      </c>
      <c r="AMH3170" s="13"/>
      <c r="AMI3170" s="0"/>
      <c r="AMJ3170" s="0"/>
    </row>
    <row r="3171" s="39" customFormat="true" ht="13.8" hidden="false" customHeight="false" outlineLevel="0" collapsed="false">
      <c r="A3171" s="16" t="n">
        <v>40307450</v>
      </c>
      <c r="B3171" s="17" t="s">
        <v>3200</v>
      </c>
      <c r="C3171" s="18" t="n">
        <v>0.04</v>
      </c>
      <c r="D3171" s="18" t="s">
        <v>2637</v>
      </c>
      <c r="E3171" s="16" t="s">
        <v>50</v>
      </c>
      <c r="F3171" s="19" t="n">
        <f aca="false">IF(C3171="",VLOOKUP(E3171,'PORTE E UCO'!$A$5:$D$46,4,0),VLOOKUP(E3171,'PORTE E UCO'!$A$5:$D$46,4,0)*C3171)</f>
        <v>0.70646224</v>
      </c>
      <c r="G3171" s="20" t="n">
        <v>1.8</v>
      </c>
      <c r="H3171" s="21" t="n">
        <f aca="false">G3171*$R$2</f>
        <v>35.4125376</v>
      </c>
      <c r="I3171" s="16" t="n">
        <v>0</v>
      </c>
      <c r="J3171" s="22" t="str">
        <f aca="false">IF(I3171&gt;=1,F3171*$J$2,"")</f>
        <v/>
      </c>
      <c r="K3171" s="22" t="str">
        <f aca="false">IF(I3171&gt;=2,F3171*$K$2,"")</f>
        <v/>
      </c>
      <c r="L3171" s="22" t="str">
        <f aca="false">IF(I3171&gt;=3,F3171*$L$2,"")</f>
        <v/>
      </c>
      <c r="M3171" s="22" t="str">
        <f aca="false">IF(I3171&gt;=4,F3171*$M$2,"")</f>
        <v/>
      </c>
      <c r="N3171" s="16" t="n">
        <v>0</v>
      </c>
      <c r="O3171" s="16" t="n">
        <v>0</v>
      </c>
      <c r="P3171" s="23" t="n">
        <v>0</v>
      </c>
      <c r="Q3171" s="22"/>
      <c r="R3171" s="38"/>
      <c r="S3171" s="25" t="n">
        <f aca="false">SUM(F3171,H3171,J3171,K3171,L3171,M3171)</f>
        <v>36.11899984</v>
      </c>
      <c r="T3171" s="25" t="n">
        <f aca="false">SUM(F3171,H3171,J3171,K3171,L3171,M3171,Q3171)</f>
        <v>36.11899984</v>
      </c>
      <c r="AMH3171" s="13"/>
      <c r="AMI3171" s="0"/>
      <c r="AMJ3171" s="0"/>
    </row>
    <row r="3172" s="39" customFormat="true" ht="13.8" hidden="false" customHeight="false" outlineLevel="0" collapsed="false">
      <c r="A3172" s="27" t="n">
        <v>40307468</v>
      </c>
      <c r="B3172" s="28" t="s">
        <v>3201</v>
      </c>
      <c r="C3172" s="29" t="n">
        <v>0.1</v>
      </c>
      <c r="D3172" s="29" t="s">
        <v>2637</v>
      </c>
      <c r="E3172" s="27" t="s">
        <v>50</v>
      </c>
      <c r="F3172" s="19" t="n">
        <f aca="false">IF(C3172="",VLOOKUP(E3172,'PORTE E UCO'!$A$5:$D$46,4,0),VLOOKUP(E3172,'PORTE E UCO'!$A$5:$D$46,4,0)*C3172)</f>
        <v>1.7661556</v>
      </c>
      <c r="G3172" s="30" t="n">
        <v>3.294</v>
      </c>
      <c r="H3172" s="21" t="n">
        <f aca="false">G3172*$R$2</f>
        <v>64.804943808</v>
      </c>
      <c r="I3172" s="27" t="n">
        <v>0</v>
      </c>
      <c r="J3172" s="22" t="str">
        <f aca="false">IF(I3172&gt;=1,F3172*$J$2,"")</f>
        <v/>
      </c>
      <c r="K3172" s="22" t="str">
        <f aca="false">IF(I3172&gt;=2,F3172*$K$2,"")</f>
        <v/>
      </c>
      <c r="L3172" s="22" t="str">
        <f aca="false">IF(I3172&gt;=3,F3172*$L$2,"")</f>
        <v/>
      </c>
      <c r="M3172" s="22" t="str">
        <f aca="false">IF(I3172&gt;=4,F3172*$M$2,"")</f>
        <v/>
      </c>
      <c r="N3172" s="27" t="n">
        <v>0</v>
      </c>
      <c r="O3172" s="27" t="n">
        <v>0</v>
      </c>
      <c r="P3172" s="31" t="n">
        <v>0</v>
      </c>
      <c r="Q3172" s="32"/>
      <c r="R3172" s="38"/>
      <c r="S3172" s="25" t="n">
        <f aca="false">SUM(F3172,H3172,J3172,K3172,L3172,M3172)</f>
        <v>66.571099408</v>
      </c>
      <c r="T3172" s="25" t="n">
        <f aca="false">SUM(F3172,H3172,J3172,K3172,L3172,M3172,Q3172)</f>
        <v>66.571099408</v>
      </c>
      <c r="AMH3172" s="13"/>
      <c r="AMI3172" s="0"/>
      <c r="AMJ3172" s="0"/>
    </row>
    <row r="3173" s="39" customFormat="true" ht="13.8" hidden="false" customHeight="false" outlineLevel="0" collapsed="false">
      <c r="A3173" s="16" t="n">
        <v>40307476</v>
      </c>
      <c r="B3173" s="17" t="s">
        <v>3202</v>
      </c>
      <c r="C3173" s="18" t="n">
        <v>0.1</v>
      </c>
      <c r="D3173" s="18" t="s">
        <v>2637</v>
      </c>
      <c r="E3173" s="16" t="s">
        <v>50</v>
      </c>
      <c r="F3173" s="19" t="n">
        <f aca="false">IF(C3173="",VLOOKUP(E3173,'PORTE E UCO'!$A$5:$D$46,4,0),VLOOKUP(E3173,'PORTE E UCO'!$A$5:$D$46,4,0)*C3173)</f>
        <v>1.7661556</v>
      </c>
      <c r="G3173" s="20" t="n">
        <v>3.294</v>
      </c>
      <c r="H3173" s="21" t="n">
        <f aca="false">G3173*$R$2</f>
        <v>64.804943808</v>
      </c>
      <c r="I3173" s="16" t="n">
        <v>0</v>
      </c>
      <c r="J3173" s="22" t="str">
        <f aca="false">IF(I3173&gt;=1,F3173*$J$2,"")</f>
        <v/>
      </c>
      <c r="K3173" s="22" t="str">
        <f aca="false">IF(I3173&gt;=2,F3173*$K$2,"")</f>
        <v/>
      </c>
      <c r="L3173" s="22" t="str">
        <f aca="false">IF(I3173&gt;=3,F3173*$L$2,"")</f>
        <v/>
      </c>
      <c r="M3173" s="22" t="str">
        <f aca="false">IF(I3173&gt;=4,F3173*$M$2,"")</f>
        <v/>
      </c>
      <c r="N3173" s="16" t="n">
        <v>0</v>
      </c>
      <c r="O3173" s="16" t="n">
        <v>0</v>
      </c>
      <c r="P3173" s="23" t="n">
        <v>0</v>
      </c>
      <c r="Q3173" s="22"/>
      <c r="R3173" s="38"/>
      <c r="S3173" s="25" t="n">
        <f aca="false">SUM(F3173,H3173,J3173,K3173,L3173,M3173)</f>
        <v>66.571099408</v>
      </c>
      <c r="T3173" s="25" t="n">
        <f aca="false">SUM(F3173,H3173,J3173,K3173,L3173,M3173,Q3173)</f>
        <v>66.571099408</v>
      </c>
      <c r="AMH3173" s="13"/>
      <c r="AMI3173" s="0"/>
      <c r="AMJ3173" s="0"/>
    </row>
    <row r="3174" s="39" customFormat="true" ht="13.8" hidden="false" customHeight="false" outlineLevel="0" collapsed="false">
      <c r="A3174" s="27" t="n">
        <v>40307484</v>
      </c>
      <c r="B3174" s="28" t="s">
        <v>3203</v>
      </c>
      <c r="C3174" s="29" t="n">
        <v>0.04</v>
      </c>
      <c r="D3174" s="29" t="s">
        <v>2637</v>
      </c>
      <c r="E3174" s="27" t="s">
        <v>50</v>
      </c>
      <c r="F3174" s="19" t="n">
        <f aca="false">IF(C3174="",VLOOKUP(E3174,'PORTE E UCO'!$A$5:$D$46,4,0),VLOOKUP(E3174,'PORTE E UCO'!$A$5:$D$46,4,0)*C3174)</f>
        <v>0.70646224</v>
      </c>
      <c r="G3174" s="30" t="n">
        <v>1.8</v>
      </c>
      <c r="H3174" s="21" t="n">
        <f aca="false">G3174*$R$2</f>
        <v>35.4125376</v>
      </c>
      <c r="I3174" s="27" t="n">
        <v>0</v>
      </c>
      <c r="J3174" s="22" t="str">
        <f aca="false">IF(I3174&gt;=1,F3174*$J$2,"")</f>
        <v/>
      </c>
      <c r="K3174" s="22" t="str">
        <f aca="false">IF(I3174&gt;=2,F3174*$K$2,"")</f>
        <v/>
      </c>
      <c r="L3174" s="22" t="str">
        <f aca="false">IF(I3174&gt;=3,F3174*$L$2,"")</f>
        <v/>
      </c>
      <c r="M3174" s="22" t="str">
        <f aca="false">IF(I3174&gt;=4,F3174*$M$2,"")</f>
        <v/>
      </c>
      <c r="N3174" s="27" t="n">
        <v>0</v>
      </c>
      <c r="O3174" s="27" t="n">
        <v>0</v>
      </c>
      <c r="P3174" s="31" t="n">
        <v>0</v>
      </c>
      <c r="Q3174" s="32"/>
      <c r="R3174" s="38"/>
      <c r="S3174" s="25" t="n">
        <f aca="false">SUM(F3174,H3174,J3174,K3174,L3174,M3174)</f>
        <v>36.11899984</v>
      </c>
      <c r="T3174" s="25" t="n">
        <f aca="false">SUM(F3174,H3174,J3174,K3174,L3174,M3174,Q3174)</f>
        <v>36.11899984</v>
      </c>
      <c r="AMH3174" s="13"/>
      <c r="AMI3174" s="0"/>
      <c r="AMJ3174" s="0"/>
    </row>
    <row r="3175" s="39" customFormat="true" ht="13.8" hidden="false" customHeight="false" outlineLevel="0" collapsed="false">
      <c r="A3175" s="16" t="n">
        <v>40307492</v>
      </c>
      <c r="B3175" s="17" t="s">
        <v>3204</v>
      </c>
      <c r="C3175" s="18" t="n">
        <v>0.04</v>
      </c>
      <c r="D3175" s="18" t="s">
        <v>2637</v>
      </c>
      <c r="E3175" s="16" t="s">
        <v>50</v>
      </c>
      <c r="F3175" s="19" t="n">
        <f aca="false">IF(C3175="",VLOOKUP(E3175,'PORTE E UCO'!$A$5:$D$46,4,0),VLOOKUP(E3175,'PORTE E UCO'!$A$5:$D$46,4,0)*C3175)</f>
        <v>0.70646224</v>
      </c>
      <c r="G3175" s="20" t="n">
        <v>2.187</v>
      </c>
      <c r="H3175" s="21" t="n">
        <f aca="false">G3175*$R$2</f>
        <v>43.026233184</v>
      </c>
      <c r="I3175" s="16" t="n">
        <v>0</v>
      </c>
      <c r="J3175" s="22" t="str">
        <f aca="false">IF(I3175&gt;=1,F3175*$J$2,"")</f>
        <v/>
      </c>
      <c r="K3175" s="22" t="str">
        <f aca="false">IF(I3175&gt;=2,F3175*$K$2,"")</f>
        <v/>
      </c>
      <c r="L3175" s="22" t="str">
        <f aca="false">IF(I3175&gt;=3,F3175*$L$2,"")</f>
        <v/>
      </c>
      <c r="M3175" s="22" t="str">
        <f aca="false">IF(I3175&gt;=4,F3175*$M$2,"")</f>
        <v/>
      </c>
      <c r="N3175" s="16" t="n">
        <v>0</v>
      </c>
      <c r="O3175" s="16" t="n">
        <v>0</v>
      </c>
      <c r="P3175" s="23" t="n">
        <v>0</v>
      </c>
      <c r="Q3175" s="22"/>
      <c r="R3175" s="38"/>
      <c r="S3175" s="25" t="n">
        <f aca="false">SUM(F3175,H3175,J3175,K3175,L3175,M3175)</f>
        <v>43.732695424</v>
      </c>
      <c r="T3175" s="25" t="n">
        <f aca="false">SUM(F3175,H3175,J3175,K3175,L3175,M3175,Q3175)</f>
        <v>43.732695424</v>
      </c>
      <c r="AMH3175" s="13"/>
      <c r="AMI3175" s="0"/>
      <c r="AMJ3175" s="0"/>
    </row>
    <row r="3176" s="39" customFormat="true" ht="13.8" hidden="false" customHeight="false" outlineLevel="0" collapsed="false">
      <c r="A3176" s="27" t="n">
        <v>40307506</v>
      </c>
      <c r="B3176" s="28" t="s">
        <v>3205</v>
      </c>
      <c r="C3176" s="29" t="n">
        <v>0.04</v>
      </c>
      <c r="D3176" s="29" t="s">
        <v>2637</v>
      </c>
      <c r="E3176" s="27" t="s">
        <v>50</v>
      </c>
      <c r="F3176" s="19" t="n">
        <f aca="false">IF(C3176="",VLOOKUP(E3176,'PORTE E UCO'!$A$5:$D$46,4,0),VLOOKUP(E3176,'PORTE E UCO'!$A$5:$D$46,4,0)*C3176)</f>
        <v>0.70646224</v>
      </c>
      <c r="G3176" s="30" t="n">
        <v>0.72</v>
      </c>
      <c r="H3176" s="21" t="n">
        <f aca="false">G3176*$R$2</f>
        <v>14.16501504</v>
      </c>
      <c r="I3176" s="27" t="n">
        <v>0</v>
      </c>
      <c r="J3176" s="22" t="str">
        <f aca="false">IF(I3176&gt;=1,F3176*$J$2,"")</f>
        <v/>
      </c>
      <c r="K3176" s="22" t="str">
        <f aca="false">IF(I3176&gt;=2,F3176*$K$2,"")</f>
        <v/>
      </c>
      <c r="L3176" s="22" t="str">
        <f aca="false">IF(I3176&gt;=3,F3176*$L$2,"")</f>
        <v/>
      </c>
      <c r="M3176" s="22" t="str">
        <f aca="false">IF(I3176&gt;=4,F3176*$M$2,"")</f>
        <v/>
      </c>
      <c r="N3176" s="27" t="n">
        <v>0</v>
      </c>
      <c r="O3176" s="27" t="n">
        <v>0</v>
      </c>
      <c r="P3176" s="31" t="n">
        <v>0</v>
      </c>
      <c r="Q3176" s="32"/>
      <c r="R3176" s="38"/>
      <c r="S3176" s="25" t="n">
        <f aca="false">SUM(F3176,H3176,J3176,K3176,L3176,M3176)</f>
        <v>14.87147728</v>
      </c>
      <c r="T3176" s="25" t="n">
        <f aca="false">SUM(F3176,H3176,J3176,K3176,L3176,M3176,Q3176)</f>
        <v>14.87147728</v>
      </c>
      <c r="AMH3176" s="13"/>
      <c r="AMI3176" s="0"/>
      <c r="AMJ3176" s="0"/>
    </row>
    <row r="3177" s="39" customFormat="true" ht="13.8" hidden="false" customHeight="false" outlineLevel="0" collapsed="false">
      <c r="A3177" s="16" t="n">
        <v>40307514</v>
      </c>
      <c r="B3177" s="17" t="s">
        <v>3206</v>
      </c>
      <c r="C3177" s="18" t="n">
        <v>0.1</v>
      </c>
      <c r="D3177" s="18" t="s">
        <v>2637</v>
      </c>
      <c r="E3177" s="16" t="s">
        <v>50</v>
      </c>
      <c r="F3177" s="19" t="n">
        <f aca="false">IF(C3177="",VLOOKUP(E3177,'PORTE E UCO'!$A$5:$D$46,4,0),VLOOKUP(E3177,'PORTE E UCO'!$A$5:$D$46,4,0)*C3177)</f>
        <v>1.7661556</v>
      </c>
      <c r="G3177" s="20" t="n">
        <v>3.294</v>
      </c>
      <c r="H3177" s="21" t="n">
        <f aca="false">G3177*$R$2</f>
        <v>64.804943808</v>
      </c>
      <c r="I3177" s="16" t="n">
        <v>0</v>
      </c>
      <c r="J3177" s="22" t="str">
        <f aca="false">IF(I3177&gt;=1,F3177*$J$2,"")</f>
        <v/>
      </c>
      <c r="K3177" s="22" t="str">
        <f aca="false">IF(I3177&gt;=2,F3177*$K$2,"")</f>
        <v/>
      </c>
      <c r="L3177" s="22" t="str">
        <f aca="false">IF(I3177&gt;=3,F3177*$L$2,"")</f>
        <v/>
      </c>
      <c r="M3177" s="22" t="str">
        <f aca="false">IF(I3177&gt;=4,F3177*$M$2,"")</f>
        <v/>
      </c>
      <c r="N3177" s="16" t="n">
        <v>0</v>
      </c>
      <c r="O3177" s="16" t="n">
        <v>0</v>
      </c>
      <c r="P3177" s="23" t="n">
        <v>0</v>
      </c>
      <c r="Q3177" s="22"/>
      <c r="R3177" s="38"/>
      <c r="S3177" s="25" t="n">
        <f aca="false">SUM(F3177,H3177,J3177,K3177,L3177,M3177)</f>
        <v>66.571099408</v>
      </c>
      <c r="T3177" s="25" t="n">
        <f aca="false">SUM(F3177,H3177,J3177,K3177,L3177,M3177,Q3177)</f>
        <v>66.571099408</v>
      </c>
      <c r="AMH3177" s="13"/>
      <c r="AMI3177" s="0"/>
      <c r="AMJ3177" s="0"/>
    </row>
    <row r="3178" s="39" customFormat="true" ht="13.8" hidden="false" customHeight="false" outlineLevel="0" collapsed="false">
      <c r="A3178" s="27" t="n">
        <v>40307522</v>
      </c>
      <c r="B3178" s="28" t="s">
        <v>3207</v>
      </c>
      <c r="C3178" s="29" t="n">
        <v>0.1</v>
      </c>
      <c r="D3178" s="29" t="s">
        <v>2637</v>
      </c>
      <c r="E3178" s="27" t="s">
        <v>50</v>
      </c>
      <c r="F3178" s="19" t="n">
        <f aca="false">IF(C3178="",VLOOKUP(E3178,'PORTE E UCO'!$A$5:$D$46,4,0),VLOOKUP(E3178,'PORTE E UCO'!$A$5:$D$46,4,0)*C3178)</f>
        <v>1.7661556</v>
      </c>
      <c r="G3178" s="30" t="n">
        <v>4.05</v>
      </c>
      <c r="H3178" s="21" t="n">
        <f aca="false">G3178*$R$2</f>
        <v>79.6782096</v>
      </c>
      <c r="I3178" s="27" t="n">
        <v>0</v>
      </c>
      <c r="J3178" s="22" t="str">
        <f aca="false">IF(I3178&gt;=1,F3178*$J$2,"")</f>
        <v/>
      </c>
      <c r="K3178" s="22" t="str">
        <f aca="false">IF(I3178&gt;=2,F3178*$K$2,"")</f>
        <v/>
      </c>
      <c r="L3178" s="22" t="str">
        <f aca="false">IF(I3178&gt;=3,F3178*$L$2,"")</f>
        <v/>
      </c>
      <c r="M3178" s="22" t="str">
        <f aca="false">IF(I3178&gt;=4,F3178*$M$2,"")</f>
        <v/>
      </c>
      <c r="N3178" s="27" t="n">
        <v>0</v>
      </c>
      <c r="O3178" s="27" t="n">
        <v>0</v>
      </c>
      <c r="P3178" s="31" t="n">
        <v>0</v>
      </c>
      <c r="Q3178" s="32"/>
      <c r="R3178" s="38"/>
      <c r="S3178" s="25" t="n">
        <f aca="false">SUM(F3178,H3178,J3178,K3178,L3178,M3178)</f>
        <v>81.4443652</v>
      </c>
      <c r="T3178" s="25" t="n">
        <f aca="false">SUM(F3178,H3178,J3178,K3178,L3178,M3178,Q3178)</f>
        <v>81.4443652</v>
      </c>
      <c r="AMH3178" s="13"/>
      <c r="AMI3178" s="0"/>
      <c r="AMJ3178" s="0"/>
    </row>
    <row r="3179" s="39" customFormat="true" ht="13.8" hidden="false" customHeight="false" outlineLevel="0" collapsed="false">
      <c r="A3179" s="16" t="n">
        <v>40307530</v>
      </c>
      <c r="B3179" s="17" t="s">
        <v>3208</v>
      </c>
      <c r="C3179" s="18" t="n">
        <v>0.25</v>
      </c>
      <c r="D3179" s="18" t="s">
        <v>2637</v>
      </c>
      <c r="E3179" s="16" t="s">
        <v>50</v>
      </c>
      <c r="F3179" s="19" t="n">
        <f aca="false">IF(C3179="",VLOOKUP(E3179,'PORTE E UCO'!$A$5:$D$46,4,0),VLOOKUP(E3179,'PORTE E UCO'!$A$5:$D$46,4,0)*C3179)</f>
        <v>4.415389</v>
      </c>
      <c r="G3179" s="20" t="n">
        <v>4.797</v>
      </c>
      <c r="H3179" s="21" t="n">
        <f aca="false">G3179*$R$2</f>
        <v>94.374412704</v>
      </c>
      <c r="I3179" s="16" t="n">
        <v>0</v>
      </c>
      <c r="J3179" s="22" t="str">
        <f aca="false">IF(I3179&gt;=1,F3179*$J$2,"")</f>
        <v/>
      </c>
      <c r="K3179" s="22" t="str">
        <f aca="false">IF(I3179&gt;=2,F3179*$K$2,"")</f>
        <v/>
      </c>
      <c r="L3179" s="22" t="str">
        <f aca="false">IF(I3179&gt;=3,F3179*$L$2,"")</f>
        <v/>
      </c>
      <c r="M3179" s="22" t="str">
        <f aca="false">IF(I3179&gt;=4,F3179*$M$2,"")</f>
        <v/>
      </c>
      <c r="N3179" s="16" t="n">
        <v>0</v>
      </c>
      <c r="O3179" s="16" t="n">
        <v>0</v>
      </c>
      <c r="P3179" s="23" t="n">
        <v>0</v>
      </c>
      <c r="Q3179" s="22"/>
      <c r="R3179" s="38"/>
      <c r="S3179" s="25" t="n">
        <f aca="false">SUM(F3179,H3179,J3179,K3179,L3179,M3179)</f>
        <v>98.789801704</v>
      </c>
      <c r="T3179" s="25" t="n">
        <f aca="false">SUM(F3179,H3179,J3179,K3179,L3179,M3179,Q3179)</f>
        <v>98.789801704</v>
      </c>
      <c r="AMH3179" s="13"/>
      <c r="AMI3179" s="0"/>
      <c r="AMJ3179" s="0"/>
    </row>
    <row r="3180" s="39" customFormat="true" ht="13.8" hidden="false" customHeight="false" outlineLevel="0" collapsed="false">
      <c r="A3180" s="27" t="n">
        <v>40307565</v>
      </c>
      <c r="B3180" s="28" t="s">
        <v>3209</v>
      </c>
      <c r="C3180" s="29" t="n">
        <v>0.04</v>
      </c>
      <c r="D3180" s="29" t="s">
        <v>2637</v>
      </c>
      <c r="E3180" s="27" t="s">
        <v>50</v>
      </c>
      <c r="F3180" s="19" t="n">
        <f aca="false">IF(C3180="",VLOOKUP(E3180,'PORTE E UCO'!$A$5:$D$46,4,0),VLOOKUP(E3180,'PORTE E UCO'!$A$5:$D$46,4,0)*C3180)</f>
        <v>0.70646224</v>
      </c>
      <c r="G3180" s="30" t="n">
        <v>1.8</v>
      </c>
      <c r="H3180" s="21" t="n">
        <f aca="false">G3180*$R$2</f>
        <v>35.4125376</v>
      </c>
      <c r="I3180" s="27" t="n">
        <v>0</v>
      </c>
      <c r="J3180" s="22" t="str">
        <f aca="false">IF(I3180&gt;=1,F3180*$J$2,"")</f>
        <v/>
      </c>
      <c r="K3180" s="22" t="str">
        <f aca="false">IF(I3180&gt;=2,F3180*$K$2,"")</f>
        <v/>
      </c>
      <c r="L3180" s="22" t="str">
        <f aca="false">IF(I3180&gt;=3,F3180*$L$2,"")</f>
        <v/>
      </c>
      <c r="M3180" s="22" t="str">
        <f aca="false">IF(I3180&gt;=4,F3180*$M$2,"")</f>
        <v/>
      </c>
      <c r="N3180" s="27" t="n">
        <v>0</v>
      </c>
      <c r="O3180" s="27" t="n">
        <v>0</v>
      </c>
      <c r="P3180" s="31" t="n">
        <v>0</v>
      </c>
      <c r="Q3180" s="32"/>
      <c r="R3180" s="38"/>
      <c r="S3180" s="25" t="n">
        <f aca="false">SUM(F3180,H3180,J3180,K3180,L3180,M3180)</f>
        <v>36.11899984</v>
      </c>
      <c r="T3180" s="25" t="n">
        <f aca="false">SUM(F3180,H3180,J3180,K3180,L3180,M3180,Q3180)</f>
        <v>36.11899984</v>
      </c>
      <c r="AMH3180" s="13"/>
      <c r="AMI3180" s="0"/>
      <c r="AMJ3180" s="0"/>
    </row>
    <row r="3181" s="39" customFormat="true" ht="13.8" hidden="false" customHeight="false" outlineLevel="0" collapsed="false">
      <c r="A3181" s="16" t="n">
        <v>40307573</v>
      </c>
      <c r="B3181" s="17" t="s">
        <v>3210</v>
      </c>
      <c r="C3181" s="18" t="n">
        <v>0.04</v>
      </c>
      <c r="D3181" s="18" t="s">
        <v>2637</v>
      </c>
      <c r="E3181" s="16" t="s">
        <v>50</v>
      </c>
      <c r="F3181" s="19" t="n">
        <f aca="false">IF(C3181="",VLOOKUP(E3181,'PORTE E UCO'!$A$5:$D$46,4,0),VLOOKUP(E3181,'PORTE E UCO'!$A$5:$D$46,4,0)*C3181)</f>
        <v>0.70646224</v>
      </c>
      <c r="G3181" s="20" t="n">
        <v>2.187</v>
      </c>
      <c r="H3181" s="21" t="n">
        <f aca="false">G3181*$R$2</f>
        <v>43.026233184</v>
      </c>
      <c r="I3181" s="16" t="n">
        <v>0</v>
      </c>
      <c r="J3181" s="22" t="str">
        <f aca="false">IF(I3181&gt;=1,F3181*$J$2,"")</f>
        <v/>
      </c>
      <c r="K3181" s="22" t="str">
        <f aca="false">IF(I3181&gt;=2,F3181*$K$2,"")</f>
        <v/>
      </c>
      <c r="L3181" s="22" t="str">
        <f aca="false">IF(I3181&gt;=3,F3181*$L$2,"")</f>
        <v/>
      </c>
      <c r="M3181" s="22" t="str">
        <f aca="false">IF(I3181&gt;=4,F3181*$M$2,"")</f>
        <v/>
      </c>
      <c r="N3181" s="16" t="n">
        <v>0</v>
      </c>
      <c r="O3181" s="16" t="n">
        <v>0</v>
      </c>
      <c r="P3181" s="23" t="n">
        <v>0</v>
      </c>
      <c r="Q3181" s="22"/>
      <c r="R3181" s="38"/>
      <c r="S3181" s="25" t="n">
        <f aca="false">SUM(F3181,H3181,J3181,K3181,L3181,M3181)</f>
        <v>43.732695424</v>
      </c>
      <c r="T3181" s="25" t="n">
        <f aca="false">SUM(F3181,H3181,J3181,K3181,L3181,M3181,Q3181)</f>
        <v>43.732695424</v>
      </c>
      <c r="AMH3181" s="13"/>
      <c r="AMI3181" s="0"/>
      <c r="AMJ3181" s="0"/>
    </row>
    <row r="3182" s="39" customFormat="true" ht="13.8" hidden="false" customHeight="false" outlineLevel="0" collapsed="false">
      <c r="A3182" s="27" t="n">
        <v>40307581</v>
      </c>
      <c r="B3182" s="28" t="s">
        <v>3211</v>
      </c>
      <c r="C3182" s="29" t="n">
        <v>0.04</v>
      </c>
      <c r="D3182" s="29" t="s">
        <v>2637</v>
      </c>
      <c r="E3182" s="27" t="s">
        <v>50</v>
      </c>
      <c r="F3182" s="19" t="n">
        <f aca="false">IF(C3182="",VLOOKUP(E3182,'PORTE E UCO'!$A$5:$D$46,4,0),VLOOKUP(E3182,'PORTE E UCO'!$A$5:$D$46,4,0)*C3182)</f>
        <v>0.70646224</v>
      </c>
      <c r="G3182" s="30" t="n">
        <v>2.484</v>
      </c>
      <c r="H3182" s="21" t="n">
        <f aca="false">G3182*$R$2</f>
        <v>48.869301888</v>
      </c>
      <c r="I3182" s="27" t="n">
        <v>0</v>
      </c>
      <c r="J3182" s="22" t="str">
        <f aca="false">IF(I3182&gt;=1,F3182*$J$2,"")</f>
        <v/>
      </c>
      <c r="K3182" s="22" t="str">
        <f aca="false">IF(I3182&gt;=2,F3182*$K$2,"")</f>
        <v/>
      </c>
      <c r="L3182" s="22" t="str">
        <f aca="false">IF(I3182&gt;=3,F3182*$L$2,"")</f>
        <v/>
      </c>
      <c r="M3182" s="22" t="str">
        <f aca="false">IF(I3182&gt;=4,F3182*$M$2,"")</f>
        <v/>
      </c>
      <c r="N3182" s="27" t="n">
        <v>0</v>
      </c>
      <c r="O3182" s="27" t="n">
        <v>0</v>
      </c>
      <c r="P3182" s="31" t="n">
        <v>0</v>
      </c>
      <c r="Q3182" s="32"/>
      <c r="R3182" s="38"/>
      <c r="S3182" s="25" t="n">
        <f aca="false">SUM(F3182,H3182,J3182,K3182,L3182,M3182)</f>
        <v>49.575764128</v>
      </c>
      <c r="T3182" s="25" t="n">
        <f aca="false">SUM(F3182,H3182,J3182,K3182,L3182,M3182,Q3182)</f>
        <v>49.575764128</v>
      </c>
      <c r="AMH3182" s="13"/>
      <c r="AMI3182" s="0"/>
      <c r="AMJ3182" s="0"/>
    </row>
    <row r="3183" s="39" customFormat="true" ht="13.8" hidden="false" customHeight="false" outlineLevel="0" collapsed="false">
      <c r="A3183" s="16" t="n">
        <v>40308340</v>
      </c>
      <c r="B3183" s="17" t="s">
        <v>3212</v>
      </c>
      <c r="C3183" s="18" t="n">
        <v>0.04</v>
      </c>
      <c r="D3183" s="18" t="s">
        <v>2637</v>
      </c>
      <c r="E3183" s="16" t="s">
        <v>50</v>
      </c>
      <c r="F3183" s="19" t="n">
        <f aca="false">IF(C3183="",VLOOKUP(E3183,'PORTE E UCO'!$A$5:$D$46,4,0),VLOOKUP(E3183,'PORTE E UCO'!$A$5:$D$46,4,0)*C3183)</f>
        <v>0.70646224</v>
      </c>
      <c r="G3183" s="20" t="n">
        <v>1.8</v>
      </c>
      <c r="H3183" s="21" t="n">
        <f aca="false">G3183*$R$2</f>
        <v>35.4125376</v>
      </c>
      <c r="I3183" s="16" t="n">
        <v>0</v>
      </c>
      <c r="J3183" s="22" t="str">
        <f aca="false">IF(I3183&gt;=1,F3183*$J$2,"")</f>
        <v/>
      </c>
      <c r="K3183" s="22" t="str">
        <f aca="false">IF(I3183&gt;=2,F3183*$K$2,"")</f>
        <v/>
      </c>
      <c r="L3183" s="22" t="str">
        <f aca="false">IF(I3183&gt;=3,F3183*$L$2,"")</f>
        <v/>
      </c>
      <c r="M3183" s="22" t="str">
        <f aca="false">IF(I3183&gt;=4,F3183*$M$2,"")</f>
        <v/>
      </c>
      <c r="N3183" s="16" t="n">
        <v>0</v>
      </c>
      <c r="O3183" s="16" t="n">
        <v>0</v>
      </c>
      <c r="P3183" s="23" t="n">
        <v>0</v>
      </c>
      <c r="Q3183" s="22"/>
      <c r="R3183" s="38"/>
      <c r="S3183" s="25" t="n">
        <f aca="false">SUM(F3183,H3183,J3183,K3183,L3183,M3183)</f>
        <v>36.11899984</v>
      </c>
      <c r="T3183" s="25" t="n">
        <f aca="false">SUM(F3183,H3183,J3183,K3183,L3183,M3183,Q3183)</f>
        <v>36.11899984</v>
      </c>
      <c r="AMH3183" s="13"/>
      <c r="AMI3183" s="0"/>
      <c r="AMJ3183" s="0"/>
    </row>
    <row r="3184" s="39" customFormat="true" ht="13.8" hidden="false" customHeight="false" outlineLevel="0" collapsed="false">
      <c r="A3184" s="27" t="n">
        <v>40307590</v>
      </c>
      <c r="B3184" s="28" t="s">
        <v>3213</v>
      </c>
      <c r="C3184" s="29" t="n">
        <v>0.04</v>
      </c>
      <c r="D3184" s="29" t="s">
        <v>2637</v>
      </c>
      <c r="E3184" s="27" t="s">
        <v>50</v>
      </c>
      <c r="F3184" s="19" t="n">
        <f aca="false">IF(C3184="",VLOOKUP(E3184,'PORTE E UCO'!$A$5:$D$46,4,0),VLOOKUP(E3184,'PORTE E UCO'!$A$5:$D$46,4,0)*C3184)</f>
        <v>0.70646224</v>
      </c>
      <c r="G3184" s="30" t="n">
        <v>0.72</v>
      </c>
      <c r="H3184" s="21" t="n">
        <f aca="false">G3184*$R$2</f>
        <v>14.16501504</v>
      </c>
      <c r="I3184" s="27" t="n">
        <v>0</v>
      </c>
      <c r="J3184" s="22" t="str">
        <f aca="false">IF(I3184&gt;=1,F3184*$J$2,"")</f>
        <v/>
      </c>
      <c r="K3184" s="22" t="str">
        <f aca="false">IF(I3184&gt;=2,F3184*$K$2,"")</f>
        <v/>
      </c>
      <c r="L3184" s="22" t="str">
        <f aca="false">IF(I3184&gt;=3,F3184*$L$2,"")</f>
        <v/>
      </c>
      <c r="M3184" s="22" t="str">
        <f aca="false">IF(I3184&gt;=4,F3184*$M$2,"")</f>
        <v/>
      </c>
      <c r="N3184" s="27" t="n">
        <v>0</v>
      </c>
      <c r="O3184" s="27" t="n">
        <v>0</v>
      </c>
      <c r="P3184" s="31" t="n">
        <v>0</v>
      </c>
      <c r="Q3184" s="32"/>
      <c r="R3184" s="38"/>
      <c r="S3184" s="25" t="n">
        <f aca="false">SUM(F3184,H3184,J3184,K3184,L3184,M3184)</f>
        <v>14.87147728</v>
      </c>
      <c r="T3184" s="25" t="n">
        <f aca="false">SUM(F3184,H3184,J3184,K3184,L3184,M3184,Q3184)</f>
        <v>14.87147728</v>
      </c>
      <c r="AMH3184" s="13"/>
      <c r="AMI3184" s="0"/>
      <c r="AMJ3184" s="0"/>
    </row>
    <row r="3185" s="39" customFormat="true" ht="13.8" hidden="false" customHeight="false" outlineLevel="0" collapsed="false">
      <c r="A3185" s="16" t="n">
        <v>40308090</v>
      </c>
      <c r="B3185" s="17" t="s">
        <v>3214</v>
      </c>
      <c r="C3185" s="18" t="n">
        <v>0.04</v>
      </c>
      <c r="D3185" s="18" t="s">
        <v>2637</v>
      </c>
      <c r="E3185" s="16" t="s">
        <v>50</v>
      </c>
      <c r="F3185" s="19" t="n">
        <f aca="false">IF(C3185="",VLOOKUP(E3185,'PORTE E UCO'!$A$5:$D$46,4,0),VLOOKUP(E3185,'PORTE E UCO'!$A$5:$D$46,4,0)*C3185)</f>
        <v>0.70646224</v>
      </c>
      <c r="G3185" s="20" t="n">
        <v>3.267</v>
      </c>
      <c r="H3185" s="21" t="n">
        <f aca="false">G3185*$R$2</f>
        <v>64.273755744</v>
      </c>
      <c r="I3185" s="16" t="n">
        <v>0</v>
      </c>
      <c r="J3185" s="22" t="str">
        <f aca="false">IF(I3185&gt;=1,F3185*$J$2,"")</f>
        <v/>
      </c>
      <c r="K3185" s="22" t="str">
        <f aca="false">IF(I3185&gt;=2,F3185*$K$2,"")</f>
        <v/>
      </c>
      <c r="L3185" s="22" t="str">
        <f aca="false">IF(I3185&gt;=3,F3185*$L$2,"")</f>
        <v/>
      </c>
      <c r="M3185" s="22" t="str">
        <f aca="false">IF(I3185&gt;=4,F3185*$M$2,"")</f>
        <v/>
      </c>
      <c r="N3185" s="16" t="n">
        <v>0</v>
      </c>
      <c r="O3185" s="16" t="n">
        <v>0</v>
      </c>
      <c r="P3185" s="23" t="n">
        <v>0</v>
      </c>
      <c r="Q3185" s="22"/>
      <c r="R3185" s="38"/>
      <c r="S3185" s="25" t="n">
        <f aca="false">SUM(F3185,H3185,J3185,K3185,L3185,M3185)</f>
        <v>64.980217984</v>
      </c>
      <c r="T3185" s="25" t="n">
        <f aca="false">SUM(F3185,H3185,J3185,K3185,L3185,M3185,Q3185)</f>
        <v>64.980217984</v>
      </c>
      <c r="AMH3185" s="13"/>
      <c r="AMI3185" s="0"/>
      <c r="AMJ3185" s="0"/>
    </row>
    <row r="3186" s="39" customFormat="true" ht="13.8" hidden="false" customHeight="false" outlineLevel="0" collapsed="false">
      <c r="A3186" s="27" t="n">
        <v>40307603</v>
      </c>
      <c r="B3186" s="28" t="s">
        <v>3215</v>
      </c>
      <c r="C3186" s="29" t="n">
        <v>0.75</v>
      </c>
      <c r="D3186" s="29" t="s">
        <v>2637</v>
      </c>
      <c r="E3186" s="27" t="s">
        <v>50</v>
      </c>
      <c r="F3186" s="19" t="n">
        <f aca="false">IF(C3186="",VLOOKUP(E3186,'PORTE E UCO'!$A$5:$D$46,4,0),VLOOKUP(E3186,'PORTE E UCO'!$A$5:$D$46,4,0)*C3186)</f>
        <v>13.246167</v>
      </c>
      <c r="G3186" s="30" t="n">
        <v>6.291</v>
      </c>
      <c r="H3186" s="21" t="n">
        <f aca="false">G3186*$R$2</f>
        <v>123.766818912</v>
      </c>
      <c r="I3186" s="27" t="n">
        <v>0</v>
      </c>
      <c r="J3186" s="22" t="str">
        <f aca="false">IF(I3186&gt;=1,F3186*$J$2,"")</f>
        <v/>
      </c>
      <c r="K3186" s="22" t="str">
        <f aca="false">IF(I3186&gt;=2,F3186*$K$2,"")</f>
        <v/>
      </c>
      <c r="L3186" s="22" t="str">
        <f aca="false">IF(I3186&gt;=3,F3186*$L$2,"")</f>
        <v/>
      </c>
      <c r="M3186" s="22" t="str">
        <f aca="false">IF(I3186&gt;=4,F3186*$M$2,"")</f>
        <v/>
      </c>
      <c r="N3186" s="27" t="n">
        <v>0</v>
      </c>
      <c r="O3186" s="27" t="n">
        <v>0</v>
      </c>
      <c r="P3186" s="31" t="n">
        <v>0</v>
      </c>
      <c r="Q3186" s="32"/>
      <c r="R3186" s="38"/>
      <c r="S3186" s="25" t="n">
        <f aca="false">SUM(F3186,H3186,J3186,K3186,L3186,M3186)</f>
        <v>137.012985912</v>
      </c>
      <c r="T3186" s="25" t="n">
        <f aca="false">SUM(F3186,H3186,J3186,K3186,L3186,M3186,Q3186)</f>
        <v>137.012985912</v>
      </c>
      <c r="AMH3186" s="13"/>
      <c r="AMI3186" s="0"/>
      <c r="AMJ3186" s="0"/>
    </row>
    <row r="3187" s="39" customFormat="true" ht="13.8" hidden="false" customHeight="false" outlineLevel="0" collapsed="false">
      <c r="A3187" s="16" t="n">
        <v>40308413</v>
      </c>
      <c r="B3187" s="17" t="s">
        <v>3216</v>
      </c>
      <c r="C3187" s="18" t="n">
        <v>0.04</v>
      </c>
      <c r="D3187" s="18" t="s">
        <v>2637</v>
      </c>
      <c r="E3187" s="16" t="s">
        <v>50</v>
      </c>
      <c r="F3187" s="19" t="n">
        <f aca="false">IF(C3187="",VLOOKUP(E3187,'PORTE E UCO'!$A$5:$D$46,4,0),VLOOKUP(E3187,'PORTE E UCO'!$A$5:$D$46,4,0)*C3187)</f>
        <v>0.70646224</v>
      </c>
      <c r="G3187" s="20" t="n">
        <v>5.624</v>
      </c>
      <c r="H3187" s="21" t="n">
        <f aca="false">G3187*$R$2</f>
        <v>110.644506368</v>
      </c>
      <c r="I3187" s="16" t="n">
        <v>0</v>
      </c>
      <c r="J3187" s="22" t="str">
        <f aca="false">IF(I3187&gt;=1,F3187*$J$2,"")</f>
        <v/>
      </c>
      <c r="K3187" s="22" t="str">
        <f aca="false">IF(I3187&gt;=2,F3187*$K$2,"")</f>
        <v/>
      </c>
      <c r="L3187" s="22" t="str">
        <f aca="false">IF(I3187&gt;=3,F3187*$L$2,"")</f>
        <v/>
      </c>
      <c r="M3187" s="22" t="str">
        <f aca="false">IF(I3187&gt;=4,F3187*$M$2,"")</f>
        <v/>
      </c>
      <c r="N3187" s="16" t="n">
        <v>0</v>
      </c>
      <c r="O3187" s="16" t="n">
        <v>0</v>
      </c>
      <c r="P3187" s="23" t="n">
        <v>0</v>
      </c>
      <c r="Q3187" s="22"/>
      <c r="R3187" s="38"/>
      <c r="S3187" s="25" t="n">
        <f aca="false">SUM(F3187,H3187,J3187,K3187,L3187,M3187)</f>
        <v>111.350968608</v>
      </c>
      <c r="T3187" s="25" t="n">
        <f aca="false">SUM(F3187,H3187,J3187,K3187,L3187,M3187,Q3187)</f>
        <v>111.350968608</v>
      </c>
      <c r="AMH3187" s="13"/>
      <c r="AMI3187" s="0"/>
      <c r="AMJ3187" s="0"/>
    </row>
    <row r="3188" s="39" customFormat="true" ht="13.8" hidden="false" customHeight="false" outlineLevel="0" collapsed="false">
      <c r="A3188" s="27" t="n">
        <v>40307611</v>
      </c>
      <c r="B3188" s="28" t="s">
        <v>3217</v>
      </c>
      <c r="C3188" s="29" t="n">
        <v>0.25</v>
      </c>
      <c r="D3188" s="29" t="s">
        <v>2637</v>
      </c>
      <c r="E3188" s="27" t="s">
        <v>50</v>
      </c>
      <c r="F3188" s="19" t="n">
        <f aca="false">IF(C3188="",VLOOKUP(E3188,'PORTE E UCO'!$A$5:$D$46,4,0),VLOOKUP(E3188,'PORTE E UCO'!$A$5:$D$46,4,0)*C3188)</f>
        <v>4.415389</v>
      </c>
      <c r="G3188" s="30" t="n">
        <v>5.58</v>
      </c>
      <c r="H3188" s="21" t="n">
        <f aca="false">G3188*$R$2</f>
        <v>109.77886656</v>
      </c>
      <c r="I3188" s="27" t="n">
        <v>0</v>
      </c>
      <c r="J3188" s="22" t="str">
        <f aca="false">IF(I3188&gt;=1,F3188*$J$2,"")</f>
        <v/>
      </c>
      <c r="K3188" s="22" t="str">
        <f aca="false">IF(I3188&gt;=2,F3188*$K$2,"")</f>
        <v/>
      </c>
      <c r="L3188" s="22" t="str">
        <f aca="false">IF(I3188&gt;=3,F3188*$L$2,"")</f>
        <v/>
      </c>
      <c r="M3188" s="22" t="str">
        <f aca="false">IF(I3188&gt;=4,F3188*$M$2,"")</f>
        <v/>
      </c>
      <c r="N3188" s="27" t="n">
        <v>0</v>
      </c>
      <c r="O3188" s="27" t="n">
        <v>0</v>
      </c>
      <c r="P3188" s="31" t="n">
        <v>0</v>
      </c>
      <c r="Q3188" s="32"/>
      <c r="R3188" s="38"/>
      <c r="S3188" s="25" t="n">
        <f aca="false">SUM(F3188,H3188,J3188,K3188,L3188,M3188)</f>
        <v>114.19425556</v>
      </c>
      <c r="T3188" s="25" t="n">
        <f aca="false">SUM(F3188,H3188,J3188,K3188,L3188,M3188,Q3188)</f>
        <v>114.19425556</v>
      </c>
      <c r="AMH3188" s="13"/>
      <c r="AMI3188" s="0"/>
      <c r="AMJ3188" s="0"/>
    </row>
    <row r="3189" s="39" customFormat="true" ht="13.8" hidden="false" customHeight="false" outlineLevel="0" collapsed="false">
      <c r="A3189" s="16" t="n">
        <v>40307620</v>
      </c>
      <c r="B3189" s="17" t="s">
        <v>3218</v>
      </c>
      <c r="C3189" s="18" t="n">
        <v>0.75</v>
      </c>
      <c r="D3189" s="18" t="s">
        <v>2637</v>
      </c>
      <c r="E3189" s="16" t="s">
        <v>50</v>
      </c>
      <c r="F3189" s="19" t="n">
        <f aca="false">IF(C3189="",VLOOKUP(E3189,'PORTE E UCO'!$A$5:$D$46,4,0),VLOOKUP(E3189,'PORTE E UCO'!$A$5:$D$46,4,0)*C3189)</f>
        <v>13.246167</v>
      </c>
      <c r="G3189" s="20" t="n">
        <v>38.961</v>
      </c>
      <c r="H3189" s="21" t="n">
        <f aca="false">G3189*$R$2</f>
        <v>766.504376352</v>
      </c>
      <c r="I3189" s="16" t="n">
        <v>0</v>
      </c>
      <c r="J3189" s="22" t="str">
        <f aca="false">IF(I3189&gt;=1,F3189*$J$2,"")</f>
        <v/>
      </c>
      <c r="K3189" s="22" t="str">
        <f aca="false">IF(I3189&gt;=2,F3189*$K$2,"")</f>
        <v/>
      </c>
      <c r="L3189" s="22" t="str">
        <f aca="false">IF(I3189&gt;=3,F3189*$L$2,"")</f>
        <v/>
      </c>
      <c r="M3189" s="22" t="str">
        <f aca="false">IF(I3189&gt;=4,F3189*$M$2,"")</f>
        <v/>
      </c>
      <c r="N3189" s="16" t="n">
        <v>0</v>
      </c>
      <c r="O3189" s="16" t="n">
        <v>0</v>
      </c>
      <c r="P3189" s="23" t="n">
        <v>0</v>
      </c>
      <c r="Q3189" s="22"/>
      <c r="R3189" s="38"/>
      <c r="S3189" s="25" t="n">
        <f aca="false">SUM(F3189,H3189,J3189,K3189,L3189,M3189)</f>
        <v>779.750543352</v>
      </c>
      <c r="T3189" s="25" t="n">
        <f aca="false">SUM(F3189,H3189,J3189,K3189,L3189,M3189,Q3189)</f>
        <v>779.750543352</v>
      </c>
      <c r="AMH3189" s="13"/>
      <c r="AMI3189" s="0"/>
      <c r="AMJ3189" s="0"/>
    </row>
    <row r="3190" s="39" customFormat="true" ht="13.8" hidden="false" customHeight="false" outlineLevel="0" collapsed="false">
      <c r="A3190" s="27" t="n">
        <v>40311503</v>
      </c>
      <c r="B3190" s="28" t="s">
        <v>3219</v>
      </c>
      <c r="C3190" s="29" t="n">
        <v>0.5</v>
      </c>
      <c r="D3190" s="29" t="s">
        <v>2637</v>
      </c>
      <c r="E3190" s="27" t="s">
        <v>50</v>
      </c>
      <c r="F3190" s="19" t="n">
        <f aca="false">IF(C3190="",VLOOKUP(E3190,'PORTE E UCO'!$A$5:$D$46,4,0),VLOOKUP(E3190,'PORTE E UCO'!$A$5:$D$46,4,0)*C3190)</f>
        <v>8.830778</v>
      </c>
      <c r="G3190" s="30" t="n">
        <v>3</v>
      </c>
      <c r="H3190" s="21" t="n">
        <f aca="false">G3190*$R$2</f>
        <v>59.020896</v>
      </c>
      <c r="I3190" s="27" t="n">
        <v>0</v>
      </c>
      <c r="J3190" s="22" t="str">
        <f aca="false">IF(I3190&gt;=1,F3190*$J$2,"")</f>
        <v/>
      </c>
      <c r="K3190" s="22" t="str">
        <f aca="false">IF(I3190&gt;=2,F3190*$K$2,"")</f>
        <v/>
      </c>
      <c r="L3190" s="22" t="str">
        <f aca="false">IF(I3190&gt;=3,F3190*$L$2,"")</f>
        <v/>
      </c>
      <c r="M3190" s="22" t="str">
        <f aca="false">IF(I3190&gt;=4,F3190*$M$2,"")</f>
        <v/>
      </c>
      <c r="N3190" s="27" t="n">
        <v>0</v>
      </c>
      <c r="O3190" s="27" t="n">
        <v>0</v>
      </c>
      <c r="P3190" s="31" t="n">
        <v>0</v>
      </c>
      <c r="Q3190" s="32"/>
      <c r="R3190" s="38"/>
      <c r="S3190" s="25" t="n">
        <f aca="false">SUM(F3190,H3190,J3190,K3190,L3190,M3190)</f>
        <v>67.851674</v>
      </c>
      <c r="T3190" s="25" t="n">
        <f aca="false">SUM(F3190,H3190,J3190,K3190,L3190,M3190,Q3190)</f>
        <v>67.851674</v>
      </c>
      <c r="AMH3190" s="13"/>
      <c r="AMI3190" s="0"/>
      <c r="AMJ3190" s="0"/>
    </row>
    <row r="3191" s="39" customFormat="true" ht="13.8" hidden="false" customHeight="false" outlineLevel="0" collapsed="false">
      <c r="A3191" s="16" t="n">
        <v>40308243</v>
      </c>
      <c r="B3191" s="17" t="s">
        <v>3220</v>
      </c>
      <c r="C3191" s="18" t="n">
        <v>0.25</v>
      </c>
      <c r="D3191" s="18" t="s">
        <v>2637</v>
      </c>
      <c r="E3191" s="16" t="s">
        <v>50</v>
      </c>
      <c r="F3191" s="19" t="n">
        <f aca="false">IF(C3191="",VLOOKUP(E3191,'PORTE E UCO'!$A$5:$D$46,4,0),VLOOKUP(E3191,'PORTE E UCO'!$A$5:$D$46,4,0)*C3191)</f>
        <v>4.415389</v>
      </c>
      <c r="G3191" s="20" t="n">
        <v>5.58</v>
      </c>
      <c r="H3191" s="21" t="n">
        <f aca="false">G3191*$R$2</f>
        <v>109.77886656</v>
      </c>
      <c r="I3191" s="16" t="n">
        <v>0</v>
      </c>
      <c r="J3191" s="22" t="str">
        <f aca="false">IF(I3191&gt;=1,F3191*$J$2,"")</f>
        <v/>
      </c>
      <c r="K3191" s="22" t="str">
        <f aca="false">IF(I3191&gt;=2,F3191*$K$2,"")</f>
        <v/>
      </c>
      <c r="L3191" s="22" t="str">
        <f aca="false">IF(I3191&gt;=3,F3191*$L$2,"")</f>
        <v/>
      </c>
      <c r="M3191" s="22" t="str">
        <f aca="false">IF(I3191&gt;=4,F3191*$M$2,"")</f>
        <v/>
      </c>
      <c r="N3191" s="16" t="n">
        <v>0</v>
      </c>
      <c r="O3191" s="16" t="n">
        <v>0</v>
      </c>
      <c r="P3191" s="23" t="n">
        <v>0</v>
      </c>
      <c r="Q3191" s="22"/>
      <c r="R3191" s="38"/>
      <c r="S3191" s="25" t="n">
        <f aca="false">SUM(F3191,H3191,J3191,K3191,L3191,M3191)</f>
        <v>114.19425556</v>
      </c>
      <c r="T3191" s="25" t="n">
        <f aca="false">SUM(F3191,H3191,J3191,K3191,L3191,M3191,Q3191)</f>
        <v>114.19425556</v>
      </c>
      <c r="AMH3191" s="13"/>
      <c r="AMI3191" s="0"/>
      <c r="AMJ3191" s="0"/>
    </row>
    <row r="3192" s="39" customFormat="true" ht="13.8" hidden="false" customHeight="false" outlineLevel="0" collapsed="false">
      <c r="A3192" s="27" t="n">
        <v>40307638</v>
      </c>
      <c r="B3192" s="28" t="s">
        <v>3221</v>
      </c>
      <c r="C3192" s="29" t="n">
        <v>0.04</v>
      </c>
      <c r="D3192" s="29" t="s">
        <v>2637</v>
      </c>
      <c r="E3192" s="27" t="s">
        <v>50</v>
      </c>
      <c r="F3192" s="19" t="n">
        <f aca="false">IF(C3192="",VLOOKUP(E3192,'PORTE E UCO'!$A$5:$D$46,4,0),VLOOKUP(E3192,'PORTE E UCO'!$A$5:$D$46,4,0)*C3192)</f>
        <v>0.70646224</v>
      </c>
      <c r="G3192" s="30" t="n">
        <v>0.72</v>
      </c>
      <c r="H3192" s="21" t="n">
        <f aca="false">G3192*$R$2</f>
        <v>14.16501504</v>
      </c>
      <c r="I3192" s="27" t="n">
        <v>0</v>
      </c>
      <c r="J3192" s="22" t="str">
        <f aca="false">IF(I3192&gt;=1,F3192*$J$2,"")</f>
        <v/>
      </c>
      <c r="K3192" s="22" t="str">
        <f aca="false">IF(I3192&gt;=2,F3192*$K$2,"")</f>
        <v/>
      </c>
      <c r="L3192" s="22" t="str">
        <f aca="false">IF(I3192&gt;=3,F3192*$L$2,"")</f>
        <v/>
      </c>
      <c r="M3192" s="22" t="str">
        <f aca="false">IF(I3192&gt;=4,F3192*$M$2,"")</f>
        <v/>
      </c>
      <c r="N3192" s="27" t="n">
        <v>0</v>
      </c>
      <c r="O3192" s="27" t="n">
        <v>0</v>
      </c>
      <c r="P3192" s="31" t="n">
        <v>0</v>
      </c>
      <c r="Q3192" s="32"/>
      <c r="R3192" s="38"/>
      <c r="S3192" s="25" t="n">
        <f aca="false">SUM(F3192,H3192,J3192,K3192,L3192,M3192)</f>
        <v>14.87147728</v>
      </c>
      <c r="T3192" s="25" t="n">
        <f aca="false">SUM(F3192,H3192,J3192,K3192,L3192,M3192,Q3192)</f>
        <v>14.87147728</v>
      </c>
      <c r="AMH3192" s="13"/>
      <c r="AMI3192" s="0"/>
      <c r="AMJ3192" s="0"/>
    </row>
    <row r="3193" s="39" customFormat="true" ht="13.8" hidden="false" customHeight="false" outlineLevel="0" collapsed="false">
      <c r="A3193" s="16" t="n">
        <v>40308251</v>
      </c>
      <c r="B3193" s="17" t="s">
        <v>3222</v>
      </c>
      <c r="C3193" s="18" t="n">
        <v>0.25</v>
      </c>
      <c r="D3193" s="18" t="s">
        <v>2637</v>
      </c>
      <c r="E3193" s="16" t="s">
        <v>50</v>
      </c>
      <c r="F3193" s="19" t="n">
        <f aca="false">IF(C3193="",VLOOKUP(E3193,'PORTE E UCO'!$A$5:$D$46,4,0),VLOOKUP(E3193,'PORTE E UCO'!$A$5:$D$46,4,0)*C3193)</f>
        <v>4.415389</v>
      </c>
      <c r="G3193" s="20" t="n">
        <v>5.58</v>
      </c>
      <c r="H3193" s="21" t="n">
        <f aca="false">G3193*$R$2</f>
        <v>109.77886656</v>
      </c>
      <c r="I3193" s="16" t="n">
        <v>0</v>
      </c>
      <c r="J3193" s="22" t="str">
        <f aca="false">IF(I3193&gt;=1,F3193*$J$2,"")</f>
        <v/>
      </c>
      <c r="K3193" s="22" t="str">
        <f aca="false">IF(I3193&gt;=2,F3193*$K$2,"")</f>
        <v/>
      </c>
      <c r="L3193" s="22" t="str">
        <f aca="false">IF(I3193&gt;=3,F3193*$L$2,"")</f>
        <v/>
      </c>
      <c r="M3193" s="22" t="str">
        <f aca="false">IF(I3193&gt;=4,F3193*$M$2,"")</f>
        <v/>
      </c>
      <c r="N3193" s="16" t="n">
        <v>0</v>
      </c>
      <c r="O3193" s="16" t="n">
        <v>0</v>
      </c>
      <c r="P3193" s="23" t="n">
        <v>0</v>
      </c>
      <c r="Q3193" s="22"/>
      <c r="R3193" s="38"/>
      <c r="S3193" s="25" t="n">
        <f aca="false">SUM(F3193,H3193,J3193,K3193,L3193,M3193)</f>
        <v>114.19425556</v>
      </c>
      <c r="T3193" s="25" t="n">
        <f aca="false">SUM(F3193,H3193,J3193,K3193,L3193,M3193,Q3193)</f>
        <v>114.19425556</v>
      </c>
      <c r="AMH3193" s="13"/>
      <c r="AMI3193" s="0"/>
      <c r="AMJ3193" s="0"/>
    </row>
    <row r="3194" s="39" customFormat="true" ht="13.8" hidden="false" customHeight="false" outlineLevel="0" collapsed="false">
      <c r="A3194" s="27" t="n">
        <v>40308383</v>
      </c>
      <c r="B3194" s="28" t="s">
        <v>3223</v>
      </c>
      <c r="C3194" s="29" t="n">
        <v>0.01</v>
      </c>
      <c r="D3194" s="29" t="s">
        <v>2637</v>
      </c>
      <c r="E3194" s="27" t="s">
        <v>50</v>
      </c>
      <c r="F3194" s="19" t="n">
        <f aca="false">IF(C3194="",VLOOKUP(E3194,'PORTE E UCO'!$A$5:$D$46,4,0),VLOOKUP(E3194,'PORTE E UCO'!$A$5:$D$46,4,0)*C3194)</f>
        <v>0.17661556</v>
      </c>
      <c r="G3194" s="30" t="n">
        <v>1.17</v>
      </c>
      <c r="H3194" s="21" t="n">
        <f aca="false">G3194*$R$2</f>
        <v>23.01814944</v>
      </c>
      <c r="I3194" s="27" t="n">
        <v>0</v>
      </c>
      <c r="J3194" s="22" t="str">
        <f aca="false">IF(I3194&gt;=1,F3194*$J$2,"")</f>
        <v/>
      </c>
      <c r="K3194" s="22" t="str">
        <f aca="false">IF(I3194&gt;=2,F3194*$K$2,"")</f>
        <v/>
      </c>
      <c r="L3194" s="22" t="str">
        <f aca="false">IF(I3194&gt;=3,F3194*$L$2,"")</f>
        <v/>
      </c>
      <c r="M3194" s="22" t="str">
        <f aca="false">IF(I3194&gt;=4,F3194*$M$2,"")</f>
        <v/>
      </c>
      <c r="N3194" s="27" t="n">
        <v>0</v>
      </c>
      <c r="O3194" s="27" t="n">
        <v>0</v>
      </c>
      <c r="P3194" s="31" t="n">
        <v>0</v>
      </c>
      <c r="Q3194" s="32"/>
      <c r="R3194" s="38"/>
      <c r="S3194" s="25" t="n">
        <f aca="false">SUM(F3194,H3194,J3194,K3194,L3194,M3194)</f>
        <v>23.194765</v>
      </c>
      <c r="T3194" s="25" t="n">
        <f aca="false">SUM(F3194,H3194,J3194,K3194,L3194,M3194,Q3194)</f>
        <v>23.194765</v>
      </c>
      <c r="AMH3194" s="13"/>
      <c r="AMI3194" s="0"/>
      <c r="AMJ3194" s="0"/>
    </row>
    <row r="3195" s="39" customFormat="true" ht="13.8" hidden="false" customHeight="false" outlineLevel="0" collapsed="false">
      <c r="A3195" s="16" t="n">
        <v>40308391</v>
      </c>
      <c r="B3195" s="17" t="s">
        <v>3224</v>
      </c>
      <c r="C3195" s="18" t="n">
        <v>0.01</v>
      </c>
      <c r="D3195" s="18" t="s">
        <v>2637</v>
      </c>
      <c r="E3195" s="16" t="s">
        <v>50</v>
      </c>
      <c r="F3195" s="19" t="n">
        <f aca="false">IF(C3195="",VLOOKUP(E3195,'PORTE E UCO'!$A$5:$D$46,4,0),VLOOKUP(E3195,'PORTE E UCO'!$A$5:$D$46,4,0)*C3195)</f>
        <v>0.17661556</v>
      </c>
      <c r="G3195" s="20" t="n">
        <v>2.187</v>
      </c>
      <c r="H3195" s="21" t="n">
        <f aca="false">G3195*$R$2</f>
        <v>43.026233184</v>
      </c>
      <c r="I3195" s="16" t="n">
        <v>0</v>
      </c>
      <c r="J3195" s="22" t="str">
        <f aca="false">IF(I3195&gt;=1,F3195*$J$2,"")</f>
        <v/>
      </c>
      <c r="K3195" s="22" t="str">
        <f aca="false">IF(I3195&gt;=2,F3195*$K$2,"")</f>
        <v/>
      </c>
      <c r="L3195" s="22" t="str">
        <f aca="false">IF(I3195&gt;=3,F3195*$L$2,"")</f>
        <v/>
      </c>
      <c r="M3195" s="22" t="str">
        <f aca="false">IF(I3195&gt;=4,F3195*$M$2,"")</f>
        <v/>
      </c>
      <c r="N3195" s="16" t="n">
        <v>0</v>
      </c>
      <c r="O3195" s="16" t="n">
        <v>0</v>
      </c>
      <c r="P3195" s="23" t="n">
        <v>0</v>
      </c>
      <c r="Q3195" s="22"/>
      <c r="R3195" s="38"/>
      <c r="S3195" s="25" t="n">
        <f aca="false">SUM(F3195,H3195,J3195,K3195,L3195,M3195)</f>
        <v>43.202848744</v>
      </c>
      <c r="T3195" s="25" t="n">
        <f aca="false">SUM(F3195,H3195,J3195,K3195,L3195,M3195,Q3195)</f>
        <v>43.202848744</v>
      </c>
      <c r="AMH3195" s="13"/>
      <c r="AMI3195" s="0"/>
      <c r="AMJ3195" s="0"/>
    </row>
    <row r="3196" s="39" customFormat="true" ht="13.8" hidden="false" customHeight="false" outlineLevel="0" collapsed="false">
      <c r="A3196" s="27" t="n">
        <v>40307654</v>
      </c>
      <c r="B3196" s="28" t="s">
        <v>3225</v>
      </c>
      <c r="C3196" s="29" t="n">
        <v>0.5</v>
      </c>
      <c r="D3196" s="29" t="s">
        <v>2637</v>
      </c>
      <c r="E3196" s="27" t="s">
        <v>50</v>
      </c>
      <c r="F3196" s="19" t="n">
        <f aca="false">IF(C3196="",VLOOKUP(E3196,'PORTE E UCO'!$A$5:$D$46,4,0),VLOOKUP(E3196,'PORTE E UCO'!$A$5:$D$46,4,0)*C3196)</f>
        <v>8.830778</v>
      </c>
      <c r="G3196" s="30" t="n">
        <v>21.249</v>
      </c>
      <c r="H3196" s="21" t="n">
        <f aca="false">G3196*$R$2</f>
        <v>418.045006368</v>
      </c>
      <c r="I3196" s="27" t="n">
        <v>0</v>
      </c>
      <c r="J3196" s="22" t="str">
        <f aca="false">IF(I3196&gt;=1,F3196*$J$2,"")</f>
        <v/>
      </c>
      <c r="K3196" s="22" t="str">
        <f aca="false">IF(I3196&gt;=2,F3196*$K$2,"")</f>
        <v/>
      </c>
      <c r="L3196" s="22" t="str">
        <f aca="false">IF(I3196&gt;=3,F3196*$L$2,"")</f>
        <v/>
      </c>
      <c r="M3196" s="22" t="str">
        <f aca="false">IF(I3196&gt;=4,F3196*$M$2,"")</f>
        <v/>
      </c>
      <c r="N3196" s="27" t="n">
        <v>0</v>
      </c>
      <c r="O3196" s="27" t="n">
        <v>0</v>
      </c>
      <c r="P3196" s="31" t="n">
        <v>0</v>
      </c>
      <c r="Q3196" s="32"/>
      <c r="R3196" s="38"/>
      <c r="S3196" s="25" t="n">
        <f aca="false">SUM(F3196,H3196,J3196,K3196,L3196,M3196)</f>
        <v>426.875784368</v>
      </c>
      <c r="T3196" s="25" t="n">
        <f aca="false">SUM(F3196,H3196,J3196,K3196,L3196,M3196,Q3196)</f>
        <v>426.875784368</v>
      </c>
      <c r="AMH3196" s="13"/>
      <c r="AMI3196" s="0"/>
      <c r="AMJ3196" s="0"/>
    </row>
    <row r="3197" s="39" customFormat="true" ht="13.8" hidden="false" customHeight="false" outlineLevel="0" collapsed="false">
      <c r="A3197" s="16" t="n">
        <v>40307662</v>
      </c>
      <c r="B3197" s="17" t="s">
        <v>3226</v>
      </c>
      <c r="C3197" s="18" t="n">
        <v>0.75</v>
      </c>
      <c r="D3197" s="18" t="s">
        <v>2637</v>
      </c>
      <c r="E3197" s="16" t="s">
        <v>50</v>
      </c>
      <c r="F3197" s="19" t="n">
        <f aca="false">IF(C3197="",VLOOKUP(E3197,'PORTE E UCO'!$A$5:$D$46,4,0),VLOOKUP(E3197,'PORTE E UCO'!$A$5:$D$46,4,0)*C3197)</f>
        <v>13.246167</v>
      </c>
      <c r="G3197" s="20" t="n">
        <v>11.331</v>
      </c>
      <c r="H3197" s="21" t="n">
        <f aca="false">G3197*$R$2</f>
        <v>222.921924192</v>
      </c>
      <c r="I3197" s="16" t="n">
        <v>0</v>
      </c>
      <c r="J3197" s="22" t="str">
        <f aca="false">IF(I3197&gt;=1,F3197*$J$2,"")</f>
        <v/>
      </c>
      <c r="K3197" s="22" t="str">
        <f aca="false">IF(I3197&gt;=2,F3197*$K$2,"")</f>
        <v/>
      </c>
      <c r="L3197" s="22" t="str">
        <f aca="false">IF(I3197&gt;=3,F3197*$L$2,"")</f>
        <v/>
      </c>
      <c r="M3197" s="22" t="str">
        <f aca="false">IF(I3197&gt;=4,F3197*$M$2,"")</f>
        <v/>
      </c>
      <c r="N3197" s="16" t="n">
        <v>0</v>
      </c>
      <c r="O3197" s="16" t="n">
        <v>0</v>
      </c>
      <c r="P3197" s="23" t="n">
        <v>0</v>
      </c>
      <c r="Q3197" s="22"/>
      <c r="R3197" s="38"/>
      <c r="S3197" s="25" t="n">
        <f aca="false">SUM(F3197,H3197,J3197,K3197,L3197,M3197)</f>
        <v>236.168091192</v>
      </c>
      <c r="T3197" s="25" t="n">
        <f aca="false">SUM(F3197,H3197,J3197,K3197,L3197,M3197,Q3197)</f>
        <v>236.168091192</v>
      </c>
      <c r="AMH3197" s="13"/>
      <c r="AMI3197" s="0"/>
      <c r="AMJ3197" s="0"/>
    </row>
    <row r="3198" s="39" customFormat="true" ht="13.8" hidden="false" customHeight="false" outlineLevel="0" collapsed="false">
      <c r="A3198" s="27" t="n">
        <v>40308375</v>
      </c>
      <c r="B3198" s="28" t="s">
        <v>3227</v>
      </c>
      <c r="C3198" s="29" t="n">
        <v>0.1</v>
      </c>
      <c r="D3198" s="29" t="s">
        <v>2637</v>
      </c>
      <c r="E3198" s="27" t="s">
        <v>50</v>
      </c>
      <c r="F3198" s="19" t="n">
        <f aca="false">IF(C3198="",VLOOKUP(E3198,'PORTE E UCO'!$A$5:$D$46,4,0),VLOOKUP(E3198,'PORTE E UCO'!$A$5:$D$46,4,0)*C3198)</f>
        <v>1.7661556</v>
      </c>
      <c r="G3198" s="30" t="n">
        <v>6.49</v>
      </c>
      <c r="H3198" s="21" t="n">
        <f aca="false">G3198*$R$2</f>
        <v>127.68187168</v>
      </c>
      <c r="I3198" s="27" t="n">
        <v>0</v>
      </c>
      <c r="J3198" s="22" t="str">
        <f aca="false">IF(I3198&gt;=1,F3198*$J$2,"")</f>
        <v/>
      </c>
      <c r="K3198" s="22" t="str">
        <f aca="false">IF(I3198&gt;=2,F3198*$K$2,"")</f>
        <v/>
      </c>
      <c r="L3198" s="22" t="str">
        <f aca="false">IF(I3198&gt;=3,F3198*$L$2,"")</f>
        <v/>
      </c>
      <c r="M3198" s="22" t="str">
        <f aca="false">IF(I3198&gt;=4,F3198*$M$2,"")</f>
        <v/>
      </c>
      <c r="N3198" s="27" t="n">
        <v>0</v>
      </c>
      <c r="O3198" s="27" t="n">
        <v>0</v>
      </c>
      <c r="P3198" s="31" t="n">
        <v>0</v>
      </c>
      <c r="Q3198" s="32"/>
      <c r="R3198" s="38"/>
      <c r="S3198" s="25" t="n">
        <f aca="false">SUM(F3198,H3198,J3198,K3198,L3198,M3198)</f>
        <v>129.44802728</v>
      </c>
      <c r="T3198" s="25" t="n">
        <f aca="false">SUM(F3198,H3198,J3198,K3198,L3198,M3198,Q3198)</f>
        <v>129.44802728</v>
      </c>
      <c r="AMH3198" s="13"/>
      <c r="AMI3198" s="0"/>
      <c r="AMJ3198" s="0"/>
    </row>
    <row r="3199" s="39" customFormat="true" ht="13.8" hidden="false" customHeight="false" outlineLevel="0" collapsed="false">
      <c r="A3199" s="16" t="n">
        <v>40308359</v>
      </c>
      <c r="B3199" s="17" t="s">
        <v>3228</v>
      </c>
      <c r="C3199" s="18" t="n">
        <v>0.1</v>
      </c>
      <c r="D3199" s="18" t="s">
        <v>2637</v>
      </c>
      <c r="E3199" s="16" t="s">
        <v>50</v>
      </c>
      <c r="F3199" s="19" t="n">
        <f aca="false">IF(C3199="",VLOOKUP(E3199,'PORTE E UCO'!$A$5:$D$46,4,0),VLOOKUP(E3199,'PORTE E UCO'!$A$5:$D$46,4,0)*C3199)</f>
        <v>1.7661556</v>
      </c>
      <c r="G3199" s="20" t="n">
        <v>5.094</v>
      </c>
      <c r="H3199" s="21" t="n">
        <f aca="false">G3199*$R$2</f>
        <v>100.217481408</v>
      </c>
      <c r="I3199" s="16" t="n">
        <v>0</v>
      </c>
      <c r="J3199" s="22" t="str">
        <f aca="false">IF(I3199&gt;=1,F3199*$J$2,"")</f>
        <v/>
      </c>
      <c r="K3199" s="22" t="str">
        <f aca="false">IF(I3199&gt;=2,F3199*$K$2,"")</f>
        <v/>
      </c>
      <c r="L3199" s="22" t="str">
        <f aca="false">IF(I3199&gt;=3,F3199*$L$2,"")</f>
        <v/>
      </c>
      <c r="M3199" s="22" t="str">
        <f aca="false">IF(I3199&gt;=4,F3199*$M$2,"")</f>
        <v/>
      </c>
      <c r="N3199" s="16" t="n">
        <v>0</v>
      </c>
      <c r="O3199" s="16" t="n">
        <v>0</v>
      </c>
      <c r="P3199" s="23" t="n">
        <v>0</v>
      </c>
      <c r="Q3199" s="22"/>
      <c r="R3199" s="38"/>
      <c r="S3199" s="25" t="n">
        <f aca="false">SUM(F3199,H3199,J3199,K3199,L3199,M3199)</f>
        <v>101.983637008</v>
      </c>
      <c r="T3199" s="25" t="n">
        <f aca="false">SUM(F3199,H3199,J3199,K3199,L3199,M3199,Q3199)</f>
        <v>101.983637008</v>
      </c>
      <c r="AMH3199" s="13"/>
      <c r="AMI3199" s="0"/>
      <c r="AMJ3199" s="0"/>
    </row>
    <row r="3200" s="39" customFormat="true" ht="13.8" hidden="false" customHeight="false" outlineLevel="0" collapsed="false">
      <c r="A3200" s="27" t="n">
        <v>40308367</v>
      </c>
      <c r="B3200" s="28" t="s">
        <v>3229</v>
      </c>
      <c r="C3200" s="29" t="n">
        <v>0.1</v>
      </c>
      <c r="D3200" s="29" t="s">
        <v>2637</v>
      </c>
      <c r="E3200" s="27" t="s">
        <v>50</v>
      </c>
      <c r="F3200" s="19" t="n">
        <f aca="false">IF(C3200="",VLOOKUP(E3200,'PORTE E UCO'!$A$5:$D$46,4,0),VLOOKUP(E3200,'PORTE E UCO'!$A$5:$D$46,4,0)*C3200)</f>
        <v>1.7661556</v>
      </c>
      <c r="G3200" s="30" t="n">
        <v>6.49</v>
      </c>
      <c r="H3200" s="21" t="n">
        <f aca="false">G3200*$R$2</f>
        <v>127.68187168</v>
      </c>
      <c r="I3200" s="27" t="n">
        <v>0</v>
      </c>
      <c r="J3200" s="22" t="str">
        <f aca="false">IF(I3200&gt;=1,F3200*$J$2,"")</f>
        <v/>
      </c>
      <c r="K3200" s="22" t="str">
        <f aca="false">IF(I3200&gt;=2,F3200*$K$2,"")</f>
        <v/>
      </c>
      <c r="L3200" s="22" t="str">
        <f aca="false">IF(I3200&gt;=3,F3200*$L$2,"")</f>
        <v/>
      </c>
      <c r="M3200" s="22" t="str">
        <f aca="false">IF(I3200&gt;=4,F3200*$M$2,"")</f>
        <v/>
      </c>
      <c r="N3200" s="27" t="n">
        <v>0</v>
      </c>
      <c r="O3200" s="27" t="n">
        <v>0</v>
      </c>
      <c r="P3200" s="31" t="n">
        <v>0</v>
      </c>
      <c r="Q3200" s="32"/>
      <c r="R3200" s="38"/>
      <c r="S3200" s="25" t="n">
        <f aca="false">SUM(F3200,H3200,J3200,K3200,L3200,M3200)</f>
        <v>129.44802728</v>
      </c>
      <c r="T3200" s="25" t="n">
        <f aca="false">SUM(F3200,H3200,J3200,K3200,L3200,M3200,Q3200)</f>
        <v>129.44802728</v>
      </c>
      <c r="AMH3200" s="13"/>
      <c r="AMI3200" s="0"/>
      <c r="AMJ3200" s="0"/>
    </row>
    <row r="3201" s="39" customFormat="true" ht="13.8" hidden="false" customHeight="false" outlineLevel="0" collapsed="false">
      <c r="A3201" s="16" t="n">
        <v>40307689</v>
      </c>
      <c r="B3201" s="17" t="s">
        <v>3230</v>
      </c>
      <c r="C3201" s="18" t="n">
        <v>0.25</v>
      </c>
      <c r="D3201" s="18" t="s">
        <v>2637</v>
      </c>
      <c r="E3201" s="16" t="s">
        <v>50</v>
      </c>
      <c r="F3201" s="19" t="n">
        <f aca="false">IF(C3201="",VLOOKUP(E3201,'PORTE E UCO'!$A$5:$D$46,4,0),VLOOKUP(E3201,'PORTE E UCO'!$A$5:$D$46,4,0)*C3201)</f>
        <v>4.415389</v>
      </c>
      <c r="G3201" s="20" t="n">
        <v>6.894</v>
      </c>
      <c r="H3201" s="21" t="n">
        <f aca="false">G3201*$R$2</f>
        <v>135.630019008</v>
      </c>
      <c r="I3201" s="16" t="n">
        <v>0</v>
      </c>
      <c r="J3201" s="22" t="str">
        <f aca="false">IF(I3201&gt;=1,F3201*$J$2,"")</f>
        <v/>
      </c>
      <c r="K3201" s="22" t="str">
        <f aca="false">IF(I3201&gt;=2,F3201*$K$2,"")</f>
        <v/>
      </c>
      <c r="L3201" s="22" t="str">
        <f aca="false">IF(I3201&gt;=3,F3201*$L$2,"")</f>
        <v/>
      </c>
      <c r="M3201" s="22" t="str">
        <f aca="false">IF(I3201&gt;=4,F3201*$M$2,"")</f>
        <v/>
      </c>
      <c r="N3201" s="16" t="n">
        <v>0</v>
      </c>
      <c r="O3201" s="16" t="n">
        <v>0</v>
      </c>
      <c r="P3201" s="23" t="n">
        <v>0</v>
      </c>
      <c r="Q3201" s="22"/>
      <c r="R3201" s="38"/>
      <c r="S3201" s="25" t="n">
        <f aca="false">SUM(F3201,H3201,J3201,K3201,L3201,M3201)</f>
        <v>140.045408008</v>
      </c>
      <c r="T3201" s="25" t="n">
        <f aca="false">SUM(F3201,H3201,J3201,K3201,L3201,M3201,Q3201)</f>
        <v>140.045408008</v>
      </c>
      <c r="AMH3201" s="13"/>
      <c r="AMI3201" s="0"/>
      <c r="AMJ3201" s="0"/>
    </row>
    <row r="3202" s="39" customFormat="true" ht="13.8" hidden="false" customHeight="false" outlineLevel="0" collapsed="false">
      <c r="A3202" s="27" t="n">
        <v>40307697</v>
      </c>
      <c r="B3202" s="28" t="s">
        <v>3231</v>
      </c>
      <c r="C3202" s="29" t="n">
        <v>0.01</v>
      </c>
      <c r="D3202" s="29" t="s">
        <v>2637</v>
      </c>
      <c r="E3202" s="27" t="s">
        <v>50</v>
      </c>
      <c r="F3202" s="19" t="n">
        <f aca="false">IF(C3202="",VLOOKUP(E3202,'PORTE E UCO'!$A$5:$D$46,4,0),VLOOKUP(E3202,'PORTE E UCO'!$A$5:$D$46,4,0)*C3202)</f>
        <v>0.17661556</v>
      </c>
      <c r="G3202" s="30" t="n">
        <v>1.8</v>
      </c>
      <c r="H3202" s="21" t="n">
        <f aca="false">G3202*$R$2</f>
        <v>35.4125376</v>
      </c>
      <c r="I3202" s="27" t="n">
        <v>0</v>
      </c>
      <c r="J3202" s="22" t="str">
        <f aca="false">IF(I3202&gt;=1,F3202*$J$2,"")</f>
        <v/>
      </c>
      <c r="K3202" s="22" t="str">
        <f aca="false">IF(I3202&gt;=2,F3202*$K$2,"")</f>
        <v/>
      </c>
      <c r="L3202" s="22" t="str">
        <f aca="false">IF(I3202&gt;=3,F3202*$L$2,"")</f>
        <v/>
      </c>
      <c r="M3202" s="22" t="str">
        <f aca="false">IF(I3202&gt;=4,F3202*$M$2,"")</f>
        <v/>
      </c>
      <c r="N3202" s="27" t="n">
        <v>0</v>
      </c>
      <c r="O3202" s="27" t="n">
        <v>0</v>
      </c>
      <c r="P3202" s="31" t="n">
        <v>0</v>
      </c>
      <c r="Q3202" s="32"/>
      <c r="R3202" s="38"/>
      <c r="S3202" s="25" t="n">
        <f aca="false">SUM(F3202,H3202,J3202,K3202,L3202,M3202)</f>
        <v>35.58915316</v>
      </c>
      <c r="T3202" s="25" t="n">
        <f aca="false">SUM(F3202,H3202,J3202,K3202,L3202,M3202,Q3202)</f>
        <v>35.58915316</v>
      </c>
      <c r="AMH3202" s="13"/>
      <c r="AMI3202" s="0"/>
      <c r="AMJ3202" s="0"/>
    </row>
    <row r="3203" s="39" customFormat="true" ht="13.8" hidden="false" customHeight="false" outlineLevel="0" collapsed="false">
      <c r="A3203" s="16" t="n">
        <v>40307700</v>
      </c>
      <c r="B3203" s="17" t="s">
        <v>3232</v>
      </c>
      <c r="C3203" s="18" t="n">
        <v>0.01</v>
      </c>
      <c r="D3203" s="18" t="s">
        <v>2637</v>
      </c>
      <c r="E3203" s="16" t="s">
        <v>50</v>
      </c>
      <c r="F3203" s="19" t="n">
        <f aca="false">IF(C3203="",VLOOKUP(E3203,'PORTE E UCO'!$A$5:$D$46,4,0),VLOOKUP(E3203,'PORTE E UCO'!$A$5:$D$46,4,0)*C3203)</f>
        <v>0.17661556</v>
      </c>
      <c r="G3203" s="20" t="n">
        <v>2.187</v>
      </c>
      <c r="H3203" s="21" t="n">
        <f aca="false">G3203*$R$2</f>
        <v>43.026233184</v>
      </c>
      <c r="I3203" s="16" t="n">
        <v>0</v>
      </c>
      <c r="J3203" s="22" t="str">
        <f aca="false">IF(I3203&gt;=1,F3203*$J$2,"")</f>
        <v/>
      </c>
      <c r="K3203" s="22" t="str">
        <f aca="false">IF(I3203&gt;=2,F3203*$K$2,"")</f>
        <v/>
      </c>
      <c r="L3203" s="22" t="str">
        <f aca="false">IF(I3203&gt;=3,F3203*$L$2,"")</f>
        <v/>
      </c>
      <c r="M3203" s="22" t="str">
        <f aca="false">IF(I3203&gt;=4,F3203*$M$2,"")</f>
        <v/>
      </c>
      <c r="N3203" s="16" t="n">
        <v>0</v>
      </c>
      <c r="O3203" s="16" t="n">
        <v>0</v>
      </c>
      <c r="P3203" s="23" t="n">
        <v>0</v>
      </c>
      <c r="Q3203" s="22"/>
      <c r="R3203" s="38"/>
      <c r="S3203" s="25" t="n">
        <f aca="false">SUM(F3203,H3203,J3203,K3203,L3203,M3203)</f>
        <v>43.202848744</v>
      </c>
      <c r="T3203" s="25" t="n">
        <f aca="false">SUM(F3203,H3203,J3203,K3203,L3203,M3203,Q3203)</f>
        <v>43.202848744</v>
      </c>
      <c r="AMH3203" s="13"/>
      <c r="AMI3203" s="0"/>
      <c r="AMJ3203" s="0"/>
    </row>
    <row r="3204" s="39" customFormat="true" ht="13.8" hidden="false" customHeight="false" outlineLevel="0" collapsed="false">
      <c r="A3204" s="27" t="n">
        <v>40308120</v>
      </c>
      <c r="B3204" s="28" t="s">
        <v>3233</v>
      </c>
      <c r="C3204" s="29" t="n">
        <v>0.04</v>
      </c>
      <c r="D3204" s="29" t="s">
        <v>2637</v>
      </c>
      <c r="E3204" s="27" t="s">
        <v>50</v>
      </c>
      <c r="F3204" s="19" t="n">
        <f aca="false">IF(C3204="",VLOOKUP(E3204,'PORTE E UCO'!$A$5:$D$46,4,0),VLOOKUP(E3204,'PORTE E UCO'!$A$5:$D$46,4,0)*C3204)</f>
        <v>0.70646224</v>
      </c>
      <c r="G3204" s="30" t="n">
        <v>1.8</v>
      </c>
      <c r="H3204" s="21" t="n">
        <f aca="false">G3204*$R$2</f>
        <v>35.4125376</v>
      </c>
      <c r="I3204" s="27" t="n">
        <v>0</v>
      </c>
      <c r="J3204" s="22" t="str">
        <f aca="false">IF(I3204&gt;=1,F3204*$J$2,"")</f>
        <v/>
      </c>
      <c r="K3204" s="22" t="str">
        <f aca="false">IF(I3204&gt;=2,F3204*$K$2,"")</f>
        <v/>
      </c>
      <c r="L3204" s="22" t="str">
        <f aca="false">IF(I3204&gt;=3,F3204*$L$2,"")</f>
        <v/>
      </c>
      <c r="M3204" s="22" t="str">
        <f aca="false">IF(I3204&gt;=4,F3204*$M$2,"")</f>
        <v/>
      </c>
      <c r="N3204" s="27" t="n">
        <v>0</v>
      </c>
      <c r="O3204" s="27" t="n">
        <v>0</v>
      </c>
      <c r="P3204" s="31" t="n">
        <v>0</v>
      </c>
      <c r="Q3204" s="32"/>
      <c r="R3204" s="38"/>
      <c r="S3204" s="25" t="n">
        <f aca="false">SUM(F3204,H3204,J3204,K3204,L3204,M3204)</f>
        <v>36.11899984</v>
      </c>
      <c r="T3204" s="25" t="n">
        <f aca="false">SUM(F3204,H3204,J3204,K3204,L3204,M3204,Q3204)</f>
        <v>36.11899984</v>
      </c>
      <c r="AMH3204" s="13"/>
      <c r="AMI3204" s="0"/>
      <c r="AMJ3204" s="0"/>
    </row>
    <row r="3205" s="39" customFormat="true" ht="13.8" hidden="false" customHeight="false" outlineLevel="0" collapsed="false">
      <c r="A3205" s="16" t="n">
        <v>40308138</v>
      </c>
      <c r="B3205" s="17" t="s">
        <v>3234</v>
      </c>
      <c r="C3205" s="18" t="n">
        <v>0.04</v>
      </c>
      <c r="D3205" s="18" t="s">
        <v>2637</v>
      </c>
      <c r="E3205" s="16" t="s">
        <v>50</v>
      </c>
      <c r="F3205" s="19" t="n">
        <f aca="false">IF(C3205="",VLOOKUP(E3205,'PORTE E UCO'!$A$5:$D$46,4,0),VLOOKUP(E3205,'PORTE E UCO'!$A$5:$D$46,4,0)*C3205)</f>
        <v>0.70646224</v>
      </c>
      <c r="G3205" s="20" t="n">
        <v>2.187</v>
      </c>
      <c r="H3205" s="21" t="n">
        <f aca="false">G3205*$R$2</f>
        <v>43.026233184</v>
      </c>
      <c r="I3205" s="16" t="n">
        <v>0</v>
      </c>
      <c r="J3205" s="22" t="str">
        <f aca="false">IF(I3205&gt;=1,F3205*$J$2,"")</f>
        <v/>
      </c>
      <c r="K3205" s="22" t="str">
        <f aca="false">IF(I3205&gt;=2,F3205*$K$2,"")</f>
        <v/>
      </c>
      <c r="L3205" s="22" t="str">
        <f aca="false">IF(I3205&gt;=3,F3205*$L$2,"")</f>
        <v/>
      </c>
      <c r="M3205" s="22" t="str">
        <f aca="false">IF(I3205&gt;=4,F3205*$M$2,"")</f>
        <v/>
      </c>
      <c r="N3205" s="16" t="n">
        <v>0</v>
      </c>
      <c r="O3205" s="16" t="n">
        <v>0</v>
      </c>
      <c r="P3205" s="23" t="n">
        <v>0</v>
      </c>
      <c r="Q3205" s="22"/>
      <c r="R3205" s="38"/>
      <c r="S3205" s="25" t="n">
        <f aca="false">SUM(F3205,H3205,J3205,K3205,L3205,M3205)</f>
        <v>43.732695424</v>
      </c>
      <c r="T3205" s="25" t="n">
        <f aca="false">SUM(F3205,H3205,J3205,K3205,L3205,M3205,Q3205)</f>
        <v>43.732695424</v>
      </c>
      <c r="AMH3205" s="13"/>
      <c r="AMI3205" s="0"/>
      <c r="AMJ3205" s="0"/>
    </row>
    <row r="3206" s="39" customFormat="true" ht="13.8" hidden="false" customHeight="false" outlineLevel="0" collapsed="false">
      <c r="A3206" s="27" t="n">
        <v>40307719</v>
      </c>
      <c r="B3206" s="28" t="s">
        <v>3235</v>
      </c>
      <c r="C3206" s="29" t="n">
        <v>0.01</v>
      </c>
      <c r="D3206" s="29" t="s">
        <v>2637</v>
      </c>
      <c r="E3206" s="27" t="s">
        <v>50</v>
      </c>
      <c r="F3206" s="19" t="n">
        <f aca="false">IF(C3206="",VLOOKUP(E3206,'PORTE E UCO'!$A$5:$D$46,4,0),VLOOKUP(E3206,'PORTE E UCO'!$A$5:$D$46,4,0)*C3206)</f>
        <v>0.17661556</v>
      </c>
      <c r="G3206" s="30" t="n">
        <v>1.17</v>
      </c>
      <c r="H3206" s="21" t="n">
        <f aca="false">G3206*$R$2</f>
        <v>23.01814944</v>
      </c>
      <c r="I3206" s="27" t="n">
        <v>0</v>
      </c>
      <c r="J3206" s="22" t="str">
        <f aca="false">IF(I3206&gt;=1,F3206*$J$2,"")</f>
        <v/>
      </c>
      <c r="K3206" s="22" t="str">
        <f aca="false">IF(I3206&gt;=2,F3206*$K$2,"")</f>
        <v/>
      </c>
      <c r="L3206" s="22" t="str">
        <f aca="false">IF(I3206&gt;=3,F3206*$L$2,"")</f>
        <v/>
      </c>
      <c r="M3206" s="22" t="str">
        <f aca="false">IF(I3206&gt;=4,F3206*$M$2,"")</f>
        <v/>
      </c>
      <c r="N3206" s="27" t="n">
        <v>0</v>
      </c>
      <c r="O3206" s="27" t="n">
        <v>0</v>
      </c>
      <c r="P3206" s="31" t="n">
        <v>0</v>
      </c>
      <c r="Q3206" s="32"/>
      <c r="R3206" s="38"/>
      <c r="S3206" s="25" t="n">
        <f aca="false">SUM(F3206,H3206,J3206,K3206,L3206,M3206)</f>
        <v>23.194765</v>
      </c>
      <c r="T3206" s="25" t="n">
        <f aca="false">SUM(F3206,H3206,J3206,K3206,L3206,M3206,Q3206)</f>
        <v>23.194765</v>
      </c>
      <c r="AMH3206" s="13"/>
      <c r="AMI3206" s="0"/>
      <c r="AMJ3206" s="0"/>
    </row>
    <row r="3207" s="39" customFormat="true" ht="13.8" hidden="false" customHeight="false" outlineLevel="0" collapsed="false">
      <c r="A3207" s="16" t="n">
        <v>40307727</v>
      </c>
      <c r="B3207" s="17" t="s">
        <v>3236</v>
      </c>
      <c r="C3207" s="18" t="n">
        <v>0.04</v>
      </c>
      <c r="D3207" s="18" t="s">
        <v>2637</v>
      </c>
      <c r="E3207" s="16" t="s">
        <v>50</v>
      </c>
      <c r="F3207" s="19" t="n">
        <f aca="false">IF(C3207="",VLOOKUP(E3207,'PORTE E UCO'!$A$5:$D$46,4,0),VLOOKUP(E3207,'PORTE E UCO'!$A$5:$D$46,4,0)*C3207)</f>
        <v>0.70646224</v>
      </c>
      <c r="G3207" s="20" t="n">
        <v>1.413</v>
      </c>
      <c r="H3207" s="21" t="n">
        <f aca="false">G3207*$R$2</f>
        <v>27.798842016</v>
      </c>
      <c r="I3207" s="16" t="n">
        <v>0</v>
      </c>
      <c r="J3207" s="22" t="str">
        <f aca="false">IF(I3207&gt;=1,F3207*$J$2,"")</f>
        <v/>
      </c>
      <c r="K3207" s="22" t="str">
        <f aca="false">IF(I3207&gt;=2,F3207*$K$2,"")</f>
        <v/>
      </c>
      <c r="L3207" s="22" t="str">
        <f aca="false">IF(I3207&gt;=3,F3207*$L$2,"")</f>
        <v/>
      </c>
      <c r="M3207" s="22" t="str">
        <f aca="false">IF(I3207&gt;=4,F3207*$M$2,"")</f>
        <v/>
      </c>
      <c r="N3207" s="16" t="n">
        <v>0</v>
      </c>
      <c r="O3207" s="16" t="n">
        <v>0</v>
      </c>
      <c r="P3207" s="23" t="n">
        <v>0</v>
      </c>
      <c r="Q3207" s="22"/>
      <c r="R3207" s="38"/>
      <c r="S3207" s="25" t="n">
        <f aca="false">SUM(F3207,H3207,J3207,K3207,L3207,M3207)</f>
        <v>28.505304256</v>
      </c>
      <c r="T3207" s="25" t="n">
        <f aca="false">SUM(F3207,H3207,J3207,K3207,L3207,M3207,Q3207)</f>
        <v>28.505304256</v>
      </c>
      <c r="AMH3207" s="13"/>
      <c r="AMI3207" s="0"/>
      <c r="AMJ3207" s="0"/>
    </row>
    <row r="3208" s="39" customFormat="true" ht="13.8" hidden="false" customHeight="false" outlineLevel="0" collapsed="false">
      <c r="A3208" s="27" t="n">
        <v>40308278</v>
      </c>
      <c r="B3208" s="28" t="s">
        <v>3237</v>
      </c>
      <c r="C3208" s="29" t="n">
        <v>0.01</v>
      </c>
      <c r="D3208" s="29" t="s">
        <v>2637</v>
      </c>
      <c r="E3208" s="27" t="s">
        <v>50</v>
      </c>
      <c r="F3208" s="19" t="n">
        <f aca="false">IF(C3208="",VLOOKUP(E3208,'PORTE E UCO'!$A$5:$D$46,4,0),VLOOKUP(E3208,'PORTE E UCO'!$A$5:$D$46,4,0)*C3208)</f>
        <v>0.17661556</v>
      </c>
      <c r="G3208" s="30" t="n">
        <v>3.189</v>
      </c>
      <c r="H3208" s="21" t="n">
        <f aca="false">G3208*$R$2</f>
        <v>62.739212448</v>
      </c>
      <c r="I3208" s="27" t="n">
        <v>0</v>
      </c>
      <c r="J3208" s="22" t="str">
        <f aca="false">IF(I3208&gt;=1,F3208*$J$2,"")</f>
        <v/>
      </c>
      <c r="K3208" s="22" t="str">
        <f aca="false">IF(I3208&gt;=2,F3208*$K$2,"")</f>
        <v/>
      </c>
      <c r="L3208" s="22" t="str">
        <f aca="false">IF(I3208&gt;=3,F3208*$L$2,"")</f>
        <v/>
      </c>
      <c r="M3208" s="22" t="str">
        <f aca="false">IF(I3208&gt;=4,F3208*$M$2,"")</f>
        <v/>
      </c>
      <c r="N3208" s="27" t="n">
        <v>0</v>
      </c>
      <c r="O3208" s="27" t="n">
        <v>0</v>
      </c>
      <c r="P3208" s="31" t="n">
        <v>0</v>
      </c>
      <c r="Q3208" s="32"/>
      <c r="R3208" s="38"/>
      <c r="S3208" s="25" t="n">
        <f aca="false">SUM(F3208,H3208,J3208,K3208,L3208,M3208)</f>
        <v>62.915828008</v>
      </c>
      <c r="T3208" s="25" t="n">
        <f aca="false">SUM(F3208,H3208,J3208,K3208,L3208,M3208,Q3208)</f>
        <v>62.915828008</v>
      </c>
      <c r="AMH3208" s="13"/>
      <c r="AMI3208" s="0"/>
      <c r="AMJ3208" s="0"/>
    </row>
    <row r="3209" s="39" customFormat="true" ht="13.8" hidden="false" customHeight="false" outlineLevel="0" collapsed="false">
      <c r="A3209" s="16" t="n">
        <v>40307735</v>
      </c>
      <c r="B3209" s="17" t="s">
        <v>3238</v>
      </c>
      <c r="C3209" s="18" t="n">
        <v>0.01</v>
      </c>
      <c r="D3209" s="18" t="s">
        <v>2637</v>
      </c>
      <c r="E3209" s="16" t="s">
        <v>50</v>
      </c>
      <c r="F3209" s="19" t="n">
        <f aca="false">IF(C3209="",VLOOKUP(E3209,'PORTE E UCO'!$A$5:$D$46,4,0),VLOOKUP(E3209,'PORTE E UCO'!$A$5:$D$46,4,0)*C3209)</f>
        <v>0.17661556</v>
      </c>
      <c r="G3209" s="20" t="n">
        <v>1.17</v>
      </c>
      <c r="H3209" s="21" t="n">
        <f aca="false">G3209*$R$2</f>
        <v>23.01814944</v>
      </c>
      <c r="I3209" s="16" t="n">
        <v>0</v>
      </c>
      <c r="J3209" s="22" t="str">
        <f aca="false">IF(I3209&gt;=1,F3209*$J$2,"")</f>
        <v/>
      </c>
      <c r="K3209" s="22" t="str">
        <f aca="false">IF(I3209&gt;=2,F3209*$K$2,"")</f>
        <v/>
      </c>
      <c r="L3209" s="22" t="str">
        <f aca="false">IF(I3209&gt;=3,F3209*$L$2,"")</f>
        <v/>
      </c>
      <c r="M3209" s="22" t="str">
        <f aca="false">IF(I3209&gt;=4,F3209*$M$2,"")</f>
        <v/>
      </c>
      <c r="N3209" s="16" t="n">
        <v>0</v>
      </c>
      <c r="O3209" s="16" t="n">
        <v>0</v>
      </c>
      <c r="P3209" s="23" t="n">
        <v>0</v>
      </c>
      <c r="Q3209" s="22"/>
      <c r="R3209" s="38"/>
      <c r="S3209" s="25" t="n">
        <f aca="false">SUM(F3209,H3209,J3209,K3209,L3209,M3209)</f>
        <v>23.194765</v>
      </c>
      <c r="T3209" s="25" t="n">
        <f aca="false">SUM(F3209,H3209,J3209,K3209,L3209,M3209,Q3209)</f>
        <v>23.194765</v>
      </c>
      <c r="AMH3209" s="13"/>
      <c r="AMI3209" s="0"/>
      <c r="AMJ3209" s="0"/>
    </row>
    <row r="3210" s="39" customFormat="true" ht="13.8" hidden="false" customHeight="false" outlineLevel="0" collapsed="false">
      <c r="A3210" s="27" t="n">
        <v>40307743</v>
      </c>
      <c r="B3210" s="28" t="s">
        <v>3239</v>
      </c>
      <c r="C3210" s="29" t="n">
        <v>0.04</v>
      </c>
      <c r="D3210" s="29" t="s">
        <v>2637</v>
      </c>
      <c r="E3210" s="27" t="s">
        <v>50</v>
      </c>
      <c r="F3210" s="19" t="n">
        <f aca="false">IF(C3210="",VLOOKUP(E3210,'PORTE E UCO'!$A$5:$D$46,4,0),VLOOKUP(E3210,'PORTE E UCO'!$A$5:$D$46,4,0)*C3210)</f>
        <v>0.70646224</v>
      </c>
      <c r="G3210" s="30" t="n">
        <v>1.413</v>
      </c>
      <c r="H3210" s="21" t="n">
        <f aca="false">G3210*$R$2</f>
        <v>27.798842016</v>
      </c>
      <c r="I3210" s="27" t="n">
        <v>0</v>
      </c>
      <c r="J3210" s="22" t="str">
        <f aca="false">IF(I3210&gt;=1,F3210*$J$2,"")</f>
        <v/>
      </c>
      <c r="K3210" s="22" t="str">
        <f aca="false">IF(I3210&gt;=2,F3210*$K$2,"")</f>
        <v/>
      </c>
      <c r="L3210" s="22" t="str">
        <f aca="false">IF(I3210&gt;=3,F3210*$L$2,"")</f>
        <v/>
      </c>
      <c r="M3210" s="22" t="str">
        <f aca="false">IF(I3210&gt;=4,F3210*$M$2,"")</f>
        <v/>
      </c>
      <c r="N3210" s="27" t="n">
        <v>0</v>
      </c>
      <c r="O3210" s="27" t="n">
        <v>0</v>
      </c>
      <c r="P3210" s="31" t="n">
        <v>0</v>
      </c>
      <c r="Q3210" s="32"/>
      <c r="R3210" s="38"/>
      <c r="S3210" s="25" t="n">
        <f aca="false">SUM(F3210,H3210,J3210,K3210,L3210,M3210)</f>
        <v>28.505304256</v>
      </c>
      <c r="T3210" s="25" t="n">
        <f aca="false">SUM(F3210,H3210,J3210,K3210,L3210,M3210,Q3210)</f>
        <v>28.505304256</v>
      </c>
      <c r="AMH3210" s="13"/>
      <c r="AMI3210" s="0"/>
      <c r="AMJ3210" s="0"/>
    </row>
    <row r="3211" s="39" customFormat="true" ht="13.8" hidden="false" customHeight="false" outlineLevel="0" collapsed="false">
      <c r="A3211" s="16" t="n">
        <v>40307751</v>
      </c>
      <c r="B3211" s="17" t="s">
        <v>3240</v>
      </c>
      <c r="C3211" s="18" t="n">
        <v>0.01</v>
      </c>
      <c r="D3211" s="18" t="s">
        <v>2637</v>
      </c>
      <c r="E3211" s="16" t="s">
        <v>50</v>
      </c>
      <c r="F3211" s="19" t="n">
        <f aca="false">IF(C3211="",VLOOKUP(E3211,'PORTE E UCO'!$A$5:$D$46,4,0),VLOOKUP(E3211,'PORTE E UCO'!$A$5:$D$46,4,0)*C3211)</f>
        <v>0.17661556</v>
      </c>
      <c r="G3211" s="20" t="n">
        <v>1.17</v>
      </c>
      <c r="H3211" s="21" t="n">
        <f aca="false">G3211*$R$2</f>
        <v>23.01814944</v>
      </c>
      <c r="I3211" s="16" t="n">
        <v>0</v>
      </c>
      <c r="J3211" s="22" t="str">
        <f aca="false">IF(I3211&gt;=1,F3211*$J$2,"")</f>
        <v/>
      </c>
      <c r="K3211" s="22" t="str">
        <f aca="false">IF(I3211&gt;=2,F3211*$K$2,"")</f>
        <v/>
      </c>
      <c r="L3211" s="22" t="str">
        <f aca="false">IF(I3211&gt;=3,F3211*$L$2,"")</f>
        <v/>
      </c>
      <c r="M3211" s="22" t="str">
        <f aca="false">IF(I3211&gt;=4,F3211*$M$2,"")</f>
        <v/>
      </c>
      <c r="N3211" s="16" t="n">
        <v>0</v>
      </c>
      <c r="O3211" s="16" t="n">
        <v>0</v>
      </c>
      <c r="P3211" s="23" t="n">
        <v>0</v>
      </c>
      <c r="Q3211" s="22"/>
      <c r="R3211" s="38"/>
      <c r="S3211" s="25" t="n">
        <f aca="false">SUM(F3211,H3211,J3211,K3211,L3211,M3211)</f>
        <v>23.194765</v>
      </c>
      <c r="T3211" s="25" t="n">
        <f aca="false">SUM(F3211,H3211,J3211,K3211,L3211,M3211,Q3211)</f>
        <v>23.194765</v>
      </c>
      <c r="AMH3211" s="13"/>
      <c r="AMI3211" s="0"/>
      <c r="AMJ3211" s="0"/>
    </row>
    <row r="3212" s="39" customFormat="true" ht="13.8" hidden="false" customHeight="false" outlineLevel="0" collapsed="false">
      <c r="A3212" s="27" t="n">
        <v>40307760</v>
      </c>
      <c r="B3212" s="28" t="s">
        <v>3241</v>
      </c>
      <c r="C3212" s="29" t="n">
        <v>0.04</v>
      </c>
      <c r="D3212" s="29" t="s">
        <v>2637</v>
      </c>
      <c r="E3212" s="27" t="s">
        <v>50</v>
      </c>
      <c r="F3212" s="19" t="n">
        <f aca="false">IF(C3212="",VLOOKUP(E3212,'PORTE E UCO'!$A$5:$D$46,4,0),VLOOKUP(E3212,'PORTE E UCO'!$A$5:$D$46,4,0)*C3212)</f>
        <v>0.70646224</v>
      </c>
      <c r="G3212" s="30" t="n">
        <v>0.72</v>
      </c>
      <c r="H3212" s="21" t="n">
        <f aca="false">G3212*$R$2</f>
        <v>14.16501504</v>
      </c>
      <c r="I3212" s="27" t="n">
        <v>0</v>
      </c>
      <c r="J3212" s="22" t="str">
        <f aca="false">IF(I3212&gt;=1,F3212*$J$2,"")</f>
        <v/>
      </c>
      <c r="K3212" s="22" t="str">
        <f aca="false">IF(I3212&gt;=2,F3212*$K$2,"")</f>
        <v/>
      </c>
      <c r="L3212" s="22" t="str">
        <f aca="false">IF(I3212&gt;=3,F3212*$L$2,"")</f>
        <v/>
      </c>
      <c r="M3212" s="22" t="str">
        <f aca="false">IF(I3212&gt;=4,F3212*$M$2,"")</f>
        <v/>
      </c>
      <c r="N3212" s="27" t="n">
        <v>0</v>
      </c>
      <c r="O3212" s="27" t="n">
        <v>0</v>
      </c>
      <c r="P3212" s="31" t="n">
        <v>0</v>
      </c>
      <c r="Q3212" s="32"/>
      <c r="R3212" s="38"/>
      <c r="S3212" s="25" t="n">
        <f aca="false">SUM(F3212,H3212,J3212,K3212,L3212,M3212)</f>
        <v>14.87147728</v>
      </c>
      <c r="T3212" s="25" t="n">
        <f aca="false">SUM(F3212,H3212,J3212,K3212,L3212,M3212,Q3212)</f>
        <v>14.87147728</v>
      </c>
      <c r="AMH3212" s="13"/>
      <c r="AMI3212" s="0"/>
      <c r="AMJ3212" s="0"/>
    </row>
    <row r="3213" s="39" customFormat="true" ht="13.8" hidden="false" customHeight="false" outlineLevel="0" collapsed="false">
      <c r="A3213" s="16" t="n">
        <v>40308286</v>
      </c>
      <c r="B3213" s="17" t="s">
        <v>3242</v>
      </c>
      <c r="C3213" s="18" t="n">
        <v>0.01</v>
      </c>
      <c r="D3213" s="18" t="s">
        <v>2637</v>
      </c>
      <c r="E3213" s="16" t="s">
        <v>50</v>
      </c>
      <c r="F3213" s="19" t="n">
        <f aca="false">IF(C3213="",VLOOKUP(E3213,'PORTE E UCO'!$A$5:$D$46,4,0),VLOOKUP(E3213,'PORTE E UCO'!$A$5:$D$46,4,0)*C3213)</f>
        <v>0.17661556</v>
      </c>
      <c r="G3213" s="20" t="n">
        <v>1.8</v>
      </c>
      <c r="H3213" s="21" t="n">
        <f aca="false">G3213*$R$2</f>
        <v>35.4125376</v>
      </c>
      <c r="I3213" s="16" t="n">
        <v>0</v>
      </c>
      <c r="J3213" s="22" t="str">
        <f aca="false">IF(I3213&gt;=1,F3213*$J$2,"")</f>
        <v/>
      </c>
      <c r="K3213" s="22" t="str">
        <f aca="false">IF(I3213&gt;=2,F3213*$K$2,"")</f>
        <v/>
      </c>
      <c r="L3213" s="22" t="str">
        <f aca="false">IF(I3213&gt;=3,F3213*$L$2,"")</f>
        <v/>
      </c>
      <c r="M3213" s="22" t="str">
        <f aca="false">IF(I3213&gt;=4,F3213*$M$2,"")</f>
        <v/>
      </c>
      <c r="N3213" s="16" t="n">
        <v>0</v>
      </c>
      <c r="O3213" s="16" t="n">
        <v>0</v>
      </c>
      <c r="P3213" s="23" t="n">
        <v>0</v>
      </c>
      <c r="Q3213" s="22"/>
      <c r="R3213" s="38"/>
      <c r="S3213" s="25" t="n">
        <f aca="false">SUM(F3213,H3213,J3213,K3213,L3213,M3213)</f>
        <v>35.58915316</v>
      </c>
      <c r="T3213" s="25" t="n">
        <f aca="false">SUM(F3213,H3213,J3213,K3213,L3213,M3213,Q3213)</f>
        <v>35.58915316</v>
      </c>
      <c r="AMH3213" s="13"/>
      <c r="AMI3213" s="0"/>
      <c r="AMJ3213" s="0"/>
    </row>
    <row r="3214" s="39" customFormat="true" ht="13.8" hidden="false" customHeight="false" outlineLevel="0" collapsed="false">
      <c r="A3214" s="27" t="n">
        <v>40308294</v>
      </c>
      <c r="B3214" s="28" t="s">
        <v>3243</v>
      </c>
      <c r="C3214" s="29" t="n">
        <v>0.01</v>
      </c>
      <c r="D3214" s="29" t="s">
        <v>2637</v>
      </c>
      <c r="E3214" s="27" t="s">
        <v>50</v>
      </c>
      <c r="F3214" s="19" t="n">
        <f aca="false">IF(C3214="",VLOOKUP(E3214,'PORTE E UCO'!$A$5:$D$46,4,0),VLOOKUP(E3214,'PORTE E UCO'!$A$5:$D$46,4,0)*C3214)</f>
        <v>0.17661556</v>
      </c>
      <c r="G3214" s="30" t="n">
        <v>2.624</v>
      </c>
      <c r="H3214" s="21" t="n">
        <f aca="false">G3214*$R$2</f>
        <v>51.623610368</v>
      </c>
      <c r="I3214" s="27" t="n">
        <v>0</v>
      </c>
      <c r="J3214" s="22" t="str">
        <f aca="false">IF(I3214&gt;=1,F3214*$J$2,"")</f>
        <v/>
      </c>
      <c r="K3214" s="22" t="str">
        <f aca="false">IF(I3214&gt;=2,F3214*$K$2,"")</f>
        <v/>
      </c>
      <c r="L3214" s="22" t="str">
        <f aca="false">IF(I3214&gt;=3,F3214*$L$2,"")</f>
        <v/>
      </c>
      <c r="M3214" s="22" t="str">
        <f aca="false">IF(I3214&gt;=4,F3214*$M$2,"")</f>
        <v/>
      </c>
      <c r="N3214" s="27" t="n">
        <v>0</v>
      </c>
      <c r="O3214" s="27" t="n">
        <v>0</v>
      </c>
      <c r="P3214" s="31" t="n">
        <v>0</v>
      </c>
      <c r="Q3214" s="32"/>
      <c r="R3214" s="38"/>
      <c r="S3214" s="25" t="n">
        <f aca="false">SUM(F3214,H3214,J3214,K3214,L3214,M3214)</f>
        <v>51.800225928</v>
      </c>
      <c r="T3214" s="25" t="n">
        <f aca="false">SUM(F3214,H3214,J3214,K3214,L3214,M3214,Q3214)</f>
        <v>51.800225928</v>
      </c>
      <c r="AMH3214" s="13"/>
      <c r="AMI3214" s="0"/>
      <c r="AMJ3214" s="0"/>
    </row>
    <row r="3215" s="39" customFormat="true" ht="13.8" hidden="false" customHeight="false" outlineLevel="0" collapsed="false">
      <c r="A3215" s="16" t="n">
        <v>40307778</v>
      </c>
      <c r="B3215" s="17" t="s">
        <v>3244</v>
      </c>
      <c r="C3215" s="18" t="n">
        <v>0.1</v>
      </c>
      <c r="D3215" s="18" t="s">
        <v>2637</v>
      </c>
      <c r="E3215" s="16" t="s">
        <v>50</v>
      </c>
      <c r="F3215" s="19" t="n">
        <f aca="false">IF(C3215="",VLOOKUP(E3215,'PORTE E UCO'!$A$5:$D$46,4,0),VLOOKUP(E3215,'PORTE E UCO'!$A$5:$D$46,4,0)*C3215)</f>
        <v>1.7661556</v>
      </c>
      <c r="G3215" s="20" t="n">
        <v>3.204</v>
      </c>
      <c r="H3215" s="21" t="n">
        <f aca="false">G3215*$R$2</f>
        <v>63.034316928</v>
      </c>
      <c r="I3215" s="16" t="n">
        <v>0</v>
      </c>
      <c r="J3215" s="22" t="str">
        <f aca="false">IF(I3215&gt;=1,F3215*$J$2,"")</f>
        <v/>
      </c>
      <c r="K3215" s="22" t="str">
        <f aca="false">IF(I3215&gt;=2,F3215*$K$2,"")</f>
        <v/>
      </c>
      <c r="L3215" s="22" t="str">
        <f aca="false">IF(I3215&gt;=3,F3215*$L$2,"")</f>
        <v/>
      </c>
      <c r="M3215" s="22" t="str">
        <f aca="false">IF(I3215&gt;=4,F3215*$M$2,"")</f>
        <v/>
      </c>
      <c r="N3215" s="16" t="n">
        <v>0</v>
      </c>
      <c r="O3215" s="16" t="n">
        <v>0</v>
      </c>
      <c r="P3215" s="23" t="n">
        <v>0</v>
      </c>
      <c r="Q3215" s="22"/>
      <c r="R3215" s="38"/>
      <c r="S3215" s="25" t="n">
        <f aca="false">SUM(F3215,H3215,J3215,K3215,L3215,M3215)</f>
        <v>64.800472528</v>
      </c>
      <c r="T3215" s="25" t="n">
        <f aca="false">SUM(F3215,H3215,J3215,K3215,L3215,M3215,Q3215)</f>
        <v>64.800472528</v>
      </c>
      <c r="AMH3215" s="13"/>
      <c r="AMI3215" s="0"/>
      <c r="AMJ3215" s="0"/>
    </row>
    <row r="3216" s="39" customFormat="true" ht="13.8" hidden="false" customHeight="false" outlineLevel="0" collapsed="false">
      <c r="A3216" s="27" t="n">
        <v>40323919</v>
      </c>
      <c r="B3216" s="28" t="s">
        <v>3245</v>
      </c>
      <c r="C3216" s="29" t="n">
        <v>0.1</v>
      </c>
      <c r="D3216" s="29" t="s">
        <v>2637</v>
      </c>
      <c r="E3216" s="27" t="s">
        <v>50</v>
      </c>
      <c r="F3216" s="19" t="n">
        <f aca="false">IF(C3216="",VLOOKUP(E3216,'PORTE E UCO'!$A$5:$D$46,4,0),VLOOKUP(E3216,'PORTE E UCO'!$A$5:$D$46,4,0)*C3216)</f>
        <v>1.7661556</v>
      </c>
      <c r="G3216" s="30" t="n">
        <v>4.71</v>
      </c>
      <c r="H3216" s="21" t="n">
        <f aca="false">G3216*$R$2</f>
        <v>92.66280672</v>
      </c>
      <c r="I3216" s="27" t="n">
        <v>0</v>
      </c>
      <c r="J3216" s="22" t="str">
        <f aca="false">IF(I3216&gt;=1,F3216*$J$2,"")</f>
        <v/>
      </c>
      <c r="K3216" s="22" t="str">
        <f aca="false">IF(I3216&gt;=2,F3216*$K$2,"")</f>
        <v/>
      </c>
      <c r="L3216" s="22" t="str">
        <f aca="false">IF(I3216&gt;=3,F3216*$L$2,"")</f>
        <v/>
      </c>
      <c r="M3216" s="22" t="str">
        <f aca="false">IF(I3216&gt;=4,F3216*$M$2,"")</f>
        <v/>
      </c>
      <c r="N3216" s="27" t="n">
        <v>0</v>
      </c>
      <c r="O3216" s="27" t="n">
        <v>0</v>
      </c>
      <c r="P3216" s="31" t="n">
        <v>0</v>
      </c>
      <c r="Q3216" s="32"/>
      <c r="R3216" s="38"/>
      <c r="S3216" s="25" t="n">
        <f aca="false">SUM(F3216,H3216,J3216,K3216,L3216,M3216)</f>
        <v>94.42896232</v>
      </c>
      <c r="T3216" s="25" t="n">
        <f aca="false">SUM(F3216,H3216,J3216,K3216,L3216,M3216,Q3216)</f>
        <v>94.42896232</v>
      </c>
      <c r="AMH3216" s="13"/>
      <c r="AMI3216" s="0"/>
      <c r="AMJ3216" s="0"/>
    </row>
    <row r="3217" s="39" customFormat="true" ht="13.8" hidden="false" customHeight="false" outlineLevel="0" collapsed="false">
      <c r="A3217" s="16" t="n">
        <v>40307786</v>
      </c>
      <c r="B3217" s="17" t="s">
        <v>3246</v>
      </c>
      <c r="C3217" s="18" t="n">
        <v>0.25</v>
      </c>
      <c r="D3217" s="18" t="s">
        <v>2637</v>
      </c>
      <c r="E3217" s="16" t="s">
        <v>50</v>
      </c>
      <c r="F3217" s="19" t="n">
        <f aca="false">IF(C3217="",VLOOKUP(E3217,'PORTE E UCO'!$A$5:$D$46,4,0),VLOOKUP(E3217,'PORTE E UCO'!$A$5:$D$46,4,0)*C3217)</f>
        <v>4.415389</v>
      </c>
      <c r="G3217" s="20" t="n">
        <v>6.75</v>
      </c>
      <c r="H3217" s="21" t="n">
        <f aca="false">G3217*$R$2</f>
        <v>132.797016</v>
      </c>
      <c r="I3217" s="16" t="n">
        <v>0</v>
      </c>
      <c r="J3217" s="22" t="str">
        <f aca="false">IF(I3217&gt;=1,F3217*$J$2,"")</f>
        <v/>
      </c>
      <c r="K3217" s="22" t="str">
        <f aca="false">IF(I3217&gt;=2,F3217*$K$2,"")</f>
        <v/>
      </c>
      <c r="L3217" s="22" t="str">
        <f aca="false">IF(I3217&gt;=3,F3217*$L$2,"")</f>
        <v/>
      </c>
      <c r="M3217" s="22" t="str">
        <f aca="false">IF(I3217&gt;=4,F3217*$M$2,"")</f>
        <v/>
      </c>
      <c r="N3217" s="16" t="n">
        <v>0</v>
      </c>
      <c r="O3217" s="16" t="n">
        <v>0</v>
      </c>
      <c r="P3217" s="23" t="n">
        <v>0</v>
      </c>
      <c r="Q3217" s="22"/>
      <c r="R3217" s="38"/>
      <c r="S3217" s="25" t="n">
        <f aca="false">SUM(F3217,H3217,J3217,K3217,L3217,M3217)</f>
        <v>137.212405</v>
      </c>
      <c r="T3217" s="25" t="n">
        <f aca="false">SUM(F3217,H3217,J3217,K3217,L3217,M3217,Q3217)</f>
        <v>137.212405</v>
      </c>
      <c r="AMH3217" s="13"/>
      <c r="AMI3217" s="0"/>
      <c r="AMJ3217" s="0"/>
    </row>
    <row r="3218" s="39" customFormat="true" ht="13.8" hidden="false" customHeight="false" outlineLevel="0" collapsed="false">
      <c r="A3218" s="27" t="n">
        <v>40307794</v>
      </c>
      <c r="B3218" s="28" t="s">
        <v>3247</v>
      </c>
      <c r="C3218" s="29" t="n">
        <v>0.04</v>
      </c>
      <c r="D3218" s="29" t="s">
        <v>2637</v>
      </c>
      <c r="E3218" s="27" t="s">
        <v>50</v>
      </c>
      <c r="F3218" s="19" t="n">
        <f aca="false">IF(C3218="",VLOOKUP(E3218,'PORTE E UCO'!$A$5:$D$46,4,0),VLOOKUP(E3218,'PORTE E UCO'!$A$5:$D$46,4,0)*C3218)</f>
        <v>0.70646224</v>
      </c>
      <c r="G3218" s="30" t="n">
        <v>1.8</v>
      </c>
      <c r="H3218" s="21" t="n">
        <f aca="false">G3218*$R$2</f>
        <v>35.4125376</v>
      </c>
      <c r="I3218" s="27" t="n">
        <v>0</v>
      </c>
      <c r="J3218" s="22" t="str">
        <f aca="false">IF(I3218&gt;=1,F3218*$J$2,"")</f>
        <v/>
      </c>
      <c r="K3218" s="22" t="str">
        <f aca="false">IF(I3218&gt;=2,F3218*$K$2,"")</f>
        <v/>
      </c>
      <c r="L3218" s="22" t="str">
        <f aca="false">IF(I3218&gt;=3,F3218*$L$2,"")</f>
        <v/>
      </c>
      <c r="M3218" s="22" t="str">
        <f aca="false">IF(I3218&gt;=4,F3218*$M$2,"")</f>
        <v/>
      </c>
      <c r="N3218" s="27" t="n">
        <v>0</v>
      </c>
      <c r="O3218" s="27" t="n">
        <v>0</v>
      </c>
      <c r="P3218" s="31" t="n">
        <v>0</v>
      </c>
      <c r="Q3218" s="32"/>
      <c r="R3218" s="38"/>
      <c r="S3218" s="25" t="n">
        <f aca="false">SUM(F3218,H3218,J3218,K3218,L3218,M3218)</f>
        <v>36.11899984</v>
      </c>
      <c r="T3218" s="25" t="n">
        <f aca="false">SUM(F3218,H3218,J3218,K3218,L3218,M3218,Q3218)</f>
        <v>36.11899984</v>
      </c>
      <c r="AMH3218" s="13"/>
      <c r="AMI3218" s="0"/>
      <c r="AMJ3218" s="0"/>
    </row>
    <row r="3219" s="39" customFormat="true" ht="13.8" hidden="false" customHeight="false" outlineLevel="0" collapsed="false">
      <c r="A3219" s="16" t="n">
        <v>40307808</v>
      </c>
      <c r="B3219" s="17" t="s">
        <v>3248</v>
      </c>
      <c r="C3219" s="18" t="n">
        <v>0.04</v>
      </c>
      <c r="D3219" s="18" t="s">
        <v>2637</v>
      </c>
      <c r="E3219" s="16" t="s">
        <v>50</v>
      </c>
      <c r="F3219" s="19" t="n">
        <f aca="false">IF(C3219="",VLOOKUP(E3219,'PORTE E UCO'!$A$5:$D$46,4,0),VLOOKUP(E3219,'PORTE E UCO'!$A$5:$D$46,4,0)*C3219)</f>
        <v>0.70646224</v>
      </c>
      <c r="G3219" s="20" t="n">
        <v>2.187</v>
      </c>
      <c r="H3219" s="21" t="n">
        <f aca="false">G3219*$R$2</f>
        <v>43.026233184</v>
      </c>
      <c r="I3219" s="16" t="n">
        <v>0</v>
      </c>
      <c r="J3219" s="22" t="str">
        <f aca="false">IF(I3219&gt;=1,F3219*$J$2,"")</f>
        <v/>
      </c>
      <c r="K3219" s="22" t="str">
        <f aca="false">IF(I3219&gt;=2,F3219*$K$2,"")</f>
        <v/>
      </c>
      <c r="L3219" s="22" t="str">
        <f aca="false">IF(I3219&gt;=3,F3219*$L$2,"")</f>
        <v/>
      </c>
      <c r="M3219" s="22" t="str">
        <f aca="false">IF(I3219&gt;=4,F3219*$M$2,"")</f>
        <v/>
      </c>
      <c r="N3219" s="16" t="n">
        <v>0</v>
      </c>
      <c r="O3219" s="16" t="n">
        <v>0</v>
      </c>
      <c r="P3219" s="23" t="n">
        <v>0</v>
      </c>
      <c r="Q3219" s="22"/>
      <c r="R3219" s="38"/>
      <c r="S3219" s="25" t="n">
        <f aca="false">SUM(F3219,H3219,J3219,K3219,L3219,M3219)</f>
        <v>43.732695424</v>
      </c>
      <c r="T3219" s="25" t="n">
        <f aca="false">SUM(F3219,H3219,J3219,K3219,L3219,M3219,Q3219)</f>
        <v>43.732695424</v>
      </c>
      <c r="AMH3219" s="13"/>
      <c r="AMI3219" s="0"/>
      <c r="AMJ3219" s="0"/>
    </row>
    <row r="3220" s="39" customFormat="true" ht="13.8" hidden="false" customHeight="false" outlineLevel="0" collapsed="false">
      <c r="A3220" s="27" t="n">
        <v>40307816</v>
      </c>
      <c r="B3220" s="28" t="s">
        <v>3249</v>
      </c>
      <c r="C3220" s="29" t="n">
        <v>0.04</v>
      </c>
      <c r="D3220" s="29" t="s">
        <v>2637</v>
      </c>
      <c r="E3220" s="27" t="s">
        <v>50</v>
      </c>
      <c r="F3220" s="19" t="n">
        <f aca="false">IF(C3220="",VLOOKUP(E3220,'PORTE E UCO'!$A$5:$D$46,4,0),VLOOKUP(E3220,'PORTE E UCO'!$A$5:$D$46,4,0)*C3220)</f>
        <v>0.70646224</v>
      </c>
      <c r="G3220" s="30" t="n">
        <v>0.72</v>
      </c>
      <c r="H3220" s="21" t="n">
        <f aca="false">G3220*$R$2</f>
        <v>14.16501504</v>
      </c>
      <c r="I3220" s="27" t="n">
        <v>0</v>
      </c>
      <c r="J3220" s="22" t="str">
        <f aca="false">IF(I3220&gt;=1,F3220*$J$2,"")</f>
        <v/>
      </c>
      <c r="K3220" s="22" t="str">
        <f aca="false">IF(I3220&gt;=2,F3220*$K$2,"")</f>
        <v/>
      </c>
      <c r="L3220" s="22" t="str">
        <f aca="false">IF(I3220&gt;=3,F3220*$L$2,"")</f>
        <v/>
      </c>
      <c r="M3220" s="22" t="str">
        <f aca="false">IF(I3220&gt;=4,F3220*$M$2,"")</f>
        <v/>
      </c>
      <c r="N3220" s="27" t="n">
        <v>0</v>
      </c>
      <c r="O3220" s="27" t="n">
        <v>0</v>
      </c>
      <c r="P3220" s="31" t="n">
        <v>0</v>
      </c>
      <c r="Q3220" s="32"/>
      <c r="R3220" s="38"/>
      <c r="S3220" s="25" t="n">
        <f aca="false">SUM(F3220,H3220,J3220,K3220,L3220,M3220)</f>
        <v>14.87147728</v>
      </c>
      <c r="T3220" s="25" t="n">
        <f aca="false">SUM(F3220,H3220,J3220,K3220,L3220,M3220,Q3220)</f>
        <v>14.87147728</v>
      </c>
      <c r="AMH3220" s="13"/>
      <c r="AMI3220" s="0"/>
      <c r="AMJ3220" s="0"/>
    </row>
    <row r="3221" s="39" customFormat="true" ht="13.8" hidden="false" customHeight="false" outlineLevel="0" collapsed="false">
      <c r="A3221" s="16" t="n">
        <v>40308154</v>
      </c>
      <c r="B3221" s="17" t="s">
        <v>3250</v>
      </c>
      <c r="C3221" s="18" t="n">
        <v>0.04</v>
      </c>
      <c r="D3221" s="18" t="s">
        <v>2637</v>
      </c>
      <c r="E3221" s="16" t="s">
        <v>50</v>
      </c>
      <c r="F3221" s="19" t="n">
        <f aca="false">IF(C3221="",VLOOKUP(E3221,'PORTE E UCO'!$A$5:$D$46,4,0),VLOOKUP(E3221,'PORTE E UCO'!$A$5:$D$46,4,0)*C3221)</f>
        <v>0.70646224</v>
      </c>
      <c r="G3221" s="20" t="n">
        <v>2.187</v>
      </c>
      <c r="H3221" s="21" t="n">
        <f aca="false">G3221*$R$2</f>
        <v>43.026233184</v>
      </c>
      <c r="I3221" s="16" t="n">
        <v>0</v>
      </c>
      <c r="J3221" s="22" t="str">
        <f aca="false">IF(I3221&gt;=1,F3221*$J$2,"")</f>
        <v/>
      </c>
      <c r="K3221" s="22" t="str">
        <f aca="false">IF(I3221&gt;=2,F3221*$K$2,"")</f>
        <v/>
      </c>
      <c r="L3221" s="22" t="str">
        <f aca="false">IF(I3221&gt;=3,F3221*$L$2,"")</f>
        <v/>
      </c>
      <c r="M3221" s="22" t="str">
        <f aca="false">IF(I3221&gt;=4,F3221*$M$2,"")</f>
        <v/>
      </c>
      <c r="N3221" s="16" t="n">
        <v>0</v>
      </c>
      <c r="O3221" s="16" t="n">
        <v>0</v>
      </c>
      <c r="P3221" s="23" t="n">
        <v>0</v>
      </c>
      <c r="Q3221" s="22"/>
      <c r="R3221" s="38"/>
      <c r="S3221" s="25" t="n">
        <f aca="false">SUM(F3221,H3221,J3221,K3221,L3221,M3221)</f>
        <v>43.732695424</v>
      </c>
      <c r="T3221" s="25" t="n">
        <f aca="false">SUM(F3221,H3221,J3221,K3221,L3221,M3221,Q3221)</f>
        <v>43.732695424</v>
      </c>
      <c r="AMH3221" s="13"/>
      <c r="AMI3221" s="0"/>
      <c r="AMJ3221" s="0"/>
    </row>
    <row r="3222" s="39" customFormat="true" ht="13.8" hidden="false" customHeight="false" outlineLevel="0" collapsed="false">
      <c r="A3222" s="27" t="n">
        <v>40307824</v>
      </c>
      <c r="B3222" s="28" t="s">
        <v>3251</v>
      </c>
      <c r="C3222" s="29" t="n">
        <v>0.01</v>
      </c>
      <c r="D3222" s="29" t="s">
        <v>2637</v>
      </c>
      <c r="E3222" s="27" t="s">
        <v>50</v>
      </c>
      <c r="F3222" s="19" t="n">
        <f aca="false">IF(C3222="",VLOOKUP(E3222,'PORTE E UCO'!$A$5:$D$46,4,0),VLOOKUP(E3222,'PORTE E UCO'!$A$5:$D$46,4,0)*C3222)</f>
        <v>0.17661556</v>
      </c>
      <c r="G3222" s="30" t="n">
        <v>1.8</v>
      </c>
      <c r="H3222" s="21" t="n">
        <f aca="false">G3222*$R$2</f>
        <v>35.4125376</v>
      </c>
      <c r="I3222" s="27" t="n">
        <v>0</v>
      </c>
      <c r="J3222" s="22" t="str">
        <f aca="false">IF(I3222&gt;=1,F3222*$J$2,"")</f>
        <v/>
      </c>
      <c r="K3222" s="22" t="str">
        <f aca="false">IF(I3222&gt;=2,F3222*$K$2,"")</f>
        <v/>
      </c>
      <c r="L3222" s="22" t="str">
        <f aca="false">IF(I3222&gt;=3,F3222*$L$2,"")</f>
        <v/>
      </c>
      <c r="M3222" s="22" t="str">
        <f aca="false">IF(I3222&gt;=4,F3222*$M$2,"")</f>
        <v/>
      </c>
      <c r="N3222" s="27" t="n">
        <v>0</v>
      </c>
      <c r="O3222" s="27" t="n">
        <v>0</v>
      </c>
      <c r="P3222" s="31" t="n">
        <v>0</v>
      </c>
      <c r="Q3222" s="32"/>
      <c r="R3222" s="38"/>
      <c r="S3222" s="25" t="n">
        <f aca="false">SUM(F3222,H3222,J3222,K3222,L3222,M3222)</f>
        <v>35.58915316</v>
      </c>
      <c r="T3222" s="25" t="n">
        <f aca="false">SUM(F3222,H3222,J3222,K3222,L3222,M3222,Q3222)</f>
        <v>35.58915316</v>
      </c>
      <c r="AMH3222" s="13"/>
      <c r="AMI3222" s="0"/>
      <c r="AMJ3222" s="0"/>
    </row>
    <row r="3223" s="39" customFormat="true" ht="13.8" hidden="false" customHeight="false" outlineLevel="0" collapsed="false">
      <c r="A3223" s="16" t="n">
        <v>40307832</v>
      </c>
      <c r="B3223" s="17" t="s">
        <v>3252</v>
      </c>
      <c r="C3223" s="18" t="n">
        <v>0.01</v>
      </c>
      <c r="D3223" s="18" t="s">
        <v>2637</v>
      </c>
      <c r="E3223" s="16" t="s">
        <v>50</v>
      </c>
      <c r="F3223" s="19" t="n">
        <f aca="false">IF(C3223="",VLOOKUP(E3223,'PORTE E UCO'!$A$5:$D$46,4,0),VLOOKUP(E3223,'PORTE E UCO'!$A$5:$D$46,4,0)*C3223)</f>
        <v>0.17661556</v>
      </c>
      <c r="G3223" s="20" t="n">
        <v>2.187</v>
      </c>
      <c r="H3223" s="21" t="n">
        <f aca="false">G3223*$R$2</f>
        <v>43.026233184</v>
      </c>
      <c r="I3223" s="16" t="n">
        <v>0</v>
      </c>
      <c r="J3223" s="22" t="str">
        <f aca="false">IF(I3223&gt;=1,F3223*$J$2,"")</f>
        <v/>
      </c>
      <c r="K3223" s="22" t="str">
        <f aca="false">IF(I3223&gt;=2,F3223*$K$2,"")</f>
        <v/>
      </c>
      <c r="L3223" s="22" t="str">
        <f aca="false">IF(I3223&gt;=3,F3223*$L$2,"")</f>
        <v/>
      </c>
      <c r="M3223" s="22" t="str">
        <f aca="false">IF(I3223&gt;=4,F3223*$M$2,"")</f>
        <v/>
      </c>
      <c r="N3223" s="16" t="n">
        <v>0</v>
      </c>
      <c r="O3223" s="16" t="n">
        <v>0</v>
      </c>
      <c r="P3223" s="23" t="n">
        <v>0</v>
      </c>
      <c r="Q3223" s="22"/>
      <c r="R3223" s="38"/>
      <c r="S3223" s="25" t="n">
        <f aca="false">SUM(F3223,H3223,J3223,K3223,L3223,M3223)</f>
        <v>43.202848744</v>
      </c>
      <c r="T3223" s="25" t="n">
        <f aca="false">SUM(F3223,H3223,J3223,K3223,L3223,M3223,Q3223)</f>
        <v>43.202848744</v>
      </c>
      <c r="AMH3223" s="13"/>
      <c r="AMI3223" s="0"/>
      <c r="AMJ3223" s="0"/>
    </row>
    <row r="3224" s="39" customFormat="true" ht="13.8" hidden="false" customHeight="false" outlineLevel="0" collapsed="false">
      <c r="A3224" s="27" t="n">
        <v>40307840</v>
      </c>
      <c r="B3224" s="28" t="s">
        <v>3253</v>
      </c>
      <c r="C3224" s="29" t="n">
        <v>0.04</v>
      </c>
      <c r="D3224" s="29" t="s">
        <v>2637</v>
      </c>
      <c r="E3224" s="27" t="s">
        <v>50</v>
      </c>
      <c r="F3224" s="19" t="n">
        <f aca="false">IF(C3224="",VLOOKUP(E3224,'PORTE E UCO'!$A$5:$D$46,4,0),VLOOKUP(E3224,'PORTE E UCO'!$A$5:$D$46,4,0)*C3224)</f>
        <v>0.70646224</v>
      </c>
      <c r="G3224" s="30" t="n">
        <v>0.693</v>
      </c>
      <c r="H3224" s="21" t="n">
        <f aca="false">G3224*$R$2</f>
        <v>13.633826976</v>
      </c>
      <c r="I3224" s="27" t="n">
        <v>0</v>
      </c>
      <c r="J3224" s="22" t="str">
        <f aca="false">IF(I3224&gt;=1,F3224*$J$2,"")</f>
        <v/>
      </c>
      <c r="K3224" s="22" t="str">
        <f aca="false">IF(I3224&gt;=2,F3224*$K$2,"")</f>
        <v/>
      </c>
      <c r="L3224" s="22" t="str">
        <f aca="false">IF(I3224&gt;=3,F3224*$L$2,"")</f>
        <v/>
      </c>
      <c r="M3224" s="22" t="str">
        <f aca="false">IF(I3224&gt;=4,F3224*$M$2,"")</f>
        <v/>
      </c>
      <c r="N3224" s="27" t="n">
        <v>0</v>
      </c>
      <c r="O3224" s="27" t="n">
        <v>0</v>
      </c>
      <c r="P3224" s="31" t="n">
        <v>0</v>
      </c>
      <c r="Q3224" s="32"/>
      <c r="R3224" s="38"/>
      <c r="S3224" s="25" t="n">
        <f aca="false">SUM(F3224,H3224,J3224,K3224,L3224,M3224)</f>
        <v>14.340289216</v>
      </c>
      <c r="T3224" s="25" t="n">
        <f aca="false">SUM(F3224,H3224,J3224,K3224,L3224,M3224,Q3224)</f>
        <v>14.340289216</v>
      </c>
      <c r="AMH3224" s="13"/>
      <c r="AMI3224" s="0"/>
      <c r="AMJ3224" s="0"/>
    </row>
    <row r="3225" s="39" customFormat="true" ht="13.8" hidden="false" customHeight="false" outlineLevel="0" collapsed="false">
      <c r="A3225" s="16" t="n">
        <v>40308162</v>
      </c>
      <c r="B3225" s="17" t="s">
        <v>3254</v>
      </c>
      <c r="C3225" s="18" t="n">
        <v>0.1</v>
      </c>
      <c r="D3225" s="18" t="s">
        <v>2637</v>
      </c>
      <c r="E3225" s="16" t="s">
        <v>50</v>
      </c>
      <c r="F3225" s="19" t="n">
        <f aca="false">IF(C3225="",VLOOKUP(E3225,'PORTE E UCO'!$A$5:$D$46,4,0),VLOOKUP(E3225,'PORTE E UCO'!$A$5:$D$46,4,0)*C3225)</f>
        <v>1.7661556</v>
      </c>
      <c r="G3225" s="20" t="n">
        <v>4.797</v>
      </c>
      <c r="H3225" s="21" t="n">
        <f aca="false">G3225*$R$2</f>
        <v>94.374412704</v>
      </c>
      <c r="I3225" s="16" t="n">
        <v>0</v>
      </c>
      <c r="J3225" s="22" t="str">
        <f aca="false">IF(I3225&gt;=1,F3225*$J$2,"")</f>
        <v/>
      </c>
      <c r="K3225" s="22" t="str">
        <f aca="false">IF(I3225&gt;=2,F3225*$K$2,"")</f>
        <v/>
      </c>
      <c r="L3225" s="22" t="str">
        <f aca="false">IF(I3225&gt;=3,F3225*$L$2,"")</f>
        <v/>
      </c>
      <c r="M3225" s="22" t="str">
        <f aca="false">IF(I3225&gt;=4,F3225*$M$2,"")</f>
        <v/>
      </c>
      <c r="N3225" s="16" t="n">
        <v>0</v>
      </c>
      <c r="O3225" s="16" t="n">
        <v>0</v>
      </c>
      <c r="P3225" s="23" t="n">
        <v>0</v>
      </c>
      <c r="Q3225" s="22"/>
      <c r="R3225" s="38"/>
      <c r="S3225" s="25" t="n">
        <f aca="false">SUM(F3225,H3225,J3225,K3225,L3225,M3225)</f>
        <v>96.140568304</v>
      </c>
      <c r="T3225" s="25" t="n">
        <f aca="false">SUM(F3225,H3225,J3225,K3225,L3225,M3225,Q3225)</f>
        <v>96.140568304</v>
      </c>
      <c r="AMH3225" s="13"/>
      <c r="AMI3225" s="0"/>
      <c r="AMJ3225" s="0"/>
    </row>
    <row r="3226" s="39" customFormat="true" ht="13.8" hidden="false" customHeight="false" outlineLevel="0" collapsed="false">
      <c r="A3226" s="27" t="n">
        <v>40308170</v>
      </c>
      <c r="B3226" s="28" t="s">
        <v>3255</v>
      </c>
      <c r="C3226" s="29" t="n">
        <v>0.1</v>
      </c>
      <c r="D3226" s="29" t="s">
        <v>2637</v>
      </c>
      <c r="E3226" s="27" t="s">
        <v>50</v>
      </c>
      <c r="F3226" s="19" t="n">
        <f aca="false">IF(C3226="",VLOOKUP(E3226,'PORTE E UCO'!$A$5:$D$46,4,0),VLOOKUP(E3226,'PORTE E UCO'!$A$5:$D$46,4,0)*C3226)</f>
        <v>1.7661556</v>
      </c>
      <c r="G3226" s="30" t="n">
        <v>5.094</v>
      </c>
      <c r="H3226" s="21" t="n">
        <f aca="false">G3226*$R$2</f>
        <v>100.217481408</v>
      </c>
      <c r="I3226" s="27" t="n">
        <v>0</v>
      </c>
      <c r="J3226" s="22" t="str">
        <f aca="false">IF(I3226&gt;=1,F3226*$J$2,"")</f>
        <v/>
      </c>
      <c r="K3226" s="22" t="str">
        <f aca="false">IF(I3226&gt;=2,F3226*$K$2,"")</f>
        <v/>
      </c>
      <c r="L3226" s="22" t="str">
        <f aca="false">IF(I3226&gt;=3,F3226*$L$2,"")</f>
        <v/>
      </c>
      <c r="M3226" s="22" t="str">
        <f aca="false">IF(I3226&gt;=4,F3226*$M$2,"")</f>
        <v/>
      </c>
      <c r="N3226" s="27" t="n">
        <v>0</v>
      </c>
      <c r="O3226" s="27" t="n">
        <v>0</v>
      </c>
      <c r="P3226" s="31" t="n">
        <v>0</v>
      </c>
      <c r="Q3226" s="32"/>
      <c r="R3226" s="38"/>
      <c r="S3226" s="25" t="n">
        <f aca="false">SUM(F3226,H3226,J3226,K3226,L3226,M3226)</f>
        <v>101.983637008</v>
      </c>
      <c r="T3226" s="25" t="n">
        <f aca="false">SUM(F3226,H3226,J3226,K3226,L3226,M3226,Q3226)</f>
        <v>101.983637008</v>
      </c>
      <c r="AMH3226" s="13"/>
      <c r="AMI3226" s="0"/>
      <c r="AMJ3226" s="0"/>
    </row>
    <row r="3227" s="39" customFormat="true" ht="13.8" hidden="false" customHeight="false" outlineLevel="0" collapsed="false">
      <c r="A3227" s="16" t="n">
        <v>40307859</v>
      </c>
      <c r="B3227" s="17" t="s">
        <v>3256</v>
      </c>
      <c r="C3227" s="18" t="n">
        <v>0.1</v>
      </c>
      <c r="D3227" s="18" t="s">
        <v>2637</v>
      </c>
      <c r="E3227" s="16" t="s">
        <v>50</v>
      </c>
      <c r="F3227" s="19" t="n">
        <f aca="false">IF(C3227="",VLOOKUP(E3227,'PORTE E UCO'!$A$5:$D$46,4,0),VLOOKUP(E3227,'PORTE E UCO'!$A$5:$D$46,4,0)*C3227)</f>
        <v>1.7661556</v>
      </c>
      <c r="G3227" s="20" t="n">
        <v>4.05</v>
      </c>
      <c r="H3227" s="21" t="n">
        <f aca="false">G3227*$R$2</f>
        <v>79.6782096</v>
      </c>
      <c r="I3227" s="16" t="n">
        <v>0</v>
      </c>
      <c r="J3227" s="22" t="str">
        <f aca="false">IF(I3227&gt;=1,F3227*$J$2,"")</f>
        <v/>
      </c>
      <c r="K3227" s="22" t="str">
        <f aca="false">IF(I3227&gt;=2,F3227*$K$2,"")</f>
        <v/>
      </c>
      <c r="L3227" s="22" t="str">
        <f aca="false">IF(I3227&gt;=3,F3227*$L$2,"")</f>
        <v/>
      </c>
      <c r="M3227" s="22" t="str">
        <f aca="false">IF(I3227&gt;=4,F3227*$M$2,"")</f>
        <v/>
      </c>
      <c r="N3227" s="16" t="n">
        <v>0</v>
      </c>
      <c r="O3227" s="16" t="n">
        <v>0</v>
      </c>
      <c r="P3227" s="23" t="n">
        <v>0</v>
      </c>
      <c r="Q3227" s="22"/>
      <c r="R3227" s="38"/>
      <c r="S3227" s="25" t="n">
        <f aca="false">SUM(F3227,H3227,J3227,K3227,L3227,M3227)</f>
        <v>81.4443652</v>
      </c>
      <c r="T3227" s="25" t="n">
        <f aca="false">SUM(F3227,H3227,J3227,K3227,L3227,M3227,Q3227)</f>
        <v>81.4443652</v>
      </c>
      <c r="AMH3227" s="13"/>
      <c r="AMI3227" s="0"/>
      <c r="AMJ3227" s="0"/>
    </row>
    <row r="3228" s="39" customFormat="true" ht="13.8" hidden="false" customHeight="false" outlineLevel="0" collapsed="false">
      <c r="A3228" s="27" t="n">
        <v>40308197</v>
      </c>
      <c r="B3228" s="28" t="s">
        <v>3257</v>
      </c>
      <c r="C3228" s="29" t="n">
        <v>0.1</v>
      </c>
      <c r="D3228" s="29" t="s">
        <v>2637</v>
      </c>
      <c r="E3228" s="27" t="s">
        <v>50</v>
      </c>
      <c r="F3228" s="19" t="n">
        <f aca="false">IF(C3228="",VLOOKUP(E3228,'PORTE E UCO'!$A$5:$D$46,4,0),VLOOKUP(E3228,'PORTE E UCO'!$A$5:$D$46,4,0)*C3228)</f>
        <v>1.7661556</v>
      </c>
      <c r="G3228" s="30" t="n">
        <v>4.05</v>
      </c>
      <c r="H3228" s="21" t="n">
        <f aca="false">G3228*$R$2</f>
        <v>79.6782096</v>
      </c>
      <c r="I3228" s="27" t="n">
        <v>0</v>
      </c>
      <c r="J3228" s="22" t="str">
        <f aca="false">IF(I3228&gt;=1,F3228*$J$2,"")</f>
        <v/>
      </c>
      <c r="K3228" s="22" t="str">
        <f aca="false">IF(I3228&gt;=2,F3228*$K$2,"")</f>
        <v/>
      </c>
      <c r="L3228" s="22" t="str">
        <f aca="false">IF(I3228&gt;=3,F3228*$L$2,"")</f>
        <v/>
      </c>
      <c r="M3228" s="22" t="str">
        <f aca="false">IF(I3228&gt;=4,F3228*$M$2,"")</f>
        <v/>
      </c>
      <c r="N3228" s="27" t="n">
        <v>0</v>
      </c>
      <c r="O3228" s="27" t="n">
        <v>0</v>
      </c>
      <c r="P3228" s="31" t="n">
        <v>0</v>
      </c>
      <c r="Q3228" s="32"/>
      <c r="R3228" s="38"/>
      <c r="S3228" s="25" t="n">
        <f aca="false">SUM(F3228,H3228,J3228,K3228,L3228,M3228)</f>
        <v>81.4443652</v>
      </c>
      <c r="T3228" s="25" t="n">
        <f aca="false">SUM(F3228,H3228,J3228,K3228,L3228,M3228,Q3228)</f>
        <v>81.4443652</v>
      </c>
      <c r="AMH3228" s="13"/>
      <c r="AMI3228" s="0"/>
      <c r="AMJ3228" s="0"/>
    </row>
    <row r="3229" s="39" customFormat="true" ht="13.8" hidden="false" customHeight="false" outlineLevel="0" collapsed="false">
      <c r="A3229" s="16" t="n">
        <v>40307867</v>
      </c>
      <c r="B3229" s="17" t="s">
        <v>3258</v>
      </c>
      <c r="C3229" s="18" t="n">
        <v>0.04</v>
      </c>
      <c r="D3229" s="18" t="s">
        <v>2637</v>
      </c>
      <c r="E3229" s="16" t="s">
        <v>50</v>
      </c>
      <c r="F3229" s="19" t="n">
        <f aca="false">IF(C3229="",VLOOKUP(E3229,'PORTE E UCO'!$A$5:$D$46,4,0),VLOOKUP(E3229,'PORTE E UCO'!$A$5:$D$46,4,0)*C3229)</f>
        <v>0.70646224</v>
      </c>
      <c r="G3229" s="20" t="n">
        <v>0.72</v>
      </c>
      <c r="H3229" s="21" t="n">
        <f aca="false">G3229*$R$2</f>
        <v>14.16501504</v>
      </c>
      <c r="I3229" s="16" t="n">
        <v>0</v>
      </c>
      <c r="J3229" s="22" t="str">
        <f aca="false">IF(I3229&gt;=1,F3229*$J$2,"")</f>
        <v/>
      </c>
      <c r="K3229" s="22" t="str">
        <f aca="false">IF(I3229&gt;=2,F3229*$K$2,"")</f>
        <v/>
      </c>
      <c r="L3229" s="22" t="str">
        <f aca="false">IF(I3229&gt;=3,F3229*$L$2,"")</f>
        <v/>
      </c>
      <c r="M3229" s="22" t="str">
        <f aca="false">IF(I3229&gt;=4,F3229*$M$2,"")</f>
        <v/>
      </c>
      <c r="N3229" s="16" t="n">
        <v>0</v>
      </c>
      <c r="O3229" s="16" t="n">
        <v>0</v>
      </c>
      <c r="P3229" s="23" t="n">
        <v>0</v>
      </c>
      <c r="Q3229" s="22"/>
      <c r="R3229" s="38"/>
      <c r="S3229" s="25" t="n">
        <f aca="false">SUM(F3229,H3229,J3229,K3229,L3229,M3229)</f>
        <v>14.87147728</v>
      </c>
      <c r="T3229" s="25" t="n">
        <f aca="false">SUM(F3229,H3229,J3229,K3229,L3229,M3229,Q3229)</f>
        <v>14.87147728</v>
      </c>
      <c r="AMH3229" s="13"/>
      <c r="AMI3229" s="0"/>
      <c r="AMJ3229" s="0"/>
    </row>
    <row r="3230" s="39" customFormat="true" ht="13.8" hidden="false" customHeight="false" outlineLevel="0" collapsed="false">
      <c r="A3230" s="27" t="n">
        <v>40308200</v>
      </c>
      <c r="B3230" s="28" t="s">
        <v>3259</v>
      </c>
      <c r="C3230" s="29" t="n">
        <v>0.04</v>
      </c>
      <c r="D3230" s="29" t="s">
        <v>2637</v>
      </c>
      <c r="E3230" s="27" t="s">
        <v>50</v>
      </c>
      <c r="F3230" s="19" t="n">
        <f aca="false">IF(C3230="",VLOOKUP(E3230,'PORTE E UCO'!$A$5:$D$46,4,0),VLOOKUP(E3230,'PORTE E UCO'!$A$5:$D$46,4,0)*C3230)</f>
        <v>0.70646224</v>
      </c>
      <c r="G3230" s="30" t="n">
        <v>0.72</v>
      </c>
      <c r="H3230" s="21" t="n">
        <f aca="false">G3230*$R$2</f>
        <v>14.16501504</v>
      </c>
      <c r="I3230" s="27" t="n">
        <v>0</v>
      </c>
      <c r="J3230" s="22" t="str">
        <f aca="false">IF(I3230&gt;=1,F3230*$J$2,"")</f>
        <v/>
      </c>
      <c r="K3230" s="22" t="str">
        <f aca="false">IF(I3230&gt;=2,F3230*$K$2,"")</f>
        <v/>
      </c>
      <c r="L3230" s="22" t="str">
        <f aca="false">IF(I3230&gt;=3,F3230*$L$2,"")</f>
        <v/>
      </c>
      <c r="M3230" s="22" t="str">
        <f aca="false">IF(I3230&gt;=4,F3230*$M$2,"")</f>
        <v/>
      </c>
      <c r="N3230" s="27" t="n">
        <v>0</v>
      </c>
      <c r="O3230" s="27" t="n">
        <v>0</v>
      </c>
      <c r="P3230" s="31" t="n">
        <v>0</v>
      </c>
      <c r="Q3230" s="32"/>
      <c r="R3230" s="38"/>
      <c r="S3230" s="25" t="n">
        <f aca="false">SUM(F3230,H3230,J3230,K3230,L3230,M3230)</f>
        <v>14.87147728</v>
      </c>
      <c r="T3230" s="25" t="n">
        <f aca="false">SUM(F3230,H3230,J3230,K3230,L3230,M3230,Q3230)</f>
        <v>14.87147728</v>
      </c>
      <c r="AMH3230" s="13"/>
      <c r="AMI3230" s="0"/>
      <c r="AMJ3230" s="0"/>
    </row>
    <row r="3231" s="39" customFormat="true" ht="13.8" hidden="false" customHeight="false" outlineLevel="0" collapsed="false">
      <c r="A3231" s="16" t="n">
        <v>40307875</v>
      </c>
      <c r="B3231" s="17" t="s">
        <v>3260</v>
      </c>
      <c r="C3231" s="18" t="n">
        <v>0.5</v>
      </c>
      <c r="D3231" s="18" t="s">
        <v>2637</v>
      </c>
      <c r="E3231" s="16" t="s">
        <v>50</v>
      </c>
      <c r="F3231" s="19" t="n">
        <f aca="false">IF(C3231="",VLOOKUP(E3231,'PORTE E UCO'!$A$5:$D$46,4,0),VLOOKUP(E3231,'PORTE E UCO'!$A$5:$D$46,4,0)*C3231)</f>
        <v>8.830778</v>
      </c>
      <c r="G3231" s="20" t="n">
        <v>15.588</v>
      </c>
      <c r="H3231" s="21" t="n">
        <f aca="false">G3231*$R$2</f>
        <v>306.672575616</v>
      </c>
      <c r="I3231" s="16" t="n">
        <v>0</v>
      </c>
      <c r="J3231" s="22" t="str">
        <f aca="false">IF(I3231&gt;=1,F3231*$J$2,"")</f>
        <v/>
      </c>
      <c r="K3231" s="22" t="str">
        <f aca="false">IF(I3231&gt;=2,F3231*$K$2,"")</f>
        <v/>
      </c>
      <c r="L3231" s="22" t="str">
        <f aca="false">IF(I3231&gt;=3,F3231*$L$2,"")</f>
        <v/>
      </c>
      <c r="M3231" s="22" t="str">
        <f aca="false">IF(I3231&gt;=4,F3231*$M$2,"")</f>
        <v/>
      </c>
      <c r="N3231" s="16" t="n">
        <v>0</v>
      </c>
      <c r="O3231" s="16" t="n">
        <v>0</v>
      </c>
      <c r="P3231" s="23" t="n">
        <v>0</v>
      </c>
      <c r="Q3231" s="22"/>
      <c r="R3231" s="38"/>
      <c r="S3231" s="25" t="n">
        <f aca="false">SUM(F3231,H3231,J3231,K3231,L3231,M3231)</f>
        <v>315.503353616</v>
      </c>
      <c r="T3231" s="25" t="n">
        <f aca="false">SUM(F3231,H3231,J3231,K3231,L3231,M3231,Q3231)</f>
        <v>315.503353616</v>
      </c>
      <c r="AMH3231" s="13"/>
      <c r="AMI3231" s="0"/>
      <c r="AMJ3231" s="0"/>
    </row>
    <row r="3232" s="39" customFormat="true" ht="13.8" hidden="false" customHeight="false" outlineLevel="0" collapsed="false">
      <c r="A3232" s="27" t="n">
        <v>40307883</v>
      </c>
      <c r="B3232" s="28" t="s">
        <v>3261</v>
      </c>
      <c r="C3232" s="29" t="n">
        <v>0.5</v>
      </c>
      <c r="D3232" s="29" t="s">
        <v>2637</v>
      </c>
      <c r="E3232" s="27" t="s">
        <v>50</v>
      </c>
      <c r="F3232" s="19" t="n">
        <f aca="false">IF(C3232="",VLOOKUP(E3232,'PORTE E UCO'!$A$5:$D$46,4,0),VLOOKUP(E3232,'PORTE E UCO'!$A$5:$D$46,4,0)*C3232)</f>
        <v>8.830778</v>
      </c>
      <c r="G3232" s="30" t="n">
        <v>15.588</v>
      </c>
      <c r="H3232" s="21" t="n">
        <f aca="false">G3232*$R$2</f>
        <v>306.672575616</v>
      </c>
      <c r="I3232" s="27" t="n">
        <v>0</v>
      </c>
      <c r="J3232" s="22" t="str">
        <f aca="false">IF(I3232&gt;=1,F3232*$J$2,"")</f>
        <v/>
      </c>
      <c r="K3232" s="22" t="str">
        <f aca="false">IF(I3232&gt;=2,F3232*$K$2,"")</f>
        <v/>
      </c>
      <c r="L3232" s="22" t="str">
        <f aca="false">IF(I3232&gt;=3,F3232*$L$2,"")</f>
        <v/>
      </c>
      <c r="M3232" s="22" t="str">
        <f aca="false">IF(I3232&gt;=4,F3232*$M$2,"")</f>
        <v/>
      </c>
      <c r="N3232" s="27" t="n">
        <v>0</v>
      </c>
      <c r="O3232" s="27" t="n">
        <v>0</v>
      </c>
      <c r="P3232" s="31" t="n">
        <v>0</v>
      </c>
      <c r="Q3232" s="32"/>
      <c r="R3232" s="38"/>
      <c r="S3232" s="25" t="n">
        <f aca="false">SUM(F3232,H3232,J3232,K3232,L3232,M3232)</f>
        <v>315.503353616</v>
      </c>
      <c r="T3232" s="25" t="n">
        <f aca="false">SUM(F3232,H3232,J3232,K3232,L3232,M3232,Q3232)</f>
        <v>315.503353616</v>
      </c>
      <c r="AMH3232" s="13"/>
      <c r="AMI3232" s="0"/>
      <c r="AMJ3232" s="0"/>
    </row>
    <row r="3233" s="39" customFormat="true" ht="13.8" hidden="false" customHeight="false" outlineLevel="0" collapsed="false">
      <c r="A3233" s="16" t="n">
        <v>40307891</v>
      </c>
      <c r="B3233" s="17" t="s">
        <v>3262</v>
      </c>
      <c r="C3233" s="18" t="n">
        <v>0.04</v>
      </c>
      <c r="D3233" s="18" t="s">
        <v>2637</v>
      </c>
      <c r="E3233" s="16" t="s">
        <v>50</v>
      </c>
      <c r="F3233" s="19" t="n">
        <f aca="false">IF(C3233="",VLOOKUP(E3233,'PORTE E UCO'!$A$5:$D$46,4,0),VLOOKUP(E3233,'PORTE E UCO'!$A$5:$D$46,4,0)*C3233)</f>
        <v>0.70646224</v>
      </c>
      <c r="G3233" s="20" t="n">
        <v>0.72</v>
      </c>
      <c r="H3233" s="21" t="n">
        <f aca="false">G3233*$R$2</f>
        <v>14.16501504</v>
      </c>
      <c r="I3233" s="16" t="n">
        <v>0</v>
      </c>
      <c r="J3233" s="22" t="str">
        <f aca="false">IF(I3233&gt;=1,F3233*$J$2,"")</f>
        <v/>
      </c>
      <c r="K3233" s="22" t="str">
        <f aca="false">IF(I3233&gt;=2,F3233*$K$2,"")</f>
        <v/>
      </c>
      <c r="L3233" s="22" t="str">
        <f aca="false">IF(I3233&gt;=3,F3233*$L$2,"")</f>
        <v/>
      </c>
      <c r="M3233" s="22" t="str">
        <f aca="false">IF(I3233&gt;=4,F3233*$M$2,"")</f>
        <v/>
      </c>
      <c r="N3233" s="16" t="n">
        <v>0</v>
      </c>
      <c r="O3233" s="16" t="n">
        <v>0</v>
      </c>
      <c r="P3233" s="23" t="n">
        <v>0</v>
      </c>
      <c r="Q3233" s="22"/>
      <c r="R3233" s="38"/>
      <c r="S3233" s="25" t="n">
        <f aca="false">SUM(F3233,H3233,J3233,K3233,L3233,M3233)</f>
        <v>14.87147728</v>
      </c>
      <c r="T3233" s="25" t="n">
        <f aca="false">SUM(F3233,H3233,J3233,K3233,L3233,M3233,Q3233)</f>
        <v>14.87147728</v>
      </c>
      <c r="AMH3233" s="13"/>
      <c r="AMI3233" s="0"/>
      <c r="AMJ3233" s="0"/>
    </row>
    <row r="3234" s="39" customFormat="true" ht="13.8" hidden="false" customHeight="false" outlineLevel="0" collapsed="false">
      <c r="A3234" s="27" t="n">
        <v>40309010</v>
      </c>
      <c r="B3234" s="28" t="s">
        <v>3263</v>
      </c>
      <c r="C3234" s="29" t="n">
        <v>0.25</v>
      </c>
      <c r="D3234" s="29" t="s">
        <v>2637</v>
      </c>
      <c r="E3234" s="27" t="s">
        <v>50</v>
      </c>
      <c r="F3234" s="19" t="n">
        <f aca="false">IF(C3234="",VLOOKUP(E3234,'PORTE E UCO'!$A$5:$D$46,4,0),VLOOKUP(E3234,'PORTE E UCO'!$A$5:$D$46,4,0)*C3234)</f>
        <v>4.415389</v>
      </c>
      <c r="G3234" s="30" t="n">
        <v>4.5</v>
      </c>
      <c r="H3234" s="21" t="n">
        <f aca="false">G3234*$R$2</f>
        <v>88.531344</v>
      </c>
      <c r="I3234" s="27" t="n">
        <v>0</v>
      </c>
      <c r="J3234" s="22" t="str">
        <f aca="false">IF(I3234&gt;=1,F3234*$J$2,"")</f>
        <v/>
      </c>
      <c r="K3234" s="22" t="str">
        <f aca="false">IF(I3234&gt;=2,F3234*$K$2,"")</f>
        <v/>
      </c>
      <c r="L3234" s="22" t="str">
        <f aca="false">IF(I3234&gt;=3,F3234*$L$2,"")</f>
        <v/>
      </c>
      <c r="M3234" s="22" t="str">
        <f aca="false">IF(I3234&gt;=4,F3234*$M$2,"")</f>
        <v/>
      </c>
      <c r="N3234" s="27" t="n">
        <v>0</v>
      </c>
      <c r="O3234" s="27" t="n">
        <v>0</v>
      </c>
      <c r="P3234" s="31" t="n">
        <v>0</v>
      </c>
      <c r="Q3234" s="32"/>
      <c r="R3234" s="38"/>
      <c r="S3234" s="25" t="n">
        <f aca="false">SUM(F3234,H3234,J3234,K3234,L3234,M3234)</f>
        <v>92.946733</v>
      </c>
      <c r="T3234" s="25" t="n">
        <f aca="false">SUM(F3234,H3234,J3234,K3234,L3234,M3234,Q3234)</f>
        <v>92.946733</v>
      </c>
      <c r="AMH3234" s="13"/>
      <c r="AMI3234" s="0"/>
      <c r="AMJ3234" s="0"/>
    </row>
    <row r="3235" s="39" customFormat="true" ht="13.8" hidden="false" customHeight="false" outlineLevel="0" collapsed="false">
      <c r="A3235" s="16" t="n">
        <v>40309304</v>
      </c>
      <c r="B3235" s="17" t="s">
        <v>3264</v>
      </c>
      <c r="C3235" s="18" t="n">
        <v>0.04</v>
      </c>
      <c r="D3235" s="18" t="s">
        <v>2637</v>
      </c>
      <c r="E3235" s="16" t="s">
        <v>50</v>
      </c>
      <c r="F3235" s="19" t="n">
        <f aca="false">IF(C3235="",VLOOKUP(E3235,'PORTE E UCO'!$A$5:$D$46,4,0),VLOOKUP(E3235,'PORTE E UCO'!$A$5:$D$46,4,0)*C3235)</f>
        <v>0.70646224</v>
      </c>
      <c r="G3235" s="20" t="n">
        <v>2.187</v>
      </c>
      <c r="H3235" s="21" t="n">
        <f aca="false">G3235*$R$2</f>
        <v>43.026233184</v>
      </c>
      <c r="I3235" s="16" t="n">
        <v>0</v>
      </c>
      <c r="J3235" s="22" t="str">
        <f aca="false">IF(I3235&gt;=1,F3235*$J$2,"")</f>
        <v/>
      </c>
      <c r="K3235" s="22" t="str">
        <f aca="false">IF(I3235&gt;=2,F3235*$K$2,"")</f>
        <v/>
      </c>
      <c r="L3235" s="22" t="str">
        <f aca="false">IF(I3235&gt;=3,F3235*$L$2,"")</f>
        <v/>
      </c>
      <c r="M3235" s="22" t="str">
        <f aca="false">IF(I3235&gt;=4,F3235*$M$2,"")</f>
        <v/>
      </c>
      <c r="N3235" s="16" t="n">
        <v>0</v>
      </c>
      <c r="O3235" s="16" t="n">
        <v>0</v>
      </c>
      <c r="P3235" s="23" t="n">
        <v>0</v>
      </c>
      <c r="Q3235" s="22"/>
      <c r="R3235" s="38"/>
      <c r="S3235" s="25" t="n">
        <f aca="false">SUM(F3235,H3235,J3235,K3235,L3235,M3235)</f>
        <v>43.732695424</v>
      </c>
      <c r="T3235" s="25" t="n">
        <f aca="false">SUM(F3235,H3235,J3235,K3235,L3235,M3235,Q3235)</f>
        <v>43.732695424</v>
      </c>
      <c r="AMH3235" s="13"/>
      <c r="AMI3235" s="0"/>
      <c r="AMJ3235" s="0"/>
    </row>
    <row r="3236" s="39" customFormat="true" ht="13.8" hidden="false" customHeight="false" outlineLevel="0" collapsed="false">
      <c r="A3236" s="27" t="n">
        <v>40309029</v>
      </c>
      <c r="B3236" s="28" t="s">
        <v>3265</v>
      </c>
      <c r="C3236" s="29" t="n">
        <v>0.04</v>
      </c>
      <c r="D3236" s="29" t="s">
        <v>2637</v>
      </c>
      <c r="E3236" s="27" t="s">
        <v>50</v>
      </c>
      <c r="F3236" s="19" t="n">
        <f aca="false">IF(C3236="",VLOOKUP(E3236,'PORTE E UCO'!$A$5:$D$46,4,0),VLOOKUP(E3236,'PORTE E UCO'!$A$5:$D$46,4,0)*C3236)</f>
        <v>0.70646224</v>
      </c>
      <c r="G3236" s="30" t="n">
        <v>1.17</v>
      </c>
      <c r="H3236" s="21" t="n">
        <f aca="false">G3236*$R$2</f>
        <v>23.01814944</v>
      </c>
      <c r="I3236" s="27" t="n">
        <v>0</v>
      </c>
      <c r="J3236" s="22" t="str">
        <f aca="false">IF(I3236&gt;=1,F3236*$J$2,"")</f>
        <v/>
      </c>
      <c r="K3236" s="22" t="str">
        <f aca="false">IF(I3236&gt;=2,F3236*$K$2,"")</f>
        <v/>
      </c>
      <c r="L3236" s="22" t="str">
        <f aca="false">IF(I3236&gt;=3,F3236*$L$2,"")</f>
        <v/>
      </c>
      <c r="M3236" s="22" t="str">
        <f aca="false">IF(I3236&gt;=4,F3236*$M$2,"")</f>
        <v/>
      </c>
      <c r="N3236" s="27" t="n">
        <v>0</v>
      </c>
      <c r="O3236" s="27" t="n">
        <v>0</v>
      </c>
      <c r="P3236" s="31" t="n">
        <v>0</v>
      </c>
      <c r="Q3236" s="32"/>
      <c r="R3236" s="38"/>
      <c r="S3236" s="25" t="n">
        <f aca="false">SUM(F3236,H3236,J3236,K3236,L3236,M3236)</f>
        <v>23.72461168</v>
      </c>
      <c r="T3236" s="25" t="n">
        <f aca="false">SUM(F3236,H3236,J3236,K3236,L3236,M3236,Q3236)</f>
        <v>23.72461168</v>
      </c>
      <c r="AMH3236" s="13"/>
      <c r="AMI3236" s="0"/>
      <c r="AMJ3236" s="0"/>
    </row>
    <row r="3237" s="39" customFormat="true" ht="13.8" hidden="false" customHeight="false" outlineLevel="0" collapsed="false">
      <c r="A3237" s="16" t="n">
        <v>40309037</v>
      </c>
      <c r="B3237" s="17" t="s">
        <v>3266</v>
      </c>
      <c r="C3237" s="18" t="n">
        <v>0.01</v>
      </c>
      <c r="D3237" s="18" t="s">
        <v>2637</v>
      </c>
      <c r="E3237" s="16" t="s">
        <v>50</v>
      </c>
      <c r="F3237" s="19" t="n">
        <f aca="false">IF(C3237="",VLOOKUP(E3237,'PORTE E UCO'!$A$5:$D$46,4,0),VLOOKUP(E3237,'PORTE E UCO'!$A$5:$D$46,4,0)*C3237)</f>
        <v>0.17661556</v>
      </c>
      <c r="G3237" s="20" t="n">
        <v>0.783</v>
      </c>
      <c r="H3237" s="21" t="n">
        <f aca="false">G3237*$R$2</f>
        <v>15.404453856</v>
      </c>
      <c r="I3237" s="16" t="n">
        <v>0</v>
      </c>
      <c r="J3237" s="22" t="str">
        <f aca="false">IF(I3237&gt;=1,F3237*$J$2,"")</f>
        <v/>
      </c>
      <c r="K3237" s="22" t="str">
        <f aca="false">IF(I3237&gt;=2,F3237*$K$2,"")</f>
        <v/>
      </c>
      <c r="L3237" s="22" t="str">
        <f aca="false">IF(I3237&gt;=3,F3237*$L$2,"")</f>
        <v/>
      </c>
      <c r="M3237" s="22" t="str">
        <f aca="false">IF(I3237&gt;=4,F3237*$M$2,"")</f>
        <v/>
      </c>
      <c r="N3237" s="16" t="n">
        <v>0</v>
      </c>
      <c r="O3237" s="16" t="n">
        <v>0</v>
      </c>
      <c r="P3237" s="23" t="n">
        <v>0</v>
      </c>
      <c r="Q3237" s="22"/>
      <c r="R3237" s="38"/>
      <c r="S3237" s="25" t="n">
        <f aca="false">SUM(F3237,H3237,J3237,K3237,L3237,M3237)</f>
        <v>15.581069416</v>
      </c>
      <c r="T3237" s="25" t="n">
        <f aca="false">SUM(F3237,H3237,J3237,K3237,L3237,M3237,Q3237)</f>
        <v>15.581069416</v>
      </c>
      <c r="AMH3237" s="13"/>
      <c r="AMI3237" s="0"/>
      <c r="AMJ3237" s="0"/>
    </row>
    <row r="3238" s="39" customFormat="true" ht="14.95" hidden="false" customHeight="false" outlineLevel="0" collapsed="false">
      <c r="A3238" s="27" t="n">
        <v>40309045</v>
      </c>
      <c r="B3238" s="28" t="s">
        <v>3267</v>
      </c>
      <c r="C3238" s="29" t="n">
        <v>0.1</v>
      </c>
      <c r="D3238" s="29" t="s">
        <v>2637</v>
      </c>
      <c r="E3238" s="27" t="s">
        <v>50</v>
      </c>
      <c r="F3238" s="19" t="n">
        <f aca="false">IF(C3238="",VLOOKUP(E3238,'PORTE E UCO'!$A$5:$D$46,4,0),VLOOKUP(E3238,'PORTE E UCO'!$A$5:$D$46,4,0)*C3238)</f>
        <v>1.7661556</v>
      </c>
      <c r="G3238" s="30" t="n">
        <v>3.474</v>
      </c>
      <c r="H3238" s="21" t="n">
        <f aca="false">G3238*$R$2</f>
        <v>68.346197568</v>
      </c>
      <c r="I3238" s="27" t="n">
        <v>0</v>
      </c>
      <c r="J3238" s="22" t="str">
        <f aca="false">IF(I3238&gt;=1,F3238*$J$2,"")</f>
        <v/>
      </c>
      <c r="K3238" s="22" t="str">
        <f aca="false">IF(I3238&gt;=2,F3238*$K$2,"")</f>
        <v/>
      </c>
      <c r="L3238" s="22" t="str">
        <f aca="false">IF(I3238&gt;=3,F3238*$L$2,"")</f>
        <v/>
      </c>
      <c r="M3238" s="22" t="str">
        <f aca="false">IF(I3238&gt;=4,F3238*$M$2,"")</f>
        <v/>
      </c>
      <c r="N3238" s="27" t="n">
        <v>0</v>
      </c>
      <c r="O3238" s="27" t="n">
        <v>0</v>
      </c>
      <c r="P3238" s="31" t="n">
        <v>0</v>
      </c>
      <c r="Q3238" s="32"/>
      <c r="R3238" s="38"/>
      <c r="S3238" s="25" t="n">
        <f aca="false">SUM(F3238,H3238,J3238,K3238,L3238,M3238)</f>
        <v>70.112353168</v>
      </c>
      <c r="T3238" s="25" t="n">
        <f aca="false">SUM(F3238,H3238,J3238,K3238,L3238,M3238,Q3238)</f>
        <v>70.112353168</v>
      </c>
      <c r="AMH3238" s="13"/>
      <c r="AMI3238" s="0"/>
      <c r="AMJ3238" s="0"/>
    </row>
    <row r="3239" s="39" customFormat="true" ht="13.8" hidden="false" customHeight="false" outlineLevel="0" collapsed="false">
      <c r="A3239" s="16" t="n">
        <v>40309401</v>
      </c>
      <c r="B3239" s="17" t="s">
        <v>3268</v>
      </c>
      <c r="C3239" s="18" t="n">
        <v>0.01</v>
      </c>
      <c r="D3239" s="18" t="s">
        <v>2637</v>
      </c>
      <c r="E3239" s="16" t="s">
        <v>50</v>
      </c>
      <c r="F3239" s="19" t="n">
        <f aca="false">IF(C3239="",VLOOKUP(E3239,'PORTE E UCO'!$A$5:$D$46,4,0),VLOOKUP(E3239,'PORTE E UCO'!$A$5:$D$46,4,0)*C3239)</f>
        <v>0.17661556</v>
      </c>
      <c r="G3239" s="20" t="n">
        <v>0.387</v>
      </c>
      <c r="H3239" s="21" t="n">
        <f aca="false">G3239*$R$2</f>
        <v>7.613695584</v>
      </c>
      <c r="I3239" s="16" t="n">
        <v>0</v>
      </c>
      <c r="J3239" s="22" t="str">
        <f aca="false">IF(I3239&gt;=1,F3239*$J$2,"")</f>
        <v/>
      </c>
      <c r="K3239" s="22" t="str">
        <f aca="false">IF(I3239&gt;=2,F3239*$K$2,"")</f>
        <v/>
      </c>
      <c r="L3239" s="22" t="str">
        <f aca="false">IF(I3239&gt;=3,F3239*$L$2,"")</f>
        <v/>
      </c>
      <c r="M3239" s="22" t="str">
        <f aca="false">IF(I3239&gt;=4,F3239*$M$2,"")</f>
        <v/>
      </c>
      <c r="N3239" s="16" t="n">
        <v>0</v>
      </c>
      <c r="O3239" s="16" t="n">
        <v>0</v>
      </c>
      <c r="P3239" s="23" t="n">
        <v>0</v>
      </c>
      <c r="Q3239" s="22"/>
      <c r="R3239" s="38"/>
      <c r="S3239" s="25" t="n">
        <f aca="false">SUM(F3239,H3239,J3239,K3239,L3239,M3239)</f>
        <v>7.790311144</v>
      </c>
      <c r="T3239" s="25" t="n">
        <f aca="false">SUM(F3239,H3239,J3239,K3239,L3239,M3239,Q3239)</f>
        <v>7.790311144</v>
      </c>
      <c r="AMH3239" s="13"/>
      <c r="AMI3239" s="0"/>
      <c r="AMJ3239" s="0"/>
    </row>
    <row r="3240" s="39" customFormat="true" ht="13.8" hidden="false" customHeight="false" outlineLevel="0" collapsed="false">
      <c r="A3240" s="27" t="n">
        <v>40309053</v>
      </c>
      <c r="B3240" s="28" t="s">
        <v>3269</v>
      </c>
      <c r="C3240" s="29" t="n">
        <v>0.04</v>
      </c>
      <c r="D3240" s="29" t="s">
        <v>2637</v>
      </c>
      <c r="E3240" s="27" t="s">
        <v>50</v>
      </c>
      <c r="F3240" s="19" t="n">
        <f aca="false">IF(C3240="",VLOOKUP(E3240,'PORTE E UCO'!$A$5:$D$46,4,0),VLOOKUP(E3240,'PORTE E UCO'!$A$5:$D$46,4,0)*C3240)</f>
        <v>0.70646224</v>
      </c>
      <c r="G3240" s="30" t="n">
        <v>1.8</v>
      </c>
      <c r="H3240" s="21" t="n">
        <f aca="false">G3240*$R$2</f>
        <v>35.4125376</v>
      </c>
      <c r="I3240" s="27" t="n">
        <v>0</v>
      </c>
      <c r="J3240" s="22" t="str">
        <f aca="false">IF(I3240&gt;=1,F3240*$J$2,"")</f>
        <v/>
      </c>
      <c r="K3240" s="22" t="str">
        <f aca="false">IF(I3240&gt;=2,F3240*$K$2,"")</f>
        <v/>
      </c>
      <c r="L3240" s="22" t="str">
        <f aca="false">IF(I3240&gt;=3,F3240*$L$2,"")</f>
        <v/>
      </c>
      <c r="M3240" s="22" t="str">
        <f aca="false">IF(I3240&gt;=4,F3240*$M$2,"")</f>
        <v/>
      </c>
      <c r="N3240" s="27" t="n">
        <v>0</v>
      </c>
      <c r="O3240" s="27" t="n">
        <v>0</v>
      </c>
      <c r="P3240" s="31" t="n">
        <v>0</v>
      </c>
      <c r="Q3240" s="32"/>
      <c r="R3240" s="38"/>
      <c r="S3240" s="25" t="n">
        <f aca="false">SUM(F3240,H3240,J3240,K3240,L3240,M3240)</f>
        <v>36.11899984</v>
      </c>
      <c r="T3240" s="25" t="n">
        <f aca="false">SUM(F3240,H3240,J3240,K3240,L3240,M3240,Q3240)</f>
        <v>36.11899984</v>
      </c>
      <c r="AMH3240" s="13"/>
      <c r="AMI3240" s="0"/>
      <c r="AMJ3240" s="0"/>
    </row>
    <row r="3241" s="39" customFormat="true" ht="13.8" hidden="false" customHeight="false" outlineLevel="0" collapsed="false">
      <c r="A3241" s="16" t="n">
        <v>40309509</v>
      </c>
      <c r="B3241" s="17" t="s">
        <v>3270</v>
      </c>
      <c r="C3241" s="18" t="n">
        <v>0.04</v>
      </c>
      <c r="D3241" s="18" t="s">
        <v>2637</v>
      </c>
      <c r="E3241" s="16" t="s">
        <v>50</v>
      </c>
      <c r="F3241" s="19" t="n">
        <f aca="false">IF(C3241="",VLOOKUP(E3241,'PORTE E UCO'!$A$5:$D$46,4,0),VLOOKUP(E3241,'PORTE E UCO'!$A$5:$D$46,4,0)*C3241)</f>
        <v>0.70646224</v>
      </c>
      <c r="G3241" s="20" t="n">
        <v>0.81</v>
      </c>
      <c r="H3241" s="21" t="n">
        <f aca="false">G3241*$R$2</f>
        <v>15.93564192</v>
      </c>
      <c r="I3241" s="16" t="n">
        <v>0</v>
      </c>
      <c r="J3241" s="22" t="str">
        <f aca="false">IF(I3241&gt;=1,F3241*$J$2,"")</f>
        <v/>
      </c>
      <c r="K3241" s="22" t="str">
        <f aca="false">IF(I3241&gt;=2,F3241*$K$2,"")</f>
        <v/>
      </c>
      <c r="L3241" s="22" t="str">
        <f aca="false">IF(I3241&gt;=3,F3241*$L$2,"")</f>
        <v/>
      </c>
      <c r="M3241" s="22" t="str">
        <f aca="false">IF(I3241&gt;=4,F3241*$M$2,"")</f>
        <v/>
      </c>
      <c r="N3241" s="16" t="n">
        <v>0</v>
      </c>
      <c r="O3241" s="16" t="n">
        <v>0</v>
      </c>
      <c r="P3241" s="23" t="n">
        <v>0</v>
      </c>
      <c r="Q3241" s="22"/>
      <c r="R3241" s="38"/>
      <c r="S3241" s="25" t="n">
        <f aca="false">SUM(F3241,H3241,J3241,K3241,L3241,M3241)</f>
        <v>16.64210416</v>
      </c>
      <c r="T3241" s="25" t="n">
        <f aca="false">SUM(F3241,H3241,J3241,K3241,L3241,M3241,Q3241)</f>
        <v>16.64210416</v>
      </c>
      <c r="AMH3241" s="13"/>
      <c r="AMI3241" s="0"/>
      <c r="AMJ3241" s="0"/>
    </row>
    <row r="3242" s="39" customFormat="true" ht="13.8" hidden="false" customHeight="false" outlineLevel="0" collapsed="false">
      <c r="A3242" s="27" t="n">
        <v>40309061</v>
      </c>
      <c r="B3242" s="28" t="s">
        <v>3271</v>
      </c>
      <c r="C3242" s="29" t="n">
        <v>0.04</v>
      </c>
      <c r="D3242" s="29" t="s">
        <v>2637</v>
      </c>
      <c r="E3242" s="27" t="s">
        <v>50</v>
      </c>
      <c r="F3242" s="19" t="n">
        <f aca="false">IF(C3242="",VLOOKUP(E3242,'PORTE E UCO'!$A$5:$D$46,4,0),VLOOKUP(E3242,'PORTE E UCO'!$A$5:$D$46,4,0)*C3242)</f>
        <v>0.70646224</v>
      </c>
      <c r="G3242" s="30" t="n">
        <v>2.25</v>
      </c>
      <c r="H3242" s="21" t="n">
        <f aca="false">G3242*$R$2</f>
        <v>44.265672</v>
      </c>
      <c r="I3242" s="27" t="n">
        <v>0</v>
      </c>
      <c r="J3242" s="22" t="str">
        <f aca="false">IF(I3242&gt;=1,F3242*$J$2,"")</f>
        <v/>
      </c>
      <c r="K3242" s="22" t="str">
        <f aca="false">IF(I3242&gt;=2,F3242*$K$2,"")</f>
        <v/>
      </c>
      <c r="L3242" s="22" t="str">
        <f aca="false">IF(I3242&gt;=3,F3242*$L$2,"")</f>
        <v/>
      </c>
      <c r="M3242" s="22" t="str">
        <f aca="false">IF(I3242&gt;=4,F3242*$M$2,"")</f>
        <v/>
      </c>
      <c r="N3242" s="27" t="n">
        <v>0</v>
      </c>
      <c r="O3242" s="27" t="n">
        <v>0</v>
      </c>
      <c r="P3242" s="31" t="n">
        <v>0</v>
      </c>
      <c r="Q3242" s="32"/>
      <c r="R3242" s="38"/>
      <c r="S3242" s="25" t="n">
        <f aca="false">SUM(F3242,H3242,J3242,K3242,L3242,M3242)</f>
        <v>44.97213424</v>
      </c>
      <c r="T3242" s="25" t="n">
        <f aca="false">SUM(F3242,H3242,J3242,K3242,L3242,M3242,Q3242)</f>
        <v>44.97213424</v>
      </c>
      <c r="AMH3242" s="13"/>
      <c r="AMI3242" s="0"/>
      <c r="AMJ3242" s="0"/>
    </row>
    <row r="3243" s="39" customFormat="true" ht="13.8" hidden="false" customHeight="false" outlineLevel="0" collapsed="false">
      <c r="A3243" s="16" t="n">
        <v>40309410</v>
      </c>
      <c r="B3243" s="17" t="s">
        <v>3272</v>
      </c>
      <c r="C3243" s="18" t="n">
        <v>0.01</v>
      </c>
      <c r="D3243" s="18" t="s">
        <v>2637</v>
      </c>
      <c r="E3243" s="16" t="s">
        <v>50</v>
      </c>
      <c r="F3243" s="19" t="n">
        <f aca="false">IF(C3243="",VLOOKUP(E3243,'PORTE E UCO'!$A$5:$D$46,4,0),VLOOKUP(E3243,'PORTE E UCO'!$A$5:$D$46,4,0)*C3243)</f>
        <v>0.17661556</v>
      </c>
      <c r="G3243" s="20" t="n">
        <v>0.387</v>
      </c>
      <c r="H3243" s="21" t="n">
        <f aca="false">G3243*$R$2</f>
        <v>7.613695584</v>
      </c>
      <c r="I3243" s="16" t="n">
        <v>0</v>
      </c>
      <c r="J3243" s="22" t="str">
        <f aca="false">IF(I3243&gt;=1,F3243*$J$2,"")</f>
        <v/>
      </c>
      <c r="K3243" s="22" t="str">
        <f aca="false">IF(I3243&gt;=2,F3243*$K$2,"")</f>
        <v/>
      </c>
      <c r="L3243" s="22" t="str">
        <f aca="false">IF(I3243&gt;=3,F3243*$L$2,"")</f>
        <v/>
      </c>
      <c r="M3243" s="22" t="str">
        <f aca="false">IF(I3243&gt;=4,F3243*$M$2,"")</f>
        <v/>
      </c>
      <c r="N3243" s="16" t="n">
        <v>0</v>
      </c>
      <c r="O3243" s="16" t="n">
        <v>0</v>
      </c>
      <c r="P3243" s="23" t="n">
        <v>0</v>
      </c>
      <c r="Q3243" s="22"/>
      <c r="R3243" s="38"/>
      <c r="S3243" s="25" t="n">
        <f aca="false">SUM(F3243,H3243,J3243,K3243,L3243,M3243)</f>
        <v>7.790311144</v>
      </c>
      <c r="T3243" s="25" t="n">
        <f aca="false">SUM(F3243,H3243,J3243,K3243,L3243,M3243,Q3243)</f>
        <v>7.790311144</v>
      </c>
      <c r="AMH3243" s="13"/>
      <c r="AMI3243" s="0"/>
      <c r="AMJ3243" s="0"/>
    </row>
    <row r="3244" s="39" customFormat="true" ht="14.95" hidden="false" customHeight="false" outlineLevel="0" collapsed="false">
      <c r="A3244" s="27" t="n">
        <v>40309312</v>
      </c>
      <c r="B3244" s="28" t="s">
        <v>3273</v>
      </c>
      <c r="C3244" s="29" t="n">
        <v>0.1</v>
      </c>
      <c r="D3244" s="29" t="s">
        <v>2637</v>
      </c>
      <c r="E3244" s="27" t="s">
        <v>50</v>
      </c>
      <c r="F3244" s="19" t="n">
        <f aca="false">IF(C3244="",VLOOKUP(E3244,'PORTE E UCO'!$A$5:$D$46,4,0),VLOOKUP(E3244,'PORTE E UCO'!$A$5:$D$46,4,0)*C3244)</f>
        <v>1.7661556</v>
      </c>
      <c r="G3244" s="30" t="n">
        <v>3.177</v>
      </c>
      <c r="H3244" s="21" t="n">
        <f aca="false">G3244*$R$2</f>
        <v>62.503128864</v>
      </c>
      <c r="I3244" s="27" t="n">
        <v>0</v>
      </c>
      <c r="J3244" s="22" t="str">
        <f aca="false">IF(I3244&gt;=1,F3244*$J$2,"")</f>
        <v/>
      </c>
      <c r="K3244" s="22" t="str">
        <f aca="false">IF(I3244&gt;=2,F3244*$K$2,"")</f>
        <v/>
      </c>
      <c r="L3244" s="22" t="str">
        <f aca="false">IF(I3244&gt;=3,F3244*$L$2,"")</f>
        <v/>
      </c>
      <c r="M3244" s="22" t="str">
        <f aca="false">IF(I3244&gt;=4,F3244*$M$2,"")</f>
        <v/>
      </c>
      <c r="N3244" s="27" t="n">
        <v>0</v>
      </c>
      <c r="O3244" s="27" t="n">
        <v>0</v>
      </c>
      <c r="P3244" s="31" t="n">
        <v>0</v>
      </c>
      <c r="Q3244" s="32"/>
      <c r="R3244" s="38"/>
      <c r="S3244" s="25" t="n">
        <f aca="false">SUM(F3244,H3244,J3244,K3244,L3244,M3244)</f>
        <v>64.269284464</v>
      </c>
      <c r="T3244" s="25" t="n">
        <f aca="false">SUM(F3244,H3244,J3244,K3244,L3244,M3244,Q3244)</f>
        <v>64.269284464</v>
      </c>
      <c r="AMH3244" s="13"/>
      <c r="AMI3244" s="0"/>
      <c r="AMJ3244" s="0"/>
    </row>
    <row r="3245" s="39" customFormat="true" ht="14.95" hidden="false" customHeight="false" outlineLevel="0" collapsed="false">
      <c r="A3245" s="16" t="n">
        <v>40309320</v>
      </c>
      <c r="B3245" s="17" t="s">
        <v>3274</v>
      </c>
      <c r="C3245" s="18" t="n">
        <v>0.1</v>
      </c>
      <c r="D3245" s="18" t="s">
        <v>2637</v>
      </c>
      <c r="E3245" s="16" t="s">
        <v>50</v>
      </c>
      <c r="F3245" s="19" t="n">
        <f aca="false">IF(C3245="",VLOOKUP(E3245,'PORTE E UCO'!$A$5:$D$46,4,0),VLOOKUP(E3245,'PORTE E UCO'!$A$5:$D$46,4,0)*C3245)</f>
        <v>1.7661556</v>
      </c>
      <c r="G3245" s="20" t="n">
        <v>3.177</v>
      </c>
      <c r="H3245" s="21" t="n">
        <f aca="false">G3245*$R$2</f>
        <v>62.503128864</v>
      </c>
      <c r="I3245" s="16" t="n">
        <v>0</v>
      </c>
      <c r="J3245" s="22" t="str">
        <f aca="false">IF(I3245&gt;=1,F3245*$J$2,"")</f>
        <v/>
      </c>
      <c r="K3245" s="22" t="str">
        <f aca="false">IF(I3245&gt;=2,F3245*$K$2,"")</f>
        <v/>
      </c>
      <c r="L3245" s="22" t="str">
        <f aca="false">IF(I3245&gt;=3,F3245*$L$2,"")</f>
        <v/>
      </c>
      <c r="M3245" s="22" t="str">
        <f aca="false">IF(I3245&gt;=4,F3245*$M$2,"")</f>
        <v/>
      </c>
      <c r="N3245" s="16" t="n">
        <v>0</v>
      </c>
      <c r="O3245" s="16" t="n">
        <v>0</v>
      </c>
      <c r="P3245" s="23" t="n">
        <v>0</v>
      </c>
      <c r="Q3245" s="22"/>
      <c r="R3245" s="38"/>
      <c r="S3245" s="25" t="n">
        <f aca="false">SUM(F3245,H3245,J3245,K3245,L3245,M3245)</f>
        <v>64.269284464</v>
      </c>
      <c r="T3245" s="25" t="n">
        <f aca="false">SUM(F3245,H3245,J3245,K3245,L3245,M3245,Q3245)</f>
        <v>64.269284464</v>
      </c>
      <c r="AMH3245" s="13"/>
      <c r="AMI3245" s="0"/>
      <c r="AMJ3245" s="0"/>
    </row>
    <row r="3246" s="39" customFormat="true" ht="14.95" hidden="false" customHeight="false" outlineLevel="0" collapsed="false">
      <c r="A3246" s="27" t="n">
        <v>40309428</v>
      </c>
      <c r="B3246" s="28" t="s">
        <v>3275</v>
      </c>
      <c r="C3246" s="29" t="n">
        <v>0.04</v>
      </c>
      <c r="D3246" s="29" t="s">
        <v>2637</v>
      </c>
      <c r="E3246" s="27" t="s">
        <v>50</v>
      </c>
      <c r="F3246" s="19" t="n">
        <f aca="false">IF(C3246="",VLOOKUP(E3246,'PORTE E UCO'!$A$5:$D$46,4,0),VLOOKUP(E3246,'PORTE E UCO'!$A$5:$D$46,4,0)*C3246)</f>
        <v>0.70646224</v>
      </c>
      <c r="G3246" s="30" t="n">
        <v>1.44</v>
      </c>
      <c r="H3246" s="21" t="n">
        <f aca="false">G3246*$R$2</f>
        <v>28.33003008</v>
      </c>
      <c r="I3246" s="27" t="n">
        <v>0</v>
      </c>
      <c r="J3246" s="22" t="str">
        <f aca="false">IF(I3246&gt;=1,F3246*$J$2,"")</f>
        <v/>
      </c>
      <c r="K3246" s="22" t="str">
        <f aca="false">IF(I3246&gt;=2,F3246*$K$2,"")</f>
        <v/>
      </c>
      <c r="L3246" s="22" t="str">
        <f aca="false">IF(I3246&gt;=3,F3246*$L$2,"")</f>
        <v/>
      </c>
      <c r="M3246" s="22" t="str">
        <f aca="false">IF(I3246&gt;=4,F3246*$M$2,"")</f>
        <v/>
      </c>
      <c r="N3246" s="27" t="n">
        <v>0</v>
      </c>
      <c r="O3246" s="27" t="n">
        <v>0</v>
      </c>
      <c r="P3246" s="31" t="n">
        <v>0</v>
      </c>
      <c r="Q3246" s="32"/>
      <c r="R3246" s="38"/>
      <c r="S3246" s="25" t="n">
        <f aca="false">SUM(F3246,H3246,J3246,K3246,L3246,M3246)</f>
        <v>29.03649232</v>
      </c>
      <c r="T3246" s="25" t="n">
        <f aca="false">SUM(F3246,H3246,J3246,K3246,L3246,M3246,Q3246)</f>
        <v>29.03649232</v>
      </c>
      <c r="AMH3246" s="13"/>
      <c r="AMI3246" s="0"/>
      <c r="AMJ3246" s="0"/>
    </row>
    <row r="3247" s="39" customFormat="true" ht="14.95" hidden="false" customHeight="false" outlineLevel="0" collapsed="false">
      <c r="A3247" s="16" t="n">
        <v>40309070</v>
      </c>
      <c r="B3247" s="17" t="s">
        <v>3276</v>
      </c>
      <c r="C3247" s="18" t="n">
        <v>0.04</v>
      </c>
      <c r="D3247" s="18" t="s">
        <v>2637</v>
      </c>
      <c r="E3247" s="16" t="s">
        <v>50</v>
      </c>
      <c r="F3247" s="19" t="n">
        <f aca="false">IF(C3247="",VLOOKUP(E3247,'PORTE E UCO'!$A$5:$D$46,4,0),VLOOKUP(E3247,'PORTE E UCO'!$A$5:$D$46,4,0)*C3247)</f>
        <v>0.70646224</v>
      </c>
      <c r="G3247" s="20" t="n">
        <v>2.25</v>
      </c>
      <c r="H3247" s="21" t="n">
        <f aca="false">G3247*$R$2</f>
        <v>44.265672</v>
      </c>
      <c r="I3247" s="16" t="n">
        <v>0</v>
      </c>
      <c r="J3247" s="22" t="str">
        <f aca="false">IF(I3247&gt;=1,F3247*$J$2,"")</f>
        <v/>
      </c>
      <c r="K3247" s="22" t="str">
        <f aca="false">IF(I3247&gt;=2,F3247*$K$2,"")</f>
        <v/>
      </c>
      <c r="L3247" s="22" t="str">
        <f aca="false">IF(I3247&gt;=3,F3247*$L$2,"")</f>
        <v/>
      </c>
      <c r="M3247" s="22" t="str">
        <f aca="false">IF(I3247&gt;=4,F3247*$M$2,"")</f>
        <v/>
      </c>
      <c r="N3247" s="16" t="n">
        <v>0</v>
      </c>
      <c r="O3247" s="16" t="n">
        <v>0</v>
      </c>
      <c r="P3247" s="23" t="n">
        <v>0</v>
      </c>
      <c r="Q3247" s="22"/>
      <c r="R3247" s="38"/>
      <c r="S3247" s="25" t="n">
        <f aca="false">SUM(F3247,H3247,J3247,K3247,L3247,M3247)</f>
        <v>44.97213424</v>
      </c>
      <c r="T3247" s="25" t="n">
        <f aca="false">SUM(F3247,H3247,J3247,K3247,L3247,M3247,Q3247)</f>
        <v>44.97213424</v>
      </c>
      <c r="AMH3247" s="13"/>
      <c r="AMI3247" s="0"/>
      <c r="AMJ3247" s="0"/>
    </row>
    <row r="3248" s="39" customFormat="true" ht="14.95" hidden="false" customHeight="false" outlineLevel="0" collapsed="false">
      <c r="A3248" s="27" t="n">
        <v>40309088</v>
      </c>
      <c r="B3248" s="28" t="s">
        <v>3277</v>
      </c>
      <c r="C3248" s="29" t="n">
        <v>0.04</v>
      </c>
      <c r="D3248" s="29" t="s">
        <v>2637</v>
      </c>
      <c r="E3248" s="27" t="s">
        <v>50</v>
      </c>
      <c r="F3248" s="19" t="n">
        <f aca="false">IF(C3248="",VLOOKUP(E3248,'PORTE E UCO'!$A$5:$D$46,4,0),VLOOKUP(E3248,'PORTE E UCO'!$A$5:$D$46,4,0)*C3248)</f>
        <v>0.70646224</v>
      </c>
      <c r="G3248" s="30" t="n">
        <v>2.25</v>
      </c>
      <c r="H3248" s="21" t="n">
        <f aca="false">G3248*$R$2</f>
        <v>44.265672</v>
      </c>
      <c r="I3248" s="27" t="n">
        <v>0</v>
      </c>
      <c r="J3248" s="22" t="str">
        <f aca="false">IF(I3248&gt;=1,F3248*$J$2,"")</f>
        <v/>
      </c>
      <c r="K3248" s="22" t="str">
        <f aca="false">IF(I3248&gt;=2,F3248*$K$2,"")</f>
        <v/>
      </c>
      <c r="L3248" s="22" t="str">
        <f aca="false">IF(I3248&gt;=3,F3248*$L$2,"")</f>
        <v/>
      </c>
      <c r="M3248" s="22" t="str">
        <f aca="false">IF(I3248&gt;=4,F3248*$M$2,"")</f>
        <v/>
      </c>
      <c r="N3248" s="27" t="n">
        <v>0</v>
      </c>
      <c r="O3248" s="27" t="n">
        <v>0</v>
      </c>
      <c r="P3248" s="31" t="n">
        <v>0</v>
      </c>
      <c r="Q3248" s="32"/>
      <c r="R3248" s="38"/>
      <c r="S3248" s="25" t="n">
        <f aca="false">SUM(F3248,H3248,J3248,K3248,L3248,M3248)</f>
        <v>44.97213424</v>
      </c>
      <c r="T3248" s="25" t="n">
        <f aca="false">SUM(F3248,H3248,J3248,K3248,L3248,M3248,Q3248)</f>
        <v>44.97213424</v>
      </c>
      <c r="AMH3248" s="13"/>
      <c r="AMI3248" s="0"/>
      <c r="AMJ3248" s="0"/>
    </row>
    <row r="3249" s="39" customFormat="true" ht="13.8" hidden="false" customHeight="false" outlineLevel="0" collapsed="false">
      <c r="A3249" s="16" t="n">
        <v>40309096</v>
      </c>
      <c r="B3249" s="17" t="s">
        <v>3278</v>
      </c>
      <c r="C3249" s="18" t="n">
        <v>0.04</v>
      </c>
      <c r="D3249" s="18" t="s">
        <v>2637</v>
      </c>
      <c r="E3249" s="16" t="s">
        <v>50</v>
      </c>
      <c r="F3249" s="19" t="n">
        <f aca="false">IF(C3249="",VLOOKUP(E3249,'PORTE E UCO'!$A$5:$D$46,4,0),VLOOKUP(E3249,'PORTE E UCO'!$A$5:$D$46,4,0)*C3249)</f>
        <v>0.70646224</v>
      </c>
      <c r="G3249" s="20" t="n">
        <v>2.25</v>
      </c>
      <c r="H3249" s="21" t="n">
        <f aca="false">G3249*$R$2</f>
        <v>44.265672</v>
      </c>
      <c r="I3249" s="16" t="n">
        <v>0</v>
      </c>
      <c r="J3249" s="22" t="str">
        <f aca="false">IF(I3249&gt;=1,F3249*$J$2,"")</f>
        <v/>
      </c>
      <c r="K3249" s="22" t="str">
        <f aca="false">IF(I3249&gt;=2,F3249*$K$2,"")</f>
        <v/>
      </c>
      <c r="L3249" s="22" t="str">
        <f aca="false">IF(I3249&gt;=3,F3249*$L$2,"")</f>
        <v/>
      </c>
      <c r="M3249" s="22" t="str">
        <f aca="false">IF(I3249&gt;=4,F3249*$M$2,"")</f>
        <v/>
      </c>
      <c r="N3249" s="16" t="n">
        <v>0</v>
      </c>
      <c r="O3249" s="16" t="n">
        <v>0</v>
      </c>
      <c r="P3249" s="23" t="n">
        <v>0</v>
      </c>
      <c r="Q3249" s="22"/>
      <c r="R3249" s="38"/>
      <c r="S3249" s="25" t="n">
        <f aca="false">SUM(F3249,H3249,J3249,K3249,L3249,M3249)</f>
        <v>44.97213424</v>
      </c>
      <c r="T3249" s="25" t="n">
        <f aca="false">SUM(F3249,H3249,J3249,K3249,L3249,M3249,Q3249)</f>
        <v>44.97213424</v>
      </c>
      <c r="AMH3249" s="13"/>
      <c r="AMI3249" s="0"/>
      <c r="AMJ3249" s="0"/>
    </row>
    <row r="3250" s="39" customFormat="true" ht="34.95" hidden="false" customHeight="false" outlineLevel="0" collapsed="false">
      <c r="A3250" s="27" t="n">
        <v>40309100</v>
      </c>
      <c r="B3250" s="28" t="s">
        <v>3279</v>
      </c>
      <c r="C3250" s="29" t="n">
        <v>0.25</v>
      </c>
      <c r="D3250" s="29" t="s">
        <v>2637</v>
      </c>
      <c r="E3250" s="27" t="s">
        <v>50</v>
      </c>
      <c r="F3250" s="19" t="n">
        <f aca="false">IF(C3250="",VLOOKUP(E3250,'PORTE E UCO'!$A$5:$D$46,4,0),VLOOKUP(E3250,'PORTE E UCO'!$A$5:$D$46,4,0)*C3250)</f>
        <v>4.415389</v>
      </c>
      <c r="G3250" s="30" t="n">
        <v>8.694</v>
      </c>
      <c r="H3250" s="21" t="n">
        <f aca="false">G3250*$R$2</f>
        <v>171.042556608</v>
      </c>
      <c r="I3250" s="27" t="n">
        <v>0</v>
      </c>
      <c r="J3250" s="22" t="str">
        <f aca="false">IF(I3250&gt;=1,F3250*$J$2,"")</f>
        <v/>
      </c>
      <c r="K3250" s="22" t="str">
        <f aca="false">IF(I3250&gt;=2,F3250*$K$2,"")</f>
        <v/>
      </c>
      <c r="L3250" s="22" t="str">
        <f aca="false">IF(I3250&gt;=3,F3250*$L$2,"")</f>
        <v/>
      </c>
      <c r="M3250" s="22" t="str">
        <f aca="false">IF(I3250&gt;=4,F3250*$M$2,"")</f>
        <v/>
      </c>
      <c r="N3250" s="27" t="n">
        <v>0</v>
      </c>
      <c r="O3250" s="27" t="n">
        <v>0</v>
      </c>
      <c r="P3250" s="31" t="n">
        <v>0</v>
      </c>
      <c r="Q3250" s="32"/>
      <c r="R3250" s="38"/>
      <c r="S3250" s="25" t="n">
        <f aca="false">SUM(F3250,H3250,J3250,K3250,L3250,M3250)</f>
        <v>175.457945608</v>
      </c>
      <c r="T3250" s="25" t="n">
        <f aca="false">SUM(F3250,H3250,J3250,K3250,L3250,M3250,Q3250)</f>
        <v>175.457945608</v>
      </c>
      <c r="AMH3250" s="13"/>
      <c r="AMI3250" s="0"/>
      <c r="AMJ3250" s="0"/>
    </row>
    <row r="3251" s="39" customFormat="true" ht="34.95" hidden="false" customHeight="false" outlineLevel="0" collapsed="false">
      <c r="A3251" s="16" t="n">
        <v>40309118</v>
      </c>
      <c r="B3251" s="17" t="s">
        <v>3280</v>
      </c>
      <c r="C3251" s="18" t="n">
        <v>0.25</v>
      </c>
      <c r="D3251" s="18" t="s">
        <v>2637</v>
      </c>
      <c r="E3251" s="16" t="s">
        <v>50</v>
      </c>
      <c r="F3251" s="19" t="n">
        <f aca="false">IF(C3251="",VLOOKUP(E3251,'PORTE E UCO'!$A$5:$D$46,4,0),VLOOKUP(E3251,'PORTE E UCO'!$A$5:$D$46,4,0)*C3251)</f>
        <v>4.415389</v>
      </c>
      <c r="G3251" s="20" t="n">
        <v>11.538</v>
      </c>
      <c r="H3251" s="21" t="n">
        <f aca="false">G3251*$R$2</f>
        <v>226.994366016</v>
      </c>
      <c r="I3251" s="16" t="n">
        <v>0</v>
      </c>
      <c r="J3251" s="22" t="str">
        <f aca="false">IF(I3251&gt;=1,F3251*$J$2,"")</f>
        <v/>
      </c>
      <c r="K3251" s="22" t="str">
        <f aca="false">IF(I3251&gt;=2,F3251*$K$2,"")</f>
        <v/>
      </c>
      <c r="L3251" s="22" t="str">
        <f aca="false">IF(I3251&gt;=3,F3251*$L$2,"")</f>
        <v/>
      </c>
      <c r="M3251" s="22" t="str">
        <f aca="false">IF(I3251&gt;=4,F3251*$M$2,"")</f>
        <v/>
      </c>
      <c r="N3251" s="16" t="n">
        <v>0</v>
      </c>
      <c r="O3251" s="16" t="n">
        <v>0</v>
      </c>
      <c r="P3251" s="23" t="n">
        <v>0</v>
      </c>
      <c r="Q3251" s="22"/>
      <c r="R3251" s="38"/>
      <c r="S3251" s="25" t="n">
        <f aca="false">SUM(F3251,H3251,J3251,K3251,L3251,M3251)</f>
        <v>231.409755016</v>
      </c>
      <c r="T3251" s="25" t="n">
        <f aca="false">SUM(F3251,H3251,J3251,K3251,L3251,M3251,Q3251)</f>
        <v>231.409755016</v>
      </c>
      <c r="AMH3251" s="13"/>
      <c r="AMI3251" s="0"/>
      <c r="AMJ3251" s="0"/>
    </row>
    <row r="3252" s="39" customFormat="true" ht="28.3" hidden="false" customHeight="false" outlineLevel="0" collapsed="false">
      <c r="A3252" s="27" t="n">
        <v>40309126</v>
      </c>
      <c r="B3252" s="28" t="s">
        <v>3281</v>
      </c>
      <c r="C3252" s="29" t="n">
        <v>0.25</v>
      </c>
      <c r="D3252" s="29" t="s">
        <v>2637</v>
      </c>
      <c r="E3252" s="27" t="s">
        <v>50</v>
      </c>
      <c r="F3252" s="19" t="n">
        <f aca="false">IF(C3252="",VLOOKUP(E3252,'PORTE E UCO'!$A$5:$D$46,4,0),VLOOKUP(E3252,'PORTE E UCO'!$A$5:$D$46,4,0)*C3252)</f>
        <v>4.415389</v>
      </c>
      <c r="G3252" s="30" t="n">
        <v>8.694</v>
      </c>
      <c r="H3252" s="21" t="n">
        <f aca="false">G3252*$R$2</f>
        <v>171.042556608</v>
      </c>
      <c r="I3252" s="27" t="n">
        <v>0</v>
      </c>
      <c r="J3252" s="22" t="str">
        <f aca="false">IF(I3252&gt;=1,F3252*$J$2,"")</f>
        <v/>
      </c>
      <c r="K3252" s="22" t="str">
        <f aca="false">IF(I3252&gt;=2,F3252*$K$2,"")</f>
        <v/>
      </c>
      <c r="L3252" s="22" t="str">
        <f aca="false">IF(I3252&gt;=3,F3252*$L$2,"")</f>
        <v/>
      </c>
      <c r="M3252" s="22" t="str">
        <f aca="false">IF(I3252&gt;=4,F3252*$M$2,"")</f>
        <v/>
      </c>
      <c r="N3252" s="27" t="n">
        <v>0</v>
      </c>
      <c r="O3252" s="27" t="n">
        <v>0</v>
      </c>
      <c r="P3252" s="31" t="n">
        <v>0</v>
      </c>
      <c r="Q3252" s="32"/>
      <c r="R3252" s="38"/>
      <c r="S3252" s="25" t="n">
        <f aca="false">SUM(F3252,H3252,J3252,K3252,L3252,M3252)</f>
        <v>175.457945608</v>
      </c>
      <c r="T3252" s="25" t="n">
        <f aca="false">SUM(F3252,H3252,J3252,K3252,L3252,M3252,Q3252)</f>
        <v>175.457945608</v>
      </c>
      <c r="AMH3252" s="13"/>
      <c r="AMI3252" s="0"/>
      <c r="AMJ3252" s="0"/>
    </row>
    <row r="3253" s="39" customFormat="true" ht="13.8" hidden="false" customHeight="false" outlineLevel="0" collapsed="false">
      <c r="A3253" s="16" t="n">
        <v>40309436</v>
      </c>
      <c r="B3253" s="17" t="s">
        <v>3282</v>
      </c>
      <c r="C3253" s="18" t="n">
        <v>0.1</v>
      </c>
      <c r="D3253" s="18" t="s">
        <v>2637</v>
      </c>
      <c r="E3253" s="16" t="s">
        <v>50</v>
      </c>
      <c r="F3253" s="19" t="n">
        <f aca="false">IF(C3253="",VLOOKUP(E3253,'PORTE E UCO'!$A$5:$D$46,4,0),VLOOKUP(E3253,'PORTE E UCO'!$A$5:$D$46,4,0)*C3253)</f>
        <v>1.7661556</v>
      </c>
      <c r="G3253" s="20" t="n">
        <v>3.267</v>
      </c>
      <c r="H3253" s="21" t="n">
        <f aca="false">G3253*$R$2</f>
        <v>64.273755744</v>
      </c>
      <c r="I3253" s="16" t="n">
        <v>0</v>
      </c>
      <c r="J3253" s="22" t="str">
        <f aca="false">IF(I3253&gt;=1,F3253*$J$2,"")</f>
        <v/>
      </c>
      <c r="K3253" s="22" t="str">
        <f aca="false">IF(I3253&gt;=2,F3253*$K$2,"")</f>
        <v/>
      </c>
      <c r="L3253" s="22" t="str">
        <f aca="false">IF(I3253&gt;=3,F3253*$L$2,"")</f>
        <v/>
      </c>
      <c r="M3253" s="22" t="str">
        <f aca="false">IF(I3253&gt;=4,F3253*$M$2,"")</f>
        <v/>
      </c>
      <c r="N3253" s="16" t="n">
        <v>0</v>
      </c>
      <c r="O3253" s="16" t="n">
        <v>0</v>
      </c>
      <c r="P3253" s="23" t="n">
        <v>0</v>
      </c>
      <c r="Q3253" s="22"/>
      <c r="R3253" s="38"/>
      <c r="S3253" s="25" t="n">
        <f aca="false">SUM(F3253,H3253,J3253,K3253,L3253,M3253)</f>
        <v>66.039911344</v>
      </c>
      <c r="T3253" s="25" t="n">
        <f aca="false">SUM(F3253,H3253,J3253,K3253,L3253,M3253,Q3253)</f>
        <v>66.039911344</v>
      </c>
      <c r="AMH3253" s="13"/>
      <c r="AMI3253" s="0"/>
      <c r="AMJ3253" s="0"/>
    </row>
    <row r="3254" s="39" customFormat="true" ht="13.8" hidden="false" customHeight="false" outlineLevel="0" collapsed="false">
      <c r="A3254" s="27" t="n">
        <v>40309177</v>
      </c>
      <c r="B3254" s="28" t="s">
        <v>3283</v>
      </c>
      <c r="C3254" s="29" t="n">
        <v>0.01</v>
      </c>
      <c r="D3254" s="29" t="s">
        <v>2637</v>
      </c>
      <c r="E3254" s="27" t="s">
        <v>50</v>
      </c>
      <c r="F3254" s="19" t="n">
        <f aca="false">IF(C3254="",VLOOKUP(E3254,'PORTE E UCO'!$A$5:$D$46,4,0),VLOOKUP(E3254,'PORTE E UCO'!$A$5:$D$46,4,0)*C3254)</f>
        <v>0.17661556</v>
      </c>
      <c r="G3254" s="30" t="n">
        <v>0.514</v>
      </c>
      <c r="H3254" s="21" t="n">
        <f aca="false">G3254*$R$2</f>
        <v>10.112246848</v>
      </c>
      <c r="I3254" s="27" t="n">
        <v>0</v>
      </c>
      <c r="J3254" s="22" t="str">
        <f aca="false">IF(I3254&gt;=1,F3254*$J$2,"")</f>
        <v/>
      </c>
      <c r="K3254" s="22" t="str">
        <f aca="false">IF(I3254&gt;=2,F3254*$K$2,"")</f>
        <v/>
      </c>
      <c r="L3254" s="22" t="str">
        <f aca="false">IF(I3254&gt;=3,F3254*$L$2,"")</f>
        <v/>
      </c>
      <c r="M3254" s="22" t="str">
        <f aca="false">IF(I3254&gt;=4,F3254*$M$2,"")</f>
        <v/>
      </c>
      <c r="N3254" s="27" t="n">
        <v>0</v>
      </c>
      <c r="O3254" s="27" t="n">
        <v>0</v>
      </c>
      <c r="P3254" s="31" t="n">
        <v>0</v>
      </c>
      <c r="Q3254" s="32"/>
      <c r="R3254" s="38"/>
      <c r="S3254" s="25" t="n">
        <f aca="false">SUM(F3254,H3254,J3254,K3254,L3254,M3254)</f>
        <v>10.288862408</v>
      </c>
      <c r="T3254" s="25" t="n">
        <f aca="false">SUM(F3254,H3254,J3254,K3254,L3254,M3254,Q3254)</f>
        <v>10.288862408</v>
      </c>
      <c r="AMH3254" s="13"/>
      <c r="AMI3254" s="0"/>
      <c r="AMJ3254" s="0"/>
    </row>
    <row r="3255" s="39" customFormat="true" ht="13.8" hidden="false" customHeight="false" outlineLevel="0" collapsed="false">
      <c r="A3255" s="16" t="n">
        <v>40309134</v>
      </c>
      <c r="B3255" s="17" t="s">
        <v>3284</v>
      </c>
      <c r="C3255" s="18" t="n">
        <v>0.5</v>
      </c>
      <c r="D3255" s="18" t="s">
        <v>2637</v>
      </c>
      <c r="E3255" s="16" t="s">
        <v>50</v>
      </c>
      <c r="F3255" s="19" t="n">
        <f aca="false">IF(C3255="",VLOOKUP(E3255,'PORTE E UCO'!$A$5:$D$46,4,0),VLOOKUP(E3255,'PORTE E UCO'!$A$5:$D$46,4,0)*C3255)</f>
        <v>8.830778</v>
      </c>
      <c r="G3255" s="20" t="n">
        <v>15.885</v>
      </c>
      <c r="H3255" s="21" t="n">
        <f aca="false">G3255*$R$2</f>
        <v>312.51564432</v>
      </c>
      <c r="I3255" s="16" t="n">
        <v>0</v>
      </c>
      <c r="J3255" s="22" t="str">
        <f aca="false">IF(I3255&gt;=1,F3255*$J$2,"")</f>
        <v/>
      </c>
      <c r="K3255" s="22" t="str">
        <f aca="false">IF(I3255&gt;=2,F3255*$K$2,"")</f>
        <v/>
      </c>
      <c r="L3255" s="22" t="str">
        <f aca="false">IF(I3255&gt;=3,F3255*$L$2,"")</f>
        <v/>
      </c>
      <c r="M3255" s="22" t="str">
        <f aca="false">IF(I3255&gt;=4,F3255*$M$2,"")</f>
        <v/>
      </c>
      <c r="N3255" s="16" t="n">
        <v>0</v>
      </c>
      <c r="O3255" s="16" t="n">
        <v>0</v>
      </c>
      <c r="P3255" s="23" t="n">
        <v>0</v>
      </c>
      <c r="Q3255" s="22"/>
      <c r="R3255" s="38"/>
      <c r="S3255" s="25" t="n">
        <f aca="false">SUM(F3255,H3255,J3255,K3255,L3255,M3255)</f>
        <v>321.34642232</v>
      </c>
      <c r="T3255" s="25" t="n">
        <f aca="false">SUM(F3255,H3255,J3255,K3255,L3255,M3255,Q3255)</f>
        <v>321.34642232</v>
      </c>
      <c r="AMH3255" s="13"/>
      <c r="AMI3255" s="0"/>
      <c r="AMJ3255" s="0"/>
    </row>
    <row r="3256" s="39" customFormat="true" ht="13.8" hidden="false" customHeight="false" outlineLevel="0" collapsed="false">
      <c r="A3256" s="27" t="n">
        <v>40309142</v>
      </c>
      <c r="B3256" s="28" t="s">
        <v>3285</v>
      </c>
      <c r="C3256" s="29" t="n">
        <v>0.25</v>
      </c>
      <c r="D3256" s="29" t="s">
        <v>2637</v>
      </c>
      <c r="E3256" s="27" t="s">
        <v>50</v>
      </c>
      <c r="F3256" s="19" t="n">
        <f aca="false">IF(C3256="",VLOOKUP(E3256,'PORTE E UCO'!$A$5:$D$46,4,0),VLOOKUP(E3256,'PORTE E UCO'!$A$5:$D$46,4,0)*C3256)</f>
        <v>4.415389</v>
      </c>
      <c r="G3256" s="30" t="n">
        <v>8.694</v>
      </c>
      <c r="H3256" s="21" t="n">
        <f aca="false">G3256*$R$2</f>
        <v>171.042556608</v>
      </c>
      <c r="I3256" s="27" t="n">
        <v>0</v>
      </c>
      <c r="J3256" s="22" t="str">
        <f aca="false">IF(I3256&gt;=1,F3256*$J$2,"")</f>
        <v/>
      </c>
      <c r="K3256" s="22" t="str">
        <f aca="false">IF(I3256&gt;=2,F3256*$K$2,"")</f>
        <v/>
      </c>
      <c r="L3256" s="22" t="str">
        <f aca="false">IF(I3256&gt;=3,F3256*$L$2,"")</f>
        <v/>
      </c>
      <c r="M3256" s="22" t="str">
        <f aca="false">IF(I3256&gt;=4,F3256*$M$2,"")</f>
        <v/>
      </c>
      <c r="N3256" s="27" t="n">
        <v>0</v>
      </c>
      <c r="O3256" s="27" t="n">
        <v>0</v>
      </c>
      <c r="P3256" s="31" t="n">
        <v>0</v>
      </c>
      <c r="Q3256" s="32"/>
      <c r="R3256" s="38"/>
      <c r="S3256" s="25" t="n">
        <f aca="false">SUM(F3256,H3256,J3256,K3256,L3256,M3256)</f>
        <v>175.457945608</v>
      </c>
      <c r="T3256" s="25" t="n">
        <f aca="false">SUM(F3256,H3256,J3256,K3256,L3256,M3256,Q3256)</f>
        <v>175.457945608</v>
      </c>
      <c r="AMH3256" s="13"/>
      <c r="AMI3256" s="0"/>
      <c r="AMJ3256" s="0"/>
    </row>
    <row r="3257" s="39" customFormat="true" ht="14.95" hidden="false" customHeight="false" outlineLevel="0" collapsed="false">
      <c r="A3257" s="16" t="n">
        <v>40309150</v>
      </c>
      <c r="B3257" s="17" t="s">
        <v>3286</v>
      </c>
      <c r="C3257" s="18"/>
      <c r="D3257" s="18"/>
      <c r="E3257" s="16" t="s">
        <v>64</v>
      </c>
      <c r="F3257" s="19" t="n">
        <f aca="false">IF(C3257="",VLOOKUP(E3257,'PORTE E UCO'!$A$5:$D$46,4,0),VLOOKUP(E3257,'PORTE E UCO'!$A$5:$D$46,4,0)*C3257)</f>
        <v>110.217052</v>
      </c>
      <c r="G3257" s="20" t="n">
        <v>3.86</v>
      </c>
      <c r="H3257" s="21" t="n">
        <f aca="false">G3257*$R$2</f>
        <v>75.94021952</v>
      </c>
      <c r="I3257" s="16" t="n">
        <v>0</v>
      </c>
      <c r="J3257" s="22" t="str">
        <f aca="false">IF(I3257&gt;=1,F3257*$J$2,"")</f>
        <v/>
      </c>
      <c r="K3257" s="22" t="str">
        <f aca="false">IF(I3257&gt;=2,F3257*$K$2,"")</f>
        <v/>
      </c>
      <c r="L3257" s="22" t="str">
        <f aca="false">IF(I3257&gt;=3,F3257*$L$2,"")</f>
        <v/>
      </c>
      <c r="M3257" s="22" t="str">
        <f aca="false">IF(I3257&gt;=4,F3257*$M$2,"")</f>
        <v/>
      </c>
      <c r="N3257" s="16" t="n">
        <v>0</v>
      </c>
      <c r="O3257" s="16" t="n">
        <v>0</v>
      </c>
      <c r="P3257" s="23" t="n">
        <v>0</v>
      </c>
      <c r="Q3257" s="22"/>
      <c r="R3257" s="38"/>
      <c r="S3257" s="25" t="n">
        <f aca="false">SUM(F3257,H3257,J3257,K3257,L3257,M3257)</f>
        <v>186.15727152</v>
      </c>
      <c r="T3257" s="25" t="n">
        <f aca="false">SUM(F3257,H3257,J3257,K3257,L3257,M3257,Q3257)</f>
        <v>186.15727152</v>
      </c>
      <c r="AMH3257" s="13"/>
      <c r="AMI3257" s="0"/>
      <c r="AMJ3257" s="0"/>
    </row>
    <row r="3258" s="39" customFormat="true" ht="14.95" hidden="false" customHeight="false" outlineLevel="0" collapsed="false">
      <c r="A3258" s="27" t="n">
        <v>40309169</v>
      </c>
      <c r="B3258" s="28" t="s">
        <v>3287</v>
      </c>
      <c r="C3258" s="29"/>
      <c r="D3258" s="29"/>
      <c r="E3258" s="27" t="s">
        <v>15</v>
      </c>
      <c r="F3258" s="19" t="n">
        <f aca="false">IF(C3258="",VLOOKUP(E3258,'PORTE E UCO'!$A$5:$D$46,4,0),VLOOKUP(E3258,'PORTE E UCO'!$A$5:$D$46,4,0)*C3258)</f>
        <v>93.13473</v>
      </c>
      <c r="G3258" s="30" t="n">
        <v>3.86</v>
      </c>
      <c r="H3258" s="21" t="n">
        <f aca="false">G3258*$R$2</f>
        <v>75.94021952</v>
      </c>
      <c r="I3258" s="27" t="n">
        <v>0</v>
      </c>
      <c r="J3258" s="22" t="str">
        <f aca="false">IF(I3258&gt;=1,F3258*$J$2,"")</f>
        <v/>
      </c>
      <c r="K3258" s="22" t="str">
        <f aca="false">IF(I3258&gt;=2,F3258*$K$2,"")</f>
        <v/>
      </c>
      <c r="L3258" s="22" t="str">
        <f aca="false">IF(I3258&gt;=3,F3258*$L$2,"")</f>
        <v/>
      </c>
      <c r="M3258" s="22" t="str">
        <f aca="false">IF(I3258&gt;=4,F3258*$M$2,"")</f>
        <v/>
      </c>
      <c r="N3258" s="27" t="n">
        <v>0</v>
      </c>
      <c r="O3258" s="27" t="n">
        <v>0</v>
      </c>
      <c r="P3258" s="31" t="n">
        <v>0</v>
      </c>
      <c r="Q3258" s="32"/>
      <c r="R3258" s="38"/>
      <c r="S3258" s="25" t="n">
        <f aca="false">SUM(F3258,H3258,J3258,K3258,L3258,M3258)</f>
        <v>169.07494952</v>
      </c>
      <c r="T3258" s="25" t="n">
        <f aca="false">SUM(F3258,H3258,J3258,K3258,L3258,M3258,Q3258)</f>
        <v>169.07494952</v>
      </c>
      <c r="AMH3258" s="13"/>
      <c r="AMI3258" s="0"/>
      <c r="AMJ3258" s="0"/>
    </row>
    <row r="3259" s="39" customFormat="true" ht="13.8" hidden="false" customHeight="false" outlineLevel="0" collapsed="false">
      <c r="A3259" s="16" t="n">
        <v>40309517</v>
      </c>
      <c r="B3259" s="17" t="s">
        <v>3288</v>
      </c>
      <c r="C3259" s="18" t="n">
        <v>0.04</v>
      </c>
      <c r="D3259" s="18" t="s">
        <v>2637</v>
      </c>
      <c r="E3259" s="16" t="s">
        <v>50</v>
      </c>
      <c r="F3259" s="19" t="n">
        <f aca="false">IF(C3259="",VLOOKUP(E3259,'PORTE E UCO'!$A$5:$D$46,4,0),VLOOKUP(E3259,'PORTE E UCO'!$A$5:$D$46,4,0)*C3259)</f>
        <v>0.70646224</v>
      </c>
      <c r="G3259" s="20" t="n">
        <v>0.387</v>
      </c>
      <c r="H3259" s="21" t="n">
        <f aca="false">G3259*$R$2</f>
        <v>7.613695584</v>
      </c>
      <c r="I3259" s="16" t="n">
        <v>0</v>
      </c>
      <c r="J3259" s="22" t="str">
        <f aca="false">IF(I3259&gt;=1,F3259*$J$2,"")</f>
        <v/>
      </c>
      <c r="K3259" s="22" t="str">
        <f aca="false">IF(I3259&gt;=2,F3259*$K$2,"")</f>
        <v/>
      </c>
      <c r="L3259" s="22" t="str">
        <f aca="false">IF(I3259&gt;=3,F3259*$L$2,"")</f>
        <v/>
      </c>
      <c r="M3259" s="22" t="str">
        <f aca="false">IF(I3259&gt;=4,F3259*$M$2,"")</f>
        <v/>
      </c>
      <c r="N3259" s="16" t="n">
        <v>0</v>
      </c>
      <c r="O3259" s="16" t="n">
        <v>0</v>
      </c>
      <c r="P3259" s="23" t="n">
        <v>0</v>
      </c>
      <c r="Q3259" s="22"/>
      <c r="R3259" s="38"/>
      <c r="S3259" s="25" t="n">
        <f aca="false">SUM(F3259,H3259,J3259,K3259,L3259,M3259)</f>
        <v>8.320157824</v>
      </c>
      <c r="T3259" s="25" t="n">
        <f aca="false">SUM(F3259,H3259,J3259,K3259,L3259,M3259,Q3259)</f>
        <v>8.320157824</v>
      </c>
      <c r="AMH3259" s="13"/>
      <c r="AMI3259" s="0"/>
      <c r="AMJ3259" s="0"/>
    </row>
    <row r="3260" s="39" customFormat="true" ht="14.95" hidden="false" customHeight="false" outlineLevel="0" collapsed="false">
      <c r="A3260" s="27" t="n">
        <v>40309444</v>
      </c>
      <c r="B3260" s="28" t="s">
        <v>3289</v>
      </c>
      <c r="C3260" s="29" t="n">
        <v>0.1</v>
      </c>
      <c r="D3260" s="29" t="s">
        <v>2637</v>
      </c>
      <c r="E3260" s="27" t="s">
        <v>50</v>
      </c>
      <c r="F3260" s="19" t="n">
        <f aca="false">IF(C3260="",VLOOKUP(E3260,'PORTE E UCO'!$A$5:$D$46,4,0),VLOOKUP(E3260,'PORTE E UCO'!$A$5:$D$46,4,0)*C3260)</f>
        <v>1.7661556</v>
      </c>
      <c r="G3260" s="30" t="n">
        <v>2.097</v>
      </c>
      <c r="H3260" s="21" t="n">
        <f aca="false">G3260*$R$2</f>
        <v>41.255606304</v>
      </c>
      <c r="I3260" s="27" t="n">
        <v>0</v>
      </c>
      <c r="J3260" s="22" t="str">
        <f aca="false">IF(I3260&gt;=1,F3260*$J$2,"")</f>
        <v/>
      </c>
      <c r="K3260" s="22" t="str">
        <f aca="false">IF(I3260&gt;=2,F3260*$K$2,"")</f>
        <v/>
      </c>
      <c r="L3260" s="22" t="str">
        <f aca="false">IF(I3260&gt;=3,F3260*$L$2,"")</f>
        <v/>
      </c>
      <c r="M3260" s="22" t="str">
        <f aca="false">IF(I3260&gt;=4,F3260*$M$2,"")</f>
        <v/>
      </c>
      <c r="N3260" s="27" t="n">
        <v>0</v>
      </c>
      <c r="O3260" s="27" t="n">
        <v>0</v>
      </c>
      <c r="P3260" s="31" t="n">
        <v>0</v>
      </c>
      <c r="Q3260" s="32"/>
      <c r="R3260" s="38"/>
      <c r="S3260" s="25" t="n">
        <f aca="false">SUM(F3260,H3260,J3260,K3260,L3260,M3260)</f>
        <v>43.021761904</v>
      </c>
      <c r="T3260" s="25" t="n">
        <f aca="false">SUM(F3260,H3260,J3260,K3260,L3260,M3260,Q3260)</f>
        <v>43.021761904</v>
      </c>
      <c r="AMH3260" s="13"/>
      <c r="AMI3260" s="0"/>
      <c r="AMJ3260" s="0"/>
    </row>
    <row r="3261" s="39" customFormat="true" ht="14.95" hidden="false" customHeight="false" outlineLevel="0" collapsed="false">
      <c r="A3261" s="16" t="n">
        <v>40309525</v>
      </c>
      <c r="B3261" s="17" t="s">
        <v>3290</v>
      </c>
      <c r="C3261" s="18" t="n">
        <v>0.1</v>
      </c>
      <c r="D3261" s="18" t="s">
        <v>2637</v>
      </c>
      <c r="E3261" s="16" t="s">
        <v>50</v>
      </c>
      <c r="F3261" s="19" t="n">
        <f aca="false">IF(C3261="",VLOOKUP(E3261,'PORTE E UCO'!$A$5:$D$46,4,0),VLOOKUP(E3261,'PORTE E UCO'!$A$5:$D$46,4,0)*C3261)</f>
        <v>1.7661556</v>
      </c>
      <c r="G3261" s="20" t="n">
        <v>2.097</v>
      </c>
      <c r="H3261" s="21" t="n">
        <f aca="false">G3261*$R$2</f>
        <v>41.255606304</v>
      </c>
      <c r="I3261" s="16" t="n">
        <v>0</v>
      </c>
      <c r="J3261" s="22" t="str">
        <f aca="false">IF(I3261&gt;=1,F3261*$J$2,"")</f>
        <v/>
      </c>
      <c r="K3261" s="22" t="str">
        <f aca="false">IF(I3261&gt;=2,F3261*$K$2,"")</f>
        <v/>
      </c>
      <c r="L3261" s="22" t="str">
        <f aca="false">IF(I3261&gt;=3,F3261*$L$2,"")</f>
        <v/>
      </c>
      <c r="M3261" s="22" t="str">
        <f aca="false">IF(I3261&gt;=4,F3261*$M$2,"")</f>
        <v/>
      </c>
      <c r="N3261" s="16" t="n">
        <v>0</v>
      </c>
      <c r="O3261" s="16" t="n">
        <v>0</v>
      </c>
      <c r="P3261" s="23" t="n">
        <v>0</v>
      </c>
      <c r="Q3261" s="22"/>
      <c r="R3261" s="38"/>
      <c r="S3261" s="25" t="n">
        <f aca="false">SUM(F3261,H3261,J3261,K3261,L3261,M3261)</f>
        <v>43.021761904</v>
      </c>
      <c r="T3261" s="25" t="n">
        <f aca="false">SUM(F3261,H3261,J3261,K3261,L3261,M3261,Q3261)</f>
        <v>43.021761904</v>
      </c>
      <c r="AMH3261" s="13"/>
      <c r="AMI3261" s="0"/>
      <c r="AMJ3261" s="0"/>
    </row>
    <row r="3262" s="39" customFormat="true" ht="13.8" hidden="false" customHeight="false" outlineLevel="0" collapsed="false">
      <c r="A3262" s="27" t="n">
        <v>40309185</v>
      </c>
      <c r="B3262" s="28" t="s">
        <v>3291</v>
      </c>
      <c r="C3262" s="29" t="n">
        <v>0.01</v>
      </c>
      <c r="D3262" s="29" t="s">
        <v>2637</v>
      </c>
      <c r="E3262" s="27" t="s">
        <v>50</v>
      </c>
      <c r="F3262" s="19" t="n">
        <f aca="false">IF(C3262="",VLOOKUP(E3262,'PORTE E UCO'!$A$5:$D$46,4,0),VLOOKUP(E3262,'PORTE E UCO'!$A$5:$D$46,4,0)*C3262)</f>
        <v>0.17661556</v>
      </c>
      <c r="G3262" s="30" t="n">
        <v>0.514</v>
      </c>
      <c r="H3262" s="21" t="n">
        <f aca="false">G3262*$R$2</f>
        <v>10.112246848</v>
      </c>
      <c r="I3262" s="27" t="n">
        <v>0</v>
      </c>
      <c r="J3262" s="22" t="str">
        <f aca="false">IF(I3262&gt;=1,F3262*$J$2,"")</f>
        <v/>
      </c>
      <c r="K3262" s="22" t="str">
        <f aca="false">IF(I3262&gt;=2,F3262*$K$2,"")</f>
        <v/>
      </c>
      <c r="L3262" s="22" t="str">
        <f aca="false">IF(I3262&gt;=3,F3262*$L$2,"")</f>
        <v/>
      </c>
      <c r="M3262" s="22" t="str">
        <f aca="false">IF(I3262&gt;=4,F3262*$M$2,"")</f>
        <v/>
      </c>
      <c r="N3262" s="27" t="n">
        <v>0</v>
      </c>
      <c r="O3262" s="27" t="n">
        <v>0</v>
      </c>
      <c r="P3262" s="31" t="n">
        <v>0</v>
      </c>
      <c r="Q3262" s="32"/>
      <c r="R3262" s="38"/>
      <c r="S3262" s="25" t="n">
        <f aca="false">SUM(F3262,H3262,J3262,K3262,L3262,M3262)</f>
        <v>10.288862408</v>
      </c>
      <c r="T3262" s="25" t="n">
        <f aca="false">SUM(F3262,H3262,J3262,K3262,L3262,M3262,Q3262)</f>
        <v>10.288862408</v>
      </c>
      <c r="AMH3262" s="13"/>
      <c r="AMI3262" s="0"/>
      <c r="AMJ3262" s="0"/>
    </row>
    <row r="3263" s="39" customFormat="true" ht="13.8" hidden="false" customHeight="false" outlineLevel="0" collapsed="false">
      <c r="A3263" s="16" t="n">
        <v>40310019</v>
      </c>
      <c r="B3263" s="17" t="s">
        <v>3292</v>
      </c>
      <c r="C3263" s="18" t="n">
        <v>0.04</v>
      </c>
      <c r="D3263" s="18" t="s">
        <v>2637</v>
      </c>
      <c r="E3263" s="16" t="s">
        <v>50</v>
      </c>
      <c r="F3263" s="19" t="n">
        <f aca="false">IF(C3263="",VLOOKUP(E3263,'PORTE E UCO'!$A$5:$D$46,4,0),VLOOKUP(E3263,'PORTE E UCO'!$A$5:$D$46,4,0)*C3263)</f>
        <v>0.70646224</v>
      </c>
      <c r="G3263" s="20" t="n">
        <v>0.693</v>
      </c>
      <c r="H3263" s="21" t="n">
        <f aca="false">G3263*$R$2</f>
        <v>13.633826976</v>
      </c>
      <c r="I3263" s="16" t="n">
        <v>0</v>
      </c>
      <c r="J3263" s="22" t="str">
        <f aca="false">IF(I3263&gt;=1,F3263*$J$2,"")</f>
        <v/>
      </c>
      <c r="K3263" s="22" t="str">
        <f aca="false">IF(I3263&gt;=2,F3263*$K$2,"")</f>
        <v/>
      </c>
      <c r="L3263" s="22" t="str">
        <f aca="false">IF(I3263&gt;=3,F3263*$L$2,"")</f>
        <v/>
      </c>
      <c r="M3263" s="22" t="str">
        <f aca="false">IF(I3263&gt;=4,F3263*$M$2,"")</f>
        <v/>
      </c>
      <c r="N3263" s="16" t="n">
        <v>0</v>
      </c>
      <c r="O3263" s="16" t="n">
        <v>0</v>
      </c>
      <c r="P3263" s="23" t="n">
        <v>0</v>
      </c>
      <c r="Q3263" s="22"/>
      <c r="R3263" s="38"/>
      <c r="S3263" s="25" t="n">
        <f aca="false">SUM(F3263,H3263,J3263,K3263,L3263,M3263)</f>
        <v>14.340289216</v>
      </c>
      <c r="T3263" s="25" t="n">
        <f aca="false">SUM(F3263,H3263,J3263,K3263,L3263,M3263,Q3263)</f>
        <v>14.340289216</v>
      </c>
      <c r="AMH3263" s="13"/>
      <c r="AMI3263" s="0"/>
      <c r="AMJ3263" s="0"/>
    </row>
    <row r="3264" s="39" customFormat="true" ht="14.95" hidden="false" customHeight="false" outlineLevel="0" collapsed="false">
      <c r="A3264" s="27" t="n">
        <v>40310418</v>
      </c>
      <c r="B3264" s="28" t="s">
        <v>3293</v>
      </c>
      <c r="C3264" s="29" t="n">
        <v>0.1</v>
      </c>
      <c r="D3264" s="29" t="s">
        <v>2637</v>
      </c>
      <c r="E3264" s="27" t="s">
        <v>50</v>
      </c>
      <c r="F3264" s="19" t="n">
        <f aca="false">IF(C3264="",VLOOKUP(E3264,'PORTE E UCO'!$A$5:$D$46,4,0),VLOOKUP(E3264,'PORTE E UCO'!$A$5:$D$46,4,0)*C3264)</f>
        <v>1.7661556</v>
      </c>
      <c r="G3264" s="30" t="n">
        <v>2.484</v>
      </c>
      <c r="H3264" s="21" t="n">
        <f aca="false">G3264*$R$2</f>
        <v>48.869301888</v>
      </c>
      <c r="I3264" s="27" t="n">
        <v>0</v>
      </c>
      <c r="J3264" s="22" t="str">
        <f aca="false">IF(I3264&gt;=1,F3264*$J$2,"")</f>
        <v/>
      </c>
      <c r="K3264" s="22" t="str">
        <f aca="false">IF(I3264&gt;=2,F3264*$K$2,"")</f>
        <v/>
      </c>
      <c r="L3264" s="22" t="str">
        <f aca="false">IF(I3264&gt;=3,F3264*$L$2,"")</f>
        <v/>
      </c>
      <c r="M3264" s="22" t="str">
        <f aca="false">IF(I3264&gt;=4,F3264*$M$2,"")</f>
        <v/>
      </c>
      <c r="N3264" s="27" t="n">
        <v>0</v>
      </c>
      <c r="O3264" s="27" t="n">
        <v>0</v>
      </c>
      <c r="P3264" s="31" t="n">
        <v>0</v>
      </c>
      <c r="Q3264" s="32"/>
      <c r="R3264" s="38"/>
      <c r="S3264" s="25" t="n">
        <f aca="false">SUM(F3264,H3264,J3264,K3264,L3264,M3264)</f>
        <v>50.635457488</v>
      </c>
      <c r="T3264" s="25" t="n">
        <f aca="false">SUM(F3264,H3264,J3264,K3264,L3264,M3264,Q3264)</f>
        <v>50.635457488</v>
      </c>
      <c r="AMH3264" s="13"/>
      <c r="AMI3264" s="0"/>
      <c r="AMJ3264" s="0"/>
    </row>
    <row r="3265" s="39" customFormat="true" ht="13.8" hidden="false" customHeight="false" outlineLevel="0" collapsed="false">
      <c r="A3265" s="16" t="n">
        <v>40310426</v>
      </c>
      <c r="B3265" s="17" t="s">
        <v>3294</v>
      </c>
      <c r="C3265" s="18" t="n">
        <v>0.1</v>
      </c>
      <c r="D3265" s="18" t="s">
        <v>2637</v>
      </c>
      <c r="E3265" s="16" t="s">
        <v>50</v>
      </c>
      <c r="F3265" s="19" t="n">
        <f aca="false">IF(C3265="",VLOOKUP(E3265,'PORTE E UCO'!$A$5:$D$46,4,0),VLOOKUP(E3265,'PORTE E UCO'!$A$5:$D$46,4,0)*C3265)</f>
        <v>1.7661556</v>
      </c>
      <c r="G3265" s="20" t="n">
        <v>4.014</v>
      </c>
      <c r="H3265" s="21" t="n">
        <f aca="false">G3265*$R$2</f>
        <v>78.969958848</v>
      </c>
      <c r="I3265" s="16" t="n">
        <v>0</v>
      </c>
      <c r="J3265" s="22" t="str">
        <f aca="false">IF(I3265&gt;=1,F3265*$J$2,"")</f>
        <v/>
      </c>
      <c r="K3265" s="22" t="str">
        <f aca="false">IF(I3265&gt;=2,F3265*$K$2,"")</f>
        <v/>
      </c>
      <c r="L3265" s="22" t="str">
        <f aca="false">IF(I3265&gt;=3,F3265*$L$2,"")</f>
        <v/>
      </c>
      <c r="M3265" s="22" t="str">
        <f aca="false">IF(I3265&gt;=4,F3265*$M$2,"")</f>
        <v/>
      </c>
      <c r="N3265" s="16" t="n">
        <v>0</v>
      </c>
      <c r="O3265" s="16" t="n">
        <v>0</v>
      </c>
      <c r="P3265" s="23" t="n">
        <v>0</v>
      </c>
      <c r="Q3265" s="22"/>
      <c r="R3265" s="38"/>
      <c r="S3265" s="25" t="n">
        <f aca="false">SUM(F3265,H3265,J3265,K3265,L3265,M3265)</f>
        <v>80.736114448</v>
      </c>
      <c r="T3265" s="25" t="n">
        <f aca="false">SUM(F3265,H3265,J3265,K3265,L3265,M3265,Q3265)</f>
        <v>80.736114448</v>
      </c>
      <c r="AMH3265" s="13"/>
      <c r="AMI3265" s="0"/>
      <c r="AMJ3265" s="0"/>
    </row>
    <row r="3266" s="39" customFormat="true" ht="13.8" hidden="false" customHeight="false" outlineLevel="0" collapsed="false">
      <c r="A3266" s="27" t="n">
        <v>40310035</v>
      </c>
      <c r="B3266" s="28" t="s">
        <v>3295</v>
      </c>
      <c r="C3266" s="29" t="n">
        <v>0.1</v>
      </c>
      <c r="D3266" s="29" t="s">
        <v>2637</v>
      </c>
      <c r="E3266" s="27" t="s">
        <v>50</v>
      </c>
      <c r="F3266" s="19" t="n">
        <f aca="false">IF(C3266="",VLOOKUP(E3266,'PORTE E UCO'!$A$5:$D$46,4,0),VLOOKUP(E3266,'PORTE E UCO'!$A$5:$D$46,4,0)*C3266)</f>
        <v>1.7661556</v>
      </c>
      <c r="G3266" s="30" t="n">
        <v>3.177</v>
      </c>
      <c r="H3266" s="21" t="n">
        <f aca="false">G3266*$R$2</f>
        <v>62.503128864</v>
      </c>
      <c r="I3266" s="27" t="n">
        <v>0</v>
      </c>
      <c r="J3266" s="22" t="str">
        <f aca="false">IF(I3266&gt;=1,F3266*$J$2,"")</f>
        <v/>
      </c>
      <c r="K3266" s="22" t="str">
        <f aca="false">IF(I3266&gt;=2,F3266*$K$2,"")</f>
        <v/>
      </c>
      <c r="L3266" s="22" t="str">
        <f aca="false">IF(I3266&gt;=3,F3266*$L$2,"")</f>
        <v/>
      </c>
      <c r="M3266" s="22" t="str">
        <f aca="false">IF(I3266&gt;=4,F3266*$M$2,"")</f>
        <v/>
      </c>
      <c r="N3266" s="27" t="n">
        <v>0</v>
      </c>
      <c r="O3266" s="27" t="n">
        <v>0</v>
      </c>
      <c r="P3266" s="31" t="n">
        <v>0</v>
      </c>
      <c r="Q3266" s="32"/>
      <c r="R3266" s="38"/>
      <c r="S3266" s="25" t="n">
        <f aca="false">SUM(F3266,H3266,J3266,K3266,L3266,M3266)</f>
        <v>64.269284464</v>
      </c>
      <c r="T3266" s="25" t="n">
        <f aca="false">SUM(F3266,H3266,J3266,K3266,L3266,M3266,Q3266)</f>
        <v>64.269284464</v>
      </c>
      <c r="AMH3266" s="13"/>
      <c r="AMI3266" s="0"/>
      <c r="AMJ3266" s="0"/>
    </row>
    <row r="3267" s="39" customFormat="true" ht="13.8" hidden="false" customHeight="false" outlineLevel="0" collapsed="false">
      <c r="A3267" s="16" t="n">
        <v>40310043</v>
      </c>
      <c r="B3267" s="17" t="s">
        <v>3296</v>
      </c>
      <c r="C3267" s="18" t="n">
        <v>0.1</v>
      </c>
      <c r="D3267" s="18" t="s">
        <v>2637</v>
      </c>
      <c r="E3267" s="16" t="s">
        <v>50</v>
      </c>
      <c r="F3267" s="19" t="n">
        <f aca="false">IF(C3267="",VLOOKUP(E3267,'PORTE E UCO'!$A$5:$D$46,4,0),VLOOKUP(E3267,'PORTE E UCO'!$A$5:$D$46,4,0)*C3267)</f>
        <v>1.7661556</v>
      </c>
      <c r="G3267" s="20" t="n">
        <v>2.484</v>
      </c>
      <c r="H3267" s="21" t="n">
        <f aca="false">G3267*$R$2</f>
        <v>48.869301888</v>
      </c>
      <c r="I3267" s="16" t="n">
        <v>0</v>
      </c>
      <c r="J3267" s="22" t="str">
        <f aca="false">IF(I3267&gt;=1,F3267*$J$2,"")</f>
        <v/>
      </c>
      <c r="K3267" s="22" t="str">
        <f aca="false">IF(I3267&gt;=2,F3267*$K$2,"")</f>
        <v/>
      </c>
      <c r="L3267" s="22" t="str">
        <f aca="false">IF(I3267&gt;=3,F3267*$L$2,"")</f>
        <v/>
      </c>
      <c r="M3267" s="22" t="str">
        <f aca="false">IF(I3267&gt;=4,F3267*$M$2,"")</f>
        <v/>
      </c>
      <c r="N3267" s="16" t="n">
        <v>0</v>
      </c>
      <c r="O3267" s="16" t="n">
        <v>0</v>
      </c>
      <c r="P3267" s="23" t="n">
        <v>0</v>
      </c>
      <c r="Q3267" s="22"/>
      <c r="R3267" s="38"/>
      <c r="S3267" s="25" t="n">
        <f aca="false">SUM(F3267,H3267,J3267,K3267,L3267,M3267)</f>
        <v>50.635457488</v>
      </c>
      <c r="T3267" s="25" t="n">
        <f aca="false">SUM(F3267,H3267,J3267,K3267,L3267,M3267,Q3267)</f>
        <v>50.635457488</v>
      </c>
      <c r="AMH3267" s="13"/>
      <c r="AMI3267" s="0"/>
      <c r="AMJ3267" s="0"/>
    </row>
    <row r="3268" s="39" customFormat="true" ht="14.95" hidden="false" customHeight="false" outlineLevel="0" collapsed="false">
      <c r="A3268" s="27" t="n">
        <v>40310051</v>
      </c>
      <c r="B3268" s="28" t="s">
        <v>3297</v>
      </c>
      <c r="C3268" s="29" t="n">
        <v>0.04</v>
      </c>
      <c r="D3268" s="29" t="s">
        <v>2637</v>
      </c>
      <c r="E3268" s="27" t="s">
        <v>50</v>
      </c>
      <c r="F3268" s="19" t="n">
        <f aca="false">IF(C3268="",VLOOKUP(E3268,'PORTE E UCO'!$A$5:$D$46,4,0),VLOOKUP(E3268,'PORTE E UCO'!$A$5:$D$46,4,0)*C3268)</f>
        <v>0.70646224</v>
      </c>
      <c r="G3268" s="30" t="n">
        <v>0.693</v>
      </c>
      <c r="H3268" s="21" t="n">
        <f aca="false">G3268*$R$2</f>
        <v>13.633826976</v>
      </c>
      <c r="I3268" s="27" t="n">
        <v>0</v>
      </c>
      <c r="J3268" s="22" t="str">
        <f aca="false">IF(I3268&gt;=1,F3268*$J$2,"")</f>
        <v/>
      </c>
      <c r="K3268" s="22" t="str">
        <f aca="false">IF(I3268&gt;=2,F3268*$K$2,"")</f>
        <v/>
      </c>
      <c r="L3268" s="22" t="str">
        <f aca="false">IF(I3268&gt;=3,F3268*$L$2,"")</f>
        <v/>
      </c>
      <c r="M3268" s="22" t="str">
        <f aca="false">IF(I3268&gt;=4,F3268*$M$2,"")</f>
        <v/>
      </c>
      <c r="N3268" s="27" t="n">
        <v>0</v>
      </c>
      <c r="O3268" s="27" t="n">
        <v>0</v>
      </c>
      <c r="P3268" s="31" t="n">
        <v>0</v>
      </c>
      <c r="Q3268" s="32"/>
      <c r="R3268" s="38"/>
      <c r="S3268" s="25" t="n">
        <f aca="false">SUM(F3268,H3268,J3268,K3268,L3268,M3268)</f>
        <v>14.340289216</v>
      </c>
      <c r="T3268" s="25" t="n">
        <f aca="false">SUM(F3268,H3268,J3268,K3268,L3268,M3268,Q3268)</f>
        <v>14.340289216</v>
      </c>
      <c r="AMH3268" s="13"/>
      <c r="AMI3268" s="0"/>
      <c r="AMJ3268" s="0"/>
    </row>
    <row r="3269" s="39" customFormat="true" ht="13.8" hidden="false" customHeight="false" outlineLevel="0" collapsed="false">
      <c r="A3269" s="16" t="n">
        <v>40310060</v>
      </c>
      <c r="B3269" s="17" t="s">
        <v>3298</v>
      </c>
      <c r="C3269" s="18" t="n">
        <v>0.04</v>
      </c>
      <c r="D3269" s="18" t="s">
        <v>2637</v>
      </c>
      <c r="E3269" s="16" t="s">
        <v>50</v>
      </c>
      <c r="F3269" s="19" t="n">
        <f aca="false">IF(C3269="",VLOOKUP(E3269,'PORTE E UCO'!$A$5:$D$46,4,0),VLOOKUP(E3269,'PORTE E UCO'!$A$5:$D$46,4,0)*C3269)</f>
        <v>0.70646224</v>
      </c>
      <c r="G3269" s="20" t="n">
        <v>0.693</v>
      </c>
      <c r="H3269" s="21" t="n">
        <f aca="false">G3269*$R$2</f>
        <v>13.633826976</v>
      </c>
      <c r="I3269" s="16" t="n">
        <v>0</v>
      </c>
      <c r="J3269" s="22" t="str">
        <f aca="false">IF(I3269&gt;=1,F3269*$J$2,"")</f>
        <v/>
      </c>
      <c r="K3269" s="22" t="str">
        <f aca="false">IF(I3269&gt;=2,F3269*$K$2,"")</f>
        <v/>
      </c>
      <c r="L3269" s="22" t="str">
        <f aca="false">IF(I3269&gt;=3,F3269*$L$2,"")</f>
        <v/>
      </c>
      <c r="M3269" s="22" t="str">
        <f aca="false">IF(I3269&gt;=4,F3269*$M$2,"")</f>
        <v/>
      </c>
      <c r="N3269" s="16" t="n">
        <v>0</v>
      </c>
      <c r="O3269" s="16" t="n">
        <v>0</v>
      </c>
      <c r="P3269" s="23" t="n">
        <v>0</v>
      </c>
      <c r="Q3269" s="22"/>
      <c r="R3269" s="38"/>
      <c r="S3269" s="25" t="n">
        <f aca="false">SUM(F3269,H3269,J3269,K3269,L3269,M3269)</f>
        <v>14.340289216</v>
      </c>
      <c r="T3269" s="25" t="n">
        <f aca="false">SUM(F3269,H3269,J3269,K3269,L3269,M3269,Q3269)</f>
        <v>14.340289216</v>
      </c>
      <c r="AMH3269" s="13"/>
      <c r="AMI3269" s="0"/>
      <c r="AMJ3269" s="0"/>
    </row>
    <row r="3270" s="39" customFormat="true" ht="13.8" hidden="false" customHeight="false" outlineLevel="0" collapsed="false">
      <c r="A3270" s="27" t="n">
        <v>40310078</v>
      </c>
      <c r="B3270" s="28" t="s">
        <v>3299</v>
      </c>
      <c r="C3270" s="29" t="n">
        <v>0.1</v>
      </c>
      <c r="D3270" s="29" t="s">
        <v>2637</v>
      </c>
      <c r="E3270" s="27" t="s">
        <v>50</v>
      </c>
      <c r="F3270" s="19" t="n">
        <f aca="false">IF(C3270="",VLOOKUP(E3270,'PORTE E UCO'!$A$5:$D$46,4,0),VLOOKUP(E3270,'PORTE E UCO'!$A$5:$D$46,4,0)*C3270)</f>
        <v>1.7661556</v>
      </c>
      <c r="G3270" s="30" t="n">
        <v>3.177</v>
      </c>
      <c r="H3270" s="21" t="n">
        <f aca="false">G3270*$R$2</f>
        <v>62.503128864</v>
      </c>
      <c r="I3270" s="27" t="n">
        <v>0</v>
      </c>
      <c r="J3270" s="22" t="str">
        <f aca="false">IF(I3270&gt;=1,F3270*$J$2,"")</f>
        <v/>
      </c>
      <c r="K3270" s="22" t="str">
        <f aca="false">IF(I3270&gt;=2,F3270*$K$2,"")</f>
        <v/>
      </c>
      <c r="L3270" s="22" t="str">
        <f aca="false">IF(I3270&gt;=3,F3270*$L$2,"")</f>
        <v/>
      </c>
      <c r="M3270" s="22" t="str">
        <f aca="false">IF(I3270&gt;=4,F3270*$M$2,"")</f>
        <v/>
      </c>
      <c r="N3270" s="27" t="n">
        <v>0</v>
      </c>
      <c r="O3270" s="27" t="n">
        <v>0</v>
      </c>
      <c r="P3270" s="31" t="n">
        <v>0</v>
      </c>
      <c r="Q3270" s="32"/>
      <c r="R3270" s="38"/>
      <c r="S3270" s="25" t="n">
        <f aca="false">SUM(F3270,H3270,J3270,K3270,L3270,M3270)</f>
        <v>64.269284464</v>
      </c>
      <c r="T3270" s="25" t="n">
        <f aca="false">SUM(F3270,H3270,J3270,K3270,L3270,M3270,Q3270)</f>
        <v>64.269284464</v>
      </c>
      <c r="AMH3270" s="13"/>
      <c r="AMI3270" s="0"/>
      <c r="AMJ3270" s="0"/>
    </row>
    <row r="3271" s="39" customFormat="true" ht="13.8" hidden="false" customHeight="false" outlineLevel="0" collapsed="false">
      <c r="A3271" s="16" t="n">
        <v>40310361</v>
      </c>
      <c r="B3271" s="17" t="s">
        <v>3300</v>
      </c>
      <c r="C3271" s="18" t="n">
        <v>0.5</v>
      </c>
      <c r="D3271" s="18" t="s">
        <v>2637</v>
      </c>
      <c r="E3271" s="16" t="s">
        <v>50</v>
      </c>
      <c r="F3271" s="19" t="n">
        <f aca="false">IF(C3271="",VLOOKUP(E3271,'PORTE E UCO'!$A$5:$D$46,4,0),VLOOKUP(E3271,'PORTE E UCO'!$A$5:$D$46,4,0)*C3271)</f>
        <v>8.830778</v>
      </c>
      <c r="G3271" s="20" t="n">
        <v>36.594</v>
      </c>
      <c r="H3271" s="21" t="n">
        <f aca="false">G3271*$R$2</f>
        <v>719.936889408</v>
      </c>
      <c r="I3271" s="16" t="n">
        <v>0</v>
      </c>
      <c r="J3271" s="22" t="str">
        <f aca="false">IF(I3271&gt;=1,F3271*$J$2,"")</f>
        <v/>
      </c>
      <c r="K3271" s="22" t="str">
        <f aca="false">IF(I3271&gt;=2,F3271*$K$2,"")</f>
        <v/>
      </c>
      <c r="L3271" s="22" t="str">
        <f aca="false">IF(I3271&gt;=3,F3271*$L$2,"")</f>
        <v/>
      </c>
      <c r="M3271" s="22" t="str">
        <f aca="false">IF(I3271&gt;=4,F3271*$M$2,"")</f>
        <v/>
      </c>
      <c r="N3271" s="16" t="n">
        <v>0</v>
      </c>
      <c r="O3271" s="16" t="n">
        <v>0</v>
      </c>
      <c r="P3271" s="23" t="n">
        <v>0</v>
      </c>
      <c r="Q3271" s="22"/>
      <c r="R3271" s="38"/>
      <c r="S3271" s="25" t="n">
        <f aca="false">SUM(F3271,H3271,J3271,K3271,L3271,M3271)</f>
        <v>728.767667408</v>
      </c>
      <c r="T3271" s="25" t="n">
        <f aca="false">SUM(F3271,H3271,J3271,K3271,L3271,M3271,Q3271)</f>
        <v>728.767667408</v>
      </c>
      <c r="AMH3271" s="13"/>
      <c r="AMI3271" s="0"/>
      <c r="AMJ3271" s="0"/>
    </row>
    <row r="3272" s="39" customFormat="true" ht="13.8" hidden="false" customHeight="false" outlineLevel="0" collapsed="false">
      <c r="A3272" s="27" t="n">
        <v>40310086</v>
      </c>
      <c r="B3272" s="28" t="s">
        <v>3301</v>
      </c>
      <c r="C3272" s="29" t="n">
        <v>0.1</v>
      </c>
      <c r="D3272" s="29" t="s">
        <v>2637</v>
      </c>
      <c r="E3272" s="27" t="s">
        <v>50</v>
      </c>
      <c r="F3272" s="19" t="n">
        <f aca="false">IF(C3272="",VLOOKUP(E3272,'PORTE E UCO'!$A$5:$D$46,4,0),VLOOKUP(E3272,'PORTE E UCO'!$A$5:$D$46,4,0)*C3272)</f>
        <v>1.7661556</v>
      </c>
      <c r="G3272" s="30" t="n">
        <v>4.014</v>
      </c>
      <c r="H3272" s="21" t="n">
        <f aca="false">G3272*$R$2</f>
        <v>78.969958848</v>
      </c>
      <c r="I3272" s="27" t="n">
        <v>0</v>
      </c>
      <c r="J3272" s="22" t="str">
        <f aca="false">IF(I3272&gt;=1,F3272*$J$2,"")</f>
        <v/>
      </c>
      <c r="K3272" s="22" t="str">
        <f aca="false">IF(I3272&gt;=2,F3272*$K$2,"")</f>
        <v/>
      </c>
      <c r="L3272" s="22" t="str">
        <f aca="false">IF(I3272&gt;=3,F3272*$L$2,"")</f>
        <v/>
      </c>
      <c r="M3272" s="22" t="str">
        <f aca="false">IF(I3272&gt;=4,F3272*$M$2,"")</f>
        <v/>
      </c>
      <c r="N3272" s="27" t="n">
        <v>0</v>
      </c>
      <c r="O3272" s="27" t="n">
        <v>0</v>
      </c>
      <c r="P3272" s="31" t="n">
        <v>0</v>
      </c>
      <c r="Q3272" s="32"/>
      <c r="R3272" s="38"/>
      <c r="S3272" s="25" t="n">
        <f aca="false">SUM(F3272,H3272,J3272,K3272,L3272,M3272)</f>
        <v>80.736114448</v>
      </c>
      <c r="T3272" s="25" t="n">
        <f aca="false">SUM(F3272,H3272,J3272,K3272,L3272,M3272,Q3272)</f>
        <v>80.736114448</v>
      </c>
      <c r="AMH3272" s="13"/>
      <c r="AMI3272" s="0"/>
      <c r="AMJ3272" s="0"/>
    </row>
    <row r="3273" s="39" customFormat="true" ht="13.8" hidden="false" customHeight="false" outlineLevel="0" collapsed="false">
      <c r="A3273" s="16" t="n">
        <v>40310094</v>
      </c>
      <c r="B3273" s="17" t="s">
        <v>3302</v>
      </c>
      <c r="C3273" s="18" t="n">
        <v>0.04</v>
      </c>
      <c r="D3273" s="18" t="s">
        <v>2637</v>
      </c>
      <c r="E3273" s="16" t="s">
        <v>50</v>
      </c>
      <c r="F3273" s="19" t="n">
        <f aca="false">IF(C3273="",VLOOKUP(E3273,'PORTE E UCO'!$A$5:$D$46,4,0),VLOOKUP(E3273,'PORTE E UCO'!$A$5:$D$46,4,0)*C3273)</f>
        <v>0.70646224</v>
      </c>
      <c r="G3273" s="20" t="n">
        <v>0.693</v>
      </c>
      <c r="H3273" s="21" t="n">
        <f aca="false">G3273*$R$2</f>
        <v>13.633826976</v>
      </c>
      <c r="I3273" s="16" t="n">
        <v>0</v>
      </c>
      <c r="J3273" s="22" t="str">
        <f aca="false">IF(I3273&gt;=1,F3273*$J$2,"")</f>
        <v/>
      </c>
      <c r="K3273" s="22" t="str">
        <f aca="false">IF(I3273&gt;=2,F3273*$K$2,"")</f>
        <v/>
      </c>
      <c r="L3273" s="22" t="str">
        <f aca="false">IF(I3273&gt;=3,F3273*$L$2,"")</f>
        <v/>
      </c>
      <c r="M3273" s="22" t="str">
        <f aca="false">IF(I3273&gt;=4,F3273*$M$2,"")</f>
        <v/>
      </c>
      <c r="N3273" s="16" t="n">
        <v>0</v>
      </c>
      <c r="O3273" s="16" t="n">
        <v>0</v>
      </c>
      <c r="P3273" s="23" t="n">
        <v>0</v>
      </c>
      <c r="Q3273" s="22"/>
      <c r="R3273" s="38"/>
      <c r="S3273" s="25" t="n">
        <f aca="false">SUM(F3273,H3273,J3273,K3273,L3273,M3273)</f>
        <v>14.340289216</v>
      </c>
      <c r="T3273" s="25" t="n">
        <f aca="false">SUM(F3273,H3273,J3273,K3273,L3273,M3273,Q3273)</f>
        <v>14.340289216</v>
      </c>
      <c r="AMH3273" s="13"/>
      <c r="AMI3273" s="0"/>
      <c r="AMJ3273" s="0"/>
    </row>
    <row r="3274" s="39" customFormat="true" ht="13.8" hidden="false" customHeight="false" outlineLevel="0" collapsed="false">
      <c r="A3274" s="27" t="n">
        <v>40310108</v>
      </c>
      <c r="B3274" s="28" t="s">
        <v>3303</v>
      </c>
      <c r="C3274" s="29" t="n">
        <v>0.04</v>
      </c>
      <c r="D3274" s="29" t="s">
        <v>2637</v>
      </c>
      <c r="E3274" s="27" t="s">
        <v>50</v>
      </c>
      <c r="F3274" s="19" t="n">
        <f aca="false">IF(C3274="",VLOOKUP(E3274,'PORTE E UCO'!$A$5:$D$46,4,0),VLOOKUP(E3274,'PORTE E UCO'!$A$5:$D$46,4,0)*C3274)</f>
        <v>0.70646224</v>
      </c>
      <c r="G3274" s="30" t="n">
        <v>0.693</v>
      </c>
      <c r="H3274" s="21" t="n">
        <f aca="false">G3274*$R$2</f>
        <v>13.633826976</v>
      </c>
      <c r="I3274" s="27" t="n">
        <v>0</v>
      </c>
      <c r="J3274" s="22" t="str">
        <f aca="false">IF(I3274&gt;=1,F3274*$J$2,"")</f>
        <v/>
      </c>
      <c r="K3274" s="22" t="str">
        <f aca="false">IF(I3274&gt;=2,F3274*$K$2,"")</f>
        <v/>
      </c>
      <c r="L3274" s="22" t="str">
        <f aca="false">IF(I3274&gt;=3,F3274*$L$2,"")</f>
        <v/>
      </c>
      <c r="M3274" s="22" t="str">
        <f aca="false">IF(I3274&gt;=4,F3274*$M$2,"")</f>
        <v/>
      </c>
      <c r="N3274" s="27" t="n">
        <v>0</v>
      </c>
      <c r="O3274" s="27" t="n">
        <v>0</v>
      </c>
      <c r="P3274" s="31" t="n">
        <v>0</v>
      </c>
      <c r="Q3274" s="32"/>
      <c r="R3274" s="38"/>
      <c r="S3274" s="25" t="n">
        <f aca="false">SUM(F3274,H3274,J3274,K3274,L3274,M3274)</f>
        <v>14.340289216</v>
      </c>
      <c r="T3274" s="25" t="n">
        <f aca="false">SUM(F3274,H3274,J3274,K3274,L3274,M3274,Q3274)</f>
        <v>14.340289216</v>
      </c>
      <c r="AMH3274" s="13"/>
      <c r="AMI3274" s="0"/>
      <c r="AMJ3274" s="0"/>
    </row>
    <row r="3275" s="39" customFormat="true" ht="13.8" hidden="false" customHeight="false" outlineLevel="0" collapsed="false">
      <c r="A3275" s="16" t="n">
        <v>40310116</v>
      </c>
      <c r="B3275" s="17" t="s">
        <v>3304</v>
      </c>
      <c r="C3275" s="18" t="n">
        <v>0.04</v>
      </c>
      <c r="D3275" s="18" t="s">
        <v>2637</v>
      </c>
      <c r="E3275" s="16" t="s">
        <v>50</v>
      </c>
      <c r="F3275" s="19" t="n">
        <f aca="false">IF(C3275="",VLOOKUP(E3275,'PORTE E UCO'!$A$5:$D$46,4,0),VLOOKUP(E3275,'PORTE E UCO'!$A$5:$D$46,4,0)*C3275)</f>
        <v>0.70646224</v>
      </c>
      <c r="G3275" s="20" t="n">
        <v>0.693</v>
      </c>
      <c r="H3275" s="21" t="n">
        <f aca="false">G3275*$R$2</f>
        <v>13.633826976</v>
      </c>
      <c r="I3275" s="16" t="n">
        <v>0</v>
      </c>
      <c r="J3275" s="22" t="str">
        <f aca="false">IF(I3275&gt;=1,F3275*$J$2,"")</f>
        <v/>
      </c>
      <c r="K3275" s="22" t="str">
        <f aca="false">IF(I3275&gt;=2,F3275*$K$2,"")</f>
        <v/>
      </c>
      <c r="L3275" s="22" t="str">
        <f aca="false">IF(I3275&gt;=3,F3275*$L$2,"")</f>
        <v/>
      </c>
      <c r="M3275" s="22" t="str">
        <f aca="false">IF(I3275&gt;=4,F3275*$M$2,"")</f>
        <v/>
      </c>
      <c r="N3275" s="16" t="n">
        <v>0</v>
      </c>
      <c r="O3275" s="16" t="n">
        <v>0</v>
      </c>
      <c r="P3275" s="23" t="n">
        <v>0</v>
      </c>
      <c r="Q3275" s="22"/>
      <c r="R3275" s="38"/>
      <c r="S3275" s="25" t="n">
        <f aca="false">SUM(F3275,H3275,J3275,K3275,L3275,M3275)</f>
        <v>14.340289216</v>
      </c>
      <c r="T3275" s="25" t="n">
        <f aca="false">SUM(F3275,H3275,J3275,K3275,L3275,M3275,Q3275)</f>
        <v>14.340289216</v>
      </c>
      <c r="AMH3275" s="13"/>
      <c r="AMI3275" s="0"/>
      <c r="AMJ3275" s="0"/>
    </row>
    <row r="3276" s="39" customFormat="true" ht="13.8" hidden="false" customHeight="false" outlineLevel="0" collapsed="false">
      <c r="A3276" s="27" t="n">
        <v>40310400</v>
      </c>
      <c r="B3276" s="28" t="s">
        <v>3305</v>
      </c>
      <c r="C3276" s="29" t="n">
        <v>0.1</v>
      </c>
      <c r="D3276" s="29" t="s">
        <v>2637</v>
      </c>
      <c r="E3276" s="27" t="s">
        <v>50</v>
      </c>
      <c r="F3276" s="19" t="n">
        <f aca="false">IF(C3276="",VLOOKUP(E3276,'PORTE E UCO'!$A$5:$D$46,4,0),VLOOKUP(E3276,'PORTE E UCO'!$A$5:$D$46,4,0)*C3276)</f>
        <v>1.7661556</v>
      </c>
      <c r="G3276" s="30" t="n">
        <v>4.977</v>
      </c>
      <c r="H3276" s="21" t="n">
        <f aca="false">G3276*$R$2</f>
        <v>97.915666464</v>
      </c>
      <c r="I3276" s="27" t="n">
        <v>0</v>
      </c>
      <c r="J3276" s="22" t="str">
        <f aca="false">IF(I3276&gt;=1,F3276*$J$2,"")</f>
        <v/>
      </c>
      <c r="K3276" s="22" t="str">
        <f aca="false">IF(I3276&gt;=2,F3276*$K$2,"")</f>
        <v/>
      </c>
      <c r="L3276" s="22" t="str">
        <f aca="false">IF(I3276&gt;=3,F3276*$L$2,"")</f>
        <v/>
      </c>
      <c r="M3276" s="22" t="str">
        <f aca="false">IF(I3276&gt;=4,F3276*$M$2,"")</f>
        <v/>
      </c>
      <c r="N3276" s="27" t="n">
        <v>0</v>
      </c>
      <c r="O3276" s="27" t="n">
        <v>0</v>
      </c>
      <c r="P3276" s="31" t="n">
        <v>0</v>
      </c>
      <c r="Q3276" s="32"/>
      <c r="R3276" s="38"/>
      <c r="S3276" s="25" t="n">
        <f aca="false">SUM(F3276,H3276,J3276,K3276,L3276,M3276)</f>
        <v>99.681822064</v>
      </c>
      <c r="T3276" s="25" t="n">
        <f aca="false">SUM(F3276,H3276,J3276,K3276,L3276,M3276,Q3276)</f>
        <v>99.681822064</v>
      </c>
      <c r="AMH3276" s="13"/>
      <c r="AMI3276" s="0"/>
      <c r="AMJ3276" s="0"/>
    </row>
    <row r="3277" s="39" customFormat="true" ht="13.8" hidden="false" customHeight="false" outlineLevel="0" collapsed="false">
      <c r="A3277" s="16" t="n">
        <v>40310124</v>
      </c>
      <c r="B3277" s="17" t="s">
        <v>3306</v>
      </c>
      <c r="C3277" s="18" t="n">
        <v>0.1</v>
      </c>
      <c r="D3277" s="18" t="s">
        <v>2637</v>
      </c>
      <c r="E3277" s="16" t="s">
        <v>50</v>
      </c>
      <c r="F3277" s="19" t="n">
        <f aca="false">IF(C3277="",VLOOKUP(E3277,'PORTE E UCO'!$A$5:$D$46,4,0),VLOOKUP(E3277,'PORTE E UCO'!$A$5:$D$46,4,0)*C3277)</f>
        <v>1.7661556</v>
      </c>
      <c r="G3277" s="20" t="n">
        <v>2.214</v>
      </c>
      <c r="H3277" s="21" t="n">
        <f aca="false">G3277*$R$2</f>
        <v>43.557421248</v>
      </c>
      <c r="I3277" s="16" t="n">
        <v>0</v>
      </c>
      <c r="J3277" s="22" t="str">
        <f aca="false">IF(I3277&gt;=1,F3277*$J$2,"")</f>
        <v/>
      </c>
      <c r="K3277" s="22" t="str">
        <f aca="false">IF(I3277&gt;=2,F3277*$K$2,"")</f>
        <v/>
      </c>
      <c r="L3277" s="22" t="str">
        <f aca="false">IF(I3277&gt;=3,F3277*$L$2,"")</f>
        <v/>
      </c>
      <c r="M3277" s="22" t="str">
        <f aca="false">IF(I3277&gt;=4,F3277*$M$2,"")</f>
        <v/>
      </c>
      <c r="N3277" s="16" t="n">
        <v>0</v>
      </c>
      <c r="O3277" s="16" t="n">
        <v>0</v>
      </c>
      <c r="P3277" s="23" t="n">
        <v>0</v>
      </c>
      <c r="Q3277" s="22"/>
      <c r="R3277" s="38"/>
      <c r="S3277" s="25" t="n">
        <f aca="false">SUM(F3277,H3277,J3277,K3277,L3277,M3277)</f>
        <v>45.323576848</v>
      </c>
      <c r="T3277" s="25" t="n">
        <f aca="false">SUM(F3277,H3277,J3277,K3277,L3277,M3277,Q3277)</f>
        <v>45.323576848</v>
      </c>
      <c r="AMH3277" s="13"/>
      <c r="AMI3277" s="0"/>
      <c r="AMJ3277" s="0"/>
    </row>
    <row r="3278" s="39" customFormat="true" ht="13.8" hidden="false" customHeight="false" outlineLevel="0" collapsed="false">
      <c r="A3278" s="27" t="n">
        <v>40310132</v>
      </c>
      <c r="B3278" s="28" t="s">
        <v>3307</v>
      </c>
      <c r="C3278" s="29" t="n">
        <v>0.1</v>
      </c>
      <c r="D3278" s="29" t="s">
        <v>2637</v>
      </c>
      <c r="E3278" s="27" t="s">
        <v>50</v>
      </c>
      <c r="F3278" s="19" t="n">
        <f aca="false">IF(C3278="",VLOOKUP(E3278,'PORTE E UCO'!$A$5:$D$46,4,0),VLOOKUP(E3278,'PORTE E UCO'!$A$5:$D$46,4,0)*C3278)</f>
        <v>1.7661556</v>
      </c>
      <c r="G3278" s="30" t="n">
        <v>3.177</v>
      </c>
      <c r="H3278" s="21" t="n">
        <f aca="false">G3278*$R$2</f>
        <v>62.503128864</v>
      </c>
      <c r="I3278" s="27" t="n">
        <v>0</v>
      </c>
      <c r="J3278" s="22" t="str">
        <f aca="false">IF(I3278&gt;=1,F3278*$J$2,"")</f>
        <v/>
      </c>
      <c r="K3278" s="22" t="str">
        <f aca="false">IF(I3278&gt;=2,F3278*$K$2,"")</f>
        <v/>
      </c>
      <c r="L3278" s="22" t="str">
        <f aca="false">IF(I3278&gt;=3,F3278*$L$2,"")</f>
        <v/>
      </c>
      <c r="M3278" s="22" t="str">
        <f aca="false">IF(I3278&gt;=4,F3278*$M$2,"")</f>
        <v/>
      </c>
      <c r="N3278" s="27" t="n">
        <v>0</v>
      </c>
      <c r="O3278" s="27" t="n">
        <v>0</v>
      </c>
      <c r="P3278" s="31" t="n">
        <v>0</v>
      </c>
      <c r="Q3278" s="32"/>
      <c r="R3278" s="38"/>
      <c r="S3278" s="25" t="n">
        <f aca="false">SUM(F3278,H3278,J3278,K3278,L3278,M3278)</f>
        <v>64.269284464</v>
      </c>
      <c r="T3278" s="25" t="n">
        <f aca="false">SUM(F3278,H3278,J3278,K3278,L3278,M3278,Q3278)</f>
        <v>64.269284464</v>
      </c>
      <c r="AMH3278" s="13"/>
      <c r="AMI3278" s="0"/>
      <c r="AMJ3278" s="0"/>
    </row>
    <row r="3279" s="39" customFormat="true" ht="13.8" hidden="false" customHeight="false" outlineLevel="0" collapsed="false">
      <c r="A3279" s="16" t="n">
        <v>40310140</v>
      </c>
      <c r="B3279" s="17" t="s">
        <v>3308</v>
      </c>
      <c r="C3279" s="18" t="n">
        <v>0.5</v>
      </c>
      <c r="D3279" s="18" t="s">
        <v>2637</v>
      </c>
      <c r="E3279" s="16" t="s">
        <v>50</v>
      </c>
      <c r="F3279" s="19" t="n">
        <f aca="false">IF(C3279="",VLOOKUP(E3279,'PORTE E UCO'!$A$5:$D$46,4,0),VLOOKUP(E3279,'PORTE E UCO'!$A$5:$D$46,4,0)*C3279)</f>
        <v>8.830778</v>
      </c>
      <c r="G3279" s="20" t="n">
        <v>1.8</v>
      </c>
      <c r="H3279" s="21" t="n">
        <f aca="false">G3279*$R$2</f>
        <v>35.4125376</v>
      </c>
      <c r="I3279" s="16" t="n">
        <v>0</v>
      </c>
      <c r="J3279" s="22" t="str">
        <f aca="false">IF(I3279&gt;=1,F3279*$J$2,"")</f>
        <v/>
      </c>
      <c r="K3279" s="22" t="str">
        <f aca="false">IF(I3279&gt;=2,F3279*$K$2,"")</f>
        <v/>
      </c>
      <c r="L3279" s="22" t="str">
        <f aca="false">IF(I3279&gt;=3,F3279*$L$2,"")</f>
        <v/>
      </c>
      <c r="M3279" s="22" t="str">
        <f aca="false">IF(I3279&gt;=4,F3279*$M$2,"")</f>
        <v/>
      </c>
      <c r="N3279" s="16" t="n">
        <v>0</v>
      </c>
      <c r="O3279" s="16" t="n">
        <v>0</v>
      </c>
      <c r="P3279" s="23" t="n">
        <v>0</v>
      </c>
      <c r="Q3279" s="22"/>
      <c r="R3279" s="38"/>
      <c r="S3279" s="25" t="n">
        <f aca="false">SUM(F3279,H3279,J3279,K3279,L3279,M3279)</f>
        <v>44.2433156</v>
      </c>
      <c r="T3279" s="25" t="n">
        <f aca="false">SUM(F3279,H3279,J3279,K3279,L3279,M3279,Q3279)</f>
        <v>44.2433156</v>
      </c>
      <c r="AMH3279" s="13"/>
      <c r="AMI3279" s="0"/>
      <c r="AMJ3279" s="0"/>
    </row>
    <row r="3280" s="39" customFormat="true" ht="13.8" hidden="false" customHeight="false" outlineLevel="0" collapsed="false">
      <c r="A3280" s="27" t="n">
        <v>40310159</v>
      </c>
      <c r="B3280" s="28" t="s">
        <v>3309</v>
      </c>
      <c r="C3280" s="29" t="n">
        <v>0.5</v>
      </c>
      <c r="D3280" s="29" t="s">
        <v>2637</v>
      </c>
      <c r="E3280" s="27" t="s">
        <v>50</v>
      </c>
      <c r="F3280" s="19" t="n">
        <f aca="false">IF(C3280="",VLOOKUP(E3280,'PORTE E UCO'!$A$5:$D$46,4,0),VLOOKUP(E3280,'PORTE E UCO'!$A$5:$D$46,4,0)*C3280)</f>
        <v>8.830778</v>
      </c>
      <c r="G3280" s="30" t="n">
        <v>1.8</v>
      </c>
      <c r="H3280" s="21" t="n">
        <f aca="false">G3280*$R$2</f>
        <v>35.4125376</v>
      </c>
      <c r="I3280" s="27" t="n">
        <v>0</v>
      </c>
      <c r="J3280" s="22" t="str">
        <f aca="false">IF(I3280&gt;=1,F3280*$J$2,"")</f>
        <v/>
      </c>
      <c r="K3280" s="22" t="str">
        <f aca="false">IF(I3280&gt;=2,F3280*$K$2,"")</f>
        <v/>
      </c>
      <c r="L3280" s="22" t="str">
        <f aca="false">IF(I3280&gt;=3,F3280*$L$2,"")</f>
        <v/>
      </c>
      <c r="M3280" s="22" t="str">
        <f aca="false">IF(I3280&gt;=4,F3280*$M$2,"")</f>
        <v/>
      </c>
      <c r="N3280" s="27" t="n">
        <v>0</v>
      </c>
      <c r="O3280" s="27" t="n">
        <v>0</v>
      </c>
      <c r="P3280" s="31" t="n">
        <v>0</v>
      </c>
      <c r="Q3280" s="32"/>
      <c r="R3280" s="38"/>
      <c r="S3280" s="25" t="n">
        <f aca="false">SUM(F3280,H3280,J3280,K3280,L3280,M3280)</f>
        <v>44.2433156</v>
      </c>
      <c r="T3280" s="25" t="n">
        <f aca="false">SUM(F3280,H3280,J3280,K3280,L3280,M3280,Q3280)</f>
        <v>44.2433156</v>
      </c>
      <c r="AMH3280" s="13"/>
      <c r="AMI3280" s="0"/>
      <c r="AMJ3280" s="0"/>
    </row>
    <row r="3281" s="39" customFormat="true" ht="14.95" hidden="false" customHeight="false" outlineLevel="0" collapsed="false">
      <c r="A3281" s="16" t="n">
        <v>40310167</v>
      </c>
      <c r="B3281" s="17" t="s">
        <v>3310</v>
      </c>
      <c r="C3281" s="18" t="n">
        <v>0.1</v>
      </c>
      <c r="D3281" s="18" t="s">
        <v>2637</v>
      </c>
      <c r="E3281" s="16" t="s">
        <v>50</v>
      </c>
      <c r="F3281" s="19" t="n">
        <f aca="false">IF(C3281="",VLOOKUP(E3281,'PORTE E UCO'!$A$5:$D$46,4,0),VLOOKUP(E3281,'PORTE E UCO'!$A$5:$D$46,4,0)*C3281)</f>
        <v>1.7661556</v>
      </c>
      <c r="G3281" s="20" t="n">
        <v>3.177</v>
      </c>
      <c r="H3281" s="21" t="n">
        <f aca="false">G3281*$R$2</f>
        <v>62.503128864</v>
      </c>
      <c r="I3281" s="16" t="n">
        <v>0</v>
      </c>
      <c r="J3281" s="22" t="str">
        <f aca="false">IF(I3281&gt;=1,F3281*$J$2,"")</f>
        <v/>
      </c>
      <c r="K3281" s="22" t="str">
        <f aca="false">IF(I3281&gt;=2,F3281*$K$2,"")</f>
        <v/>
      </c>
      <c r="L3281" s="22" t="str">
        <f aca="false">IF(I3281&gt;=3,F3281*$L$2,"")</f>
        <v/>
      </c>
      <c r="M3281" s="22" t="str">
        <f aca="false">IF(I3281&gt;=4,F3281*$M$2,"")</f>
        <v/>
      </c>
      <c r="N3281" s="16" t="n">
        <v>0</v>
      </c>
      <c r="O3281" s="16" t="n">
        <v>0</v>
      </c>
      <c r="P3281" s="23" t="n">
        <v>0</v>
      </c>
      <c r="Q3281" s="22"/>
      <c r="R3281" s="38"/>
      <c r="S3281" s="25" t="n">
        <f aca="false">SUM(F3281,H3281,J3281,K3281,L3281,M3281)</f>
        <v>64.269284464</v>
      </c>
      <c r="T3281" s="25" t="n">
        <f aca="false">SUM(F3281,H3281,J3281,K3281,L3281,M3281,Q3281)</f>
        <v>64.269284464</v>
      </c>
      <c r="AMH3281" s="13"/>
      <c r="AMI3281" s="0"/>
      <c r="AMJ3281" s="0"/>
    </row>
    <row r="3282" s="39" customFormat="true" ht="21.65" hidden="false" customHeight="false" outlineLevel="0" collapsed="false">
      <c r="A3282" s="27" t="n">
        <v>40310175</v>
      </c>
      <c r="B3282" s="28" t="s">
        <v>3311</v>
      </c>
      <c r="C3282" s="29" t="n">
        <v>0.1</v>
      </c>
      <c r="D3282" s="29" t="s">
        <v>2637</v>
      </c>
      <c r="E3282" s="27" t="s">
        <v>50</v>
      </c>
      <c r="F3282" s="19" t="n">
        <f aca="false">IF(C3282="",VLOOKUP(E3282,'PORTE E UCO'!$A$5:$D$46,4,0),VLOOKUP(E3282,'PORTE E UCO'!$A$5:$D$46,4,0)*C3282)</f>
        <v>1.7661556</v>
      </c>
      <c r="G3282" s="30" t="n">
        <v>3.294</v>
      </c>
      <c r="H3282" s="21" t="n">
        <f aca="false">G3282*$R$2</f>
        <v>64.804943808</v>
      </c>
      <c r="I3282" s="27" t="n">
        <v>0</v>
      </c>
      <c r="J3282" s="22" t="str">
        <f aca="false">IF(I3282&gt;=1,F3282*$J$2,"")</f>
        <v/>
      </c>
      <c r="K3282" s="22" t="str">
        <f aca="false">IF(I3282&gt;=2,F3282*$K$2,"")</f>
        <v/>
      </c>
      <c r="L3282" s="22" t="str">
        <f aca="false">IF(I3282&gt;=3,F3282*$L$2,"")</f>
        <v/>
      </c>
      <c r="M3282" s="22" t="str">
        <f aca="false">IF(I3282&gt;=4,F3282*$M$2,"")</f>
        <v/>
      </c>
      <c r="N3282" s="27" t="n">
        <v>0</v>
      </c>
      <c r="O3282" s="27" t="n">
        <v>0</v>
      </c>
      <c r="P3282" s="31" t="n">
        <v>0</v>
      </c>
      <c r="Q3282" s="32"/>
      <c r="R3282" s="38"/>
      <c r="S3282" s="25" t="n">
        <f aca="false">SUM(F3282,H3282,J3282,K3282,L3282,M3282)</f>
        <v>66.571099408</v>
      </c>
      <c r="T3282" s="25" t="n">
        <f aca="false">SUM(F3282,H3282,J3282,K3282,L3282,M3282,Q3282)</f>
        <v>66.571099408</v>
      </c>
      <c r="AMH3282" s="13"/>
      <c r="AMI3282" s="0"/>
      <c r="AMJ3282" s="0"/>
    </row>
    <row r="3283" s="39" customFormat="true" ht="14.95" hidden="false" customHeight="false" outlineLevel="0" collapsed="false">
      <c r="A3283" s="16" t="n">
        <v>40310183</v>
      </c>
      <c r="B3283" s="17" t="s">
        <v>3312</v>
      </c>
      <c r="C3283" s="18" t="n">
        <v>0.1</v>
      </c>
      <c r="D3283" s="18" t="s">
        <v>2637</v>
      </c>
      <c r="E3283" s="16" t="s">
        <v>50</v>
      </c>
      <c r="F3283" s="19" t="n">
        <f aca="false">IF(C3283="",VLOOKUP(E3283,'PORTE E UCO'!$A$5:$D$46,4,0),VLOOKUP(E3283,'PORTE E UCO'!$A$5:$D$46,4,0)*C3283)</f>
        <v>1.7661556</v>
      </c>
      <c r="G3283" s="20" t="n">
        <v>3.177</v>
      </c>
      <c r="H3283" s="21" t="n">
        <f aca="false">G3283*$R$2</f>
        <v>62.503128864</v>
      </c>
      <c r="I3283" s="16" t="n">
        <v>0</v>
      </c>
      <c r="J3283" s="22" t="str">
        <f aca="false">IF(I3283&gt;=1,F3283*$J$2,"")</f>
        <v/>
      </c>
      <c r="K3283" s="22" t="str">
        <f aca="false">IF(I3283&gt;=2,F3283*$K$2,"")</f>
        <v/>
      </c>
      <c r="L3283" s="22" t="str">
        <f aca="false">IF(I3283&gt;=3,F3283*$L$2,"")</f>
        <v/>
      </c>
      <c r="M3283" s="22" t="str">
        <f aca="false">IF(I3283&gt;=4,F3283*$M$2,"")</f>
        <v/>
      </c>
      <c r="N3283" s="16" t="n">
        <v>0</v>
      </c>
      <c r="O3283" s="16" t="n">
        <v>0</v>
      </c>
      <c r="P3283" s="23" t="n">
        <v>0</v>
      </c>
      <c r="Q3283" s="22"/>
      <c r="R3283" s="38"/>
      <c r="S3283" s="25" t="n">
        <f aca="false">SUM(F3283,H3283,J3283,K3283,L3283,M3283)</f>
        <v>64.269284464</v>
      </c>
      <c r="T3283" s="25" t="n">
        <f aca="false">SUM(F3283,H3283,J3283,K3283,L3283,M3283,Q3283)</f>
        <v>64.269284464</v>
      </c>
      <c r="AMH3283" s="13"/>
      <c r="AMI3283" s="0"/>
      <c r="AMJ3283" s="0"/>
    </row>
    <row r="3284" s="39" customFormat="true" ht="13.8" hidden="false" customHeight="false" outlineLevel="0" collapsed="false">
      <c r="A3284" s="27" t="n">
        <v>40310191</v>
      </c>
      <c r="B3284" s="28" t="s">
        <v>3313</v>
      </c>
      <c r="C3284" s="29" t="n">
        <v>0.25</v>
      </c>
      <c r="D3284" s="29" t="s">
        <v>2637</v>
      </c>
      <c r="E3284" s="27" t="s">
        <v>50</v>
      </c>
      <c r="F3284" s="19" t="n">
        <f aca="false">IF(C3284="",VLOOKUP(E3284,'PORTE E UCO'!$A$5:$D$46,4,0),VLOOKUP(E3284,'PORTE E UCO'!$A$5:$D$46,4,0)*C3284)</f>
        <v>4.415389</v>
      </c>
      <c r="G3284" s="30" t="n">
        <v>5.697</v>
      </c>
      <c r="H3284" s="21" t="n">
        <f aca="false">G3284*$R$2</f>
        <v>112.080681504</v>
      </c>
      <c r="I3284" s="27" t="n">
        <v>0</v>
      </c>
      <c r="J3284" s="22" t="str">
        <f aca="false">IF(I3284&gt;=1,F3284*$J$2,"")</f>
        <v/>
      </c>
      <c r="K3284" s="22" t="str">
        <f aca="false">IF(I3284&gt;=2,F3284*$K$2,"")</f>
        <v/>
      </c>
      <c r="L3284" s="22" t="str">
        <f aca="false">IF(I3284&gt;=3,F3284*$L$2,"")</f>
        <v/>
      </c>
      <c r="M3284" s="22" t="str">
        <f aca="false">IF(I3284&gt;=4,F3284*$M$2,"")</f>
        <v/>
      </c>
      <c r="N3284" s="27" t="n">
        <v>0</v>
      </c>
      <c r="O3284" s="27" t="n">
        <v>0</v>
      </c>
      <c r="P3284" s="31" t="n">
        <v>0</v>
      </c>
      <c r="Q3284" s="32"/>
      <c r="R3284" s="38"/>
      <c r="S3284" s="25" t="n">
        <f aca="false">SUM(F3284,H3284,J3284,K3284,L3284,M3284)</f>
        <v>116.496070504</v>
      </c>
      <c r="T3284" s="25" t="n">
        <f aca="false">SUM(F3284,H3284,J3284,K3284,L3284,M3284,Q3284)</f>
        <v>116.496070504</v>
      </c>
      <c r="AMH3284" s="13"/>
      <c r="AMI3284" s="0"/>
      <c r="AMJ3284" s="0"/>
    </row>
    <row r="3285" s="39" customFormat="true" ht="13.8" hidden="false" customHeight="false" outlineLevel="0" collapsed="false">
      <c r="A3285" s="16" t="n">
        <v>40310205</v>
      </c>
      <c r="B3285" s="17" t="s">
        <v>3314</v>
      </c>
      <c r="C3285" s="18" t="n">
        <v>0.1</v>
      </c>
      <c r="D3285" s="18" t="s">
        <v>2637</v>
      </c>
      <c r="E3285" s="16" t="s">
        <v>50</v>
      </c>
      <c r="F3285" s="19" t="n">
        <f aca="false">IF(C3285="",VLOOKUP(E3285,'PORTE E UCO'!$A$5:$D$46,4,0),VLOOKUP(E3285,'PORTE E UCO'!$A$5:$D$46,4,0)*C3285)</f>
        <v>1.7661556</v>
      </c>
      <c r="G3285" s="20" t="n">
        <v>3.177</v>
      </c>
      <c r="H3285" s="21" t="n">
        <f aca="false">G3285*$R$2</f>
        <v>62.503128864</v>
      </c>
      <c r="I3285" s="16" t="n">
        <v>0</v>
      </c>
      <c r="J3285" s="22" t="str">
        <f aca="false">IF(I3285&gt;=1,F3285*$J$2,"")</f>
        <v/>
      </c>
      <c r="K3285" s="22" t="str">
        <f aca="false">IF(I3285&gt;=2,F3285*$K$2,"")</f>
        <v/>
      </c>
      <c r="L3285" s="22" t="str">
        <f aca="false">IF(I3285&gt;=3,F3285*$L$2,"")</f>
        <v/>
      </c>
      <c r="M3285" s="22" t="str">
        <f aca="false">IF(I3285&gt;=4,F3285*$M$2,"")</f>
        <v/>
      </c>
      <c r="N3285" s="16" t="n">
        <v>0</v>
      </c>
      <c r="O3285" s="16" t="n">
        <v>0</v>
      </c>
      <c r="P3285" s="23" t="n">
        <v>0</v>
      </c>
      <c r="Q3285" s="22"/>
      <c r="R3285" s="38"/>
      <c r="S3285" s="25" t="n">
        <f aca="false">SUM(F3285,H3285,J3285,K3285,L3285,M3285)</f>
        <v>64.269284464</v>
      </c>
      <c r="T3285" s="25" t="n">
        <f aca="false">SUM(F3285,H3285,J3285,K3285,L3285,M3285,Q3285)</f>
        <v>64.269284464</v>
      </c>
      <c r="AMH3285" s="13"/>
      <c r="AMI3285" s="0"/>
      <c r="AMJ3285" s="0"/>
    </row>
    <row r="3286" s="39" customFormat="true" ht="13.8" hidden="false" customHeight="false" outlineLevel="0" collapsed="false">
      <c r="A3286" s="27" t="n">
        <v>40310213</v>
      </c>
      <c r="B3286" s="28" t="s">
        <v>3315</v>
      </c>
      <c r="C3286" s="29" t="n">
        <v>0.04</v>
      </c>
      <c r="D3286" s="29" t="s">
        <v>2637</v>
      </c>
      <c r="E3286" s="27" t="s">
        <v>50</v>
      </c>
      <c r="F3286" s="19" t="n">
        <f aca="false">IF(C3286="",VLOOKUP(E3286,'PORTE E UCO'!$A$5:$D$46,4,0),VLOOKUP(E3286,'PORTE E UCO'!$A$5:$D$46,4,0)*C3286)</f>
        <v>0.70646224</v>
      </c>
      <c r="G3286" s="30" t="n">
        <v>1.8</v>
      </c>
      <c r="H3286" s="21" t="n">
        <f aca="false">G3286*$R$2</f>
        <v>35.4125376</v>
      </c>
      <c r="I3286" s="27" t="n">
        <v>0</v>
      </c>
      <c r="J3286" s="22" t="str">
        <f aca="false">IF(I3286&gt;=1,F3286*$J$2,"")</f>
        <v/>
      </c>
      <c r="K3286" s="22" t="str">
        <f aca="false">IF(I3286&gt;=2,F3286*$K$2,"")</f>
        <v/>
      </c>
      <c r="L3286" s="22" t="str">
        <f aca="false">IF(I3286&gt;=3,F3286*$L$2,"")</f>
        <v/>
      </c>
      <c r="M3286" s="22" t="str">
        <f aca="false">IF(I3286&gt;=4,F3286*$M$2,"")</f>
        <v/>
      </c>
      <c r="N3286" s="27" t="n">
        <v>0</v>
      </c>
      <c r="O3286" s="27" t="n">
        <v>0</v>
      </c>
      <c r="P3286" s="31" t="n">
        <v>0</v>
      </c>
      <c r="Q3286" s="32"/>
      <c r="R3286" s="38"/>
      <c r="S3286" s="25" t="n">
        <f aca="false">SUM(F3286,H3286,J3286,K3286,L3286,M3286)</f>
        <v>36.11899984</v>
      </c>
      <c r="T3286" s="25" t="n">
        <f aca="false">SUM(F3286,H3286,J3286,K3286,L3286,M3286,Q3286)</f>
        <v>36.11899984</v>
      </c>
      <c r="AMH3286" s="13"/>
      <c r="AMI3286" s="0"/>
      <c r="AMJ3286" s="0"/>
    </row>
    <row r="3287" s="39" customFormat="true" ht="13.8" hidden="false" customHeight="false" outlineLevel="0" collapsed="false">
      <c r="A3287" s="16" t="n">
        <v>40310221</v>
      </c>
      <c r="B3287" s="17" t="s">
        <v>3316</v>
      </c>
      <c r="C3287" s="18" t="n">
        <v>0.04</v>
      </c>
      <c r="D3287" s="18" t="s">
        <v>2637</v>
      </c>
      <c r="E3287" s="16" t="s">
        <v>50</v>
      </c>
      <c r="F3287" s="19" t="n">
        <f aca="false">IF(C3287="",VLOOKUP(E3287,'PORTE E UCO'!$A$5:$D$46,4,0),VLOOKUP(E3287,'PORTE E UCO'!$A$5:$D$46,4,0)*C3287)</f>
        <v>0.70646224</v>
      </c>
      <c r="G3287" s="20" t="n">
        <v>1.8</v>
      </c>
      <c r="H3287" s="21" t="n">
        <f aca="false">G3287*$R$2</f>
        <v>35.4125376</v>
      </c>
      <c r="I3287" s="16" t="n">
        <v>0</v>
      </c>
      <c r="J3287" s="22" t="str">
        <f aca="false">IF(I3287&gt;=1,F3287*$J$2,"")</f>
        <v/>
      </c>
      <c r="K3287" s="22" t="str">
        <f aca="false">IF(I3287&gt;=2,F3287*$K$2,"")</f>
        <v/>
      </c>
      <c r="L3287" s="22" t="str">
        <f aca="false">IF(I3287&gt;=3,F3287*$L$2,"")</f>
        <v/>
      </c>
      <c r="M3287" s="22" t="str">
        <f aca="false">IF(I3287&gt;=4,F3287*$M$2,"")</f>
        <v/>
      </c>
      <c r="N3287" s="16" t="n">
        <v>0</v>
      </c>
      <c r="O3287" s="16" t="n">
        <v>0</v>
      </c>
      <c r="P3287" s="23" t="n">
        <v>0</v>
      </c>
      <c r="Q3287" s="22"/>
      <c r="R3287" s="38"/>
      <c r="S3287" s="25" t="n">
        <f aca="false">SUM(F3287,H3287,J3287,K3287,L3287,M3287)</f>
        <v>36.11899984</v>
      </c>
      <c r="T3287" s="25" t="n">
        <f aca="false">SUM(F3287,H3287,J3287,K3287,L3287,M3287,Q3287)</f>
        <v>36.11899984</v>
      </c>
      <c r="AMH3287" s="13"/>
      <c r="AMI3287" s="0"/>
      <c r="AMJ3287" s="0"/>
    </row>
    <row r="3288" s="39" customFormat="true" ht="13.8" hidden="false" customHeight="false" outlineLevel="0" collapsed="false">
      <c r="A3288" s="27" t="n">
        <v>40310230</v>
      </c>
      <c r="B3288" s="28" t="s">
        <v>3317</v>
      </c>
      <c r="C3288" s="29" t="n">
        <v>0.04</v>
      </c>
      <c r="D3288" s="29" t="s">
        <v>2637</v>
      </c>
      <c r="E3288" s="27" t="s">
        <v>50</v>
      </c>
      <c r="F3288" s="19" t="n">
        <f aca="false">IF(C3288="",VLOOKUP(E3288,'PORTE E UCO'!$A$5:$D$46,4,0),VLOOKUP(E3288,'PORTE E UCO'!$A$5:$D$46,4,0)*C3288)</f>
        <v>0.70646224</v>
      </c>
      <c r="G3288" s="30" t="n">
        <v>0.693</v>
      </c>
      <c r="H3288" s="21" t="n">
        <f aca="false">G3288*$R$2</f>
        <v>13.633826976</v>
      </c>
      <c r="I3288" s="27" t="n">
        <v>0</v>
      </c>
      <c r="J3288" s="22" t="str">
        <f aca="false">IF(I3288&gt;=1,F3288*$J$2,"")</f>
        <v/>
      </c>
      <c r="K3288" s="22" t="str">
        <f aca="false">IF(I3288&gt;=2,F3288*$K$2,"")</f>
        <v/>
      </c>
      <c r="L3288" s="22" t="str">
        <f aca="false">IF(I3288&gt;=3,F3288*$L$2,"")</f>
        <v/>
      </c>
      <c r="M3288" s="22" t="str">
        <f aca="false">IF(I3288&gt;=4,F3288*$M$2,"")</f>
        <v/>
      </c>
      <c r="N3288" s="27" t="n">
        <v>0</v>
      </c>
      <c r="O3288" s="27" t="n">
        <v>0</v>
      </c>
      <c r="P3288" s="31" t="n">
        <v>0</v>
      </c>
      <c r="Q3288" s="32"/>
      <c r="R3288" s="38"/>
      <c r="S3288" s="25" t="n">
        <f aca="false">SUM(F3288,H3288,J3288,K3288,L3288,M3288)</f>
        <v>14.340289216</v>
      </c>
      <c r="T3288" s="25" t="n">
        <f aca="false">SUM(F3288,H3288,J3288,K3288,L3288,M3288,Q3288)</f>
        <v>14.340289216</v>
      </c>
      <c r="AMH3288" s="13"/>
      <c r="AMI3288" s="0"/>
      <c r="AMJ3288" s="0"/>
    </row>
    <row r="3289" s="39" customFormat="true" ht="13.8" hidden="false" customHeight="false" outlineLevel="0" collapsed="false">
      <c r="A3289" s="16" t="n">
        <v>40310280</v>
      </c>
      <c r="B3289" s="17" t="s">
        <v>3318</v>
      </c>
      <c r="C3289" s="18" t="n">
        <v>0.04</v>
      </c>
      <c r="D3289" s="18" t="s">
        <v>2637</v>
      </c>
      <c r="E3289" s="16" t="s">
        <v>50</v>
      </c>
      <c r="F3289" s="19" t="n">
        <f aca="false">IF(C3289="",VLOOKUP(E3289,'PORTE E UCO'!$A$5:$D$46,4,0),VLOOKUP(E3289,'PORTE E UCO'!$A$5:$D$46,4,0)*C3289)</f>
        <v>0.70646224</v>
      </c>
      <c r="G3289" s="20" t="n">
        <v>0.693</v>
      </c>
      <c r="H3289" s="21" t="n">
        <f aca="false">G3289*$R$2</f>
        <v>13.633826976</v>
      </c>
      <c r="I3289" s="16" t="n">
        <v>0</v>
      </c>
      <c r="J3289" s="22" t="str">
        <f aca="false">IF(I3289&gt;=1,F3289*$J$2,"")</f>
        <v/>
      </c>
      <c r="K3289" s="22" t="str">
        <f aca="false">IF(I3289&gt;=2,F3289*$K$2,"")</f>
        <v/>
      </c>
      <c r="L3289" s="22" t="str">
        <f aca="false">IF(I3289&gt;=3,F3289*$L$2,"")</f>
        <v/>
      </c>
      <c r="M3289" s="22" t="str">
        <f aca="false">IF(I3289&gt;=4,F3289*$M$2,"")</f>
        <v/>
      </c>
      <c r="N3289" s="16" t="n">
        <v>0</v>
      </c>
      <c r="O3289" s="16" t="n">
        <v>0</v>
      </c>
      <c r="P3289" s="23" t="n">
        <v>0</v>
      </c>
      <c r="Q3289" s="22"/>
      <c r="R3289" s="38"/>
      <c r="S3289" s="25" t="n">
        <f aca="false">SUM(F3289,H3289,J3289,K3289,L3289,M3289)</f>
        <v>14.340289216</v>
      </c>
      <c r="T3289" s="25" t="n">
        <f aca="false">SUM(F3289,H3289,J3289,K3289,L3289,M3289,Q3289)</f>
        <v>14.340289216</v>
      </c>
      <c r="AMH3289" s="13"/>
      <c r="AMI3289" s="0"/>
      <c r="AMJ3289" s="0"/>
    </row>
    <row r="3290" s="39" customFormat="true" ht="13.8" hidden="false" customHeight="false" outlineLevel="0" collapsed="false">
      <c r="A3290" s="27" t="n">
        <v>40310248</v>
      </c>
      <c r="B3290" s="28" t="s">
        <v>3319</v>
      </c>
      <c r="C3290" s="29" t="n">
        <v>0.1</v>
      </c>
      <c r="D3290" s="29" t="s">
        <v>2637</v>
      </c>
      <c r="E3290" s="27" t="s">
        <v>50</v>
      </c>
      <c r="F3290" s="19" t="n">
        <f aca="false">IF(C3290="",VLOOKUP(E3290,'PORTE E UCO'!$A$5:$D$46,4,0),VLOOKUP(E3290,'PORTE E UCO'!$A$5:$D$46,4,0)*C3290)</f>
        <v>1.7661556</v>
      </c>
      <c r="G3290" s="30" t="n">
        <v>2.214</v>
      </c>
      <c r="H3290" s="21" t="n">
        <f aca="false">G3290*$R$2</f>
        <v>43.557421248</v>
      </c>
      <c r="I3290" s="27" t="n">
        <v>0</v>
      </c>
      <c r="J3290" s="22" t="str">
        <f aca="false">IF(I3290&gt;=1,F3290*$J$2,"")</f>
        <v/>
      </c>
      <c r="K3290" s="22" t="str">
        <f aca="false">IF(I3290&gt;=2,F3290*$K$2,"")</f>
        <v/>
      </c>
      <c r="L3290" s="22" t="str">
        <f aca="false">IF(I3290&gt;=3,F3290*$L$2,"")</f>
        <v/>
      </c>
      <c r="M3290" s="22" t="str">
        <f aca="false">IF(I3290&gt;=4,F3290*$M$2,"")</f>
        <v/>
      </c>
      <c r="N3290" s="27" t="n">
        <v>0</v>
      </c>
      <c r="O3290" s="27" t="n">
        <v>0</v>
      </c>
      <c r="P3290" s="31" t="n">
        <v>0</v>
      </c>
      <c r="Q3290" s="32"/>
      <c r="R3290" s="38"/>
      <c r="S3290" s="25" t="n">
        <f aca="false">SUM(F3290,H3290,J3290,K3290,L3290,M3290)</f>
        <v>45.323576848</v>
      </c>
      <c r="T3290" s="25" t="n">
        <f aca="false">SUM(F3290,H3290,J3290,K3290,L3290,M3290,Q3290)</f>
        <v>45.323576848</v>
      </c>
      <c r="AMH3290" s="13"/>
      <c r="AMI3290" s="0"/>
      <c r="AMJ3290" s="0"/>
    </row>
    <row r="3291" s="39" customFormat="true" ht="13.8" hidden="false" customHeight="false" outlineLevel="0" collapsed="false">
      <c r="A3291" s="16" t="n">
        <v>40310256</v>
      </c>
      <c r="B3291" s="17" t="s">
        <v>3320</v>
      </c>
      <c r="C3291" s="18" t="n">
        <v>0.1</v>
      </c>
      <c r="D3291" s="18" t="s">
        <v>2637</v>
      </c>
      <c r="E3291" s="16" t="s">
        <v>50</v>
      </c>
      <c r="F3291" s="19" t="n">
        <f aca="false">IF(C3291="",VLOOKUP(E3291,'PORTE E UCO'!$A$5:$D$46,4,0),VLOOKUP(E3291,'PORTE E UCO'!$A$5:$D$46,4,0)*C3291)</f>
        <v>1.7661556</v>
      </c>
      <c r="G3291" s="20" t="n">
        <v>3.177</v>
      </c>
      <c r="H3291" s="21" t="n">
        <f aca="false">G3291*$R$2</f>
        <v>62.503128864</v>
      </c>
      <c r="I3291" s="16" t="n">
        <v>0</v>
      </c>
      <c r="J3291" s="22" t="str">
        <f aca="false">IF(I3291&gt;=1,F3291*$J$2,"")</f>
        <v/>
      </c>
      <c r="K3291" s="22" t="str">
        <f aca="false">IF(I3291&gt;=2,F3291*$K$2,"")</f>
        <v/>
      </c>
      <c r="L3291" s="22" t="str">
        <f aca="false">IF(I3291&gt;=3,F3291*$L$2,"")</f>
        <v/>
      </c>
      <c r="M3291" s="22" t="str">
        <f aca="false">IF(I3291&gt;=4,F3291*$M$2,"")</f>
        <v/>
      </c>
      <c r="N3291" s="16" t="n">
        <v>0</v>
      </c>
      <c r="O3291" s="16" t="n">
        <v>0</v>
      </c>
      <c r="P3291" s="23" t="n">
        <v>0</v>
      </c>
      <c r="Q3291" s="22"/>
      <c r="R3291" s="38"/>
      <c r="S3291" s="25" t="n">
        <f aca="false">SUM(F3291,H3291,J3291,K3291,L3291,M3291)</f>
        <v>64.269284464</v>
      </c>
      <c r="T3291" s="25" t="n">
        <f aca="false">SUM(F3291,H3291,J3291,K3291,L3291,M3291,Q3291)</f>
        <v>64.269284464</v>
      </c>
      <c r="AMH3291" s="13"/>
      <c r="AMI3291" s="0"/>
      <c r="AMJ3291" s="0"/>
    </row>
    <row r="3292" s="39" customFormat="true" ht="13.8" hidden="false" customHeight="false" outlineLevel="0" collapsed="false">
      <c r="A3292" s="27" t="n">
        <v>40310264</v>
      </c>
      <c r="B3292" s="28" t="s">
        <v>3321</v>
      </c>
      <c r="C3292" s="29" t="n">
        <v>0.1</v>
      </c>
      <c r="D3292" s="29" t="s">
        <v>2637</v>
      </c>
      <c r="E3292" s="27" t="s">
        <v>50</v>
      </c>
      <c r="F3292" s="19" t="n">
        <f aca="false">IF(C3292="",VLOOKUP(E3292,'PORTE E UCO'!$A$5:$D$46,4,0),VLOOKUP(E3292,'PORTE E UCO'!$A$5:$D$46,4,0)*C3292)</f>
        <v>1.7661556</v>
      </c>
      <c r="G3292" s="30" t="n">
        <v>3.177</v>
      </c>
      <c r="H3292" s="21" t="n">
        <f aca="false">G3292*$R$2</f>
        <v>62.503128864</v>
      </c>
      <c r="I3292" s="27" t="n">
        <v>0</v>
      </c>
      <c r="J3292" s="22" t="str">
        <f aca="false">IF(I3292&gt;=1,F3292*$J$2,"")</f>
        <v/>
      </c>
      <c r="K3292" s="22" t="str">
        <f aca="false">IF(I3292&gt;=2,F3292*$K$2,"")</f>
        <v/>
      </c>
      <c r="L3292" s="22" t="str">
        <f aca="false">IF(I3292&gt;=3,F3292*$L$2,"")</f>
        <v/>
      </c>
      <c r="M3292" s="22" t="str">
        <f aca="false">IF(I3292&gt;=4,F3292*$M$2,"")</f>
        <v/>
      </c>
      <c r="N3292" s="27" t="n">
        <v>0</v>
      </c>
      <c r="O3292" s="27" t="n">
        <v>0</v>
      </c>
      <c r="P3292" s="31" t="n">
        <v>0</v>
      </c>
      <c r="Q3292" s="32"/>
      <c r="R3292" s="38"/>
      <c r="S3292" s="25" t="n">
        <f aca="false">SUM(F3292,H3292,J3292,K3292,L3292,M3292)</f>
        <v>64.269284464</v>
      </c>
      <c r="T3292" s="25" t="n">
        <f aca="false">SUM(F3292,H3292,J3292,K3292,L3292,M3292,Q3292)</f>
        <v>64.269284464</v>
      </c>
      <c r="AMH3292" s="13"/>
      <c r="AMI3292" s="0"/>
      <c r="AMJ3292" s="0"/>
    </row>
    <row r="3293" s="39" customFormat="true" ht="13.8" hidden="false" customHeight="false" outlineLevel="0" collapsed="false">
      <c r="A3293" s="16" t="n">
        <v>40310272</v>
      </c>
      <c r="B3293" s="17" t="s">
        <v>3322</v>
      </c>
      <c r="C3293" s="18" t="n">
        <v>0.1</v>
      </c>
      <c r="D3293" s="18" t="s">
        <v>2637</v>
      </c>
      <c r="E3293" s="16" t="s">
        <v>50</v>
      </c>
      <c r="F3293" s="19" t="n">
        <f aca="false">IF(C3293="",VLOOKUP(E3293,'PORTE E UCO'!$A$5:$D$46,4,0),VLOOKUP(E3293,'PORTE E UCO'!$A$5:$D$46,4,0)*C3293)</f>
        <v>1.7661556</v>
      </c>
      <c r="G3293" s="20" t="n">
        <v>5.094</v>
      </c>
      <c r="H3293" s="21" t="n">
        <f aca="false">G3293*$R$2</f>
        <v>100.217481408</v>
      </c>
      <c r="I3293" s="16" t="n">
        <v>0</v>
      </c>
      <c r="J3293" s="22" t="str">
        <f aca="false">IF(I3293&gt;=1,F3293*$J$2,"")</f>
        <v/>
      </c>
      <c r="K3293" s="22" t="str">
        <f aca="false">IF(I3293&gt;=2,F3293*$K$2,"")</f>
        <v/>
      </c>
      <c r="L3293" s="22" t="str">
        <f aca="false">IF(I3293&gt;=3,F3293*$L$2,"")</f>
        <v/>
      </c>
      <c r="M3293" s="22" t="str">
        <f aca="false">IF(I3293&gt;=4,F3293*$M$2,"")</f>
        <v/>
      </c>
      <c r="N3293" s="16" t="n">
        <v>0</v>
      </c>
      <c r="O3293" s="16" t="n">
        <v>0</v>
      </c>
      <c r="P3293" s="23" t="n">
        <v>0</v>
      </c>
      <c r="Q3293" s="22"/>
      <c r="R3293" s="38"/>
      <c r="S3293" s="25" t="n">
        <f aca="false">SUM(F3293,H3293,J3293,K3293,L3293,M3293)</f>
        <v>101.983637008</v>
      </c>
      <c r="T3293" s="25" t="n">
        <f aca="false">SUM(F3293,H3293,J3293,K3293,L3293,M3293,Q3293)</f>
        <v>101.983637008</v>
      </c>
      <c r="AMH3293" s="13"/>
      <c r="AMI3293" s="0"/>
      <c r="AMJ3293" s="0"/>
    </row>
    <row r="3294" s="39" customFormat="true" ht="13.8" hidden="false" customHeight="false" outlineLevel="0" collapsed="false">
      <c r="A3294" s="27" t="n">
        <v>40310434</v>
      </c>
      <c r="B3294" s="28" t="s">
        <v>3323</v>
      </c>
      <c r="C3294" s="29" t="n">
        <v>0.04</v>
      </c>
      <c r="D3294" s="29" t="s">
        <v>2637</v>
      </c>
      <c r="E3294" s="27" t="s">
        <v>50</v>
      </c>
      <c r="F3294" s="19" t="n">
        <f aca="false">IF(C3294="",VLOOKUP(E3294,'PORTE E UCO'!$A$5:$D$46,4,0),VLOOKUP(E3294,'PORTE E UCO'!$A$5:$D$46,4,0)*C3294)</f>
        <v>0.70646224</v>
      </c>
      <c r="G3294" s="30" t="n">
        <v>5.195</v>
      </c>
      <c r="H3294" s="21" t="n">
        <f aca="false">G3294*$R$2</f>
        <v>102.20451824</v>
      </c>
      <c r="I3294" s="27" t="n">
        <v>0</v>
      </c>
      <c r="J3294" s="22" t="str">
        <f aca="false">IF(I3294&gt;=1,F3294*$J$2,"")</f>
        <v/>
      </c>
      <c r="K3294" s="22" t="str">
        <f aca="false">IF(I3294&gt;=2,F3294*$K$2,"")</f>
        <v/>
      </c>
      <c r="L3294" s="22" t="str">
        <f aca="false">IF(I3294&gt;=3,F3294*$L$2,"")</f>
        <v/>
      </c>
      <c r="M3294" s="22" t="str">
        <f aca="false">IF(I3294&gt;=4,F3294*$M$2,"")</f>
        <v/>
      </c>
      <c r="N3294" s="27" t="n">
        <v>0</v>
      </c>
      <c r="O3294" s="27" t="n">
        <v>0</v>
      </c>
      <c r="P3294" s="31" t="n">
        <v>0</v>
      </c>
      <c r="Q3294" s="32"/>
      <c r="R3294" s="38"/>
      <c r="S3294" s="25" t="n">
        <f aca="false">SUM(F3294,H3294,J3294,K3294,L3294,M3294)</f>
        <v>102.91098048</v>
      </c>
      <c r="T3294" s="25" t="n">
        <f aca="false">SUM(F3294,H3294,J3294,K3294,L3294,M3294,Q3294)</f>
        <v>102.91098048</v>
      </c>
      <c r="AMH3294" s="13"/>
      <c r="AMI3294" s="0"/>
      <c r="AMJ3294" s="0"/>
    </row>
    <row r="3295" s="39" customFormat="true" ht="13.8" hidden="false" customHeight="false" outlineLevel="0" collapsed="false">
      <c r="A3295" s="16" t="n">
        <v>40310299</v>
      </c>
      <c r="B3295" s="17" t="s">
        <v>3324</v>
      </c>
      <c r="C3295" s="18" t="n">
        <v>0.04</v>
      </c>
      <c r="D3295" s="18" t="s">
        <v>2637</v>
      </c>
      <c r="E3295" s="16" t="s">
        <v>50</v>
      </c>
      <c r="F3295" s="19" t="n">
        <f aca="false">IF(C3295="",VLOOKUP(E3295,'PORTE E UCO'!$A$5:$D$46,4,0),VLOOKUP(E3295,'PORTE E UCO'!$A$5:$D$46,4,0)*C3295)</f>
        <v>0.70646224</v>
      </c>
      <c r="G3295" s="20" t="n">
        <v>0.693</v>
      </c>
      <c r="H3295" s="21" t="n">
        <f aca="false">G3295*$R$2</f>
        <v>13.633826976</v>
      </c>
      <c r="I3295" s="16" t="n">
        <v>0</v>
      </c>
      <c r="J3295" s="22" t="str">
        <f aca="false">IF(I3295&gt;=1,F3295*$J$2,"")</f>
        <v/>
      </c>
      <c r="K3295" s="22" t="str">
        <f aca="false">IF(I3295&gt;=2,F3295*$K$2,"")</f>
        <v/>
      </c>
      <c r="L3295" s="22" t="str">
        <f aca="false">IF(I3295&gt;=3,F3295*$L$2,"")</f>
        <v/>
      </c>
      <c r="M3295" s="22" t="str">
        <f aca="false">IF(I3295&gt;=4,F3295*$M$2,"")</f>
        <v/>
      </c>
      <c r="N3295" s="16" t="n">
        <v>0</v>
      </c>
      <c r="O3295" s="16" t="n">
        <v>0</v>
      </c>
      <c r="P3295" s="23" t="n">
        <v>0</v>
      </c>
      <c r="Q3295" s="22"/>
      <c r="R3295" s="38"/>
      <c r="S3295" s="25" t="n">
        <f aca="false">SUM(F3295,H3295,J3295,K3295,L3295,M3295)</f>
        <v>14.340289216</v>
      </c>
      <c r="T3295" s="25" t="n">
        <f aca="false">SUM(F3295,H3295,J3295,K3295,L3295,M3295,Q3295)</f>
        <v>14.340289216</v>
      </c>
      <c r="AMH3295" s="13"/>
      <c r="AMI3295" s="0"/>
      <c r="AMJ3295" s="0"/>
    </row>
    <row r="3296" s="39" customFormat="true" ht="14.95" hidden="false" customHeight="false" outlineLevel="0" collapsed="false">
      <c r="A3296" s="27" t="n">
        <v>40310302</v>
      </c>
      <c r="B3296" s="28" t="s">
        <v>3325</v>
      </c>
      <c r="C3296" s="29" t="n">
        <v>0.25</v>
      </c>
      <c r="D3296" s="29" t="s">
        <v>2637</v>
      </c>
      <c r="E3296" s="27" t="s">
        <v>50</v>
      </c>
      <c r="F3296" s="19" t="n">
        <f aca="false">IF(C3296="",VLOOKUP(E3296,'PORTE E UCO'!$A$5:$D$46,4,0),VLOOKUP(E3296,'PORTE E UCO'!$A$5:$D$46,4,0)*C3296)</f>
        <v>4.415389</v>
      </c>
      <c r="G3296" s="30" t="n">
        <v>5.697</v>
      </c>
      <c r="H3296" s="21" t="n">
        <f aca="false">G3296*$R$2</f>
        <v>112.080681504</v>
      </c>
      <c r="I3296" s="27" t="n">
        <v>0</v>
      </c>
      <c r="J3296" s="22" t="str">
        <f aca="false">IF(I3296&gt;=1,F3296*$J$2,"")</f>
        <v/>
      </c>
      <c r="K3296" s="22" t="str">
        <f aca="false">IF(I3296&gt;=2,F3296*$K$2,"")</f>
        <v/>
      </c>
      <c r="L3296" s="22" t="str">
        <f aca="false">IF(I3296&gt;=3,F3296*$L$2,"")</f>
        <v/>
      </c>
      <c r="M3296" s="22" t="str">
        <f aca="false">IF(I3296&gt;=4,F3296*$M$2,"")</f>
        <v/>
      </c>
      <c r="N3296" s="27" t="n">
        <v>0</v>
      </c>
      <c r="O3296" s="27" t="n">
        <v>0</v>
      </c>
      <c r="P3296" s="31" t="n">
        <v>0</v>
      </c>
      <c r="Q3296" s="32"/>
      <c r="R3296" s="38"/>
      <c r="S3296" s="25" t="n">
        <f aca="false">SUM(F3296,H3296,J3296,K3296,L3296,M3296)</f>
        <v>116.496070504</v>
      </c>
      <c r="T3296" s="25" t="n">
        <f aca="false">SUM(F3296,H3296,J3296,K3296,L3296,M3296,Q3296)</f>
        <v>116.496070504</v>
      </c>
      <c r="AMH3296" s="13"/>
      <c r="AMI3296" s="0"/>
      <c r="AMJ3296" s="0"/>
    </row>
    <row r="3297" s="39" customFormat="true" ht="13.8" hidden="false" customHeight="false" outlineLevel="0" collapsed="false">
      <c r="A3297" s="16" t="n">
        <v>40310370</v>
      </c>
      <c r="B3297" s="17" t="s">
        <v>3326</v>
      </c>
      <c r="C3297" s="18" t="n">
        <v>0.04</v>
      </c>
      <c r="D3297" s="18" t="s">
        <v>2637</v>
      </c>
      <c r="E3297" s="16" t="s">
        <v>50</v>
      </c>
      <c r="F3297" s="19" t="n">
        <f aca="false">IF(C3297="",VLOOKUP(E3297,'PORTE E UCO'!$A$5:$D$46,4,0),VLOOKUP(E3297,'PORTE E UCO'!$A$5:$D$46,4,0)*C3297)</f>
        <v>0.70646224</v>
      </c>
      <c r="G3297" s="20" t="n">
        <v>0.693</v>
      </c>
      <c r="H3297" s="21" t="n">
        <f aca="false">G3297*$R$2</f>
        <v>13.633826976</v>
      </c>
      <c r="I3297" s="16" t="n">
        <v>0</v>
      </c>
      <c r="J3297" s="22" t="str">
        <f aca="false">IF(I3297&gt;=1,F3297*$J$2,"")</f>
        <v/>
      </c>
      <c r="K3297" s="22" t="str">
        <f aca="false">IF(I3297&gt;=2,F3297*$K$2,"")</f>
        <v/>
      </c>
      <c r="L3297" s="22" t="str">
        <f aca="false">IF(I3297&gt;=3,F3297*$L$2,"")</f>
        <v/>
      </c>
      <c r="M3297" s="22" t="str">
        <f aca="false">IF(I3297&gt;=4,F3297*$M$2,"")</f>
        <v/>
      </c>
      <c r="N3297" s="16" t="n">
        <v>0</v>
      </c>
      <c r="O3297" s="16" t="n">
        <v>0</v>
      </c>
      <c r="P3297" s="23" t="n">
        <v>0</v>
      </c>
      <c r="Q3297" s="22"/>
      <c r="R3297" s="38"/>
      <c r="S3297" s="25" t="n">
        <f aca="false">SUM(F3297,H3297,J3297,K3297,L3297,M3297)</f>
        <v>14.340289216</v>
      </c>
      <c r="T3297" s="25" t="n">
        <f aca="false">SUM(F3297,H3297,J3297,K3297,L3297,M3297,Q3297)</f>
        <v>14.340289216</v>
      </c>
      <c r="AMH3297" s="13"/>
      <c r="AMI3297" s="0"/>
      <c r="AMJ3297" s="0"/>
    </row>
    <row r="3298" s="39" customFormat="true" ht="13.8" hidden="false" customHeight="false" outlineLevel="0" collapsed="false">
      <c r="A3298" s="27" t="n">
        <v>40310310</v>
      </c>
      <c r="B3298" s="28" t="s">
        <v>3327</v>
      </c>
      <c r="C3298" s="29" t="n">
        <v>0.04</v>
      </c>
      <c r="D3298" s="29" t="s">
        <v>2637</v>
      </c>
      <c r="E3298" s="27" t="s">
        <v>50</v>
      </c>
      <c r="F3298" s="19" t="n">
        <f aca="false">IF(C3298="",VLOOKUP(E3298,'PORTE E UCO'!$A$5:$D$46,4,0),VLOOKUP(E3298,'PORTE E UCO'!$A$5:$D$46,4,0)*C3298)</f>
        <v>0.70646224</v>
      </c>
      <c r="G3298" s="30" t="n">
        <v>0.693</v>
      </c>
      <c r="H3298" s="21" t="n">
        <f aca="false">G3298*$R$2</f>
        <v>13.633826976</v>
      </c>
      <c r="I3298" s="27" t="n">
        <v>0</v>
      </c>
      <c r="J3298" s="22" t="str">
        <f aca="false">IF(I3298&gt;=1,F3298*$J$2,"")</f>
        <v/>
      </c>
      <c r="K3298" s="22" t="str">
        <f aca="false">IF(I3298&gt;=2,F3298*$K$2,"")</f>
        <v/>
      </c>
      <c r="L3298" s="22" t="str">
        <f aca="false">IF(I3298&gt;=3,F3298*$L$2,"")</f>
        <v/>
      </c>
      <c r="M3298" s="22" t="str">
        <f aca="false">IF(I3298&gt;=4,F3298*$M$2,"")</f>
        <v/>
      </c>
      <c r="N3298" s="27" t="n">
        <v>0</v>
      </c>
      <c r="O3298" s="27" t="n">
        <v>0</v>
      </c>
      <c r="P3298" s="31" t="n">
        <v>0</v>
      </c>
      <c r="Q3298" s="32"/>
      <c r="R3298" s="38"/>
      <c r="S3298" s="25" t="n">
        <f aca="false">SUM(F3298,H3298,J3298,K3298,L3298,M3298)</f>
        <v>14.340289216</v>
      </c>
      <c r="T3298" s="25" t="n">
        <f aca="false">SUM(F3298,H3298,J3298,K3298,L3298,M3298,Q3298)</f>
        <v>14.340289216</v>
      </c>
      <c r="AMH3298" s="13"/>
      <c r="AMI3298" s="0"/>
      <c r="AMJ3298" s="0"/>
    </row>
    <row r="3299" s="39" customFormat="true" ht="13.8" hidden="false" customHeight="false" outlineLevel="0" collapsed="false">
      <c r="A3299" s="16" t="n">
        <v>40310329</v>
      </c>
      <c r="B3299" s="17" t="s">
        <v>3328</v>
      </c>
      <c r="C3299" s="18" t="n">
        <v>0.04</v>
      </c>
      <c r="D3299" s="18" t="s">
        <v>2637</v>
      </c>
      <c r="E3299" s="16" t="s">
        <v>50</v>
      </c>
      <c r="F3299" s="19" t="n">
        <f aca="false">IF(C3299="",VLOOKUP(E3299,'PORTE E UCO'!$A$5:$D$46,4,0),VLOOKUP(E3299,'PORTE E UCO'!$A$5:$D$46,4,0)*C3299)</f>
        <v>0.70646224</v>
      </c>
      <c r="G3299" s="20" t="n">
        <v>1.8</v>
      </c>
      <c r="H3299" s="21" t="n">
        <f aca="false">G3299*$R$2</f>
        <v>35.4125376</v>
      </c>
      <c r="I3299" s="16" t="n">
        <v>0</v>
      </c>
      <c r="J3299" s="22" t="str">
        <f aca="false">IF(I3299&gt;=1,F3299*$J$2,"")</f>
        <v/>
      </c>
      <c r="K3299" s="22" t="str">
        <f aca="false">IF(I3299&gt;=2,F3299*$K$2,"")</f>
        <v/>
      </c>
      <c r="L3299" s="22" t="str">
        <f aca="false">IF(I3299&gt;=3,F3299*$L$2,"")</f>
        <v/>
      </c>
      <c r="M3299" s="22" t="str">
        <f aca="false">IF(I3299&gt;=4,F3299*$M$2,"")</f>
        <v/>
      </c>
      <c r="N3299" s="16" t="n">
        <v>0</v>
      </c>
      <c r="O3299" s="16" t="n">
        <v>0</v>
      </c>
      <c r="P3299" s="23" t="n">
        <v>0</v>
      </c>
      <c r="Q3299" s="22"/>
      <c r="R3299" s="38"/>
      <c r="S3299" s="25" t="n">
        <f aca="false">SUM(F3299,H3299,J3299,K3299,L3299,M3299)</f>
        <v>36.11899984</v>
      </c>
      <c r="T3299" s="25" t="n">
        <f aca="false">SUM(F3299,H3299,J3299,K3299,L3299,M3299,Q3299)</f>
        <v>36.11899984</v>
      </c>
      <c r="AMH3299" s="13"/>
      <c r="AMI3299" s="0"/>
      <c r="AMJ3299" s="0"/>
    </row>
    <row r="3300" s="39" customFormat="true" ht="13.8" hidden="false" customHeight="false" outlineLevel="0" collapsed="false">
      <c r="A3300" s="27" t="n">
        <v>40310337</v>
      </c>
      <c r="B3300" s="28" t="s">
        <v>3329</v>
      </c>
      <c r="C3300" s="29" t="n">
        <v>0.04</v>
      </c>
      <c r="D3300" s="29" t="s">
        <v>2637</v>
      </c>
      <c r="E3300" s="27" t="s">
        <v>50</v>
      </c>
      <c r="F3300" s="19" t="n">
        <f aca="false">IF(C3300="",VLOOKUP(E3300,'PORTE E UCO'!$A$5:$D$46,4,0),VLOOKUP(E3300,'PORTE E UCO'!$A$5:$D$46,4,0)*C3300)</f>
        <v>0.70646224</v>
      </c>
      <c r="G3300" s="30" t="n">
        <v>1.8</v>
      </c>
      <c r="H3300" s="21" t="n">
        <f aca="false">G3300*$R$2</f>
        <v>35.4125376</v>
      </c>
      <c r="I3300" s="27" t="n">
        <v>0</v>
      </c>
      <c r="J3300" s="22" t="str">
        <f aca="false">IF(I3300&gt;=1,F3300*$J$2,"")</f>
        <v/>
      </c>
      <c r="K3300" s="22" t="str">
        <f aca="false">IF(I3300&gt;=2,F3300*$K$2,"")</f>
        <v/>
      </c>
      <c r="L3300" s="22" t="str">
        <f aca="false">IF(I3300&gt;=3,F3300*$L$2,"")</f>
        <v/>
      </c>
      <c r="M3300" s="22" t="str">
        <f aca="false">IF(I3300&gt;=4,F3300*$M$2,"")</f>
        <v/>
      </c>
      <c r="N3300" s="27" t="n">
        <v>0</v>
      </c>
      <c r="O3300" s="27" t="n">
        <v>0</v>
      </c>
      <c r="P3300" s="31" t="n">
        <v>0</v>
      </c>
      <c r="Q3300" s="32"/>
      <c r="R3300" s="38"/>
      <c r="S3300" s="25" t="n">
        <f aca="false">SUM(F3300,H3300,J3300,K3300,L3300,M3300)</f>
        <v>36.11899984</v>
      </c>
      <c r="T3300" s="25" t="n">
        <f aca="false">SUM(F3300,H3300,J3300,K3300,L3300,M3300,Q3300)</f>
        <v>36.11899984</v>
      </c>
      <c r="AMH3300" s="13"/>
      <c r="AMI3300" s="0"/>
      <c r="AMJ3300" s="0"/>
    </row>
    <row r="3301" s="39" customFormat="true" ht="13.8" hidden="false" customHeight="false" outlineLevel="0" collapsed="false">
      <c r="A3301" s="16" t="n">
        <v>40310388</v>
      </c>
      <c r="B3301" s="17" t="s">
        <v>3330</v>
      </c>
      <c r="C3301" s="18" t="n">
        <v>0.04</v>
      </c>
      <c r="D3301" s="18" t="s">
        <v>2637</v>
      </c>
      <c r="E3301" s="16" t="s">
        <v>50</v>
      </c>
      <c r="F3301" s="19" t="n">
        <f aca="false">IF(C3301="",VLOOKUP(E3301,'PORTE E UCO'!$A$5:$D$46,4,0),VLOOKUP(E3301,'PORTE E UCO'!$A$5:$D$46,4,0)*C3301)</f>
        <v>0.70646224</v>
      </c>
      <c r="G3301" s="20" t="n">
        <v>0.423</v>
      </c>
      <c r="H3301" s="21" t="n">
        <f aca="false">G3301*$R$2</f>
        <v>8.321946336</v>
      </c>
      <c r="I3301" s="16" t="n">
        <v>0</v>
      </c>
      <c r="J3301" s="22" t="str">
        <f aca="false">IF(I3301&gt;=1,F3301*$J$2,"")</f>
        <v/>
      </c>
      <c r="K3301" s="22" t="str">
        <f aca="false">IF(I3301&gt;=2,F3301*$K$2,"")</f>
        <v/>
      </c>
      <c r="L3301" s="22" t="str">
        <f aca="false">IF(I3301&gt;=3,F3301*$L$2,"")</f>
        <v/>
      </c>
      <c r="M3301" s="22" t="str">
        <f aca="false">IF(I3301&gt;=4,F3301*$M$2,"")</f>
        <v/>
      </c>
      <c r="N3301" s="16" t="n">
        <v>0</v>
      </c>
      <c r="O3301" s="16" t="n">
        <v>0</v>
      </c>
      <c r="P3301" s="23" t="n">
        <v>0</v>
      </c>
      <c r="Q3301" s="22"/>
      <c r="R3301" s="38"/>
      <c r="S3301" s="25" t="n">
        <f aca="false">SUM(F3301,H3301,J3301,K3301,L3301,M3301)</f>
        <v>9.028408576</v>
      </c>
      <c r="T3301" s="25" t="n">
        <f aca="false">SUM(F3301,H3301,J3301,K3301,L3301,M3301,Q3301)</f>
        <v>9.028408576</v>
      </c>
      <c r="AMH3301" s="13"/>
      <c r="AMI3301" s="0"/>
      <c r="AMJ3301" s="0"/>
    </row>
    <row r="3302" s="39" customFormat="true" ht="13.8" hidden="false" customHeight="false" outlineLevel="0" collapsed="false">
      <c r="A3302" s="27" t="n">
        <v>40310345</v>
      </c>
      <c r="B3302" s="28" t="s">
        <v>3331</v>
      </c>
      <c r="C3302" s="29" t="n">
        <v>0.04</v>
      </c>
      <c r="D3302" s="29" t="s">
        <v>2637</v>
      </c>
      <c r="E3302" s="27" t="s">
        <v>50</v>
      </c>
      <c r="F3302" s="19" t="n">
        <f aca="false">IF(C3302="",VLOOKUP(E3302,'PORTE E UCO'!$A$5:$D$46,4,0),VLOOKUP(E3302,'PORTE E UCO'!$A$5:$D$46,4,0)*C3302)</f>
        <v>0.70646224</v>
      </c>
      <c r="G3302" s="30" t="n">
        <v>0.693</v>
      </c>
      <c r="H3302" s="21" t="n">
        <f aca="false">G3302*$R$2</f>
        <v>13.633826976</v>
      </c>
      <c r="I3302" s="27" t="n">
        <v>0</v>
      </c>
      <c r="J3302" s="22" t="str">
        <f aca="false">IF(I3302&gt;=1,F3302*$J$2,"")</f>
        <v/>
      </c>
      <c r="K3302" s="22" t="str">
        <f aca="false">IF(I3302&gt;=2,F3302*$K$2,"")</f>
        <v/>
      </c>
      <c r="L3302" s="22" t="str">
        <f aca="false">IF(I3302&gt;=3,F3302*$L$2,"")</f>
        <v/>
      </c>
      <c r="M3302" s="22" t="str">
        <f aca="false">IF(I3302&gt;=4,F3302*$M$2,"")</f>
        <v/>
      </c>
      <c r="N3302" s="27" t="n">
        <v>0</v>
      </c>
      <c r="O3302" s="27" t="n">
        <v>0</v>
      </c>
      <c r="P3302" s="31" t="n">
        <v>0</v>
      </c>
      <c r="Q3302" s="32"/>
      <c r="R3302" s="38"/>
      <c r="S3302" s="25" t="n">
        <f aca="false">SUM(F3302,H3302,J3302,K3302,L3302,M3302)</f>
        <v>14.340289216</v>
      </c>
      <c r="T3302" s="25" t="n">
        <f aca="false">SUM(F3302,H3302,J3302,K3302,L3302,M3302,Q3302)</f>
        <v>14.340289216</v>
      </c>
      <c r="AMH3302" s="13"/>
      <c r="AMI3302" s="0"/>
      <c r="AMJ3302" s="0"/>
    </row>
    <row r="3303" s="39" customFormat="true" ht="13.8" hidden="false" customHeight="false" outlineLevel="0" collapsed="false">
      <c r="A3303" s="16" t="n">
        <v>40310353</v>
      </c>
      <c r="B3303" s="17" t="s">
        <v>3332</v>
      </c>
      <c r="C3303" s="18" t="n">
        <v>0.25</v>
      </c>
      <c r="D3303" s="18" t="s">
        <v>2637</v>
      </c>
      <c r="E3303" s="16" t="s">
        <v>50</v>
      </c>
      <c r="F3303" s="19" t="n">
        <f aca="false">IF(C3303="",VLOOKUP(E3303,'PORTE E UCO'!$A$5:$D$46,4,0),VLOOKUP(E3303,'PORTE E UCO'!$A$5:$D$46,4,0)*C3303)</f>
        <v>4.415389</v>
      </c>
      <c r="G3303" s="20" t="n">
        <v>3.897</v>
      </c>
      <c r="H3303" s="21" t="n">
        <f aca="false">G3303*$R$2</f>
        <v>76.668143904</v>
      </c>
      <c r="I3303" s="16" t="n">
        <v>0</v>
      </c>
      <c r="J3303" s="22" t="str">
        <f aca="false">IF(I3303&gt;=1,F3303*$J$2,"")</f>
        <v/>
      </c>
      <c r="K3303" s="22" t="str">
        <f aca="false">IF(I3303&gt;=2,F3303*$K$2,"")</f>
        <v/>
      </c>
      <c r="L3303" s="22" t="str">
        <f aca="false">IF(I3303&gt;=3,F3303*$L$2,"")</f>
        <v/>
      </c>
      <c r="M3303" s="22" t="str">
        <f aca="false">IF(I3303&gt;=4,F3303*$M$2,"")</f>
        <v/>
      </c>
      <c r="N3303" s="16" t="n">
        <v>0</v>
      </c>
      <c r="O3303" s="16" t="n">
        <v>0</v>
      </c>
      <c r="P3303" s="23" t="n">
        <v>0</v>
      </c>
      <c r="Q3303" s="22"/>
      <c r="R3303" s="38"/>
      <c r="S3303" s="25" t="n">
        <f aca="false">SUM(F3303,H3303,J3303,K3303,L3303,M3303)</f>
        <v>81.083532904</v>
      </c>
      <c r="T3303" s="25" t="n">
        <f aca="false">SUM(F3303,H3303,J3303,K3303,L3303,M3303,Q3303)</f>
        <v>81.083532904</v>
      </c>
      <c r="AMH3303" s="13"/>
      <c r="AMI3303" s="0"/>
      <c r="AMJ3303" s="0"/>
    </row>
    <row r="3304" s="39" customFormat="true" ht="13.8" hidden="false" customHeight="false" outlineLevel="0" collapsed="false">
      <c r="A3304" s="27" t="n">
        <v>40311236</v>
      </c>
      <c r="B3304" s="28" t="s">
        <v>3333</v>
      </c>
      <c r="C3304" s="29" t="n">
        <v>0.1</v>
      </c>
      <c r="D3304" s="29" t="s">
        <v>2637</v>
      </c>
      <c r="E3304" s="27" t="s">
        <v>50</v>
      </c>
      <c r="F3304" s="19" t="n">
        <f aca="false">IF(C3304="",VLOOKUP(E3304,'PORTE E UCO'!$A$5:$D$46,4,0),VLOOKUP(E3304,'PORTE E UCO'!$A$5:$D$46,4,0)*C3304)</f>
        <v>1.7661556</v>
      </c>
      <c r="G3304" s="30" t="n">
        <v>2.097</v>
      </c>
      <c r="H3304" s="21" t="n">
        <f aca="false">G3304*$R$2</f>
        <v>41.255606304</v>
      </c>
      <c r="I3304" s="27" t="n">
        <v>0</v>
      </c>
      <c r="J3304" s="22" t="str">
        <f aca="false">IF(I3304&gt;=1,F3304*$J$2,"")</f>
        <v/>
      </c>
      <c r="K3304" s="22" t="str">
        <f aca="false">IF(I3304&gt;=2,F3304*$K$2,"")</f>
        <v/>
      </c>
      <c r="L3304" s="22" t="str">
        <f aca="false">IF(I3304&gt;=3,F3304*$L$2,"")</f>
        <v/>
      </c>
      <c r="M3304" s="22" t="str">
        <f aca="false">IF(I3304&gt;=4,F3304*$M$2,"")</f>
        <v/>
      </c>
      <c r="N3304" s="27" t="n">
        <v>0</v>
      </c>
      <c r="O3304" s="27" t="n">
        <v>0</v>
      </c>
      <c r="P3304" s="31" t="n">
        <v>0</v>
      </c>
      <c r="Q3304" s="32"/>
      <c r="R3304" s="38"/>
      <c r="S3304" s="25" t="n">
        <f aca="false">SUM(F3304,H3304,J3304,K3304,L3304,M3304)</f>
        <v>43.021761904</v>
      </c>
      <c r="T3304" s="25" t="n">
        <f aca="false">SUM(F3304,H3304,J3304,K3304,L3304,M3304,Q3304)</f>
        <v>43.021761904</v>
      </c>
      <c r="AMH3304" s="13"/>
      <c r="AMI3304" s="0"/>
      <c r="AMJ3304" s="0"/>
    </row>
    <row r="3305" s="39" customFormat="true" ht="13.8" hidden="false" customHeight="false" outlineLevel="0" collapsed="false">
      <c r="A3305" s="16" t="n">
        <v>40311260</v>
      </c>
      <c r="B3305" s="17" t="s">
        <v>3334</v>
      </c>
      <c r="C3305" s="18" t="n">
        <v>0.1</v>
      </c>
      <c r="D3305" s="18" t="s">
        <v>2637</v>
      </c>
      <c r="E3305" s="16" t="s">
        <v>50</v>
      </c>
      <c r="F3305" s="19" t="n">
        <f aca="false">IF(C3305="",VLOOKUP(E3305,'PORTE E UCO'!$A$5:$D$46,4,0),VLOOKUP(E3305,'PORTE E UCO'!$A$5:$D$46,4,0)*C3305)</f>
        <v>1.7661556</v>
      </c>
      <c r="G3305" s="20" t="n">
        <v>0.434</v>
      </c>
      <c r="H3305" s="21" t="n">
        <f aca="false">G3305*$R$2</f>
        <v>8.538356288</v>
      </c>
      <c r="I3305" s="16" t="n">
        <v>0</v>
      </c>
      <c r="J3305" s="22" t="str">
        <f aca="false">IF(I3305&gt;=1,F3305*$J$2,"")</f>
        <v/>
      </c>
      <c r="K3305" s="22" t="str">
        <f aca="false">IF(I3305&gt;=2,F3305*$K$2,"")</f>
        <v/>
      </c>
      <c r="L3305" s="22" t="str">
        <f aca="false">IF(I3305&gt;=3,F3305*$L$2,"")</f>
        <v/>
      </c>
      <c r="M3305" s="22" t="str">
        <f aca="false">IF(I3305&gt;=4,F3305*$M$2,"")</f>
        <v/>
      </c>
      <c r="N3305" s="16" t="n">
        <v>0</v>
      </c>
      <c r="O3305" s="16" t="n">
        <v>0</v>
      </c>
      <c r="P3305" s="23" t="n">
        <v>0</v>
      </c>
      <c r="Q3305" s="22"/>
      <c r="R3305" s="38"/>
      <c r="S3305" s="25" t="n">
        <f aca="false">SUM(F3305,H3305,J3305,K3305,L3305,M3305)</f>
        <v>10.304511888</v>
      </c>
      <c r="T3305" s="25" t="n">
        <f aca="false">SUM(F3305,H3305,J3305,K3305,L3305,M3305,Q3305)</f>
        <v>10.304511888</v>
      </c>
      <c r="AMH3305" s="13"/>
      <c r="AMI3305" s="0"/>
      <c r="AMJ3305" s="0"/>
    </row>
    <row r="3306" s="39" customFormat="true" ht="13.8" hidden="false" customHeight="false" outlineLevel="0" collapsed="false">
      <c r="A3306" s="27" t="n">
        <v>40311015</v>
      </c>
      <c r="B3306" s="28" t="s">
        <v>3335</v>
      </c>
      <c r="C3306" s="29" t="n">
        <v>0.1</v>
      </c>
      <c r="D3306" s="29" t="s">
        <v>2637</v>
      </c>
      <c r="E3306" s="27" t="s">
        <v>50</v>
      </c>
      <c r="F3306" s="19" t="n">
        <f aca="false">IF(C3306="",VLOOKUP(E3306,'PORTE E UCO'!$A$5:$D$46,4,0),VLOOKUP(E3306,'PORTE E UCO'!$A$5:$D$46,4,0)*C3306)</f>
        <v>1.7661556</v>
      </c>
      <c r="G3306" s="30" t="n">
        <v>2.097</v>
      </c>
      <c r="H3306" s="21" t="n">
        <f aca="false">G3306*$R$2</f>
        <v>41.255606304</v>
      </c>
      <c r="I3306" s="27" t="n">
        <v>0</v>
      </c>
      <c r="J3306" s="22" t="str">
        <f aca="false">IF(I3306&gt;=1,F3306*$J$2,"")</f>
        <v/>
      </c>
      <c r="K3306" s="22" t="str">
        <f aca="false">IF(I3306&gt;=2,F3306*$K$2,"")</f>
        <v/>
      </c>
      <c r="L3306" s="22" t="str">
        <f aca="false">IF(I3306&gt;=3,F3306*$L$2,"")</f>
        <v/>
      </c>
      <c r="M3306" s="22" t="str">
        <f aca="false">IF(I3306&gt;=4,F3306*$M$2,"")</f>
        <v/>
      </c>
      <c r="N3306" s="27" t="n">
        <v>0</v>
      </c>
      <c r="O3306" s="27" t="n">
        <v>0</v>
      </c>
      <c r="P3306" s="31" t="n">
        <v>0</v>
      </c>
      <c r="Q3306" s="32"/>
      <c r="R3306" s="38"/>
      <c r="S3306" s="25" t="n">
        <f aca="false">SUM(F3306,H3306,J3306,K3306,L3306,M3306)</f>
        <v>43.021761904</v>
      </c>
      <c r="T3306" s="25" t="n">
        <f aca="false">SUM(F3306,H3306,J3306,K3306,L3306,M3306,Q3306)</f>
        <v>43.021761904</v>
      </c>
      <c r="AMH3306" s="13"/>
      <c r="AMI3306" s="0"/>
      <c r="AMJ3306" s="0"/>
    </row>
    <row r="3307" s="39" customFormat="true" ht="13.8" hidden="false" customHeight="false" outlineLevel="0" collapsed="false">
      <c r="A3307" s="16" t="n">
        <v>40311023</v>
      </c>
      <c r="B3307" s="17" t="s">
        <v>3336</v>
      </c>
      <c r="C3307" s="18" t="n">
        <v>0.04</v>
      </c>
      <c r="D3307" s="18" t="s">
        <v>2637</v>
      </c>
      <c r="E3307" s="16" t="s">
        <v>50</v>
      </c>
      <c r="F3307" s="19" t="n">
        <f aca="false">IF(C3307="",VLOOKUP(E3307,'PORTE E UCO'!$A$5:$D$46,4,0),VLOOKUP(E3307,'PORTE E UCO'!$A$5:$D$46,4,0)*C3307)</f>
        <v>0.70646224</v>
      </c>
      <c r="G3307" s="20" t="n">
        <v>1.053</v>
      </c>
      <c r="H3307" s="21" t="n">
        <f aca="false">G3307*$R$2</f>
        <v>20.716334496</v>
      </c>
      <c r="I3307" s="16" t="n">
        <v>0</v>
      </c>
      <c r="J3307" s="22" t="str">
        <f aca="false">IF(I3307&gt;=1,F3307*$J$2,"")</f>
        <v/>
      </c>
      <c r="K3307" s="22" t="str">
        <f aca="false">IF(I3307&gt;=2,F3307*$K$2,"")</f>
        <v/>
      </c>
      <c r="L3307" s="22" t="str">
        <f aca="false">IF(I3307&gt;=3,F3307*$L$2,"")</f>
        <v/>
      </c>
      <c r="M3307" s="22" t="str">
        <f aca="false">IF(I3307&gt;=4,F3307*$M$2,"")</f>
        <v/>
      </c>
      <c r="N3307" s="16" t="n">
        <v>0</v>
      </c>
      <c r="O3307" s="16" t="n">
        <v>0</v>
      </c>
      <c r="P3307" s="23" t="n">
        <v>0</v>
      </c>
      <c r="Q3307" s="22"/>
      <c r="R3307" s="38"/>
      <c r="S3307" s="25" t="n">
        <f aca="false">SUM(F3307,H3307,J3307,K3307,L3307,M3307)</f>
        <v>21.422796736</v>
      </c>
      <c r="T3307" s="25" t="n">
        <f aca="false">SUM(F3307,H3307,J3307,K3307,L3307,M3307,Q3307)</f>
        <v>21.422796736</v>
      </c>
      <c r="AMH3307" s="13"/>
      <c r="AMI3307" s="0"/>
      <c r="AMJ3307" s="0"/>
    </row>
    <row r="3308" s="39" customFormat="true" ht="13.8" hidden="false" customHeight="false" outlineLevel="0" collapsed="false">
      <c r="A3308" s="27" t="n">
        <v>40311031</v>
      </c>
      <c r="B3308" s="28" t="s">
        <v>3337</v>
      </c>
      <c r="C3308" s="29" t="n">
        <v>0.01</v>
      </c>
      <c r="D3308" s="29" t="s">
        <v>2637</v>
      </c>
      <c r="E3308" s="27" t="s">
        <v>50</v>
      </c>
      <c r="F3308" s="19" t="n">
        <f aca="false">IF(C3308="",VLOOKUP(E3308,'PORTE E UCO'!$A$5:$D$46,4,0),VLOOKUP(E3308,'PORTE E UCO'!$A$5:$D$46,4,0)*C3308)</f>
        <v>0.17661556</v>
      </c>
      <c r="G3308" s="30" t="n">
        <v>0.603</v>
      </c>
      <c r="H3308" s="21" t="n">
        <f aca="false">G3308*$R$2</f>
        <v>11.863200096</v>
      </c>
      <c r="I3308" s="27" t="n">
        <v>0</v>
      </c>
      <c r="J3308" s="22" t="str">
        <f aca="false">IF(I3308&gt;=1,F3308*$J$2,"")</f>
        <v/>
      </c>
      <c r="K3308" s="22" t="str">
        <f aca="false">IF(I3308&gt;=2,F3308*$K$2,"")</f>
        <v/>
      </c>
      <c r="L3308" s="22" t="str">
        <f aca="false">IF(I3308&gt;=3,F3308*$L$2,"")</f>
        <v/>
      </c>
      <c r="M3308" s="22" t="str">
        <f aca="false">IF(I3308&gt;=4,F3308*$M$2,"")</f>
        <v/>
      </c>
      <c r="N3308" s="27" t="n">
        <v>0</v>
      </c>
      <c r="O3308" s="27" t="n">
        <v>0</v>
      </c>
      <c r="P3308" s="31" t="n">
        <v>0</v>
      </c>
      <c r="Q3308" s="32"/>
      <c r="R3308" s="38"/>
      <c r="S3308" s="25" t="n">
        <f aca="false">SUM(F3308,H3308,J3308,K3308,L3308,M3308)</f>
        <v>12.039815656</v>
      </c>
      <c r="T3308" s="25" t="n">
        <f aca="false">SUM(F3308,H3308,J3308,K3308,L3308,M3308,Q3308)</f>
        <v>12.039815656</v>
      </c>
      <c r="AMH3308" s="13"/>
      <c r="AMI3308" s="0"/>
      <c r="AMJ3308" s="0"/>
    </row>
    <row r="3309" s="39" customFormat="true" ht="13.8" hidden="false" customHeight="false" outlineLevel="0" collapsed="false">
      <c r="A3309" s="16" t="n">
        <v>40311279</v>
      </c>
      <c r="B3309" s="17" t="s">
        <v>3338</v>
      </c>
      <c r="C3309" s="18" t="n">
        <v>0.1</v>
      </c>
      <c r="D3309" s="18" t="s">
        <v>2637</v>
      </c>
      <c r="E3309" s="16" t="s">
        <v>50</v>
      </c>
      <c r="F3309" s="19" t="n">
        <f aca="false">IF(C3309="",VLOOKUP(E3309,'PORTE E UCO'!$A$5:$D$46,4,0),VLOOKUP(E3309,'PORTE E UCO'!$A$5:$D$46,4,0)*C3309)</f>
        <v>1.7661556</v>
      </c>
      <c r="G3309" s="20" t="n">
        <v>3.267</v>
      </c>
      <c r="H3309" s="21" t="n">
        <f aca="false">G3309*$R$2</f>
        <v>64.273755744</v>
      </c>
      <c r="I3309" s="16" t="n">
        <v>0</v>
      </c>
      <c r="J3309" s="22" t="str">
        <f aca="false">IF(I3309&gt;=1,F3309*$J$2,"")</f>
        <v/>
      </c>
      <c r="K3309" s="22" t="str">
        <f aca="false">IF(I3309&gt;=2,F3309*$K$2,"")</f>
        <v/>
      </c>
      <c r="L3309" s="22" t="str">
        <f aca="false">IF(I3309&gt;=3,F3309*$L$2,"")</f>
        <v/>
      </c>
      <c r="M3309" s="22" t="str">
        <f aca="false">IF(I3309&gt;=4,F3309*$M$2,"")</f>
        <v/>
      </c>
      <c r="N3309" s="16" t="n">
        <v>0</v>
      </c>
      <c r="O3309" s="16" t="n">
        <v>0</v>
      </c>
      <c r="P3309" s="23" t="n">
        <v>0</v>
      </c>
      <c r="Q3309" s="22"/>
      <c r="R3309" s="38"/>
      <c r="S3309" s="25" t="n">
        <f aca="false">SUM(F3309,H3309,J3309,K3309,L3309,M3309)</f>
        <v>66.039911344</v>
      </c>
      <c r="T3309" s="25" t="n">
        <f aca="false">SUM(F3309,H3309,J3309,K3309,L3309,M3309,Q3309)</f>
        <v>66.039911344</v>
      </c>
      <c r="AMH3309" s="13"/>
      <c r="AMI3309" s="0"/>
      <c r="AMJ3309" s="0"/>
    </row>
    <row r="3310" s="39" customFormat="true" ht="13.8" hidden="false" customHeight="false" outlineLevel="0" collapsed="false">
      <c r="A3310" s="27" t="n">
        <v>40311287</v>
      </c>
      <c r="B3310" s="28" t="s">
        <v>3339</v>
      </c>
      <c r="C3310" s="29" t="n">
        <v>0.1</v>
      </c>
      <c r="D3310" s="29" t="s">
        <v>2637</v>
      </c>
      <c r="E3310" s="27" t="s">
        <v>50</v>
      </c>
      <c r="F3310" s="19" t="n">
        <f aca="false">IF(C3310="",VLOOKUP(E3310,'PORTE E UCO'!$A$5:$D$46,4,0),VLOOKUP(E3310,'PORTE E UCO'!$A$5:$D$46,4,0)*C3310)</f>
        <v>1.7661556</v>
      </c>
      <c r="G3310" s="30" t="n">
        <v>0.434</v>
      </c>
      <c r="H3310" s="21" t="n">
        <f aca="false">G3310*$R$2</f>
        <v>8.538356288</v>
      </c>
      <c r="I3310" s="27" t="n">
        <v>0</v>
      </c>
      <c r="J3310" s="22" t="str">
        <f aca="false">IF(I3310&gt;=1,F3310*$J$2,"")</f>
        <v/>
      </c>
      <c r="K3310" s="22" t="str">
        <f aca="false">IF(I3310&gt;=2,F3310*$K$2,"")</f>
        <v/>
      </c>
      <c r="L3310" s="22" t="str">
        <f aca="false">IF(I3310&gt;=3,F3310*$L$2,"")</f>
        <v/>
      </c>
      <c r="M3310" s="22" t="str">
        <f aca="false">IF(I3310&gt;=4,F3310*$M$2,"")</f>
        <v/>
      </c>
      <c r="N3310" s="27" t="n">
        <v>0</v>
      </c>
      <c r="O3310" s="27" t="n">
        <v>0</v>
      </c>
      <c r="P3310" s="31" t="n">
        <v>0</v>
      </c>
      <c r="Q3310" s="32"/>
      <c r="R3310" s="38"/>
      <c r="S3310" s="25" t="n">
        <f aca="false">SUM(F3310,H3310,J3310,K3310,L3310,M3310)</f>
        <v>10.304511888</v>
      </c>
      <c r="T3310" s="25" t="n">
        <f aca="false">SUM(F3310,H3310,J3310,K3310,L3310,M3310,Q3310)</f>
        <v>10.304511888</v>
      </c>
      <c r="AMH3310" s="13"/>
      <c r="AMI3310" s="0"/>
      <c r="AMJ3310" s="0"/>
    </row>
    <row r="3311" s="39" customFormat="true" ht="13.8" hidden="false" customHeight="false" outlineLevel="0" collapsed="false">
      <c r="A3311" s="16" t="n">
        <v>40311040</v>
      </c>
      <c r="B3311" s="17" t="s">
        <v>3340</v>
      </c>
      <c r="C3311" s="18" t="n">
        <v>0.04</v>
      </c>
      <c r="D3311" s="18" t="s">
        <v>2637</v>
      </c>
      <c r="E3311" s="16" t="s">
        <v>50</v>
      </c>
      <c r="F3311" s="19" t="n">
        <f aca="false">IF(C3311="",VLOOKUP(E3311,'PORTE E UCO'!$A$5:$D$46,4,0),VLOOKUP(E3311,'PORTE E UCO'!$A$5:$D$46,4,0)*C3311)</f>
        <v>0.70646224</v>
      </c>
      <c r="G3311" s="20" t="n">
        <v>1.44</v>
      </c>
      <c r="H3311" s="21" t="n">
        <f aca="false">G3311*$R$2</f>
        <v>28.33003008</v>
      </c>
      <c r="I3311" s="16" t="n">
        <v>0</v>
      </c>
      <c r="J3311" s="22" t="str">
        <f aca="false">IF(I3311&gt;=1,F3311*$J$2,"")</f>
        <v/>
      </c>
      <c r="K3311" s="22" t="str">
        <f aca="false">IF(I3311&gt;=2,F3311*$K$2,"")</f>
        <v/>
      </c>
      <c r="L3311" s="22" t="str">
        <f aca="false">IF(I3311&gt;=3,F3311*$L$2,"")</f>
        <v/>
      </c>
      <c r="M3311" s="22" t="str">
        <f aca="false">IF(I3311&gt;=4,F3311*$M$2,"")</f>
        <v/>
      </c>
      <c r="N3311" s="16" t="n">
        <v>0</v>
      </c>
      <c r="O3311" s="16" t="n">
        <v>0</v>
      </c>
      <c r="P3311" s="23" t="n">
        <v>0</v>
      </c>
      <c r="Q3311" s="22"/>
      <c r="R3311" s="38"/>
      <c r="S3311" s="25" t="n">
        <f aca="false">SUM(F3311,H3311,J3311,K3311,L3311,M3311)</f>
        <v>29.03649232</v>
      </c>
      <c r="T3311" s="25" t="n">
        <f aca="false">SUM(F3311,H3311,J3311,K3311,L3311,M3311,Q3311)</f>
        <v>29.03649232</v>
      </c>
      <c r="AMH3311" s="13"/>
      <c r="AMI3311" s="0"/>
      <c r="AMJ3311" s="0"/>
    </row>
    <row r="3312" s="39" customFormat="true" ht="14.95" hidden="false" customHeight="false" outlineLevel="0" collapsed="false">
      <c r="A3312" s="27" t="n">
        <v>40311058</v>
      </c>
      <c r="B3312" s="28" t="s">
        <v>3341</v>
      </c>
      <c r="C3312" s="29" t="n">
        <v>0.1</v>
      </c>
      <c r="D3312" s="29" t="s">
        <v>2637</v>
      </c>
      <c r="E3312" s="27" t="s">
        <v>50</v>
      </c>
      <c r="F3312" s="19" t="n">
        <f aca="false">IF(C3312="",VLOOKUP(E3312,'PORTE E UCO'!$A$5:$D$46,4,0),VLOOKUP(E3312,'PORTE E UCO'!$A$5:$D$46,4,0)*C3312)</f>
        <v>1.7661556</v>
      </c>
      <c r="G3312" s="30" t="n">
        <v>2.097</v>
      </c>
      <c r="H3312" s="21" t="n">
        <f aca="false">G3312*$R$2</f>
        <v>41.255606304</v>
      </c>
      <c r="I3312" s="27" t="n">
        <v>0</v>
      </c>
      <c r="J3312" s="22" t="str">
        <f aca="false">IF(I3312&gt;=1,F3312*$J$2,"")</f>
        <v/>
      </c>
      <c r="K3312" s="22" t="str">
        <f aca="false">IF(I3312&gt;=2,F3312*$K$2,"")</f>
        <v/>
      </c>
      <c r="L3312" s="22" t="str">
        <f aca="false">IF(I3312&gt;=3,F3312*$L$2,"")</f>
        <v/>
      </c>
      <c r="M3312" s="22" t="str">
        <f aca="false">IF(I3312&gt;=4,F3312*$M$2,"")</f>
        <v/>
      </c>
      <c r="N3312" s="27" t="n">
        <v>0</v>
      </c>
      <c r="O3312" s="27" t="n">
        <v>0</v>
      </c>
      <c r="P3312" s="31" t="n">
        <v>0</v>
      </c>
      <c r="Q3312" s="32"/>
      <c r="R3312" s="38"/>
      <c r="S3312" s="25" t="n">
        <f aca="false">SUM(F3312,H3312,J3312,K3312,L3312,M3312)</f>
        <v>43.021761904</v>
      </c>
      <c r="T3312" s="25" t="n">
        <f aca="false">SUM(F3312,H3312,J3312,K3312,L3312,M3312,Q3312)</f>
        <v>43.021761904</v>
      </c>
      <c r="AMH3312" s="13"/>
      <c r="AMI3312" s="0"/>
      <c r="AMJ3312" s="0"/>
    </row>
    <row r="3313" s="39" customFormat="true" ht="13.8" hidden="false" customHeight="false" outlineLevel="0" collapsed="false">
      <c r="A3313" s="16" t="n">
        <v>40311244</v>
      </c>
      <c r="B3313" s="17" t="s">
        <v>3342</v>
      </c>
      <c r="C3313" s="18" t="n">
        <v>0.1</v>
      </c>
      <c r="D3313" s="18" t="s">
        <v>2637</v>
      </c>
      <c r="E3313" s="16" t="s">
        <v>50</v>
      </c>
      <c r="F3313" s="19" t="n">
        <f aca="false">IF(C3313="",VLOOKUP(E3313,'PORTE E UCO'!$A$5:$D$46,4,0),VLOOKUP(E3313,'PORTE E UCO'!$A$5:$D$46,4,0)*C3313)</f>
        <v>1.7661556</v>
      </c>
      <c r="G3313" s="20" t="n">
        <v>3.267</v>
      </c>
      <c r="H3313" s="21" t="n">
        <f aca="false">G3313*$R$2</f>
        <v>64.273755744</v>
      </c>
      <c r="I3313" s="16" t="n">
        <v>0</v>
      </c>
      <c r="J3313" s="22" t="str">
        <f aca="false">IF(I3313&gt;=1,F3313*$J$2,"")</f>
        <v/>
      </c>
      <c r="K3313" s="22" t="str">
        <f aca="false">IF(I3313&gt;=2,F3313*$K$2,"")</f>
        <v/>
      </c>
      <c r="L3313" s="22" t="str">
        <f aca="false">IF(I3313&gt;=3,F3313*$L$2,"")</f>
        <v/>
      </c>
      <c r="M3313" s="22" t="str">
        <f aca="false">IF(I3313&gt;=4,F3313*$M$2,"")</f>
        <v/>
      </c>
      <c r="N3313" s="16" t="n">
        <v>0</v>
      </c>
      <c r="O3313" s="16" t="n">
        <v>0</v>
      </c>
      <c r="P3313" s="23" t="n">
        <v>0</v>
      </c>
      <c r="Q3313" s="22"/>
      <c r="R3313" s="38"/>
      <c r="S3313" s="25" t="n">
        <f aca="false">SUM(F3313,H3313,J3313,K3313,L3313,M3313)</f>
        <v>66.039911344</v>
      </c>
      <c r="T3313" s="25" t="n">
        <f aca="false">SUM(F3313,H3313,J3313,K3313,L3313,M3313,Q3313)</f>
        <v>66.039911344</v>
      </c>
      <c r="AMH3313" s="13"/>
      <c r="AMI3313" s="0"/>
      <c r="AMJ3313" s="0"/>
    </row>
    <row r="3314" s="39" customFormat="true" ht="13.8" hidden="false" customHeight="false" outlineLevel="0" collapsed="false">
      <c r="A3314" s="27" t="n">
        <v>40311066</v>
      </c>
      <c r="B3314" s="28" t="s">
        <v>3343</v>
      </c>
      <c r="C3314" s="29" t="n">
        <v>0.04</v>
      </c>
      <c r="D3314" s="29" t="s">
        <v>2637</v>
      </c>
      <c r="E3314" s="27" t="s">
        <v>50</v>
      </c>
      <c r="F3314" s="19" t="n">
        <f aca="false">IF(C3314="",VLOOKUP(E3314,'PORTE E UCO'!$A$5:$D$46,4,0),VLOOKUP(E3314,'PORTE E UCO'!$A$5:$D$46,4,0)*C3314)</f>
        <v>0.70646224</v>
      </c>
      <c r="G3314" s="30" t="n">
        <v>0.81</v>
      </c>
      <c r="H3314" s="21" t="n">
        <f aca="false">G3314*$R$2</f>
        <v>15.93564192</v>
      </c>
      <c r="I3314" s="27" t="n">
        <v>0</v>
      </c>
      <c r="J3314" s="22" t="str">
        <f aca="false">IF(I3314&gt;=1,F3314*$J$2,"")</f>
        <v/>
      </c>
      <c r="K3314" s="22" t="str">
        <f aca="false">IF(I3314&gt;=2,F3314*$K$2,"")</f>
        <v/>
      </c>
      <c r="L3314" s="22" t="str">
        <f aca="false">IF(I3314&gt;=3,F3314*$L$2,"")</f>
        <v/>
      </c>
      <c r="M3314" s="22" t="str">
        <f aca="false">IF(I3314&gt;=4,F3314*$M$2,"")</f>
        <v/>
      </c>
      <c r="N3314" s="27" t="n">
        <v>0</v>
      </c>
      <c r="O3314" s="27" t="n">
        <v>0</v>
      </c>
      <c r="P3314" s="31" t="n">
        <v>0</v>
      </c>
      <c r="Q3314" s="32"/>
      <c r="R3314" s="38"/>
      <c r="S3314" s="25" t="n">
        <f aca="false">SUM(F3314,H3314,J3314,K3314,L3314,M3314)</f>
        <v>16.64210416</v>
      </c>
      <c r="T3314" s="25" t="n">
        <f aca="false">SUM(F3314,H3314,J3314,K3314,L3314,M3314,Q3314)</f>
        <v>16.64210416</v>
      </c>
      <c r="AMH3314" s="13"/>
      <c r="AMI3314" s="0"/>
      <c r="AMJ3314" s="0"/>
    </row>
    <row r="3315" s="39" customFormat="true" ht="13.8" hidden="false" customHeight="false" outlineLevel="0" collapsed="false">
      <c r="A3315" s="16" t="n">
        <v>40311295</v>
      </c>
      <c r="B3315" s="17" t="s">
        <v>3344</v>
      </c>
      <c r="C3315" s="18" t="n">
        <v>0.01</v>
      </c>
      <c r="D3315" s="18" t="s">
        <v>2637</v>
      </c>
      <c r="E3315" s="16" t="s">
        <v>50</v>
      </c>
      <c r="F3315" s="19" t="n">
        <f aca="false">IF(C3315="",VLOOKUP(E3315,'PORTE E UCO'!$A$5:$D$46,4,0),VLOOKUP(E3315,'PORTE E UCO'!$A$5:$D$46,4,0)*C3315)</f>
        <v>0.17661556</v>
      </c>
      <c r="G3315" s="20" t="n">
        <v>0.906</v>
      </c>
      <c r="H3315" s="21" t="n">
        <f aca="false">G3315*$R$2</f>
        <v>17.824310592</v>
      </c>
      <c r="I3315" s="16" t="n">
        <v>0</v>
      </c>
      <c r="J3315" s="22" t="str">
        <f aca="false">IF(I3315&gt;=1,F3315*$J$2,"")</f>
        <v/>
      </c>
      <c r="K3315" s="22" t="str">
        <f aca="false">IF(I3315&gt;=2,F3315*$K$2,"")</f>
        <v/>
      </c>
      <c r="L3315" s="22" t="str">
        <f aca="false">IF(I3315&gt;=3,F3315*$L$2,"")</f>
        <v/>
      </c>
      <c r="M3315" s="22" t="str">
        <f aca="false">IF(I3315&gt;=4,F3315*$M$2,"")</f>
        <v/>
      </c>
      <c r="N3315" s="16" t="n">
        <v>0</v>
      </c>
      <c r="O3315" s="16" t="n">
        <v>0</v>
      </c>
      <c r="P3315" s="23" t="n">
        <v>0</v>
      </c>
      <c r="Q3315" s="22"/>
      <c r="R3315" s="38"/>
      <c r="S3315" s="25" t="n">
        <f aca="false">SUM(F3315,H3315,J3315,K3315,L3315,M3315)</f>
        <v>18.000926152</v>
      </c>
      <c r="T3315" s="25" t="n">
        <f aca="false">SUM(F3315,H3315,J3315,K3315,L3315,M3315,Q3315)</f>
        <v>18.000926152</v>
      </c>
      <c r="AMH3315" s="13"/>
      <c r="AMI3315" s="0"/>
      <c r="AMJ3315" s="0"/>
    </row>
    <row r="3316" s="39" customFormat="true" ht="13.8" hidden="false" customHeight="false" outlineLevel="0" collapsed="false">
      <c r="A3316" s="27" t="n">
        <v>40311074</v>
      </c>
      <c r="B3316" s="28" t="s">
        <v>3345</v>
      </c>
      <c r="C3316" s="29" t="n">
        <v>0.04</v>
      </c>
      <c r="D3316" s="29" t="s">
        <v>2637</v>
      </c>
      <c r="E3316" s="27" t="s">
        <v>50</v>
      </c>
      <c r="F3316" s="19" t="n">
        <f aca="false">IF(C3316="",VLOOKUP(E3316,'PORTE E UCO'!$A$5:$D$46,4,0),VLOOKUP(E3316,'PORTE E UCO'!$A$5:$D$46,4,0)*C3316)</f>
        <v>0.70646224</v>
      </c>
      <c r="G3316" s="30" t="n">
        <v>1.44</v>
      </c>
      <c r="H3316" s="21" t="n">
        <f aca="false">G3316*$R$2</f>
        <v>28.33003008</v>
      </c>
      <c r="I3316" s="27" t="n">
        <v>0</v>
      </c>
      <c r="J3316" s="22" t="str">
        <f aca="false">IF(I3316&gt;=1,F3316*$J$2,"")</f>
        <v/>
      </c>
      <c r="K3316" s="22" t="str">
        <f aca="false">IF(I3316&gt;=2,F3316*$K$2,"")</f>
        <v/>
      </c>
      <c r="L3316" s="22" t="str">
        <f aca="false">IF(I3316&gt;=3,F3316*$L$2,"")</f>
        <v/>
      </c>
      <c r="M3316" s="22" t="str">
        <f aca="false">IF(I3316&gt;=4,F3316*$M$2,"")</f>
        <v/>
      </c>
      <c r="N3316" s="27" t="n">
        <v>0</v>
      </c>
      <c r="O3316" s="27" t="n">
        <v>0</v>
      </c>
      <c r="P3316" s="31" t="n">
        <v>0</v>
      </c>
      <c r="Q3316" s="32"/>
      <c r="R3316" s="38"/>
      <c r="S3316" s="25" t="n">
        <f aca="false">SUM(F3316,H3316,J3316,K3316,L3316,M3316)</f>
        <v>29.03649232</v>
      </c>
      <c r="T3316" s="25" t="n">
        <f aca="false">SUM(F3316,H3316,J3316,K3316,L3316,M3316,Q3316)</f>
        <v>29.03649232</v>
      </c>
      <c r="AMH3316" s="13"/>
      <c r="AMI3316" s="0"/>
      <c r="AMJ3316" s="0"/>
    </row>
    <row r="3317" s="39" customFormat="true" ht="13.8" hidden="false" customHeight="false" outlineLevel="0" collapsed="false">
      <c r="A3317" s="16" t="n">
        <v>40311082</v>
      </c>
      <c r="B3317" s="17" t="s">
        <v>3346</v>
      </c>
      <c r="C3317" s="18" t="n">
        <v>0.01</v>
      </c>
      <c r="D3317" s="18" t="s">
        <v>2637</v>
      </c>
      <c r="E3317" s="16" t="s">
        <v>50</v>
      </c>
      <c r="F3317" s="19" t="n">
        <f aca="false">IF(C3317="",VLOOKUP(E3317,'PORTE E UCO'!$A$5:$D$46,4,0),VLOOKUP(E3317,'PORTE E UCO'!$A$5:$D$46,4,0)*C3317)</f>
        <v>0.17661556</v>
      </c>
      <c r="G3317" s="20" t="n">
        <v>0.45</v>
      </c>
      <c r="H3317" s="21" t="n">
        <f aca="false">G3317*$R$2</f>
        <v>8.8531344</v>
      </c>
      <c r="I3317" s="16" t="n">
        <v>0</v>
      </c>
      <c r="J3317" s="22" t="str">
        <f aca="false">IF(I3317&gt;=1,F3317*$J$2,"")</f>
        <v/>
      </c>
      <c r="K3317" s="22" t="str">
        <f aca="false">IF(I3317&gt;=2,F3317*$K$2,"")</f>
        <v/>
      </c>
      <c r="L3317" s="22" t="str">
        <f aca="false">IF(I3317&gt;=3,F3317*$L$2,"")</f>
        <v/>
      </c>
      <c r="M3317" s="22" t="str">
        <f aca="false">IF(I3317&gt;=4,F3317*$M$2,"")</f>
        <v/>
      </c>
      <c r="N3317" s="16" t="n">
        <v>0</v>
      </c>
      <c r="O3317" s="16" t="n">
        <v>0</v>
      </c>
      <c r="P3317" s="23" t="n">
        <v>0</v>
      </c>
      <c r="Q3317" s="22"/>
      <c r="R3317" s="38"/>
      <c r="S3317" s="25" t="n">
        <f aca="false">SUM(F3317,H3317,J3317,K3317,L3317,M3317)</f>
        <v>9.02974996</v>
      </c>
      <c r="T3317" s="25" t="n">
        <f aca="false">SUM(F3317,H3317,J3317,K3317,L3317,M3317,Q3317)</f>
        <v>9.02974996</v>
      </c>
      <c r="AMH3317" s="13"/>
      <c r="AMI3317" s="0"/>
      <c r="AMJ3317" s="0"/>
    </row>
    <row r="3318" s="39" customFormat="true" ht="13.8" hidden="false" customHeight="false" outlineLevel="0" collapsed="false">
      <c r="A3318" s="27" t="n">
        <v>40311090</v>
      </c>
      <c r="B3318" s="28" t="s">
        <v>3347</v>
      </c>
      <c r="C3318" s="29" t="n">
        <v>0.04</v>
      </c>
      <c r="D3318" s="29" t="s">
        <v>2637</v>
      </c>
      <c r="E3318" s="27" t="s">
        <v>50</v>
      </c>
      <c r="F3318" s="19" t="n">
        <f aca="false">IF(C3318="",VLOOKUP(E3318,'PORTE E UCO'!$A$5:$D$46,4,0),VLOOKUP(E3318,'PORTE E UCO'!$A$5:$D$46,4,0)*C3318)</f>
        <v>0.70646224</v>
      </c>
      <c r="G3318" s="30" t="n">
        <v>2.88</v>
      </c>
      <c r="H3318" s="21" t="n">
        <f aca="false">G3318*$R$2</f>
        <v>56.66006016</v>
      </c>
      <c r="I3318" s="27" t="n">
        <v>0</v>
      </c>
      <c r="J3318" s="22" t="str">
        <f aca="false">IF(I3318&gt;=1,F3318*$J$2,"")</f>
        <v/>
      </c>
      <c r="K3318" s="22" t="str">
        <f aca="false">IF(I3318&gt;=2,F3318*$K$2,"")</f>
        <v/>
      </c>
      <c r="L3318" s="22" t="str">
        <f aca="false">IF(I3318&gt;=3,F3318*$L$2,"")</f>
        <v/>
      </c>
      <c r="M3318" s="22" t="str">
        <f aca="false">IF(I3318&gt;=4,F3318*$M$2,"")</f>
        <v/>
      </c>
      <c r="N3318" s="27" t="n">
        <v>0</v>
      </c>
      <c r="O3318" s="27" t="n">
        <v>0</v>
      </c>
      <c r="P3318" s="31" t="n">
        <v>0</v>
      </c>
      <c r="Q3318" s="32"/>
      <c r="R3318" s="38"/>
      <c r="S3318" s="25" t="n">
        <f aca="false">SUM(F3318,H3318,J3318,K3318,L3318,M3318)</f>
        <v>57.3665224</v>
      </c>
      <c r="T3318" s="25" t="n">
        <f aca="false">SUM(F3318,H3318,J3318,K3318,L3318,M3318,Q3318)</f>
        <v>57.3665224</v>
      </c>
      <c r="AMH3318" s="13"/>
      <c r="AMI3318" s="0"/>
      <c r="AMJ3318" s="0"/>
    </row>
    <row r="3319" s="39" customFormat="true" ht="13.8" hidden="false" customHeight="false" outlineLevel="0" collapsed="false">
      <c r="A3319" s="16" t="n">
        <v>40311104</v>
      </c>
      <c r="B3319" s="17" t="s">
        <v>3348</v>
      </c>
      <c r="C3319" s="18" t="n">
        <v>0.04</v>
      </c>
      <c r="D3319" s="18" t="s">
        <v>2637</v>
      </c>
      <c r="E3319" s="16" t="s">
        <v>50</v>
      </c>
      <c r="F3319" s="19" t="n">
        <f aca="false">IF(C3319="",VLOOKUP(E3319,'PORTE E UCO'!$A$5:$D$46,4,0),VLOOKUP(E3319,'PORTE E UCO'!$A$5:$D$46,4,0)*C3319)</f>
        <v>0.70646224</v>
      </c>
      <c r="G3319" s="20" t="n">
        <v>0.81</v>
      </c>
      <c r="H3319" s="21" t="n">
        <f aca="false">G3319*$R$2</f>
        <v>15.93564192</v>
      </c>
      <c r="I3319" s="16" t="n">
        <v>0</v>
      </c>
      <c r="J3319" s="22" t="str">
        <f aca="false">IF(I3319&gt;=1,F3319*$J$2,"")</f>
        <v/>
      </c>
      <c r="K3319" s="22" t="str">
        <f aca="false">IF(I3319&gt;=2,F3319*$K$2,"")</f>
        <v/>
      </c>
      <c r="L3319" s="22" t="str">
        <f aca="false">IF(I3319&gt;=3,F3319*$L$2,"")</f>
        <v/>
      </c>
      <c r="M3319" s="22" t="str">
        <f aca="false">IF(I3319&gt;=4,F3319*$M$2,"")</f>
        <v/>
      </c>
      <c r="N3319" s="16" t="n">
        <v>0</v>
      </c>
      <c r="O3319" s="16" t="n">
        <v>0</v>
      </c>
      <c r="P3319" s="23" t="n">
        <v>0</v>
      </c>
      <c r="Q3319" s="22"/>
      <c r="R3319" s="38"/>
      <c r="S3319" s="25" t="n">
        <f aca="false">SUM(F3319,H3319,J3319,K3319,L3319,M3319)</f>
        <v>16.64210416</v>
      </c>
      <c r="T3319" s="25" t="n">
        <f aca="false">SUM(F3319,H3319,J3319,K3319,L3319,M3319,Q3319)</f>
        <v>16.64210416</v>
      </c>
      <c r="AMH3319" s="13"/>
      <c r="AMI3319" s="0"/>
      <c r="AMJ3319" s="0"/>
    </row>
    <row r="3320" s="39" customFormat="true" ht="13.8" hidden="false" customHeight="false" outlineLevel="0" collapsed="false">
      <c r="A3320" s="27" t="n">
        <v>40311309</v>
      </c>
      <c r="B3320" s="28" t="s">
        <v>3349</v>
      </c>
      <c r="C3320" s="29" t="n">
        <v>0.04</v>
      </c>
      <c r="D3320" s="29" t="s">
        <v>2637</v>
      </c>
      <c r="E3320" s="27" t="s">
        <v>50</v>
      </c>
      <c r="F3320" s="19" t="n">
        <f aca="false">IF(C3320="",VLOOKUP(E3320,'PORTE E UCO'!$A$5:$D$46,4,0),VLOOKUP(E3320,'PORTE E UCO'!$A$5:$D$46,4,0)*C3320)</f>
        <v>0.70646224</v>
      </c>
      <c r="G3320" s="30" t="n">
        <v>2.25</v>
      </c>
      <c r="H3320" s="21" t="n">
        <f aca="false">G3320*$R$2</f>
        <v>44.265672</v>
      </c>
      <c r="I3320" s="27" t="n">
        <v>0</v>
      </c>
      <c r="J3320" s="22" t="str">
        <f aca="false">IF(I3320&gt;=1,F3320*$J$2,"")</f>
        <v/>
      </c>
      <c r="K3320" s="22" t="str">
        <f aca="false">IF(I3320&gt;=2,F3320*$K$2,"")</f>
        <v/>
      </c>
      <c r="L3320" s="22" t="str">
        <f aca="false">IF(I3320&gt;=3,F3320*$L$2,"")</f>
        <v/>
      </c>
      <c r="M3320" s="22" t="str">
        <f aca="false">IF(I3320&gt;=4,F3320*$M$2,"")</f>
        <v/>
      </c>
      <c r="N3320" s="27" t="n">
        <v>0</v>
      </c>
      <c r="O3320" s="27" t="n">
        <v>0</v>
      </c>
      <c r="P3320" s="31" t="n">
        <v>0</v>
      </c>
      <c r="Q3320" s="32"/>
      <c r="R3320" s="38"/>
      <c r="S3320" s="25" t="n">
        <f aca="false">SUM(F3320,H3320,J3320,K3320,L3320,M3320)</f>
        <v>44.97213424</v>
      </c>
      <c r="T3320" s="25" t="n">
        <f aca="false">SUM(F3320,H3320,J3320,K3320,L3320,M3320,Q3320)</f>
        <v>44.97213424</v>
      </c>
      <c r="AMH3320" s="13"/>
      <c r="AMI3320" s="0"/>
      <c r="AMJ3320" s="0"/>
    </row>
    <row r="3321" s="39" customFormat="true" ht="14.95" hidden="false" customHeight="false" outlineLevel="0" collapsed="false">
      <c r="A3321" s="16" t="n">
        <v>40311112</v>
      </c>
      <c r="B3321" s="17" t="s">
        <v>3350</v>
      </c>
      <c r="C3321" s="18" t="n">
        <v>0.75</v>
      </c>
      <c r="D3321" s="18" t="s">
        <v>2637</v>
      </c>
      <c r="E3321" s="16" t="s">
        <v>50</v>
      </c>
      <c r="F3321" s="19" t="n">
        <f aca="false">IF(C3321="",VLOOKUP(E3321,'PORTE E UCO'!$A$5:$D$46,4,0),VLOOKUP(E3321,'PORTE E UCO'!$A$5:$D$46,4,0)*C3321)</f>
        <v>13.246167</v>
      </c>
      <c r="G3321" s="20" t="n">
        <v>4.368</v>
      </c>
      <c r="H3321" s="21" t="n">
        <f aca="false">G3321*$R$2</f>
        <v>85.934424576</v>
      </c>
      <c r="I3321" s="16" t="n">
        <v>0</v>
      </c>
      <c r="J3321" s="22" t="str">
        <f aca="false">IF(I3321&gt;=1,F3321*$J$2,"")</f>
        <v/>
      </c>
      <c r="K3321" s="22" t="str">
        <f aca="false">IF(I3321&gt;=2,F3321*$K$2,"")</f>
        <v/>
      </c>
      <c r="L3321" s="22" t="str">
        <f aca="false">IF(I3321&gt;=3,F3321*$L$2,"")</f>
        <v/>
      </c>
      <c r="M3321" s="22" t="str">
        <f aca="false">IF(I3321&gt;=4,F3321*$M$2,"")</f>
        <v/>
      </c>
      <c r="N3321" s="16" t="n">
        <v>0</v>
      </c>
      <c r="O3321" s="16" t="n">
        <v>0</v>
      </c>
      <c r="P3321" s="23" t="n">
        <v>0</v>
      </c>
      <c r="Q3321" s="22"/>
      <c r="R3321" s="38"/>
      <c r="S3321" s="25" t="n">
        <f aca="false">SUM(F3321,H3321,J3321,K3321,L3321,M3321)</f>
        <v>99.180591576</v>
      </c>
      <c r="T3321" s="25" t="n">
        <f aca="false">SUM(F3321,H3321,J3321,K3321,L3321,M3321,Q3321)</f>
        <v>99.180591576</v>
      </c>
      <c r="AMH3321" s="13"/>
      <c r="AMI3321" s="0"/>
      <c r="AMJ3321" s="0"/>
    </row>
    <row r="3322" s="39" customFormat="true" ht="13.8" hidden="false" customHeight="false" outlineLevel="0" collapsed="false">
      <c r="A3322" s="27" t="n">
        <v>40311317</v>
      </c>
      <c r="B3322" s="28" t="s">
        <v>3351</v>
      </c>
      <c r="C3322" s="29" t="n">
        <v>0.1</v>
      </c>
      <c r="D3322" s="29" t="s">
        <v>2637</v>
      </c>
      <c r="E3322" s="27" t="s">
        <v>50</v>
      </c>
      <c r="F3322" s="19" t="n">
        <f aca="false">IF(C3322="",VLOOKUP(E3322,'PORTE E UCO'!$A$5:$D$46,4,0),VLOOKUP(E3322,'PORTE E UCO'!$A$5:$D$46,4,0)*C3322)</f>
        <v>1.7661556</v>
      </c>
      <c r="G3322" s="30" t="n">
        <v>0.434</v>
      </c>
      <c r="H3322" s="21" t="n">
        <f aca="false">G3322*$R$2</f>
        <v>8.538356288</v>
      </c>
      <c r="I3322" s="27" t="n">
        <v>0</v>
      </c>
      <c r="J3322" s="22" t="str">
        <f aca="false">IF(I3322&gt;=1,F3322*$J$2,"")</f>
        <v/>
      </c>
      <c r="K3322" s="22" t="str">
        <f aca="false">IF(I3322&gt;=2,F3322*$K$2,"")</f>
        <v/>
      </c>
      <c r="L3322" s="22" t="str">
        <f aca="false">IF(I3322&gt;=3,F3322*$L$2,"")</f>
        <v/>
      </c>
      <c r="M3322" s="22" t="str">
        <f aca="false">IF(I3322&gt;=4,F3322*$M$2,"")</f>
        <v/>
      </c>
      <c r="N3322" s="27" t="n">
        <v>0</v>
      </c>
      <c r="O3322" s="27" t="n">
        <v>0</v>
      </c>
      <c r="P3322" s="31" t="n">
        <v>0</v>
      </c>
      <c r="Q3322" s="32"/>
      <c r="R3322" s="38"/>
      <c r="S3322" s="25" t="n">
        <f aca="false">SUM(F3322,H3322,J3322,K3322,L3322,M3322)</f>
        <v>10.304511888</v>
      </c>
      <c r="T3322" s="25" t="n">
        <f aca="false">SUM(F3322,H3322,J3322,K3322,L3322,M3322,Q3322)</f>
        <v>10.304511888</v>
      </c>
      <c r="AMH3322" s="13"/>
      <c r="AMI3322" s="0"/>
      <c r="AMJ3322" s="0"/>
    </row>
    <row r="3323" s="39" customFormat="true" ht="13.8" hidden="false" customHeight="false" outlineLevel="0" collapsed="false">
      <c r="A3323" s="16" t="n">
        <v>40311120</v>
      </c>
      <c r="B3323" s="17" t="s">
        <v>3352</v>
      </c>
      <c r="C3323" s="18" t="n">
        <v>0.01</v>
      </c>
      <c r="D3323" s="18" t="s">
        <v>2637</v>
      </c>
      <c r="E3323" s="16" t="s">
        <v>50</v>
      </c>
      <c r="F3323" s="19" t="n">
        <f aca="false">IF(C3323="",VLOOKUP(E3323,'PORTE E UCO'!$A$5:$D$46,4,0),VLOOKUP(E3323,'PORTE E UCO'!$A$5:$D$46,4,0)*C3323)</f>
        <v>0.17661556</v>
      </c>
      <c r="G3323" s="20" t="n">
        <v>0.603</v>
      </c>
      <c r="H3323" s="21" t="n">
        <f aca="false">G3323*$R$2</f>
        <v>11.863200096</v>
      </c>
      <c r="I3323" s="16" t="n">
        <v>0</v>
      </c>
      <c r="J3323" s="22" t="str">
        <f aca="false">IF(I3323&gt;=1,F3323*$J$2,"")</f>
        <v/>
      </c>
      <c r="K3323" s="22" t="str">
        <f aca="false">IF(I3323&gt;=2,F3323*$K$2,"")</f>
        <v/>
      </c>
      <c r="L3323" s="22" t="str">
        <f aca="false">IF(I3323&gt;=3,F3323*$L$2,"")</f>
        <v/>
      </c>
      <c r="M3323" s="22" t="str">
        <f aca="false">IF(I3323&gt;=4,F3323*$M$2,"")</f>
        <v/>
      </c>
      <c r="N3323" s="16" t="n">
        <v>0</v>
      </c>
      <c r="O3323" s="16" t="n">
        <v>0</v>
      </c>
      <c r="P3323" s="23" t="n">
        <v>0</v>
      </c>
      <c r="Q3323" s="22"/>
      <c r="R3323" s="38"/>
      <c r="S3323" s="25" t="n">
        <f aca="false">SUM(F3323,H3323,J3323,K3323,L3323,M3323)</f>
        <v>12.039815656</v>
      </c>
      <c r="T3323" s="25" t="n">
        <f aca="false">SUM(F3323,H3323,J3323,K3323,L3323,M3323,Q3323)</f>
        <v>12.039815656</v>
      </c>
      <c r="AMH3323" s="13"/>
      <c r="AMI3323" s="0"/>
      <c r="AMJ3323" s="0"/>
    </row>
    <row r="3324" s="39" customFormat="true" ht="13.8" hidden="false" customHeight="false" outlineLevel="0" collapsed="false">
      <c r="A3324" s="27" t="n">
        <v>40311139</v>
      </c>
      <c r="B3324" s="28" t="s">
        <v>3353</v>
      </c>
      <c r="C3324" s="29" t="n">
        <v>0.01</v>
      </c>
      <c r="D3324" s="29" t="s">
        <v>2637</v>
      </c>
      <c r="E3324" s="27" t="s">
        <v>50</v>
      </c>
      <c r="F3324" s="19" t="n">
        <f aca="false">IF(C3324="",VLOOKUP(E3324,'PORTE E UCO'!$A$5:$D$46,4,0),VLOOKUP(E3324,'PORTE E UCO'!$A$5:$D$46,4,0)*C3324)</f>
        <v>0.17661556</v>
      </c>
      <c r="G3324" s="30" t="n">
        <v>0.603</v>
      </c>
      <c r="H3324" s="21" t="n">
        <f aca="false">G3324*$R$2</f>
        <v>11.863200096</v>
      </c>
      <c r="I3324" s="27" t="n">
        <v>0</v>
      </c>
      <c r="J3324" s="22" t="str">
        <f aca="false">IF(I3324&gt;=1,F3324*$J$2,"")</f>
        <v/>
      </c>
      <c r="K3324" s="22" t="str">
        <f aca="false">IF(I3324&gt;=2,F3324*$K$2,"")</f>
        <v/>
      </c>
      <c r="L3324" s="22" t="str">
        <f aca="false">IF(I3324&gt;=3,F3324*$L$2,"")</f>
        <v/>
      </c>
      <c r="M3324" s="22" t="str">
        <f aca="false">IF(I3324&gt;=4,F3324*$M$2,"")</f>
        <v/>
      </c>
      <c r="N3324" s="27" t="n">
        <v>0</v>
      </c>
      <c r="O3324" s="27" t="n">
        <v>0</v>
      </c>
      <c r="P3324" s="31" t="n">
        <v>0</v>
      </c>
      <c r="Q3324" s="32"/>
      <c r="R3324" s="38"/>
      <c r="S3324" s="25" t="n">
        <f aca="false">SUM(F3324,H3324,J3324,K3324,L3324,M3324)</f>
        <v>12.039815656</v>
      </c>
      <c r="T3324" s="25" t="n">
        <f aca="false">SUM(F3324,H3324,J3324,K3324,L3324,M3324,Q3324)</f>
        <v>12.039815656</v>
      </c>
      <c r="AMH3324" s="13"/>
      <c r="AMI3324" s="0"/>
      <c r="AMJ3324" s="0"/>
    </row>
    <row r="3325" s="39" customFormat="true" ht="13.8" hidden="false" customHeight="false" outlineLevel="0" collapsed="false">
      <c r="A3325" s="16" t="n">
        <v>40311325</v>
      </c>
      <c r="B3325" s="17" t="s">
        <v>3354</v>
      </c>
      <c r="C3325" s="18" t="n">
        <v>0.1</v>
      </c>
      <c r="D3325" s="18" t="s">
        <v>2637</v>
      </c>
      <c r="E3325" s="16" t="s">
        <v>50</v>
      </c>
      <c r="F3325" s="19" t="n">
        <f aca="false">IF(C3325="",VLOOKUP(E3325,'PORTE E UCO'!$A$5:$D$46,4,0),VLOOKUP(E3325,'PORTE E UCO'!$A$5:$D$46,4,0)*C3325)</f>
        <v>1.7661556</v>
      </c>
      <c r="G3325" s="20" t="n">
        <v>0.42</v>
      </c>
      <c r="H3325" s="21" t="n">
        <f aca="false">G3325*$R$2</f>
        <v>8.26292544</v>
      </c>
      <c r="I3325" s="16" t="n">
        <v>0</v>
      </c>
      <c r="J3325" s="22" t="str">
        <f aca="false">IF(I3325&gt;=1,F3325*$J$2,"")</f>
        <v/>
      </c>
      <c r="K3325" s="22" t="str">
        <f aca="false">IF(I3325&gt;=2,F3325*$K$2,"")</f>
        <v/>
      </c>
      <c r="L3325" s="22" t="str">
        <f aca="false">IF(I3325&gt;=3,F3325*$L$2,"")</f>
        <v/>
      </c>
      <c r="M3325" s="22" t="str">
        <f aca="false">IF(I3325&gt;=4,F3325*$M$2,"")</f>
        <v/>
      </c>
      <c r="N3325" s="16" t="n">
        <v>0</v>
      </c>
      <c r="O3325" s="16" t="n">
        <v>0</v>
      </c>
      <c r="P3325" s="23" t="n">
        <v>0</v>
      </c>
      <c r="Q3325" s="22"/>
      <c r="R3325" s="38"/>
      <c r="S3325" s="25" t="n">
        <f aca="false">SUM(F3325,H3325,J3325,K3325,L3325,M3325)</f>
        <v>10.02908104</v>
      </c>
      <c r="T3325" s="25" t="n">
        <f aca="false">SUM(F3325,H3325,J3325,K3325,L3325,M3325,Q3325)</f>
        <v>10.02908104</v>
      </c>
      <c r="AMH3325" s="13"/>
      <c r="AMI3325" s="0"/>
      <c r="AMJ3325" s="0"/>
    </row>
    <row r="3326" s="39" customFormat="true" ht="13.8" hidden="false" customHeight="false" outlineLevel="0" collapsed="false">
      <c r="A3326" s="27" t="n">
        <v>40311333</v>
      </c>
      <c r="B3326" s="28" t="s">
        <v>3355</v>
      </c>
      <c r="C3326" s="29" t="n">
        <v>0.1</v>
      </c>
      <c r="D3326" s="29" t="s">
        <v>2637</v>
      </c>
      <c r="E3326" s="27" t="s">
        <v>50</v>
      </c>
      <c r="F3326" s="19" t="n">
        <f aca="false">IF(C3326="",VLOOKUP(E3326,'PORTE E UCO'!$A$5:$D$46,4,0),VLOOKUP(E3326,'PORTE E UCO'!$A$5:$D$46,4,0)*C3326)</f>
        <v>1.7661556</v>
      </c>
      <c r="G3326" s="30" t="n">
        <v>3.474</v>
      </c>
      <c r="H3326" s="21" t="n">
        <f aca="false">G3326*$R$2</f>
        <v>68.346197568</v>
      </c>
      <c r="I3326" s="27" t="n">
        <v>0</v>
      </c>
      <c r="J3326" s="22" t="str">
        <f aca="false">IF(I3326&gt;=1,F3326*$J$2,"")</f>
        <v/>
      </c>
      <c r="K3326" s="22" t="str">
        <f aca="false">IF(I3326&gt;=2,F3326*$K$2,"")</f>
        <v/>
      </c>
      <c r="L3326" s="22" t="str">
        <f aca="false">IF(I3326&gt;=3,F3326*$L$2,"")</f>
        <v/>
      </c>
      <c r="M3326" s="22" t="str">
        <f aca="false">IF(I3326&gt;=4,F3326*$M$2,"")</f>
        <v/>
      </c>
      <c r="N3326" s="27" t="n">
        <v>0</v>
      </c>
      <c r="O3326" s="27" t="n">
        <v>0</v>
      </c>
      <c r="P3326" s="31" t="n">
        <v>0</v>
      </c>
      <c r="Q3326" s="32"/>
      <c r="R3326" s="38"/>
      <c r="S3326" s="25" t="n">
        <f aca="false">SUM(F3326,H3326,J3326,K3326,L3326,M3326)</f>
        <v>70.112353168</v>
      </c>
      <c r="T3326" s="25" t="n">
        <f aca="false">SUM(F3326,H3326,J3326,K3326,L3326,M3326,Q3326)</f>
        <v>70.112353168</v>
      </c>
      <c r="AMH3326" s="13"/>
      <c r="AMI3326" s="0"/>
      <c r="AMJ3326" s="0"/>
    </row>
    <row r="3327" s="39" customFormat="true" ht="13.8" hidden="false" customHeight="false" outlineLevel="0" collapsed="false">
      <c r="A3327" s="16" t="n">
        <v>40311147</v>
      </c>
      <c r="B3327" s="17" t="s">
        <v>3356</v>
      </c>
      <c r="C3327" s="18" t="n">
        <v>0.04</v>
      </c>
      <c r="D3327" s="18" t="s">
        <v>2637</v>
      </c>
      <c r="E3327" s="16" t="s">
        <v>50</v>
      </c>
      <c r="F3327" s="19" t="n">
        <f aca="false">IF(C3327="",VLOOKUP(E3327,'PORTE E UCO'!$A$5:$D$46,4,0),VLOOKUP(E3327,'PORTE E UCO'!$A$5:$D$46,4,0)*C3327)</f>
        <v>0.70646224</v>
      </c>
      <c r="G3327" s="20" t="n">
        <v>0.45</v>
      </c>
      <c r="H3327" s="21" t="n">
        <f aca="false">G3327*$R$2</f>
        <v>8.8531344</v>
      </c>
      <c r="I3327" s="16" t="n">
        <v>0</v>
      </c>
      <c r="J3327" s="22" t="str">
        <f aca="false">IF(I3327&gt;=1,F3327*$J$2,"")</f>
        <v/>
      </c>
      <c r="K3327" s="22" t="str">
        <f aca="false">IF(I3327&gt;=2,F3327*$K$2,"")</f>
        <v/>
      </c>
      <c r="L3327" s="22" t="str">
        <f aca="false">IF(I3327&gt;=3,F3327*$L$2,"")</f>
        <v/>
      </c>
      <c r="M3327" s="22" t="str">
        <f aca="false">IF(I3327&gt;=4,F3327*$M$2,"")</f>
        <v/>
      </c>
      <c r="N3327" s="16" t="n">
        <v>0</v>
      </c>
      <c r="O3327" s="16" t="n">
        <v>0</v>
      </c>
      <c r="P3327" s="23" t="n">
        <v>0</v>
      </c>
      <c r="Q3327" s="22"/>
      <c r="R3327" s="38"/>
      <c r="S3327" s="25" t="n">
        <f aca="false">SUM(F3327,H3327,J3327,K3327,L3327,M3327)</f>
        <v>9.55959664</v>
      </c>
      <c r="T3327" s="25" t="n">
        <f aca="false">SUM(F3327,H3327,J3327,K3327,L3327,M3327,Q3327)</f>
        <v>9.55959664</v>
      </c>
      <c r="AMH3327" s="13"/>
      <c r="AMI3327" s="0"/>
      <c r="AMJ3327" s="0"/>
    </row>
    <row r="3328" s="39" customFormat="true" ht="13.8" hidden="false" customHeight="false" outlineLevel="0" collapsed="false">
      <c r="A3328" s="27" t="n">
        <v>40311155</v>
      </c>
      <c r="B3328" s="28" t="s">
        <v>3357</v>
      </c>
      <c r="C3328" s="29" t="n">
        <v>0.01</v>
      </c>
      <c r="D3328" s="29" t="s">
        <v>2637</v>
      </c>
      <c r="E3328" s="27" t="s">
        <v>50</v>
      </c>
      <c r="F3328" s="19" t="n">
        <f aca="false">IF(C3328="",VLOOKUP(E3328,'PORTE E UCO'!$A$5:$D$46,4,0),VLOOKUP(E3328,'PORTE E UCO'!$A$5:$D$46,4,0)*C3328)</f>
        <v>0.17661556</v>
      </c>
      <c r="G3328" s="30" t="n">
        <v>0.603</v>
      </c>
      <c r="H3328" s="21" t="n">
        <f aca="false">G3328*$R$2</f>
        <v>11.863200096</v>
      </c>
      <c r="I3328" s="27" t="n">
        <v>0</v>
      </c>
      <c r="J3328" s="22" t="str">
        <f aca="false">IF(I3328&gt;=1,F3328*$J$2,"")</f>
        <v/>
      </c>
      <c r="K3328" s="22" t="str">
        <f aca="false">IF(I3328&gt;=2,F3328*$K$2,"")</f>
        <v/>
      </c>
      <c r="L3328" s="22" t="str">
        <f aca="false">IF(I3328&gt;=3,F3328*$L$2,"")</f>
        <v/>
      </c>
      <c r="M3328" s="22" t="str">
        <f aca="false">IF(I3328&gt;=4,F3328*$M$2,"")</f>
        <v/>
      </c>
      <c r="N3328" s="27" t="n">
        <v>0</v>
      </c>
      <c r="O3328" s="27" t="n">
        <v>0</v>
      </c>
      <c r="P3328" s="31" t="n">
        <v>0</v>
      </c>
      <c r="Q3328" s="32"/>
      <c r="R3328" s="38"/>
      <c r="S3328" s="25" t="n">
        <f aca="false">SUM(F3328,H3328,J3328,K3328,L3328,M3328)</f>
        <v>12.039815656</v>
      </c>
      <c r="T3328" s="25" t="n">
        <f aca="false">SUM(F3328,H3328,J3328,K3328,L3328,M3328,Q3328)</f>
        <v>12.039815656</v>
      </c>
      <c r="AMH3328" s="13"/>
      <c r="AMI3328" s="0"/>
      <c r="AMJ3328" s="0"/>
    </row>
    <row r="3329" s="39" customFormat="true" ht="13.8" hidden="false" customHeight="false" outlineLevel="0" collapsed="false">
      <c r="A3329" s="16" t="n">
        <v>40311163</v>
      </c>
      <c r="B3329" s="17" t="s">
        <v>3358</v>
      </c>
      <c r="C3329" s="18" t="n">
        <v>0.1</v>
      </c>
      <c r="D3329" s="18" t="s">
        <v>2637</v>
      </c>
      <c r="E3329" s="16" t="s">
        <v>50</v>
      </c>
      <c r="F3329" s="19" t="n">
        <f aca="false">IF(C3329="",VLOOKUP(E3329,'PORTE E UCO'!$A$5:$D$46,4,0),VLOOKUP(E3329,'PORTE E UCO'!$A$5:$D$46,4,0)*C3329)</f>
        <v>1.7661556</v>
      </c>
      <c r="G3329" s="20" t="n">
        <v>3.267</v>
      </c>
      <c r="H3329" s="21" t="n">
        <f aca="false">G3329*$R$2</f>
        <v>64.273755744</v>
      </c>
      <c r="I3329" s="16" t="n">
        <v>0</v>
      </c>
      <c r="J3329" s="22" t="str">
        <f aca="false">IF(I3329&gt;=1,F3329*$J$2,"")</f>
        <v/>
      </c>
      <c r="K3329" s="22" t="str">
        <f aca="false">IF(I3329&gt;=2,F3329*$K$2,"")</f>
        <v/>
      </c>
      <c r="L3329" s="22" t="str">
        <f aca="false">IF(I3329&gt;=3,F3329*$L$2,"")</f>
        <v/>
      </c>
      <c r="M3329" s="22" t="str">
        <f aca="false">IF(I3329&gt;=4,F3329*$M$2,"")</f>
        <v/>
      </c>
      <c r="N3329" s="16" t="n">
        <v>0</v>
      </c>
      <c r="O3329" s="16" t="n">
        <v>0</v>
      </c>
      <c r="P3329" s="23" t="n">
        <v>0</v>
      </c>
      <c r="Q3329" s="22"/>
      <c r="R3329" s="38"/>
      <c r="S3329" s="25" t="n">
        <f aca="false">SUM(F3329,H3329,J3329,K3329,L3329,M3329)</f>
        <v>66.039911344</v>
      </c>
      <c r="T3329" s="25" t="n">
        <f aca="false">SUM(F3329,H3329,J3329,K3329,L3329,M3329,Q3329)</f>
        <v>66.039911344</v>
      </c>
      <c r="AMH3329" s="13"/>
      <c r="AMI3329" s="0"/>
      <c r="AMJ3329" s="0"/>
    </row>
    <row r="3330" s="39" customFormat="true" ht="13.8" hidden="false" customHeight="false" outlineLevel="0" collapsed="false">
      <c r="A3330" s="27" t="n">
        <v>40311171</v>
      </c>
      <c r="B3330" s="28" t="s">
        <v>3359</v>
      </c>
      <c r="C3330" s="29" t="n">
        <v>0.1</v>
      </c>
      <c r="D3330" s="29" t="s">
        <v>2637</v>
      </c>
      <c r="E3330" s="27" t="s">
        <v>50</v>
      </c>
      <c r="F3330" s="19" t="n">
        <f aca="false">IF(C3330="",VLOOKUP(E3330,'PORTE E UCO'!$A$5:$D$46,4,0),VLOOKUP(E3330,'PORTE E UCO'!$A$5:$D$46,4,0)*C3330)</f>
        <v>1.7661556</v>
      </c>
      <c r="G3330" s="30" t="n">
        <v>1.764</v>
      </c>
      <c r="H3330" s="21" t="n">
        <f aca="false">G3330*$R$2</f>
        <v>34.704286848</v>
      </c>
      <c r="I3330" s="27" t="n">
        <v>0</v>
      </c>
      <c r="J3330" s="22" t="str">
        <f aca="false">IF(I3330&gt;=1,F3330*$J$2,"")</f>
        <v/>
      </c>
      <c r="K3330" s="22" t="str">
        <f aca="false">IF(I3330&gt;=2,F3330*$K$2,"")</f>
        <v/>
      </c>
      <c r="L3330" s="22" t="str">
        <f aca="false">IF(I3330&gt;=3,F3330*$L$2,"")</f>
        <v/>
      </c>
      <c r="M3330" s="22" t="str">
        <f aca="false">IF(I3330&gt;=4,F3330*$M$2,"")</f>
        <v/>
      </c>
      <c r="N3330" s="27" t="n">
        <v>0</v>
      </c>
      <c r="O3330" s="27" t="n">
        <v>0</v>
      </c>
      <c r="P3330" s="31" t="n">
        <v>0</v>
      </c>
      <c r="Q3330" s="32"/>
      <c r="R3330" s="38"/>
      <c r="S3330" s="25" t="n">
        <f aca="false">SUM(F3330,H3330,J3330,K3330,L3330,M3330)</f>
        <v>36.470442448</v>
      </c>
      <c r="T3330" s="25" t="n">
        <f aca="false">SUM(F3330,H3330,J3330,K3330,L3330,M3330,Q3330)</f>
        <v>36.470442448</v>
      </c>
      <c r="AMH3330" s="13"/>
      <c r="AMI3330" s="0"/>
      <c r="AMJ3330" s="0"/>
    </row>
    <row r="3331" s="39" customFormat="true" ht="13.8" hidden="false" customHeight="false" outlineLevel="0" collapsed="false">
      <c r="A3331" s="16" t="n">
        <v>40311341</v>
      </c>
      <c r="B3331" s="17" t="s">
        <v>3360</v>
      </c>
      <c r="C3331" s="18" t="n">
        <v>0.1</v>
      </c>
      <c r="D3331" s="18" t="s">
        <v>2637</v>
      </c>
      <c r="E3331" s="16" t="s">
        <v>50</v>
      </c>
      <c r="F3331" s="19" t="n">
        <f aca="false">IF(C3331="",VLOOKUP(E3331,'PORTE E UCO'!$A$5:$D$46,4,0),VLOOKUP(E3331,'PORTE E UCO'!$A$5:$D$46,4,0)*C3331)</f>
        <v>1.7661556</v>
      </c>
      <c r="G3331" s="20" t="n">
        <v>3.267</v>
      </c>
      <c r="H3331" s="21" t="n">
        <f aca="false">G3331*$R$2</f>
        <v>64.273755744</v>
      </c>
      <c r="I3331" s="16" t="n">
        <v>0</v>
      </c>
      <c r="J3331" s="22" t="str">
        <f aca="false">IF(I3331&gt;=1,F3331*$J$2,"")</f>
        <v/>
      </c>
      <c r="K3331" s="22" t="str">
        <f aca="false">IF(I3331&gt;=2,F3331*$K$2,"")</f>
        <v/>
      </c>
      <c r="L3331" s="22" t="str">
        <f aca="false">IF(I3331&gt;=3,F3331*$L$2,"")</f>
        <v/>
      </c>
      <c r="M3331" s="22" t="str">
        <f aca="false">IF(I3331&gt;=4,F3331*$M$2,"")</f>
        <v/>
      </c>
      <c r="N3331" s="16" t="n">
        <v>0</v>
      </c>
      <c r="O3331" s="16" t="n">
        <v>0</v>
      </c>
      <c r="P3331" s="23" t="n">
        <v>0</v>
      </c>
      <c r="Q3331" s="22"/>
      <c r="R3331" s="38"/>
      <c r="S3331" s="25" t="n">
        <f aca="false">SUM(F3331,H3331,J3331,K3331,L3331,M3331)</f>
        <v>66.039911344</v>
      </c>
      <c r="T3331" s="25" t="n">
        <f aca="false">SUM(F3331,H3331,J3331,K3331,L3331,M3331,Q3331)</f>
        <v>66.039911344</v>
      </c>
      <c r="AMH3331" s="13"/>
      <c r="AMI3331" s="0"/>
      <c r="AMJ3331" s="0"/>
    </row>
    <row r="3332" s="39" customFormat="true" ht="13.8" hidden="false" customHeight="false" outlineLevel="0" collapsed="false">
      <c r="A3332" s="27" t="n">
        <v>40311350</v>
      </c>
      <c r="B3332" s="28" t="s">
        <v>3361</v>
      </c>
      <c r="C3332" s="29" t="n">
        <v>0.01</v>
      </c>
      <c r="D3332" s="29" t="s">
        <v>2637</v>
      </c>
      <c r="E3332" s="27" t="s">
        <v>50</v>
      </c>
      <c r="F3332" s="19" t="n">
        <f aca="false">IF(C3332="",VLOOKUP(E3332,'PORTE E UCO'!$A$5:$D$46,4,0),VLOOKUP(E3332,'PORTE E UCO'!$A$5:$D$46,4,0)*C3332)</f>
        <v>0.17661556</v>
      </c>
      <c r="G3332" s="30" t="n">
        <v>1.05</v>
      </c>
      <c r="H3332" s="21" t="n">
        <f aca="false">G3332*$R$2</f>
        <v>20.6573136</v>
      </c>
      <c r="I3332" s="27" t="n">
        <v>0</v>
      </c>
      <c r="J3332" s="22" t="str">
        <f aca="false">IF(I3332&gt;=1,F3332*$J$2,"")</f>
        <v/>
      </c>
      <c r="K3332" s="22" t="str">
        <f aca="false">IF(I3332&gt;=2,F3332*$K$2,"")</f>
        <v/>
      </c>
      <c r="L3332" s="22" t="str">
        <f aca="false">IF(I3332&gt;=3,F3332*$L$2,"")</f>
        <v/>
      </c>
      <c r="M3332" s="22" t="str">
        <f aca="false">IF(I3332&gt;=4,F3332*$M$2,"")</f>
        <v/>
      </c>
      <c r="N3332" s="27" t="n">
        <v>0</v>
      </c>
      <c r="O3332" s="27" t="n">
        <v>0</v>
      </c>
      <c r="P3332" s="31" t="n">
        <v>0</v>
      </c>
      <c r="Q3332" s="32"/>
      <c r="R3332" s="38"/>
      <c r="S3332" s="25" t="n">
        <f aca="false">SUM(F3332,H3332,J3332,K3332,L3332,M3332)</f>
        <v>20.83392916</v>
      </c>
      <c r="T3332" s="25" t="n">
        <f aca="false">SUM(F3332,H3332,J3332,K3332,L3332,M3332,Q3332)</f>
        <v>20.83392916</v>
      </c>
      <c r="AMH3332" s="13"/>
      <c r="AMI3332" s="0"/>
      <c r="AMJ3332" s="0"/>
    </row>
    <row r="3333" s="39" customFormat="true" ht="13.8" hidden="false" customHeight="false" outlineLevel="0" collapsed="false">
      <c r="A3333" s="16" t="n">
        <v>40311180</v>
      </c>
      <c r="B3333" s="17" t="s">
        <v>3362</v>
      </c>
      <c r="C3333" s="18" t="n">
        <v>0.04</v>
      </c>
      <c r="D3333" s="18" t="s">
        <v>2637</v>
      </c>
      <c r="E3333" s="16" t="s">
        <v>50</v>
      </c>
      <c r="F3333" s="19" t="n">
        <f aca="false">IF(C3333="",VLOOKUP(E3333,'PORTE E UCO'!$A$5:$D$46,4,0),VLOOKUP(E3333,'PORTE E UCO'!$A$5:$D$46,4,0)*C3333)</f>
        <v>0.70646224</v>
      </c>
      <c r="G3333" s="20" t="n">
        <v>0.45</v>
      </c>
      <c r="H3333" s="21" t="n">
        <f aca="false">G3333*$R$2</f>
        <v>8.8531344</v>
      </c>
      <c r="I3333" s="16" t="n">
        <v>0</v>
      </c>
      <c r="J3333" s="22" t="str">
        <f aca="false">IF(I3333&gt;=1,F3333*$J$2,"")</f>
        <v/>
      </c>
      <c r="K3333" s="22" t="str">
        <f aca="false">IF(I3333&gt;=2,F3333*$K$2,"")</f>
        <v/>
      </c>
      <c r="L3333" s="22" t="str">
        <f aca="false">IF(I3333&gt;=3,F3333*$L$2,"")</f>
        <v/>
      </c>
      <c r="M3333" s="22" t="str">
        <f aca="false">IF(I3333&gt;=4,F3333*$M$2,"")</f>
        <v/>
      </c>
      <c r="N3333" s="16" t="n">
        <v>0</v>
      </c>
      <c r="O3333" s="16" t="n">
        <v>0</v>
      </c>
      <c r="P3333" s="23" t="n">
        <v>0</v>
      </c>
      <c r="Q3333" s="22"/>
      <c r="R3333" s="38"/>
      <c r="S3333" s="25" t="n">
        <f aca="false">SUM(F3333,H3333,J3333,K3333,L3333,M3333)</f>
        <v>9.55959664</v>
      </c>
      <c r="T3333" s="25" t="n">
        <f aca="false">SUM(F3333,H3333,J3333,K3333,L3333,M3333,Q3333)</f>
        <v>9.55959664</v>
      </c>
      <c r="AMH3333" s="13"/>
      <c r="AMI3333" s="0"/>
      <c r="AMJ3333" s="0"/>
    </row>
    <row r="3334" s="39" customFormat="true" ht="13.8" hidden="false" customHeight="false" outlineLevel="0" collapsed="false">
      <c r="A3334" s="27" t="n">
        <v>40311198</v>
      </c>
      <c r="B3334" s="28" t="s">
        <v>3363</v>
      </c>
      <c r="C3334" s="29" t="n">
        <v>0.04</v>
      </c>
      <c r="D3334" s="29" t="s">
        <v>2637</v>
      </c>
      <c r="E3334" s="27" t="s">
        <v>50</v>
      </c>
      <c r="F3334" s="19" t="n">
        <f aca="false">IF(C3334="",VLOOKUP(E3334,'PORTE E UCO'!$A$5:$D$46,4,0),VLOOKUP(E3334,'PORTE E UCO'!$A$5:$D$46,4,0)*C3334)</f>
        <v>0.70646224</v>
      </c>
      <c r="G3334" s="30" t="n">
        <v>0.45</v>
      </c>
      <c r="H3334" s="21" t="n">
        <f aca="false">G3334*$R$2</f>
        <v>8.8531344</v>
      </c>
      <c r="I3334" s="27" t="n">
        <v>0</v>
      </c>
      <c r="J3334" s="22" t="str">
        <f aca="false">IF(I3334&gt;=1,F3334*$J$2,"")</f>
        <v/>
      </c>
      <c r="K3334" s="22" t="str">
        <f aca="false">IF(I3334&gt;=2,F3334*$K$2,"")</f>
        <v/>
      </c>
      <c r="L3334" s="22" t="str">
        <f aca="false">IF(I3334&gt;=3,F3334*$L$2,"")</f>
        <v/>
      </c>
      <c r="M3334" s="22" t="str">
        <f aca="false">IF(I3334&gt;=4,F3334*$M$2,"")</f>
        <v/>
      </c>
      <c r="N3334" s="27" t="n">
        <v>0</v>
      </c>
      <c r="O3334" s="27" t="n">
        <v>0</v>
      </c>
      <c r="P3334" s="31" t="n">
        <v>0</v>
      </c>
      <c r="Q3334" s="32"/>
      <c r="R3334" s="38"/>
      <c r="S3334" s="25" t="n">
        <f aca="false">SUM(F3334,H3334,J3334,K3334,L3334,M3334)</f>
        <v>9.55959664</v>
      </c>
      <c r="T3334" s="25" t="n">
        <f aca="false">SUM(F3334,H3334,J3334,K3334,L3334,M3334,Q3334)</f>
        <v>9.55959664</v>
      </c>
      <c r="AMH3334" s="13"/>
      <c r="AMI3334" s="0"/>
      <c r="AMJ3334" s="0"/>
    </row>
    <row r="3335" s="39" customFormat="true" ht="13.8" hidden="false" customHeight="false" outlineLevel="0" collapsed="false">
      <c r="A3335" s="16" t="n">
        <v>40311252</v>
      </c>
      <c r="B3335" s="17" t="s">
        <v>3364</v>
      </c>
      <c r="C3335" s="18" t="n">
        <v>0.1</v>
      </c>
      <c r="D3335" s="18" t="s">
        <v>2637</v>
      </c>
      <c r="E3335" s="16" t="s">
        <v>50</v>
      </c>
      <c r="F3335" s="19" t="n">
        <f aca="false">IF(C3335="",VLOOKUP(E3335,'PORTE E UCO'!$A$5:$D$46,4,0),VLOOKUP(E3335,'PORTE E UCO'!$A$5:$D$46,4,0)*C3335)</f>
        <v>1.7661556</v>
      </c>
      <c r="G3335" s="20" t="n">
        <v>2.097</v>
      </c>
      <c r="H3335" s="21" t="n">
        <f aca="false">G3335*$R$2</f>
        <v>41.255606304</v>
      </c>
      <c r="I3335" s="16" t="n">
        <v>0</v>
      </c>
      <c r="J3335" s="22" t="str">
        <f aca="false">IF(I3335&gt;=1,F3335*$J$2,"")</f>
        <v/>
      </c>
      <c r="K3335" s="22" t="str">
        <f aca="false">IF(I3335&gt;=2,F3335*$K$2,"")</f>
        <v/>
      </c>
      <c r="L3335" s="22" t="str">
        <f aca="false">IF(I3335&gt;=3,F3335*$L$2,"")</f>
        <v/>
      </c>
      <c r="M3335" s="22" t="str">
        <f aca="false">IF(I3335&gt;=4,F3335*$M$2,"")</f>
        <v/>
      </c>
      <c r="N3335" s="16" t="n">
        <v>0</v>
      </c>
      <c r="O3335" s="16" t="n">
        <v>0</v>
      </c>
      <c r="P3335" s="23" t="n">
        <v>0</v>
      </c>
      <c r="Q3335" s="22"/>
      <c r="R3335" s="38"/>
      <c r="S3335" s="25" t="n">
        <f aca="false">SUM(F3335,H3335,J3335,K3335,L3335,M3335)</f>
        <v>43.021761904</v>
      </c>
      <c r="T3335" s="25" t="n">
        <f aca="false">SUM(F3335,H3335,J3335,K3335,L3335,M3335,Q3335)</f>
        <v>43.021761904</v>
      </c>
      <c r="AMH3335" s="13"/>
      <c r="AMI3335" s="0"/>
      <c r="AMJ3335" s="0"/>
    </row>
    <row r="3336" s="39" customFormat="true" ht="13.8" hidden="false" customHeight="false" outlineLevel="0" collapsed="false">
      <c r="A3336" s="27" t="n">
        <v>40311201</v>
      </c>
      <c r="B3336" s="28" t="s">
        <v>3365</v>
      </c>
      <c r="C3336" s="29" t="n">
        <v>0.04</v>
      </c>
      <c r="D3336" s="29" t="s">
        <v>2637</v>
      </c>
      <c r="E3336" s="27" t="s">
        <v>50</v>
      </c>
      <c r="F3336" s="19" t="n">
        <f aca="false">IF(C3336="",VLOOKUP(E3336,'PORTE E UCO'!$A$5:$D$46,4,0),VLOOKUP(E3336,'PORTE E UCO'!$A$5:$D$46,4,0)*C3336)</f>
        <v>0.70646224</v>
      </c>
      <c r="G3336" s="30" t="n">
        <v>0.81</v>
      </c>
      <c r="H3336" s="21" t="n">
        <f aca="false">G3336*$R$2</f>
        <v>15.93564192</v>
      </c>
      <c r="I3336" s="27" t="n">
        <v>0</v>
      </c>
      <c r="J3336" s="22" t="str">
        <f aca="false">IF(I3336&gt;=1,F3336*$J$2,"")</f>
        <v/>
      </c>
      <c r="K3336" s="22" t="str">
        <f aca="false">IF(I3336&gt;=2,F3336*$K$2,"")</f>
        <v/>
      </c>
      <c r="L3336" s="22" t="str">
        <f aca="false">IF(I3336&gt;=3,F3336*$L$2,"")</f>
        <v/>
      </c>
      <c r="M3336" s="22" t="str">
        <f aca="false">IF(I3336&gt;=4,F3336*$M$2,"")</f>
        <v/>
      </c>
      <c r="N3336" s="27" t="n">
        <v>0</v>
      </c>
      <c r="O3336" s="27" t="n">
        <v>0</v>
      </c>
      <c r="P3336" s="31" t="n">
        <v>0</v>
      </c>
      <c r="Q3336" s="32"/>
      <c r="R3336" s="38"/>
      <c r="S3336" s="25" t="n">
        <f aca="false">SUM(F3336,H3336,J3336,K3336,L3336,M3336)</f>
        <v>16.64210416</v>
      </c>
      <c r="T3336" s="25" t="n">
        <f aca="false">SUM(F3336,H3336,J3336,K3336,L3336,M3336,Q3336)</f>
        <v>16.64210416</v>
      </c>
      <c r="AMH3336" s="13"/>
      <c r="AMI3336" s="0"/>
      <c r="AMJ3336" s="0"/>
    </row>
    <row r="3337" s="39" customFormat="true" ht="13.8" hidden="false" customHeight="false" outlineLevel="0" collapsed="false">
      <c r="A3337" s="16" t="n">
        <v>40311368</v>
      </c>
      <c r="B3337" s="17" t="s">
        <v>3366</v>
      </c>
      <c r="C3337" s="18" t="n">
        <v>0.1</v>
      </c>
      <c r="D3337" s="18" t="s">
        <v>2637</v>
      </c>
      <c r="E3337" s="16" t="s">
        <v>50</v>
      </c>
      <c r="F3337" s="19" t="n">
        <f aca="false">IF(C3337="",VLOOKUP(E3337,'PORTE E UCO'!$A$5:$D$46,4,0),VLOOKUP(E3337,'PORTE E UCO'!$A$5:$D$46,4,0)*C3337)</f>
        <v>1.7661556</v>
      </c>
      <c r="G3337" s="20" t="n">
        <v>0.42</v>
      </c>
      <c r="H3337" s="21" t="n">
        <f aca="false">G3337*$R$2</f>
        <v>8.26292544</v>
      </c>
      <c r="I3337" s="16" t="n">
        <v>0</v>
      </c>
      <c r="J3337" s="22" t="str">
        <f aca="false">IF(I3337&gt;=1,F3337*$J$2,"")</f>
        <v/>
      </c>
      <c r="K3337" s="22" t="str">
        <f aca="false">IF(I3337&gt;=2,F3337*$K$2,"")</f>
        <v/>
      </c>
      <c r="L3337" s="22" t="str">
        <f aca="false">IF(I3337&gt;=3,F3337*$L$2,"")</f>
        <v/>
      </c>
      <c r="M3337" s="22" t="str">
        <f aca="false">IF(I3337&gt;=4,F3337*$M$2,"")</f>
        <v/>
      </c>
      <c r="N3337" s="16" t="n">
        <v>0</v>
      </c>
      <c r="O3337" s="16" t="n">
        <v>0</v>
      </c>
      <c r="P3337" s="23" t="n">
        <v>0</v>
      </c>
      <c r="Q3337" s="22"/>
      <c r="R3337" s="38"/>
      <c r="S3337" s="25" t="n">
        <f aca="false">SUM(F3337,H3337,J3337,K3337,L3337,M3337)</f>
        <v>10.02908104</v>
      </c>
      <c r="T3337" s="25" t="n">
        <f aca="false">SUM(F3337,H3337,J3337,K3337,L3337,M3337,Q3337)</f>
        <v>10.02908104</v>
      </c>
      <c r="AMH3337" s="13"/>
      <c r="AMI3337" s="0"/>
      <c r="AMJ3337" s="0"/>
    </row>
    <row r="3338" s="39" customFormat="true" ht="13.8" hidden="false" customHeight="false" outlineLevel="0" collapsed="false">
      <c r="A3338" s="27" t="n">
        <v>40311376</v>
      </c>
      <c r="B3338" s="28" t="s">
        <v>3367</v>
      </c>
      <c r="C3338" s="29" t="n">
        <v>0.1</v>
      </c>
      <c r="D3338" s="29" t="s">
        <v>2637</v>
      </c>
      <c r="E3338" s="27" t="s">
        <v>50</v>
      </c>
      <c r="F3338" s="19" t="n">
        <f aca="false">IF(C3338="",VLOOKUP(E3338,'PORTE E UCO'!$A$5:$D$46,4,0),VLOOKUP(E3338,'PORTE E UCO'!$A$5:$D$46,4,0)*C3338)</f>
        <v>1.7661556</v>
      </c>
      <c r="G3338" s="30" t="n">
        <v>0.434</v>
      </c>
      <c r="H3338" s="21" t="n">
        <f aca="false">G3338*$R$2</f>
        <v>8.538356288</v>
      </c>
      <c r="I3338" s="27" t="n">
        <v>0</v>
      </c>
      <c r="J3338" s="22" t="str">
        <f aca="false">IF(I3338&gt;=1,F3338*$J$2,"")</f>
        <v/>
      </c>
      <c r="K3338" s="22" t="str">
        <f aca="false">IF(I3338&gt;=2,F3338*$K$2,"")</f>
        <v/>
      </c>
      <c r="L3338" s="22" t="str">
        <f aca="false">IF(I3338&gt;=3,F3338*$L$2,"")</f>
        <v/>
      </c>
      <c r="M3338" s="22" t="str">
        <f aca="false">IF(I3338&gt;=4,F3338*$M$2,"")</f>
        <v/>
      </c>
      <c r="N3338" s="27" t="n">
        <v>0</v>
      </c>
      <c r="O3338" s="27" t="n">
        <v>0</v>
      </c>
      <c r="P3338" s="31" t="n">
        <v>0</v>
      </c>
      <c r="Q3338" s="32"/>
      <c r="R3338" s="38"/>
      <c r="S3338" s="25" t="n">
        <f aca="false">SUM(F3338,H3338,J3338,K3338,L3338,M3338)</f>
        <v>10.304511888</v>
      </c>
      <c r="T3338" s="25" t="n">
        <f aca="false">SUM(F3338,H3338,J3338,K3338,L3338,M3338,Q3338)</f>
        <v>10.304511888</v>
      </c>
      <c r="AMH3338" s="13"/>
      <c r="AMI3338" s="0"/>
      <c r="AMJ3338" s="0"/>
    </row>
    <row r="3339" s="39" customFormat="true" ht="14.95" hidden="false" customHeight="false" outlineLevel="0" collapsed="false">
      <c r="A3339" s="16" t="n">
        <v>40311210</v>
      </c>
      <c r="B3339" s="17" t="s">
        <v>3368</v>
      </c>
      <c r="C3339" s="18" t="n">
        <v>0.04</v>
      </c>
      <c r="D3339" s="18" t="s">
        <v>2637</v>
      </c>
      <c r="E3339" s="16" t="s">
        <v>50</v>
      </c>
      <c r="F3339" s="19" t="n">
        <f aca="false">IF(C3339="",VLOOKUP(E3339,'PORTE E UCO'!$A$5:$D$46,4,0),VLOOKUP(E3339,'PORTE E UCO'!$A$5:$D$46,4,0)*C3339)</f>
        <v>0.70646224</v>
      </c>
      <c r="G3339" s="20" t="n">
        <v>0.81</v>
      </c>
      <c r="H3339" s="21" t="n">
        <f aca="false">G3339*$R$2</f>
        <v>15.93564192</v>
      </c>
      <c r="I3339" s="16" t="n">
        <v>0</v>
      </c>
      <c r="J3339" s="22" t="str">
        <f aca="false">IF(I3339&gt;=1,F3339*$J$2,"")</f>
        <v/>
      </c>
      <c r="K3339" s="22" t="str">
        <f aca="false">IF(I3339&gt;=2,F3339*$K$2,"")</f>
        <v/>
      </c>
      <c r="L3339" s="22" t="str">
        <f aca="false">IF(I3339&gt;=3,F3339*$L$2,"")</f>
        <v/>
      </c>
      <c r="M3339" s="22" t="str">
        <f aca="false">IF(I3339&gt;=4,F3339*$M$2,"")</f>
        <v/>
      </c>
      <c r="N3339" s="16" t="n">
        <v>0</v>
      </c>
      <c r="O3339" s="16" t="n">
        <v>0</v>
      </c>
      <c r="P3339" s="23" t="n">
        <v>0</v>
      </c>
      <c r="Q3339" s="22"/>
      <c r="R3339" s="38"/>
      <c r="S3339" s="25" t="n">
        <f aca="false">SUM(F3339,H3339,J3339,K3339,L3339,M3339)</f>
        <v>16.64210416</v>
      </c>
      <c r="T3339" s="25" t="n">
        <f aca="false">SUM(F3339,H3339,J3339,K3339,L3339,M3339,Q3339)</f>
        <v>16.64210416</v>
      </c>
      <c r="AMH3339" s="13"/>
      <c r="AMI3339" s="0"/>
      <c r="AMJ3339" s="0"/>
    </row>
    <row r="3340" s="39" customFormat="true" ht="13.8" hidden="false" customHeight="false" outlineLevel="0" collapsed="false">
      <c r="A3340" s="27" t="n">
        <v>40311384</v>
      </c>
      <c r="B3340" s="28" t="s">
        <v>3369</v>
      </c>
      <c r="C3340" s="29" t="n">
        <v>0.01</v>
      </c>
      <c r="D3340" s="29" t="s">
        <v>2637</v>
      </c>
      <c r="E3340" s="27" t="s">
        <v>50</v>
      </c>
      <c r="F3340" s="19" t="n">
        <f aca="false">IF(C3340="",VLOOKUP(E3340,'PORTE E UCO'!$A$5:$D$46,4,0),VLOOKUP(E3340,'PORTE E UCO'!$A$5:$D$46,4,0)*C3340)</f>
        <v>0.17661556</v>
      </c>
      <c r="G3340" s="30" t="n">
        <v>0.567</v>
      </c>
      <c r="H3340" s="21" t="n">
        <f aca="false">G3340*$R$2</f>
        <v>11.154949344</v>
      </c>
      <c r="I3340" s="27" t="n">
        <v>0</v>
      </c>
      <c r="J3340" s="22" t="str">
        <f aca="false">IF(I3340&gt;=1,F3340*$J$2,"")</f>
        <v/>
      </c>
      <c r="K3340" s="22" t="str">
        <f aca="false">IF(I3340&gt;=2,F3340*$K$2,"")</f>
        <v/>
      </c>
      <c r="L3340" s="22" t="str">
        <f aca="false">IF(I3340&gt;=3,F3340*$L$2,"")</f>
        <v/>
      </c>
      <c r="M3340" s="22" t="str">
        <f aca="false">IF(I3340&gt;=4,F3340*$M$2,"")</f>
        <v/>
      </c>
      <c r="N3340" s="27" t="n">
        <v>0</v>
      </c>
      <c r="O3340" s="27" t="n">
        <v>0</v>
      </c>
      <c r="P3340" s="31" t="n">
        <v>0</v>
      </c>
      <c r="Q3340" s="32"/>
      <c r="R3340" s="38"/>
      <c r="S3340" s="25" t="n">
        <f aca="false">SUM(F3340,H3340,J3340,K3340,L3340,M3340)</f>
        <v>11.331564904</v>
      </c>
      <c r="T3340" s="25" t="n">
        <f aca="false">SUM(F3340,H3340,J3340,K3340,L3340,M3340,Q3340)</f>
        <v>11.331564904</v>
      </c>
      <c r="AMH3340" s="13"/>
      <c r="AMI3340" s="0"/>
      <c r="AMJ3340" s="0"/>
    </row>
    <row r="3341" s="39" customFormat="true" ht="13.8" hidden="false" customHeight="false" outlineLevel="0" collapsed="false">
      <c r="A3341" s="16" t="n">
        <v>40311392</v>
      </c>
      <c r="B3341" s="17" t="s">
        <v>3370</v>
      </c>
      <c r="C3341" s="18" t="n">
        <v>0.1</v>
      </c>
      <c r="D3341" s="18" t="s">
        <v>2637</v>
      </c>
      <c r="E3341" s="16" t="s">
        <v>50</v>
      </c>
      <c r="F3341" s="19" t="n">
        <f aca="false">IF(C3341="",VLOOKUP(E3341,'PORTE E UCO'!$A$5:$D$46,4,0),VLOOKUP(E3341,'PORTE E UCO'!$A$5:$D$46,4,0)*C3341)</f>
        <v>1.7661556</v>
      </c>
      <c r="G3341" s="20" t="n">
        <v>0.42</v>
      </c>
      <c r="H3341" s="21" t="n">
        <f aca="false">G3341*$R$2</f>
        <v>8.26292544</v>
      </c>
      <c r="I3341" s="16" t="n">
        <v>0</v>
      </c>
      <c r="J3341" s="22" t="str">
        <f aca="false">IF(I3341&gt;=1,F3341*$J$2,"")</f>
        <v/>
      </c>
      <c r="K3341" s="22" t="str">
        <f aca="false">IF(I3341&gt;=2,F3341*$K$2,"")</f>
        <v/>
      </c>
      <c r="L3341" s="22" t="str">
        <f aca="false">IF(I3341&gt;=3,F3341*$L$2,"")</f>
        <v/>
      </c>
      <c r="M3341" s="22" t="str">
        <f aca="false">IF(I3341&gt;=4,F3341*$M$2,"")</f>
        <v/>
      </c>
      <c r="N3341" s="16" t="n">
        <v>0</v>
      </c>
      <c r="O3341" s="16" t="n">
        <v>0</v>
      </c>
      <c r="P3341" s="23" t="n">
        <v>0</v>
      </c>
      <c r="Q3341" s="22"/>
      <c r="R3341" s="38"/>
      <c r="S3341" s="25" t="n">
        <f aca="false">SUM(F3341,H3341,J3341,K3341,L3341,M3341)</f>
        <v>10.02908104</v>
      </c>
      <c r="T3341" s="25" t="n">
        <f aca="false">SUM(F3341,H3341,J3341,K3341,L3341,M3341,Q3341)</f>
        <v>10.02908104</v>
      </c>
      <c r="AMH3341" s="13"/>
      <c r="AMI3341" s="0"/>
      <c r="AMJ3341" s="0"/>
    </row>
    <row r="3342" s="39" customFormat="true" ht="13.8" hidden="false" customHeight="false" outlineLevel="0" collapsed="false">
      <c r="A3342" s="27" t="n">
        <v>40311228</v>
      </c>
      <c r="B3342" s="28" t="s">
        <v>3371</v>
      </c>
      <c r="C3342" s="29" t="n">
        <v>0.01</v>
      </c>
      <c r="D3342" s="29" t="s">
        <v>2637</v>
      </c>
      <c r="E3342" s="27" t="s">
        <v>50</v>
      </c>
      <c r="F3342" s="19" t="n">
        <f aca="false">IF(C3342="",VLOOKUP(E3342,'PORTE E UCO'!$A$5:$D$46,4,0),VLOOKUP(E3342,'PORTE E UCO'!$A$5:$D$46,4,0)*C3342)</f>
        <v>0.17661556</v>
      </c>
      <c r="G3342" s="30" t="n">
        <v>0.45</v>
      </c>
      <c r="H3342" s="21" t="n">
        <f aca="false">G3342*$R$2</f>
        <v>8.8531344</v>
      </c>
      <c r="I3342" s="27" t="n">
        <v>0</v>
      </c>
      <c r="J3342" s="22" t="str">
        <f aca="false">IF(I3342&gt;=1,F3342*$J$2,"")</f>
        <v/>
      </c>
      <c r="K3342" s="22" t="str">
        <f aca="false">IF(I3342&gt;=2,F3342*$K$2,"")</f>
        <v/>
      </c>
      <c r="L3342" s="22" t="str">
        <f aca="false">IF(I3342&gt;=3,F3342*$L$2,"")</f>
        <v/>
      </c>
      <c r="M3342" s="22" t="str">
        <f aca="false">IF(I3342&gt;=4,F3342*$M$2,"")</f>
        <v/>
      </c>
      <c r="N3342" s="27" t="n">
        <v>0</v>
      </c>
      <c r="O3342" s="27" t="n">
        <v>0</v>
      </c>
      <c r="P3342" s="31" t="n">
        <v>0</v>
      </c>
      <c r="Q3342" s="32"/>
      <c r="R3342" s="38"/>
      <c r="S3342" s="25" t="n">
        <f aca="false">SUM(F3342,H3342,J3342,K3342,L3342,M3342)</f>
        <v>9.02974996</v>
      </c>
      <c r="T3342" s="25" t="n">
        <f aca="false">SUM(F3342,H3342,J3342,K3342,L3342,M3342,Q3342)</f>
        <v>9.02974996</v>
      </c>
      <c r="AMH3342" s="13"/>
      <c r="AMI3342" s="0"/>
      <c r="AMJ3342" s="0"/>
    </row>
    <row r="3343" s="39" customFormat="true" ht="13.8" hidden="false" customHeight="false" outlineLevel="0" collapsed="false">
      <c r="A3343" s="16" t="n">
        <v>40312011</v>
      </c>
      <c r="B3343" s="17" t="s">
        <v>3372</v>
      </c>
      <c r="C3343" s="18" t="n">
        <v>0.04</v>
      </c>
      <c r="D3343" s="18" t="s">
        <v>2637</v>
      </c>
      <c r="E3343" s="16" t="s">
        <v>50</v>
      </c>
      <c r="F3343" s="19" t="n">
        <f aca="false">IF(C3343="",VLOOKUP(E3343,'PORTE E UCO'!$A$5:$D$46,4,0),VLOOKUP(E3343,'PORTE E UCO'!$A$5:$D$46,4,0)*C3343)</f>
        <v>0.70646224</v>
      </c>
      <c r="G3343" s="20" t="n">
        <v>0.693</v>
      </c>
      <c r="H3343" s="21" t="n">
        <f aca="false">G3343*$R$2</f>
        <v>13.633826976</v>
      </c>
      <c r="I3343" s="16" t="n">
        <v>0</v>
      </c>
      <c r="J3343" s="22" t="str">
        <f aca="false">IF(I3343&gt;=1,F3343*$J$2,"")</f>
        <v/>
      </c>
      <c r="K3343" s="22" t="str">
        <f aca="false">IF(I3343&gt;=2,F3343*$K$2,"")</f>
        <v/>
      </c>
      <c r="L3343" s="22" t="str">
        <f aca="false">IF(I3343&gt;=3,F3343*$L$2,"")</f>
        <v/>
      </c>
      <c r="M3343" s="22" t="str">
        <f aca="false">IF(I3343&gt;=4,F3343*$M$2,"")</f>
        <v/>
      </c>
      <c r="N3343" s="16" t="n">
        <v>0</v>
      </c>
      <c r="O3343" s="16" t="n">
        <v>0</v>
      </c>
      <c r="P3343" s="23" t="n">
        <v>0</v>
      </c>
      <c r="Q3343" s="22"/>
      <c r="R3343" s="38"/>
      <c r="S3343" s="25" t="n">
        <f aca="false">SUM(F3343,H3343,J3343,K3343,L3343,M3343)</f>
        <v>14.340289216</v>
      </c>
      <c r="T3343" s="25" t="n">
        <f aca="false">SUM(F3343,H3343,J3343,K3343,L3343,M3343,Q3343)</f>
        <v>14.340289216</v>
      </c>
      <c r="AMH3343" s="13"/>
      <c r="AMI3343" s="0"/>
      <c r="AMJ3343" s="0"/>
    </row>
    <row r="3344" s="39" customFormat="true" ht="13.8" hidden="false" customHeight="false" outlineLevel="0" collapsed="false">
      <c r="A3344" s="27" t="n">
        <v>40312020</v>
      </c>
      <c r="B3344" s="28" t="s">
        <v>3373</v>
      </c>
      <c r="C3344" s="29" t="n">
        <v>0.04</v>
      </c>
      <c r="D3344" s="29" t="s">
        <v>2637</v>
      </c>
      <c r="E3344" s="27" t="s">
        <v>50</v>
      </c>
      <c r="F3344" s="19" t="n">
        <f aca="false">IF(C3344="",VLOOKUP(E3344,'PORTE E UCO'!$A$5:$D$46,4,0),VLOOKUP(E3344,'PORTE E UCO'!$A$5:$D$46,4,0)*C3344)</f>
        <v>0.70646224</v>
      </c>
      <c r="G3344" s="30" t="n">
        <v>0.783</v>
      </c>
      <c r="H3344" s="21" t="n">
        <f aca="false">G3344*$R$2</f>
        <v>15.404453856</v>
      </c>
      <c r="I3344" s="27" t="n">
        <v>0</v>
      </c>
      <c r="J3344" s="22" t="str">
        <f aca="false">IF(I3344&gt;=1,F3344*$J$2,"")</f>
        <v/>
      </c>
      <c r="K3344" s="22" t="str">
        <f aca="false">IF(I3344&gt;=2,F3344*$K$2,"")</f>
        <v/>
      </c>
      <c r="L3344" s="22" t="str">
        <f aca="false">IF(I3344&gt;=3,F3344*$L$2,"")</f>
        <v/>
      </c>
      <c r="M3344" s="22" t="str">
        <f aca="false">IF(I3344&gt;=4,F3344*$M$2,"")</f>
        <v/>
      </c>
      <c r="N3344" s="27" t="n">
        <v>0</v>
      </c>
      <c r="O3344" s="27" t="n">
        <v>0</v>
      </c>
      <c r="P3344" s="31" t="n">
        <v>0</v>
      </c>
      <c r="Q3344" s="32"/>
      <c r="R3344" s="38"/>
      <c r="S3344" s="25" t="n">
        <f aca="false">SUM(F3344,H3344,J3344,K3344,L3344,M3344)</f>
        <v>16.110916096</v>
      </c>
      <c r="T3344" s="25" t="n">
        <f aca="false">SUM(F3344,H3344,J3344,K3344,L3344,M3344,Q3344)</f>
        <v>16.110916096</v>
      </c>
      <c r="AMH3344" s="13"/>
      <c r="AMI3344" s="0"/>
      <c r="AMJ3344" s="0"/>
    </row>
    <row r="3345" s="39" customFormat="true" ht="14.95" hidden="false" customHeight="false" outlineLevel="0" collapsed="false">
      <c r="A3345" s="16" t="n">
        <v>40312070</v>
      </c>
      <c r="B3345" s="17" t="s">
        <v>3374</v>
      </c>
      <c r="C3345" s="18" t="n">
        <v>0.1</v>
      </c>
      <c r="D3345" s="18" t="s">
        <v>2637</v>
      </c>
      <c r="E3345" s="16" t="s">
        <v>50</v>
      </c>
      <c r="F3345" s="19" t="n">
        <f aca="false">IF(C3345="",VLOOKUP(E3345,'PORTE E UCO'!$A$5:$D$46,4,0),VLOOKUP(E3345,'PORTE E UCO'!$A$5:$D$46,4,0)*C3345)</f>
        <v>1.7661556</v>
      </c>
      <c r="G3345" s="20" t="n">
        <v>2.87</v>
      </c>
      <c r="H3345" s="21" t="n">
        <f aca="false">G3345*$R$2</f>
        <v>56.46332384</v>
      </c>
      <c r="I3345" s="16" t="n">
        <v>0</v>
      </c>
      <c r="J3345" s="22" t="str">
        <f aca="false">IF(I3345&gt;=1,F3345*$J$2,"")</f>
        <v/>
      </c>
      <c r="K3345" s="22" t="str">
        <f aca="false">IF(I3345&gt;=2,F3345*$K$2,"")</f>
        <v/>
      </c>
      <c r="L3345" s="22" t="str">
        <f aca="false">IF(I3345&gt;=3,F3345*$L$2,"")</f>
        <v/>
      </c>
      <c r="M3345" s="22" t="str">
        <f aca="false">IF(I3345&gt;=4,F3345*$M$2,"")</f>
        <v/>
      </c>
      <c r="N3345" s="16" t="n">
        <v>0</v>
      </c>
      <c r="O3345" s="16" t="n">
        <v>0</v>
      </c>
      <c r="P3345" s="23" t="n">
        <v>0</v>
      </c>
      <c r="Q3345" s="22"/>
      <c r="R3345" s="38"/>
      <c r="S3345" s="25" t="n">
        <f aca="false">SUM(F3345,H3345,J3345,K3345,L3345,M3345)</f>
        <v>58.22947944</v>
      </c>
      <c r="T3345" s="25" t="n">
        <f aca="false">SUM(F3345,H3345,J3345,K3345,L3345,M3345,Q3345)</f>
        <v>58.22947944</v>
      </c>
      <c r="AMH3345" s="13"/>
      <c r="AMI3345" s="0"/>
      <c r="AMJ3345" s="0"/>
    </row>
    <row r="3346" s="39" customFormat="true" ht="13.8" hidden="false" customHeight="false" outlineLevel="0" collapsed="false">
      <c r="A3346" s="27" t="n">
        <v>40312089</v>
      </c>
      <c r="B3346" s="28" t="s">
        <v>3375</v>
      </c>
      <c r="C3346" s="29" t="n">
        <v>0.1</v>
      </c>
      <c r="D3346" s="29" t="s">
        <v>2637</v>
      </c>
      <c r="E3346" s="27" t="s">
        <v>50</v>
      </c>
      <c r="F3346" s="19" t="n">
        <f aca="false">IF(C3346="",VLOOKUP(E3346,'PORTE E UCO'!$A$5:$D$46,4,0),VLOOKUP(E3346,'PORTE E UCO'!$A$5:$D$46,4,0)*C3346)</f>
        <v>1.7661556</v>
      </c>
      <c r="G3346" s="30" t="n">
        <v>2.95</v>
      </c>
      <c r="H3346" s="21" t="n">
        <f aca="false">G3346*$R$2</f>
        <v>58.0372144</v>
      </c>
      <c r="I3346" s="27" t="n">
        <v>0</v>
      </c>
      <c r="J3346" s="22" t="str">
        <f aca="false">IF(I3346&gt;=1,F3346*$J$2,"")</f>
        <v/>
      </c>
      <c r="K3346" s="22" t="str">
        <f aca="false">IF(I3346&gt;=2,F3346*$K$2,"")</f>
        <v/>
      </c>
      <c r="L3346" s="22" t="str">
        <f aca="false">IF(I3346&gt;=3,F3346*$L$2,"")</f>
        <v/>
      </c>
      <c r="M3346" s="22" t="str">
        <f aca="false">IF(I3346&gt;=4,F3346*$M$2,"")</f>
        <v/>
      </c>
      <c r="N3346" s="27" t="n">
        <v>0</v>
      </c>
      <c r="O3346" s="27" t="n">
        <v>0</v>
      </c>
      <c r="P3346" s="31" t="n">
        <v>0</v>
      </c>
      <c r="Q3346" s="32"/>
      <c r="R3346" s="38"/>
      <c r="S3346" s="25" t="n">
        <f aca="false">SUM(F3346,H3346,J3346,K3346,L3346,M3346)</f>
        <v>59.80337</v>
      </c>
      <c r="T3346" s="25" t="n">
        <f aca="false">SUM(F3346,H3346,J3346,K3346,L3346,M3346,Q3346)</f>
        <v>59.80337</v>
      </c>
      <c r="AMH3346" s="13"/>
      <c r="AMI3346" s="0"/>
      <c r="AMJ3346" s="0"/>
    </row>
    <row r="3347" s="39" customFormat="true" ht="13.8" hidden="false" customHeight="false" outlineLevel="0" collapsed="false">
      <c r="A3347" s="16" t="n">
        <v>40312046</v>
      </c>
      <c r="B3347" s="17" t="s">
        <v>3376</v>
      </c>
      <c r="C3347" s="18" t="n">
        <v>0.1</v>
      </c>
      <c r="D3347" s="18" t="s">
        <v>2637</v>
      </c>
      <c r="E3347" s="16" t="s">
        <v>50</v>
      </c>
      <c r="F3347" s="19" t="n">
        <f aca="false">IF(C3347="",VLOOKUP(E3347,'PORTE E UCO'!$A$5:$D$46,4,0),VLOOKUP(E3347,'PORTE E UCO'!$A$5:$D$46,4,0)*C3347)</f>
        <v>1.7661556</v>
      </c>
      <c r="G3347" s="20" t="n">
        <v>3.267</v>
      </c>
      <c r="H3347" s="21" t="n">
        <f aca="false">G3347*$R$2</f>
        <v>64.273755744</v>
      </c>
      <c r="I3347" s="16" t="n">
        <v>0</v>
      </c>
      <c r="J3347" s="22" t="str">
        <f aca="false">IF(I3347&gt;=1,F3347*$J$2,"")</f>
        <v/>
      </c>
      <c r="K3347" s="22" t="str">
        <f aca="false">IF(I3347&gt;=2,F3347*$K$2,"")</f>
        <v/>
      </c>
      <c r="L3347" s="22" t="str">
        <f aca="false">IF(I3347&gt;=3,F3347*$L$2,"")</f>
        <v/>
      </c>
      <c r="M3347" s="22" t="str">
        <f aca="false">IF(I3347&gt;=4,F3347*$M$2,"")</f>
        <v/>
      </c>
      <c r="N3347" s="16" t="n">
        <v>0</v>
      </c>
      <c r="O3347" s="16" t="n">
        <v>0</v>
      </c>
      <c r="P3347" s="23" t="n">
        <v>0</v>
      </c>
      <c r="Q3347" s="22"/>
      <c r="R3347" s="38"/>
      <c r="S3347" s="25" t="n">
        <f aca="false">SUM(F3347,H3347,J3347,K3347,L3347,M3347)</f>
        <v>66.039911344</v>
      </c>
      <c r="T3347" s="25" t="n">
        <f aca="false">SUM(F3347,H3347,J3347,K3347,L3347,M3347,Q3347)</f>
        <v>66.039911344</v>
      </c>
      <c r="AMH3347" s="13"/>
      <c r="AMI3347" s="0"/>
      <c r="AMJ3347" s="0"/>
    </row>
    <row r="3348" s="39" customFormat="true" ht="13.8" hidden="false" customHeight="false" outlineLevel="0" collapsed="false">
      <c r="A3348" s="27" t="n">
        <v>40312054</v>
      </c>
      <c r="B3348" s="28" t="s">
        <v>3377</v>
      </c>
      <c r="C3348" s="29" t="n">
        <v>0.04</v>
      </c>
      <c r="D3348" s="29" t="s">
        <v>2637</v>
      </c>
      <c r="E3348" s="27" t="s">
        <v>50</v>
      </c>
      <c r="F3348" s="19" t="n">
        <f aca="false">IF(C3348="",VLOOKUP(E3348,'PORTE E UCO'!$A$5:$D$46,4,0),VLOOKUP(E3348,'PORTE E UCO'!$A$5:$D$46,4,0)*C3348)</f>
        <v>0.70646224</v>
      </c>
      <c r="G3348" s="30" t="n">
        <v>0.783</v>
      </c>
      <c r="H3348" s="21" t="n">
        <f aca="false">G3348*$R$2</f>
        <v>15.404453856</v>
      </c>
      <c r="I3348" s="27" t="n">
        <v>0</v>
      </c>
      <c r="J3348" s="22" t="str">
        <f aca="false">IF(I3348&gt;=1,F3348*$J$2,"")</f>
        <v/>
      </c>
      <c r="K3348" s="22" t="str">
        <f aca="false">IF(I3348&gt;=2,F3348*$K$2,"")</f>
        <v/>
      </c>
      <c r="L3348" s="22" t="str">
        <f aca="false">IF(I3348&gt;=3,F3348*$L$2,"")</f>
        <v/>
      </c>
      <c r="M3348" s="22" t="str">
        <f aca="false">IF(I3348&gt;=4,F3348*$M$2,"")</f>
        <v/>
      </c>
      <c r="N3348" s="27" t="n">
        <v>0</v>
      </c>
      <c r="O3348" s="27" t="n">
        <v>0</v>
      </c>
      <c r="P3348" s="31" t="n">
        <v>0</v>
      </c>
      <c r="Q3348" s="32"/>
      <c r="R3348" s="38"/>
      <c r="S3348" s="25" t="n">
        <f aca="false">SUM(F3348,H3348,J3348,K3348,L3348,M3348)</f>
        <v>16.110916096</v>
      </c>
      <c r="T3348" s="25" t="n">
        <f aca="false">SUM(F3348,H3348,J3348,K3348,L3348,M3348,Q3348)</f>
        <v>16.110916096</v>
      </c>
      <c r="AMH3348" s="13"/>
      <c r="AMI3348" s="0"/>
      <c r="AMJ3348" s="0"/>
    </row>
    <row r="3349" s="39" customFormat="true" ht="13.8" hidden="false" customHeight="false" outlineLevel="0" collapsed="false">
      <c r="A3349" s="16" t="n">
        <v>40312097</v>
      </c>
      <c r="B3349" s="17" t="s">
        <v>3378</v>
      </c>
      <c r="C3349" s="18" t="n">
        <v>0.1</v>
      </c>
      <c r="D3349" s="18" t="s">
        <v>2637</v>
      </c>
      <c r="E3349" s="16" t="s">
        <v>50</v>
      </c>
      <c r="F3349" s="19" t="n">
        <f aca="false">IF(C3349="",VLOOKUP(E3349,'PORTE E UCO'!$A$5:$D$46,4,0),VLOOKUP(E3349,'PORTE E UCO'!$A$5:$D$46,4,0)*C3349)</f>
        <v>1.7661556</v>
      </c>
      <c r="G3349" s="20" t="n">
        <v>2.79</v>
      </c>
      <c r="H3349" s="21" t="n">
        <f aca="false">G3349*$R$2</f>
        <v>54.88943328</v>
      </c>
      <c r="I3349" s="16" t="n">
        <v>0</v>
      </c>
      <c r="J3349" s="22" t="str">
        <f aca="false">IF(I3349&gt;=1,F3349*$J$2,"")</f>
        <v/>
      </c>
      <c r="K3349" s="22" t="str">
        <f aca="false">IF(I3349&gt;=2,F3349*$K$2,"")</f>
        <v/>
      </c>
      <c r="L3349" s="22" t="str">
        <f aca="false">IF(I3349&gt;=3,F3349*$L$2,"")</f>
        <v/>
      </c>
      <c r="M3349" s="22" t="str">
        <f aca="false">IF(I3349&gt;=4,F3349*$M$2,"")</f>
        <v/>
      </c>
      <c r="N3349" s="16" t="n">
        <v>0</v>
      </c>
      <c r="O3349" s="16" t="n">
        <v>0</v>
      </c>
      <c r="P3349" s="23" t="n">
        <v>0</v>
      </c>
      <c r="Q3349" s="22"/>
      <c r="R3349" s="38"/>
      <c r="S3349" s="25" t="n">
        <f aca="false">SUM(F3349,H3349,J3349,K3349,L3349,M3349)</f>
        <v>56.65558888</v>
      </c>
      <c r="T3349" s="25" t="n">
        <f aca="false">SUM(F3349,H3349,J3349,K3349,L3349,M3349,Q3349)</f>
        <v>56.65558888</v>
      </c>
      <c r="AMH3349" s="13"/>
      <c r="AMI3349" s="0"/>
      <c r="AMJ3349" s="0"/>
    </row>
    <row r="3350" s="39" customFormat="true" ht="14.95" hidden="false" customHeight="false" outlineLevel="0" collapsed="false">
      <c r="A3350" s="27" t="n">
        <v>40312062</v>
      </c>
      <c r="B3350" s="28" t="s">
        <v>3379</v>
      </c>
      <c r="C3350" s="29" t="n">
        <v>0.75</v>
      </c>
      <c r="D3350" s="29" t="s">
        <v>2637</v>
      </c>
      <c r="E3350" s="27" t="s">
        <v>50</v>
      </c>
      <c r="F3350" s="19" t="n">
        <f aca="false">IF(C3350="",VLOOKUP(E3350,'PORTE E UCO'!$A$5:$D$46,4,0),VLOOKUP(E3350,'PORTE E UCO'!$A$5:$D$46,4,0)*C3350)</f>
        <v>13.246167</v>
      </c>
      <c r="G3350" s="30" t="n">
        <v>6.291</v>
      </c>
      <c r="H3350" s="21" t="n">
        <f aca="false">G3350*$R$2</f>
        <v>123.766818912</v>
      </c>
      <c r="I3350" s="27" t="n">
        <v>0</v>
      </c>
      <c r="J3350" s="22" t="str">
        <f aca="false">IF(I3350&gt;=1,F3350*$J$2,"")</f>
        <v/>
      </c>
      <c r="K3350" s="22" t="str">
        <f aca="false">IF(I3350&gt;=2,F3350*$K$2,"")</f>
        <v/>
      </c>
      <c r="L3350" s="22" t="str">
        <f aca="false">IF(I3350&gt;=3,F3350*$L$2,"")</f>
        <v/>
      </c>
      <c r="M3350" s="22" t="str">
        <f aca="false">IF(I3350&gt;=4,F3350*$M$2,"")</f>
        <v/>
      </c>
      <c r="N3350" s="27" t="n">
        <v>0</v>
      </c>
      <c r="O3350" s="27" t="n">
        <v>0</v>
      </c>
      <c r="P3350" s="31" t="n">
        <v>0</v>
      </c>
      <c r="Q3350" s="32"/>
      <c r="R3350" s="38"/>
      <c r="S3350" s="25" t="n">
        <f aca="false">SUM(F3350,H3350,J3350,K3350,L3350,M3350)</f>
        <v>137.012985912</v>
      </c>
      <c r="T3350" s="25" t="n">
        <f aca="false">SUM(F3350,H3350,J3350,K3350,L3350,M3350,Q3350)</f>
        <v>137.012985912</v>
      </c>
      <c r="AMH3350" s="13"/>
      <c r="AMI3350" s="0"/>
      <c r="AMJ3350" s="0"/>
    </row>
    <row r="3351" s="39" customFormat="true" ht="14.95" hidden="false" customHeight="false" outlineLevel="0" collapsed="false">
      <c r="A3351" s="16" t="n">
        <v>40312127</v>
      </c>
      <c r="B3351" s="17" t="s">
        <v>3380</v>
      </c>
      <c r="C3351" s="18" t="n">
        <v>0.1</v>
      </c>
      <c r="D3351" s="18" t="s">
        <v>2637</v>
      </c>
      <c r="E3351" s="16" t="s">
        <v>50</v>
      </c>
      <c r="F3351" s="19" t="n">
        <f aca="false">IF(C3351="",VLOOKUP(E3351,'PORTE E UCO'!$A$5:$D$46,4,0),VLOOKUP(E3351,'PORTE E UCO'!$A$5:$D$46,4,0)*C3351)</f>
        <v>1.7661556</v>
      </c>
      <c r="G3351" s="20" t="n">
        <v>7.551</v>
      </c>
      <c r="H3351" s="21" t="n">
        <f aca="false">G3351*$R$2</f>
        <v>148.555595232</v>
      </c>
      <c r="I3351" s="16" t="n">
        <v>0</v>
      </c>
      <c r="J3351" s="22" t="str">
        <f aca="false">IF(I3351&gt;=1,F3351*$J$2,"")</f>
        <v/>
      </c>
      <c r="K3351" s="22" t="str">
        <f aca="false">IF(I3351&gt;=2,F3351*$K$2,"")</f>
        <v/>
      </c>
      <c r="L3351" s="22" t="str">
        <f aca="false">IF(I3351&gt;=3,F3351*$L$2,"")</f>
        <v/>
      </c>
      <c r="M3351" s="22" t="str">
        <f aca="false">IF(I3351&gt;=4,F3351*$M$2,"")</f>
        <v/>
      </c>
      <c r="N3351" s="16" t="n">
        <v>0</v>
      </c>
      <c r="O3351" s="16" t="n">
        <v>0</v>
      </c>
      <c r="P3351" s="23" t="n">
        <v>0</v>
      </c>
      <c r="Q3351" s="22"/>
      <c r="R3351" s="38"/>
      <c r="S3351" s="25" t="n">
        <f aca="false">SUM(F3351,H3351,J3351,K3351,L3351,M3351)</f>
        <v>150.321750832</v>
      </c>
      <c r="T3351" s="25" t="n">
        <f aca="false">SUM(F3351,H3351,J3351,K3351,L3351,M3351,Q3351)</f>
        <v>150.321750832</v>
      </c>
      <c r="AMH3351" s="13"/>
      <c r="AMI3351" s="0"/>
      <c r="AMJ3351" s="0"/>
    </row>
    <row r="3352" s="39" customFormat="true" ht="13.8" hidden="false" customHeight="false" outlineLevel="0" collapsed="false">
      <c r="A3352" s="27" t="n">
        <v>40312135</v>
      </c>
      <c r="B3352" s="28" t="s">
        <v>3381</v>
      </c>
      <c r="C3352" s="29" t="n">
        <v>0.01</v>
      </c>
      <c r="D3352" s="29" t="s">
        <v>2637</v>
      </c>
      <c r="E3352" s="27" t="s">
        <v>50</v>
      </c>
      <c r="F3352" s="19" t="n">
        <f aca="false">IF(C3352="",VLOOKUP(E3352,'PORTE E UCO'!$A$5:$D$46,4,0),VLOOKUP(E3352,'PORTE E UCO'!$A$5:$D$46,4,0)*C3352)</f>
        <v>0.17661556</v>
      </c>
      <c r="G3352" s="30" t="n">
        <v>1.05</v>
      </c>
      <c r="H3352" s="21" t="n">
        <f aca="false">G3352*$R$2</f>
        <v>20.6573136</v>
      </c>
      <c r="I3352" s="27" t="n">
        <v>0</v>
      </c>
      <c r="J3352" s="22" t="str">
        <f aca="false">IF(I3352&gt;=1,F3352*$J$2,"")</f>
        <v/>
      </c>
      <c r="K3352" s="22" t="str">
        <f aca="false">IF(I3352&gt;=2,F3352*$K$2,"")</f>
        <v/>
      </c>
      <c r="L3352" s="22" t="str">
        <f aca="false">IF(I3352&gt;=3,F3352*$L$2,"")</f>
        <v/>
      </c>
      <c r="M3352" s="22" t="str">
        <f aca="false">IF(I3352&gt;=4,F3352*$M$2,"")</f>
        <v/>
      </c>
      <c r="N3352" s="27" t="n">
        <v>0</v>
      </c>
      <c r="O3352" s="27" t="n">
        <v>0</v>
      </c>
      <c r="P3352" s="31" t="n">
        <v>0</v>
      </c>
      <c r="Q3352" s="32"/>
      <c r="R3352" s="38"/>
      <c r="S3352" s="25" t="n">
        <f aca="false">SUM(F3352,H3352,J3352,K3352,L3352,M3352)</f>
        <v>20.83392916</v>
      </c>
      <c r="T3352" s="25" t="n">
        <f aca="false">SUM(F3352,H3352,J3352,K3352,L3352,M3352,Q3352)</f>
        <v>20.83392916</v>
      </c>
      <c r="AMH3352" s="13"/>
      <c r="AMI3352" s="0"/>
      <c r="AMJ3352" s="0"/>
    </row>
    <row r="3353" s="39" customFormat="true" ht="14.95" hidden="false" customHeight="false" outlineLevel="0" collapsed="false">
      <c r="A3353" s="16" t="n">
        <v>40312143</v>
      </c>
      <c r="B3353" s="17" t="s">
        <v>3382</v>
      </c>
      <c r="C3353" s="18" t="n">
        <v>0.1</v>
      </c>
      <c r="D3353" s="18" t="s">
        <v>2637</v>
      </c>
      <c r="E3353" s="16" t="s">
        <v>50</v>
      </c>
      <c r="F3353" s="19" t="n">
        <f aca="false">IF(C3353="",VLOOKUP(E3353,'PORTE E UCO'!$A$5:$D$46,4,0),VLOOKUP(E3353,'PORTE E UCO'!$A$5:$D$46,4,0)*C3353)</f>
        <v>1.7661556</v>
      </c>
      <c r="G3353" s="20" t="n">
        <v>6.339</v>
      </c>
      <c r="H3353" s="21" t="n">
        <f aca="false">G3353*$R$2</f>
        <v>124.711153248</v>
      </c>
      <c r="I3353" s="16" t="n">
        <v>0</v>
      </c>
      <c r="J3353" s="22" t="str">
        <f aca="false">IF(I3353&gt;=1,F3353*$J$2,"")</f>
        <v/>
      </c>
      <c r="K3353" s="22" t="str">
        <f aca="false">IF(I3353&gt;=2,F3353*$K$2,"")</f>
        <v/>
      </c>
      <c r="L3353" s="22" t="str">
        <f aca="false">IF(I3353&gt;=3,F3353*$L$2,"")</f>
        <v/>
      </c>
      <c r="M3353" s="22" t="str">
        <f aca="false">IF(I3353&gt;=4,F3353*$M$2,"")</f>
        <v/>
      </c>
      <c r="N3353" s="16" t="n">
        <v>0</v>
      </c>
      <c r="O3353" s="16" t="n">
        <v>0</v>
      </c>
      <c r="P3353" s="23" t="n">
        <v>0</v>
      </c>
      <c r="Q3353" s="22"/>
      <c r="R3353" s="38"/>
      <c r="S3353" s="25" t="n">
        <f aca="false">SUM(F3353,H3353,J3353,K3353,L3353,M3353)</f>
        <v>126.477308848</v>
      </c>
      <c r="T3353" s="25" t="n">
        <f aca="false">SUM(F3353,H3353,J3353,K3353,L3353,M3353,Q3353)</f>
        <v>126.477308848</v>
      </c>
      <c r="AMH3353" s="13"/>
      <c r="AMI3353" s="0"/>
      <c r="AMJ3353" s="0"/>
    </row>
    <row r="3354" s="39" customFormat="true" ht="14.95" hidden="false" customHeight="false" outlineLevel="0" collapsed="false">
      <c r="A3354" s="27" t="n">
        <v>40312151</v>
      </c>
      <c r="B3354" s="28" t="s">
        <v>3383</v>
      </c>
      <c r="C3354" s="29" t="n">
        <v>0.1</v>
      </c>
      <c r="D3354" s="29" t="s">
        <v>2637</v>
      </c>
      <c r="E3354" s="27" t="s">
        <v>50</v>
      </c>
      <c r="F3354" s="19" t="n">
        <f aca="false">IF(C3354="",VLOOKUP(E3354,'PORTE E UCO'!$A$5:$D$46,4,0),VLOOKUP(E3354,'PORTE E UCO'!$A$5:$D$46,4,0)*C3354)</f>
        <v>1.7661556</v>
      </c>
      <c r="G3354" s="30" t="n">
        <v>5.031</v>
      </c>
      <c r="H3354" s="21" t="n">
        <f aca="false">G3354*$R$2</f>
        <v>98.978042592</v>
      </c>
      <c r="I3354" s="27" t="n">
        <v>0</v>
      </c>
      <c r="J3354" s="22" t="str">
        <f aca="false">IF(I3354&gt;=1,F3354*$J$2,"")</f>
        <v/>
      </c>
      <c r="K3354" s="22" t="str">
        <f aca="false">IF(I3354&gt;=2,F3354*$K$2,"")</f>
        <v/>
      </c>
      <c r="L3354" s="22" t="str">
        <f aca="false">IF(I3354&gt;=3,F3354*$L$2,"")</f>
        <v/>
      </c>
      <c r="M3354" s="22" t="str">
        <f aca="false">IF(I3354&gt;=4,F3354*$M$2,"")</f>
        <v/>
      </c>
      <c r="N3354" s="27" t="n">
        <v>0</v>
      </c>
      <c r="O3354" s="27" t="n">
        <v>0</v>
      </c>
      <c r="P3354" s="31" t="n">
        <v>0</v>
      </c>
      <c r="Q3354" s="32"/>
      <c r="R3354" s="38"/>
      <c r="S3354" s="25" t="n">
        <f aca="false">SUM(F3354,H3354,J3354,K3354,L3354,M3354)</f>
        <v>100.744198192</v>
      </c>
      <c r="T3354" s="25" t="n">
        <f aca="false">SUM(F3354,H3354,J3354,K3354,L3354,M3354,Q3354)</f>
        <v>100.744198192</v>
      </c>
      <c r="AMH3354" s="13"/>
      <c r="AMI3354" s="0"/>
      <c r="AMJ3354" s="0"/>
    </row>
    <row r="3355" s="39" customFormat="true" ht="14.95" hidden="false" customHeight="false" outlineLevel="0" collapsed="false">
      <c r="A3355" s="16" t="n">
        <v>40312100</v>
      </c>
      <c r="B3355" s="17" t="s">
        <v>3384</v>
      </c>
      <c r="C3355" s="18" t="n">
        <v>0.1</v>
      </c>
      <c r="D3355" s="18" t="s">
        <v>2637</v>
      </c>
      <c r="E3355" s="16" t="s">
        <v>50</v>
      </c>
      <c r="F3355" s="19" t="n">
        <f aca="false">IF(C3355="",VLOOKUP(E3355,'PORTE E UCO'!$A$5:$D$46,4,0),VLOOKUP(E3355,'PORTE E UCO'!$A$5:$D$46,4,0)*C3355)</f>
        <v>1.7661556</v>
      </c>
      <c r="G3355" s="20" t="n">
        <v>2.99</v>
      </c>
      <c r="H3355" s="21" t="n">
        <f aca="false">G3355*$R$2</f>
        <v>58.82415968</v>
      </c>
      <c r="I3355" s="16" t="n">
        <v>0</v>
      </c>
      <c r="J3355" s="22" t="str">
        <f aca="false">IF(I3355&gt;=1,F3355*$J$2,"")</f>
        <v/>
      </c>
      <c r="K3355" s="22" t="str">
        <f aca="false">IF(I3355&gt;=2,F3355*$K$2,"")</f>
        <v/>
      </c>
      <c r="L3355" s="22" t="str">
        <f aca="false">IF(I3355&gt;=3,F3355*$L$2,"")</f>
        <v/>
      </c>
      <c r="M3355" s="22" t="str">
        <f aca="false">IF(I3355&gt;=4,F3355*$M$2,"")</f>
        <v/>
      </c>
      <c r="N3355" s="16" t="n">
        <v>0</v>
      </c>
      <c r="O3355" s="16" t="n">
        <v>0</v>
      </c>
      <c r="P3355" s="23" t="n">
        <v>0</v>
      </c>
      <c r="Q3355" s="22"/>
      <c r="R3355" s="38"/>
      <c r="S3355" s="25" t="n">
        <f aca="false">SUM(F3355,H3355,J3355,K3355,L3355,M3355)</f>
        <v>60.59031528</v>
      </c>
      <c r="T3355" s="25" t="n">
        <f aca="false">SUM(F3355,H3355,J3355,K3355,L3355,M3355,Q3355)</f>
        <v>60.59031528</v>
      </c>
      <c r="AMH3355" s="13"/>
      <c r="AMI3355" s="0"/>
      <c r="AMJ3355" s="0"/>
    </row>
    <row r="3356" s="39" customFormat="true" ht="21.65" hidden="false" customHeight="false" outlineLevel="0" collapsed="false">
      <c r="A3356" s="27" t="n">
        <v>40312178</v>
      </c>
      <c r="B3356" s="28" t="s">
        <v>3385</v>
      </c>
      <c r="C3356" s="29" t="n">
        <v>0.01</v>
      </c>
      <c r="D3356" s="29" t="s">
        <v>2637</v>
      </c>
      <c r="E3356" s="27" t="s">
        <v>50</v>
      </c>
      <c r="F3356" s="19" t="n">
        <f aca="false">IF(C3356="",VLOOKUP(E3356,'PORTE E UCO'!$A$5:$D$46,4,0),VLOOKUP(E3356,'PORTE E UCO'!$A$5:$D$46,4,0)*C3356)</f>
        <v>0.17661556</v>
      </c>
      <c r="G3356" s="30" t="n">
        <v>9.5</v>
      </c>
      <c r="H3356" s="21" t="n">
        <f aca="false">G3356*$R$2</f>
        <v>186.899504</v>
      </c>
      <c r="I3356" s="27" t="n">
        <v>0</v>
      </c>
      <c r="J3356" s="22" t="str">
        <f aca="false">IF(I3356&gt;=1,F3356*$J$2,"")</f>
        <v/>
      </c>
      <c r="K3356" s="22" t="str">
        <f aca="false">IF(I3356&gt;=2,F3356*$K$2,"")</f>
        <v/>
      </c>
      <c r="L3356" s="22" t="str">
        <f aca="false">IF(I3356&gt;=3,F3356*$L$2,"")</f>
        <v/>
      </c>
      <c r="M3356" s="22" t="str">
        <f aca="false">IF(I3356&gt;=4,F3356*$M$2,"")</f>
        <v/>
      </c>
      <c r="N3356" s="27" t="n">
        <v>0</v>
      </c>
      <c r="O3356" s="27" t="n">
        <v>0</v>
      </c>
      <c r="P3356" s="31" t="n">
        <v>0</v>
      </c>
      <c r="Q3356" s="32"/>
      <c r="R3356" s="38"/>
      <c r="S3356" s="25" t="n">
        <f aca="false">SUM(F3356,H3356,J3356,K3356,L3356,M3356)</f>
        <v>187.07611956</v>
      </c>
      <c r="T3356" s="25" t="n">
        <f aca="false">SUM(F3356,H3356,J3356,K3356,L3356,M3356,Q3356)</f>
        <v>187.07611956</v>
      </c>
      <c r="AMH3356" s="13"/>
      <c r="AMI3356" s="0"/>
      <c r="AMJ3356" s="0"/>
    </row>
    <row r="3357" s="39" customFormat="true" ht="14.95" hidden="false" customHeight="false" outlineLevel="0" collapsed="false">
      <c r="A3357" s="16" t="n">
        <v>40312160</v>
      </c>
      <c r="B3357" s="17" t="s">
        <v>3386</v>
      </c>
      <c r="C3357" s="18" t="n">
        <v>0.01</v>
      </c>
      <c r="D3357" s="18" t="s">
        <v>2637</v>
      </c>
      <c r="E3357" s="16" t="s">
        <v>50</v>
      </c>
      <c r="F3357" s="19" t="n">
        <f aca="false">IF(C3357="",VLOOKUP(E3357,'PORTE E UCO'!$A$5:$D$46,4,0),VLOOKUP(E3357,'PORTE E UCO'!$A$5:$D$46,4,0)*C3357)</f>
        <v>0.17661556</v>
      </c>
      <c r="G3357" s="20" t="n">
        <v>5.09</v>
      </c>
      <c r="H3357" s="21" t="n">
        <f aca="false">G3357*$R$2</f>
        <v>100.13878688</v>
      </c>
      <c r="I3357" s="16" t="n">
        <v>0</v>
      </c>
      <c r="J3357" s="22" t="str">
        <f aca="false">IF(I3357&gt;=1,F3357*$J$2,"")</f>
        <v/>
      </c>
      <c r="K3357" s="22" t="str">
        <f aca="false">IF(I3357&gt;=2,F3357*$K$2,"")</f>
        <v/>
      </c>
      <c r="L3357" s="22" t="str">
        <f aca="false">IF(I3357&gt;=3,F3357*$L$2,"")</f>
        <v/>
      </c>
      <c r="M3357" s="22" t="str">
        <f aca="false">IF(I3357&gt;=4,F3357*$M$2,"")</f>
        <v/>
      </c>
      <c r="N3357" s="16" t="n">
        <v>0</v>
      </c>
      <c r="O3357" s="16" t="n">
        <v>0</v>
      </c>
      <c r="P3357" s="23" t="n">
        <v>0</v>
      </c>
      <c r="Q3357" s="22"/>
      <c r="R3357" s="38"/>
      <c r="S3357" s="25" t="n">
        <f aca="false">SUM(F3357,H3357,J3357,K3357,L3357,M3357)</f>
        <v>100.31540244</v>
      </c>
      <c r="T3357" s="25" t="n">
        <f aca="false">SUM(F3357,H3357,J3357,K3357,L3357,M3357,Q3357)</f>
        <v>100.31540244</v>
      </c>
      <c r="AMH3357" s="13"/>
      <c r="AMI3357" s="0"/>
      <c r="AMJ3357" s="0"/>
    </row>
    <row r="3358" s="39" customFormat="true" ht="13.8" hidden="false" customHeight="false" outlineLevel="0" collapsed="false">
      <c r="A3358" s="27" t="n">
        <v>40312119</v>
      </c>
      <c r="B3358" s="28" t="s">
        <v>3387</v>
      </c>
      <c r="C3358" s="29" t="n">
        <v>0.01</v>
      </c>
      <c r="D3358" s="29" t="s">
        <v>2637</v>
      </c>
      <c r="E3358" s="27" t="s">
        <v>50</v>
      </c>
      <c r="F3358" s="19" t="n">
        <f aca="false">IF(C3358="",VLOOKUP(E3358,'PORTE E UCO'!$A$5:$D$46,4,0),VLOOKUP(E3358,'PORTE E UCO'!$A$5:$D$46,4,0)*C3358)</f>
        <v>0.17661556</v>
      </c>
      <c r="G3358" s="30" t="n">
        <v>1.514</v>
      </c>
      <c r="H3358" s="21" t="n">
        <f aca="false">G3358*$R$2</f>
        <v>29.785878848</v>
      </c>
      <c r="I3358" s="27" t="n">
        <v>0</v>
      </c>
      <c r="J3358" s="22" t="str">
        <f aca="false">IF(I3358&gt;=1,F3358*$J$2,"")</f>
        <v/>
      </c>
      <c r="K3358" s="22" t="str">
        <f aca="false">IF(I3358&gt;=2,F3358*$K$2,"")</f>
        <v/>
      </c>
      <c r="L3358" s="22" t="str">
        <f aca="false">IF(I3358&gt;=3,F3358*$L$2,"")</f>
        <v/>
      </c>
      <c r="M3358" s="22" t="str">
        <f aca="false">IF(I3358&gt;=4,F3358*$M$2,"")</f>
        <v/>
      </c>
      <c r="N3358" s="27" t="n">
        <v>0</v>
      </c>
      <c r="O3358" s="27" t="n">
        <v>0</v>
      </c>
      <c r="P3358" s="31" t="n">
        <v>0</v>
      </c>
      <c r="Q3358" s="32"/>
      <c r="R3358" s="38"/>
      <c r="S3358" s="25" t="n">
        <f aca="false">SUM(F3358,H3358,J3358,K3358,L3358,M3358)</f>
        <v>29.962494408</v>
      </c>
      <c r="T3358" s="25" t="n">
        <f aca="false">SUM(F3358,H3358,J3358,K3358,L3358,M3358,Q3358)</f>
        <v>29.962494408</v>
      </c>
      <c r="AMH3358" s="13"/>
      <c r="AMI3358" s="0"/>
      <c r="AMJ3358" s="0"/>
    </row>
    <row r="3359" s="39" customFormat="true" ht="13.8" hidden="false" customHeight="false" outlineLevel="0" collapsed="false">
      <c r="A3359" s="16" t="n">
        <v>40313298</v>
      </c>
      <c r="B3359" s="17" t="s">
        <v>3388</v>
      </c>
      <c r="C3359" s="18" t="n">
        <v>0.1</v>
      </c>
      <c r="D3359" s="18" t="s">
        <v>2637</v>
      </c>
      <c r="E3359" s="16" t="s">
        <v>50</v>
      </c>
      <c r="F3359" s="19" t="n">
        <f aca="false">IF(C3359="",VLOOKUP(E3359,'PORTE E UCO'!$A$5:$D$46,4,0),VLOOKUP(E3359,'PORTE E UCO'!$A$5:$D$46,4,0)*C3359)</f>
        <v>1.7661556</v>
      </c>
      <c r="G3359" s="20" t="n">
        <v>2.097</v>
      </c>
      <c r="H3359" s="21" t="n">
        <f aca="false">G3359*$R$2</f>
        <v>41.255606304</v>
      </c>
      <c r="I3359" s="16" t="n">
        <v>0</v>
      </c>
      <c r="J3359" s="22" t="str">
        <f aca="false">IF(I3359&gt;=1,F3359*$J$2,"")</f>
        <v/>
      </c>
      <c r="K3359" s="22" t="str">
        <f aca="false">IF(I3359&gt;=2,F3359*$K$2,"")</f>
        <v/>
      </c>
      <c r="L3359" s="22" t="str">
        <f aca="false">IF(I3359&gt;=3,F3359*$L$2,"")</f>
        <v/>
      </c>
      <c r="M3359" s="22" t="str">
        <f aca="false">IF(I3359&gt;=4,F3359*$M$2,"")</f>
        <v/>
      </c>
      <c r="N3359" s="16" t="n">
        <v>0</v>
      </c>
      <c r="O3359" s="16" t="n">
        <v>0</v>
      </c>
      <c r="P3359" s="23" t="n">
        <v>0</v>
      </c>
      <c r="Q3359" s="22"/>
      <c r="R3359" s="38"/>
      <c r="S3359" s="25" t="n">
        <f aca="false">SUM(F3359,H3359,J3359,K3359,L3359,M3359)</f>
        <v>43.021761904</v>
      </c>
      <c r="T3359" s="25" t="n">
        <f aca="false">SUM(F3359,H3359,J3359,K3359,L3359,M3359,Q3359)</f>
        <v>43.021761904</v>
      </c>
      <c r="AMH3359" s="13"/>
      <c r="AMI3359" s="0"/>
      <c r="AMJ3359" s="0"/>
    </row>
    <row r="3360" s="39" customFormat="true" ht="14.95" hidden="false" customHeight="false" outlineLevel="0" collapsed="false">
      <c r="A3360" s="27" t="n">
        <v>40313018</v>
      </c>
      <c r="B3360" s="28" t="s">
        <v>3389</v>
      </c>
      <c r="C3360" s="29" t="n">
        <v>0.04</v>
      </c>
      <c r="D3360" s="29" t="s">
        <v>2637</v>
      </c>
      <c r="E3360" s="27" t="s">
        <v>50</v>
      </c>
      <c r="F3360" s="19" t="n">
        <f aca="false">IF(C3360="",VLOOKUP(E3360,'PORTE E UCO'!$A$5:$D$46,4,0),VLOOKUP(E3360,'PORTE E UCO'!$A$5:$D$46,4,0)*C3360)</f>
        <v>0.70646224</v>
      </c>
      <c r="G3360" s="30" t="n">
        <v>1.053</v>
      </c>
      <c r="H3360" s="21" t="n">
        <f aca="false">G3360*$R$2</f>
        <v>20.716334496</v>
      </c>
      <c r="I3360" s="27" t="n">
        <v>0</v>
      </c>
      <c r="J3360" s="22" t="str">
        <f aca="false">IF(I3360&gt;=1,F3360*$J$2,"")</f>
        <v/>
      </c>
      <c r="K3360" s="22" t="str">
        <f aca="false">IF(I3360&gt;=2,F3360*$K$2,"")</f>
        <v/>
      </c>
      <c r="L3360" s="22" t="str">
        <f aca="false">IF(I3360&gt;=3,F3360*$L$2,"")</f>
        <v/>
      </c>
      <c r="M3360" s="22" t="str">
        <f aca="false">IF(I3360&gt;=4,F3360*$M$2,"")</f>
        <v/>
      </c>
      <c r="N3360" s="27" t="n">
        <v>0</v>
      </c>
      <c r="O3360" s="27" t="n">
        <v>0</v>
      </c>
      <c r="P3360" s="31" t="n">
        <v>0</v>
      </c>
      <c r="Q3360" s="32"/>
      <c r="R3360" s="38"/>
      <c r="S3360" s="25" t="n">
        <f aca="false">SUM(F3360,H3360,J3360,K3360,L3360,M3360)</f>
        <v>21.422796736</v>
      </c>
      <c r="T3360" s="25" t="n">
        <f aca="false">SUM(F3360,H3360,J3360,K3360,L3360,M3360,Q3360)</f>
        <v>21.422796736</v>
      </c>
      <c r="AMH3360" s="13"/>
      <c r="AMI3360" s="0"/>
      <c r="AMJ3360" s="0"/>
    </row>
    <row r="3361" s="39" customFormat="true" ht="14.95" hidden="false" customHeight="false" outlineLevel="0" collapsed="false">
      <c r="A3361" s="16" t="n">
        <v>40313026</v>
      </c>
      <c r="B3361" s="17" t="s">
        <v>3390</v>
      </c>
      <c r="C3361" s="18" t="n">
        <v>0.1</v>
      </c>
      <c r="D3361" s="18" t="s">
        <v>2637</v>
      </c>
      <c r="E3361" s="16" t="s">
        <v>50</v>
      </c>
      <c r="F3361" s="19" t="n">
        <f aca="false">IF(C3361="",VLOOKUP(E3361,'PORTE E UCO'!$A$5:$D$46,4,0),VLOOKUP(E3361,'PORTE E UCO'!$A$5:$D$46,4,0)*C3361)</f>
        <v>1.7661556</v>
      </c>
      <c r="G3361" s="20" t="n">
        <v>1.647</v>
      </c>
      <c r="H3361" s="21" t="n">
        <f aca="false">G3361*$R$2</f>
        <v>32.402471904</v>
      </c>
      <c r="I3361" s="16" t="n">
        <v>0</v>
      </c>
      <c r="J3361" s="22" t="str">
        <f aca="false">IF(I3361&gt;=1,F3361*$J$2,"")</f>
        <v/>
      </c>
      <c r="K3361" s="22" t="str">
        <f aca="false">IF(I3361&gt;=2,F3361*$K$2,"")</f>
        <v/>
      </c>
      <c r="L3361" s="22" t="str">
        <f aca="false">IF(I3361&gt;=3,F3361*$L$2,"")</f>
        <v/>
      </c>
      <c r="M3361" s="22" t="str">
        <f aca="false">IF(I3361&gt;=4,F3361*$M$2,"")</f>
        <v/>
      </c>
      <c r="N3361" s="16" t="n">
        <v>0</v>
      </c>
      <c r="O3361" s="16" t="n">
        <v>0</v>
      </c>
      <c r="P3361" s="23" t="n">
        <v>0</v>
      </c>
      <c r="Q3361" s="22"/>
      <c r="R3361" s="38"/>
      <c r="S3361" s="25" t="n">
        <f aca="false">SUM(F3361,H3361,J3361,K3361,L3361,M3361)</f>
        <v>34.168627504</v>
      </c>
      <c r="T3361" s="25" t="n">
        <f aca="false">SUM(F3361,H3361,J3361,K3361,L3361,M3361,Q3361)</f>
        <v>34.168627504</v>
      </c>
      <c r="AMH3361" s="13"/>
      <c r="AMI3361" s="0"/>
      <c r="AMJ3361" s="0"/>
    </row>
    <row r="3362" s="39" customFormat="true" ht="13.8" hidden="false" customHeight="false" outlineLevel="0" collapsed="false">
      <c r="A3362" s="27" t="n">
        <v>40313034</v>
      </c>
      <c r="B3362" s="28" t="s">
        <v>3391</v>
      </c>
      <c r="C3362" s="29" t="n">
        <v>0.1</v>
      </c>
      <c r="D3362" s="29" t="s">
        <v>2637</v>
      </c>
      <c r="E3362" s="27" t="s">
        <v>50</v>
      </c>
      <c r="F3362" s="19" t="n">
        <f aca="false">IF(C3362="",VLOOKUP(E3362,'PORTE E UCO'!$A$5:$D$46,4,0),VLOOKUP(E3362,'PORTE E UCO'!$A$5:$D$46,4,0)*C3362)</f>
        <v>1.7661556</v>
      </c>
      <c r="G3362" s="30" t="n">
        <v>1.647</v>
      </c>
      <c r="H3362" s="21" t="n">
        <f aca="false">G3362*$R$2</f>
        <v>32.402471904</v>
      </c>
      <c r="I3362" s="27" t="n">
        <v>0</v>
      </c>
      <c r="J3362" s="22" t="str">
        <f aca="false">IF(I3362&gt;=1,F3362*$J$2,"")</f>
        <v/>
      </c>
      <c r="K3362" s="22" t="str">
        <f aca="false">IF(I3362&gt;=2,F3362*$K$2,"")</f>
        <v/>
      </c>
      <c r="L3362" s="22" t="str">
        <f aca="false">IF(I3362&gt;=3,F3362*$L$2,"")</f>
        <v/>
      </c>
      <c r="M3362" s="22" t="str">
        <f aca="false">IF(I3362&gt;=4,F3362*$M$2,"")</f>
        <v/>
      </c>
      <c r="N3362" s="27" t="n">
        <v>0</v>
      </c>
      <c r="O3362" s="27" t="n">
        <v>0</v>
      </c>
      <c r="P3362" s="31" t="n">
        <v>0</v>
      </c>
      <c r="Q3362" s="32"/>
      <c r="R3362" s="38"/>
      <c r="S3362" s="25" t="n">
        <f aca="false">SUM(F3362,H3362,J3362,K3362,L3362,M3362)</f>
        <v>34.168627504</v>
      </c>
      <c r="T3362" s="25" t="n">
        <f aca="false">SUM(F3362,H3362,J3362,K3362,L3362,M3362,Q3362)</f>
        <v>34.168627504</v>
      </c>
      <c r="AMH3362" s="13"/>
      <c r="AMI3362" s="0"/>
      <c r="AMJ3362" s="0"/>
    </row>
    <row r="3363" s="39" customFormat="true" ht="13.8" hidden="false" customHeight="false" outlineLevel="0" collapsed="false">
      <c r="A3363" s="16" t="n">
        <v>40313042</v>
      </c>
      <c r="B3363" s="17" t="s">
        <v>3392</v>
      </c>
      <c r="C3363" s="18" t="n">
        <v>0.04</v>
      </c>
      <c r="D3363" s="18" t="s">
        <v>2637</v>
      </c>
      <c r="E3363" s="16" t="s">
        <v>50</v>
      </c>
      <c r="F3363" s="19" t="n">
        <f aca="false">IF(C3363="",VLOOKUP(E3363,'PORTE E UCO'!$A$5:$D$46,4,0),VLOOKUP(E3363,'PORTE E UCO'!$A$5:$D$46,4,0)*C3363)</f>
        <v>0.70646224</v>
      </c>
      <c r="G3363" s="20" t="n">
        <v>1.44</v>
      </c>
      <c r="H3363" s="21" t="n">
        <f aca="false">G3363*$R$2</f>
        <v>28.33003008</v>
      </c>
      <c r="I3363" s="16" t="n">
        <v>0</v>
      </c>
      <c r="J3363" s="22" t="str">
        <f aca="false">IF(I3363&gt;=1,F3363*$J$2,"")</f>
        <v/>
      </c>
      <c r="K3363" s="22" t="str">
        <f aca="false">IF(I3363&gt;=2,F3363*$K$2,"")</f>
        <v/>
      </c>
      <c r="L3363" s="22" t="str">
        <f aca="false">IF(I3363&gt;=3,F3363*$L$2,"")</f>
        <v/>
      </c>
      <c r="M3363" s="22" t="str">
        <f aca="false">IF(I3363&gt;=4,F3363*$M$2,"")</f>
        <v/>
      </c>
      <c r="N3363" s="16" t="n">
        <v>0</v>
      </c>
      <c r="O3363" s="16" t="n">
        <v>0</v>
      </c>
      <c r="P3363" s="23" t="n">
        <v>0</v>
      </c>
      <c r="Q3363" s="22"/>
      <c r="R3363" s="38"/>
      <c r="S3363" s="25" t="n">
        <f aca="false">SUM(F3363,H3363,J3363,K3363,L3363,M3363)</f>
        <v>29.03649232</v>
      </c>
      <c r="T3363" s="25" t="n">
        <f aca="false">SUM(F3363,H3363,J3363,K3363,L3363,M3363,Q3363)</f>
        <v>29.03649232</v>
      </c>
      <c r="AMH3363" s="13"/>
      <c r="AMI3363" s="0"/>
      <c r="AMJ3363" s="0"/>
    </row>
    <row r="3364" s="39" customFormat="true" ht="13.8" hidden="false" customHeight="false" outlineLevel="0" collapsed="false">
      <c r="A3364" s="27" t="n">
        <v>40313050</v>
      </c>
      <c r="B3364" s="28" t="s">
        <v>3393</v>
      </c>
      <c r="C3364" s="29" t="n">
        <v>0.04</v>
      </c>
      <c r="D3364" s="29" t="s">
        <v>2637</v>
      </c>
      <c r="E3364" s="27" t="s">
        <v>50</v>
      </c>
      <c r="F3364" s="19" t="n">
        <f aca="false">IF(C3364="",VLOOKUP(E3364,'PORTE E UCO'!$A$5:$D$46,4,0),VLOOKUP(E3364,'PORTE E UCO'!$A$5:$D$46,4,0)*C3364)</f>
        <v>0.70646224</v>
      </c>
      <c r="G3364" s="30" t="n">
        <v>1.44</v>
      </c>
      <c r="H3364" s="21" t="n">
        <f aca="false">G3364*$R$2</f>
        <v>28.33003008</v>
      </c>
      <c r="I3364" s="27" t="n">
        <v>0</v>
      </c>
      <c r="J3364" s="22" t="str">
        <f aca="false">IF(I3364&gt;=1,F3364*$J$2,"")</f>
        <v/>
      </c>
      <c r="K3364" s="22" t="str">
        <f aca="false">IF(I3364&gt;=2,F3364*$K$2,"")</f>
        <v/>
      </c>
      <c r="L3364" s="22" t="str">
        <f aca="false">IF(I3364&gt;=3,F3364*$L$2,"")</f>
        <v/>
      </c>
      <c r="M3364" s="22" t="str">
        <f aca="false">IF(I3364&gt;=4,F3364*$M$2,"")</f>
        <v/>
      </c>
      <c r="N3364" s="27" t="n">
        <v>0</v>
      </c>
      <c r="O3364" s="27" t="n">
        <v>0</v>
      </c>
      <c r="P3364" s="31" t="n">
        <v>0</v>
      </c>
      <c r="Q3364" s="32"/>
      <c r="R3364" s="38"/>
      <c r="S3364" s="25" t="n">
        <f aca="false">SUM(F3364,H3364,J3364,K3364,L3364,M3364)</f>
        <v>29.03649232</v>
      </c>
      <c r="T3364" s="25" t="n">
        <f aca="false">SUM(F3364,H3364,J3364,K3364,L3364,M3364,Q3364)</f>
        <v>29.03649232</v>
      </c>
      <c r="AMH3364" s="13"/>
      <c r="AMI3364" s="0"/>
      <c r="AMJ3364" s="0"/>
    </row>
    <row r="3365" s="39" customFormat="true" ht="13.8" hidden="false" customHeight="false" outlineLevel="0" collapsed="false">
      <c r="A3365" s="16" t="n">
        <v>40313301</v>
      </c>
      <c r="B3365" s="17" t="s">
        <v>3394</v>
      </c>
      <c r="C3365" s="18" t="n">
        <v>0.75</v>
      </c>
      <c r="D3365" s="18" t="s">
        <v>2637</v>
      </c>
      <c r="E3365" s="16" t="s">
        <v>50</v>
      </c>
      <c r="F3365" s="19" t="n">
        <f aca="false">IF(C3365="",VLOOKUP(E3365,'PORTE E UCO'!$A$5:$D$46,4,0),VLOOKUP(E3365,'PORTE E UCO'!$A$5:$D$46,4,0)*C3365)</f>
        <v>13.246167</v>
      </c>
      <c r="G3365" s="20" t="n">
        <v>29.79</v>
      </c>
      <c r="H3365" s="21" t="n">
        <f aca="false">G3365*$R$2</f>
        <v>586.07749728</v>
      </c>
      <c r="I3365" s="16" t="n">
        <v>0</v>
      </c>
      <c r="J3365" s="22" t="str">
        <f aca="false">IF(I3365&gt;=1,F3365*$J$2,"")</f>
        <v/>
      </c>
      <c r="K3365" s="22" t="str">
        <f aca="false">IF(I3365&gt;=2,F3365*$K$2,"")</f>
        <v/>
      </c>
      <c r="L3365" s="22" t="str">
        <f aca="false">IF(I3365&gt;=3,F3365*$L$2,"")</f>
        <v/>
      </c>
      <c r="M3365" s="22" t="str">
        <f aca="false">IF(I3365&gt;=4,F3365*$M$2,"")</f>
        <v/>
      </c>
      <c r="N3365" s="16" t="n">
        <v>0</v>
      </c>
      <c r="O3365" s="16" t="n">
        <v>0</v>
      </c>
      <c r="P3365" s="23" t="n">
        <v>0</v>
      </c>
      <c r="Q3365" s="22"/>
      <c r="R3365" s="38"/>
      <c r="S3365" s="25" t="n">
        <f aca="false">SUM(F3365,H3365,J3365,K3365,L3365,M3365)</f>
        <v>599.32366428</v>
      </c>
      <c r="T3365" s="25" t="n">
        <f aca="false">SUM(F3365,H3365,J3365,K3365,L3365,M3365,Q3365)</f>
        <v>599.32366428</v>
      </c>
      <c r="AMH3365" s="13"/>
      <c r="AMI3365" s="0"/>
      <c r="AMJ3365" s="0"/>
    </row>
    <row r="3366" s="39" customFormat="true" ht="13.8" hidden="false" customHeight="false" outlineLevel="0" collapsed="false">
      <c r="A3366" s="27" t="n">
        <v>40313069</v>
      </c>
      <c r="B3366" s="28" t="s">
        <v>3395</v>
      </c>
      <c r="C3366" s="29" t="n">
        <v>0.1</v>
      </c>
      <c r="D3366" s="29" t="s">
        <v>2637</v>
      </c>
      <c r="E3366" s="27" t="s">
        <v>50</v>
      </c>
      <c r="F3366" s="19" t="n">
        <f aca="false">IF(C3366="",VLOOKUP(E3366,'PORTE E UCO'!$A$5:$D$46,4,0),VLOOKUP(E3366,'PORTE E UCO'!$A$5:$D$46,4,0)*C3366)</f>
        <v>1.7661556</v>
      </c>
      <c r="G3366" s="30" t="n">
        <v>1.647</v>
      </c>
      <c r="H3366" s="21" t="n">
        <f aca="false">G3366*$R$2</f>
        <v>32.402471904</v>
      </c>
      <c r="I3366" s="27" t="n">
        <v>0</v>
      </c>
      <c r="J3366" s="22" t="str">
        <f aca="false">IF(I3366&gt;=1,F3366*$J$2,"")</f>
        <v/>
      </c>
      <c r="K3366" s="22" t="str">
        <f aca="false">IF(I3366&gt;=2,F3366*$K$2,"")</f>
        <v/>
      </c>
      <c r="L3366" s="22" t="str">
        <f aca="false">IF(I3366&gt;=3,F3366*$L$2,"")</f>
        <v/>
      </c>
      <c r="M3366" s="22" t="str">
        <f aca="false">IF(I3366&gt;=4,F3366*$M$2,"")</f>
        <v/>
      </c>
      <c r="N3366" s="27" t="n">
        <v>0</v>
      </c>
      <c r="O3366" s="27" t="n">
        <v>0</v>
      </c>
      <c r="P3366" s="31" t="n">
        <v>0</v>
      </c>
      <c r="Q3366" s="32"/>
      <c r="R3366" s="38"/>
      <c r="S3366" s="25" t="n">
        <f aca="false">SUM(F3366,H3366,J3366,K3366,L3366,M3366)</f>
        <v>34.168627504</v>
      </c>
      <c r="T3366" s="25" t="n">
        <f aca="false">SUM(F3366,H3366,J3366,K3366,L3366,M3366,Q3366)</f>
        <v>34.168627504</v>
      </c>
      <c r="AMH3366" s="13"/>
      <c r="AMI3366" s="0"/>
      <c r="AMJ3366" s="0"/>
    </row>
    <row r="3367" s="39" customFormat="true" ht="13.8" hidden="false" customHeight="false" outlineLevel="0" collapsed="false">
      <c r="A3367" s="16" t="n">
        <v>40313077</v>
      </c>
      <c r="B3367" s="17" t="s">
        <v>3396</v>
      </c>
      <c r="C3367" s="18" t="n">
        <v>0.1</v>
      </c>
      <c r="D3367" s="18" t="s">
        <v>2637</v>
      </c>
      <c r="E3367" s="16" t="s">
        <v>50</v>
      </c>
      <c r="F3367" s="19" t="n">
        <f aca="false">IF(C3367="",VLOOKUP(E3367,'PORTE E UCO'!$A$5:$D$46,4,0),VLOOKUP(E3367,'PORTE E UCO'!$A$5:$D$46,4,0)*C3367)</f>
        <v>1.7661556</v>
      </c>
      <c r="G3367" s="20" t="n">
        <v>2.097</v>
      </c>
      <c r="H3367" s="21" t="n">
        <f aca="false">G3367*$R$2</f>
        <v>41.255606304</v>
      </c>
      <c r="I3367" s="16" t="n">
        <v>0</v>
      </c>
      <c r="J3367" s="22" t="str">
        <f aca="false">IF(I3367&gt;=1,F3367*$J$2,"")</f>
        <v/>
      </c>
      <c r="K3367" s="22" t="str">
        <f aca="false">IF(I3367&gt;=2,F3367*$K$2,"")</f>
        <v/>
      </c>
      <c r="L3367" s="22" t="str">
        <f aca="false">IF(I3367&gt;=3,F3367*$L$2,"")</f>
        <v/>
      </c>
      <c r="M3367" s="22" t="str">
        <f aca="false">IF(I3367&gt;=4,F3367*$M$2,"")</f>
        <v/>
      </c>
      <c r="N3367" s="16" t="n">
        <v>0</v>
      </c>
      <c r="O3367" s="16" t="n">
        <v>0</v>
      </c>
      <c r="P3367" s="23" t="n">
        <v>0</v>
      </c>
      <c r="Q3367" s="22"/>
      <c r="R3367" s="38"/>
      <c r="S3367" s="25" t="n">
        <f aca="false">SUM(F3367,H3367,J3367,K3367,L3367,M3367)</f>
        <v>43.021761904</v>
      </c>
      <c r="T3367" s="25" t="n">
        <f aca="false">SUM(F3367,H3367,J3367,K3367,L3367,M3367,Q3367)</f>
        <v>43.021761904</v>
      </c>
      <c r="AMH3367" s="13"/>
      <c r="AMI3367" s="0"/>
      <c r="AMJ3367" s="0"/>
    </row>
    <row r="3368" s="39" customFormat="true" ht="13.8" hidden="false" customHeight="false" outlineLevel="0" collapsed="false">
      <c r="A3368" s="27" t="n">
        <v>40313085</v>
      </c>
      <c r="B3368" s="28" t="s">
        <v>3397</v>
      </c>
      <c r="C3368" s="29" t="n">
        <v>0.04</v>
      </c>
      <c r="D3368" s="29" t="s">
        <v>2637</v>
      </c>
      <c r="E3368" s="27" t="s">
        <v>50</v>
      </c>
      <c r="F3368" s="19" t="n">
        <f aca="false">IF(C3368="",VLOOKUP(E3368,'PORTE E UCO'!$A$5:$D$46,4,0),VLOOKUP(E3368,'PORTE E UCO'!$A$5:$D$46,4,0)*C3368)</f>
        <v>0.70646224</v>
      </c>
      <c r="G3368" s="30" t="n">
        <v>1.053</v>
      </c>
      <c r="H3368" s="21" t="n">
        <f aca="false">G3368*$R$2</f>
        <v>20.716334496</v>
      </c>
      <c r="I3368" s="27" t="n">
        <v>0</v>
      </c>
      <c r="J3368" s="22" t="str">
        <f aca="false">IF(I3368&gt;=1,F3368*$J$2,"")</f>
        <v/>
      </c>
      <c r="K3368" s="22" t="str">
        <f aca="false">IF(I3368&gt;=2,F3368*$K$2,"")</f>
        <v/>
      </c>
      <c r="L3368" s="22" t="str">
        <f aca="false">IF(I3368&gt;=3,F3368*$L$2,"")</f>
        <v/>
      </c>
      <c r="M3368" s="22" t="str">
        <f aca="false">IF(I3368&gt;=4,F3368*$M$2,"")</f>
        <v/>
      </c>
      <c r="N3368" s="27" t="n">
        <v>0</v>
      </c>
      <c r="O3368" s="27" t="n">
        <v>0</v>
      </c>
      <c r="P3368" s="31" t="n">
        <v>0</v>
      </c>
      <c r="Q3368" s="32"/>
      <c r="R3368" s="38"/>
      <c r="S3368" s="25" t="n">
        <f aca="false">SUM(F3368,H3368,J3368,K3368,L3368,M3368)</f>
        <v>21.422796736</v>
      </c>
      <c r="T3368" s="25" t="n">
        <f aca="false">SUM(F3368,H3368,J3368,K3368,L3368,M3368,Q3368)</f>
        <v>21.422796736</v>
      </c>
      <c r="AMH3368" s="13"/>
      <c r="AMI3368" s="0"/>
      <c r="AMJ3368" s="0"/>
    </row>
    <row r="3369" s="39" customFormat="true" ht="14.95" hidden="false" customHeight="false" outlineLevel="0" collapsed="false">
      <c r="A3369" s="16" t="n">
        <v>40313093</v>
      </c>
      <c r="B3369" s="17" t="s">
        <v>3398</v>
      </c>
      <c r="C3369" s="18" t="n">
        <v>0.04</v>
      </c>
      <c r="D3369" s="18" t="s">
        <v>2637</v>
      </c>
      <c r="E3369" s="16" t="s">
        <v>50</v>
      </c>
      <c r="F3369" s="19" t="n">
        <f aca="false">IF(C3369="",VLOOKUP(E3369,'PORTE E UCO'!$A$5:$D$46,4,0),VLOOKUP(E3369,'PORTE E UCO'!$A$5:$D$46,4,0)*C3369)</f>
        <v>0.70646224</v>
      </c>
      <c r="G3369" s="20" t="n">
        <v>0.9</v>
      </c>
      <c r="H3369" s="21" t="n">
        <f aca="false">G3369*$R$2</f>
        <v>17.7062688</v>
      </c>
      <c r="I3369" s="16" t="n">
        <v>0</v>
      </c>
      <c r="J3369" s="22" t="str">
        <f aca="false">IF(I3369&gt;=1,F3369*$J$2,"")</f>
        <v/>
      </c>
      <c r="K3369" s="22" t="str">
        <f aca="false">IF(I3369&gt;=2,F3369*$K$2,"")</f>
        <v/>
      </c>
      <c r="L3369" s="22" t="str">
        <f aca="false">IF(I3369&gt;=3,F3369*$L$2,"")</f>
        <v/>
      </c>
      <c r="M3369" s="22" t="str">
        <f aca="false">IF(I3369&gt;=4,F3369*$M$2,"")</f>
        <v/>
      </c>
      <c r="N3369" s="16" t="n">
        <v>0</v>
      </c>
      <c r="O3369" s="16" t="n">
        <v>0</v>
      </c>
      <c r="P3369" s="23" t="n">
        <v>0</v>
      </c>
      <c r="Q3369" s="22"/>
      <c r="R3369" s="38"/>
      <c r="S3369" s="25" t="n">
        <f aca="false">SUM(F3369,H3369,J3369,K3369,L3369,M3369)</f>
        <v>18.41273104</v>
      </c>
      <c r="T3369" s="25" t="n">
        <f aca="false">SUM(F3369,H3369,J3369,K3369,L3369,M3369,Q3369)</f>
        <v>18.41273104</v>
      </c>
      <c r="AMH3369" s="13"/>
      <c r="AMI3369" s="0"/>
      <c r="AMJ3369" s="0"/>
    </row>
    <row r="3370" s="39" customFormat="true" ht="13.8" hidden="false" customHeight="false" outlineLevel="0" collapsed="false">
      <c r="A3370" s="27" t="n">
        <v>40313107</v>
      </c>
      <c r="B3370" s="28" t="s">
        <v>3399</v>
      </c>
      <c r="C3370" s="29" t="n">
        <v>0.1</v>
      </c>
      <c r="D3370" s="29" t="s">
        <v>2637</v>
      </c>
      <c r="E3370" s="27" t="s">
        <v>50</v>
      </c>
      <c r="F3370" s="19" t="n">
        <f aca="false">IF(C3370="",VLOOKUP(E3370,'PORTE E UCO'!$A$5:$D$46,4,0),VLOOKUP(E3370,'PORTE E UCO'!$A$5:$D$46,4,0)*C3370)</f>
        <v>1.7661556</v>
      </c>
      <c r="G3370" s="30" t="n">
        <v>2.727</v>
      </c>
      <c r="H3370" s="21" t="n">
        <f aca="false">G3370*$R$2</f>
        <v>53.649994464</v>
      </c>
      <c r="I3370" s="27" t="n">
        <v>0</v>
      </c>
      <c r="J3370" s="22" t="str">
        <f aca="false">IF(I3370&gt;=1,F3370*$J$2,"")</f>
        <v/>
      </c>
      <c r="K3370" s="22" t="str">
        <f aca="false">IF(I3370&gt;=2,F3370*$K$2,"")</f>
        <v/>
      </c>
      <c r="L3370" s="22" t="str">
        <f aca="false">IF(I3370&gt;=3,F3370*$L$2,"")</f>
        <v/>
      </c>
      <c r="M3370" s="22" t="str">
        <f aca="false">IF(I3370&gt;=4,F3370*$M$2,"")</f>
        <v/>
      </c>
      <c r="N3370" s="27" t="n">
        <v>0</v>
      </c>
      <c r="O3370" s="27" t="n">
        <v>0</v>
      </c>
      <c r="P3370" s="31" t="n">
        <v>0</v>
      </c>
      <c r="Q3370" s="32"/>
      <c r="R3370" s="38"/>
      <c r="S3370" s="25" t="n">
        <f aca="false">SUM(F3370,H3370,J3370,K3370,L3370,M3370)</f>
        <v>55.416150064</v>
      </c>
      <c r="T3370" s="25" t="n">
        <f aca="false">SUM(F3370,H3370,J3370,K3370,L3370,M3370,Q3370)</f>
        <v>55.416150064</v>
      </c>
      <c r="AMH3370" s="13"/>
      <c r="AMI3370" s="0"/>
      <c r="AMJ3370" s="0"/>
    </row>
    <row r="3371" s="39" customFormat="true" ht="13.8" hidden="false" customHeight="false" outlineLevel="0" collapsed="false">
      <c r="A3371" s="16" t="n">
        <v>40313115</v>
      </c>
      <c r="B3371" s="17" t="s">
        <v>3400</v>
      </c>
      <c r="C3371" s="18" t="n">
        <v>0.04</v>
      </c>
      <c r="D3371" s="18" t="s">
        <v>2637</v>
      </c>
      <c r="E3371" s="16" t="s">
        <v>50</v>
      </c>
      <c r="F3371" s="19" t="n">
        <f aca="false">IF(C3371="",VLOOKUP(E3371,'PORTE E UCO'!$A$5:$D$46,4,0),VLOOKUP(E3371,'PORTE E UCO'!$A$5:$D$46,4,0)*C3371)</f>
        <v>0.70646224</v>
      </c>
      <c r="G3371" s="20" t="n">
        <v>0.9</v>
      </c>
      <c r="H3371" s="21" t="n">
        <f aca="false">G3371*$R$2</f>
        <v>17.7062688</v>
      </c>
      <c r="I3371" s="16" t="n">
        <v>0</v>
      </c>
      <c r="J3371" s="22" t="str">
        <f aca="false">IF(I3371&gt;=1,F3371*$J$2,"")</f>
        <v/>
      </c>
      <c r="K3371" s="22" t="str">
        <f aca="false">IF(I3371&gt;=2,F3371*$K$2,"")</f>
        <v/>
      </c>
      <c r="L3371" s="22" t="str">
        <f aca="false">IF(I3371&gt;=3,F3371*$L$2,"")</f>
        <v/>
      </c>
      <c r="M3371" s="22" t="str">
        <f aca="false">IF(I3371&gt;=4,F3371*$M$2,"")</f>
        <v/>
      </c>
      <c r="N3371" s="16" t="n">
        <v>0</v>
      </c>
      <c r="O3371" s="16" t="n">
        <v>0</v>
      </c>
      <c r="P3371" s="23" t="n">
        <v>0</v>
      </c>
      <c r="Q3371" s="22"/>
      <c r="R3371" s="38"/>
      <c r="S3371" s="25" t="n">
        <f aca="false">SUM(F3371,H3371,J3371,K3371,L3371,M3371)</f>
        <v>18.41273104</v>
      </c>
      <c r="T3371" s="25" t="n">
        <f aca="false">SUM(F3371,H3371,J3371,K3371,L3371,M3371,Q3371)</f>
        <v>18.41273104</v>
      </c>
      <c r="AMH3371" s="13"/>
      <c r="AMI3371" s="0"/>
      <c r="AMJ3371" s="0"/>
    </row>
    <row r="3372" s="39" customFormat="true" ht="13.8" hidden="false" customHeight="false" outlineLevel="0" collapsed="false">
      <c r="A3372" s="27" t="n">
        <v>40313123</v>
      </c>
      <c r="B3372" s="28" t="s">
        <v>3401</v>
      </c>
      <c r="C3372" s="29" t="n">
        <v>0.04</v>
      </c>
      <c r="D3372" s="29" t="s">
        <v>2637</v>
      </c>
      <c r="E3372" s="27" t="s">
        <v>50</v>
      </c>
      <c r="F3372" s="19" t="n">
        <f aca="false">IF(C3372="",VLOOKUP(E3372,'PORTE E UCO'!$A$5:$D$46,4,0),VLOOKUP(E3372,'PORTE E UCO'!$A$5:$D$46,4,0)*C3372)</f>
        <v>0.70646224</v>
      </c>
      <c r="G3372" s="30" t="n">
        <v>1.44</v>
      </c>
      <c r="H3372" s="21" t="n">
        <f aca="false">G3372*$R$2</f>
        <v>28.33003008</v>
      </c>
      <c r="I3372" s="27" t="n">
        <v>0</v>
      </c>
      <c r="J3372" s="22" t="str">
        <f aca="false">IF(I3372&gt;=1,F3372*$J$2,"")</f>
        <v/>
      </c>
      <c r="K3372" s="22" t="str">
        <f aca="false">IF(I3372&gt;=2,F3372*$K$2,"")</f>
        <v/>
      </c>
      <c r="L3372" s="22" t="str">
        <f aca="false">IF(I3372&gt;=3,F3372*$L$2,"")</f>
        <v/>
      </c>
      <c r="M3372" s="22" t="str">
        <f aca="false">IF(I3372&gt;=4,F3372*$M$2,"")</f>
        <v/>
      </c>
      <c r="N3372" s="27" t="n">
        <v>0</v>
      </c>
      <c r="O3372" s="27" t="n">
        <v>0</v>
      </c>
      <c r="P3372" s="31" t="n">
        <v>0</v>
      </c>
      <c r="Q3372" s="32"/>
      <c r="R3372" s="38"/>
      <c r="S3372" s="25" t="n">
        <f aca="false">SUM(F3372,H3372,J3372,K3372,L3372,M3372)</f>
        <v>29.03649232</v>
      </c>
      <c r="T3372" s="25" t="n">
        <f aca="false">SUM(F3372,H3372,J3372,K3372,L3372,M3372,Q3372)</f>
        <v>29.03649232</v>
      </c>
      <c r="AMH3372" s="13"/>
      <c r="AMI3372" s="0"/>
      <c r="AMJ3372" s="0"/>
    </row>
    <row r="3373" s="39" customFormat="true" ht="13.8" hidden="false" customHeight="false" outlineLevel="0" collapsed="false">
      <c r="A3373" s="16" t="n">
        <v>40313310</v>
      </c>
      <c r="B3373" s="17" t="s">
        <v>3402</v>
      </c>
      <c r="C3373" s="18" t="n">
        <v>0.1</v>
      </c>
      <c r="D3373" s="18" t="s">
        <v>2637</v>
      </c>
      <c r="E3373" s="16" t="s">
        <v>50</v>
      </c>
      <c r="F3373" s="19" t="n">
        <f aca="false">IF(C3373="",VLOOKUP(E3373,'PORTE E UCO'!$A$5:$D$46,4,0),VLOOKUP(E3373,'PORTE E UCO'!$A$5:$D$46,4,0)*C3373)</f>
        <v>1.7661556</v>
      </c>
      <c r="G3373" s="20" t="n">
        <v>3.267</v>
      </c>
      <c r="H3373" s="21" t="n">
        <f aca="false">G3373*$R$2</f>
        <v>64.273755744</v>
      </c>
      <c r="I3373" s="16" t="n">
        <v>0</v>
      </c>
      <c r="J3373" s="22" t="str">
        <f aca="false">IF(I3373&gt;=1,F3373*$J$2,"")</f>
        <v/>
      </c>
      <c r="K3373" s="22" t="str">
        <f aca="false">IF(I3373&gt;=2,F3373*$K$2,"")</f>
        <v/>
      </c>
      <c r="L3373" s="22" t="str">
        <f aca="false">IF(I3373&gt;=3,F3373*$L$2,"")</f>
        <v/>
      </c>
      <c r="M3373" s="22" t="str">
        <f aca="false">IF(I3373&gt;=4,F3373*$M$2,"")</f>
        <v/>
      </c>
      <c r="N3373" s="16" t="n">
        <v>0</v>
      </c>
      <c r="O3373" s="16" t="n">
        <v>0</v>
      </c>
      <c r="P3373" s="23" t="n">
        <v>0</v>
      </c>
      <c r="Q3373" s="22"/>
      <c r="R3373" s="38"/>
      <c r="S3373" s="25" t="n">
        <f aca="false">SUM(F3373,H3373,J3373,K3373,L3373,M3373)</f>
        <v>66.039911344</v>
      </c>
      <c r="T3373" s="25" t="n">
        <f aca="false">SUM(F3373,H3373,J3373,K3373,L3373,M3373,Q3373)</f>
        <v>66.039911344</v>
      </c>
      <c r="AMH3373" s="13"/>
      <c r="AMI3373" s="0"/>
      <c r="AMJ3373" s="0"/>
    </row>
    <row r="3374" s="39" customFormat="true" ht="13.8" hidden="false" customHeight="false" outlineLevel="0" collapsed="false">
      <c r="A3374" s="27" t="n">
        <v>40313131</v>
      </c>
      <c r="B3374" s="28" t="s">
        <v>3403</v>
      </c>
      <c r="C3374" s="29" t="n">
        <v>0.1</v>
      </c>
      <c r="D3374" s="29" t="s">
        <v>2637</v>
      </c>
      <c r="E3374" s="27" t="s">
        <v>50</v>
      </c>
      <c r="F3374" s="19" t="n">
        <f aca="false">IF(C3374="",VLOOKUP(E3374,'PORTE E UCO'!$A$5:$D$46,4,0),VLOOKUP(E3374,'PORTE E UCO'!$A$5:$D$46,4,0)*C3374)</f>
        <v>1.7661556</v>
      </c>
      <c r="G3374" s="30" t="n">
        <v>2.34</v>
      </c>
      <c r="H3374" s="21" t="n">
        <f aca="false">G3374*$R$2</f>
        <v>46.03629888</v>
      </c>
      <c r="I3374" s="27" t="n">
        <v>0</v>
      </c>
      <c r="J3374" s="22" t="str">
        <f aca="false">IF(I3374&gt;=1,F3374*$J$2,"")</f>
        <v/>
      </c>
      <c r="K3374" s="22" t="str">
        <f aca="false">IF(I3374&gt;=2,F3374*$K$2,"")</f>
        <v/>
      </c>
      <c r="L3374" s="22" t="str">
        <f aca="false">IF(I3374&gt;=3,F3374*$L$2,"")</f>
        <v/>
      </c>
      <c r="M3374" s="22" t="str">
        <f aca="false">IF(I3374&gt;=4,F3374*$M$2,"")</f>
        <v/>
      </c>
      <c r="N3374" s="27" t="n">
        <v>0</v>
      </c>
      <c r="O3374" s="27" t="n">
        <v>0</v>
      </c>
      <c r="P3374" s="31" t="n">
        <v>0</v>
      </c>
      <c r="Q3374" s="32"/>
      <c r="R3374" s="38"/>
      <c r="S3374" s="25" t="n">
        <f aca="false">SUM(F3374,H3374,J3374,K3374,L3374,M3374)</f>
        <v>47.80245448</v>
      </c>
      <c r="T3374" s="25" t="n">
        <f aca="false">SUM(F3374,H3374,J3374,K3374,L3374,M3374,Q3374)</f>
        <v>47.80245448</v>
      </c>
      <c r="AMH3374" s="13"/>
      <c r="AMI3374" s="0"/>
      <c r="AMJ3374" s="0"/>
    </row>
    <row r="3375" s="39" customFormat="true" ht="13.8" hidden="false" customHeight="false" outlineLevel="0" collapsed="false">
      <c r="A3375" s="16" t="n">
        <v>40313140</v>
      </c>
      <c r="B3375" s="17" t="s">
        <v>3404</v>
      </c>
      <c r="C3375" s="18" t="n">
        <v>0.1</v>
      </c>
      <c r="D3375" s="18" t="s">
        <v>2637</v>
      </c>
      <c r="E3375" s="16" t="s">
        <v>50</v>
      </c>
      <c r="F3375" s="19" t="n">
        <f aca="false">IF(C3375="",VLOOKUP(E3375,'PORTE E UCO'!$A$5:$D$46,4,0),VLOOKUP(E3375,'PORTE E UCO'!$A$5:$D$46,4,0)*C3375)</f>
        <v>1.7661556</v>
      </c>
      <c r="G3375" s="20" t="n">
        <v>2.097</v>
      </c>
      <c r="H3375" s="21" t="n">
        <f aca="false">G3375*$R$2</f>
        <v>41.255606304</v>
      </c>
      <c r="I3375" s="16" t="n">
        <v>0</v>
      </c>
      <c r="J3375" s="22" t="str">
        <f aca="false">IF(I3375&gt;=1,F3375*$J$2,"")</f>
        <v/>
      </c>
      <c r="K3375" s="22" t="str">
        <f aca="false">IF(I3375&gt;=2,F3375*$K$2,"")</f>
        <v/>
      </c>
      <c r="L3375" s="22" t="str">
        <f aca="false">IF(I3375&gt;=3,F3375*$L$2,"")</f>
        <v/>
      </c>
      <c r="M3375" s="22" t="str">
        <f aca="false">IF(I3375&gt;=4,F3375*$M$2,"")</f>
        <v/>
      </c>
      <c r="N3375" s="16" t="n">
        <v>0</v>
      </c>
      <c r="O3375" s="16" t="n">
        <v>0</v>
      </c>
      <c r="P3375" s="23" t="n">
        <v>0</v>
      </c>
      <c r="Q3375" s="22"/>
      <c r="R3375" s="38"/>
      <c r="S3375" s="25" t="n">
        <f aca="false">SUM(F3375,H3375,J3375,K3375,L3375,M3375)</f>
        <v>43.021761904</v>
      </c>
      <c r="T3375" s="25" t="n">
        <f aca="false">SUM(F3375,H3375,J3375,K3375,L3375,M3375,Q3375)</f>
        <v>43.021761904</v>
      </c>
      <c r="AMH3375" s="13"/>
      <c r="AMI3375" s="0"/>
      <c r="AMJ3375" s="0"/>
    </row>
    <row r="3376" s="39" customFormat="true" ht="13.8" hidden="false" customHeight="false" outlineLevel="0" collapsed="false">
      <c r="A3376" s="27" t="n">
        <v>40313158</v>
      </c>
      <c r="B3376" s="28" t="s">
        <v>3405</v>
      </c>
      <c r="C3376" s="29" t="n">
        <v>0.1</v>
      </c>
      <c r="D3376" s="29" t="s">
        <v>2637</v>
      </c>
      <c r="E3376" s="27" t="s">
        <v>50</v>
      </c>
      <c r="F3376" s="19" t="n">
        <f aca="false">IF(C3376="",VLOOKUP(E3376,'PORTE E UCO'!$A$5:$D$46,4,0),VLOOKUP(E3376,'PORTE E UCO'!$A$5:$D$46,4,0)*C3376)</f>
        <v>1.7661556</v>
      </c>
      <c r="G3376" s="30" t="n">
        <v>1.647</v>
      </c>
      <c r="H3376" s="21" t="n">
        <f aca="false">G3376*$R$2</f>
        <v>32.402471904</v>
      </c>
      <c r="I3376" s="27" t="n">
        <v>0</v>
      </c>
      <c r="J3376" s="22" t="str">
        <f aca="false">IF(I3376&gt;=1,F3376*$J$2,"")</f>
        <v/>
      </c>
      <c r="K3376" s="22" t="str">
        <f aca="false">IF(I3376&gt;=2,F3376*$K$2,"")</f>
        <v/>
      </c>
      <c r="L3376" s="22" t="str">
        <f aca="false">IF(I3376&gt;=3,F3376*$L$2,"")</f>
        <v/>
      </c>
      <c r="M3376" s="22" t="str">
        <f aca="false">IF(I3376&gt;=4,F3376*$M$2,"")</f>
        <v/>
      </c>
      <c r="N3376" s="27" t="n">
        <v>0</v>
      </c>
      <c r="O3376" s="27" t="n">
        <v>0</v>
      </c>
      <c r="P3376" s="31" t="n">
        <v>0</v>
      </c>
      <c r="Q3376" s="32"/>
      <c r="R3376" s="38"/>
      <c r="S3376" s="25" t="n">
        <f aca="false">SUM(F3376,H3376,J3376,K3376,L3376,M3376)</f>
        <v>34.168627504</v>
      </c>
      <c r="T3376" s="25" t="n">
        <f aca="false">SUM(F3376,H3376,J3376,K3376,L3376,M3376,Q3376)</f>
        <v>34.168627504</v>
      </c>
      <c r="AMH3376" s="13"/>
      <c r="AMI3376" s="0"/>
      <c r="AMJ3376" s="0"/>
    </row>
    <row r="3377" s="39" customFormat="true" ht="13.8" hidden="false" customHeight="false" outlineLevel="0" collapsed="false">
      <c r="A3377" s="16" t="n">
        <v>40313166</v>
      </c>
      <c r="B3377" s="17" t="s">
        <v>3406</v>
      </c>
      <c r="C3377" s="18" t="n">
        <v>0.04</v>
      </c>
      <c r="D3377" s="18" t="s">
        <v>2637</v>
      </c>
      <c r="E3377" s="16" t="s">
        <v>50</v>
      </c>
      <c r="F3377" s="19" t="n">
        <f aca="false">IF(C3377="",VLOOKUP(E3377,'PORTE E UCO'!$A$5:$D$46,4,0),VLOOKUP(E3377,'PORTE E UCO'!$A$5:$D$46,4,0)*C3377)</f>
        <v>0.70646224</v>
      </c>
      <c r="G3377" s="20" t="n">
        <v>1.44</v>
      </c>
      <c r="H3377" s="21" t="n">
        <f aca="false">G3377*$R$2</f>
        <v>28.33003008</v>
      </c>
      <c r="I3377" s="16" t="n">
        <v>0</v>
      </c>
      <c r="J3377" s="22" t="str">
        <f aca="false">IF(I3377&gt;=1,F3377*$J$2,"")</f>
        <v/>
      </c>
      <c r="K3377" s="22" t="str">
        <f aca="false">IF(I3377&gt;=2,F3377*$K$2,"")</f>
        <v/>
      </c>
      <c r="L3377" s="22" t="str">
        <f aca="false">IF(I3377&gt;=3,F3377*$L$2,"")</f>
        <v/>
      </c>
      <c r="M3377" s="22" t="str">
        <f aca="false">IF(I3377&gt;=4,F3377*$M$2,"")</f>
        <v/>
      </c>
      <c r="N3377" s="16" t="n">
        <v>0</v>
      </c>
      <c r="O3377" s="16" t="n">
        <v>0</v>
      </c>
      <c r="P3377" s="23" t="n">
        <v>0</v>
      </c>
      <c r="Q3377" s="22"/>
      <c r="R3377" s="38"/>
      <c r="S3377" s="25" t="n">
        <f aca="false">SUM(F3377,H3377,J3377,K3377,L3377,M3377)</f>
        <v>29.03649232</v>
      </c>
      <c r="T3377" s="25" t="n">
        <f aca="false">SUM(F3377,H3377,J3377,K3377,L3377,M3377,Q3377)</f>
        <v>29.03649232</v>
      </c>
      <c r="AMH3377" s="13"/>
      <c r="AMI3377" s="0"/>
      <c r="AMJ3377" s="0"/>
    </row>
    <row r="3378" s="39" customFormat="true" ht="13.8" hidden="false" customHeight="false" outlineLevel="0" collapsed="false">
      <c r="A3378" s="27" t="n">
        <v>40313174</v>
      </c>
      <c r="B3378" s="28" t="s">
        <v>3407</v>
      </c>
      <c r="C3378" s="29" t="n">
        <v>0.1</v>
      </c>
      <c r="D3378" s="29" t="s">
        <v>2637</v>
      </c>
      <c r="E3378" s="27" t="s">
        <v>50</v>
      </c>
      <c r="F3378" s="19" t="n">
        <f aca="false">IF(C3378="",VLOOKUP(E3378,'PORTE E UCO'!$A$5:$D$46,4,0),VLOOKUP(E3378,'PORTE E UCO'!$A$5:$D$46,4,0)*C3378)</f>
        <v>1.7661556</v>
      </c>
      <c r="G3378" s="30" t="n">
        <v>2.097</v>
      </c>
      <c r="H3378" s="21" t="n">
        <f aca="false">G3378*$R$2</f>
        <v>41.255606304</v>
      </c>
      <c r="I3378" s="27" t="n">
        <v>0</v>
      </c>
      <c r="J3378" s="22" t="str">
        <f aca="false">IF(I3378&gt;=1,F3378*$J$2,"")</f>
        <v/>
      </c>
      <c r="K3378" s="22" t="str">
        <f aca="false">IF(I3378&gt;=2,F3378*$K$2,"")</f>
        <v/>
      </c>
      <c r="L3378" s="22" t="str">
        <f aca="false">IF(I3378&gt;=3,F3378*$L$2,"")</f>
        <v/>
      </c>
      <c r="M3378" s="22" t="str">
        <f aca="false">IF(I3378&gt;=4,F3378*$M$2,"")</f>
        <v/>
      </c>
      <c r="N3378" s="27" t="n">
        <v>0</v>
      </c>
      <c r="O3378" s="27" t="n">
        <v>0</v>
      </c>
      <c r="P3378" s="31" t="n">
        <v>0</v>
      </c>
      <c r="Q3378" s="32"/>
      <c r="R3378" s="38"/>
      <c r="S3378" s="25" t="n">
        <f aca="false">SUM(F3378,H3378,J3378,K3378,L3378,M3378)</f>
        <v>43.021761904</v>
      </c>
      <c r="T3378" s="25" t="n">
        <f aca="false">SUM(F3378,H3378,J3378,K3378,L3378,M3378,Q3378)</f>
        <v>43.021761904</v>
      </c>
      <c r="AMH3378" s="13"/>
      <c r="AMI3378" s="0"/>
      <c r="AMJ3378" s="0"/>
    </row>
    <row r="3379" s="39" customFormat="true" ht="13.8" hidden="false" customHeight="false" outlineLevel="0" collapsed="false">
      <c r="A3379" s="16" t="n">
        <v>40313182</v>
      </c>
      <c r="B3379" s="17" t="s">
        <v>3408</v>
      </c>
      <c r="C3379" s="18" t="n">
        <v>0.04</v>
      </c>
      <c r="D3379" s="18" t="s">
        <v>2637</v>
      </c>
      <c r="E3379" s="16" t="s">
        <v>50</v>
      </c>
      <c r="F3379" s="19" t="n">
        <f aca="false">IF(C3379="",VLOOKUP(E3379,'PORTE E UCO'!$A$5:$D$46,4,0),VLOOKUP(E3379,'PORTE E UCO'!$A$5:$D$46,4,0)*C3379)</f>
        <v>0.70646224</v>
      </c>
      <c r="G3379" s="20" t="n">
        <v>0.9</v>
      </c>
      <c r="H3379" s="21" t="n">
        <f aca="false">G3379*$R$2</f>
        <v>17.7062688</v>
      </c>
      <c r="I3379" s="16" t="n">
        <v>0</v>
      </c>
      <c r="J3379" s="22" t="str">
        <f aca="false">IF(I3379&gt;=1,F3379*$J$2,"")</f>
        <v/>
      </c>
      <c r="K3379" s="22" t="str">
        <f aca="false">IF(I3379&gt;=2,F3379*$K$2,"")</f>
        <v/>
      </c>
      <c r="L3379" s="22" t="str">
        <f aca="false">IF(I3379&gt;=3,F3379*$L$2,"")</f>
        <v/>
      </c>
      <c r="M3379" s="22" t="str">
        <f aca="false">IF(I3379&gt;=4,F3379*$M$2,"")</f>
        <v/>
      </c>
      <c r="N3379" s="16" t="n">
        <v>0</v>
      </c>
      <c r="O3379" s="16" t="n">
        <v>0</v>
      </c>
      <c r="P3379" s="23" t="n">
        <v>0</v>
      </c>
      <c r="Q3379" s="22"/>
      <c r="R3379" s="38"/>
      <c r="S3379" s="25" t="n">
        <f aca="false">SUM(F3379,H3379,J3379,K3379,L3379,M3379)</f>
        <v>18.41273104</v>
      </c>
      <c r="T3379" s="25" t="n">
        <f aca="false">SUM(F3379,H3379,J3379,K3379,L3379,M3379,Q3379)</f>
        <v>18.41273104</v>
      </c>
      <c r="AMH3379" s="13"/>
      <c r="AMI3379" s="0"/>
      <c r="AMJ3379" s="0"/>
    </row>
    <row r="3380" s="39" customFormat="true" ht="14.95" hidden="false" customHeight="false" outlineLevel="0" collapsed="false">
      <c r="A3380" s="27" t="n">
        <v>40313190</v>
      </c>
      <c r="B3380" s="28" t="s">
        <v>3409</v>
      </c>
      <c r="C3380" s="29" t="n">
        <v>0.1</v>
      </c>
      <c r="D3380" s="29" t="s">
        <v>2637</v>
      </c>
      <c r="E3380" s="27" t="s">
        <v>50</v>
      </c>
      <c r="F3380" s="19" t="n">
        <f aca="false">IF(C3380="",VLOOKUP(E3380,'PORTE E UCO'!$A$5:$D$46,4,0),VLOOKUP(E3380,'PORTE E UCO'!$A$5:$D$46,4,0)*C3380)</f>
        <v>1.7661556</v>
      </c>
      <c r="G3380" s="30" t="n">
        <v>2.727</v>
      </c>
      <c r="H3380" s="21" t="n">
        <f aca="false">G3380*$R$2</f>
        <v>53.649994464</v>
      </c>
      <c r="I3380" s="27" t="n">
        <v>0</v>
      </c>
      <c r="J3380" s="22" t="str">
        <f aca="false">IF(I3380&gt;=1,F3380*$J$2,"")</f>
        <v/>
      </c>
      <c r="K3380" s="22" t="str">
        <f aca="false">IF(I3380&gt;=2,F3380*$K$2,"")</f>
        <v/>
      </c>
      <c r="L3380" s="22" t="str">
        <f aca="false">IF(I3380&gt;=3,F3380*$L$2,"")</f>
        <v/>
      </c>
      <c r="M3380" s="22" t="str">
        <f aca="false">IF(I3380&gt;=4,F3380*$M$2,"")</f>
        <v/>
      </c>
      <c r="N3380" s="27" t="n">
        <v>0</v>
      </c>
      <c r="O3380" s="27" t="n">
        <v>0</v>
      </c>
      <c r="P3380" s="31" t="n">
        <v>0</v>
      </c>
      <c r="Q3380" s="32"/>
      <c r="R3380" s="38"/>
      <c r="S3380" s="25" t="n">
        <f aca="false">SUM(F3380,H3380,J3380,K3380,L3380,M3380)</f>
        <v>55.416150064</v>
      </c>
      <c r="T3380" s="25" t="n">
        <f aca="false">SUM(F3380,H3380,J3380,K3380,L3380,M3380,Q3380)</f>
        <v>55.416150064</v>
      </c>
      <c r="AMH3380" s="13"/>
      <c r="AMI3380" s="0"/>
      <c r="AMJ3380" s="0"/>
    </row>
    <row r="3381" s="39" customFormat="true" ht="13.8" hidden="false" customHeight="false" outlineLevel="0" collapsed="false">
      <c r="A3381" s="16" t="n">
        <v>40313204</v>
      </c>
      <c r="B3381" s="17" t="s">
        <v>3410</v>
      </c>
      <c r="C3381" s="18" t="n">
        <v>0.1</v>
      </c>
      <c r="D3381" s="18" t="s">
        <v>2637</v>
      </c>
      <c r="E3381" s="16" t="s">
        <v>50</v>
      </c>
      <c r="F3381" s="19" t="n">
        <f aca="false">IF(C3381="",VLOOKUP(E3381,'PORTE E UCO'!$A$5:$D$46,4,0),VLOOKUP(E3381,'PORTE E UCO'!$A$5:$D$46,4,0)*C3381)</f>
        <v>1.7661556</v>
      </c>
      <c r="G3381" s="20" t="n">
        <v>1.647</v>
      </c>
      <c r="H3381" s="21" t="n">
        <f aca="false">G3381*$R$2</f>
        <v>32.402471904</v>
      </c>
      <c r="I3381" s="16" t="n">
        <v>0</v>
      </c>
      <c r="J3381" s="22" t="str">
        <f aca="false">IF(I3381&gt;=1,F3381*$J$2,"")</f>
        <v/>
      </c>
      <c r="K3381" s="22" t="str">
        <f aca="false">IF(I3381&gt;=2,F3381*$K$2,"")</f>
        <v/>
      </c>
      <c r="L3381" s="22" t="str">
        <f aca="false">IF(I3381&gt;=3,F3381*$L$2,"")</f>
        <v/>
      </c>
      <c r="M3381" s="22" t="str">
        <f aca="false">IF(I3381&gt;=4,F3381*$M$2,"")</f>
        <v/>
      </c>
      <c r="N3381" s="16" t="n">
        <v>0</v>
      </c>
      <c r="O3381" s="16" t="n">
        <v>0</v>
      </c>
      <c r="P3381" s="23" t="n">
        <v>0</v>
      </c>
      <c r="Q3381" s="22"/>
      <c r="R3381" s="38"/>
      <c r="S3381" s="25" t="n">
        <f aca="false">SUM(F3381,H3381,J3381,K3381,L3381,M3381)</f>
        <v>34.168627504</v>
      </c>
      <c r="T3381" s="25" t="n">
        <f aca="false">SUM(F3381,H3381,J3381,K3381,L3381,M3381,Q3381)</f>
        <v>34.168627504</v>
      </c>
      <c r="AMH3381" s="13"/>
      <c r="AMI3381" s="0"/>
      <c r="AMJ3381" s="0"/>
    </row>
    <row r="3382" s="39" customFormat="true" ht="13.8" hidden="false" customHeight="false" outlineLevel="0" collapsed="false">
      <c r="A3382" s="27" t="n">
        <v>40313344</v>
      </c>
      <c r="B3382" s="28" t="s">
        <v>3411</v>
      </c>
      <c r="C3382" s="29" t="n">
        <v>0.1</v>
      </c>
      <c r="D3382" s="29" t="s">
        <v>2637</v>
      </c>
      <c r="E3382" s="27" t="s">
        <v>50</v>
      </c>
      <c r="F3382" s="19" t="n">
        <f aca="false">IF(C3382="",VLOOKUP(E3382,'PORTE E UCO'!$A$5:$D$46,4,0),VLOOKUP(E3382,'PORTE E UCO'!$A$5:$D$46,4,0)*C3382)</f>
        <v>1.7661556</v>
      </c>
      <c r="G3382" s="30" t="n">
        <v>2.727</v>
      </c>
      <c r="H3382" s="21" t="n">
        <f aca="false">G3382*$R$2</f>
        <v>53.649994464</v>
      </c>
      <c r="I3382" s="27" t="n">
        <v>0</v>
      </c>
      <c r="J3382" s="22" t="str">
        <f aca="false">IF(I3382&gt;=1,F3382*$J$2,"")</f>
        <v/>
      </c>
      <c r="K3382" s="22" t="str">
        <f aca="false">IF(I3382&gt;=2,F3382*$K$2,"")</f>
        <v/>
      </c>
      <c r="L3382" s="22" t="str">
        <f aca="false">IF(I3382&gt;=3,F3382*$L$2,"")</f>
        <v/>
      </c>
      <c r="M3382" s="22" t="str">
        <f aca="false">IF(I3382&gt;=4,F3382*$M$2,"")</f>
        <v/>
      </c>
      <c r="N3382" s="27" t="n">
        <v>0</v>
      </c>
      <c r="O3382" s="27" t="n">
        <v>0</v>
      </c>
      <c r="P3382" s="31" t="n">
        <v>0</v>
      </c>
      <c r="Q3382" s="32"/>
      <c r="R3382" s="38"/>
      <c r="S3382" s="25" t="n">
        <f aca="false">SUM(F3382,H3382,J3382,K3382,L3382,M3382)</f>
        <v>55.416150064</v>
      </c>
      <c r="T3382" s="25" t="n">
        <f aca="false">SUM(F3382,H3382,J3382,K3382,L3382,M3382,Q3382)</f>
        <v>55.416150064</v>
      </c>
      <c r="AMH3382" s="13"/>
      <c r="AMI3382" s="0"/>
      <c r="AMJ3382" s="0"/>
    </row>
    <row r="3383" s="39" customFormat="true" ht="13.8" hidden="false" customHeight="false" outlineLevel="0" collapsed="false">
      <c r="A3383" s="16" t="n">
        <v>40313212</v>
      </c>
      <c r="B3383" s="17" t="s">
        <v>3412</v>
      </c>
      <c r="C3383" s="18" t="n">
        <v>0.04</v>
      </c>
      <c r="D3383" s="18" t="s">
        <v>2637</v>
      </c>
      <c r="E3383" s="16" t="s">
        <v>50</v>
      </c>
      <c r="F3383" s="19" t="n">
        <f aca="false">IF(C3383="",VLOOKUP(E3383,'PORTE E UCO'!$A$5:$D$46,4,0),VLOOKUP(E3383,'PORTE E UCO'!$A$5:$D$46,4,0)*C3383)</f>
        <v>0.70646224</v>
      </c>
      <c r="G3383" s="20" t="n">
        <v>1.647</v>
      </c>
      <c r="H3383" s="21" t="n">
        <f aca="false">G3383*$R$2</f>
        <v>32.402471904</v>
      </c>
      <c r="I3383" s="16" t="n">
        <v>0</v>
      </c>
      <c r="J3383" s="22" t="str">
        <f aca="false">IF(I3383&gt;=1,F3383*$J$2,"")</f>
        <v/>
      </c>
      <c r="K3383" s="22" t="str">
        <f aca="false">IF(I3383&gt;=2,F3383*$K$2,"")</f>
        <v/>
      </c>
      <c r="L3383" s="22" t="str">
        <f aca="false">IF(I3383&gt;=3,F3383*$L$2,"")</f>
        <v/>
      </c>
      <c r="M3383" s="22" t="str">
        <f aca="false">IF(I3383&gt;=4,F3383*$M$2,"")</f>
        <v/>
      </c>
      <c r="N3383" s="16" t="n">
        <v>0</v>
      </c>
      <c r="O3383" s="16" t="n">
        <v>0</v>
      </c>
      <c r="P3383" s="23" t="n">
        <v>0</v>
      </c>
      <c r="Q3383" s="22"/>
      <c r="R3383" s="38"/>
      <c r="S3383" s="25" t="n">
        <f aca="false">SUM(F3383,H3383,J3383,K3383,L3383,M3383)</f>
        <v>33.108934144</v>
      </c>
      <c r="T3383" s="25" t="n">
        <f aca="false">SUM(F3383,H3383,J3383,K3383,L3383,M3383,Q3383)</f>
        <v>33.108934144</v>
      </c>
      <c r="AMH3383" s="13"/>
      <c r="AMI3383" s="0"/>
      <c r="AMJ3383" s="0"/>
    </row>
    <row r="3384" s="39" customFormat="true" ht="13.8" hidden="false" customHeight="false" outlineLevel="0" collapsed="false">
      <c r="A3384" s="27" t="n">
        <v>40313220</v>
      </c>
      <c r="B3384" s="28" t="s">
        <v>3413</v>
      </c>
      <c r="C3384" s="29" t="n">
        <v>0.04</v>
      </c>
      <c r="D3384" s="29" t="s">
        <v>2637</v>
      </c>
      <c r="E3384" s="27" t="s">
        <v>50</v>
      </c>
      <c r="F3384" s="19" t="n">
        <f aca="false">IF(C3384="",VLOOKUP(E3384,'PORTE E UCO'!$A$5:$D$46,4,0),VLOOKUP(E3384,'PORTE E UCO'!$A$5:$D$46,4,0)*C3384)</f>
        <v>0.70646224</v>
      </c>
      <c r="G3384" s="30" t="n">
        <v>1.44</v>
      </c>
      <c r="H3384" s="21" t="n">
        <f aca="false">G3384*$R$2</f>
        <v>28.33003008</v>
      </c>
      <c r="I3384" s="27" t="n">
        <v>0</v>
      </c>
      <c r="J3384" s="22" t="str">
        <f aca="false">IF(I3384&gt;=1,F3384*$J$2,"")</f>
        <v/>
      </c>
      <c r="K3384" s="22" t="str">
        <f aca="false">IF(I3384&gt;=2,F3384*$K$2,"")</f>
        <v/>
      </c>
      <c r="L3384" s="22" t="str">
        <f aca="false">IF(I3384&gt;=3,F3384*$L$2,"")</f>
        <v/>
      </c>
      <c r="M3384" s="22" t="str">
        <f aca="false">IF(I3384&gt;=4,F3384*$M$2,"")</f>
        <v/>
      </c>
      <c r="N3384" s="27" t="n">
        <v>0</v>
      </c>
      <c r="O3384" s="27" t="n">
        <v>0</v>
      </c>
      <c r="P3384" s="31" t="n">
        <v>0</v>
      </c>
      <c r="Q3384" s="32"/>
      <c r="R3384" s="38"/>
      <c r="S3384" s="25" t="n">
        <f aca="false">SUM(F3384,H3384,J3384,K3384,L3384,M3384)</f>
        <v>29.03649232</v>
      </c>
      <c r="T3384" s="25" t="n">
        <f aca="false">SUM(F3384,H3384,J3384,K3384,L3384,M3384,Q3384)</f>
        <v>29.03649232</v>
      </c>
      <c r="AMH3384" s="13"/>
      <c r="AMI3384" s="0"/>
      <c r="AMJ3384" s="0"/>
    </row>
    <row r="3385" s="39" customFormat="true" ht="14.95" hidden="false" customHeight="false" outlineLevel="0" collapsed="false">
      <c r="A3385" s="16" t="n">
        <v>40313239</v>
      </c>
      <c r="B3385" s="17" t="s">
        <v>3414</v>
      </c>
      <c r="C3385" s="18" t="n">
        <v>0.04</v>
      </c>
      <c r="D3385" s="18" t="s">
        <v>2637</v>
      </c>
      <c r="E3385" s="16" t="s">
        <v>50</v>
      </c>
      <c r="F3385" s="19" t="n">
        <f aca="false">IF(C3385="",VLOOKUP(E3385,'PORTE E UCO'!$A$5:$D$46,4,0),VLOOKUP(E3385,'PORTE E UCO'!$A$5:$D$46,4,0)*C3385)</f>
        <v>0.70646224</v>
      </c>
      <c r="G3385" s="20" t="n">
        <v>1.44</v>
      </c>
      <c r="H3385" s="21" t="n">
        <f aca="false">G3385*$R$2</f>
        <v>28.33003008</v>
      </c>
      <c r="I3385" s="16" t="n">
        <v>0</v>
      </c>
      <c r="J3385" s="22" t="str">
        <f aca="false">IF(I3385&gt;=1,F3385*$J$2,"")</f>
        <v/>
      </c>
      <c r="K3385" s="22" t="str">
        <f aca="false">IF(I3385&gt;=2,F3385*$K$2,"")</f>
        <v/>
      </c>
      <c r="L3385" s="22" t="str">
        <f aca="false">IF(I3385&gt;=3,F3385*$L$2,"")</f>
        <v/>
      </c>
      <c r="M3385" s="22" t="str">
        <f aca="false">IF(I3385&gt;=4,F3385*$M$2,"")</f>
        <v/>
      </c>
      <c r="N3385" s="16" t="n">
        <v>0</v>
      </c>
      <c r="O3385" s="16" t="n">
        <v>0</v>
      </c>
      <c r="P3385" s="23" t="n">
        <v>0</v>
      </c>
      <c r="Q3385" s="22"/>
      <c r="R3385" s="38"/>
      <c r="S3385" s="25" t="n">
        <f aca="false">SUM(F3385,H3385,J3385,K3385,L3385,M3385)</f>
        <v>29.03649232</v>
      </c>
      <c r="T3385" s="25" t="n">
        <f aca="false">SUM(F3385,H3385,J3385,K3385,L3385,M3385,Q3385)</f>
        <v>29.03649232</v>
      </c>
      <c r="AMH3385" s="13"/>
      <c r="AMI3385" s="0"/>
      <c r="AMJ3385" s="0"/>
    </row>
    <row r="3386" s="39" customFormat="true" ht="13.8" hidden="false" customHeight="false" outlineLevel="0" collapsed="false">
      <c r="A3386" s="27" t="n">
        <v>40313247</v>
      </c>
      <c r="B3386" s="28" t="s">
        <v>3415</v>
      </c>
      <c r="C3386" s="29" t="n">
        <v>0.04</v>
      </c>
      <c r="D3386" s="29" t="s">
        <v>2637</v>
      </c>
      <c r="E3386" s="27" t="s">
        <v>50</v>
      </c>
      <c r="F3386" s="19" t="n">
        <f aca="false">IF(C3386="",VLOOKUP(E3386,'PORTE E UCO'!$A$5:$D$46,4,0),VLOOKUP(E3386,'PORTE E UCO'!$A$5:$D$46,4,0)*C3386)</f>
        <v>0.70646224</v>
      </c>
      <c r="G3386" s="30" t="n">
        <v>1.44</v>
      </c>
      <c r="H3386" s="21" t="n">
        <f aca="false">G3386*$R$2</f>
        <v>28.33003008</v>
      </c>
      <c r="I3386" s="27" t="n">
        <v>0</v>
      </c>
      <c r="J3386" s="22" t="str">
        <f aca="false">IF(I3386&gt;=1,F3386*$J$2,"")</f>
        <v/>
      </c>
      <c r="K3386" s="22" t="str">
        <f aca="false">IF(I3386&gt;=2,F3386*$K$2,"")</f>
        <v/>
      </c>
      <c r="L3386" s="22" t="str">
        <f aca="false">IF(I3386&gt;=3,F3386*$L$2,"")</f>
        <v/>
      </c>
      <c r="M3386" s="22" t="str">
        <f aca="false">IF(I3386&gt;=4,F3386*$M$2,"")</f>
        <v/>
      </c>
      <c r="N3386" s="27" t="n">
        <v>0</v>
      </c>
      <c r="O3386" s="27" t="n">
        <v>0</v>
      </c>
      <c r="P3386" s="31" t="n">
        <v>0</v>
      </c>
      <c r="Q3386" s="32"/>
      <c r="R3386" s="38"/>
      <c r="S3386" s="25" t="n">
        <f aca="false">SUM(F3386,H3386,J3386,K3386,L3386,M3386)</f>
        <v>29.03649232</v>
      </c>
      <c r="T3386" s="25" t="n">
        <f aca="false">SUM(F3386,H3386,J3386,K3386,L3386,M3386,Q3386)</f>
        <v>29.03649232</v>
      </c>
      <c r="AMH3386" s="13"/>
      <c r="AMI3386" s="0"/>
      <c r="AMJ3386" s="0"/>
    </row>
    <row r="3387" s="39" customFormat="true" ht="13.8" hidden="false" customHeight="false" outlineLevel="0" collapsed="false">
      <c r="A3387" s="16" t="n">
        <v>40313336</v>
      </c>
      <c r="B3387" s="17" t="s">
        <v>3416</v>
      </c>
      <c r="C3387" s="18" t="n">
        <v>0.01</v>
      </c>
      <c r="D3387" s="18" t="s">
        <v>2637</v>
      </c>
      <c r="E3387" s="16" t="s">
        <v>50</v>
      </c>
      <c r="F3387" s="19" t="n">
        <f aca="false">IF(C3387="",VLOOKUP(E3387,'PORTE E UCO'!$A$5:$D$46,4,0),VLOOKUP(E3387,'PORTE E UCO'!$A$5:$D$46,4,0)*C3387)</f>
        <v>0.17661556</v>
      </c>
      <c r="G3387" s="20" t="n">
        <v>1.04</v>
      </c>
      <c r="H3387" s="21" t="n">
        <f aca="false">G3387*$R$2</f>
        <v>20.46057728</v>
      </c>
      <c r="I3387" s="16" t="n">
        <v>0</v>
      </c>
      <c r="J3387" s="22" t="str">
        <f aca="false">IF(I3387&gt;=1,F3387*$J$2,"")</f>
        <v/>
      </c>
      <c r="K3387" s="22" t="str">
        <f aca="false">IF(I3387&gt;=2,F3387*$K$2,"")</f>
        <v/>
      </c>
      <c r="L3387" s="22" t="str">
        <f aca="false">IF(I3387&gt;=3,F3387*$L$2,"")</f>
        <v/>
      </c>
      <c r="M3387" s="22" t="str">
        <f aca="false">IF(I3387&gt;=4,F3387*$M$2,"")</f>
        <v/>
      </c>
      <c r="N3387" s="16" t="n">
        <v>0</v>
      </c>
      <c r="O3387" s="16" t="n">
        <v>0</v>
      </c>
      <c r="P3387" s="23" t="n">
        <v>0</v>
      </c>
      <c r="Q3387" s="22"/>
      <c r="R3387" s="38"/>
      <c r="S3387" s="25" t="n">
        <f aca="false">SUM(F3387,H3387,J3387,K3387,L3387,M3387)</f>
        <v>20.63719284</v>
      </c>
      <c r="T3387" s="25" t="n">
        <f aca="false">SUM(F3387,H3387,J3387,K3387,L3387,M3387,Q3387)</f>
        <v>20.63719284</v>
      </c>
      <c r="AMH3387" s="13"/>
      <c r="AMI3387" s="0"/>
      <c r="AMJ3387" s="0"/>
    </row>
    <row r="3388" s="39" customFormat="true" ht="13.8" hidden="false" customHeight="false" outlineLevel="0" collapsed="false">
      <c r="A3388" s="27" t="n">
        <v>40313255</v>
      </c>
      <c r="B3388" s="28" t="s">
        <v>3417</v>
      </c>
      <c r="C3388" s="29" t="n">
        <v>0.1</v>
      </c>
      <c r="D3388" s="29" t="s">
        <v>2637</v>
      </c>
      <c r="E3388" s="27" t="s">
        <v>50</v>
      </c>
      <c r="F3388" s="19" t="n">
        <f aca="false">IF(C3388="",VLOOKUP(E3388,'PORTE E UCO'!$A$5:$D$46,4,0),VLOOKUP(E3388,'PORTE E UCO'!$A$5:$D$46,4,0)*C3388)</f>
        <v>1.7661556</v>
      </c>
      <c r="G3388" s="30" t="n">
        <v>2.34</v>
      </c>
      <c r="H3388" s="21" t="n">
        <f aca="false">G3388*$R$2</f>
        <v>46.03629888</v>
      </c>
      <c r="I3388" s="27" t="n">
        <v>0</v>
      </c>
      <c r="J3388" s="22" t="str">
        <f aca="false">IF(I3388&gt;=1,F3388*$J$2,"")</f>
        <v/>
      </c>
      <c r="K3388" s="22" t="str">
        <f aca="false">IF(I3388&gt;=2,F3388*$K$2,"")</f>
        <v/>
      </c>
      <c r="L3388" s="22" t="str">
        <f aca="false">IF(I3388&gt;=3,F3388*$L$2,"")</f>
        <v/>
      </c>
      <c r="M3388" s="22" t="str">
        <f aca="false">IF(I3388&gt;=4,F3388*$M$2,"")</f>
        <v/>
      </c>
      <c r="N3388" s="27" t="n">
        <v>0</v>
      </c>
      <c r="O3388" s="27" t="n">
        <v>0</v>
      </c>
      <c r="P3388" s="31" t="n">
        <v>0</v>
      </c>
      <c r="Q3388" s="32"/>
      <c r="R3388" s="38"/>
      <c r="S3388" s="25" t="n">
        <f aca="false">SUM(F3388,H3388,J3388,K3388,L3388,M3388)</f>
        <v>47.80245448</v>
      </c>
      <c r="T3388" s="25" t="n">
        <f aca="false">SUM(F3388,H3388,J3388,K3388,L3388,M3388,Q3388)</f>
        <v>47.80245448</v>
      </c>
      <c r="AMH3388" s="13"/>
      <c r="AMI3388" s="0"/>
      <c r="AMJ3388" s="0"/>
    </row>
    <row r="3389" s="39" customFormat="true" ht="13.8" hidden="false" customHeight="false" outlineLevel="0" collapsed="false">
      <c r="A3389" s="16" t="n">
        <v>40313263</v>
      </c>
      <c r="B3389" s="17" t="s">
        <v>3418</v>
      </c>
      <c r="C3389" s="18" t="n">
        <v>0.04</v>
      </c>
      <c r="D3389" s="18" t="s">
        <v>2637</v>
      </c>
      <c r="E3389" s="16" t="s">
        <v>50</v>
      </c>
      <c r="F3389" s="19" t="n">
        <f aca="false">IF(C3389="",VLOOKUP(E3389,'PORTE E UCO'!$A$5:$D$46,4,0),VLOOKUP(E3389,'PORTE E UCO'!$A$5:$D$46,4,0)*C3389)</f>
        <v>0.70646224</v>
      </c>
      <c r="G3389" s="20" t="n">
        <v>0.72</v>
      </c>
      <c r="H3389" s="21" t="n">
        <f aca="false">G3389*$R$2</f>
        <v>14.16501504</v>
      </c>
      <c r="I3389" s="16" t="n">
        <v>0</v>
      </c>
      <c r="J3389" s="22" t="str">
        <f aca="false">IF(I3389&gt;=1,F3389*$J$2,"")</f>
        <v/>
      </c>
      <c r="K3389" s="22" t="str">
        <f aca="false">IF(I3389&gt;=2,F3389*$K$2,"")</f>
        <v/>
      </c>
      <c r="L3389" s="22" t="str">
        <f aca="false">IF(I3389&gt;=3,F3389*$L$2,"")</f>
        <v/>
      </c>
      <c r="M3389" s="22" t="str">
        <f aca="false">IF(I3389&gt;=4,F3389*$M$2,"")</f>
        <v/>
      </c>
      <c r="N3389" s="16" t="n">
        <v>0</v>
      </c>
      <c r="O3389" s="16" t="n">
        <v>0</v>
      </c>
      <c r="P3389" s="23" t="n">
        <v>0</v>
      </c>
      <c r="Q3389" s="22"/>
      <c r="R3389" s="38"/>
      <c r="S3389" s="25" t="n">
        <f aca="false">SUM(F3389,H3389,J3389,K3389,L3389,M3389)</f>
        <v>14.87147728</v>
      </c>
      <c r="T3389" s="25" t="n">
        <f aca="false">SUM(F3389,H3389,J3389,K3389,L3389,M3389,Q3389)</f>
        <v>14.87147728</v>
      </c>
      <c r="AMH3389" s="13"/>
      <c r="AMI3389" s="0"/>
      <c r="AMJ3389" s="0"/>
    </row>
    <row r="3390" s="39" customFormat="true" ht="13.8" hidden="false" customHeight="false" outlineLevel="0" collapsed="false">
      <c r="A3390" s="27" t="n">
        <v>40313271</v>
      </c>
      <c r="B3390" s="28" t="s">
        <v>3419</v>
      </c>
      <c r="C3390" s="29" t="n">
        <v>0.1</v>
      </c>
      <c r="D3390" s="29" t="s">
        <v>2637</v>
      </c>
      <c r="E3390" s="27" t="s">
        <v>50</v>
      </c>
      <c r="F3390" s="19" t="n">
        <f aca="false">IF(C3390="",VLOOKUP(E3390,'PORTE E UCO'!$A$5:$D$46,4,0),VLOOKUP(E3390,'PORTE E UCO'!$A$5:$D$46,4,0)*C3390)</f>
        <v>1.7661556</v>
      </c>
      <c r="G3390" s="30" t="n">
        <v>2.097</v>
      </c>
      <c r="H3390" s="21" t="n">
        <f aca="false">G3390*$R$2</f>
        <v>41.255606304</v>
      </c>
      <c r="I3390" s="27" t="n">
        <v>0</v>
      </c>
      <c r="J3390" s="22" t="str">
        <f aca="false">IF(I3390&gt;=1,F3390*$J$2,"")</f>
        <v/>
      </c>
      <c r="K3390" s="22" t="str">
        <f aca="false">IF(I3390&gt;=2,F3390*$K$2,"")</f>
        <v/>
      </c>
      <c r="L3390" s="22" t="str">
        <f aca="false">IF(I3390&gt;=3,F3390*$L$2,"")</f>
        <v/>
      </c>
      <c r="M3390" s="22" t="str">
        <f aca="false">IF(I3390&gt;=4,F3390*$M$2,"")</f>
        <v/>
      </c>
      <c r="N3390" s="27" t="n">
        <v>0</v>
      </c>
      <c r="O3390" s="27" t="n">
        <v>0</v>
      </c>
      <c r="P3390" s="31" t="n">
        <v>0</v>
      </c>
      <c r="Q3390" s="32"/>
      <c r="R3390" s="38"/>
      <c r="S3390" s="25" t="n">
        <f aca="false">SUM(F3390,H3390,J3390,K3390,L3390,M3390)</f>
        <v>43.021761904</v>
      </c>
      <c r="T3390" s="25" t="n">
        <f aca="false">SUM(F3390,H3390,J3390,K3390,L3390,M3390,Q3390)</f>
        <v>43.021761904</v>
      </c>
      <c r="AMH3390" s="13"/>
      <c r="AMI3390" s="0"/>
      <c r="AMJ3390" s="0"/>
    </row>
    <row r="3391" s="39" customFormat="true" ht="14.95" hidden="false" customHeight="false" outlineLevel="0" collapsed="false">
      <c r="A3391" s="16" t="n">
        <v>40313280</v>
      </c>
      <c r="B3391" s="17" t="s">
        <v>3420</v>
      </c>
      <c r="C3391" s="18" t="n">
        <v>0.1</v>
      </c>
      <c r="D3391" s="18" t="s">
        <v>2637</v>
      </c>
      <c r="E3391" s="16" t="s">
        <v>50</v>
      </c>
      <c r="F3391" s="19" t="n">
        <f aca="false">IF(C3391="",VLOOKUP(E3391,'PORTE E UCO'!$A$5:$D$46,4,0),VLOOKUP(E3391,'PORTE E UCO'!$A$5:$D$46,4,0)*C3391)</f>
        <v>1.7661556</v>
      </c>
      <c r="G3391" s="20" t="n">
        <v>1.647</v>
      </c>
      <c r="H3391" s="21" t="n">
        <f aca="false">G3391*$R$2</f>
        <v>32.402471904</v>
      </c>
      <c r="I3391" s="16" t="n">
        <v>0</v>
      </c>
      <c r="J3391" s="22" t="str">
        <f aca="false">IF(I3391&gt;=1,F3391*$J$2,"")</f>
        <v/>
      </c>
      <c r="K3391" s="22" t="str">
        <f aca="false">IF(I3391&gt;=2,F3391*$K$2,"")</f>
        <v/>
      </c>
      <c r="L3391" s="22" t="str">
        <f aca="false">IF(I3391&gt;=3,F3391*$L$2,"")</f>
        <v/>
      </c>
      <c r="M3391" s="22" t="str">
        <f aca="false">IF(I3391&gt;=4,F3391*$M$2,"")</f>
        <v/>
      </c>
      <c r="N3391" s="16" t="n">
        <v>0</v>
      </c>
      <c r="O3391" s="16" t="n">
        <v>0</v>
      </c>
      <c r="P3391" s="23" t="n">
        <v>0</v>
      </c>
      <c r="Q3391" s="22"/>
      <c r="R3391" s="38"/>
      <c r="S3391" s="25" t="n">
        <f aca="false">SUM(F3391,H3391,J3391,K3391,L3391,M3391)</f>
        <v>34.168627504</v>
      </c>
      <c r="T3391" s="25" t="n">
        <f aca="false">SUM(F3391,H3391,J3391,K3391,L3391,M3391,Q3391)</f>
        <v>34.168627504</v>
      </c>
      <c r="AMH3391" s="13"/>
      <c r="AMI3391" s="0"/>
      <c r="AMJ3391" s="0"/>
    </row>
    <row r="3392" s="39" customFormat="true" ht="13.8" hidden="false" customHeight="false" outlineLevel="0" collapsed="false">
      <c r="A3392" s="27" t="n">
        <v>40313328</v>
      </c>
      <c r="B3392" s="28" t="s">
        <v>3421</v>
      </c>
      <c r="C3392" s="29" t="n">
        <v>0.1</v>
      </c>
      <c r="D3392" s="29" t="s">
        <v>2637</v>
      </c>
      <c r="E3392" s="27" t="s">
        <v>50</v>
      </c>
      <c r="F3392" s="19" t="n">
        <f aca="false">IF(C3392="",VLOOKUP(E3392,'PORTE E UCO'!$A$5:$D$46,4,0),VLOOKUP(E3392,'PORTE E UCO'!$A$5:$D$46,4,0)*C3392)</f>
        <v>1.7661556</v>
      </c>
      <c r="G3392" s="30" t="n">
        <v>3.267</v>
      </c>
      <c r="H3392" s="21" t="n">
        <f aca="false">G3392*$R$2</f>
        <v>64.273755744</v>
      </c>
      <c r="I3392" s="27" t="n">
        <v>0</v>
      </c>
      <c r="J3392" s="22" t="str">
        <f aca="false">IF(I3392&gt;=1,F3392*$J$2,"")</f>
        <v/>
      </c>
      <c r="K3392" s="22" t="str">
        <f aca="false">IF(I3392&gt;=2,F3392*$K$2,"")</f>
        <v/>
      </c>
      <c r="L3392" s="22" t="str">
        <f aca="false">IF(I3392&gt;=3,F3392*$L$2,"")</f>
        <v/>
      </c>
      <c r="M3392" s="22" t="str">
        <f aca="false">IF(I3392&gt;=4,F3392*$M$2,"")</f>
        <v/>
      </c>
      <c r="N3392" s="27" t="n">
        <v>0</v>
      </c>
      <c r="O3392" s="27" t="n">
        <v>0</v>
      </c>
      <c r="P3392" s="31" t="n">
        <v>0</v>
      </c>
      <c r="Q3392" s="32"/>
      <c r="R3392" s="38"/>
      <c r="S3392" s="25" t="n">
        <f aca="false">SUM(F3392,H3392,J3392,K3392,L3392,M3392)</f>
        <v>66.039911344</v>
      </c>
      <c r="T3392" s="25" t="n">
        <f aca="false">SUM(F3392,H3392,J3392,K3392,L3392,M3392,Q3392)</f>
        <v>66.039911344</v>
      </c>
      <c r="AMH3392" s="13"/>
      <c r="AMI3392" s="0"/>
      <c r="AMJ3392" s="0"/>
    </row>
    <row r="3393" s="39" customFormat="true" ht="13.8" hidden="false" customHeight="false" outlineLevel="0" collapsed="false">
      <c r="A3393" s="16" t="n">
        <v>40314260</v>
      </c>
      <c r="B3393" s="17" t="s">
        <v>3422</v>
      </c>
      <c r="C3393" s="18" t="n">
        <v>0.25</v>
      </c>
      <c r="D3393" s="18" t="s">
        <v>2637</v>
      </c>
      <c r="E3393" s="16" t="s">
        <v>50</v>
      </c>
      <c r="F3393" s="19" t="n">
        <f aca="false">IF(C3393="",VLOOKUP(E3393,'PORTE E UCO'!$A$5:$D$46,4,0),VLOOKUP(E3393,'PORTE E UCO'!$A$5:$D$46,4,0)*C3393)</f>
        <v>4.415389</v>
      </c>
      <c r="G3393" s="20" t="n">
        <v>10.701</v>
      </c>
      <c r="H3393" s="21" t="n">
        <f aca="false">G3393*$R$2</f>
        <v>210.527536032</v>
      </c>
      <c r="I3393" s="16" t="n">
        <v>0</v>
      </c>
      <c r="J3393" s="22" t="str">
        <f aca="false">IF(I3393&gt;=1,F3393*$J$2,"")</f>
        <v/>
      </c>
      <c r="K3393" s="22" t="str">
        <f aca="false">IF(I3393&gt;=2,F3393*$K$2,"")</f>
        <v/>
      </c>
      <c r="L3393" s="22" t="str">
        <f aca="false">IF(I3393&gt;=3,F3393*$L$2,"")</f>
        <v/>
      </c>
      <c r="M3393" s="22" t="str">
        <f aca="false">IF(I3393&gt;=4,F3393*$M$2,"")</f>
        <v/>
      </c>
      <c r="N3393" s="16" t="n">
        <v>0</v>
      </c>
      <c r="O3393" s="16" t="n">
        <v>0</v>
      </c>
      <c r="P3393" s="23" t="n">
        <v>0</v>
      </c>
      <c r="Q3393" s="22"/>
      <c r="R3393" s="38"/>
      <c r="S3393" s="25" t="n">
        <f aca="false">SUM(F3393,H3393,J3393,K3393,L3393,M3393)</f>
        <v>214.942925032</v>
      </c>
      <c r="T3393" s="25" t="n">
        <f aca="false">SUM(F3393,H3393,J3393,K3393,L3393,M3393,Q3393)</f>
        <v>214.942925032</v>
      </c>
      <c r="AMH3393" s="13"/>
      <c r="AMI3393" s="0"/>
      <c r="AMJ3393" s="0"/>
    </row>
    <row r="3394" s="39" customFormat="true" ht="13.8" hidden="false" customHeight="false" outlineLevel="0" collapsed="false">
      <c r="A3394" s="27" t="n">
        <v>40314014</v>
      </c>
      <c r="B3394" s="28" t="s">
        <v>3423</v>
      </c>
      <c r="C3394" s="29" t="n">
        <v>0.25</v>
      </c>
      <c r="D3394" s="29" t="s">
        <v>2637</v>
      </c>
      <c r="E3394" s="27" t="s">
        <v>50</v>
      </c>
      <c r="F3394" s="19" t="n">
        <f aca="false">IF(C3394="",VLOOKUP(E3394,'PORTE E UCO'!$A$5:$D$46,4,0),VLOOKUP(E3394,'PORTE E UCO'!$A$5:$D$46,4,0)*C3394)</f>
        <v>4.415389</v>
      </c>
      <c r="G3394" s="30" t="n">
        <v>21.852</v>
      </c>
      <c r="H3394" s="21" t="n">
        <f aca="false">G3394*$R$2</f>
        <v>429.908206464</v>
      </c>
      <c r="I3394" s="27" t="n">
        <v>0</v>
      </c>
      <c r="J3394" s="22" t="str">
        <f aca="false">IF(I3394&gt;=1,F3394*$J$2,"")</f>
        <v/>
      </c>
      <c r="K3394" s="22" t="str">
        <f aca="false">IF(I3394&gt;=2,F3394*$K$2,"")</f>
        <v/>
      </c>
      <c r="L3394" s="22" t="str">
        <f aca="false">IF(I3394&gt;=3,F3394*$L$2,"")</f>
        <v/>
      </c>
      <c r="M3394" s="22" t="str">
        <f aca="false">IF(I3394&gt;=4,F3394*$M$2,"")</f>
        <v/>
      </c>
      <c r="N3394" s="27" t="n">
        <v>0</v>
      </c>
      <c r="O3394" s="27" t="n">
        <v>0</v>
      </c>
      <c r="P3394" s="31" t="n">
        <v>0</v>
      </c>
      <c r="Q3394" s="32"/>
      <c r="R3394" s="38"/>
      <c r="S3394" s="25" t="n">
        <f aca="false">SUM(F3394,H3394,J3394,K3394,L3394,M3394)</f>
        <v>434.323595464</v>
      </c>
      <c r="T3394" s="25" t="n">
        <f aca="false">SUM(F3394,H3394,J3394,K3394,L3394,M3394,Q3394)</f>
        <v>434.323595464</v>
      </c>
      <c r="AMH3394" s="13"/>
      <c r="AMI3394" s="0"/>
      <c r="AMJ3394" s="0"/>
    </row>
    <row r="3395" s="39" customFormat="true" ht="13.8" hidden="false" customHeight="false" outlineLevel="0" collapsed="false">
      <c r="A3395" s="16" t="n">
        <v>40314243</v>
      </c>
      <c r="B3395" s="17" t="s">
        <v>3424</v>
      </c>
      <c r="C3395" s="18" t="n">
        <v>0.25</v>
      </c>
      <c r="D3395" s="18" t="s">
        <v>2637</v>
      </c>
      <c r="E3395" s="16" t="s">
        <v>50</v>
      </c>
      <c r="F3395" s="19" t="n">
        <f aca="false">IF(C3395="",VLOOKUP(E3395,'PORTE E UCO'!$A$5:$D$46,4,0),VLOOKUP(E3395,'PORTE E UCO'!$A$5:$D$46,4,0)*C3395)</f>
        <v>4.415389</v>
      </c>
      <c r="G3395" s="20" t="n">
        <v>21.852</v>
      </c>
      <c r="H3395" s="21" t="n">
        <f aca="false">G3395*$R$2</f>
        <v>429.908206464</v>
      </c>
      <c r="I3395" s="16" t="n">
        <v>0</v>
      </c>
      <c r="J3395" s="22" t="str">
        <f aca="false">IF(I3395&gt;=1,F3395*$J$2,"")</f>
        <v/>
      </c>
      <c r="K3395" s="22" t="str">
        <f aca="false">IF(I3395&gt;=2,F3395*$K$2,"")</f>
        <v/>
      </c>
      <c r="L3395" s="22" t="str">
        <f aca="false">IF(I3395&gt;=3,F3395*$L$2,"")</f>
        <v/>
      </c>
      <c r="M3395" s="22" t="str">
        <f aca="false">IF(I3395&gt;=4,F3395*$M$2,"")</f>
        <v/>
      </c>
      <c r="N3395" s="16" t="n">
        <v>0</v>
      </c>
      <c r="O3395" s="16" t="n">
        <v>0</v>
      </c>
      <c r="P3395" s="23" t="n">
        <v>0</v>
      </c>
      <c r="Q3395" s="22"/>
      <c r="R3395" s="38"/>
      <c r="S3395" s="25" t="n">
        <f aca="false">SUM(F3395,H3395,J3395,K3395,L3395,M3395)</f>
        <v>434.323595464</v>
      </c>
      <c r="T3395" s="25" t="n">
        <f aca="false">SUM(F3395,H3395,J3395,K3395,L3395,M3395,Q3395)</f>
        <v>434.323595464</v>
      </c>
      <c r="AMH3395" s="13"/>
      <c r="AMI3395" s="0"/>
      <c r="AMJ3395" s="0"/>
    </row>
    <row r="3396" s="39" customFormat="true" ht="13.8" hidden="false" customHeight="false" outlineLevel="0" collapsed="false">
      <c r="A3396" s="27" t="n">
        <v>40314251</v>
      </c>
      <c r="B3396" s="28" t="s">
        <v>3425</v>
      </c>
      <c r="C3396" s="29" t="n">
        <v>0.5</v>
      </c>
      <c r="D3396" s="29" t="s">
        <v>2637</v>
      </c>
      <c r="E3396" s="27" t="s">
        <v>50</v>
      </c>
      <c r="F3396" s="19" t="n">
        <f aca="false">IF(C3396="",VLOOKUP(E3396,'PORTE E UCO'!$A$5:$D$46,4,0),VLOOKUP(E3396,'PORTE E UCO'!$A$5:$D$46,4,0)*C3396)</f>
        <v>8.830778</v>
      </c>
      <c r="G3396" s="30" t="n">
        <v>31.23</v>
      </c>
      <c r="H3396" s="21" t="n">
        <f aca="false">G3396*$R$2</f>
        <v>614.40752736</v>
      </c>
      <c r="I3396" s="27" t="n">
        <v>0</v>
      </c>
      <c r="J3396" s="22" t="str">
        <f aca="false">IF(I3396&gt;=1,F3396*$J$2,"")</f>
        <v/>
      </c>
      <c r="K3396" s="22" t="str">
        <f aca="false">IF(I3396&gt;=2,F3396*$K$2,"")</f>
        <v/>
      </c>
      <c r="L3396" s="22" t="str">
        <f aca="false">IF(I3396&gt;=3,F3396*$L$2,"")</f>
        <v/>
      </c>
      <c r="M3396" s="22" t="str">
        <f aca="false">IF(I3396&gt;=4,F3396*$M$2,"")</f>
        <v/>
      </c>
      <c r="N3396" s="27" t="n">
        <v>0</v>
      </c>
      <c r="O3396" s="27" t="n">
        <v>0</v>
      </c>
      <c r="P3396" s="31" t="n">
        <v>0</v>
      </c>
      <c r="Q3396" s="32"/>
      <c r="R3396" s="38"/>
      <c r="S3396" s="25" t="n">
        <f aca="false">SUM(F3396,H3396,J3396,K3396,L3396,M3396)</f>
        <v>623.23830536</v>
      </c>
      <c r="T3396" s="25" t="n">
        <f aca="false">SUM(F3396,H3396,J3396,K3396,L3396,M3396,Q3396)</f>
        <v>623.23830536</v>
      </c>
      <c r="AMH3396" s="13"/>
      <c r="AMI3396" s="0"/>
      <c r="AMJ3396" s="0"/>
    </row>
    <row r="3397" s="39" customFormat="true" ht="13.8" hidden="false" customHeight="false" outlineLevel="0" collapsed="false">
      <c r="A3397" s="16" t="n">
        <v>40314022</v>
      </c>
      <c r="B3397" s="17" t="s">
        <v>3426</v>
      </c>
      <c r="C3397" s="18" t="n">
        <v>0.25</v>
      </c>
      <c r="D3397" s="18" t="s">
        <v>2637</v>
      </c>
      <c r="E3397" s="16" t="s">
        <v>50</v>
      </c>
      <c r="F3397" s="19" t="n">
        <f aca="false">IF(C3397="",VLOOKUP(E3397,'PORTE E UCO'!$A$5:$D$46,4,0),VLOOKUP(E3397,'PORTE E UCO'!$A$5:$D$46,4,0)*C3397)</f>
        <v>4.415389</v>
      </c>
      <c r="G3397" s="20" t="n">
        <v>17.982</v>
      </c>
      <c r="H3397" s="21" t="n">
        <f aca="false">G3397*$R$2</f>
        <v>353.771250624</v>
      </c>
      <c r="I3397" s="16" t="n">
        <v>0</v>
      </c>
      <c r="J3397" s="22" t="str">
        <f aca="false">IF(I3397&gt;=1,F3397*$J$2,"")</f>
        <v/>
      </c>
      <c r="K3397" s="22" t="str">
        <f aca="false">IF(I3397&gt;=2,F3397*$K$2,"")</f>
        <v/>
      </c>
      <c r="L3397" s="22" t="str">
        <f aca="false">IF(I3397&gt;=3,F3397*$L$2,"")</f>
        <v/>
      </c>
      <c r="M3397" s="22" t="str">
        <f aca="false">IF(I3397&gt;=4,F3397*$M$2,"")</f>
        <v/>
      </c>
      <c r="N3397" s="16" t="n">
        <v>0</v>
      </c>
      <c r="O3397" s="16" t="n">
        <v>0</v>
      </c>
      <c r="P3397" s="23" t="n">
        <v>0</v>
      </c>
      <c r="Q3397" s="22"/>
      <c r="R3397" s="38"/>
      <c r="S3397" s="25" t="n">
        <f aca="false">SUM(F3397,H3397,J3397,K3397,L3397,M3397)</f>
        <v>358.186639624</v>
      </c>
      <c r="T3397" s="25" t="n">
        <f aca="false">SUM(F3397,H3397,J3397,K3397,L3397,M3397,Q3397)</f>
        <v>358.186639624</v>
      </c>
      <c r="AMH3397" s="13"/>
      <c r="AMI3397" s="0"/>
      <c r="AMJ3397" s="0"/>
    </row>
    <row r="3398" s="39" customFormat="true" ht="13.8" hidden="false" customHeight="false" outlineLevel="0" collapsed="false">
      <c r="A3398" s="27" t="n">
        <v>40314030</v>
      </c>
      <c r="B3398" s="28" t="s">
        <v>3427</v>
      </c>
      <c r="C3398" s="29" t="n">
        <v>0.25</v>
      </c>
      <c r="D3398" s="29" t="s">
        <v>2637</v>
      </c>
      <c r="E3398" s="27" t="s">
        <v>50</v>
      </c>
      <c r="F3398" s="19" t="n">
        <f aca="false">IF(C3398="",VLOOKUP(E3398,'PORTE E UCO'!$A$5:$D$46,4,0),VLOOKUP(E3398,'PORTE E UCO'!$A$5:$D$46,4,0)*C3398)</f>
        <v>4.415389</v>
      </c>
      <c r="G3398" s="30" t="n">
        <v>25.245</v>
      </c>
      <c r="H3398" s="21" t="n">
        <f aca="false">G3398*$R$2</f>
        <v>496.66083984</v>
      </c>
      <c r="I3398" s="27" t="n">
        <v>0</v>
      </c>
      <c r="J3398" s="22" t="str">
        <f aca="false">IF(I3398&gt;=1,F3398*$J$2,"")</f>
        <v/>
      </c>
      <c r="K3398" s="22" t="str">
        <f aca="false">IF(I3398&gt;=2,F3398*$K$2,"")</f>
        <v/>
      </c>
      <c r="L3398" s="22" t="str">
        <f aca="false">IF(I3398&gt;=3,F3398*$L$2,"")</f>
        <v/>
      </c>
      <c r="M3398" s="22" t="str">
        <f aca="false">IF(I3398&gt;=4,F3398*$M$2,"")</f>
        <v/>
      </c>
      <c r="N3398" s="27" t="n">
        <v>0</v>
      </c>
      <c r="O3398" s="27" t="n">
        <v>0</v>
      </c>
      <c r="P3398" s="31" t="n">
        <v>0</v>
      </c>
      <c r="Q3398" s="32"/>
      <c r="R3398" s="38"/>
      <c r="S3398" s="25" t="n">
        <f aca="false">SUM(F3398,H3398,J3398,K3398,L3398,M3398)</f>
        <v>501.07622884</v>
      </c>
      <c r="T3398" s="25" t="n">
        <f aca="false">SUM(F3398,H3398,J3398,K3398,L3398,M3398,Q3398)</f>
        <v>501.07622884</v>
      </c>
      <c r="AMH3398" s="13"/>
      <c r="AMI3398" s="0"/>
      <c r="AMJ3398" s="0"/>
    </row>
    <row r="3399" s="39" customFormat="true" ht="13.8" hidden="false" customHeight="false" outlineLevel="0" collapsed="false">
      <c r="A3399" s="16" t="n">
        <v>40314049</v>
      </c>
      <c r="B3399" s="17" t="s">
        <v>3428</v>
      </c>
      <c r="C3399" s="18" t="n">
        <v>0.25</v>
      </c>
      <c r="D3399" s="18" t="s">
        <v>2637</v>
      </c>
      <c r="E3399" s="16" t="s">
        <v>50</v>
      </c>
      <c r="F3399" s="19" t="n">
        <f aca="false">IF(C3399="",VLOOKUP(E3399,'PORTE E UCO'!$A$5:$D$46,4,0),VLOOKUP(E3399,'PORTE E UCO'!$A$5:$D$46,4,0)*C3399)</f>
        <v>4.415389</v>
      </c>
      <c r="G3399" s="20" t="n">
        <v>29.97</v>
      </c>
      <c r="H3399" s="21" t="n">
        <f aca="false">G3399*$R$2</f>
        <v>589.61875104</v>
      </c>
      <c r="I3399" s="16" t="n">
        <v>0</v>
      </c>
      <c r="J3399" s="22" t="str">
        <f aca="false">IF(I3399&gt;=1,F3399*$J$2,"")</f>
        <v/>
      </c>
      <c r="K3399" s="22" t="str">
        <f aca="false">IF(I3399&gt;=2,F3399*$K$2,"")</f>
        <v/>
      </c>
      <c r="L3399" s="22" t="str">
        <f aca="false">IF(I3399&gt;=3,F3399*$L$2,"")</f>
        <v/>
      </c>
      <c r="M3399" s="22" t="str">
        <f aca="false">IF(I3399&gt;=4,F3399*$M$2,"")</f>
        <v/>
      </c>
      <c r="N3399" s="16" t="n">
        <v>0</v>
      </c>
      <c r="O3399" s="16" t="n">
        <v>0</v>
      </c>
      <c r="P3399" s="23" t="n">
        <v>0</v>
      </c>
      <c r="Q3399" s="22"/>
      <c r="R3399" s="38"/>
      <c r="S3399" s="25" t="n">
        <f aca="false">SUM(F3399,H3399,J3399,K3399,L3399,M3399)</f>
        <v>594.03414004</v>
      </c>
      <c r="T3399" s="25" t="n">
        <f aca="false">SUM(F3399,H3399,J3399,K3399,L3399,M3399,Q3399)</f>
        <v>594.03414004</v>
      </c>
      <c r="AMH3399" s="13"/>
      <c r="AMI3399" s="0"/>
      <c r="AMJ3399" s="0"/>
    </row>
    <row r="3400" s="39" customFormat="true" ht="13.8" hidden="false" customHeight="false" outlineLevel="0" collapsed="false">
      <c r="A3400" s="27" t="n">
        <v>40314057</v>
      </c>
      <c r="B3400" s="28" t="s">
        <v>3429</v>
      </c>
      <c r="C3400" s="29" t="n">
        <v>0.25</v>
      </c>
      <c r="D3400" s="29" t="s">
        <v>2637</v>
      </c>
      <c r="E3400" s="27" t="s">
        <v>50</v>
      </c>
      <c r="F3400" s="19" t="n">
        <f aca="false">IF(C3400="",VLOOKUP(E3400,'PORTE E UCO'!$A$5:$D$46,4,0),VLOOKUP(E3400,'PORTE E UCO'!$A$5:$D$46,4,0)*C3400)</f>
        <v>4.415389</v>
      </c>
      <c r="G3400" s="30" t="n">
        <v>25.479</v>
      </c>
      <c r="H3400" s="21" t="n">
        <f aca="false">G3400*$R$2</f>
        <v>501.264469728</v>
      </c>
      <c r="I3400" s="27" t="n">
        <v>0</v>
      </c>
      <c r="J3400" s="22" t="str">
        <f aca="false">IF(I3400&gt;=1,F3400*$J$2,"")</f>
        <v/>
      </c>
      <c r="K3400" s="22" t="str">
        <f aca="false">IF(I3400&gt;=2,F3400*$K$2,"")</f>
        <v/>
      </c>
      <c r="L3400" s="22" t="str">
        <f aca="false">IF(I3400&gt;=3,F3400*$L$2,"")</f>
        <v/>
      </c>
      <c r="M3400" s="22" t="str">
        <f aca="false">IF(I3400&gt;=4,F3400*$M$2,"")</f>
        <v/>
      </c>
      <c r="N3400" s="27" t="n">
        <v>0</v>
      </c>
      <c r="O3400" s="27" t="n">
        <v>0</v>
      </c>
      <c r="P3400" s="31" t="n">
        <v>0</v>
      </c>
      <c r="Q3400" s="32"/>
      <c r="R3400" s="38"/>
      <c r="S3400" s="25" t="n">
        <f aca="false">SUM(F3400,H3400,J3400,K3400,L3400,M3400)</f>
        <v>505.679858728</v>
      </c>
      <c r="T3400" s="25" t="n">
        <f aca="false">SUM(F3400,H3400,J3400,K3400,L3400,M3400,Q3400)</f>
        <v>505.679858728</v>
      </c>
      <c r="AMH3400" s="13"/>
      <c r="AMI3400" s="0"/>
      <c r="AMJ3400" s="0"/>
    </row>
    <row r="3401" s="39" customFormat="true" ht="13.8" hidden="false" customHeight="false" outlineLevel="0" collapsed="false">
      <c r="A3401" s="16" t="n">
        <v>40314065</v>
      </c>
      <c r="B3401" s="17" t="s">
        <v>3430</v>
      </c>
      <c r="C3401" s="18" t="n">
        <v>0.25</v>
      </c>
      <c r="D3401" s="18" t="s">
        <v>2637</v>
      </c>
      <c r="E3401" s="16" t="s">
        <v>50</v>
      </c>
      <c r="F3401" s="19" t="n">
        <f aca="false">IF(C3401="",VLOOKUP(E3401,'PORTE E UCO'!$A$5:$D$46,4,0),VLOOKUP(E3401,'PORTE E UCO'!$A$5:$D$46,4,0)*C3401)</f>
        <v>4.415389</v>
      </c>
      <c r="G3401" s="20" t="n">
        <v>17.982</v>
      </c>
      <c r="H3401" s="21" t="n">
        <f aca="false">G3401*$R$2</f>
        <v>353.771250624</v>
      </c>
      <c r="I3401" s="16" t="n">
        <v>0</v>
      </c>
      <c r="J3401" s="22" t="str">
        <f aca="false">IF(I3401&gt;=1,F3401*$J$2,"")</f>
        <v/>
      </c>
      <c r="K3401" s="22" t="str">
        <f aca="false">IF(I3401&gt;=2,F3401*$K$2,"")</f>
        <v/>
      </c>
      <c r="L3401" s="22" t="str">
        <f aca="false">IF(I3401&gt;=3,F3401*$L$2,"")</f>
        <v/>
      </c>
      <c r="M3401" s="22" t="str">
        <f aca="false">IF(I3401&gt;=4,F3401*$M$2,"")</f>
        <v/>
      </c>
      <c r="N3401" s="16" t="n">
        <v>0</v>
      </c>
      <c r="O3401" s="16" t="n">
        <v>0</v>
      </c>
      <c r="P3401" s="23" t="n">
        <v>0</v>
      </c>
      <c r="Q3401" s="22"/>
      <c r="R3401" s="38"/>
      <c r="S3401" s="25" t="n">
        <f aca="false">SUM(F3401,H3401,J3401,K3401,L3401,M3401)</f>
        <v>358.186639624</v>
      </c>
      <c r="T3401" s="25" t="n">
        <f aca="false">SUM(F3401,H3401,J3401,K3401,L3401,M3401,Q3401)</f>
        <v>358.186639624</v>
      </c>
      <c r="AMH3401" s="13"/>
      <c r="AMI3401" s="0"/>
      <c r="AMJ3401" s="0"/>
    </row>
    <row r="3402" s="39" customFormat="true" ht="13.8" hidden="false" customHeight="false" outlineLevel="0" collapsed="false">
      <c r="A3402" s="27" t="n">
        <v>40314073</v>
      </c>
      <c r="B3402" s="28" t="s">
        <v>3431</v>
      </c>
      <c r="C3402" s="29" t="n">
        <v>0.25</v>
      </c>
      <c r="D3402" s="29" t="s">
        <v>2637</v>
      </c>
      <c r="E3402" s="27" t="s">
        <v>50</v>
      </c>
      <c r="F3402" s="19" t="n">
        <f aca="false">IF(C3402="",VLOOKUP(E3402,'PORTE E UCO'!$A$5:$D$46,4,0),VLOOKUP(E3402,'PORTE E UCO'!$A$5:$D$46,4,0)*C3402)</f>
        <v>4.415389</v>
      </c>
      <c r="G3402" s="30" t="n">
        <v>10.701</v>
      </c>
      <c r="H3402" s="21" t="n">
        <f aca="false">G3402*$R$2</f>
        <v>210.527536032</v>
      </c>
      <c r="I3402" s="27" t="n">
        <v>0</v>
      </c>
      <c r="J3402" s="22" t="str">
        <f aca="false">IF(I3402&gt;=1,F3402*$J$2,"")</f>
        <v/>
      </c>
      <c r="K3402" s="22" t="str">
        <f aca="false">IF(I3402&gt;=2,F3402*$K$2,"")</f>
        <v/>
      </c>
      <c r="L3402" s="22" t="str">
        <f aca="false">IF(I3402&gt;=3,F3402*$L$2,"")</f>
        <v/>
      </c>
      <c r="M3402" s="22" t="str">
        <f aca="false">IF(I3402&gt;=4,F3402*$M$2,"")</f>
        <v/>
      </c>
      <c r="N3402" s="27" t="n">
        <v>0</v>
      </c>
      <c r="O3402" s="27" t="n">
        <v>0</v>
      </c>
      <c r="P3402" s="31" t="n">
        <v>0</v>
      </c>
      <c r="Q3402" s="32"/>
      <c r="R3402" s="38"/>
      <c r="S3402" s="25" t="n">
        <f aca="false">SUM(F3402,H3402,J3402,K3402,L3402,M3402)</f>
        <v>214.942925032</v>
      </c>
      <c r="T3402" s="25" t="n">
        <f aca="false">SUM(F3402,H3402,J3402,K3402,L3402,M3402,Q3402)</f>
        <v>214.942925032</v>
      </c>
      <c r="AMH3402" s="13"/>
      <c r="AMI3402" s="0"/>
      <c r="AMJ3402" s="0"/>
    </row>
    <row r="3403" s="39" customFormat="true" ht="13.8" hidden="false" customHeight="false" outlineLevel="0" collapsed="false">
      <c r="A3403" s="16" t="n">
        <v>40314081</v>
      </c>
      <c r="B3403" s="17" t="s">
        <v>3432</v>
      </c>
      <c r="C3403" s="18" t="n">
        <v>0.25</v>
      </c>
      <c r="D3403" s="18" t="s">
        <v>2637</v>
      </c>
      <c r="E3403" s="16" t="s">
        <v>50</v>
      </c>
      <c r="F3403" s="19" t="n">
        <f aca="false">IF(C3403="",VLOOKUP(E3403,'PORTE E UCO'!$A$5:$D$46,4,0),VLOOKUP(E3403,'PORTE E UCO'!$A$5:$D$46,4,0)*C3403)</f>
        <v>4.415389</v>
      </c>
      <c r="G3403" s="20" t="n">
        <v>25.479</v>
      </c>
      <c r="H3403" s="21" t="n">
        <f aca="false">G3403*$R$2</f>
        <v>501.264469728</v>
      </c>
      <c r="I3403" s="16" t="n">
        <v>0</v>
      </c>
      <c r="J3403" s="22" t="str">
        <f aca="false">IF(I3403&gt;=1,F3403*$J$2,"")</f>
        <v/>
      </c>
      <c r="K3403" s="22" t="str">
        <f aca="false">IF(I3403&gt;=2,F3403*$K$2,"")</f>
        <v/>
      </c>
      <c r="L3403" s="22" t="str">
        <f aca="false">IF(I3403&gt;=3,F3403*$L$2,"")</f>
        <v/>
      </c>
      <c r="M3403" s="22" t="str">
        <f aca="false">IF(I3403&gt;=4,F3403*$M$2,"")</f>
        <v/>
      </c>
      <c r="N3403" s="16" t="n">
        <v>0</v>
      </c>
      <c r="O3403" s="16" t="n">
        <v>0</v>
      </c>
      <c r="P3403" s="23" t="n">
        <v>0</v>
      </c>
      <c r="Q3403" s="22"/>
      <c r="R3403" s="38"/>
      <c r="S3403" s="25" t="n">
        <f aca="false">SUM(F3403,H3403,J3403,K3403,L3403,M3403)</f>
        <v>505.679858728</v>
      </c>
      <c r="T3403" s="25" t="n">
        <f aca="false">SUM(F3403,H3403,J3403,K3403,L3403,M3403,Q3403)</f>
        <v>505.679858728</v>
      </c>
      <c r="AMH3403" s="13"/>
      <c r="AMI3403" s="0"/>
      <c r="AMJ3403" s="0"/>
    </row>
    <row r="3404" s="39" customFormat="true" ht="13.8" hidden="false" customHeight="false" outlineLevel="0" collapsed="false">
      <c r="A3404" s="27" t="n">
        <v>40314111</v>
      </c>
      <c r="B3404" s="28" t="s">
        <v>3433</v>
      </c>
      <c r="C3404" s="29" t="n">
        <v>0.5</v>
      </c>
      <c r="D3404" s="29" t="s">
        <v>2637</v>
      </c>
      <c r="E3404" s="27" t="s">
        <v>50</v>
      </c>
      <c r="F3404" s="19" t="n">
        <f aca="false">IF(C3404="",VLOOKUP(E3404,'PORTE E UCO'!$A$5:$D$46,4,0),VLOOKUP(E3404,'PORTE E UCO'!$A$5:$D$46,4,0)*C3404)</f>
        <v>8.830778</v>
      </c>
      <c r="G3404" s="30" t="n">
        <v>55.449</v>
      </c>
      <c r="H3404" s="21" t="n">
        <f aca="false">G3404*$R$2</f>
        <v>1090.883220768</v>
      </c>
      <c r="I3404" s="27" t="n">
        <v>0</v>
      </c>
      <c r="J3404" s="22" t="str">
        <f aca="false">IF(I3404&gt;=1,F3404*$J$2,"")</f>
        <v/>
      </c>
      <c r="K3404" s="22" t="str">
        <f aca="false">IF(I3404&gt;=2,F3404*$K$2,"")</f>
        <v/>
      </c>
      <c r="L3404" s="22" t="str">
        <f aca="false">IF(I3404&gt;=3,F3404*$L$2,"")</f>
        <v/>
      </c>
      <c r="M3404" s="22" t="str">
        <f aca="false">IF(I3404&gt;=4,F3404*$M$2,"")</f>
        <v/>
      </c>
      <c r="N3404" s="27" t="n">
        <v>0</v>
      </c>
      <c r="O3404" s="27" t="n">
        <v>0</v>
      </c>
      <c r="P3404" s="31" t="n">
        <v>0</v>
      </c>
      <c r="Q3404" s="32"/>
      <c r="R3404" s="38"/>
      <c r="S3404" s="25" t="n">
        <f aca="false">SUM(F3404,H3404,J3404,K3404,L3404,M3404)</f>
        <v>1099.713998768</v>
      </c>
      <c r="T3404" s="25" t="n">
        <f aca="false">SUM(F3404,H3404,J3404,K3404,L3404,M3404,Q3404)</f>
        <v>1099.713998768</v>
      </c>
      <c r="AMH3404" s="13"/>
      <c r="AMI3404" s="0"/>
      <c r="AMJ3404" s="0"/>
    </row>
    <row r="3405" s="39" customFormat="true" ht="13.8" hidden="false" customHeight="false" outlineLevel="0" collapsed="false">
      <c r="A3405" s="16" t="n">
        <v>40314090</v>
      </c>
      <c r="B3405" s="17" t="s">
        <v>3434</v>
      </c>
      <c r="C3405" s="18" t="n">
        <v>0.25</v>
      </c>
      <c r="D3405" s="18" t="s">
        <v>2637</v>
      </c>
      <c r="E3405" s="16" t="s">
        <v>50</v>
      </c>
      <c r="F3405" s="19" t="n">
        <f aca="false">IF(C3405="",VLOOKUP(E3405,'PORTE E UCO'!$A$5:$D$46,4,0),VLOOKUP(E3405,'PORTE E UCO'!$A$5:$D$46,4,0)*C3405)</f>
        <v>4.415389</v>
      </c>
      <c r="G3405" s="20" t="n">
        <v>10.701</v>
      </c>
      <c r="H3405" s="21" t="n">
        <f aca="false">G3405*$R$2</f>
        <v>210.527536032</v>
      </c>
      <c r="I3405" s="16" t="n">
        <v>0</v>
      </c>
      <c r="J3405" s="22" t="str">
        <f aca="false">IF(I3405&gt;=1,F3405*$J$2,"")</f>
        <v/>
      </c>
      <c r="K3405" s="22" t="str">
        <f aca="false">IF(I3405&gt;=2,F3405*$K$2,"")</f>
        <v/>
      </c>
      <c r="L3405" s="22" t="str">
        <f aca="false">IF(I3405&gt;=3,F3405*$L$2,"")</f>
        <v/>
      </c>
      <c r="M3405" s="22" t="str">
        <f aca="false">IF(I3405&gt;=4,F3405*$M$2,"")</f>
        <v/>
      </c>
      <c r="N3405" s="16" t="n">
        <v>0</v>
      </c>
      <c r="O3405" s="16" t="n">
        <v>0</v>
      </c>
      <c r="P3405" s="23" t="n">
        <v>0</v>
      </c>
      <c r="Q3405" s="22"/>
      <c r="R3405" s="38"/>
      <c r="S3405" s="25" t="n">
        <f aca="false">SUM(F3405,H3405,J3405,K3405,L3405,M3405)</f>
        <v>214.942925032</v>
      </c>
      <c r="T3405" s="25" t="n">
        <f aca="false">SUM(F3405,H3405,J3405,K3405,L3405,M3405,Q3405)</f>
        <v>214.942925032</v>
      </c>
      <c r="AMH3405" s="13"/>
      <c r="AMI3405" s="0"/>
      <c r="AMJ3405" s="0"/>
    </row>
    <row r="3406" s="39" customFormat="true" ht="13.8" hidden="false" customHeight="false" outlineLevel="0" collapsed="false">
      <c r="A3406" s="27" t="n">
        <v>40314103</v>
      </c>
      <c r="B3406" s="28" t="s">
        <v>3435</v>
      </c>
      <c r="C3406" s="29" t="n">
        <v>0.25</v>
      </c>
      <c r="D3406" s="29" t="s">
        <v>2637</v>
      </c>
      <c r="E3406" s="27" t="s">
        <v>50</v>
      </c>
      <c r="F3406" s="19" t="n">
        <f aca="false">IF(C3406="",VLOOKUP(E3406,'PORTE E UCO'!$A$5:$D$46,4,0),VLOOKUP(E3406,'PORTE E UCO'!$A$5:$D$46,4,0)*C3406)</f>
        <v>4.415389</v>
      </c>
      <c r="G3406" s="30" t="n">
        <v>29.97</v>
      </c>
      <c r="H3406" s="21" t="n">
        <f aca="false">G3406*$R$2</f>
        <v>589.61875104</v>
      </c>
      <c r="I3406" s="27" t="n">
        <v>0</v>
      </c>
      <c r="J3406" s="22" t="str">
        <f aca="false">IF(I3406&gt;=1,F3406*$J$2,"")</f>
        <v/>
      </c>
      <c r="K3406" s="22" t="str">
        <f aca="false">IF(I3406&gt;=2,F3406*$K$2,"")</f>
        <v/>
      </c>
      <c r="L3406" s="22" t="str">
        <f aca="false">IF(I3406&gt;=3,F3406*$L$2,"")</f>
        <v/>
      </c>
      <c r="M3406" s="22" t="str">
        <f aca="false">IF(I3406&gt;=4,F3406*$M$2,"")</f>
        <v/>
      </c>
      <c r="N3406" s="27" t="n">
        <v>0</v>
      </c>
      <c r="O3406" s="27" t="n">
        <v>0</v>
      </c>
      <c r="P3406" s="31" t="n">
        <v>0</v>
      </c>
      <c r="Q3406" s="32"/>
      <c r="R3406" s="38"/>
      <c r="S3406" s="25" t="n">
        <f aca="false">SUM(F3406,H3406,J3406,K3406,L3406,M3406)</f>
        <v>594.03414004</v>
      </c>
      <c r="T3406" s="25" t="n">
        <f aca="false">SUM(F3406,H3406,J3406,K3406,L3406,M3406,Q3406)</f>
        <v>594.03414004</v>
      </c>
      <c r="AMH3406" s="13"/>
      <c r="AMI3406" s="0"/>
      <c r="AMJ3406" s="0"/>
    </row>
    <row r="3407" s="39" customFormat="true" ht="13.8" hidden="false" customHeight="false" outlineLevel="0" collapsed="false">
      <c r="A3407" s="16" t="n">
        <v>40314120</v>
      </c>
      <c r="B3407" s="17" t="s">
        <v>3436</v>
      </c>
      <c r="C3407" s="18" t="n">
        <v>0.25</v>
      </c>
      <c r="D3407" s="18" t="s">
        <v>2637</v>
      </c>
      <c r="E3407" s="16" t="s">
        <v>50</v>
      </c>
      <c r="F3407" s="19" t="n">
        <f aca="false">IF(C3407="",VLOOKUP(E3407,'PORTE E UCO'!$A$5:$D$46,4,0),VLOOKUP(E3407,'PORTE E UCO'!$A$5:$D$46,4,0)*C3407)</f>
        <v>4.415389</v>
      </c>
      <c r="G3407" s="20" t="n">
        <v>29.97</v>
      </c>
      <c r="H3407" s="21" t="n">
        <f aca="false">G3407*$R$2</f>
        <v>589.61875104</v>
      </c>
      <c r="I3407" s="16" t="n">
        <v>0</v>
      </c>
      <c r="J3407" s="22" t="str">
        <f aca="false">IF(I3407&gt;=1,F3407*$J$2,"")</f>
        <v/>
      </c>
      <c r="K3407" s="22" t="str">
        <f aca="false">IF(I3407&gt;=2,F3407*$K$2,"")</f>
        <v/>
      </c>
      <c r="L3407" s="22" t="str">
        <f aca="false">IF(I3407&gt;=3,F3407*$L$2,"")</f>
        <v/>
      </c>
      <c r="M3407" s="22" t="str">
        <f aca="false">IF(I3407&gt;=4,F3407*$M$2,"")</f>
        <v/>
      </c>
      <c r="N3407" s="16" t="n">
        <v>0</v>
      </c>
      <c r="O3407" s="16" t="n">
        <v>0</v>
      </c>
      <c r="P3407" s="23" t="n">
        <v>0</v>
      </c>
      <c r="Q3407" s="22"/>
      <c r="R3407" s="38"/>
      <c r="S3407" s="25" t="n">
        <f aca="false">SUM(F3407,H3407,J3407,K3407,L3407,M3407)</f>
        <v>594.03414004</v>
      </c>
      <c r="T3407" s="25" t="n">
        <f aca="false">SUM(F3407,H3407,J3407,K3407,L3407,M3407,Q3407)</f>
        <v>594.03414004</v>
      </c>
      <c r="AMH3407" s="13"/>
      <c r="AMI3407" s="0"/>
      <c r="AMJ3407" s="0"/>
    </row>
    <row r="3408" s="39" customFormat="true" ht="13.8" hidden="false" customHeight="false" outlineLevel="0" collapsed="false">
      <c r="A3408" s="27" t="n">
        <v>40314138</v>
      </c>
      <c r="B3408" s="28" t="s">
        <v>3437</v>
      </c>
      <c r="C3408" s="29" t="n">
        <v>0.25</v>
      </c>
      <c r="D3408" s="29" t="s">
        <v>2637</v>
      </c>
      <c r="E3408" s="27" t="s">
        <v>50</v>
      </c>
      <c r="F3408" s="19" t="n">
        <f aca="false">IF(C3408="",VLOOKUP(E3408,'PORTE E UCO'!$A$5:$D$46,4,0),VLOOKUP(E3408,'PORTE E UCO'!$A$5:$D$46,4,0)*C3408)</f>
        <v>4.415389</v>
      </c>
      <c r="G3408" s="30" t="n">
        <v>10.701</v>
      </c>
      <c r="H3408" s="21" t="n">
        <f aca="false">G3408*$R$2</f>
        <v>210.527536032</v>
      </c>
      <c r="I3408" s="27" t="n">
        <v>0</v>
      </c>
      <c r="J3408" s="22" t="str">
        <f aca="false">IF(I3408&gt;=1,F3408*$J$2,"")</f>
        <v/>
      </c>
      <c r="K3408" s="22" t="str">
        <f aca="false">IF(I3408&gt;=2,F3408*$K$2,"")</f>
        <v/>
      </c>
      <c r="L3408" s="22" t="str">
        <f aca="false">IF(I3408&gt;=3,F3408*$L$2,"")</f>
        <v/>
      </c>
      <c r="M3408" s="22" t="str">
        <f aca="false">IF(I3408&gt;=4,F3408*$M$2,"")</f>
        <v/>
      </c>
      <c r="N3408" s="27" t="n">
        <v>0</v>
      </c>
      <c r="O3408" s="27" t="n">
        <v>0</v>
      </c>
      <c r="P3408" s="31" t="n">
        <v>0</v>
      </c>
      <c r="Q3408" s="32"/>
      <c r="R3408" s="38"/>
      <c r="S3408" s="25" t="n">
        <f aca="false">SUM(F3408,H3408,J3408,K3408,L3408,M3408)</f>
        <v>214.942925032</v>
      </c>
      <c r="T3408" s="25" t="n">
        <f aca="false">SUM(F3408,H3408,J3408,K3408,L3408,M3408,Q3408)</f>
        <v>214.942925032</v>
      </c>
      <c r="AMH3408" s="13"/>
      <c r="AMI3408" s="0"/>
      <c r="AMJ3408" s="0"/>
    </row>
    <row r="3409" s="39" customFormat="true" ht="13.8" hidden="false" customHeight="false" outlineLevel="0" collapsed="false">
      <c r="A3409" s="16" t="n">
        <v>40314146</v>
      </c>
      <c r="B3409" s="17" t="s">
        <v>3438</v>
      </c>
      <c r="C3409" s="18" t="n">
        <v>0.5</v>
      </c>
      <c r="D3409" s="18" t="s">
        <v>2637</v>
      </c>
      <c r="E3409" s="16" t="s">
        <v>50</v>
      </c>
      <c r="F3409" s="19" t="n">
        <f aca="false">IF(C3409="",VLOOKUP(E3409,'PORTE E UCO'!$A$5:$D$46,4,0),VLOOKUP(E3409,'PORTE E UCO'!$A$5:$D$46,4,0)*C3409)</f>
        <v>8.830778</v>
      </c>
      <c r="G3409" s="20" t="n">
        <v>59.94</v>
      </c>
      <c r="H3409" s="21" t="n">
        <f aca="false">G3409*$R$2</f>
        <v>1179.23750208</v>
      </c>
      <c r="I3409" s="16" t="n">
        <v>0</v>
      </c>
      <c r="J3409" s="22" t="str">
        <f aca="false">IF(I3409&gt;=1,F3409*$J$2,"")</f>
        <v/>
      </c>
      <c r="K3409" s="22" t="str">
        <f aca="false">IF(I3409&gt;=2,F3409*$K$2,"")</f>
        <v/>
      </c>
      <c r="L3409" s="22" t="str">
        <f aca="false">IF(I3409&gt;=3,F3409*$L$2,"")</f>
        <v/>
      </c>
      <c r="M3409" s="22" t="str">
        <f aca="false">IF(I3409&gt;=4,F3409*$M$2,"")</f>
        <v/>
      </c>
      <c r="N3409" s="16" t="n">
        <v>0</v>
      </c>
      <c r="O3409" s="16" t="n">
        <v>0</v>
      </c>
      <c r="P3409" s="23" t="n">
        <v>0</v>
      </c>
      <c r="Q3409" s="22"/>
      <c r="R3409" s="38"/>
      <c r="S3409" s="25" t="n">
        <f aca="false">SUM(F3409,H3409,J3409,K3409,L3409,M3409)</f>
        <v>1188.06828008</v>
      </c>
      <c r="T3409" s="25" t="n">
        <f aca="false">SUM(F3409,H3409,J3409,K3409,L3409,M3409,Q3409)</f>
        <v>1188.06828008</v>
      </c>
      <c r="AMH3409" s="13"/>
      <c r="AMI3409" s="0"/>
      <c r="AMJ3409" s="0"/>
    </row>
    <row r="3410" s="39" customFormat="true" ht="14.95" hidden="false" customHeight="false" outlineLevel="0" collapsed="false">
      <c r="A3410" s="27" t="n">
        <v>40314154</v>
      </c>
      <c r="B3410" s="28" t="s">
        <v>3439</v>
      </c>
      <c r="C3410" s="29" t="n">
        <v>0.5</v>
      </c>
      <c r="D3410" s="29" t="s">
        <v>2637</v>
      </c>
      <c r="E3410" s="27" t="s">
        <v>50</v>
      </c>
      <c r="F3410" s="19" t="n">
        <f aca="false">IF(C3410="",VLOOKUP(E3410,'PORTE E UCO'!$A$5:$D$46,4,0),VLOOKUP(E3410,'PORTE E UCO'!$A$5:$D$46,4,0)*C3410)</f>
        <v>8.830778</v>
      </c>
      <c r="G3410" s="30" t="n">
        <v>32.967</v>
      </c>
      <c r="H3410" s="21" t="n">
        <f aca="false">G3410*$R$2</f>
        <v>648.580626144</v>
      </c>
      <c r="I3410" s="27" t="n">
        <v>0</v>
      </c>
      <c r="J3410" s="22" t="str">
        <f aca="false">IF(I3410&gt;=1,F3410*$J$2,"")</f>
        <v/>
      </c>
      <c r="K3410" s="22" t="str">
        <f aca="false">IF(I3410&gt;=2,F3410*$K$2,"")</f>
        <v/>
      </c>
      <c r="L3410" s="22" t="str">
        <f aca="false">IF(I3410&gt;=3,F3410*$L$2,"")</f>
        <v/>
      </c>
      <c r="M3410" s="22" t="str">
        <f aca="false">IF(I3410&gt;=4,F3410*$M$2,"")</f>
        <v/>
      </c>
      <c r="N3410" s="27" t="n">
        <v>0</v>
      </c>
      <c r="O3410" s="27" t="n">
        <v>0</v>
      </c>
      <c r="P3410" s="31" t="n">
        <v>0</v>
      </c>
      <c r="Q3410" s="32"/>
      <c r="R3410" s="38"/>
      <c r="S3410" s="25" t="n">
        <f aca="false">SUM(F3410,H3410,J3410,K3410,L3410,M3410)</f>
        <v>657.411404144</v>
      </c>
      <c r="T3410" s="25" t="n">
        <f aca="false">SUM(F3410,H3410,J3410,K3410,L3410,M3410,Q3410)</f>
        <v>657.411404144</v>
      </c>
      <c r="AMH3410" s="13"/>
      <c r="AMI3410" s="0"/>
      <c r="AMJ3410" s="0"/>
    </row>
    <row r="3411" s="39" customFormat="true" ht="13.8" hidden="false" customHeight="false" outlineLevel="0" collapsed="false">
      <c r="A3411" s="16" t="n">
        <v>40314162</v>
      </c>
      <c r="B3411" s="17" t="s">
        <v>3440</v>
      </c>
      <c r="C3411" s="18" t="n">
        <v>0.25</v>
      </c>
      <c r="D3411" s="18" t="s">
        <v>2637</v>
      </c>
      <c r="E3411" s="16" t="s">
        <v>50</v>
      </c>
      <c r="F3411" s="19" t="n">
        <f aca="false">IF(C3411="",VLOOKUP(E3411,'PORTE E UCO'!$A$5:$D$46,4,0),VLOOKUP(E3411,'PORTE E UCO'!$A$5:$D$46,4,0)*C3411)</f>
        <v>4.415389</v>
      </c>
      <c r="G3411" s="20" t="n">
        <v>29.97</v>
      </c>
      <c r="H3411" s="21" t="n">
        <f aca="false">G3411*$R$2</f>
        <v>589.61875104</v>
      </c>
      <c r="I3411" s="16" t="n">
        <v>0</v>
      </c>
      <c r="J3411" s="22" t="str">
        <f aca="false">IF(I3411&gt;=1,F3411*$J$2,"")</f>
        <v/>
      </c>
      <c r="K3411" s="22" t="str">
        <f aca="false">IF(I3411&gt;=2,F3411*$K$2,"")</f>
        <v/>
      </c>
      <c r="L3411" s="22" t="str">
        <f aca="false">IF(I3411&gt;=3,F3411*$L$2,"")</f>
        <v/>
      </c>
      <c r="M3411" s="22" t="str">
        <f aca="false">IF(I3411&gt;=4,F3411*$M$2,"")</f>
        <v/>
      </c>
      <c r="N3411" s="16" t="n">
        <v>0</v>
      </c>
      <c r="O3411" s="16" t="n">
        <v>0</v>
      </c>
      <c r="P3411" s="23" t="n">
        <v>0</v>
      </c>
      <c r="Q3411" s="22"/>
      <c r="R3411" s="38"/>
      <c r="S3411" s="25" t="n">
        <f aca="false">SUM(F3411,H3411,J3411,K3411,L3411,M3411)</f>
        <v>594.03414004</v>
      </c>
      <c r="T3411" s="25" t="n">
        <f aca="false">SUM(F3411,H3411,J3411,K3411,L3411,M3411,Q3411)</f>
        <v>594.03414004</v>
      </c>
      <c r="AMH3411" s="13"/>
      <c r="AMI3411" s="0"/>
      <c r="AMJ3411" s="0"/>
    </row>
    <row r="3412" s="39" customFormat="true" ht="13.8" hidden="false" customHeight="false" outlineLevel="0" collapsed="false">
      <c r="A3412" s="27" t="n">
        <v>40314170</v>
      </c>
      <c r="B3412" s="28" t="s">
        <v>3441</v>
      </c>
      <c r="C3412" s="29" t="n">
        <v>0.25</v>
      </c>
      <c r="D3412" s="29" t="s">
        <v>2637</v>
      </c>
      <c r="E3412" s="27" t="s">
        <v>50</v>
      </c>
      <c r="F3412" s="19" t="n">
        <f aca="false">IF(C3412="",VLOOKUP(E3412,'PORTE E UCO'!$A$5:$D$46,4,0),VLOOKUP(E3412,'PORTE E UCO'!$A$5:$D$46,4,0)*C3412)</f>
        <v>4.415389</v>
      </c>
      <c r="G3412" s="30" t="n">
        <v>10.701</v>
      </c>
      <c r="H3412" s="21" t="n">
        <f aca="false">G3412*$R$2</f>
        <v>210.527536032</v>
      </c>
      <c r="I3412" s="27" t="n">
        <v>0</v>
      </c>
      <c r="J3412" s="22" t="str">
        <f aca="false">IF(I3412&gt;=1,F3412*$J$2,"")</f>
        <v/>
      </c>
      <c r="K3412" s="22" t="str">
        <f aca="false">IF(I3412&gt;=2,F3412*$K$2,"")</f>
        <v/>
      </c>
      <c r="L3412" s="22" t="str">
        <f aca="false">IF(I3412&gt;=3,F3412*$L$2,"")</f>
        <v/>
      </c>
      <c r="M3412" s="22" t="str">
        <f aca="false">IF(I3412&gt;=4,F3412*$M$2,"")</f>
        <v/>
      </c>
      <c r="N3412" s="27" t="n">
        <v>0</v>
      </c>
      <c r="O3412" s="27" t="n">
        <v>0</v>
      </c>
      <c r="P3412" s="31" t="n">
        <v>0</v>
      </c>
      <c r="Q3412" s="32"/>
      <c r="R3412" s="38"/>
      <c r="S3412" s="25" t="n">
        <f aca="false">SUM(F3412,H3412,J3412,K3412,L3412,M3412)</f>
        <v>214.942925032</v>
      </c>
      <c r="T3412" s="25" t="n">
        <f aca="false">SUM(F3412,H3412,J3412,K3412,L3412,M3412,Q3412)</f>
        <v>214.942925032</v>
      </c>
      <c r="AMH3412" s="13"/>
      <c r="AMI3412" s="0"/>
      <c r="AMJ3412" s="0"/>
    </row>
    <row r="3413" s="39" customFormat="true" ht="13.8" hidden="false" customHeight="false" outlineLevel="0" collapsed="false">
      <c r="A3413" s="16" t="n">
        <v>40314189</v>
      </c>
      <c r="B3413" s="17" t="s">
        <v>3442</v>
      </c>
      <c r="C3413" s="18" t="n">
        <v>0.5</v>
      </c>
      <c r="D3413" s="18" t="s">
        <v>2637</v>
      </c>
      <c r="E3413" s="16" t="s">
        <v>50</v>
      </c>
      <c r="F3413" s="19" t="n">
        <f aca="false">IF(C3413="",VLOOKUP(E3413,'PORTE E UCO'!$A$5:$D$46,4,0),VLOOKUP(E3413,'PORTE E UCO'!$A$5:$D$46,4,0)*C3413)</f>
        <v>8.830778</v>
      </c>
      <c r="G3413" s="20" t="n">
        <v>36.477</v>
      </c>
      <c r="H3413" s="21" t="n">
        <f aca="false">G3413*$R$2</f>
        <v>717.635074464</v>
      </c>
      <c r="I3413" s="16" t="n">
        <v>0</v>
      </c>
      <c r="J3413" s="22" t="str">
        <f aca="false">IF(I3413&gt;=1,F3413*$J$2,"")</f>
        <v/>
      </c>
      <c r="K3413" s="22" t="str">
        <f aca="false">IF(I3413&gt;=2,F3413*$K$2,"")</f>
        <v/>
      </c>
      <c r="L3413" s="22" t="str">
        <f aca="false">IF(I3413&gt;=3,F3413*$L$2,"")</f>
        <v/>
      </c>
      <c r="M3413" s="22" t="str">
        <f aca="false">IF(I3413&gt;=4,F3413*$M$2,"")</f>
        <v/>
      </c>
      <c r="N3413" s="16" t="n">
        <v>0</v>
      </c>
      <c r="O3413" s="16" t="n">
        <v>0</v>
      </c>
      <c r="P3413" s="23" t="n">
        <v>0</v>
      </c>
      <c r="Q3413" s="22"/>
      <c r="R3413" s="38"/>
      <c r="S3413" s="25" t="n">
        <f aca="false">SUM(F3413,H3413,J3413,K3413,L3413,M3413)</f>
        <v>726.465852464</v>
      </c>
      <c r="T3413" s="25" t="n">
        <f aca="false">SUM(F3413,H3413,J3413,K3413,L3413,M3413,Q3413)</f>
        <v>726.465852464</v>
      </c>
      <c r="AMH3413" s="13"/>
      <c r="AMI3413" s="0"/>
      <c r="AMJ3413" s="0"/>
    </row>
    <row r="3414" s="39" customFormat="true" ht="13.8" hidden="false" customHeight="false" outlineLevel="0" collapsed="false">
      <c r="A3414" s="27" t="n">
        <v>40314286</v>
      </c>
      <c r="B3414" s="28" t="s">
        <v>3443</v>
      </c>
      <c r="C3414" s="29" t="n">
        <v>0.25</v>
      </c>
      <c r="D3414" s="29" t="s">
        <v>2637</v>
      </c>
      <c r="E3414" s="27" t="s">
        <v>50</v>
      </c>
      <c r="F3414" s="19" t="n">
        <f aca="false">IF(C3414="",VLOOKUP(E3414,'PORTE E UCO'!$A$5:$D$46,4,0),VLOOKUP(E3414,'PORTE E UCO'!$A$5:$D$46,4,0)*C3414)</f>
        <v>4.415389</v>
      </c>
      <c r="G3414" s="30" t="n">
        <v>10.701</v>
      </c>
      <c r="H3414" s="21" t="n">
        <f aca="false">G3414*$R$2</f>
        <v>210.527536032</v>
      </c>
      <c r="I3414" s="27" t="n">
        <v>0</v>
      </c>
      <c r="J3414" s="22" t="str">
        <f aca="false">IF(I3414&gt;=1,F3414*$J$2,"")</f>
        <v/>
      </c>
      <c r="K3414" s="22" t="str">
        <f aca="false">IF(I3414&gt;=2,F3414*$K$2,"")</f>
        <v/>
      </c>
      <c r="L3414" s="22" t="str">
        <f aca="false">IF(I3414&gt;=3,F3414*$L$2,"")</f>
        <v/>
      </c>
      <c r="M3414" s="22" t="str">
        <f aca="false">IF(I3414&gt;=4,F3414*$M$2,"")</f>
        <v/>
      </c>
      <c r="N3414" s="27" t="n">
        <v>0</v>
      </c>
      <c r="O3414" s="27" t="n">
        <v>0</v>
      </c>
      <c r="P3414" s="31" t="n">
        <v>0</v>
      </c>
      <c r="Q3414" s="32"/>
      <c r="R3414" s="38"/>
      <c r="S3414" s="25" t="n">
        <f aca="false">SUM(F3414,H3414,J3414,K3414,L3414,M3414)</f>
        <v>214.942925032</v>
      </c>
      <c r="T3414" s="25" t="n">
        <f aca="false">SUM(F3414,H3414,J3414,K3414,L3414,M3414,Q3414)</f>
        <v>214.942925032</v>
      </c>
      <c r="AMH3414" s="13"/>
      <c r="AMI3414" s="0"/>
      <c r="AMJ3414" s="0"/>
    </row>
    <row r="3415" s="39" customFormat="true" ht="13.8" hidden="false" customHeight="false" outlineLevel="0" collapsed="false">
      <c r="A3415" s="16" t="n">
        <v>40314278</v>
      </c>
      <c r="B3415" s="17" t="s">
        <v>3444</v>
      </c>
      <c r="C3415" s="18" t="n">
        <v>0.25</v>
      </c>
      <c r="D3415" s="18" t="s">
        <v>2637</v>
      </c>
      <c r="E3415" s="16" t="s">
        <v>50</v>
      </c>
      <c r="F3415" s="19" t="n">
        <f aca="false">IF(C3415="",VLOOKUP(E3415,'PORTE E UCO'!$A$5:$D$46,4,0),VLOOKUP(E3415,'PORTE E UCO'!$A$5:$D$46,4,0)*C3415)</f>
        <v>4.415389</v>
      </c>
      <c r="G3415" s="20" t="n">
        <v>10.701</v>
      </c>
      <c r="H3415" s="21" t="n">
        <f aca="false">G3415*$R$2</f>
        <v>210.527536032</v>
      </c>
      <c r="I3415" s="16" t="n">
        <v>0</v>
      </c>
      <c r="J3415" s="22" t="str">
        <f aca="false">IF(I3415&gt;=1,F3415*$J$2,"")</f>
        <v/>
      </c>
      <c r="K3415" s="22" t="str">
        <f aca="false">IF(I3415&gt;=2,F3415*$K$2,"")</f>
        <v/>
      </c>
      <c r="L3415" s="22" t="str">
        <f aca="false">IF(I3415&gt;=3,F3415*$L$2,"")</f>
        <v/>
      </c>
      <c r="M3415" s="22" t="str">
        <f aca="false">IF(I3415&gt;=4,F3415*$M$2,"")</f>
        <v/>
      </c>
      <c r="N3415" s="16" t="n">
        <v>0</v>
      </c>
      <c r="O3415" s="16" t="n">
        <v>0</v>
      </c>
      <c r="P3415" s="23" t="n">
        <v>0</v>
      </c>
      <c r="Q3415" s="22"/>
      <c r="R3415" s="38"/>
      <c r="S3415" s="25" t="n">
        <f aca="false">SUM(F3415,H3415,J3415,K3415,L3415,M3415)</f>
        <v>214.942925032</v>
      </c>
      <c r="T3415" s="25" t="n">
        <f aca="false">SUM(F3415,H3415,J3415,K3415,L3415,M3415,Q3415)</f>
        <v>214.942925032</v>
      </c>
      <c r="AMH3415" s="13"/>
      <c r="AMI3415" s="0"/>
      <c r="AMJ3415" s="0"/>
    </row>
    <row r="3416" s="39" customFormat="true" ht="13.8" hidden="false" customHeight="false" outlineLevel="0" collapsed="false">
      <c r="A3416" s="27" t="n">
        <v>40314197</v>
      </c>
      <c r="B3416" s="28" t="s">
        <v>3445</v>
      </c>
      <c r="C3416" s="29" t="n">
        <v>0.5</v>
      </c>
      <c r="D3416" s="29" t="s">
        <v>2637</v>
      </c>
      <c r="E3416" s="27" t="s">
        <v>50</v>
      </c>
      <c r="F3416" s="19" t="n">
        <f aca="false">IF(C3416="",VLOOKUP(E3416,'PORTE E UCO'!$A$5:$D$46,4,0),VLOOKUP(E3416,'PORTE E UCO'!$A$5:$D$46,4,0)*C3416)</f>
        <v>8.830778</v>
      </c>
      <c r="G3416" s="30" t="n">
        <v>17.235</v>
      </c>
      <c r="H3416" s="21" t="n">
        <f aca="false">G3416*$R$2</f>
        <v>339.07504752</v>
      </c>
      <c r="I3416" s="27" t="n">
        <v>0</v>
      </c>
      <c r="J3416" s="22" t="str">
        <f aca="false">IF(I3416&gt;=1,F3416*$J$2,"")</f>
        <v/>
      </c>
      <c r="K3416" s="22" t="str">
        <f aca="false">IF(I3416&gt;=2,F3416*$K$2,"")</f>
        <v/>
      </c>
      <c r="L3416" s="22" t="str">
        <f aca="false">IF(I3416&gt;=3,F3416*$L$2,"")</f>
        <v/>
      </c>
      <c r="M3416" s="22" t="str">
        <f aca="false">IF(I3416&gt;=4,F3416*$M$2,"")</f>
        <v/>
      </c>
      <c r="N3416" s="27" t="n">
        <v>0</v>
      </c>
      <c r="O3416" s="27" t="n">
        <v>0</v>
      </c>
      <c r="P3416" s="31" t="n">
        <v>0</v>
      </c>
      <c r="Q3416" s="32"/>
      <c r="R3416" s="38"/>
      <c r="S3416" s="25" t="n">
        <f aca="false">SUM(F3416,H3416,J3416,K3416,L3416,M3416)</f>
        <v>347.90582552</v>
      </c>
      <c r="T3416" s="25" t="n">
        <f aca="false">SUM(F3416,H3416,J3416,K3416,L3416,M3416,Q3416)</f>
        <v>347.90582552</v>
      </c>
      <c r="AMH3416" s="13"/>
      <c r="AMI3416" s="0"/>
      <c r="AMJ3416" s="0"/>
    </row>
    <row r="3417" s="39" customFormat="true" ht="13.8" hidden="false" customHeight="false" outlineLevel="0" collapsed="false">
      <c r="A3417" s="16" t="n">
        <v>40314308</v>
      </c>
      <c r="B3417" s="17" t="s">
        <v>3446</v>
      </c>
      <c r="C3417" s="18" t="n">
        <v>0.25</v>
      </c>
      <c r="D3417" s="18" t="s">
        <v>2637</v>
      </c>
      <c r="E3417" s="16" t="s">
        <v>50</v>
      </c>
      <c r="F3417" s="19" t="n">
        <f aca="false">IF(C3417="",VLOOKUP(E3417,'PORTE E UCO'!$A$5:$D$46,4,0),VLOOKUP(E3417,'PORTE E UCO'!$A$5:$D$46,4,0)*C3417)</f>
        <v>4.415389</v>
      </c>
      <c r="G3417" s="20" t="n">
        <v>29.97</v>
      </c>
      <c r="H3417" s="21" t="n">
        <f aca="false">G3417*$R$2</f>
        <v>589.61875104</v>
      </c>
      <c r="I3417" s="16" t="n">
        <v>0</v>
      </c>
      <c r="J3417" s="22" t="str">
        <f aca="false">IF(I3417&gt;=1,F3417*$J$2,"")</f>
        <v/>
      </c>
      <c r="K3417" s="22" t="str">
        <f aca="false">IF(I3417&gt;=2,F3417*$K$2,"")</f>
        <v/>
      </c>
      <c r="L3417" s="22" t="str">
        <f aca="false">IF(I3417&gt;=3,F3417*$L$2,"")</f>
        <v/>
      </c>
      <c r="M3417" s="22" t="str">
        <f aca="false">IF(I3417&gt;=4,F3417*$M$2,"")</f>
        <v/>
      </c>
      <c r="N3417" s="16" t="n">
        <v>0</v>
      </c>
      <c r="O3417" s="16" t="n">
        <v>0</v>
      </c>
      <c r="P3417" s="23" t="n">
        <v>0</v>
      </c>
      <c r="Q3417" s="22"/>
      <c r="R3417" s="38"/>
      <c r="S3417" s="25" t="n">
        <f aca="false">SUM(F3417,H3417,J3417,K3417,L3417,M3417)</f>
        <v>594.03414004</v>
      </c>
      <c r="T3417" s="25" t="n">
        <f aca="false">SUM(F3417,H3417,J3417,K3417,L3417,M3417,Q3417)</f>
        <v>594.03414004</v>
      </c>
      <c r="AMH3417" s="13"/>
      <c r="AMI3417" s="0"/>
      <c r="AMJ3417" s="0"/>
    </row>
    <row r="3418" s="39" customFormat="true" ht="14.95" hidden="false" customHeight="false" outlineLevel="0" collapsed="false">
      <c r="A3418" s="27" t="n">
        <v>40314294</v>
      </c>
      <c r="B3418" s="28" t="s">
        <v>3447</v>
      </c>
      <c r="C3418" s="29" t="n">
        <v>0.5</v>
      </c>
      <c r="D3418" s="29" t="s">
        <v>2637</v>
      </c>
      <c r="E3418" s="27" t="s">
        <v>50</v>
      </c>
      <c r="F3418" s="19" t="n">
        <f aca="false">IF(C3418="",VLOOKUP(E3418,'PORTE E UCO'!$A$5:$D$46,4,0),VLOOKUP(E3418,'PORTE E UCO'!$A$5:$D$46,4,0)*C3418)</f>
        <v>8.830778</v>
      </c>
      <c r="G3418" s="30" t="n">
        <v>31.23</v>
      </c>
      <c r="H3418" s="21" t="n">
        <f aca="false">G3418*$R$2</f>
        <v>614.40752736</v>
      </c>
      <c r="I3418" s="27" t="n">
        <v>0</v>
      </c>
      <c r="J3418" s="22" t="str">
        <f aca="false">IF(I3418&gt;=1,F3418*$J$2,"")</f>
        <v/>
      </c>
      <c r="K3418" s="22" t="str">
        <f aca="false">IF(I3418&gt;=2,F3418*$K$2,"")</f>
        <v/>
      </c>
      <c r="L3418" s="22" t="str">
        <f aca="false">IF(I3418&gt;=3,F3418*$L$2,"")</f>
        <v/>
      </c>
      <c r="M3418" s="22" t="str">
        <f aca="false">IF(I3418&gt;=4,F3418*$M$2,"")</f>
        <v/>
      </c>
      <c r="N3418" s="27" t="n">
        <v>0</v>
      </c>
      <c r="O3418" s="27" t="n">
        <v>0</v>
      </c>
      <c r="P3418" s="31" t="n">
        <v>0</v>
      </c>
      <c r="Q3418" s="32"/>
      <c r="R3418" s="38"/>
      <c r="S3418" s="25" t="n">
        <f aca="false">SUM(F3418,H3418,J3418,K3418,L3418,M3418)</f>
        <v>623.23830536</v>
      </c>
      <c r="T3418" s="25" t="n">
        <f aca="false">SUM(F3418,H3418,J3418,K3418,L3418,M3418,Q3418)</f>
        <v>623.23830536</v>
      </c>
      <c r="AMH3418" s="13"/>
      <c r="AMI3418" s="0"/>
      <c r="AMJ3418" s="0"/>
    </row>
    <row r="3419" s="39" customFormat="true" ht="13.8" hidden="false" customHeight="false" outlineLevel="0" collapsed="false">
      <c r="A3419" s="16" t="n">
        <v>40314200</v>
      </c>
      <c r="B3419" s="17" t="s">
        <v>3448</v>
      </c>
      <c r="C3419" s="18" t="n">
        <v>0.5</v>
      </c>
      <c r="D3419" s="18" t="s">
        <v>2637</v>
      </c>
      <c r="E3419" s="16" t="s">
        <v>50</v>
      </c>
      <c r="F3419" s="19" t="n">
        <f aca="false">IF(C3419="",VLOOKUP(E3419,'PORTE E UCO'!$A$5:$D$46,4,0),VLOOKUP(E3419,'PORTE E UCO'!$A$5:$D$46,4,0)*C3419)</f>
        <v>8.830778</v>
      </c>
      <c r="G3419" s="20" t="n">
        <v>36.477</v>
      </c>
      <c r="H3419" s="21" t="n">
        <f aca="false">G3419*$R$2</f>
        <v>717.635074464</v>
      </c>
      <c r="I3419" s="16" t="n">
        <v>0</v>
      </c>
      <c r="J3419" s="22" t="str">
        <f aca="false">IF(I3419&gt;=1,F3419*$J$2,"")</f>
        <v/>
      </c>
      <c r="K3419" s="22" t="str">
        <f aca="false">IF(I3419&gt;=2,F3419*$K$2,"")</f>
        <v/>
      </c>
      <c r="L3419" s="22" t="str">
        <f aca="false">IF(I3419&gt;=3,F3419*$L$2,"")</f>
        <v/>
      </c>
      <c r="M3419" s="22" t="str">
        <f aca="false">IF(I3419&gt;=4,F3419*$M$2,"")</f>
        <v/>
      </c>
      <c r="N3419" s="16" t="n">
        <v>0</v>
      </c>
      <c r="O3419" s="16" t="n">
        <v>0</v>
      </c>
      <c r="P3419" s="23" t="n">
        <v>0</v>
      </c>
      <c r="Q3419" s="22"/>
      <c r="R3419" s="38"/>
      <c r="S3419" s="25" t="n">
        <f aca="false">SUM(F3419,H3419,J3419,K3419,L3419,M3419)</f>
        <v>726.465852464</v>
      </c>
      <c r="T3419" s="25" t="n">
        <f aca="false">SUM(F3419,H3419,J3419,K3419,L3419,M3419,Q3419)</f>
        <v>726.465852464</v>
      </c>
      <c r="AMH3419" s="13"/>
      <c r="AMI3419" s="0"/>
      <c r="AMJ3419" s="0"/>
    </row>
    <row r="3420" s="39" customFormat="true" ht="13.8" hidden="false" customHeight="false" outlineLevel="0" collapsed="false">
      <c r="A3420" s="27" t="n">
        <v>40314219</v>
      </c>
      <c r="B3420" s="28" t="s">
        <v>3449</v>
      </c>
      <c r="C3420" s="29" t="n">
        <v>0.25</v>
      </c>
      <c r="D3420" s="29" t="s">
        <v>2637</v>
      </c>
      <c r="E3420" s="27" t="s">
        <v>50</v>
      </c>
      <c r="F3420" s="19" t="n">
        <f aca="false">IF(C3420="",VLOOKUP(E3420,'PORTE E UCO'!$A$5:$D$46,4,0),VLOOKUP(E3420,'PORTE E UCO'!$A$5:$D$46,4,0)*C3420)</f>
        <v>4.415389</v>
      </c>
      <c r="G3420" s="30" t="n">
        <v>21.852</v>
      </c>
      <c r="H3420" s="21" t="n">
        <f aca="false">G3420*$R$2</f>
        <v>429.908206464</v>
      </c>
      <c r="I3420" s="27" t="n">
        <v>0</v>
      </c>
      <c r="J3420" s="22" t="str">
        <f aca="false">IF(I3420&gt;=1,F3420*$J$2,"")</f>
        <v/>
      </c>
      <c r="K3420" s="22" t="str">
        <f aca="false">IF(I3420&gt;=2,F3420*$K$2,"")</f>
        <v/>
      </c>
      <c r="L3420" s="22" t="str">
        <f aca="false">IF(I3420&gt;=3,F3420*$L$2,"")</f>
        <v/>
      </c>
      <c r="M3420" s="22" t="str">
        <f aca="false">IF(I3420&gt;=4,F3420*$M$2,"")</f>
        <v/>
      </c>
      <c r="N3420" s="27" t="n">
        <v>0</v>
      </c>
      <c r="O3420" s="27" t="n">
        <v>0</v>
      </c>
      <c r="P3420" s="31" t="n">
        <v>0</v>
      </c>
      <c r="Q3420" s="32"/>
      <c r="R3420" s="38"/>
      <c r="S3420" s="25" t="n">
        <f aca="false">SUM(F3420,H3420,J3420,K3420,L3420,M3420)</f>
        <v>434.323595464</v>
      </c>
      <c r="T3420" s="25" t="n">
        <f aca="false">SUM(F3420,H3420,J3420,K3420,L3420,M3420,Q3420)</f>
        <v>434.323595464</v>
      </c>
      <c r="AMH3420" s="13"/>
      <c r="AMI3420" s="0"/>
      <c r="AMJ3420" s="0"/>
    </row>
    <row r="3421" s="39" customFormat="true" ht="13.8" hidden="false" customHeight="false" outlineLevel="0" collapsed="false">
      <c r="A3421" s="16" t="n">
        <v>40314227</v>
      </c>
      <c r="B3421" s="17" t="s">
        <v>3450</v>
      </c>
      <c r="C3421" s="18" t="n">
        <v>0.25</v>
      </c>
      <c r="D3421" s="18" t="s">
        <v>2637</v>
      </c>
      <c r="E3421" s="16" t="s">
        <v>50</v>
      </c>
      <c r="F3421" s="19" t="n">
        <f aca="false">IF(C3421="",VLOOKUP(E3421,'PORTE E UCO'!$A$5:$D$46,4,0),VLOOKUP(E3421,'PORTE E UCO'!$A$5:$D$46,4,0)*C3421)</f>
        <v>4.415389</v>
      </c>
      <c r="G3421" s="20" t="n">
        <v>21.852</v>
      </c>
      <c r="H3421" s="21" t="n">
        <f aca="false">G3421*$R$2</f>
        <v>429.908206464</v>
      </c>
      <c r="I3421" s="16" t="n">
        <v>0</v>
      </c>
      <c r="J3421" s="22" t="str">
        <f aca="false">IF(I3421&gt;=1,F3421*$J$2,"")</f>
        <v/>
      </c>
      <c r="K3421" s="22" t="str">
        <f aca="false">IF(I3421&gt;=2,F3421*$K$2,"")</f>
        <v/>
      </c>
      <c r="L3421" s="22" t="str">
        <f aca="false">IF(I3421&gt;=3,F3421*$L$2,"")</f>
        <v/>
      </c>
      <c r="M3421" s="22" t="str">
        <f aca="false">IF(I3421&gt;=4,F3421*$M$2,"")</f>
        <v/>
      </c>
      <c r="N3421" s="16" t="n">
        <v>0</v>
      </c>
      <c r="O3421" s="16" t="n">
        <v>0</v>
      </c>
      <c r="P3421" s="23" t="n">
        <v>0</v>
      </c>
      <c r="Q3421" s="22"/>
      <c r="R3421" s="38"/>
      <c r="S3421" s="25" t="n">
        <f aca="false">SUM(F3421,H3421,J3421,K3421,L3421,M3421)</f>
        <v>434.323595464</v>
      </c>
      <c r="T3421" s="25" t="n">
        <f aca="false">SUM(F3421,H3421,J3421,K3421,L3421,M3421,Q3421)</f>
        <v>434.323595464</v>
      </c>
      <c r="AMH3421" s="13"/>
      <c r="AMI3421" s="0"/>
      <c r="AMJ3421" s="0"/>
    </row>
    <row r="3422" s="39" customFormat="true" ht="13.8" hidden="false" customHeight="false" outlineLevel="0" collapsed="false">
      <c r="A3422" s="27" t="n">
        <v>40314235</v>
      </c>
      <c r="B3422" s="28" t="s">
        <v>3451</v>
      </c>
      <c r="C3422" s="29" t="n">
        <v>0.5</v>
      </c>
      <c r="D3422" s="29" t="s">
        <v>2637</v>
      </c>
      <c r="E3422" s="27" t="s">
        <v>50</v>
      </c>
      <c r="F3422" s="19" t="n">
        <f aca="false">IF(C3422="",VLOOKUP(E3422,'PORTE E UCO'!$A$5:$D$46,4,0),VLOOKUP(E3422,'PORTE E UCO'!$A$5:$D$46,4,0)*C3422)</f>
        <v>8.830778</v>
      </c>
      <c r="G3422" s="30" t="n">
        <v>31.23</v>
      </c>
      <c r="H3422" s="21" t="n">
        <f aca="false">G3422*$R$2</f>
        <v>614.40752736</v>
      </c>
      <c r="I3422" s="27" t="n">
        <v>0</v>
      </c>
      <c r="J3422" s="22" t="str">
        <f aca="false">IF(I3422&gt;=1,F3422*$J$2,"")</f>
        <v/>
      </c>
      <c r="K3422" s="22" t="str">
        <f aca="false">IF(I3422&gt;=2,F3422*$K$2,"")</f>
        <v/>
      </c>
      <c r="L3422" s="22" t="str">
        <f aca="false">IF(I3422&gt;=3,F3422*$L$2,"")</f>
        <v/>
      </c>
      <c r="M3422" s="22" t="str">
        <f aca="false">IF(I3422&gt;=4,F3422*$M$2,"")</f>
        <v/>
      </c>
      <c r="N3422" s="27" t="n">
        <v>0</v>
      </c>
      <c r="O3422" s="27" t="n">
        <v>0</v>
      </c>
      <c r="P3422" s="31" t="n">
        <v>0</v>
      </c>
      <c r="Q3422" s="32"/>
      <c r="R3422" s="38"/>
      <c r="S3422" s="25" t="n">
        <f aca="false">SUM(F3422,H3422,J3422,K3422,L3422,M3422)</f>
        <v>623.23830536</v>
      </c>
      <c r="T3422" s="25" t="n">
        <f aca="false">SUM(F3422,H3422,J3422,K3422,L3422,M3422,Q3422)</f>
        <v>623.23830536</v>
      </c>
      <c r="AMH3422" s="13"/>
      <c r="AMI3422" s="0"/>
      <c r="AMJ3422" s="0"/>
    </row>
    <row r="3423" s="39" customFormat="true" ht="13.8" hidden="false" customHeight="false" outlineLevel="0" collapsed="false">
      <c r="A3423" s="16" t="n">
        <v>40401014</v>
      </c>
      <c r="B3423" s="17" t="s">
        <v>3452</v>
      </c>
      <c r="C3423" s="18"/>
      <c r="D3423" s="18"/>
      <c r="E3423" s="16" t="s">
        <v>50</v>
      </c>
      <c r="F3423" s="19" t="n">
        <f aca="false">IF(C3423="",VLOOKUP(E3423,'PORTE E UCO'!$A$5:$D$46,4,0),VLOOKUP(E3423,'PORTE E UCO'!$A$5:$D$46,4,0)*C3423)</f>
        <v>17.661556</v>
      </c>
      <c r="G3423" s="20"/>
      <c r="H3423" s="21" t="n">
        <f aca="false">G3423*$R$2</f>
        <v>0</v>
      </c>
      <c r="I3423" s="16" t="n">
        <v>0</v>
      </c>
      <c r="J3423" s="22" t="str">
        <f aca="false">IF(I3423&gt;=1,F3423*$J$2,"")</f>
        <v/>
      </c>
      <c r="K3423" s="22" t="str">
        <f aca="false">IF(I3423&gt;=2,F3423*$K$2,"")</f>
        <v/>
      </c>
      <c r="L3423" s="22" t="str">
        <f aca="false">IF(I3423&gt;=3,F3423*$L$2,"")</f>
        <v/>
      </c>
      <c r="M3423" s="22" t="str">
        <f aca="false">IF(I3423&gt;=4,F3423*$M$2,"")</f>
        <v/>
      </c>
      <c r="N3423" s="16" t="n">
        <v>0</v>
      </c>
      <c r="O3423" s="16" t="n">
        <v>0</v>
      </c>
      <c r="P3423" s="23" t="n">
        <v>0</v>
      </c>
      <c r="Q3423" s="22"/>
      <c r="R3423" s="38"/>
      <c r="S3423" s="25" t="n">
        <f aca="false">SUM(F3423,H3423,J3423,K3423,L3423,M3423)</f>
        <v>17.661556</v>
      </c>
      <c r="T3423" s="25" t="n">
        <f aca="false">SUM(F3423,H3423,J3423,K3423,L3423,M3423,Q3423)</f>
        <v>17.661556</v>
      </c>
      <c r="AMH3423" s="13"/>
      <c r="AMI3423" s="0"/>
      <c r="AMJ3423" s="0"/>
    </row>
    <row r="3424" s="39" customFormat="true" ht="13.8" hidden="false" customHeight="false" outlineLevel="0" collapsed="false">
      <c r="A3424" s="27" t="n">
        <v>40401022</v>
      </c>
      <c r="B3424" s="28" t="s">
        <v>3453</v>
      </c>
      <c r="C3424" s="29"/>
      <c r="D3424" s="29"/>
      <c r="E3424" s="27" t="s">
        <v>59</v>
      </c>
      <c r="F3424" s="19" t="n">
        <f aca="false">IF(C3424="",VLOOKUP(E3424,'PORTE E UCO'!$A$5:$D$46,4,0),VLOOKUP(E3424,'PORTE E UCO'!$A$5:$D$46,4,0)*C3424)</f>
        <v>349.26794</v>
      </c>
      <c r="G3424" s="30"/>
      <c r="H3424" s="21" t="n">
        <f aca="false">G3424*$R$2</f>
        <v>0</v>
      </c>
      <c r="I3424" s="27" t="n">
        <v>0</v>
      </c>
      <c r="J3424" s="22" t="str">
        <f aca="false">IF(I3424&gt;=1,F3424*$J$2,"")</f>
        <v/>
      </c>
      <c r="K3424" s="22" t="str">
        <f aca="false">IF(I3424&gt;=2,F3424*$K$2,"")</f>
        <v/>
      </c>
      <c r="L3424" s="22" t="str">
        <f aca="false">IF(I3424&gt;=3,F3424*$L$2,"")</f>
        <v/>
      </c>
      <c r="M3424" s="22" t="str">
        <f aca="false">IF(I3424&gt;=4,F3424*$M$2,"")</f>
        <v/>
      </c>
      <c r="N3424" s="27" t="n">
        <v>0</v>
      </c>
      <c r="O3424" s="27" t="n">
        <v>0</v>
      </c>
      <c r="P3424" s="31" t="n">
        <v>0</v>
      </c>
      <c r="Q3424" s="32"/>
      <c r="R3424" s="38"/>
      <c r="S3424" s="25" t="n">
        <f aca="false">SUM(F3424,H3424,J3424,K3424,L3424,M3424)</f>
        <v>349.26794</v>
      </c>
      <c r="T3424" s="25" t="n">
        <f aca="false">SUM(F3424,H3424,J3424,K3424,L3424,M3424,Q3424)</f>
        <v>349.26794</v>
      </c>
      <c r="AMH3424" s="13"/>
      <c r="AMI3424" s="0"/>
      <c r="AMJ3424" s="0"/>
    </row>
    <row r="3425" s="39" customFormat="true" ht="13.8" hidden="false" customHeight="false" outlineLevel="0" collapsed="false">
      <c r="A3425" s="16" t="n">
        <v>40402118</v>
      </c>
      <c r="B3425" s="17" t="s">
        <v>3454</v>
      </c>
      <c r="C3425" s="18" t="n">
        <v>0.1</v>
      </c>
      <c r="D3425" s="18" t="s">
        <v>2637</v>
      </c>
      <c r="E3425" s="16" t="s">
        <v>50</v>
      </c>
      <c r="F3425" s="19" t="n">
        <f aca="false">IF(C3425="",VLOOKUP(E3425,'PORTE E UCO'!$A$5:$D$46,4,0),VLOOKUP(E3425,'PORTE E UCO'!$A$5:$D$46,4,0)*C3425)</f>
        <v>1.7661556</v>
      </c>
      <c r="G3425" s="20" t="n">
        <v>17.17</v>
      </c>
      <c r="H3425" s="21" t="n">
        <f aca="false">G3425*$R$2</f>
        <v>337.79626144</v>
      </c>
      <c r="I3425" s="16" t="n">
        <v>0</v>
      </c>
      <c r="J3425" s="22" t="str">
        <f aca="false">IF(I3425&gt;=1,F3425*$J$2,"")</f>
        <v/>
      </c>
      <c r="K3425" s="22" t="str">
        <f aca="false">IF(I3425&gt;=2,F3425*$K$2,"")</f>
        <v/>
      </c>
      <c r="L3425" s="22" t="str">
        <f aca="false">IF(I3425&gt;=3,F3425*$L$2,"")</f>
        <v/>
      </c>
      <c r="M3425" s="22" t="str">
        <f aca="false">IF(I3425&gt;=4,F3425*$M$2,"")</f>
        <v/>
      </c>
      <c r="N3425" s="16" t="n">
        <v>0</v>
      </c>
      <c r="O3425" s="16" t="n">
        <v>0</v>
      </c>
      <c r="P3425" s="23" t="n">
        <v>0</v>
      </c>
      <c r="Q3425" s="22"/>
      <c r="R3425" s="38"/>
      <c r="S3425" s="25" t="n">
        <f aca="false">SUM(F3425,H3425,J3425,K3425,L3425,M3425)</f>
        <v>339.56241704</v>
      </c>
      <c r="T3425" s="25" t="n">
        <f aca="false">SUM(F3425,H3425,J3425,K3425,L3425,M3425,Q3425)</f>
        <v>339.56241704</v>
      </c>
      <c r="AMH3425" s="13"/>
      <c r="AMI3425" s="0"/>
      <c r="AMJ3425" s="0"/>
    </row>
    <row r="3426" s="39" customFormat="true" ht="14.95" hidden="false" customHeight="false" outlineLevel="0" collapsed="false">
      <c r="A3426" s="27" t="n">
        <v>40402126</v>
      </c>
      <c r="B3426" s="28" t="s">
        <v>3455</v>
      </c>
      <c r="C3426" s="29" t="n">
        <v>0.1</v>
      </c>
      <c r="D3426" s="29" t="s">
        <v>2637</v>
      </c>
      <c r="E3426" s="27" t="s">
        <v>50</v>
      </c>
      <c r="F3426" s="19" t="n">
        <f aca="false">IF(C3426="",VLOOKUP(E3426,'PORTE E UCO'!$A$5:$D$46,4,0),VLOOKUP(E3426,'PORTE E UCO'!$A$5:$D$46,4,0)*C3426)</f>
        <v>1.7661556</v>
      </c>
      <c r="G3426" s="30" t="n">
        <v>20.17</v>
      </c>
      <c r="H3426" s="21" t="n">
        <f aca="false">G3426*$R$2</f>
        <v>396.81715744</v>
      </c>
      <c r="I3426" s="27" t="n">
        <v>0</v>
      </c>
      <c r="J3426" s="22" t="str">
        <f aca="false">IF(I3426&gt;=1,F3426*$J$2,"")</f>
        <v/>
      </c>
      <c r="K3426" s="22" t="str">
        <f aca="false">IF(I3426&gt;=2,F3426*$K$2,"")</f>
        <v/>
      </c>
      <c r="L3426" s="22" t="str">
        <f aca="false">IF(I3426&gt;=3,F3426*$L$2,"")</f>
        <v/>
      </c>
      <c r="M3426" s="22" t="str">
        <f aca="false">IF(I3426&gt;=4,F3426*$M$2,"")</f>
        <v/>
      </c>
      <c r="N3426" s="27" t="n">
        <v>0</v>
      </c>
      <c r="O3426" s="27" t="n">
        <v>0</v>
      </c>
      <c r="P3426" s="31" t="n">
        <v>0</v>
      </c>
      <c r="Q3426" s="32"/>
      <c r="R3426" s="38"/>
      <c r="S3426" s="25" t="n">
        <f aca="false">SUM(F3426,H3426,J3426,K3426,L3426,M3426)</f>
        <v>398.58331304</v>
      </c>
      <c r="T3426" s="25" t="n">
        <f aca="false">SUM(F3426,H3426,J3426,K3426,L3426,M3426,Q3426)</f>
        <v>398.58331304</v>
      </c>
      <c r="AMH3426" s="13"/>
      <c r="AMI3426" s="0"/>
      <c r="AMJ3426" s="0"/>
    </row>
    <row r="3427" s="39" customFormat="true" ht="14.95" hidden="false" customHeight="false" outlineLevel="0" collapsed="false">
      <c r="A3427" s="16" t="n">
        <v>40402142</v>
      </c>
      <c r="B3427" s="17" t="s">
        <v>3456</v>
      </c>
      <c r="C3427" s="18" t="n">
        <v>0.1</v>
      </c>
      <c r="D3427" s="18" t="s">
        <v>2637</v>
      </c>
      <c r="E3427" s="16" t="s">
        <v>50</v>
      </c>
      <c r="F3427" s="19" t="n">
        <f aca="false">IF(C3427="",VLOOKUP(E3427,'PORTE E UCO'!$A$5:$D$46,4,0),VLOOKUP(E3427,'PORTE E UCO'!$A$5:$D$46,4,0)*C3427)</f>
        <v>1.7661556</v>
      </c>
      <c r="G3427" s="20" t="n">
        <v>20.17</v>
      </c>
      <c r="H3427" s="21" t="n">
        <f aca="false">G3427*$R$2</f>
        <v>396.81715744</v>
      </c>
      <c r="I3427" s="16" t="n">
        <v>0</v>
      </c>
      <c r="J3427" s="22" t="str">
        <f aca="false">IF(I3427&gt;=1,F3427*$J$2,"")</f>
        <v/>
      </c>
      <c r="K3427" s="22" t="str">
        <f aca="false">IF(I3427&gt;=2,F3427*$K$2,"")</f>
        <v/>
      </c>
      <c r="L3427" s="22" t="str">
        <f aca="false">IF(I3427&gt;=3,F3427*$L$2,"")</f>
        <v/>
      </c>
      <c r="M3427" s="22" t="str">
        <f aca="false">IF(I3427&gt;=4,F3427*$M$2,"")</f>
        <v/>
      </c>
      <c r="N3427" s="16" t="n">
        <v>0</v>
      </c>
      <c r="O3427" s="16" t="n">
        <v>0</v>
      </c>
      <c r="P3427" s="23" t="n">
        <v>0</v>
      </c>
      <c r="Q3427" s="22"/>
      <c r="R3427" s="38"/>
      <c r="S3427" s="25" t="n">
        <f aca="false">SUM(F3427,H3427,J3427,K3427,L3427,M3427)</f>
        <v>398.58331304</v>
      </c>
      <c r="T3427" s="25" t="n">
        <f aca="false">SUM(F3427,H3427,J3427,K3427,L3427,M3427,Q3427)</f>
        <v>398.58331304</v>
      </c>
      <c r="AMH3427" s="13"/>
      <c r="AMI3427" s="0"/>
      <c r="AMJ3427" s="0"/>
    </row>
    <row r="3428" s="39" customFormat="true" ht="13.8" hidden="false" customHeight="false" outlineLevel="0" collapsed="false">
      <c r="A3428" s="27" t="n">
        <v>40402134</v>
      </c>
      <c r="B3428" s="28" t="s">
        <v>3457</v>
      </c>
      <c r="C3428" s="29" t="n">
        <v>0.1</v>
      </c>
      <c r="D3428" s="29" t="s">
        <v>2637</v>
      </c>
      <c r="E3428" s="27" t="s">
        <v>50</v>
      </c>
      <c r="F3428" s="19" t="n">
        <f aca="false">IF(C3428="",VLOOKUP(E3428,'PORTE E UCO'!$A$5:$D$46,4,0),VLOOKUP(E3428,'PORTE E UCO'!$A$5:$D$46,4,0)*C3428)</f>
        <v>1.7661556</v>
      </c>
      <c r="G3428" s="30" t="n">
        <v>3.08</v>
      </c>
      <c r="H3428" s="21" t="n">
        <f aca="false">G3428*$R$2</f>
        <v>60.59478656</v>
      </c>
      <c r="I3428" s="27" t="n">
        <v>0</v>
      </c>
      <c r="J3428" s="22" t="str">
        <f aca="false">IF(I3428&gt;=1,F3428*$J$2,"")</f>
        <v/>
      </c>
      <c r="K3428" s="22" t="str">
        <f aca="false">IF(I3428&gt;=2,F3428*$K$2,"")</f>
        <v/>
      </c>
      <c r="L3428" s="22" t="str">
        <f aca="false">IF(I3428&gt;=3,F3428*$L$2,"")</f>
        <v/>
      </c>
      <c r="M3428" s="22" t="str">
        <f aca="false">IF(I3428&gt;=4,F3428*$M$2,"")</f>
        <v/>
      </c>
      <c r="N3428" s="27" t="n">
        <v>0</v>
      </c>
      <c r="O3428" s="27" t="n">
        <v>0</v>
      </c>
      <c r="P3428" s="31" t="n">
        <v>0</v>
      </c>
      <c r="Q3428" s="32"/>
      <c r="R3428" s="38"/>
      <c r="S3428" s="25" t="n">
        <f aca="false">SUM(F3428,H3428,J3428,K3428,L3428,M3428)</f>
        <v>62.36094216</v>
      </c>
      <c r="T3428" s="25" t="n">
        <f aca="false">SUM(F3428,H3428,J3428,K3428,L3428,M3428,Q3428)</f>
        <v>62.36094216</v>
      </c>
      <c r="AMH3428" s="13"/>
      <c r="AMI3428" s="0"/>
      <c r="AMJ3428" s="0"/>
    </row>
    <row r="3429" s="39" customFormat="true" ht="21.65" hidden="false" customHeight="false" outlineLevel="0" collapsed="false">
      <c r="A3429" s="16" t="n">
        <v>40402010</v>
      </c>
      <c r="B3429" s="17" t="s">
        <v>3458</v>
      </c>
      <c r="C3429" s="18" t="n">
        <v>0.1</v>
      </c>
      <c r="D3429" s="18" t="s">
        <v>2637</v>
      </c>
      <c r="E3429" s="16" t="s">
        <v>50</v>
      </c>
      <c r="F3429" s="19" t="n">
        <f aca="false">IF(C3429="",VLOOKUP(E3429,'PORTE E UCO'!$A$5:$D$46,4,0),VLOOKUP(E3429,'PORTE E UCO'!$A$5:$D$46,4,0)*C3429)</f>
        <v>1.7661556</v>
      </c>
      <c r="G3429" s="20" t="n">
        <v>104</v>
      </c>
      <c r="H3429" s="21" t="n">
        <f aca="false">G3429*$R$2</f>
        <v>2046.057728</v>
      </c>
      <c r="I3429" s="16" t="n">
        <v>0</v>
      </c>
      <c r="J3429" s="22" t="str">
        <f aca="false">IF(I3429&gt;=1,F3429*$J$2,"")</f>
        <v/>
      </c>
      <c r="K3429" s="22" t="str">
        <f aca="false">IF(I3429&gt;=2,F3429*$K$2,"")</f>
        <v/>
      </c>
      <c r="L3429" s="22" t="str">
        <f aca="false">IF(I3429&gt;=3,F3429*$L$2,"")</f>
        <v/>
      </c>
      <c r="M3429" s="22" t="str">
        <f aca="false">IF(I3429&gt;=4,F3429*$M$2,"")</f>
        <v/>
      </c>
      <c r="N3429" s="16" t="n">
        <v>0</v>
      </c>
      <c r="O3429" s="16" t="n">
        <v>0</v>
      </c>
      <c r="P3429" s="23" t="n">
        <v>0</v>
      </c>
      <c r="Q3429" s="22"/>
      <c r="R3429" s="38"/>
      <c r="S3429" s="25" t="n">
        <f aca="false">SUM(F3429,H3429,J3429,K3429,L3429,M3429)</f>
        <v>2047.8238836</v>
      </c>
      <c r="T3429" s="25" t="n">
        <f aca="false">SUM(F3429,H3429,J3429,K3429,L3429,M3429,Q3429)</f>
        <v>2047.8238836</v>
      </c>
      <c r="AMH3429" s="13"/>
      <c r="AMI3429" s="0"/>
      <c r="AMJ3429" s="0"/>
    </row>
    <row r="3430" s="39" customFormat="true" ht="14.95" hidden="false" customHeight="false" outlineLevel="0" collapsed="false">
      <c r="A3430" s="27" t="n">
        <v>40402029</v>
      </c>
      <c r="B3430" s="28" t="s">
        <v>3459</v>
      </c>
      <c r="C3430" s="29" t="n">
        <v>0.1</v>
      </c>
      <c r="D3430" s="29" t="s">
        <v>2637</v>
      </c>
      <c r="E3430" s="27" t="s">
        <v>50</v>
      </c>
      <c r="F3430" s="19" t="n">
        <f aca="false">IF(C3430="",VLOOKUP(E3430,'PORTE E UCO'!$A$5:$D$46,4,0),VLOOKUP(E3430,'PORTE E UCO'!$A$5:$D$46,4,0)*C3430)</f>
        <v>1.7661556</v>
      </c>
      <c r="G3430" s="30" t="n">
        <v>100</v>
      </c>
      <c r="H3430" s="21" t="n">
        <f aca="false">G3430*$R$2</f>
        <v>1967.3632</v>
      </c>
      <c r="I3430" s="27" t="n">
        <v>0</v>
      </c>
      <c r="J3430" s="22" t="str">
        <f aca="false">IF(I3430&gt;=1,F3430*$J$2,"")</f>
        <v/>
      </c>
      <c r="K3430" s="22" t="str">
        <f aca="false">IF(I3430&gt;=2,F3430*$K$2,"")</f>
        <v/>
      </c>
      <c r="L3430" s="22" t="str">
        <f aca="false">IF(I3430&gt;=3,F3430*$L$2,"")</f>
        <v/>
      </c>
      <c r="M3430" s="22" t="str">
        <f aca="false">IF(I3430&gt;=4,F3430*$M$2,"")</f>
        <v/>
      </c>
      <c r="N3430" s="27" t="n">
        <v>0</v>
      </c>
      <c r="O3430" s="27" t="n">
        <v>0</v>
      </c>
      <c r="P3430" s="31" t="n">
        <v>0</v>
      </c>
      <c r="Q3430" s="32"/>
      <c r="R3430" s="38"/>
      <c r="S3430" s="25" t="n">
        <f aca="false">SUM(F3430,H3430,J3430,K3430,L3430,M3430)</f>
        <v>1969.1293556</v>
      </c>
      <c r="T3430" s="25" t="n">
        <f aca="false">SUM(F3430,H3430,J3430,K3430,L3430,M3430,Q3430)</f>
        <v>1969.1293556</v>
      </c>
      <c r="AMH3430" s="13"/>
      <c r="AMI3430" s="0"/>
      <c r="AMJ3430" s="0"/>
    </row>
    <row r="3431" s="39" customFormat="true" ht="13.8" hidden="false" customHeight="false" outlineLevel="0" collapsed="false">
      <c r="A3431" s="16" t="n">
        <v>40402037</v>
      </c>
      <c r="B3431" s="17" t="s">
        <v>3460</v>
      </c>
      <c r="C3431" s="18"/>
      <c r="D3431" s="18"/>
      <c r="E3431" s="16" t="s">
        <v>50</v>
      </c>
      <c r="F3431" s="19" t="n">
        <f aca="false">IF(C3431="",VLOOKUP(E3431,'PORTE E UCO'!$A$5:$D$46,4,0),VLOOKUP(E3431,'PORTE E UCO'!$A$5:$D$46,4,0)*C3431)</f>
        <v>17.661556</v>
      </c>
      <c r="G3431" s="20" t="n">
        <v>3.04</v>
      </c>
      <c r="H3431" s="21" t="n">
        <f aca="false">G3431*$R$2</f>
        <v>59.80784128</v>
      </c>
      <c r="I3431" s="16" t="n">
        <v>0</v>
      </c>
      <c r="J3431" s="22" t="str">
        <f aca="false">IF(I3431&gt;=1,F3431*$J$2,"")</f>
        <v/>
      </c>
      <c r="K3431" s="22" t="str">
        <f aca="false">IF(I3431&gt;=2,F3431*$K$2,"")</f>
        <v/>
      </c>
      <c r="L3431" s="22" t="str">
        <f aca="false">IF(I3431&gt;=3,F3431*$L$2,"")</f>
        <v/>
      </c>
      <c r="M3431" s="22" t="str">
        <f aca="false">IF(I3431&gt;=4,F3431*$M$2,"")</f>
        <v/>
      </c>
      <c r="N3431" s="16" t="n">
        <v>0</v>
      </c>
      <c r="O3431" s="16" t="n">
        <v>0</v>
      </c>
      <c r="P3431" s="23" t="n">
        <v>0</v>
      </c>
      <c r="Q3431" s="22"/>
      <c r="R3431" s="38"/>
      <c r="S3431" s="25" t="n">
        <f aca="false">SUM(F3431,H3431,J3431,K3431,L3431,M3431)</f>
        <v>77.46939728</v>
      </c>
      <c r="T3431" s="25" t="n">
        <f aca="false">SUM(F3431,H3431,J3431,K3431,L3431,M3431,Q3431)</f>
        <v>77.46939728</v>
      </c>
      <c r="AMH3431" s="13"/>
      <c r="AMI3431" s="0"/>
      <c r="AMJ3431" s="0"/>
    </row>
    <row r="3432" s="39" customFormat="true" ht="13.8" hidden="false" customHeight="false" outlineLevel="0" collapsed="false">
      <c r="A3432" s="27" t="n">
        <v>40402150</v>
      </c>
      <c r="B3432" s="28" t="s">
        <v>3461</v>
      </c>
      <c r="C3432" s="29"/>
      <c r="D3432" s="29"/>
      <c r="E3432" s="27" t="s">
        <v>20</v>
      </c>
      <c r="F3432" s="19" t="n">
        <f aca="false">IF(C3432="",VLOOKUP(E3432,'PORTE E UCO'!$A$5:$D$46,4,0),VLOOKUP(E3432,'PORTE E UCO'!$A$5:$D$46,4,0)*C3432)</f>
        <v>70.656386</v>
      </c>
      <c r="G3432" s="30" t="n">
        <v>86.69</v>
      </c>
      <c r="H3432" s="21" t="n">
        <f aca="false">G3432*$R$2</f>
        <v>1705.50715808</v>
      </c>
      <c r="I3432" s="27" t="n">
        <v>0</v>
      </c>
      <c r="J3432" s="22" t="str">
        <f aca="false">IF(I3432&gt;=1,F3432*$J$2,"")</f>
        <v/>
      </c>
      <c r="K3432" s="22" t="str">
        <f aca="false">IF(I3432&gt;=2,F3432*$K$2,"")</f>
        <v/>
      </c>
      <c r="L3432" s="22" t="str">
        <f aca="false">IF(I3432&gt;=3,F3432*$L$2,"")</f>
        <v/>
      </c>
      <c r="M3432" s="22" t="str">
        <f aca="false">IF(I3432&gt;=4,F3432*$M$2,"")</f>
        <v/>
      </c>
      <c r="N3432" s="27" t="n">
        <v>0</v>
      </c>
      <c r="O3432" s="27" t="n">
        <v>0</v>
      </c>
      <c r="P3432" s="31" t="n">
        <v>0</v>
      </c>
      <c r="Q3432" s="32"/>
      <c r="R3432" s="38"/>
      <c r="S3432" s="25" t="n">
        <f aca="false">SUM(F3432,H3432,J3432,K3432,L3432,M3432)</f>
        <v>1776.16354408</v>
      </c>
      <c r="T3432" s="25" t="n">
        <f aca="false">SUM(F3432,H3432,J3432,K3432,L3432,M3432,Q3432)</f>
        <v>1776.16354408</v>
      </c>
      <c r="AMH3432" s="13"/>
      <c r="AMI3432" s="0"/>
      <c r="AMJ3432" s="0"/>
    </row>
    <row r="3433" s="39" customFormat="true" ht="13.8" hidden="false" customHeight="false" outlineLevel="0" collapsed="false">
      <c r="A3433" s="16" t="n">
        <v>40402045</v>
      </c>
      <c r="B3433" s="17" t="s">
        <v>3462</v>
      </c>
      <c r="C3433" s="18"/>
      <c r="D3433" s="18"/>
      <c r="E3433" s="16" t="s">
        <v>50</v>
      </c>
      <c r="F3433" s="19" t="n">
        <f aca="false">IF(C3433="",VLOOKUP(E3433,'PORTE E UCO'!$A$5:$D$46,4,0),VLOOKUP(E3433,'PORTE E UCO'!$A$5:$D$46,4,0)*C3433)</f>
        <v>17.661556</v>
      </c>
      <c r="G3433" s="20" t="n">
        <v>5.28</v>
      </c>
      <c r="H3433" s="21" t="n">
        <f aca="false">G3433*$R$2</f>
        <v>103.87677696</v>
      </c>
      <c r="I3433" s="16" t="n">
        <v>0</v>
      </c>
      <c r="J3433" s="22" t="str">
        <f aca="false">IF(I3433&gt;=1,F3433*$J$2,"")</f>
        <v/>
      </c>
      <c r="K3433" s="22" t="str">
        <f aca="false">IF(I3433&gt;=2,F3433*$K$2,"")</f>
        <v/>
      </c>
      <c r="L3433" s="22" t="str">
        <f aca="false">IF(I3433&gt;=3,F3433*$L$2,"")</f>
        <v/>
      </c>
      <c r="M3433" s="22" t="str">
        <f aca="false">IF(I3433&gt;=4,F3433*$M$2,"")</f>
        <v/>
      </c>
      <c r="N3433" s="16" t="n">
        <v>0</v>
      </c>
      <c r="O3433" s="16" t="n">
        <v>0</v>
      </c>
      <c r="P3433" s="23" t="n">
        <v>0</v>
      </c>
      <c r="Q3433" s="22"/>
      <c r="R3433" s="38"/>
      <c r="S3433" s="25" t="n">
        <f aca="false">SUM(F3433,H3433,J3433,K3433,L3433,M3433)</f>
        <v>121.53833296</v>
      </c>
      <c r="T3433" s="25" t="n">
        <f aca="false">SUM(F3433,H3433,J3433,K3433,L3433,M3433,Q3433)</f>
        <v>121.53833296</v>
      </c>
      <c r="AMH3433" s="13"/>
      <c r="AMI3433" s="0"/>
      <c r="AMJ3433" s="0"/>
    </row>
    <row r="3434" s="39" customFormat="true" ht="13.8" hidden="false" customHeight="false" outlineLevel="0" collapsed="false">
      <c r="A3434" s="27" t="n">
        <v>40402053</v>
      </c>
      <c r="B3434" s="28" t="s">
        <v>3463</v>
      </c>
      <c r="C3434" s="29"/>
      <c r="D3434" s="29"/>
      <c r="E3434" s="27" t="s">
        <v>50</v>
      </c>
      <c r="F3434" s="19" t="n">
        <f aca="false">IF(C3434="",VLOOKUP(E3434,'PORTE E UCO'!$A$5:$D$46,4,0),VLOOKUP(E3434,'PORTE E UCO'!$A$5:$D$46,4,0)*C3434)</f>
        <v>17.661556</v>
      </c>
      <c r="G3434" s="30" t="n">
        <v>6.69</v>
      </c>
      <c r="H3434" s="21" t="n">
        <f aca="false">G3434*$R$2</f>
        <v>131.61659808</v>
      </c>
      <c r="I3434" s="27" t="n">
        <v>0</v>
      </c>
      <c r="J3434" s="22" t="str">
        <f aca="false">IF(I3434&gt;=1,F3434*$J$2,"")</f>
        <v/>
      </c>
      <c r="K3434" s="22" t="str">
        <f aca="false">IF(I3434&gt;=2,F3434*$K$2,"")</f>
        <v/>
      </c>
      <c r="L3434" s="22" t="str">
        <f aca="false">IF(I3434&gt;=3,F3434*$L$2,"")</f>
        <v/>
      </c>
      <c r="M3434" s="22" t="str">
        <f aca="false">IF(I3434&gt;=4,F3434*$M$2,"")</f>
        <v/>
      </c>
      <c r="N3434" s="27" t="n">
        <v>0</v>
      </c>
      <c r="O3434" s="27" t="n">
        <v>0</v>
      </c>
      <c r="P3434" s="31" t="n">
        <v>0</v>
      </c>
      <c r="Q3434" s="32"/>
      <c r="R3434" s="38"/>
      <c r="S3434" s="25" t="n">
        <f aca="false">SUM(F3434,H3434,J3434,K3434,L3434,M3434)</f>
        <v>149.27815408</v>
      </c>
      <c r="T3434" s="25" t="n">
        <f aca="false">SUM(F3434,H3434,J3434,K3434,L3434,M3434,Q3434)</f>
        <v>149.27815408</v>
      </c>
      <c r="AMH3434" s="13"/>
      <c r="AMI3434" s="0"/>
      <c r="AMJ3434" s="0"/>
    </row>
    <row r="3435" s="39" customFormat="true" ht="13.8" hidden="false" customHeight="false" outlineLevel="0" collapsed="false">
      <c r="A3435" s="16" t="n">
        <v>40402169</v>
      </c>
      <c r="B3435" s="17" t="s">
        <v>3464</v>
      </c>
      <c r="C3435" s="18"/>
      <c r="D3435" s="18"/>
      <c r="E3435" s="16" t="s">
        <v>50</v>
      </c>
      <c r="F3435" s="19" t="n">
        <f aca="false">IF(C3435="",VLOOKUP(E3435,'PORTE E UCO'!$A$5:$D$46,4,0),VLOOKUP(E3435,'PORTE E UCO'!$A$5:$D$46,4,0)*C3435)</f>
        <v>17.661556</v>
      </c>
      <c r="G3435" s="20" t="n">
        <v>4.35</v>
      </c>
      <c r="H3435" s="21" t="n">
        <f aca="false">G3435*$R$2</f>
        <v>85.5802992</v>
      </c>
      <c r="I3435" s="16" t="n">
        <v>0</v>
      </c>
      <c r="J3435" s="22" t="str">
        <f aca="false">IF(I3435&gt;=1,F3435*$J$2,"")</f>
        <v/>
      </c>
      <c r="K3435" s="22" t="str">
        <f aca="false">IF(I3435&gt;=2,F3435*$K$2,"")</f>
        <v/>
      </c>
      <c r="L3435" s="22" t="str">
        <f aca="false">IF(I3435&gt;=3,F3435*$L$2,"")</f>
        <v/>
      </c>
      <c r="M3435" s="22" t="str">
        <f aca="false">IF(I3435&gt;=4,F3435*$M$2,"")</f>
        <v/>
      </c>
      <c r="N3435" s="16" t="n">
        <v>0</v>
      </c>
      <c r="O3435" s="16" t="n">
        <v>0</v>
      </c>
      <c r="P3435" s="23" t="n">
        <v>0</v>
      </c>
      <c r="Q3435" s="22"/>
      <c r="R3435" s="38"/>
      <c r="S3435" s="25" t="n">
        <f aca="false">SUM(F3435,H3435,J3435,K3435,L3435,M3435)</f>
        <v>103.2418552</v>
      </c>
      <c r="T3435" s="25" t="n">
        <f aca="false">SUM(F3435,H3435,J3435,K3435,L3435,M3435,Q3435)</f>
        <v>103.2418552</v>
      </c>
      <c r="AMH3435" s="13"/>
      <c r="AMI3435" s="0"/>
      <c r="AMJ3435" s="0"/>
    </row>
    <row r="3436" s="39" customFormat="true" ht="13.8" hidden="false" customHeight="false" outlineLevel="0" collapsed="false">
      <c r="A3436" s="27" t="n">
        <v>40402061</v>
      </c>
      <c r="B3436" s="28" t="s">
        <v>3465</v>
      </c>
      <c r="C3436" s="29"/>
      <c r="D3436" s="29"/>
      <c r="E3436" s="27" t="s">
        <v>50</v>
      </c>
      <c r="F3436" s="19" t="n">
        <f aca="false">IF(C3436="",VLOOKUP(E3436,'PORTE E UCO'!$A$5:$D$46,4,0),VLOOKUP(E3436,'PORTE E UCO'!$A$5:$D$46,4,0)*C3436)</f>
        <v>17.661556</v>
      </c>
      <c r="G3436" s="30" t="n">
        <v>2.28</v>
      </c>
      <c r="H3436" s="21" t="n">
        <f aca="false">G3436*$R$2</f>
        <v>44.85588096</v>
      </c>
      <c r="I3436" s="27" t="n">
        <v>0</v>
      </c>
      <c r="J3436" s="22" t="str">
        <f aca="false">IF(I3436&gt;=1,F3436*$J$2,"")</f>
        <v/>
      </c>
      <c r="K3436" s="22" t="str">
        <f aca="false">IF(I3436&gt;=2,F3436*$K$2,"")</f>
        <v/>
      </c>
      <c r="L3436" s="22" t="str">
        <f aca="false">IF(I3436&gt;=3,F3436*$L$2,"")</f>
        <v/>
      </c>
      <c r="M3436" s="22" t="str">
        <f aca="false">IF(I3436&gt;=4,F3436*$M$2,"")</f>
        <v/>
      </c>
      <c r="N3436" s="27" t="n">
        <v>0</v>
      </c>
      <c r="O3436" s="27" t="n">
        <v>0</v>
      </c>
      <c r="P3436" s="31" t="n">
        <v>0</v>
      </c>
      <c r="Q3436" s="32"/>
      <c r="R3436" s="38"/>
      <c r="S3436" s="25" t="n">
        <f aca="false">SUM(F3436,H3436,J3436,K3436,L3436,M3436)</f>
        <v>62.51743696</v>
      </c>
      <c r="T3436" s="25" t="n">
        <f aca="false">SUM(F3436,H3436,J3436,K3436,L3436,M3436,Q3436)</f>
        <v>62.51743696</v>
      </c>
      <c r="AMH3436" s="13"/>
      <c r="AMI3436" s="0"/>
      <c r="AMJ3436" s="0"/>
    </row>
    <row r="3437" s="39" customFormat="true" ht="13.8" hidden="false" customHeight="false" outlineLevel="0" collapsed="false">
      <c r="A3437" s="16" t="n">
        <v>40402070</v>
      </c>
      <c r="B3437" s="17" t="s">
        <v>3466</v>
      </c>
      <c r="C3437" s="18"/>
      <c r="D3437" s="18"/>
      <c r="E3437" s="16" t="s">
        <v>50</v>
      </c>
      <c r="F3437" s="19" t="n">
        <f aca="false">IF(C3437="",VLOOKUP(E3437,'PORTE E UCO'!$A$5:$D$46,4,0),VLOOKUP(E3437,'PORTE E UCO'!$A$5:$D$46,4,0)*C3437)</f>
        <v>17.661556</v>
      </c>
      <c r="G3437" s="20" t="n">
        <v>4.35</v>
      </c>
      <c r="H3437" s="21" t="n">
        <f aca="false">G3437*$R$2</f>
        <v>85.5802992</v>
      </c>
      <c r="I3437" s="16" t="n">
        <v>0</v>
      </c>
      <c r="J3437" s="22" t="str">
        <f aca="false">IF(I3437&gt;=1,F3437*$J$2,"")</f>
        <v/>
      </c>
      <c r="K3437" s="22" t="str">
        <f aca="false">IF(I3437&gt;=2,F3437*$K$2,"")</f>
        <v/>
      </c>
      <c r="L3437" s="22" t="str">
        <f aca="false">IF(I3437&gt;=3,F3437*$L$2,"")</f>
        <v/>
      </c>
      <c r="M3437" s="22" t="str">
        <f aca="false">IF(I3437&gt;=4,F3437*$M$2,"")</f>
        <v/>
      </c>
      <c r="N3437" s="16" t="n">
        <v>0</v>
      </c>
      <c r="O3437" s="16" t="n">
        <v>0</v>
      </c>
      <c r="P3437" s="23" t="n">
        <v>0</v>
      </c>
      <c r="Q3437" s="22"/>
      <c r="R3437" s="38"/>
      <c r="S3437" s="25" t="n">
        <f aca="false">SUM(F3437,H3437,J3437,K3437,L3437,M3437)</f>
        <v>103.2418552</v>
      </c>
      <c r="T3437" s="25" t="n">
        <f aca="false">SUM(F3437,H3437,J3437,K3437,L3437,M3437,Q3437)</f>
        <v>103.2418552</v>
      </c>
      <c r="AMH3437" s="13"/>
      <c r="AMI3437" s="0"/>
      <c r="AMJ3437" s="0"/>
    </row>
    <row r="3438" s="39" customFormat="true" ht="13.8" hidden="false" customHeight="false" outlineLevel="0" collapsed="false">
      <c r="A3438" s="27" t="n">
        <v>40402088</v>
      </c>
      <c r="B3438" s="28" t="s">
        <v>3467</v>
      </c>
      <c r="C3438" s="29"/>
      <c r="D3438" s="29"/>
      <c r="E3438" s="27" t="s">
        <v>50</v>
      </c>
      <c r="F3438" s="19" t="n">
        <f aca="false">IF(C3438="",VLOOKUP(E3438,'PORTE E UCO'!$A$5:$D$46,4,0),VLOOKUP(E3438,'PORTE E UCO'!$A$5:$D$46,4,0)*C3438)</f>
        <v>17.661556</v>
      </c>
      <c r="G3438" s="30" t="n">
        <v>3.91</v>
      </c>
      <c r="H3438" s="21" t="n">
        <f aca="false">G3438*$R$2</f>
        <v>76.92390112</v>
      </c>
      <c r="I3438" s="27" t="n">
        <v>0</v>
      </c>
      <c r="J3438" s="22" t="str">
        <f aca="false">IF(I3438&gt;=1,F3438*$J$2,"")</f>
        <v/>
      </c>
      <c r="K3438" s="22" t="str">
        <f aca="false">IF(I3438&gt;=2,F3438*$K$2,"")</f>
        <v/>
      </c>
      <c r="L3438" s="22" t="str">
        <f aca="false">IF(I3438&gt;=3,F3438*$L$2,"")</f>
        <v/>
      </c>
      <c r="M3438" s="22" t="str">
        <f aca="false">IF(I3438&gt;=4,F3438*$M$2,"")</f>
        <v/>
      </c>
      <c r="N3438" s="27" t="n">
        <v>0</v>
      </c>
      <c r="O3438" s="27" t="n">
        <v>0</v>
      </c>
      <c r="P3438" s="31" t="n">
        <v>0</v>
      </c>
      <c r="Q3438" s="32"/>
      <c r="R3438" s="38"/>
      <c r="S3438" s="25" t="n">
        <f aca="false">SUM(F3438,H3438,J3438,K3438,L3438,M3438)</f>
        <v>94.58545712</v>
      </c>
      <c r="T3438" s="25" t="n">
        <f aca="false">SUM(F3438,H3438,J3438,K3438,L3438,M3438,Q3438)</f>
        <v>94.58545712</v>
      </c>
      <c r="AMH3438" s="13"/>
      <c r="AMI3438" s="0"/>
      <c r="AMJ3438" s="0"/>
    </row>
    <row r="3439" s="39" customFormat="true" ht="13.8" hidden="false" customHeight="false" outlineLevel="0" collapsed="false">
      <c r="A3439" s="16" t="n">
        <v>40402096</v>
      </c>
      <c r="B3439" s="17" t="s">
        <v>3468</v>
      </c>
      <c r="C3439" s="18"/>
      <c r="D3439" s="18"/>
      <c r="E3439" s="16" t="s">
        <v>50</v>
      </c>
      <c r="F3439" s="19" t="n">
        <f aca="false">IF(C3439="",VLOOKUP(E3439,'PORTE E UCO'!$A$5:$D$46,4,0),VLOOKUP(E3439,'PORTE E UCO'!$A$5:$D$46,4,0)*C3439)</f>
        <v>17.661556</v>
      </c>
      <c r="G3439" s="20" t="n">
        <v>3.74</v>
      </c>
      <c r="H3439" s="21" t="n">
        <f aca="false">G3439*$R$2</f>
        <v>73.57938368</v>
      </c>
      <c r="I3439" s="16" t="n">
        <v>0</v>
      </c>
      <c r="J3439" s="22" t="str">
        <f aca="false">IF(I3439&gt;=1,F3439*$J$2,"")</f>
        <v/>
      </c>
      <c r="K3439" s="22" t="str">
        <f aca="false">IF(I3439&gt;=2,F3439*$K$2,"")</f>
        <v/>
      </c>
      <c r="L3439" s="22" t="str">
        <f aca="false">IF(I3439&gt;=3,F3439*$L$2,"")</f>
        <v/>
      </c>
      <c r="M3439" s="22" t="str">
        <f aca="false">IF(I3439&gt;=4,F3439*$M$2,"")</f>
        <v/>
      </c>
      <c r="N3439" s="16" t="n">
        <v>0</v>
      </c>
      <c r="O3439" s="16" t="n">
        <v>0</v>
      </c>
      <c r="P3439" s="23" t="n">
        <v>0</v>
      </c>
      <c r="Q3439" s="22"/>
      <c r="R3439" s="38"/>
      <c r="S3439" s="25" t="n">
        <f aca="false">SUM(F3439,H3439,J3439,K3439,L3439,M3439)</f>
        <v>91.24093968</v>
      </c>
      <c r="T3439" s="25" t="n">
        <f aca="false">SUM(F3439,H3439,J3439,K3439,L3439,M3439,Q3439)</f>
        <v>91.24093968</v>
      </c>
      <c r="AMH3439" s="13"/>
      <c r="AMI3439" s="0"/>
      <c r="AMJ3439" s="0"/>
    </row>
    <row r="3440" s="39" customFormat="true" ht="13.8" hidden="false" customHeight="false" outlineLevel="0" collapsed="false">
      <c r="A3440" s="27" t="n">
        <v>40402100</v>
      </c>
      <c r="B3440" s="28" t="s">
        <v>3469</v>
      </c>
      <c r="C3440" s="29"/>
      <c r="D3440" s="29"/>
      <c r="E3440" s="27" t="s">
        <v>50</v>
      </c>
      <c r="F3440" s="19" t="n">
        <f aca="false">IF(C3440="",VLOOKUP(E3440,'PORTE E UCO'!$A$5:$D$46,4,0),VLOOKUP(E3440,'PORTE E UCO'!$A$5:$D$46,4,0)*C3440)</f>
        <v>17.661556</v>
      </c>
      <c r="G3440" s="30" t="n">
        <v>7.35</v>
      </c>
      <c r="H3440" s="21" t="n">
        <f aca="false">G3440*$R$2</f>
        <v>144.6011952</v>
      </c>
      <c r="I3440" s="27" t="n">
        <v>0</v>
      </c>
      <c r="J3440" s="22" t="str">
        <f aca="false">IF(I3440&gt;=1,F3440*$J$2,"")</f>
        <v/>
      </c>
      <c r="K3440" s="22" t="str">
        <f aca="false">IF(I3440&gt;=2,F3440*$K$2,"")</f>
        <v/>
      </c>
      <c r="L3440" s="22" t="str">
        <f aca="false">IF(I3440&gt;=3,F3440*$L$2,"")</f>
        <v/>
      </c>
      <c r="M3440" s="22" t="str">
        <f aca="false">IF(I3440&gt;=4,F3440*$M$2,"")</f>
        <v/>
      </c>
      <c r="N3440" s="27" t="n">
        <v>0</v>
      </c>
      <c r="O3440" s="27" t="n">
        <v>0</v>
      </c>
      <c r="P3440" s="31" t="n">
        <v>0</v>
      </c>
      <c r="Q3440" s="32"/>
      <c r="R3440" s="38"/>
      <c r="S3440" s="25" t="n">
        <f aca="false">SUM(F3440,H3440,J3440,K3440,L3440,M3440)</f>
        <v>162.2627512</v>
      </c>
      <c r="T3440" s="25" t="n">
        <f aca="false">SUM(F3440,H3440,J3440,K3440,L3440,M3440,Q3440)</f>
        <v>162.2627512</v>
      </c>
      <c r="AMH3440" s="13"/>
      <c r="AMI3440" s="0"/>
      <c r="AMJ3440" s="0"/>
    </row>
    <row r="3441" s="39" customFormat="true" ht="14.95" hidden="false" customHeight="false" outlineLevel="0" collapsed="false">
      <c r="A3441" s="16" t="n">
        <v>40403017</v>
      </c>
      <c r="B3441" s="17" t="s">
        <v>3470</v>
      </c>
      <c r="C3441" s="18"/>
      <c r="D3441" s="18"/>
      <c r="E3441" s="16" t="s">
        <v>37</v>
      </c>
      <c r="F3441" s="19" t="n">
        <f aca="false">IF(C3441="",VLOOKUP(E3441,'PORTE E UCO'!$A$5:$D$46,4,0),VLOOKUP(E3441,'PORTE E UCO'!$A$5:$D$46,4,0)*C3441)</f>
        <v>192.437794</v>
      </c>
      <c r="G3441" s="20"/>
      <c r="H3441" s="21" t="n">
        <f aca="false">G3441*$R$2</f>
        <v>0</v>
      </c>
      <c r="I3441" s="16" t="n">
        <v>0</v>
      </c>
      <c r="J3441" s="22" t="str">
        <f aca="false">IF(I3441&gt;=1,F3441*$J$2,"")</f>
        <v/>
      </c>
      <c r="K3441" s="22" t="str">
        <f aca="false">IF(I3441&gt;=2,F3441*$K$2,"")</f>
        <v/>
      </c>
      <c r="L3441" s="22" t="str">
        <f aca="false">IF(I3441&gt;=3,F3441*$L$2,"")</f>
        <v/>
      </c>
      <c r="M3441" s="22" t="str">
        <f aca="false">IF(I3441&gt;=4,F3441*$M$2,"")</f>
        <v/>
      </c>
      <c r="N3441" s="16" t="n">
        <v>0</v>
      </c>
      <c r="O3441" s="16" t="n">
        <v>0</v>
      </c>
      <c r="P3441" s="23" t="n">
        <v>0</v>
      </c>
      <c r="Q3441" s="22"/>
      <c r="R3441" s="38"/>
      <c r="S3441" s="25" t="n">
        <f aca="false">SUM(F3441,H3441,J3441,K3441,L3441,M3441)</f>
        <v>192.437794</v>
      </c>
      <c r="T3441" s="25" t="n">
        <f aca="false">SUM(F3441,H3441,J3441,K3441,L3441,M3441,Q3441)</f>
        <v>192.437794</v>
      </c>
      <c r="AMH3441" s="13"/>
      <c r="AMI3441" s="0"/>
      <c r="AMJ3441" s="0"/>
    </row>
    <row r="3442" s="39" customFormat="true" ht="13.8" hidden="false" customHeight="false" outlineLevel="0" collapsed="false">
      <c r="A3442" s="27" t="n">
        <v>40404021</v>
      </c>
      <c r="B3442" s="28" t="s">
        <v>3471</v>
      </c>
      <c r="C3442" s="29"/>
      <c r="D3442" s="29"/>
      <c r="E3442" s="27" t="s">
        <v>59</v>
      </c>
      <c r="F3442" s="19" t="n">
        <f aca="false">IF(C3442="",VLOOKUP(E3442,'PORTE E UCO'!$A$5:$D$46,4,0),VLOOKUP(E3442,'PORTE E UCO'!$A$5:$D$46,4,0)*C3442)</f>
        <v>349.26794</v>
      </c>
      <c r="G3442" s="30"/>
      <c r="H3442" s="21" t="n">
        <f aca="false">G3442*$R$2</f>
        <v>0</v>
      </c>
      <c r="I3442" s="27" t="n">
        <v>0</v>
      </c>
      <c r="J3442" s="22" t="str">
        <f aca="false">IF(I3442&gt;=1,F3442*$J$2,"")</f>
        <v/>
      </c>
      <c r="K3442" s="22" t="str">
        <f aca="false">IF(I3442&gt;=2,F3442*$K$2,"")</f>
        <v/>
      </c>
      <c r="L3442" s="22" t="str">
        <f aca="false">IF(I3442&gt;=3,F3442*$L$2,"")</f>
        <v/>
      </c>
      <c r="M3442" s="22" t="str">
        <f aca="false">IF(I3442&gt;=4,F3442*$M$2,"")</f>
        <v/>
      </c>
      <c r="N3442" s="27" t="n">
        <v>0</v>
      </c>
      <c r="O3442" s="27" t="n">
        <v>0</v>
      </c>
      <c r="P3442" s="31" t="n">
        <v>0</v>
      </c>
      <c r="Q3442" s="32"/>
      <c r="R3442" s="38"/>
      <c r="S3442" s="25" t="n">
        <f aca="false">SUM(F3442,H3442,J3442,K3442,L3442,M3442)</f>
        <v>349.26794</v>
      </c>
      <c r="T3442" s="25" t="n">
        <f aca="false">SUM(F3442,H3442,J3442,K3442,L3442,M3442,Q3442)</f>
        <v>349.26794</v>
      </c>
      <c r="AMH3442" s="13"/>
      <c r="AMI3442" s="0"/>
      <c r="AMJ3442" s="0"/>
    </row>
    <row r="3443" s="39" customFormat="true" ht="13.8" hidden="false" customHeight="false" outlineLevel="0" collapsed="false">
      <c r="A3443" s="16" t="n">
        <v>40403025</v>
      </c>
      <c r="B3443" s="17" t="s">
        <v>3472</v>
      </c>
      <c r="C3443" s="18" t="n">
        <v>0.1</v>
      </c>
      <c r="D3443" s="18" t="s">
        <v>2637</v>
      </c>
      <c r="E3443" s="16" t="s">
        <v>50</v>
      </c>
      <c r="F3443" s="19" t="n">
        <f aca="false">IF(C3443="",VLOOKUP(E3443,'PORTE E UCO'!$A$5:$D$46,4,0),VLOOKUP(E3443,'PORTE E UCO'!$A$5:$D$46,4,0)*C3443)</f>
        <v>1.7661556</v>
      </c>
      <c r="G3443" s="20" t="n">
        <v>1.59</v>
      </c>
      <c r="H3443" s="21" t="n">
        <f aca="false">G3443*$R$2</f>
        <v>31.28107488</v>
      </c>
      <c r="I3443" s="16" t="n">
        <v>0</v>
      </c>
      <c r="J3443" s="22" t="str">
        <f aca="false">IF(I3443&gt;=1,F3443*$J$2,"")</f>
        <v/>
      </c>
      <c r="K3443" s="22" t="str">
        <f aca="false">IF(I3443&gt;=2,F3443*$K$2,"")</f>
        <v/>
      </c>
      <c r="L3443" s="22" t="str">
        <f aca="false">IF(I3443&gt;=3,F3443*$L$2,"")</f>
        <v/>
      </c>
      <c r="M3443" s="22" t="str">
        <f aca="false">IF(I3443&gt;=4,F3443*$M$2,"")</f>
        <v/>
      </c>
      <c r="N3443" s="16" t="n">
        <v>0</v>
      </c>
      <c r="O3443" s="16" t="n">
        <v>0</v>
      </c>
      <c r="P3443" s="23" t="n">
        <v>0</v>
      </c>
      <c r="Q3443" s="22"/>
      <c r="R3443" s="38"/>
      <c r="S3443" s="25" t="n">
        <f aca="false">SUM(F3443,H3443,J3443,K3443,L3443,M3443)</f>
        <v>33.04723048</v>
      </c>
      <c r="T3443" s="25" t="n">
        <f aca="false">SUM(F3443,H3443,J3443,K3443,L3443,M3443,Q3443)</f>
        <v>33.04723048</v>
      </c>
      <c r="AMH3443" s="13"/>
      <c r="AMI3443" s="0"/>
      <c r="AMJ3443" s="0"/>
    </row>
    <row r="3444" s="39" customFormat="true" ht="13.8" hidden="false" customHeight="false" outlineLevel="0" collapsed="false">
      <c r="A3444" s="27" t="n">
        <v>40404030</v>
      </c>
      <c r="B3444" s="28" t="s">
        <v>3473</v>
      </c>
      <c r="C3444" s="29" t="n">
        <v>0.25</v>
      </c>
      <c r="D3444" s="29" t="s">
        <v>2637</v>
      </c>
      <c r="E3444" s="27" t="s">
        <v>50</v>
      </c>
      <c r="F3444" s="19" t="n">
        <f aca="false">IF(C3444="",VLOOKUP(E3444,'PORTE E UCO'!$A$5:$D$46,4,0),VLOOKUP(E3444,'PORTE E UCO'!$A$5:$D$46,4,0)*C3444)</f>
        <v>4.415389</v>
      </c>
      <c r="G3444" s="30" t="n">
        <v>25.245</v>
      </c>
      <c r="H3444" s="21" t="n">
        <f aca="false">G3444*$R$2</f>
        <v>496.66083984</v>
      </c>
      <c r="I3444" s="27" t="n">
        <v>0</v>
      </c>
      <c r="J3444" s="22" t="str">
        <f aca="false">IF(I3444&gt;=1,F3444*$J$2,"")</f>
        <v/>
      </c>
      <c r="K3444" s="22" t="str">
        <f aca="false">IF(I3444&gt;=2,F3444*$K$2,"")</f>
        <v/>
      </c>
      <c r="L3444" s="22" t="str">
        <f aca="false">IF(I3444&gt;=3,F3444*$L$2,"")</f>
        <v/>
      </c>
      <c r="M3444" s="22" t="str">
        <f aca="false">IF(I3444&gt;=4,F3444*$M$2,"")</f>
        <v/>
      </c>
      <c r="N3444" s="27" t="n">
        <v>0</v>
      </c>
      <c r="O3444" s="27" t="n">
        <v>0</v>
      </c>
      <c r="P3444" s="31" t="n">
        <v>0</v>
      </c>
      <c r="Q3444" s="32"/>
      <c r="R3444" s="38"/>
      <c r="S3444" s="25" t="n">
        <f aca="false">SUM(F3444,H3444,J3444,K3444,L3444,M3444)</f>
        <v>501.07622884</v>
      </c>
      <c r="T3444" s="25" t="n">
        <f aca="false">SUM(F3444,H3444,J3444,K3444,L3444,M3444,Q3444)</f>
        <v>501.07622884</v>
      </c>
      <c r="AMH3444" s="13"/>
      <c r="AMI3444" s="0"/>
      <c r="AMJ3444" s="0"/>
    </row>
    <row r="3445" s="39" customFormat="true" ht="13.8" hidden="false" customHeight="false" outlineLevel="0" collapsed="false">
      <c r="A3445" s="16" t="n">
        <v>40403033</v>
      </c>
      <c r="B3445" s="17" t="s">
        <v>3474</v>
      </c>
      <c r="C3445" s="18"/>
      <c r="D3445" s="18"/>
      <c r="E3445" s="16" t="s">
        <v>31</v>
      </c>
      <c r="F3445" s="19" t="n">
        <f aca="false">IF(C3445="",VLOOKUP(E3445,'PORTE E UCO'!$A$5:$D$46,4,0),VLOOKUP(E3445,'PORTE E UCO'!$A$5:$D$46,4,0)*C3445)</f>
        <v>262.342192</v>
      </c>
      <c r="G3445" s="20" t="n">
        <v>4.26</v>
      </c>
      <c r="H3445" s="21" t="n">
        <f aca="false">G3445*$R$2</f>
        <v>83.80967232</v>
      </c>
      <c r="I3445" s="16" t="n">
        <v>0</v>
      </c>
      <c r="J3445" s="22" t="str">
        <f aca="false">IF(I3445&gt;=1,F3445*$J$2,"")</f>
        <v/>
      </c>
      <c r="K3445" s="22" t="str">
        <f aca="false">IF(I3445&gt;=2,F3445*$K$2,"")</f>
        <v/>
      </c>
      <c r="L3445" s="22" t="str">
        <f aca="false">IF(I3445&gt;=3,F3445*$L$2,"")</f>
        <v/>
      </c>
      <c r="M3445" s="22" t="str">
        <f aca="false">IF(I3445&gt;=4,F3445*$M$2,"")</f>
        <v/>
      </c>
      <c r="N3445" s="16" t="n">
        <v>0</v>
      </c>
      <c r="O3445" s="16" t="n">
        <v>0</v>
      </c>
      <c r="P3445" s="23" t="n">
        <v>0</v>
      </c>
      <c r="Q3445" s="22"/>
      <c r="R3445" s="38"/>
      <c r="S3445" s="25" t="n">
        <f aca="false">SUM(F3445,H3445,J3445,K3445,L3445,M3445)</f>
        <v>346.15186432</v>
      </c>
      <c r="T3445" s="25" t="n">
        <f aca="false">SUM(F3445,H3445,J3445,K3445,L3445,M3445,Q3445)</f>
        <v>346.15186432</v>
      </c>
      <c r="AMH3445" s="13"/>
      <c r="AMI3445" s="0"/>
      <c r="AMJ3445" s="0"/>
    </row>
    <row r="3446" s="39" customFormat="true" ht="13.8" hidden="false" customHeight="false" outlineLevel="0" collapsed="false">
      <c r="A3446" s="27" t="n">
        <v>40404048</v>
      </c>
      <c r="B3446" s="28" t="s">
        <v>3475</v>
      </c>
      <c r="C3446" s="29" t="n">
        <v>0.1</v>
      </c>
      <c r="D3446" s="29" t="s">
        <v>2637</v>
      </c>
      <c r="E3446" s="27" t="s">
        <v>50</v>
      </c>
      <c r="F3446" s="19" t="n">
        <f aca="false">IF(C3446="",VLOOKUP(E3446,'PORTE E UCO'!$A$5:$D$46,4,0),VLOOKUP(E3446,'PORTE E UCO'!$A$5:$D$46,4,0)*C3446)</f>
        <v>1.7661556</v>
      </c>
      <c r="G3446" s="30" t="n">
        <v>62.4</v>
      </c>
      <c r="H3446" s="21" t="n">
        <f aca="false">G3446*$R$2</f>
        <v>1227.6346368</v>
      </c>
      <c r="I3446" s="27" t="n">
        <v>0</v>
      </c>
      <c r="J3446" s="22" t="str">
        <f aca="false">IF(I3446&gt;=1,F3446*$J$2,"")</f>
        <v/>
      </c>
      <c r="K3446" s="22" t="str">
        <f aca="false">IF(I3446&gt;=2,F3446*$K$2,"")</f>
        <v/>
      </c>
      <c r="L3446" s="22" t="str">
        <f aca="false">IF(I3446&gt;=3,F3446*$L$2,"")</f>
        <v/>
      </c>
      <c r="M3446" s="22" t="str">
        <f aca="false">IF(I3446&gt;=4,F3446*$M$2,"")</f>
        <v/>
      </c>
      <c r="N3446" s="27" t="n">
        <v>0</v>
      </c>
      <c r="O3446" s="27" t="n">
        <v>0</v>
      </c>
      <c r="P3446" s="31" t="n">
        <v>0</v>
      </c>
      <c r="Q3446" s="32"/>
      <c r="R3446" s="38"/>
      <c r="S3446" s="25" t="n">
        <f aca="false">SUM(F3446,H3446,J3446,K3446,L3446,M3446)</f>
        <v>1229.4007924</v>
      </c>
      <c r="T3446" s="25" t="n">
        <f aca="false">SUM(F3446,H3446,J3446,K3446,L3446,M3446,Q3446)</f>
        <v>1229.4007924</v>
      </c>
      <c r="AMH3446" s="13"/>
      <c r="AMI3446" s="0"/>
      <c r="AMJ3446" s="0"/>
    </row>
    <row r="3447" s="39" customFormat="true" ht="13.8" hidden="false" customHeight="false" outlineLevel="0" collapsed="false">
      <c r="A3447" s="16" t="n">
        <v>40404056</v>
      </c>
      <c r="B3447" s="17" t="s">
        <v>3476</v>
      </c>
      <c r="C3447" s="18" t="n">
        <v>0.1</v>
      </c>
      <c r="D3447" s="18" t="s">
        <v>2637</v>
      </c>
      <c r="E3447" s="16" t="s">
        <v>50</v>
      </c>
      <c r="F3447" s="19" t="n">
        <f aca="false">IF(C3447="",VLOOKUP(E3447,'PORTE E UCO'!$A$5:$D$46,4,0),VLOOKUP(E3447,'PORTE E UCO'!$A$5:$D$46,4,0)*C3447)</f>
        <v>1.7661556</v>
      </c>
      <c r="G3447" s="20" t="n">
        <v>62.4</v>
      </c>
      <c r="H3447" s="21" t="n">
        <f aca="false">G3447*$R$2</f>
        <v>1227.6346368</v>
      </c>
      <c r="I3447" s="16" t="n">
        <v>0</v>
      </c>
      <c r="J3447" s="22" t="str">
        <f aca="false">IF(I3447&gt;=1,F3447*$J$2,"")</f>
        <v/>
      </c>
      <c r="K3447" s="22" t="str">
        <f aca="false">IF(I3447&gt;=2,F3447*$K$2,"")</f>
        <v/>
      </c>
      <c r="L3447" s="22" t="str">
        <f aca="false">IF(I3447&gt;=3,F3447*$L$2,"")</f>
        <v/>
      </c>
      <c r="M3447" s="22" t="str">
        <f aca="false">IF(I3447&gt;=4,F3447*$M$2,"")</f>
        <v/>
      </c>
      <c r="N3447" s="16" t="n">
        <v>0</v>
      </c>
      <c r="O3447" s="16" t="n">
        <v>0</v>
      </c>
      <c r="P3447" s="23" t="n">
        <v>0</v>
      </c>
      <c r="Q3447" s="22"/>
      <c r="R3447" s="38"/>
      <c r="S3447" s="25" t="n">
        <f aca="false">SUM(F3447,H3447,J3447,K3447,L3447,M3447)</f>
        <v>1229.4007924</v>
      </c>
      <c r="T3447" s="25" t="n">
        <f aca="false">SUM(F3447,H3447,J3447,K3447,L3447,M3447,Q3447)</f>
        <v>1229.4007924</v>
      </c>
      <c r="AMH3447" s="13"/>
      <c r="AMI3447" s="0"/>
      <c r="AMJ3447" s="0"/>
    </row>
    <row r="3448" s="39" customFormat="true" ht="13.8" hidden="false" customHeight="false" outlineLevel="0" collapsed="false">
      <c r="A3448" s="27" t="n">
        <v>40404064</v>
      </c>
      <c r="B3448" s="28" t="s">
        <v>3477</v>
      </c>
      <c r="C3448" s="29" t="n">
        <v>0.1</v>
      </c>
      <c r="D3448" s="29" t="s">
        <v>2637</v>
      </c>
      <c r="E3448" s="27" t="s">
        <v>50</v>
      </c>
      <c r="F3448" s="19" t="n">
        <f aca="false">IF(C3448="",VLOOKUP(E3448,'PORTE E UCO'!$A$5:$D$46,4,0),VLOOKUP(E3448,'PORTE E UCO'!$A$5:$D$46,4,0)*C3448)</f>
        <v>1.7661556</v>
      </c>
      <c r="G3448" s="30" t="n">
        <v>62.4</v>
      </c>
      <c r="H3448" s="21" t="n">
        <f aca="false">G3448*$R$2</f>
        <v>1227.6346368</v>
      </c>
      <c r="I3448" s="27" t="n">
        <v>0</v>
      </c>
      <c r="J3448" s="22" t="str">
        <f aca="false">IF(I3448&gt;=1,F3448*$J$2,"")</f>
        <v/>
      </c>
      <c r="K3448" s="22" t="str">
        <f aca="false">IF(I3448&gt;=2,F3448*$K$2,"")</f>
        <v/>
      </c>
      <c r="L3448" s="22" t="str">
        <f aca="false">IF(I3448&gt;=3,F3448*$L$2,"")</f>
        <v/>
      </c>
      <c r="M3448" s="22" t="str">
        <f aca="false">IF(I3448&gt;=4,F3448*$M$2,"")</f>
        <v/>
      </c>
      <c r="N3448" s="27" t="n">
        <v>0</v>
      </c>
      <c r="O3448" s="27" t="n">
        <v>0</v>
      </c>
      <c r="P3448" s="31" t="n">
        <v>0</v>
      </c>
      <c r="Q3448" s="32"/>
      <c r="R3448" s="38"/>
      <c r="S3448" s="25" t="n">
        <f aca="false">SUM(F3448,H3448,J3448,K3448,L3448,M3448)</f>
        <v>1229.4007924</v>
      </c>
      <c r="T3448" s="25" t="n">
        <f aca="false">SUM(F3448,H3448,J3448,K3448,L3448,M3448,Q3448)</f>
        <v>1229.4007924</v>
      </c>
      <c r="AMH3448" s="13"/>
      <c r="AMI3448" s="0"/>
      <c r="AMJ3448" s="0"/>
    </row>
    <row r="3449" s="39" customFormat="true" ht="13.8" hidden="false" customHeight="false" outlineLevel="0" collapsed="false">
      <c r="A3449" s="16" t="n">
        <v>40403068</v>
      </c>
      <c r="B3449" s="17" t="s">
        <v>3478</v>
      </c>
      <c r="C3449" s="18"/>
      <c r="D3449" s="18"/>
      <c r="E3449" s="16" t="s">
        <v>64</v>
      </c>
      <c r="F3449" s="19" t="n">
        <f aca="false">IF(C3449="",VLOOKUP(E3449,'PORTE E UCO'!$A$5:$D$46,4,0),VLOOKUP(E3449,'PORTE E UCO'!$A$5:$D$46,4,0)*C3449)</f>
        <v>110.217052</v>
      </c>
      <c r="G3449" s="20" t="n">
        <v>21.57</v>
      </c>
      <c r="H3449" s="21" t="n">
        <f aca="false">G3449*$R$2</f>
        <v>424.36024224</v>
      </c>
      <c r="I3449" s="16" t="n">
        <v>0</v>
      </c>
      <c r="J3449" s="22" t="str">
        <f aca="false">IF(I3449&gt;=1,F3449*$J$2,"")</f>
        <v/>
      </c>
      <c r="K3449" s="22" t="str">
        <f aca="false">IF(I3449&gt;=2,F3449*$K$2,"")</f>
        <v/>
      </c>
      <c r="L3449" s="22" t="str">
        <f aca="false">IF(I3449&gt;=3,F3449*$L$2,"")</f>
        <v/>
      </c>
      <c r="M3449" s="22" t="str">
        <f aca="false">IF(I3449&gt;=4,F3449*$M$2,"")</f>
        <v/>
      </c>
      <c r="N3449" s="16" t="n">
        <v>2</v>
      </c>
      <c r="O3449" s="16" t="n">
        <v>0</v>
      </c>
      <c r="P3449" s="23" t="n">
        <v>0</v>
      </c>
      <c r="Q3449" s="22"/>
      <c r="R3449" s="38"/>
      <c r="S3449" s="25" t="n">
        <f aca="false">SUM(F3449,H3449,J3449,K3449,L3449,M3449)</f>
        <v>534.57729424</v>
      </c>
      <c r="T3449" s="25" t="n">
        <f aca="false">SUM(F3449,H3449,J3449,K3449,L3449,M3449,Q3449)</f>
        <v>534.57729424</v>
      </c>
      <c r="AMH3449" s="13"/>
      <c r="AMI3449" s="0"/>
      <c r="AMJ3449" s="0"/>
    </row>
    <row r="3450" s="39" customFormat="true" ht="14.95" hidden="false" customHeight="false" outlineLevel="0" collapsed="false">
      <c r="A3450" s="27" t="n">
        <v>40403041</v>
      </c>
      <c r="B3450" s="28" t="s">
        <v>3479</v>
      </c>
      <c r="C3450" s="29"/>
      <c r="D3450" s="29"/>
      <c r="E3450" s="27" t="s">
        <v>37</v>
      </c>
      <c r="F3450" s="19" t="n">
        <f aca="false">IF(C3450="",VLOOKUP(E3450,'PORTE E UCO'!$A$5:$D$46,4,0),VLOOKUP(E3450,'PORTE E UCO'!$A$5:$D$46,4,0)*C3450)</f>
        <v>192.437794</v>
      </c>
      <c r="G3450" s="30" t="n">
        <v>35.3</v>
      </c>
      <c r="H3450" s="21" t="n">
        <f aca="false">G3450*$R$2</f>
        <v>694.4792096</v>
      </c>
      <c r="I3450" s="27" t="n">
        <v>0</v>
      </c>
      <c r="J3450" s="22" t="str">
        <f aca="false">IF(I3450&gt;=1,F3450*$J$2,"")</f>
        <v/>
      </c>
      <c r="K3450" s="22" t="str">
        <f aca="false">IF(I3450&gt;=2,F3450*$K$2,"")</f>
        <v/>
      </c>
      <c r="L3450" s="22" t="str">
        <f aca="false">IF(I3450&gt;=3,F3450*$L$2,"")</f>
        <v/>
      </c>
      <c r="M3450" s="22" t="str">
        <f aca="false">IF(I3450&gt;=4,F3450*$M$2,"")</f>
        <v/>
      </c>
      <c r="N3450" s="27" t="n">
        <v>0</v>
      </c>
      <c r="O3450" s="27" t="n">
        <v>0</v>
      </c>
      <c r="P3450" s="31" t="n">
        <v>0</v>
      </c>
      <c r="Q3450" s="32"/>
      <c r="R3450" s="38"/>
      <c r="S3450" s="25" t="n">
        <f aca="false">SUM(F3450,H3450,J3450,K3450,L3450,M3450)</f>
        <v>886.9170036</v>
      </c>
      <c r="T3450" s="25" t="n">
        <f aca="false">SUM(F3450,H3450,J3450,K3450,L3450,M3450,Q3450)</f>
        <v>886.9170036</v>
      </c>
      <c r="AMH3450" s="13"/>
      <c r="AMI3450" s="0"/>
      <c r="AMJ3450" s="0"/>
    </row>
    <row r="3451" s="39" customFormat="true" ht="14.95" hidden="false" customHeight="false" outlineLevel="0" collapsed="false">
      <c r="A3451" s="16" t="n">
        <v>40403050</v>
      </c>
      <c r="B3451" s="17" t="s">
        <v>3480</v>
      </c>
      <c r="C3451" s="18"/>
      <c r="D3451" s="18"/>
      <c r="E3451" s="16" t="s">
        <v>59</v>
      </c>
      <c r="F3451" s="19" t="n">
        <f aca="false">IF(C3451="",VLOOKUP(E3451,'PORTE E UCO'!$A$5:$D$46,4,0),VLOOKUP(E3451,'PORTE E UCO'!$A$5:$D$46,4,0)*C3451)</f>
        <v>349.26794</v>
      </c>
      <c r="G3451" s="20" t="n">
        <v>101</v>
      </c>
      <c r="H3451" s="21" t="n">
        <f aca="false">G3451*$R$2</f>
        <v>1987.036832</v>
      </c>
      <c r="I3451" s="16" t="n">
        <v>0</v>
      </c>
      <c r="J3451" s="22" t="str">
        <f aca="false">IF(I3451&gt;=1,F3451*$J$2,"")</f>
        <v/>
      </c>
      <c r="K3451" s="22" t="str">
        <f aca="false">IF(I3451&gt;=2,F3451*$K$2,"")</f>
        <v/>
      </c>
      <c r="L3451" s="22" t="str">
        <f aca="false">IF(I3451&gt;=3,F3451*$L$2,"")</f>
        <v/>
      </c>
      <c r="M3451" s="22" t="str">
        <f aca="false">IF(I3451&gt;=4,F3451*$M$2,"")</f>
        <v/>
      </c>
      <c r="N3451" s="16" t="n">
        <v>0</v>
      </c>
      <c r="O3451" s="16" t="n">
        <v>0</v>
      </c>
      <c r="P3451" s="23" t="n">
        <v>0</v>
      </c>
      <c r="Q3451" s="22"/>
      <c r="R3451" s="38"/>
      <c r="S3451" s="25" t="n">
        <f aca="false">SUM(F3451,H3451,J3451,K3451,L3451,M3451)</f>
        <v>2336.304772</v>
      </c>
      <c r="T3451" s="25" t="n">
        <f aca="false">SUM(F3451,H3451,J3451,K3451,L3451,M3451,Q3451)</f>
        <v>2336.304772</v>
      </c>
      <c r="AMH3451" s="13"/>
      <c r="AMI3451" s="0"/>
      <c r="AMJ3451" s="0"/>
    </row>
    <row r="3452" s="39" customFormat="true" ht="21.65" hidden="false" customHeight="false" outlineLevel="0" collapsed="false">
      <c r="A3452" s="27" t="n">
        <v>40404072</v>
      </c>
      <c r="B3452" s="28" t="s">
        <v>3481</v>
      </c>
      <c r="C3452" s="29"/>
      <c r="D3452" s="29"/>
      <c r="E3452" s="27" t="s">
        <v>59</v>
      </c>
      <c r="F3452" s="19" t="n">
        <f aca="false">IF(C3452="",VLOOKUP(E3452,'PORTE E UCO'!$A$5:$D$46,4,0),VLOOKUP(E3452,'PORTE E UCO'!$A$5:$D$46,4,0)*C3452)</f>
        <v>349.26794</v>
      </c>
      <c r="G3452" s="30" t="n">
        <v>101</v>
      </c>
      <c r="H3452" s="21" t="n">
        <f aca="false">G3452*$R$2</f>
        <v>1987.036832</v>
      </c>
      <c r="I3452" s="27" t="n">
        <v>0</v>
      </c>
      <c r="J3452" s="22" t="str">
        <f aca="false">IF(I3452&gt;=1,F3452*$J$2,"")</f>
        <v/>
      </c>
      <c r="K3452" s="22" t="str">
        <f aca="false">IF(I3452&gt;=2,F3452*$K$2,"")</f>
        <v/>
      </c>
      <c r="L3452" s="22" t="str">
        <f aca="false">IF(I3452&gt;=3,F3452*$L$2,"")</f>
        <v/>
      </c>
      <c r="M3452" s="22" t="str">
        <f aca="false">IF(I3452&gt;=4,F3452*$M$2,"")</f>
        <v/>
      </c>
      <c r="N3452" s="27" t="n">
        <v>0</v>
      </c>
      <c r="O3452" s="27" t="n">
        <v>0</v>
      </c>
      <c r="P3452" s="31" t="n">
        <v>0</v>
      </c>
      <c r="Q3452" s="32"/>
      <c r="R3452" s="38"/>
      <c r="S3452" s="25" t="n">
        <f aca="false">SUM(F3452,H3452,J3452,K3452,L3452,M3452)</f>
        <v>2336.304772</v>
      </c>
      <c r="T3452" s="25" t="n">
        <f aca="false">SUM(F3452,H3452,J3452,K3452,L3452,M3452,Q3452)</f>
        <v>2336.304772</v>
      </c>
      <c r="AMH3452" s="13"/>
      <c r="AMI3452" s="0"/>
      <c r="AMJ3452" s="0"/>
    </row>
    <row r="3453" s="39" customFormat="true" ht="13.8" hidden="false" customHeight="false" outlineLevel="0" collapsed="false">
      <c r="A3453" s="16" t="n">
        <v>40403076</v>
      </c>
      <c r="B3453" s="17" t="s">
        <v>3482</v>
      </c>
      <c r="C3453" s="18"/>
      <c r="D3453" s="18"/>
      <c r="E3453" s="16" t="s">
        <v>62</v>
      </c>
      <c r="F3453" s="19" t="n">
        <f aca="false">IF(C3453="",VLOOKUP(E3453,'PORTE E UCO'!$A$5:$D$46,4,0),VLOOKUP(E3453,'PORTE E UCO'!$A$5:$D$46,4,0)*C3453)</f>
        <v>524.694546</v>
      </c>
      <c r="G3453" s="20" t="n">
        <v>28.92</v>
      </c>
      <c r="H3453" s="21" t="n">
        <f aca="false">G3453*$R$2</f>
        <v>568.96143744</v>
      </c>
      <c r="I3453" s="16" t="n">
        <v>0</v>
      </c>
      <c r="J3453" s="22" t="str">
        <f aca="false">IF(I3453&gt;=1,F3453*$J$2,"")</f>
        <v/>
      </c>
      <c r="K3453" s="22" t="str">
        <f aca="false">IF(I3453&gt;=2,F3453*$K$2,"")</f>
        <v/>
      </c>
      <c r="L3453" s="22" t="str">
        <f aca="false">IF(I3453&gt;=3,F3453*$L$2,"")</f>
        <v/>
      </c>
      <c r="M3453" s="22" t="str">
        <f aca="false">IF(I3453&gt;=4,F3453*$M$2,"")</f>
        <v/>
      </c>
      <c r="N3453" s="16" t="n">
        <v>3</v>
      </c>
      <c r="O3453" s="16" t="n">
        <v>0</v>
      </c>
      <c r="P3453" s="23" t="n">
        <v>0</v>
      </c>
      <c r="Q3453" s="22"/>
      <c r="R3453" s="38"/>
      <c r="S3453" s="25" t="n">
        <f aca="false">SUM(F3453,H3453,J3453,K3453,L3453,M3453)</f>
        <v>1093.65598344</v>
      </c>
      <c r="T3453" s="25" t="n">
        <f aca="false">SUM(F3453,H3453,J3453,K3453,L3453,M3453,Q3453)</f>
        <v>1093.65598344</v>
      </c>
      <c r="AMH3453" s="13"/>
      <c r="AMI3453" s="0"/>
      <c r="AMJ3453" s="0"/>
    </row>
    <row r="3454" s="39" customFormat="true" ht="14.95" hidden="false" customHeight="false" outlineLevel="0" collapsed="false">
      <c r="A3454" s="27" t="n">
        <v>40404080</v>
      </c>
      <c r="B3454" s="28" t="s">
        <v>3483</v>
      </c>
      <c r="C3454" s="29" t="n">
        <v>0.1</v>
      </c>
      <c r="D3454" s="29" t="s">
        <v>2637</v>
      </c>
      <c r="E3454" s="27" t="s">
        <v>50</v>
      </c>
      <c r="F3454" s="19" t="n">
        <f aca="false">IF(C3454="",VLOOKUP(E3454,'PORTE E UCO'!$A$5:$D$46,4,0),VLOOKUP(E3454,'PORTE E UCO'!$A$5:$D$46,4,0)*C3454)</f>
        <v>1.7661556</v>
      </c>
      <c r="G3454" s="30" t="n">
        <v>3.177</v>
      </c>
      <c r="H3454" s="21" t="n">
        <f aca="false">G3454*$R$2</f>
        <v>62.503128864</v>
      </c>
      <c r="I3454" s="27" t="n">
        <v>0</v>
      </c>
      <c r="J3454" s="22" t="str">
        <f aca="false">IF(I3454&gt;=1,F3454*$J$2,"")</f>
        <v/>
      </c>
      <c r="K3454" s="22" t="str">
        <f aca="false">IF(I3454&gt;=2,F3454*$K$2,"")</f>
        <v/>
      </c>
      <c r="L3454" s="22" t="str">
        <f aca="false">IF(I3454&gt;=3,F3454*$L$2,"")</f>
        <v/>
      </c>
      <c r="M3454" s="22" t="str">
        <f aca="false">IF(I3454&gt;=4,F3454*$M$2,"")</f>
        <v/>
      </c>
      <c r="N3454" s="27" t="n">
        <v>0</v>
      </c>
      <c r="O3454" s="27" t="n">
        <v>0</v>
      </c>
      <c r="P3454" s="31" t="n">
        <v>0</v>
      </c>
      <c r="Q3454" s="32"/>
      <c r="R3454" s="38"/>
      <c r="S3454" s="25" t="n">
        <f aca="false">SUM(F3454,H3454,J3454,K3454,L3454,M3454)</f>
        <v>64.269284464</v>
      </c>
      <c r="T3454" s="25" t="n">
        <f aca="false">SUM(F3454,H3454,J3454,K3454,L3454,M3454,Q3454)</f>
        <v>64.269284464</v>
      </c>
      <c r="AMH3454" s="13"/>
      <c r="AMI3454" s="0"/>
      <c r="AMJ3454" s="0"/>
    </row>
    <row r="3455" s="39" customFormat="true" ht="21.65" hidden="false" customHeight="false" outlineLevel="0" collapsed="false">
      <c r="A3455" s="16" t="n">
        <v>40404099</v>
      </c>
      <c r="B3455" s="17" t="s">
        <v>3484</v>
      </c>
      <c r="C3455" s="18" t="n">
        <v>0.1</v>
      </c>
      <c r="D3455" s="18" t="s">
        <v>2637</v>
      </c>
      <c r="E3455" s="16" t="s">
        <v>50</v>
      </c>
      <c r="F3455" s="19" t="n">
        <f aca="false">IF(C3455="",VLOOKUP(E3455,'PORTE E UCO'!$A$5:$D$46,4,0),VLOOKUP(E3455,'PORTE E UCO'!$A$5:$D$46,4,0)*C3455)</f>
        <v>1.7661556</v>
      </c>
      <c r="G3455" s="20" t="n">
        <v>3.177</v>
      </c>
      <c r="H3455" s="21" t="n">
        <f aca="false">G3455*$R$2</f>
        <v>62.503128864</v>
      </c>
      <c r="I3455" s="16" t="n">
        <v>0</v>
      </c>
      <c r="J3455" s="22" t="str">
        <f aca="false">IF(I3455&gt;=1,F3455*$J$2,"")</f>
        <v/>
      </c>
      <c r="K3455" s="22" t="str">
        <f aca="false">IF(I3455&gt;=2,F3455*$K$2,"")</f>
        <v/>
      </c>
      <c r="L3455" s="22" t="str">
        <f aca="false">IF(I3455&gt;=3,F3455*$L$2,"")</f>
        <v/>
      </c>
      <c r="M3455" s="22" t="str">
        <f aca="false">IF(I3455&gt;=4,F3455*$M$2,"")</f>
        <v/>
      </c>
      <c r="N3455" s="16" t="n">
        <v>0</v>
      </c>
      <c r="O3455" s="16" t="n">
        <v>0</v>
      </c>
      <c r="P3455" s="23" t="n">
        <v>0</v>
      </c>
      <c r="Q3455" s="22"/>
      <c r="R3455" s="38"/>
      <c r="S3455" s="25" t="n">
        <f aca="false">SUM(F3455,H3455,J3455,K3455,L3455,M3455)</f>
        <v>64.269284464</v>
      </c>
      <c r="T3455" s="25" t="n">
        <f aca="false">SUM(F3455,H3455,J3455,K3455,L3455,M3455,Q3455)</f>
        <v>64.269284464</v>
      </c>
      <c r="AMH3455" s="13"/>
      <c r="AMI3455" s="0"/>
      <c r="AMJ3455" s="0"/>
    </row>
    <row r="3456" s="39" customFormat="true" ht="14.95" hidden="false" customHeight="false" outlineLevel="0" collapsed="false">
      <c r="A3456" s="27" t="n">
        <v>40404102</v>
      </c>
      <c r="B3456" s="28" t="s">
        <v>3485</v>
      </c>
      <c r="C3456" s="29"/>
      <c r="D3456" s="29"/>
      <c r="E3456" s="27" t="s">
        <v>59</v>
      </c>
      <c r="F3456" s="19" t="n">
        <f aca="false">IF(C3456="",VLOOKUP(E3456,'PORTE E UCO'!$A$5:$D$46,4,0),VLOOKUP(E3456,'PORTE E UCO'!$A$5:$D$46,4,0)*C3456)</f>
        <v>349.26794</v>
      </c>
      <c r="G3456" s="30"/>
      <c r="H3456" s="21" t="n">
        <f aca="false">G3456*$R$2</f>
        <v>0</v>
      </c>
      <c r="I3456" s="27" t="n">
        <v>0</v>
      </c>
      <c r="J3456" s="22" t="str">
        <f aca="false">IF(I3456&gt;=1,F3456*$J$2,"")</f>
        <v/>
      </c>
      <c r="K3456" s="22" t="str">
        <f aca="false">IF(I3456&gt;=2,F3456*$K$2,"")</f>
        <v/>
      </c>
      <c r="L3456" s="22" t="str">
        <f aca="false">IF(I3456&gt;=3,F3456*$L$2,"")</f>
        <v/>
      </c>
      <c r="M3456" s="22" t="str">
        <f aca="false">IF(I3456&gt;=4,F3456*$M$2,"")</f>
        <v/>
      </c>
      <c r="N3456" s="27" t="n">
        <v>0</v>
      </c>
      <c r="O3456" s="27" t="n">
        <v>0</v>
      </c>
      <c r="P3456" s="31" t="n">
        <v>0</v>
      </c>
      <c r="Q3456" s="32"/>
      <c r="R3456" s="38"/>
      <c r="S3456" s="25" t="n">
        <f aca="false">SUM(F3456,H3456,J3456,K3456,L3456,M3456)</f>
        <v>349.26794</v>
      </c>
      <c r="T3456" s="25" t="n">
        <f aca="false">SUM(F3456,H3456,J3456,K3456,L3456,M3456,Q3456)</f>
        <v>349.26794</v>
      </c>
      <c r="AMH3456" s="13"/>
      <c r="AMI3456" s="0"/>
      <c r="AMJ3456" s="0"/>
    </row>
    <row r="3457" s="39" customFormat="true" ht="21.65" hidden="false" customHeight="false" outlineLevel="0" collapsed="false">
      <c r="A3457" s="16" t="n">
        <v>40403874</v>
      </c>
      <c r="B3457" s="17" t="s">
        <v>3486</v>
      </c>
      <c r="C3457" s="18" t="n">
        <v>0.5</v>
      </c>
      <c r="D3457" s="18" t="s">
        <v>2637</v>
      </c>
      <c r="E3457" s="16" t="s">
        <v>50</v>
      </c>
      <c r="F3457" s="19" t="n">
        <f aca="false">IF(C3457="",VLOOKUP(E3457,'PORTE E UCO'!$A$5:$D$46,4,0),VLOOKUP(E3457,'PORTE E UCO'!$A$5:$D$46,4,0)*C3457)</f>
        <v>8.830778</v>
      </c>
      <c r="G3457" s="20" t="n">
        <v>8.1</v>
      </c>
      <c r="H3457" s="21" t="n">
        <f aca="false">G3457*$R$2</f>
        <v>159.3564192</v>
      </c>
      <c r="I3457" s="16" t="n">
        <v>0</v>
      </c>
      <c r="J3457" s="22" t="str">
        <f aca="false">IF(I3457&gt;=1,F3457*$J$2,"")</f>
        <v/>
      </c>
      <c r="K3457" s="22" t="str">
        <f aca="false">IF(I3457&gt;=2,F3457*$K$2,"")</f>
        <v/>
      </c>
      <c r="L3457" s="22" t="str">
        <f aca="false">IF(I3457&gt;=3,F3457*$L$2,"")</f>
        <v/>
      </c>
      <c r="M3457" s="22" t="str">
        <f aca="false">IF(I3457&gt;=4,F3457*$M$2,"")</f>
        <v/>
      </c>
      <c r="N3457" s="16" t="n">
        <v>0</v>
      </c>
      <c r="O3457" s="16" t="n">
        <v>0</v>
      </c>
      <c r="P3457" s="23" t="n">
        <v>0</v>
      </c>
      <c r="Q3457" s="22"/>
      <c r="R3457" s="38"/>
      <c r="S3457" s="25" t="n">
        <f aca="false">SUM(F3457,H3457,J3457,K3457,L3457,M3457)</f>
        <v>168.1871972</v>
      </c>
      <c r="T3457" s="25" t="n">
        <f aca="false">SUM(F3457,H3457,J3457,K3457,L3457,M3457,Q3457)</f>
        <v>168.1871972</v>
      </c>
      <c r="AMH3457" s="13"/>
      <c r="AMI3457" s="0"/>
      <c r="AMJ3457" s="0"/>
    </row>
    <row r="3458" s="39" customFormat="true" ht="21.65" hidden="false" customHeight="false" outlineLevel="0" collapsed="false">
      <c r="A3458" s="27" t="n">
        <v>40403882</v>
      </c>
      <c r="B3458" s="28" t="s">
        <v>3487</v>
      </c>
      <c r="C3458" s="29" t="n">
        <v>0.5</v>
      </c>
      <c r="D3458" s="29" t="s">
        <v>2637</v>
      </c>
      <c r="E3458" s="27" t="s">
        <v>50</v>
      </c>
      <c r="F3458" s="19" t="n">
        <f aca="false">IF(C3458="",VLOOKUP(E3458,'PORTE E UCO'!$A$5:$D$46,4,0),VLOOKUP(E3458,'PORTE E UCO'!$A$5:$D$46,4,0)*C3458)</f>
        <v>8.830778</v>
      </c>
      <c r="G3458" s="30" t="n">
        <v>24.3</v>
      </c>
      <c r="H3458" s="21" t="n">
        <f aca="false">G3458*$R$2</f>
        <v>478.0692576</v>
      </c>
      <c r="I3458" s="27" t="n">
        <v>0</v>
      </c>
      <c r="J3458" s="22" t="str">
        <f aca="false">IF(I3458&gt;=1,F3458*$J$2,"")</f>
        <v/>
      </c>
      <c r="K3458" s="22" t="str">
        <f aca="false">IF(I3458&gt;=2,F3458*$K$2,"")</f>
        <v/>
      </c>
      <c r="L3458" s="22" t="str">
        <f aca="false">IF(I3458&gt;=3,F3458*$L$2,"")</f>
        <v/>
      </c>
      <c r="M3458" s="22" t="str">
        <f aca="false">IF(I3458&gt;=4,F3458*$M$2,"")</f>
        <v/>
      </c>
      <c r="N3458" s="27" t="n">
        <v>0</v>
      </c>
      <c r="O3458" s="27" t="n">
        <v>0</v>
      </c>
      <c r="P3458" s="31" t="n">
        <v>0</v>
      </c>
      <c r="Q3458" s="32"/>
      <c r="R3458" s="38"/>
      <c r="S3458" s="25" t="n">
        <f aca="false">SUM(F3458,H3458,J3458,K3458,L3458,M3458)</f>
        <v>486.9000356</v>
      </c>
      <c r="T3458" s="25" t="n">
        <f aca="false">SUM(F3458,H3458,J3458,K3458,L3458,M3458,Q3458)</f>
        <v>486.9000356</v>
      </c>
      <c r="AMH3458" s="13"/>
      <c r="AMI3458" s="0"/>
      <c r="AMJ3458" s="0"/>
    </row>
    <row r="3459" s="39" customFormat="true" ht="13.8" hidden="false" customHeight="false" outlineLevel="0" collapsed="false">
      <c r="A3459" s="16" t="n">
        <v>40403084</v>
      </c>
      <c r="B3459" s="17" t="s">
        <v>3488</v>
      </c>
      <c r="C3459" s="18"/>
      <c r="D3459" s="18"/>
      <c r="E3459" s="16" t="s">
        <v>54</v>
      </c>
      <c r="F3459" s="19" t="n">
        <f aca="false">IF(C3459="",VLOOKUP(E3459,'PORTE E UCO'!$A$5:$D$46,4,0),VLOOKUP(E3459,'PORTE E UCO'!$A$5:$D$46,4,0)*C3459)</f>
        <v>35.31295</v>
      </c>
      <c r="G3459" s="20" t="n">
        <v>15</v>
      </c>
      <c r="H3459" s="21" t="n">
        <f aca="false">G3459*$R$2</f>
        <v>295.10448</v>
      </c>
      <c r="I3459" s="16" t="n">
        <v>0</v>
      </c>
      <c r="J3459" s="22" t="str">
        <f aca="false">IF(I3459&gt;=1,F3459*$J$2,"")</f>
        <v/>
      </c>
      <c r="K3459" s="22" t="str">
        <f aca="false">IF(I3459&gt;=2,F3459*$K$2,"")</f>
        <v/>
      </c>
      <c r="L3459" s="22" t="str">
        <f aca="false">IF(I3459&gt;=3,F3459*$L$2,"")</f>
        <v/>
      </c>
      <c r="M3459" s="22" t="str">
        <f aca="false">IF(I3459&gt;=4,F3459*$M$2,"")</f>
        <v/>
      </c>
      <c r="N3459" s="16" t="n">
        <v>0</v>
      </c>
      <c r="O3459" s="16" t="n">
        <v>0</v>
      </c>
      <c r="P3459" s="23" t="n">
        <v>0</v>
      </c>
      <c r="Q3459" s="22"/>
      <c r="R3459" s="38"/>
      <c r="S3459" s="25" t="n">
        <f aca="false">SUM(F3459,H3459,J3459,K3459,L3459,M3459)</f>
        <v>330.41743</v>
      </c>
      <c r="T3459" s="25" t="n">
        <f aca="false">SUM(F3459,H3459,J3459,K3459,L3459,M3459,Q3459)</f>
        <v>330.41743</v>
      </c>
      <c r="AMH3459" s="13"/>
      <c r="AMI3459" s="0"/>
      <c r="AMJ3459" s="0"/>
    </row>
    <row r="3460" s="39" customFormat="true" ht="13.8" hidden="false" customHeight="false" outlineLevel="0" collapsed="false">
      <c r="A3460" s="27" t="n">
        <v>40403092</v>
      </c>
      <c r="B3460" s="28" t="s">
        <v>3489</v>
      </c>
      <c r="C3460" s="29"/>
      <c r="D3460" s="29"/>
      <c r="E3460" s="27" t="s">
        <v>54</v>
      </c>
      <c r="F3460" s="19" t="n">
        <f aca="false">IF(C3460="",VLOOKUP(E3460,'PORTE E UCO'!$A$5:$D$46,4,0),VLOOKUP(E3460,'PORTE E UCO'!$A$5:$D$46,4,0)*C3460)</f>
        <v>35.31295</v>
      </c>
      <c r="G3460" s="30" t="n">
        <v>18.59</v>
      </c>
      <c r="H3460" s="21" t="n">
        <f aca="false">G3460*$R$2</f>
        <v>365.73281888</v>
      </c>
      <c r="I3460" s="27" t="n">
        <v>0</v>
      </c>
      <c r="J3460" s="22" t="str">
        <f aca="false">IF(I3460&gt;=1,F3460*$J$2,"")</f>
        <v/>
      </c>
      <c r="K3460" s="22" t="str">
        <f aca="false">IF(I3460&gt;=2,F3460*$K$2,"")</f>
        <v/>
      </c>
      <c r="L3460" s="22" t="str">
        <f aca="false">IF(I3460&gt;=3,F3460*$L$2,"")</f>
        <v/>
      </c>
      <c r="M3460" s="22" t="str">
        <f aca="false">IF(I3460&gt;=4,F3460*$M$2,"")</f>
        <v/>
      </c>
      <c r="N3460" s="27" t="n">
        <v>0</v>
      </c>
      <c r="O3460" s="27" t="n">
        <v>0</v>
      </c>
      <c r="P3460" s="31" t="n">
        <v>0</v>
      </c>
      <c r="Q3460" s="32"/>
      <c r="R3460" s="38"/>
      <c r="S3460" s="25" t="n">
        <f aca="false">SUM(F3460,H3460,J3460,K3460,L3460,M3460)</f>
        <v>401.04576888</v>
      </c>
      <c r="T3460" s="25" t="n">
        <f aca="false">SUM(F3460,H3460,J3460,K3460,L3460,M3460,Q3460)</f>
        <v>401.04576888</v>
      </c>
      <c r="AMH3460" s="13"/>
      <c r="AMI3460" s="0"/>
      <c r="AMJ3460" s="0"/>
    </row>
    <row r="3461" s="39" customFormat="true" ht="14.95" hidden="false" customHeight="false" outlineLevel="0" collapsed="false">
      <c r="A3461" s="16" t="n">
        <v>40403920</v>
      </c>
      <c r="B3461" s="17" t="s">
        <v>3490</v>
      </c>
      <c r="C3461" s="18" t="n">
        <v>0.1</v>
      </c>
      <c r="D3461" s="18" t="s">
        <v>2637</v>
      </c>
      <c r="E3461" s="16" t="s">
        <v>50</v>
      </c>
      <c r="F3461" s="19" t="n">
        <f aca="false">IF(C3461="",VLOOKUP(E3461,'PORTE E UCO'!$A$5:$D$46,4,0),VLOOKUP(E3461,'PORTE E UCO'!$A$5:$D$46,4,0)*C3461)</f>
        <v>1.7661556</v>
      </c>
      <c r="G3461" s="20" t="n">
        <v>0.558</v>
      </c>
      <c r="H3461" s="21" t="n">
        <f aca="false">G3461*$R$2</f>
        <v>10.977886656</v>
      </c>
      <c r="I3461" s="16" t="n">
        <v>0</v>
      </c>
      <c r="J3461" s="22" t="str">
        <f aca="false">IF(I3461&gt;=1,F3461*$J$2,"")</f>
        <v/>
      </c>
      <c r="K3461" s="22" t="str">
        <f aca="false">IF(I3461&gt;=2,F3461*$K$2,"")</f>
        <v/>
      </c>
      <c r="L3461" s="22" t="str">
        <f aca="false">IF(I3461&gt;=3,F3461*$L$2,"")</f>
        <v/>
      </c>
      <c r="M3461" s="22" t="str">
        <f aca="false">IF(I3461&gt;=4,F3461*$M$2,"")</f>
        <v/>
      </c>
      <c r="N3461" s="16" t="n">
        <v>0</v>
      </c>
      <c r="O3461" s="16" t="n">
        <v>0</v>
      </c>
      <c r="P3461" s="23" t="n">
        <v>0</v>
      </c>
      <c r="Q3461" s="22"/>
      <c r="R3461" s="38"/>
      <c r="S3461" s="25" t="n">
        <f aca="false">SUM(F3461,H3461,J3461,K3461,L3461,M3461)</f>
        <v>12.744042256</v>
      </c>
      <c r="T3461" s="25" t="n">
        <f aca="false">SUM(F3461,H3461,J3461,K3461,L3461,M3461,Q3461)</f>
        <v>12.744042256</v>
      </c>
      <c r="AMH3461" s="13"/>
      <c r="AMI3461" s="0"/>
      <c r="AMJ3461" s="0"/>
    </row>
    <row r="3462" s="39" customFormat="true" ht="13.8" hidden="false" customHeight="false" outlineLevel="0" collapsed="false">
      <c r="A3462" s="27" t="n">
        <v>40403939</v>
      </c>
      <c r="B3462" s="28" t="s">
        <v>3491</v>
      </c>
      <c r="C3462" s="29"/>
      <c r="D3462" s="29"/>
      <c r="E3462" s="27" t="s">
        <v>223</v>
      </c>
      <c r="F3462" s="19" t="n">
        <f aca="false">IF(C3462="",VLOOKUP(E3462,'PORTE E UCO'!$A$5:$D$46,4,0),VLOOKUP(E3462,'PORTE E UCO'!$A$5:$D$46,4,0)*C3462)</f>
        <v>436.20385</v>
      </c>
      <c r="G3462" s="30" t="n">
        <v>104</v>
      </c>
      <c r="H3462" s="21" t="n">
        <f aca="false">G3462*$R$2</f>
        <v>2046.057728</v>
      </c>
      <c r="I3462" s="27" t="n">
        <v>0</v>
      </c>
      <c r="J3462" s="22" t="str">
        <f aca="false">IF(I3462&gt;=1,F3462*$J$2,"")</f>
        <v/>
      </c>
      <c r="K3462" s="22" t="str">
        <f aca="false">IF(I3462&gt;=2,F3462*$K$2,"")</f>
        <v/>
      </c>
      <c r="L3462" s="22" t="str">
        <f aca="false">IF(I3462&gt;=3,F3462*$L$2,"")</f>
        <v/>
      </c>
      <c r="M3462" s="22" t="str">
        <f aca="false">IF(I3462&gt;=4,F3462*$M$2,"")</f>
        <v/>
      </c>
      <c r="N3462" s="27" t="n">
        <v>0</v>
      </c>
      <c r="O3462" s="27" t="n">
        <v>0</v>
      </c>
      <c r="P3462" s="31" t="n">
        <v>0</v>
      </c>
      <c r="Q3462" s="32"/>
      <c r="R3462" s="38"/>
      <c r="S3462" s="25" t="n">
        <f aca="false">SUM(F3462,H3462,J3462,K3462,L3462,M3462)</f>
        <v>2482.261578</v>
      </c>
      <c r="T3462" s="25" t="n">
        <f aca="false">SUM(F3462,H3462,J3462,K3462,L3462,M3462,Q3462)</f>
        <v>2482.261578</v>
      </c>
      <c r="AMH3462" s="13"/>
      <c r="AMI3462" s="0"/>
      <c r="AMJ3462" s="0"/>
    </row>
    <row r="3463" s="39" customFormat="true" ht="13.8" hidden="false" customHeight="false" outlineLevel="0" collapsed="false">
      <c r="A3463" s="16" t="n">
        <v>40403947</v>
      </c>
      <c r="B3463" s="17" t="s">
        <v>3492</v>
      </c>
      <c r="C3463" s="18"/>
      <c r="D3463" s="18"/>
      <c r="E3463" s="16" t="s">
        <v>39</v>
      </c>
      <c r="F3463" s="19" t="n">
        <f aca="false">IF(C3463="",VLOOKUP(E3463,'PORTE E UCO'!$A$5:$D$46,4,0),VLOOKUP(E3463,'PORTE E UCO'!$A$5:$D$46,4,0)*C3463)</f>
        <v>52.984668</v>
      </c>
      <c r="G3463" s="20" t="n">
        <v>4.35</v>
      </c>
      <c r="H3463" s="21" t="n">
        <f aca="false">G3463*$R$2</f>
        <v>85.5802992</v>
      </c>
      <c r="I3463" s="16" t="n">
        <v>0</v>
      </c>
      <c r="J3463" s="22" t="str">
        <f aca="false">IF(I3463&gt;=1,F3463*$J$2,"")</f>
        <v/>
      </c>
      <c r="K3463" s="22" t="str">
        <f aca="false">IF(I3463&gt;=2,F3463*$K$2,"")</f>
        <v/>
      </c>
      <c r="L3463" s="22" t="str">
        <f aca="false">IF(I3463&gt;=3,F3463*$L$2,"")</f>
        <v/>
      </c>
      <c r="M3463" s="22" t="str">
        <f aca="false">IF(I3463&gt;=4,F3463*$M$2,"")</f>
        <v/>
      </c>
      <c r="N3463" s="16" t="n">
        <v>0</v>
      </c>
      <c r="O3463" s="16" t="n">
        <v>0</v>
      </c>
      <c r="P3463" s="23" t="n">
        <v>0</v>
      </c>
      <c r="Q3463" s="22"/>
      <c r="R3463" s="38"/>
      <c r="S3463" s="25" t="n">
        <f aca="false">SUM(F3463,H3463,J3463,K3463,L3463,M3463)</f>
        <v>138.5649672</v>
      </c>
      <c r="T3463" s="25" t="n">
        <f aca="false">SUM(F3463,H3463,J3463,K3463,L3463,M3463,Q3463)</f>
        <v>138.5649672</v>
      </c>
      <c r="AMH3463" s="13"/>
      <c r="AMI3463" s="0"/>
      <c r="AMJ3463" s="0"/>
    </row>
    <row r="3464" s="39" customFormat="true" ht="13.8" hidden="false" customHeight="false" outlineLevel="0" collapsed="false">
      <c r="A3464" s="27" t="n">
        <v>40403955</v>
      </c>
      <c r="B3464" s="28" t="s">
        <v>3493</v>
      </c>
      <c r="C3464" s="29"/>
      <c r="D3464" s="29"/>
      <c r="E3464" s="27" t="s">
        <v>54</v>
      </c>
      <c r="F3464" s="19" t="n">
        <f aca="false">IF(C3464="",VLOOKUP(E3464,'PORTE E UCO'!$A$5:$D$46,4,0),VLOOKUP(E3464,'PORTE E UCO'!$A$5:$D$46,4,0)*C3464)</f>
        <v>35.31295</v>
      </c>
      <c r="G3464" s="30" t="n">
        <v>28.18</v>
      </c>
      <c r="H3464" s="21" t="n">
        <f aca="false">G3464*$R$2</f>
        <v>554.40294976</v>
      </c>
      <c r="I3464" s="27" t="n">
        <v>0</v>
      </c>
      <c r="J3464" s="22" t="str">
        <f aca="false">IF(I3464&gt;=1,F3464*$J$2,"")</f>
        <v/>
      </c>
      <c r="K3464" s="22" t="str">
        <f aca="false">IF(I3464&gt;=2,F3464*$K$2,"")</f>
        <v/>
      </c>
      <c r="L3464" s="22" t="str">
        <f aca="false">IF(I3464&gt;=3,F3464*$L$2,"")</f>
        <v/>
      </c>
      <c r="M3464" s="22" t="str">
        <f aca="false">IF(I3464&gt;=4,F3464*$M$2,"")</f>
        <v/>
      </c>
      <c r="N3464" s="27" t="n">
        <v>0</v>
      </c>
      <c r="O3464" s="27" t="n">
        <v>0</v>
      </c>
      <c r="P3464" s="31" t="n">
        <v>0</v>
      </c>
      <c r="Q3464" s="32"/>
      <c r="R3464" s="38"/>
      <c r="S3464" s="25" t="n">
        <f aca="false">SUM(F3464,H3464,J3464,K3464,L3464,M3464)</f>
        <v>589.71589976</v>
      </c>
      <c r="T3464" s="25" t="n">
        <f aca="false">SUM(F3464,H3464,J3464,K3464,L3464,M3464,Q3464)</f>
        <v>589.71589976</v>
      </c>
      <c r="AMH3464" s="13"/>
      <c r="AMI3464" s="0"/>
      <c r="AMJ3464" s="0"/>
    </row>
    <row r="3465" s="39" customFormat="true" ht="13.8" hidden="false" customHeight="false" outlineLevel="0" collapsed="false">
      <c r="A3465" s="16" t="n">
        <v>40403106</v>
      </c>
      <c r="B3465" s="17" t="s">
        <v>3494</v>
      </c>
      <c r="C3465" s="18" t="n">
        <v>0.1</v>
      </c>
      <c r="D3465" s="18" t="s">
        <v>2637</v>
      </c>
      <c r="E3465" s="16" t="s">
        <v>50</v>
      </c>
      <c r="F3465" s="19" t="n">
        <f aca="false">IF(C3465="",VLOOKUP(E3465,'PORTE E UCO'!$A$5:$D$46,4,0),VLOOKUP(E3465,'PORTE E UCO'!$A$5:$D$46,4,0)*C3465)</f>
        <v>1.7661556</v>
      </c>
      <c r="G3465" s="20" t="n">
        <v>0.58</v>
      </c>
      <c r="H3465" s="21" t="n">
        <f aca="false">G3465*$R$2</f>
        <v>11.41070656</v>
      </c>
      <c r="I3465" s="16" t="n">
        <v>0</v>
      </c>
      <c r="J3465" s="22" t="str">
        <f aca="false">IF(I3465&gt;=1,F3465*$J$2,"")</f>
        <v/>
      </c>
      <c r="K3465" s="22" t="str">
        <f aca="false">IF(I3465&gt;=2,F3465*$K$2,"")</f>
        <v/>
      </c>
      <c r="L3465" s="22" t="str">
        <f aca="false">IF(I3465&gt;=3,F3465*$L$2,"")</f>
        <v/>
      </c>
      <c r="M3465" s="22" t="str">
        <f aca="false">IF(I3465&gt;=4,F3465*$M$2,"")</f>
        <v/>
      </c>
      <c r="N3465" s="16" t="n">
        <v>0</v>
      </c>
      <c r="O3465" s="16" t="n">
        <v>0</v>
      </c>
      <c r="P3465" s="23" t="n">
        <v>0</v>
      </c>
      <c r="Q3465" s="22"/>
      <c r="R3465" s="38"/>
      <c r="S3465" s="25" t="n">
        <f aca="false">SUM(F3465,H3465,J3465,K3465,L3465,M3465)</f>
        <v>13.17686216</v>
      </c>
      <c r="T3465" s="25" t="n">
        <f aca="false">SUM(F3465,H3465,J3465,K3465,L3465,M3465,Q3465)</f>
        <v>13.17686216</v>
      </c>
      <c r="AMH3465" s="13"/>
      <c r="AMI3465" s="0"/>
      <c r="AMJ3465" s="0"/>
    </row>
    <row r="3466" s="39" customFormat="true" ht="13.8" hidden="false" customHeight="false" outlineLevel="0" collapsed="false">
      <c r="A3466" s="27" t="n">
        <v>40403114</v>
      </c>
      <c r="B3466" s="28" t="s">
        <v>3495</v>
      </c>
      <c r="C3466" s="29" t="n">
        <v>0.1</v>
      </c>
      <c r="D3466" s="29" t="s">
        <v>2637</v>
      </c>
      <c r="E3466" s="27" t="s">
        <v>50</v>
      </c>
      <c r="F3466" s="19" t="n">
        <f aca="false">IF(C3466="",VLOOKUP(E3466,'PORTE E UCO'!$A$5:$D$46,4,0),VLOOKUP(E3466,'PORTE E UCO'!$A$5:$D$46,4,0)*C3466)</f>
        <v>1.7661556</v>
      </c>
      <c r="G3466" s="30" t="n">
        <v>0.82</v>
      </c>
      <c r="H3466" s="21" t="n">
        <f aca="false">G3466*$R$2</f>
        <v>16.13237824</v>
      </c>
      <c r="I3466" s="27" t="n">
        <v>0</v>
      </c>
      <c r="J3466" s="22" t="str">
        <f aca="false">IF(I3466&gt;=1,F3466*$J$2,"")</f>
        <v/>
      </c>
      <c r="K3466" s="22" t="str">
        <f aca="false">IF(I3466&gt;=2,F3466*$K$2,"")</f>
        <v/>
      </c>
      <c r="L3466" s="22" t="str">
        <f aca="false">IF(I3466&gt;=3,F3466*$L$2,"")</f>
        <v/>
      </c>
      <c r="M3466" s="22" t="str">
        <f aca="false">IF(I3466&gt;=4,F3466*$M$2,"")</f>
        <v/>
      </c>
      <c r="N3466" s="27" t="n">
        <v>0</v>
      </c>
      <c r="O3466" s="27" t="n">
        <v>0</v>
      </c>
      <c r="P3466" s="31" t="n">
        <v>0</v>
      </c>
      <c r="Q3466" s="32"/>
      <c r="R3466" s="38"/>
      <c r="S3466" s="25" t="n">
        <f aca="false">SUM(F3466,H3466,J3466,K3466,L3466,M3466)</f>
        <v>17.89853384</v>
      </c>
      <c r="T3466" s="25" t="n">
        <f aca="false">SUM(F3466,H3466,J3466,K3466,L3466,M3466,Q3466)</f>
        <v>17.89853384</v>
      </c>
      <c r="AMH3466" s="13"/>
      <c r="AMI3466" s="0"/>
      <c r="AMJ3466" s="0"/>
    </row>
    <row r="3467" s="39" customFormat="true" ht="13.8" hidden="false" customHeight="false" outlineLevel="0" collapsed="false">
      <c r="A3467" s="16" t="n">
        <v>40403912</v>
      </c>
      <c r="B3467" s="17" t="s">
        <v>3496</v>
      </c>
      <c r="C3467" s="18"/>
      <c r="D3467" s="18"/>
      <c r="E3467" s="16" t="s">
        <v>64</v>
      </c>
      <c r="F3467" s="19" t="n">
        <f aca="false">IF(C3467="",VLOOKUP(E3467,'PORTE E UCO'!$A$5:$D$46,4,0),VLOOKUP(E3467,'PORTE E UCO'!$A$5:$D$46,4,0)*C3467)</f>
        <v>110.217052</v>
      </c>
      <c r="G3467" s="20" t="n">
        <v>456.16</v>
      </c>
      <c r="H3467" s="21" t="n">
        <f aca="false">G3467*$R$2</f>
        <v>8974.32397312</v>
      </c>
      <c r="I3467" s="16" t="n">
        <v>0</v>
      </c>
      <c r="J3467" s="22" t="str">
        <f aca="false">IF(I3467&gt;=1,F3467*$J$2,"")</f>
        <v/>
      </c>
      <c r="K3467" s="22" t="str">
        <f aca="false">IF(I3467&gt;=2,F3467*$K$2,"")</f>
        <v/>
      </c>
      <c r="L3467" s="22" t="str">
        <f aca="false">IF(I3467&gt;=3,F3467*$L$2,"")</f>
        <v/>
      </c>
      <c r="M3467" s="22" t="str">
        <f aca="false">IF(I3467&gt;=4,F3467*$M$2,"")</f>
        <v/>
      </c>
      <c r="N3467" s="16" t="n">
        <v>0</v>
      </c>
      <c r="O3467" s="16" t="n">
        <v>0</v>
      </c>
      <c r="P3467" s="23" t="n">
        <v>0</v>
      </c>
      <c r="Q3467" s="22"/>
      <c r="R3467" s="38"/>
      <c r="S3467" s="25" t="n">
        <f aca="false">SUM(F3467,H3467,J3467,K3467,L3467,M3467)</f>
        <v>9084.54102512</v>
      </c>
      <c r="T3467" s="25" t="n">
        <f aca="false">SUM(F3467,H3467,J3467,K3467,L3467,M3467,Q3467)</f>
        <v>9084.54102512</v>
      </c>
      <c r="AMH3467" s="13"/>
      <c r="AMI3467" s="0"/>
      <c r="AMJ3467" s="0"/>
    </row>
    <row r="3468" s="39" customFormat="true" ht="21.65" hidden="false" customHeight="false" outlineLevel="0" collapsed="false">
      <c r="A3468" s="27" t="n">
        <v>40403963</v>
      </c>
      <c r="B3468" s="28" t="s">
        <v>3497</v>
      </c>
      <c r="C3468" s="29" t="n">
        <v>0.2</v>
      </c>
      <c r="D3468" s="29" t="s">
        <v>2637</v>
      </c>
      <c r="E3468" s="27" t="s">
        <v>50</v>
      </c>
      <c r="F3468" s="19" t="n">
        <f aca="false">IF(C3468="",VLOOKUP(E3468,'PORTE E UCO'!$A$5:$D$46,4,0),VLOOKUP(E3468,'PORTE E UCO'!$A$5:$D$46,4,0)*C3468)</f>
        <v>3.5323112</v>
      </c>
      <c r="G3468" s="30" t="n">
        <v>1.73</v>
      </c>
      <c r="H3468" s="21" t="n">
        <f aca="false">G3468*$R$2</f>
        <v>34.03538336</v>
      </c>
      <c r="I3468" s="27" t="n">
        <v>0</v>
      </c>
      <c r="J3468" s="22" t="str">
        <f aca="false">IF(I3468&gt;=1,F3468*$J$2,"")</f>
        <v/>
      </c>
      <c r="K3468" s="22" t="str">
        <f aca="false">IF(I3468&gt;=2,F3468*$K$2,"")</f>
        <v/>
      </c>
      <c r="L3468" s="22" t="str">
        <f aca="false">IF(I3468&gt;=3,F3468*$L$2,"")</f>
        <v/>
      </c>
      <c r="M3468" s="22" t="str">
        <f aca="false">IF(I3468&gt;=4,F3468*$M$2,"")</f>
        <v/>
      </c>
      <c r="N3468" s="27" t="n">
        <v>0</v>
      </c>
      <c r="O3468" s="27" t="n">
        <v>0</v>
      </c>
      <c r="P3468" s="31" t="n">
        <v>0</v>
      </c>
      <c r="Q3468" s="32"/>
      <c r="R3468" s="38"/>
      <c r="S3468" s="25" t="n">
        <f aca="false">SUM(F3468,H3468,J3468,K3468,L3468,M3468)</f>
        <v>37.56769456</v>
      </c>
      <c r="T3468" s="25" t="n">
        <f aca="false">SUM(F3468,H3468,J3468,K3468,L3468,M3468,Q3468)</f>
        <v>37.56769456</v>
      </c>
      <c r="AMH3468" s="13"/>
      <c r="AMI3468" s="0"/>
      <c r="AMJ3468" s="0"/>
    </row>
    <row r="3469" s="39" customFormat="true" ht="13.8" hidden="false" customHeight="false" outlineLevel="0" collapsed="false">
      <c r="A3469" s="16" t="n">
        <v>40403122</v>
      </c>
      <c r="B3469" s="17" t="s">
        <v>3498</v>
      </c>
      <c r="C3469" s="18"/>
      <c r="D3469" s="18"/>
      <c r="E3469" s="16" t="s">
        <v>59</v>
      </c>
      <c r="F3469" s="19" t="n">
        <f aca="false">IF(C3469="",VLOOKUP(E3469,'PORTE E UCO'!$A$5:$D$46,4,0),VLOOKUP(E3469,'PORTE E UCO'!$A$5:$D$46,4,0)*C3469)</f>
        <v>349.26794</v>
      </c>
      <c r="G3469" s="20"/>
      <c r="H3469" s="21" t="n">
        <f aca="false">G3469*$R$2</f>
        <v>0</v>
      </c>
      <c r="I3469" s="16" t="n">
        <v>0</v>
      </c>
      <c r="J3469" s="22" t="str">
        <f aca="false">IF(I3469&gt;=1,F3469*$J$2,"")</f>
        <v/>
      </c>
      <c r="K3469" s="22" t="str">
        <f aca="false">IF(I3469&gt;=2,F3469*$K$2,"")</f>
        <v/>
      </c>
      <c r="L3469" s="22" t="str">
        <f aca="false">IF(I3469&gt;=3,F3469*$L$2,"")</f>
        <v/>
      </c>
      <c r="M3469" s="22" t="str">
        <f aca="false">IF(I3469&gt;=4,F3469*$M$2,"")</f>
        <v/>
      </c>
      <c r="N3469" s="16" t="n">
        <v>0</v>
      </c>
      <c r="O3469" s="16" t="n">
        <v>0</v>
      </c>
      <c r="P3469" s="23" t="n">
        <v>0</v>
      </c>
      <c r="Q3469" s="22"/>
      <c r="R3469" s="38"/>
      <c r="S3469" s="25" t="n">
        <f aca="false">SUM(F3469,H3469,J3469,K3469,L3469,M3469)</f>
        <v>349.26794</v>
      </c>
      <c r="T3469" s="25" t="n">
        <f aca="false">SUM(F3469,H3469,J3469,K3469,L3469,M3469,Q3469)</f>
        <v>349.26794</v>
      </c>
      <c r="AMH3469" s="13"/>
      <c r="AMI3469" s="0"/>
      <c r="AMJ3469" s="0"/>
    </row>
    <row r="3470" s="39" customFormat="true" ht="13.8" hidden="false" customHeight="false" outlineLevel="0" collapsed="false">
      <c r="A3470" s="27" t="n">
        <v>40403130</v>
      </c>
      <c r="B3470" s="28" t="s">
        <v>3499</v>
      </c>
      <c r="C3470" s="29" t="n">
        <v>0.1</v>
      </c>
      <c r="D3470" s="29" t="s">
        <v>2637</v>
      </c>
      <c r="E3470" s="27" t="s">
        <v>50</v>
      </c>
      <c r="F3470" s="19" t="n">
        <f aca="false">IF(C3470="",VLOOKUP(E3470,'PORTE E UCO'!$A$5:$D$46,4,0),VLOOKUP(E3470,'PORTE E UCO'!$A$5:$D$46,4,0)*C3470)</f>
        <v>1.7661556</v>
      </c>
      <c r="G3470" s="30" t="n">
        <v>1.82</v>
      </c>
      <c r="H3470" s="21" t="n">
        <f aca="false">G3470*$R$2</f>
        <v>35.80601024</v>
      </c>
      <c r="I3470" s="27" t="n">
        <v>0</v>
      </c>
      <c r="J3470" s="22" t="str">
        <f aca="false">IF(I3470&gt;=1,F3470*$J$2,"")</f>
        <v/>
      </c>
      <c r="K3470" s="22" t="str">
        <f aca="false">IF(I3470&gt;=2,F3470*$K$2,"")</f>
        <v/>
      </c>
      <c r="L3470" s="22" t="str">
        <f aca="false">IF(I3470&gt;=3,F3470*$L$2,"")</f>
        <v/>
      </c>
      <c r="M3470" s="22" t="str">
        <f aca="false">IF(I3470&gt;=4,F3470*$M$2,"")</f>
        <v/>
      </c>
      <c r="N3470" s="27" t="n">
        <v>0</v>
      </c>
      <c r="O3470" s="27" t="n">
        <v>0</v>
      </c>
      <c r="P3470" s="31" t="n">
        <v>0</v>
      </c>
      <c r="Q3470" s="32"/>
      <c r="R3470" s="38"/>
      <c r="S3470" s="25" t="n">
        <f aca="false">SUM(F3470,H3470,J3470,K3470,L3470,M3470)</f>
        <v>37.57216584</v>
      </c>
      <c r="T3470" s="25" t="n">
        <f aca="false">SUM(F3470,H3470,J3470,K3470,L3470,M3470,Q3470)</f>
        <v>37.57216584</v>
      </c>
      <c r="AMH3470" s="13"/>
      <c r="AMI3470" s="0"/>
      <c r="AMJ3470" s="0"/>
    </row>
    <row r="3471" s="39" customFormat="true" ht="13.8" hidden="false" customHeight="false" outlineLevel="0" collapsed="false">
      <c r="A3471" s="16" t="n">
        <v>40403149</v>
      </c>
      <c r="B3471" s="17" t="s">
        <v>3500</v>
      </c>
      <c r="C3471" s="18" t="n">
        <v>0.1</v>
      </c>
      <c r="D3471" s="18" t="s">
        <v>2637</v>
      </c>
      <c r="E3471" s="16" t="s">
        <v>50</v>
      </c>
      <c r="F3471" s="19" t="n">
        <f aca="false">IF(C3471="",VLOOKUP(E3471,'PORTE E UCO'!$A$5:$D$46,4,0),VLOOKUP(E3471,'PORTE E UCO'!$A$5:$D$46,4,0)*C3471)</f>
        <v>1.7661556</v>
      </c>
      <c r="G3471" s="20" t="n">
        <v>2.92</v>
      </c>
      <c r="H3471" s="21" t="n">
        <f aca="false">G3471*$R$2</f>
        <v>57.44700544</v>
      </c>
      <c r="I3471" s="16" t="n">
        <v>0</v>
      </c>
      <c r="J3471" s="22" t="str">
        <f aca="false">IF(I3471&gt;=1,F3471*$J$2,"")</f>
        <v/>
      </c>
      <c r="K3471" s="22" t="str">
        <f aca="false">IF(I3471&gt;=2,F3471*$K$2,"")</f>
        <v/>
      </c>
      <c r="L3471" s="22" t="str">
        <f aca="false">IF(I3471&gt;=3,F3471*$L$2,"")</f>
        <v/>
      </c>
      <c r="M3471" s="22" t="str">
        <f aca="false">IF(I3471&gt;=4,F3471*$M$2,"")</f>
        <v/>
      </c>
      <c r="N3471" s="16" t="n">
        <v>0</v>
      </c>
      <c r="O3471" s="16" t="n">
        <v>0</v>
      </c>
      <c r="P3471" s="23" t="n">
        <v>0</v>
      </c>
      <c r="Q3471" s="22"/>
      <c r="R3471" s="38"/>
      <c r="S3471" s="25" t="n">
        <f aca="false">SUM(F3471,H3471,J3471,K3471,L3471,M3471)</f>
        <v>59.21316104</v>
      </c>
      <c r="T3471" s="25" t="n">
        <f aca="false">SUM(F3471,H3471,J3471,K3471,L3471,M3471,Q3471)</f>
        <v>59.21316104</v>
      </c>
      <c r="AMH3471" s="13"/>
      <c r="AMI3471" s="0"/>
      <c r="AMJ3471" s="0"/>
    </row>
    <row r="3472" s="39" customFormat="true" ht="13.8" hidden="false" customHeight="false" outlineLevel="0" collapsed="false">
      <c r="A3472" s="27" t="n">
        <v>40403157</v>
      </c>
      <c r="B3472" s="28" t="s">
        <v>3501</v>
      </c>
      <c r="C3472" s="29" t="n">
        <v>0.1</v>
      </c>
      <c r="D3472" s="29" t="s">
        <v>2637</v>
      </c>
      <c r="E3472" s="27" t="s">
        <v>50</v>
      </c>
      <c r="F3472" s="19" t="n">
        <f aca="false">IF(C3472="",VLOOKUP(E3472,'PORTE E UCO'!$A$5:$D$46,4,0),VLOOKUP(E3472,'PORTE E UCO'!$A$5:$D$46,4,0)*C3472)</f>
        <v>1.7661556</v>
      </c>
      <c r="G3472" s="30" t="n">
        <v>2.04</v>
      </c>
      <c r="H3472" s="21" t="n">
        <f aca="false">G3472*$R$2</f>
        <v>40.13420928</v>
      </c>
      <c r="I3472" s="27" t="n">
        <v>0</v>
      </c>
      <c r="J3472" s="22" t="str">
        <f aca="false">IF(I3472&gt;=1,F3472*$J$2,"")</f>
        <v/>
      </c>
      <c r="K3472" s="22" t="str">
        <f aca="false">IF(I3472&gt;=2,F3472*$K$2,"")</f>
        <v/>
      </c>
      <c r="L3472" s="22" t="str">
        <f aca="false">IF(I3472&gt;=3,F3472*$L$2,"")</f>
        <v/>
      </c>
      <c r="M3472" s="22" t="str">
        <f aca="false">IF(I3472&gt;=4,F3472*$M$2,"")</f>
        <v/>
      </c>
      <c r="N3472" s="27" t="n">
        <v>0</v>
      </c>
      <c r="O3472" s="27" t="n">
        <v>0</v>
      </c>
      <c r="P3472" s="31" t="n">
        <v>0</v>
      </c>
      <c r="Q3472" s="32"/>
      <c r="R3472" s="38"/>
      <c r="S3472" s="25" t="n">
        <f aca="false">SUM(F3472,H3472,J3472,K3472,L3472,M3472)</f>
        <v>41.90036488</v>
      </c>
      <c r="T3472" s="25" t="n">
        <f aca="false">SUM(F3472,H3472,J3472,K3472,L3472,M3472,Q3472)</f>
        <v>41.90036488</v>
      </c>
      <c r="AMH3472" s="13"/>
      <c r="AMI3472" s="0"/>
      <c r="AMJ3472" s="0"/>
    </row>
    <row r="3473" s="39" customFormat="true" ht="13.8" hidden="false" customHeight="false" outlineLevel="0" collapsed="false">
      <c r="A3473" s="16" t="n">
        <v>40403165</v>
      </c>
      <c r="B3473" s="17" t="s">
        <v>3502</v>
      </c>
      <c r="C3473" s="18" t="n">
        <v>0.1</v>
      </c>
      <c r="D3473" s="18" t="s">
        <v>2637</v>
      </c>
      <c r="E3473" s="16" t="s">
        <v>50</v>
      </c>
      <c r="F3473" s="19" t="n">
        <f aca="false">IF(C3473="",VLOOKUP(E3473,'PORTE E UCO'!$A$5:$D$46,4,0),VLOOKUP(E3473,'PORTE E UCO'!$A$5:$D$46,4,0)*C3473)</f>
        <v>1.7661556</v>
      </c>
      <c r="G3473" s="20" t="n">
        <v>1.74</v>
      </c>
      <c r="H3473" s="21" t="n">
        <f aca="false">G3473*$R$2</f>
        <v>34.23211968</v>
      </c>
      <c r="I3473" s="16" t="n">
        <v>0</v>
      </c>
      <c r="J3473" s="22" t="str">
        <f aca="false">IF(I3473&gt;=1,F3473*$J$2,"")</f>
        <v/>
      </c>
      <c r="K3473" s="22" t="str">
        <f aca="false">IF(I3473&gt;=2,F3473*$K$2,"")</f>
        <v/>
      </c>
      <c r="L3473" s="22" t="str">
        <f aca="false">IF(I3473&gt;=3,F3473*$L$2,"")</f>
        <v/>
      </c>
      <c r="M3473" s="22" t="str">
        <f aca="false">IF(I3473&gt;=4,F3473*$M$2,"")</f>
        <v/>
      </c>
      <c r="N3473" s="16" t="n">
        <v>0</v>
      </c>
      <c r="O3473" s="16" t="n">
        <v>0</v>
      </c>
      <c r="P3473" s="23" t="n">
        <v>0</v>
      </c>
      <c r="Q3473" s="22"/>
      <c r="R3473" s="38"/>
      <c r="S3473" s="25" t="n">
        <f aca="false">SUM(F3473,H3473,J3473,K3473,L3473,M3473)</f>
        <v>35.99827528</v>
      </c>
      <c r="T3473" s="25" t="n">
        <f aca="false">SUM(F3473,H3473,J3473,K3473,L3473,M3473,Q3473)</f>
        <v>35.99827528</v>
      </c>
      <c r="AMH3473" s="13"/>
      <c r="AMI3473" s="0"/>
      <c r="AMJ3473" s="0"/>
    </row>
    <row r="3474" s="39" customFormat="true" ht="13.8" hidden="false" customHeight="false" outlineLevel="0" collapsed="false">
      <c r="A3474" s="27" t="n">
        <v>40403173</v>
      </c>
      <c r="B3474" s="28" t="s">
        <v>3503</v>
      </c>
      <c r="C3474" s="29" t="n">
        <v>0.1</v>
      </c>
      <c r="D3474" s="29" t="s">
        <v>2637</v>
      </c>
      <c r="E3474" s="27" t="s">
        <v>50</v>
      </c>
      <c r="F3474" s="19" t="n">
        <f aca="false">IF(C3474="",VLOOKUP(E3474,'PORTE E UCO'!$A$5:$D$46,4,0),VLOOKUP(E3474,'PORTE E UCO'!$A$5:$D$46,4,0)*C3474)</f>
        <v>1.7661556</v>
      </c>
      <c r="G3474" s="30" t="n">
        <v>0.93</v>
      </c>
      <c r="H3474" s="21" t="n">
        <f aca="false">G3474*$R$2</f>
        <v>18.29647776</v>
      </c>
      <c r="I3474" s="27" t="n">
        <v>0</v>
      </c>
      <c r="J3474" s="22" t="str">
        <f aca="false">IF(I3474&gt;=1,F3474*$J$2,"")</f>
        <v/>
      </c>
      <c r="K3474" s="22" t="str">
        <f aca="false">IF(I3474&gt;=2,F3474*$K$2,"")</f>
        <v/>
      </c>
      <c r="L3474" s="22" t="str">
        <f aca="false">IF(I3474&gt;=3,F3474*$L$2,"")</f>
        <v/>
      </c>
      <c r="M3474" s="22" t="str">
        <f aca="false">IF(I3474&gt;=4,F3474*$M$2,"")</f>
        <v/>
      </c>
      <c r="N3474" s="27" t="n">
        <v>0</v>
      </c>
      <c r="O3474" s="27" t="n">
        <v>0</v>
      </c>
      <c r="P3474" s="31" t="n">
        <v>0</v>
      </c>
      <c r="Q3474" s="32"/>
      <c r="R3474" s="38"/>
      <c r="S3474" s="25" t="n">
        <f aca="false">SUM(F3474,H3474,J3474,K3474,L3474,M3474)</f>
        <v>20.06263336</v>
      </c>
      <c r="T3474" s="25" t="n">
        <f aca="false">SUM(F3474,H3474,J3474,K3474,L3474,M3474,Q3474)</f>
        <v>20.06263336</v>
      </c>
      <c r="AMH3474" s="13"/>
      <c r="AMI3474" s="0"/>
      <c r="AMJ3474" s="0"/>
    </row>
    <row r="3475" s="39" customFormat="true" ht="13.8" hidden="false" customHeight="false" outlineLevel="0" collapsed="false">
      <c r="A3475" s="16" t="n">
        <v>40403181</v>
      </c>
      <c r="B3475" s="17" t="s">
        <v>3504</v>
      </c>
      <c r="C3475" s="18" t="n">
        <v>0.1</v>
      </c>
      <c r="D3475" s="18" t="s">
        <v>2637</v>
      </c>
      <c r="E3475" s="16" t="s">
        <v>50</v>
      </c>
      <c r="F3475" s="19" t="n">
        <f aca="false">IF(C3475="",VLOOKUP(E3475,'PORTE E UCO'!$A$5:$D$46,4,0),VLOOKUP(E3475,'PORTE E UCO'!$A$5:$D$46,4,0)*C3475)</f>
        <v>1.7661556</v>
      </c>
      <c r="G3475" s="20" t="n">
        <v>1.9</v>
      </c>
      <c r="H3475" s="21" t="n">
        <f aca="false">G3475*$R$2</f>
        <v>37.3799008</v>
      </c>
      <c r="I3475" s="16" t="n">
        <v>0</v>
      </c>
      <c r="J3475" s="22" t="str">
        <f aca="false">IF(I3475&gt;=1,F3475*$J$2,"")</f>
        <v/>
      </c>
      <c r="K3475" s="22" t="str">
        <f aca="false">IF(I3475&gt;=2,F3475*$K$2,"")</f>
        <v/>
      </c>
      <c r="L3475" s="22" t="str">
        <f aca="false">IF(I3475&gt;=3,F3475*$L$2,"")</f>
        <v/>
      </c>
      <c r="M3475" s="22" t="str">
        <f aca="false">IF(I3475&gt;=4,F3475*$M$2,"")</f>
        <v/>
      </c>
      <c r="N3475" s="16" t="n">
        <v>0</v>
      </c>
      <c r="O3475" s="16" t="n">
        <v>0</v>
      </c>
      <c r="P3475" s="23" t="n">
        <v>0</v>
      </c>
      <c r="Q3475" s="22"/>
      <c r="R3475" s="38"/>
      <c r="S3475" s="25" t="n">
        <f aca="false">SUM(F3475,H3475,J3475,K3475,L3475,M3475)</f>
        <v>39.1460564</v>
      </c>
      <c r="T3475" s="25" t="n">
        <f aca="false">SUM(F3475,H3475,J3475,K3475,L3475,M3475,Q3475)</f>
        <v>39.1460564</v>
      </c>
      <c r="AMH3475" s="13"/>
      <c r="AMI3475" s="0"/>
      <c r="AMJ3475" s="0"/>
    </row>
    <row r="3476" s="39" customFormat="true" ht="14.95" hidden="false" customHeight="false" outlineLevel="0" collapsed="false">
      <c r="A3476" s="27" t="n">
        <v>40403190</v>
      </c>
      <c r="B3476" s="28" t="s">
        <v>3505</v>
      </c>
      <c r="C3476" s="29" t="n">
        <v>0.1</v>
      </c>
      <c r="D3476" s="29" t="s">
        <v>2637</v>
      </c>
      <c r="E3476" s="27" t="s">
        <v>50</v>
      </c>
      <c r="F3476" s="19" t="n">
        <f aca="false">IF(C3476="",VLOOKUP(E3476,'PORTE E UCO'!$A$5:$D$46,4,0),VLOOKUP(E3476,'PORTE E UCO'!$A$5:$D$46,4,0)*C3476)</f>
        <v>1.7661556</v>
      </c>
      <c r="G3476" s="30" t="n">
        <v>4.84</v>
      </c>
      <c r="H3476" s="21" t="n">
        <f aca="false">G3476*$R$2</f>
        <v>95.22037888</v>
      </c>
      <c r="I3476" s="27" t="n">
        <v>0</v>
      </c>
      <c r="J3476" s="22" t="str">
        <f aca="false">IF(I3476&gt;=1,F3476*$J$2,"")</f>
        <v/>
      </c>
      <c r="K3476" s="22" t="str">
        <f aca="false">IF(I3476&gt;=2,F3476*$K$2,"")</f>
        <v/>
      </c>
      <c r="L3476" s="22" t="str">
        <f aca="false">IF(I3476&gt;=3,F3476*$L$2,"")</f>
        <v/>
      </c>
      <c r="M3476" s="22" t="str">
        <f aca="false">IF(I3476&gt;=4,F3476*$M$2,"")</f>
        <v/>
      </c>
      <c r="N3476" s="27" t="n">
        <v>0</v>
      </c>
      <c r="O3476" s="27" t="n">
        <v>0</v>
      </c>
      <c r="P3476" s="31" t="n">
        <v>0</v>
      </c>
      <c r="Q3476" s="32"/>
      <c r="R3476" s="38"/>
      <c r="S3476" s="25" t="n">
        <f aca="false">SUM(F3476,H3476,J3476,K3476,L3476,M3476)</f>
        <v>96.98653448</v>
      </c>
      <c r="T3476" s="25" t="n">
        <f aca="false">SUM(F3476,H3476,J3476,K3476,L3476,M3476,Q3476)</f>
        <v>96.98653448</v>
      </c>
      <c r="AMH3476" s="13"/>
      <c r="AMI3476" s="0"/>
      <c r="AMJ3476" s="0"/>
    </row>
    <row r="3477" s="39" customFormat="true" ht="14.95" hidden="false" customHeight="false" outlineLevel="0" collapsed="false">
      <c r="A3477" s="16" t="n">
        <v>40403203</v>
      </c>
      <c r="B3477" s="17" t="s">
        <v>3506</v>
      </c>
      <c r="C3477" s="18" t="n">
        <v>0.1</v>
      </c>
      <c r="D3477" s="18" t="s">
        <v>2637</v>
      </c>
      <c r="E3477" s="16" t="s">
        <v>50</v>
      </c>
      <c r="F3477" s="19" t="n">
        <f aca="false">IF(C3477="",VLOOKUP(E3477,'PORTE E UCO'!$A$5:$D$46,4,0),VLOOKUP(E3477,'PORTE E UCO'!$A$5:$D$46,4,0)*C3477)</f>
        <v>1.7661556</v>
      </c>
      <c r="G3477" s="20" t="n">
        <v>4.2</v>
      </c>
      <c r="H3477" s="21" t="n">
        <f aca="false">G3477*$R$2</f>
        <v>82.6292544</v>
      </c>
      <c r="I3477" s="16" t="n">
        <v>0</v>
      </c>
      <c r="J3477" s="22" t="str">
        <f aca="false">IF(I3477&gt;=1,F3477*$J$2,"")</f>
        <v/>
      </c>
      <c r="K3477" s="22" t="str">
        <f aca="false">IF(I3477&gt;=2,F3477*$K$2,"")</f>
        <v/>
      </c>
      <c r="L3477" s="22" t="str">
        <f aca="false">IF(I3477&gt;=3,F3477*$L$2,"")</f>
        <v/>
      </c>
      <c r="M3477" s="22" t="str">
        <f aca="false">IF(I3477&gt;=4,F3477*$M$2,"")</f>
        <v/>
      </c>
      <c r="N3477" s="16" t="n">
        <v>0</v>
      </c>
      <c r="O3477" s="16" t="n">
        <v>0</v>
      </c>
      <c r="P3477" s="23" t="n">
        <v>0</v>
      </c>
      <c r="Q3477" s="22"/>
      <c r="R3477" s="38"/>
      <c r="S3477" s="25" t="n">
        <f aca="false">SUM(F3477,H3477,J3477,K3477,L3477,M3477)</f>
        <v>84.39541</v>
      </c>
      <c r="T3477" s="25" t="n">
        <f aca="false">SUM(F3477,H3477,J3477,K3477,L3477,M3477,Q3477)</f>
        <v>84.39541</v>
      </c>
      <c r="AMH3477" s="13"/>
      <c r="AMI3477" s="0"/>
      <c r="AMJ3477" s="0"/>
    </row>
    <row r="3478" s="39" customFormat="true" ht="14.95" hidden="false" customHeight="false" outlineLevel="0" collapsed="false">
      <c r="A3478" s="27" t="n">
        <v>40403211</v>
      </c>
      <c r="B3478" s="28" t="s">
        <v>3507</v>
      </c>
      <c r="C3478" s="29" t="n">
        <v>0.1</v>
      </c>
      <c r="D3478" s="29" t="s">
        <v>2637</v>
      </c>
      <c r="E3478" s="27" t="s">
        <v>50</v>
      </c>
      <c r="F3478" s="19" t="n">
        <f aca="false">IF(C3478="",VLOOKUP(E3478,'PORTE E UCO'!$A$5:$D$46,4,0),VLOOKUP(E3478,'PORTE E UCO'!$A$5:$D$46,4,0)*C3478)</f>
        <v>1.7661556</v>
      </c>
      <c r="G3478" s="30" t="n">
        <v>3.91</v>
      </c>
      <c r="H3478" s="21" t="n">
        <f aca="false">G3478*$R$2</f>
        <v>76.92390112</v>
      </c>
      <c r="I3478" s="27" t="n">
        <v>0</v>
      </c>
      <c r="J3478" s="22" t="str">
        <f aca="false">IF(I3478&gt;=1,F3478*$J$2,"")</f>
        <v/>
      </c>
      <c r="K3478" s="22" t="str">
        <f aca="false">IF(I3478&gt;=2,F3478*$K$2,"")</f>
        <v/>
      </c>
      <c r="L3478" s="22" t="str">
        <f aca="false">IF(I3478&gt;=3,F3478*$L$2,"")</f>
        <v/>
      </c>
      <c r="M3478" s="22" t="str">
        <f aca="false">IF(I3478&gt;=4,F3478*$M$2,"")</f>
        <v/>
      </c>
      <c r="N3478" s="27" t="n">
        <v>0</v>
      </c>
      <c r="O3478" s="27" t="n">
        <v>0</v>
      </c>
      <c r="P3478" s="31" t="n">
        <v>0</v>
      </c>
      <c r="Q3478" s="32"/>
      <c r="R3478" s="38"/>
      <c r="S3478" s="25" t="n">
        <f aca="false">SUM(F3478,H3478,J3478,K3478,L3478,M3478)</f>
        <v>78.69005672</v>
      </c>
      <c r="T3478" s="25" t="n">
        <f aca="false">SUM(F3478,H3478,J3478,K3478,L3478,M3478,Q3478)</f>
        <v>78.69005672</v>
      </c>
      <c r="AMH3478" s="13"/>
      <c r="AMI3478" s="0"/>
      <c r="AMJ3478" s="0"/>
    </row>
    <row r="3479" s="39" customFormat="true" ht="14.95" hidden="false" customHeight="false" outlineLevel="0" collapsed="false">
      <c r="A3479" s="16" t="n">
        <v>40403220</v>
      </c>
      <c r="B3479" s="17" t="s">
        <v>3508</v>
      </c>
      <c r="C3479" s="18" t="n">
        <v>0.1</v>
      </c>
      <c r="D3479" s="18" t="s">
        <v>2637</v>
      </c>
      <c r="E3479" s="16" t="s">
        <v>50</v>
      </c>
      <c r="F3479" s="19" t="n">
        <f aca="false">IF(C3479="",VLOOKUP(E3479,'PORTE E UCO'!$A$5:$D$46,4,0),VLOOKUP(E3479,'PORTE E UCO'!$A$5:$D$46,4,0)*C3479)</f>
        <v>1.7661556</v>
      </c>
      <c r="G3479" s="20" t="n">
        <v>4.6</v>
      </c>
      <c r="H3479" s="21" t="n">
        <f aca="false">G3479*$R$2</f>
        <v>90.4987072</v>
      </c>
      <c r="I3479" s="16" t="n">
        <v>0</v>
      </c>
      <c r="J3479" s="22" t="str">
        <f aca="false">IF(I3479&gt;=1,F3479*$J$2,"")</f>
        <v/>
      </c>
      <c r="K3479" s="22" t="str">
        <f aca="false">IF(I3479&gt;=2,F3479*$K$2,"")</f>
        <v/>
      </c>
      <c r="L3479" s="22" t="str">
        <f aca="false">IF(I3479&gt;=3,F3479*$L$2,"")</f>
        <v/>
      </c>
      <c r="M3479" s="22" t="str">
        <f aca="false">IF(I3479&gt;=4,F3479*$M$2,"")</f>
        <v/>
      </c>
      <c r="N3479" s="16" t="n">
        <v>0</v>
      </c>
      <c r="O3479" s="16" t="n">
        <v>0</v>
      </c>
      <c r="P3479" s="23" t="n">
        <v>0</v>
      </c>
      <c r="Q3479" s="22"/>
      <c r="R3479" s="38"/>
      <c r="S3479" s="25" t="n">
        <f aca="false">SUM(F3479,H3479,J3479,K3479,L3479,M3479)</f>
        <v>92.2648628</v>
      </c>
      <c r="T3479" s="25" t="n">
        <f aca="false">SUM(F3479,H3479,J3479,K3479,L3479,M3479,Q3479)</f>
        <v>92.2648628</v>
      </c>
      <c r="AMH3479" s="13"/>
      <c r="AMI3479" s="0"/>
      <c r="AMJ3479" s="0"/>
    </row>
    <row r="3480" s="39" customFormat="true" ht="14.95" hidden="false" customHeight="false" outlineLevel="0" collapsed="false">
      <c r="A3480" s="27" t="n">
        <v>40403238</v>
      </c>
      <c r="B3480" s="28" t="s">
        <v>3509</v>
      </c>
      <c r="C3480" s="29" t="n">
        <v>0.1</v>
      </c>
      <c r="D3480" s="29" t="s">
        <v>2637</v>
      </c>
      <c r="E3480" s="27" t="s">
        <v>50</v>
      </c>
      <c r="F3480" s="19" t="n">
        <f aca="false">IF(C3480="",VLOOKUP(E3480,'PORTE E UCO'!$A$5:$D$46,4,0),VLOOKUP(E3480,'PORTE E UCO'!$A$5:$D$46,4,0)*C3480)</f>
        <v>1.7661556</v>
      </c>
      <c r="G3480" s="30" t="n">
        <v>4.2</v>
      </c>
      <c r="H3480" s="21" t="n">
        <f aca="false">G3480*$R$2</f>
        <v>82.6292544</v>
      </c>
      <c r="I3480" s="27" t="n">
        <v>0</v>
      </c>
      <c r="J3480" s="22" t="str">
        <f aca="false">IF(I3480&gt;=1,F3480*$J$2,"")</f>
        <v/>
      </c>
      <c r="K3480" s="22" t="str">
        <f aca="false">IF(I3480&gt;=2,F3480*$K$2,"")</f>
        <v/>
      </c>
      <c r="L3480" s="22" t="str">
        <f aca="false">IF(I3480&gt;=3,F3480*$L$2,"")</f>
        <v/>
      </c>
      <c r="M3480" s="22" t="str">
        <f aca="false">IF(I3480&gt;=4,F3480*$M$2,"")</f>
        <v/>
      </c>
      <c r="N3480" s="27" t="n">
        <v>0</v>
      </c>
      <c r="O3480" s="27" t="n">
        <v>0</v>
      </c>
      <c r="P3480" s="31" t="n">
        <v>0</v>
      </c>
      <c r="Q3480" s="32"/>
      <c r="R3480" s="38"/>
      <c r="S3480" s="25" t="n">
        <f aca="false">SUM(F3480,H3480,J3480,K3480,L3480,M3480)</f>
        <v>84.39541</v>
      </c>
      <c r="T3480" s="25" t="n">
        <f aca="false">SUM(F3480,H3480,J3480,K3480,L3480,M3480,Q3480)</f>
        <v>84.39541</v>
      </c>
      <c r="AMH3480" s="13"/>
      <c r="AMI3480" s="0"/>
      <c r="AMJ3480" s="0"/>
    </row>
    <row r="3481" s="39" customFormat="true" ht="13.8" hidden="false" customHeight="false" outlineLevel="0" collapsed="false">
      <c r="A3481" s="16" t="n">
        <v>40403246</v>
      </c>
      <c r="B3481" s="17" t="s">
        <v>3510</v>
      </c>
      <c r="C3481" s="18"/>
      <c r="D3481" s="18"/>
      <c r="E3481" s="16" t="s">
        <v>54</v>
      </c>
      <c r="F3481" s="19" t="n">
        <f aca="false">IF(C3481="",VLOOKUP(E3481,'PORTE E UCO'!$A$5:$D$46,4,0),VLOOKUP(E3481,'PORTE E UCO'!$A$5:$D$46,4,0)*C3481)</f>
        <v>35.31295</v>
      </c>
      <c r="G3481" s="20" t="n">
        <v>15.38</v>
      </c>
      <c r="H3481" s="21" t="n">
        <f aca="false">G3481*$R$2</f>
        <v>302.58046016</v>
      </c>
      <c r="I3481" s="16" t="n">
        <v>0</v>
      </c>
      <c r="J3481" s="22" t="str">
        <f aca="false">IF(I3481&gt;=1,F3481*$J$2,"")</f>
        <v/>
      </c>
      <c r="K3481" s="22" t="str">
        <f aca="false">IF(I3481&gt;=2,F3481*$K$2,"")</f>
        <v/>
      </c>
      <c r="L3481" s="22" t="str">
        <f aca="false">IF(I3481&gt;=3,F3481*$L$2,"")</f>
        <v/>
      </c>
      <c r="M3481" s="22" t="str">
        <f aca="false">IF(I3481&gt;=4,F3481*$M$2,"")</f>
        <v/>
      </c>
      <c r="N3481" s="16" t="n">
        <v>0</v>
      </c>
      <c r="O3481" s="16" t="n">
        <v>0</v>
      </c>
      <c r="P3481" s="23" t="n">
        <v>0</v>
      </c>
      <c r="Q3481" s="22"/>
      <c r="R3481" s="38"/>
      <c r="S3481" s="25" t="n">
        <f aca="false">SUM(F3481,H3481,J3481,K3481,L3481,M3481)</f>
        <v>337.89341016</v>
      </c>
      <c r="T3481" s="25" t="n">
        <f aca="false">SUM(F3481,H3481,J3481,K3481,L3481,M3481,Q3481)</f>
        <v>337.89341016</v>
      </c>
      <c r="AMH3481" s="13"/>
      <c r="AMI3481" s="0"/>
      <c r="AMJ3481" s="0"/>
    </row>
    <row r="3482" s="39" customFormat="true" ht="14.95" hidden="false" customHeight="false" outlineLevel="0" collapsed="false">
      <c r="A3482" s="27" t="n">
        <v>40403254</v>
      </c>
      <c r="B3482" s="28" t="s">
        <v>3511</v>
      </c>
      <c r="C3482" s="29"/>
      <c r="D3482" s="29"/>
      <c r="E3482" s="27" t="s">
        <v>54</v>
      </c>
      <c r="F3482" s="19" t="n">
        <f aca="false">IF(C3482="",VLOOKUP(E3482,'PORTE E UCO'!$A$5:$D$46,4,0),VLOOKUP(E3482,'PORTE E UCO'!$A$5:$D$46,4,0)*C3482)</f>
        <v>35.31295</v>
      </c>
      <c r="G3482" s="30" t="n">
        <v>48.5</v>
      </c>
      <c r="H3482" s="21" t="n">
        <f aca="false">G3482*$R$2</f>
        <v>954.171152</v>
      </c>
      <c r="I3482" s="27" t="n">
        <v>0</v>
      </c>
      <c r="J3482" s="22" t="str">
        <f aca="false">IF(I3482&gt;=1,F3482*$J$2,"")</f>
        <v/>
      </c>
      <c r="K3482" s="22" t="str">
        <f aca="false">IF(I3482&gt;=2,F3482*$K$2,"")</f>
        <v/>
      </c>
      <c r="L3482" s="22" t="str">
        <f aca="false">IF(I3482&gt;=3,F3482*$L$2,"")</f>
        <v/>
      </c>
      <c r="M3482" s="22" t="str">
        <f aca="false">IF(I3482&gt;=4,F3482*$M$2,"")</f>
        <v/>
      </c>
      <c r="N3482" s="27" t="n">
        <v>0</v>
      </c>
      <c r="O3482" s="27" t="n">
        <v>0</v>
      </c>
      <c r="P3482" s="31" t="n">
        <v>0</v>
      </c>
      <c r="Q3482" s="32"/>
      <c r="R3482" s="38"/>
      <c r="S3482" s="25" t="n">
        <f aca="false">SUM(F3482,H3482,J3482,K3482,L3482,M3482)</f>
        <v>989.484102</v>
      </c>
      <c r="T3482" s="25" t="n">
        <f aca="false">SUM(F3482,H3482,J3482,K3482,L3482,M3482,Q3482)</f>
        <v>989.484102</v>
      </c>
      <c r="AMH3482" s="13"/>
      <c r="AMI3482" s="0"/>
      <c r="AMJ3482" s="0"/>
    </row>
    <row r="3483" customFormat="false" ht="28.3" hidden="false" customHeight="false" outlineLevel="0" collapsed="false">
      <c r="A3483" s="16" t="n">
        <v>40403971</v>
      </c>
      <c r="B3483" s="17" t="s">
        <v>3512</v>
      </c>
      <c r="C3483" s="18" t="n">
        <v>0.3</v>
      </c>
      <c r="D3483" s="18" t="s">
        <v>2637</v>
      </c>
      <c r="E3483" s="16" t="s">
        <v>50</v>
      </c>
      <c r="F3483" s="19" t="n">
        <f aca="false">IF(C3483="",VLOOKUP(E3483,'PORTE E UCO'!$A$5:$D$46,4,0),VLOOKUP(E3483,'PORTE E UCO'!$A$5:$D$46,4,0)*C3483)</f>
        <v>5.2984668</v>
      </c>
      <c r="G3483" s="20" t="n">
        <v>6.24</v>
      </c>
      <c r="H3483" s="21" t="n">
        <f aca="false">G3483*$R$2</f>
        <v>122.76346368</v>
      </c>
      <c r="I3483" s="16" t="n">
        <v>0</v>
      </c>
      <c r="J3483" s="22" t="str">
        <f aca="false">IF(I3483&gt;=1,F3483*$J$2,"")</f>
        <v/>
      </c>
      <c r="K3483" s="22" t="str">
        <f aca="false">IF(I3483&gt;=2,F3483*$K$2,"")</f>
        <v/>
      </c>
      <c r="L3483" s="22" t="str">
        <f aca="false">IF(I3483&gt;=3,F3483*$L$2,"")</f>
        <v/>
      </c>
      <c r="M3483" s="22" t="str">
        <f aca="false">IF(I3483&gt;=4,F3483*$M$2,"")</f>
        <v/>
      </c>
      <c r="N3483" s="16" t="n">
        <v>0</v>
      </c>
      <c r="O3483" s="16" t="n">
        <v>0</v>
      </c>
      <c r="P3483" s="23" t="n">
        <v>0</v>
      </c>
      <c r="Q3483" s="22"/>
      <c r="R3483" s="38"/>
      <c r="S3483" s="25" t="n">
        <f aca="false">SUM(F3483,H3483,J3483,K3483,L3483,M3483)</f>
        <v>128.06193048</v>
      </c>
      <c r="T3483" s="25" t="n">
        <f aca="false">SUM(F3483,H3483,J3483,K3483,L3483,M3483,Q3483)</f>
        <v>128.06193048</v>
      </c>
      <c r="U3483" s="0"/>
      <c r="V3483" s="0"/>
      <c r="W3483" s="0"/>
      <c r="X3483" s="0"/>
      <c r="Y3483" s="0"/>
      <c r="Z3483" s="0"/>
      <c r="AA3483" s="0"/>
      <c r="AB3483" s="0"/>
      <c r="AC3483" s="0"/>
      <c r="AD3483" s="0"/>
      <c r="AE3483" s="0"/>
      <c r="AF3483" s="0"/>
      <c r="AG3483" s="0"/>
      <c r="AH3483" s="0"/>
      <c r="AI3483" s="0"/>
      <c r="AJ3483" s="0"/>
      <c r="AK3483" s="0"/>
      <c r="AL3483" s="0"/>
      <c r="AM3483" s="0"/>
      <c r="AN3483" s="0"/>
      <c r="AO3483" s="0"/>
      <c r="AP3483" s="0"/>
      <c r="AQ3483" s="0"/>
      <c r="AR3483" s="0"/>
      <c r="AS3483" s="0"/>
      <c r="AT3483" s="0"/>
      <c r="AU3483" s="0"/>
      <c r="AV3483" s="0"/>
      <c r="AW3483" s="0"/>
      <c r="AX3483" s="0"/>
      <c r="AY3483" s="0"/>
      <c r="AZ3483" s="0"/>
      <c r="BA3483" s="0"/>
      <c r="BB3483" s="0"/>
      <c r="BC3483" s="0"/>
      <c r="BD3483" s="0"/>
      <c r="BE3483" s="0"/>
      <c r="BF3483" s="0"/>
      <c r="BG3483" s="0"/>
      <c r="BH3483" s="0"/>
      <c r="BI3483" s="0"/>
      <c r="BJ3483" s="0"/>
      <c r="BK3483" s="0"/>
      <c r="BL3483" s="0"/>
      <c r="BM3483" s="0"/>
      <c r="BN3483" s="0"/>
      <c r="BO3483" s="0"/>
      <c r="BP3483" s="0"/>
      <c r="BQ3483" s="0"/>
      <c r="BR3483" s="0"/>
      <c r="BS3483" s="0"/>
      <c r="BT3483" s="0"/>
      <c r="BU3483" s="0"/>
      <c r="BV3483" s="0"/>
      <c r="BW3483" s="0"/>
      <c r="BX3483" s="0"/>
      <c r="BY3483" s="0"/>
      <c r="BZ3483" s="0"/>
      <c r="CA3483" s="0"/>
      <c r="CB3483" s="0"/>
      <c r="CC3483" s="0"/>
      <c r="CD3483" s="0"/>
      <c r="CE3483" s="0"/>
      <c r="CF3483" s="0"/>
      <c r="CG3483" s="0"/>
      <c r="CH3483" s="0"/>
      <c r="CI3483" s="0"/>
      <c r="CJ3483" s="0"/>
      <c r="CK3483" s="0"/>
      <c r="CL3483" s="0"/>
      <c r="CM3483" s="0"/>
      <c r="CN3483" s="0"/>
      <c r="CO3483" s="0"/>
      <c r="CP3483" s="0"/>
      <c r="CQ3483" s="0"/>
      <c r="CR3483" s="0"/>
      <c r="CS3483" s="0"/>
      <c r="CT3483" s="0"/>
      <c r="CU3483" s="0"/>
      <c r="CV3483" s="0"/>
      <c r="CW3483" s="0"/>
      <c r="CX3483" s="0"/>
      <c r="CY3483" s="0"/>
      <c r="CZ3483" s="0"/>
      <c r="DA3483" s="0"/>
      <c r="DB3483" s="0"/>
      <c r="DC3483" s="0"/>
      <c r="DD3483" s="0"/>
      <c r="DE3483" s="0"/>
      <c r="DF3483" s="0"/>
      <c r="DG3483" s="0"/>
      <c r="DH3483" s="0"/>
      <c r="DI3483" s="0"/>
      <c r="DJ3483" s="0"/>
      <c r="DK3483" s="0"/>
      <c r="DL3483" s="0"/>
      <c r="DM3483" s="0"/>
      <c r="DN3483" s="0"/>
      <c r="DO3483" s="0"/>
      <c r="DP3483" s="0"/>
      <c r="DQ3483" s="0"/>
      <c r="DR3483" s="0"/>
      <c r="DS3483" s="0"/>
      <c r="DT3483" s="0"/>
      <c r="DU3483" s="0"/>
      <c r="DV3483" s="0"/>
      <c r="DW3483" s="0"/>
      <c r="DX3483" s="0"/>
      <c r="DY3483" s="0"/>
      <c r="DZ3483" s="0"/>
      <c r="EA3483" s="0"/>
      <c r="EB3483" s="0"/>
      <c r="EC3483" s="0"/>
      <c r="ED3483" s="0"/>
      <c r="EE3483" s="0"/>
      <c r="EF3483" s="0"/>
      <c r="EG3483" s="0"/>
      <c r="EH3483" s="0"/>
      <c r="EI3483" s="0"/>
      <c r="EJ3483" s="0"/>
      <c r="EK3483" s="0"/>
      <c r="EL3483" s="0"/>
      <c r="EM3483" s="0"/>
      <c r="EN3483" s="0"/>
      <c r="EO3483" s="0"/>
      <c r="EP3483" s="0"/>
      <c r="EQ3483" s="0"/>
      <c r="ER3483" s="0"/>
      <c r="ES3483" s="0"/>
      <c r="ET3483" s="0"/>
      <c r="EU3483" s="0"/>
      <c r="EV3483" s="0"/>
      <c r="EW3483" s="0"/>
      <c r="EX3483" s="0"/>
      <c r="EY3483" s="0"/>
      <c r="EZ3483" s="0"/>
      <c r="FA3483" s="0"/>
      <c r="FB3483" s="0"/>
      <c r="FC3483" s="0"/>
      <c r="FD3483" s="0"/>
      <c r="FE3483" s="0"/>
      <c r="FF3483" s="0"/>
      <c r="FG3483" s="0"/>
      <c r="FH3483" s="0"/>
      <c r="FI3483" s="0"/>
      <c r="FJ3483" s="0"/>
      <c r="FK3483" s="0"/>
      <c r="FL3483" s="0"/>
      <c r="FM3483" s="0"/>
      <c r="FN3483" s="0"/>
      <c r="FO3483" s="0"/>
      <c r="FP3483" s="0"/>
      <c r="FQ3483" s="0"/>
      <c r="FR3483" s="0"/>
      <c r="FS3483" s="0"/>
      <c r="FT3483" s="0"/>
      <c r="FU3483" s="0"/>
      <c r="FV3483" s="0"/>
      <c r="FW3483" s="0"/>
      <c r="FX3483" s="0"/>
      <c r="FY3483" s="0"/>
      <c r="FZ3483" s="0"/>
      <c r="GA3483" s="0"/>
      <c r="GB3483" s="0"/>
      <c r="GC3483" s="0"/>
      <c r="GD3483" s="0"/>
      <c r="GE3483" s="0"/>
      <c r="GF3483" s="0"/>
      <c r="GG3483" s="0"/>
      <c r="GH3483" s="0"/>
      <c r="GI3483" s="0"/>
      <c r="GJ3483" s="0"/>
      <c r="GK3483" s="0"/>
      <c r="GL3483" s="0"/>
      <c r="GM3483" s="0"/>
      <c r="GN3483" s="0"/>
      <c r="GO3483" s="0"/>
      <c r="GP3483" s="0"/>
      <c r="GQ3483" s="0"/>
      <c r="GR3483" s="0"/>
      <c r="GS3483" s="0"/>
      <c r="GT3483" s="0"/>
      <c r="GU3483" s="0"/>
      <c r="GV3483" s="0"/>
      <c r="GW3483" s="0"/>
      <c r="GX3483" s="0"/>
      <c r="GY3483" s="0"/>
      <c r="GZ3483" s="0"/>
      <c r="HA3483" s="0"/>
      <c r="HB3483" s="0"/>
      <c r="HC3483" s="0"/>
      <c r="HD3483" s="0"/>
      <c r="HE3483" s="0"/>
      <c r="HF3483" s="0"/>
      <c r="HG3483" s="0"/>
      <c r="HH3483" s="0"/>
      <c r="HI3483" s="0"/>
      <c r="HJ3483" s="0"/>
      <c r="HK3483" s="0"/>
      <c r="HL3483" s="0"/>
      <c r="HM3483" s="0"/>
      <c r="HN3483" s="0"/>
      <c r="HO3483" s="0"/>
      <c r="HP3483" s="0"/>
      <c r="HQ3483" s="0"/>
      <c r="HR3483" s="0"/>
      <c r="HS3483" s="0"/>
      <c r="HT3483" s="0"/>
      <c r="HU3483" s="0"/>
      <c r="HV3483" s="0"/>
      <c r="HW3483" s="0"/>
      <c r="HX3483" s="0"/>
      <c r="HY3483" s="0"/>
      <c r="HZ3483" s="0"/>
      <c r="IA3483" s="0"/>
      <c r="IB3483" s="0"/>
      <c r="IC3483" s="0"/>
      <c r="ID3483" s="0"/>
      <c r="IE3483" s="0"/>
      <c r="IF3483" s="0"/>
      <c r="IG3483" s="0"/>
      <c r="IH3483" s="0"/>
      <c r="II3483" s="0"/>
      <c r="IJ3483" s="0"/>
      <c r="IK3483" s="0"/>
      <c r="IL3483" s="0"/>
      <c r="IM3483" s="0"/>
      <c r="IN3483" s="0"/>
      <c r="IO3483" s="0"/>
      <c r="IP3483" s="0"/>
      <c r="IQ3483" s="0"/>
      <c r="IR3483" s="0"/>
      <c r="IS3483" s="0"/>
      <c r="IT3483" s="0"/>
      <c r="IU3483" s="0"/>
      <c r="IV3483" s="0"/>
      <c r="IW3483" s="0"/>
      <c r="IX3483" s="0"/>
      <c r="IY3483" s="0"/>
      <c r="IZ3483" s="0"/>
      <c r="AMH3483" s="13"/>
    </row>
    <row r="3484" customFormat="false" ht="21.65" hidden="false" customHeight="false" outlineLevel="0" collapsed="false">
      <c r="A3484" s="27" t="n">
        <v>40403980</v>
      </c>
      <c r="B3484" s="28" t="s">
        <v>3513</v>
      </c>
      <c r="C3484" s="29" t="n">
        <v>0.1</v>
      </c>
      <c r="D3484" s="29" t="s">
        <v>2637</v>
      </c>
      <c r="E3484" s="27" t="s">
        <v>50</v>
      </c>
      <c r="F3484" s="19" t="n">
        <f aca="false">IF(C3484="",VLOOKUP(E3484,'PORTE E UCO'!$A$5:$D$46,4,0),VLOOKUP(E3484,'PORTE E UCO'!$A$5:$D$46,4,0)*C3484)</f>
        <v>1.7661556</v>
      </c>
      <c r="G3484" s="30" t="n">
        <v>2.17</v>
      </c>
      <c r="H3484" s="21" t="n">
        <f aca="false">G3484*$R$2</f>
        <v>42.69178144</v>
      </c>
      <c r="I3484" s="27" t="n">
        <v>0</v>
      </c>
      <c r="J3484" s="22" t="str">
        <f aca="false">IF(I3484&gt;=1,F3484*$J$2,"")</f>
        <v/>
      </c>
      <c r="K3484" s="22" t="str">
        <f aca="false">IF(I3484&gt;=2,F3484*$K$2,"")</f>
        <v/>
      </c>
      <c r="L3484" s="22" t="str">
        <f aca="false">IF(I3484&gt;=3,F3484*$L$2,"")</f>
        <v/>
      </c>
      <c r="M3484" s="22" t="str">
        <f aca="false">IF(I3484&gt;=4,F3484*$M$2,"")</f>
        <v/>
      </c>
      <c r="N3484" s="27" t="n">
        <v>0</v>
      </c>
      <c r="O3484" s="27" t="n">
        <v>0</v>
      </c>
      <c r="P3484" s="31" t="n">
        <v>0</v>
      </c>
      <c r="Q3484" s="32"/>
      <c r="R3484" s="38"/>
      <c r="S3484" s="25" t="n">
        <f aca="false">SUM(F3484,H3484,J3484,K3484,L3484,M3484)</f>
        <v>44.45793704</v>
      </c>
      <c r="T3484" s="25" t="n">
        <f aca="false">SUM(F3484,H3484,J3484,K3484,L3484,M3484,Q3484)</f>
        <v>44.45793704</v>
      </c>
      <c r="U3484" s="0"/>
      <c r="V3484" s="0"/>
      <c r="W3484" s="0"/>
      <c r="X3484" s="0"/>
      <c r="Y3484" s="0"/>
      <c r="Z3484" s="0"/>
      <c r="AA3484" s="0"/>
      <c r="AB3484" s="0"/>
      <c r="AC3484" s="0"/>
      <c r="AD3484" s="0"/>
      <c r="AE3484" s="0"/>
      <c r="AF3484" s="0"/>
      <c r="AG3484" s="0"/>
      <c r="AH3484" s="0"/>
      <c r="AI3484" s="0"/>
      <c r="AJ3484" s="0"/>
      <c r="AK3484" s="0"/>
      <c r="AL3484" s="0"/>
      <c r="AM3484" s="0"/>
      <c r="AN3484" s="0"/>
      <c r="AO3484" s="0"/>
      <c r="AP3484" s="0"/>
      <c r="AQ3484" s="0"/>
      <c r="AR3484" s="0"/>
      <c r="AS3484" s="0"/>
      <c r="AT3484" s="0"/>
      <c r="AU3484" s="0"/>
      <c r="AV3484" s="0"/>
      <c r="AW3484" s="0"/>
      <c r="AX3484" s="0"/>
      <c r="AY3484" s="0"/>
      <c r="AZ3484" s="0"/>
      <c r="BA3484" s="0"/>
      <c r="BB3484" s="0"/>
      <c r="BC3484" s="0"/>
      <c r="BD3484" s="0"/>
      <c r="BE3484" s="0"/>
      <c r="BF3484" s="0"/>
      <c r="BG3484" s="0"/>
      <c r="BH3484" s="0"/>
      <c r="BI3484" s="0"/>
      <c r="BJ3484" s="0"/>
      <c r="BK3484" s="0"/>
      <c r="BL3484" s="0"/>
      <c r="BM3484" s="0"/>
      <c r="BN3484" s="0"/>
      <c r="BO3484" s="0"/>
      <c r="BP3484" s="0"/>
      <c r="BQ3484" s="0"/>
      <c r="BR3484" s="0"/>
      <c r="BS3484" s="0"/>
      <c r="BT3484" s="0"/>
      <c r="BU3484" s="0"/>
      <c r="BV3484" s="0"/>
      <c r="BW3484" s="0"/>
      <c r="BX3484" s="0"/>
      <c r="BY3484" s="0"/>
      <c r="BZ3484" s="0"/>
      <c r="CA3484" s="0"/>
      <c r="CB3484" s="0"/>
      <c r="CC3484" s="0"/>
      <c r="CD3484" s="0"/>
      <c r="CE3484" s="0"/>
      <c r="CF3484" s="0"/>
      <c r="CG3484" s="0"/>
      <c r="CH3484" s="0"/>
      <c r="CI3484" s="0"/>
      <c r="CJ3484" s="0"/>
      <c r="CK3484" s="0"/>
      <c r="CL3484" s="0"/>
      <c r="CM3484" s="0"/>
      <c r="CN3484" s="0"/>
      <c r="CO3484" s="0"/>
      <c r="CP3484" s="0"/>
      <c r="CQ3484" s="0"/>
      <c r="CR3484" s="0"/>
      <c r="CS3484" s="0"/>
      <c r="CT3484" s="0"/>
      <c r="CU3484" s="0"/>
      <c r="CV3484" s="0"/>
      <c r="CW3484" s="0"/>
      <c r="CX3484" s="0"/>
      <c r="CY3484" s="0"/>
      <c r="CZ3484" s="0"/>
      <c r="DA3484" s="0"/>
      <c r="DB3484" s="0"/>
      <c r="DC3484" s="0"/>
      <c r="DD3484" s="0"/>
      <c r="DE3484" s="0"/>
      <c r="DF3484" s="0"/>
      <c r="DG3484" s="0"/>
      <c r="DH3484" s="0"/>
      <c r="DI3484" s="0"/>
      <c r="DJ3484" s="0"/>
      <c r="DK3484" s="0"/>
      <c r="DL3484" s="0"/>
      <c r="DM3484" s="0"/>
      <c r="DN3484" s="0"/>
      <c r="DO3484" s="0"/>
      <c r="DP3484" s="0"/>
      <c r="DQ3484" s="0"/>
      <c r="DR3484" s="0"/>
      <c r="DS3484" s="0"/>
      <c r="DT3484" s="0"/>
      <c r="DU3484" s="0"/>
      <c r="DV3484" s="0"/>
      <c r="DW3484" s="0"/>
      <c r="DX3484" s="0"/>
      <c r="DY3484" s="0"/>
      <c r="DZ3484" s="0"/>
      <c r="EA3484" s="0"/>
      <c r="EB3484" s="0"/>
      <c r="EC3484" s="0"/>
      <c r="ED3484" s="0"/>
      <c r="EE3484" s="0"/>
      <c r="EF3484" s="0"/>
      <c r="EG3484" s="0"/>
      <c r="EH3484" s="0"/>
      <c r="EI3484" s="0"/>
      <c r="EJ3484" s="0"/>
      <c r="EK3484" s="0"/>
      <c r="EL3484" s="0"/>
      <c r="EM3484" s="0"/>
      <c r="EN3484" s="0"/>
      <c r="EO3484" s="0"/>
      <c r="EP3484" s="0"/>
      <c r="EQ3484" s="0"/>
      <c r="ER3484" s="0"/>
      <c r="ES3484" s="0"/>
      <c r="ET3484" s="0"/>
      <c r="EU3484" s="0"/>
      <c r="EV3484" s="0"/>
      <c r="EW3484" s="0"/>
      <c r="EX3484" s="0"/>
      <c r="EY3484" s="0"/>
      <c r="EZ3484" s="0"/>
      <c r="FA3484" s="0"/>
      <c r="FB3484" s="0"/>
      <c r="FC3484" s="0"/>
      <c r="FD3484" s="0"/>
      <c r="FE3484" s="0"/>
      <c r="FF3484" s="0"/>
      <c r="FG3484" s="0"/>
      <c r="FH3484" s="0"/>
      <c r="FI3484" s="0"/>
      <c r="FJ3484" s="0"/>
      <c r="FK3484" s="0"/>
      <c r="FL3484" s="0"/>
      <c r="FM3484" s="0"/>
      <c r="FN3484" s="0"/>
      <c r="FO3484" s="0"/>
      <c r="FP3484" s="0"/>
      <c r="FQ3484" s="0"/>
      <c r="FR3484" s="0"/>
      <c r="FS3484" s="0"/>
      <c r="FT3484" s="0"/>
      <c r="FU3484" s="0"/>
      <c r="FV3484" s="0"/>
      <c r="FW3484" s="0"/>
      <c r="FX3484" s="0"/>
      <c r="FY3484" s="0"/>
      <c r="FZ3484" s="0"/>
      <c r="GA3484" s="0"/>
      <c r="GB3484" s="0"/>
      <c r="GC3484" s="0"/>
      <c r="GD3484" s="0"/>
      <c r="GE3484" s="0"/>
      <c r="GF3484" s="0"/>
      <c r="GG3484" s="0"/>
      <c r="GH3484" s="0"/>
      <c r="GI3484" s="0"/>
      <c r="GJ3484" s="0"/>
      <c r="GK3484" s="0"/>
      <c r="GL3484" s="0"/>
      <c r="GM3484" s="0"/>
      <c r="GN3484" s="0"/>
      <c r="GO3484" s="0"/>
      <c r="GP3484" s="0"/>
      <c r="GQ3484" s="0"/>
      <c r="GR3484" s="0"/>
      <c r="GS3484" s="0"/>
      <c r="GT3484" s="0"/>
      <c r="GU3484" s="0"/>
      <c r="GV3484" s="0"/>
      <c r="GW3484" s="0"/>
      <c r="GX3484" s="0"/>
      <c r="GY3484" s="0"/>
      <c r="GZ3484" s="0"/>
      <c r="HA3484" s="0"/>
      <c r="HB3484" s="0"/>
      <c r="HC3484" s="0"/>
      <c r="HD3484" s="0"/>
      <c r="HE3484" s="0"/>
      <c r="HF3484" s="0"/>
      <c r="HG3484" s="0"/>
      <c r="HH3484" s="0"/>
      <c r="HI3484" s="0"/>
      <c r="HJ3484" s="0"/>
      <c r="HK3484" s="0"/>
      <c r="HL3484" s="0"/>
      <c r="HM3484" s="0"/>
      <c r="HN3484" s="0"/>
      <c r="HO3484" s="0"/>
      <c r="HP3484" s="0"/>
      <c r="HQ3484" s="0"/>
      <c r="HR3484" s="0"/>
      <c r="HS3484" s="0"/>
      <c r="HT3484" s="0"/>
      <c r="HU3484" s="0"/>
      <c r="HV3484" s="0"/>
      <c r="HW3484" s="0"/>
      <c r="HX3484" s="0"/>
      <c r="HY3484" s="0"/>
      <c r="HZ3484" s="0"/>
      <c r="IA3484" s="0"/>
      <c r="IB3484" s="0"/>
      <c r="IC3484" s="0"/>
      <c r="ID3484" s="0"/>
      <c r="IE3484" s="0"/>
      <c r="IF3484" s="0"/>
      <c r="IG3484" s="0"/>
      <c r="IH3484" s="0"/>
      <c r="II3484" s="0"/>
      <c r="IJ3484" s="0"/>
      <c r="IK3484" s="0"/>
      <c r="IL3484" s="0"/>
      <c r="IM3484" s="0"/>
      <c r="IN3484" s="0"/>
      <c r="IO3484" s="0"/>
      <c r="IP3484" s="0"/>
      <c r="IQ3484" s="0"/>
      <c r="IR3484" s="0"/>
      <c r="IS3484" s="0"/>
      <c r="IT3484" s="0"/>
      <c r="IU3484" s="0"/>
      <c r="IV3484" s="0"/>
      <c r="IW3484" s="0"/>
      <c r="IX3484" s="0"/>
      <c r="IY3484" s="0"/>
      <c r="IZ3484" s="0"/>
      <c r="AMH3484" s="13"/>
    </row>
    <row r="3485" customFormat="false" ht="13.8" hidden="false" customHeight="false" outlineLevel="0" collapsed="false">
      <c r="A3485" s="16" t="n">
        <v>40403890</v>
      </c>
      <c r="B3485" s="17" t="s">
        <v>3514</v>
      </c>
      <c r="C3485" s="18" t="n">
        <v>0.1</v>
      </c>
      <c r="D3485" s="18" t="s">
        <v>2637</v>
      </c>
      <c r="E3485" s="16" t="s">
        <v>50</v>
      </c>
      <c r="F3485" s="19" t="n">
        <f aca="false">IF(C3485="",VLOOKUP(E3485,'PORTE E UCO'!$A$5:$D$46,4,0),VLOOKUP(E3485,'PORTE E UCO'!$A$5:$D$46,4,0)*C3485)</f>
        <v>1.7661556</v>
      </c>
      <c r="G3485" s="20" t="n">
        <v>11.87</v>
      </c>
      <c r="H3485" s="21" t="n">
        <f aca="false">G3485*$R$2</f>
        <v>233.52601184</v>
      </c>
      <c r="I3485" s="16" t="n">
        <v>0</v>
      </c>
      <c r="J3485" s="22" t="str">
        <f aca="false">IF(I3485&gt;=1,F3485*$J$2,"")</f>
        <v/>
      </c>
      <c r="K3485" s="22" t="str">
        <f aca="false">IF(I3485&gt;=2,F3485*$K$2,"")</f>
        <v/>
      </c>
      <c r="L3485" s="22" t="str">
        <f aca="false">IF(I3485&gt;=3,F3485*$L$2,"")</f>
        <v/>
      </c>
      <c r="M3485" s="22" t="str">
        <f aca="false">IF(I3485&gt;=4,F3485*$M$2,"")</f>
        <v/>
      </c>
      <c r="N3485" s="16" t="n">
        <v>0</v>
      </c>
      <c r="O3485" s="16" t="n">
        <v>0</v>
      </c>
      <c r="P3485" s="23" t="n">
        <v>0</v>
      </c>
      <c r="Q3485" s="22"/>
      <c r="R3485" s="38"/>
      <c r="S3485" s="25" t="n">
        <f aca="false">SUM(F3485,H3485,J3485,K3485,L3485,M3485)</f>
        <v>235.29216744</v>
      </c>
      <c r="T3485" s="25" t="n">
        <f aca="false">SUM(F3485,H3485,J3485,K3485,L3485,M3485,Q3485)</f>
        <v>235.29216744</v>
      </c>
      <c r="U3485" s="0"/>
      <c r="V3485" s="0"/>
      <c r="W3485" s="0"/>
      <c r="X3485" s="0"/>
      <c r="Y3485" s="0"/>
      <c r="Z3485" s="0"/>
      <c r="AA3485" s="0"/>
      <c r="AB3485" s="0"/>
      <c r="AC3485" s="0"/>
      <c r="AD3485" s="0"/>
      <c r="AE3485" s="0"/>
      <c r="AF3485" s="0"/>
      <c r="AG3485" s="0"/>
      <c r="AH3485" s="0"/>
      <c r="AI3485" s="0"/>
      <c r="AJ3485" s="0"/>
      <c r="AK3485" s="0"/>
      <c r="AL3485" s="0"/>
      <c r="AM3485" s="0"/>
      <c r="AN3485" s="0"/>
      <c r="AO3485" s="0"/>
      <c r="AP3485" s="0"/>
      <c r="AQ3485" s="0"/>
      <c r="AR3485" s="0"/>
      <c r="AS3485" s="0"/>
      <c r="AT3485" s="0"/>
      <c r="AU3485" s="0"/>
      <c r="AV3485" s="0"/>
      <c r="AW3485" s="0"/>
      <c r="AX3485" s="0"/>
      <c r="AY3485" s="0"/>
      <c r="AZ3485" s="0"/>
      <c r="BA3485" s="0"/>
      <c r="BB3485" s="0"/>
      <c r="BC3485" s="0"/>
      <c r="BD3485" s="0"/>
      <c r="BE3485" s="0"/>
      <c r="BF3485" s="0"/>
      <c r="BG3485" s="0"/>
      <c r="BH3485" s="0"/>
      <c r="BI3485" s="0"/>
      <c r="BJ3485" s="0"/>
      <c r="BK3485" s="0"/>
      <c r="BL3485" s="0"/>
      <c r="BM3485" s="0"/>
      <c r="BN3485" s="0"/>
      <c r="BO3485" s="0"/>
      <c r="BP3485" s="0"/>
      <c r="BQ3485" s="0"/>
      <c r="BR3485" s="0"/>
      <c r="BS3485" s="0"/>
      <c r="BT3485" s="0"/>
      <c r="BU3485" s="0"/>
      <c r="BV3485" s="0"/>
      <c r="BW3485" s="0"/>
      <c r="BX3485" s="0"/>
      <c r="BY3485" s="0"/>
      <c r="BZ3485" s="0"/>
      <c r="CA3485" s="0"/>
      <c r="CB3485" s="0"/>
      <c r="CC3485" s="0"/>
      <c r="CD3485" s="0"/>
      <c r="CE3485" s="0"/>
      <c r="CF3485" s="0"/>
      <c r="CG3485" s="0"/>
      <c r="CH3485" s="0"/>
      <c r="CI3485" s="0"/>
      <c r="CJ3485" s="0"/>
      <c r="CK3485" s="0"/>
      <c r="CL3485" s="0"/>
      <c r="CM3485" s="0"/>
      <c r="CN3485" s="0"/>
      <c r="CO3485" s="0"/>
      <c r="CP3485" s="0"/>
      <c r="CQ3485" s="0"/>
      <c r="CR3485" s="0"/>
      <c r="CS3485" s="0"/>
      <c r="CT3485" s="0"/>
      <c r="CU3485" s="0"/>
      <c r="CV3485" s="0"/>
      <c r="CW3485" s="0"/>
      <c r="CX3485" s="0"/>
      <c r="CY3485" s="0"/>
      <c r="CZ3485" s="0"/>
      <c r="DA3485" s="0"/>
      <c r="DB3485" s="0"/>
      <c r="DC3485" s="0"/>
      <c r="DD3485" s="0"/>
      <c r="DE3485" s="0"/>
      <c r="DF3485" s="0"/>
      <c r="DG3485" s="0"/>
      <c r="DH3485" s="0"/>
      <c r="DI3485" s="0"/>
      <c r="DJ3485" s="0"/>
      <c r="DK3485" s="0"/>
      <c r="DL3485" s="0"/>
      <c r="DM3485" s="0"/>
      <c r="DN3485" s="0"/>
      <c r="DO3485" s="0"/>
      <c r="DP3485" s="0"/>
      <c r="DQ3485" s="0"/>
      <c r="DR3485" s="0"/>
      <c r="DS3485" s="0"/>
      <c r="DT3485" s="0"/>
      <c r="DU3485" s="0"/>
      <c r="DV3485" s="0"/>
      <c r="DW3485" s="0"/>
      <c r="DX3485" s="0"/>
      <c r="DY3485" s="0"/>
      <c r="DZ3485" s="0"/>
      <c r="EA3485" s="0"/>
      <c r="EB3485" s="0"/>
      <c r="EC3485" s="0"/>
      <c r="ED3485" s="0"/>
      <c r="EE3485" s="0"/>
      <c r="EF3485" s="0"/>
      <c r="EG3485" s="0"/>
      <c r="EH3485" s="0"/>
      <c r="EI3485" s="0"/>
      <c r="EJ3485" s="0"/>
      <c r="EK3485" s="0"/>
      <c r="EL3485" s="0"/>
      <c r="EM3485" s="0"/>
      <c r="EN3485" s="0"/>
      <c r="EO3485" s="0"/>
      <c r="EP3485" s="0"/>
      <c r="EQ3485" s="0"/>
      <c r="ER3485" s="0"/>
      <c r="ES3485" s="0"/>
      <c r="ET3485" s="0"/>
      <c r="EU3485" s="0"/>
      <c r="EV3485" s="0"/>
      <c r="EW3485" s="0"/>
      <c r="EX3485" s="0"/>
      <c r="EY3485" s="0"/>
      <c r="EZ3485" s="0"/>
      <c r="FA3485" s="0"/>
      <c r="FB3485" s="0"/>
      <c r="FC3485" s="0"/>
      <c r="FD3485" s="0"/>
      <c r="FE3485" s="0"/>
      <c r="FF3485" s="0"/>
      <c r="FG3485" s="0"/>
      <c r="FH3485" s="0"/>
      <c r="FI3485" s="0"/>
      <c r="FJ3485" s="0"/>
      <c r="FK3485" s="0"/>
      <c r="FL3485" s="0"/>
      <c r="FM3485" s="0"/>
      <c r="FN3485" s="0"/>
      <c r="FO3485" s="0"/>
      <c r="FP3485" s="0"/>
      <c r="FQ3485" s="0"/>
      <c r="FR3485" s="0"/>
      <c r="FS3485" s="0"/>
      <c r="FT3485" s="0"/>
      <c r="FU3485" s="0"/>
      <c r="FV3485" s="0"/>
      <c r="FW3485" s="0"/>
      <c r="FX3485" s="0"/>
      <c r="FY3485" s="0"/>
      <c r="FZ3485" s="0"/>
      <c r="GA3485" s="0"/>
      <c r="GB3485" s="0"/>
      <c r="GC3485" s="0"/>
      <c r="GD3485" s="0"/>
      <c r="GE3485" s="0"/>
      <c r="GF3485" s="0"/>
      <c r="GG3485" s="0"/>
      <c r="GH3485" s="0"/>
      <c r="GI3485" s="0"/>
      <c r="GJ3485" s="0"/>
      <c r="GK3485" s="0"/>
      <c r="GL3485" s="0"/>
      <c r="GM3485" s="0"/>
      <c r="GN3485" s="0"/>
      <c r="GO3485" s="0"/>
      <c r="GP3485" s="0"/>
      <c r="GQ3485" s="0"/>
      <c r="GR3485" s="0"/>
      <c r="GS3485" s="0"/>
      <c r="GT3485" s="0"/>
      <c r="GU3485" s="0"/>
      <c r="GV3485" s="0"/>
      <c r="GW3485" s="0"/>
      <c r="GX3485" s="0"/>
      <c r="GY3485" s="0"/>
      <c r="GZ3485" s="0"/>
      <c r="HA3485" s="0"/>
      <c r="HB3485" s="0"/>
      <c r="HC3485" s="0"/>
      <c r="HD3485" s="0"/>
      <c r="HE3485" s="0"/>
      <c r="HF3485" s="0"/>
      <c r="HG3485" s="0"/>
      <c r="HH3485" s="0"/>
      <c r="HI3485" s="0"/>
      <c r="HJ3485" s="0"/>
      <c r="HK3485" s="0"/>
      <c r="HL3485" s="0"/>
      <c r="HM3485" s="0"/>
      <c r="HN3485" s="0"/>
      <c r="HO3485" s="0"/>
      <c r="HP3485" s="0"/>
      <c r="HQ3485" s="0"/>
      <c r="HR3485" s="0"/>
      <c r="HS3485" s="0"/>
      <c r="HT3485" s="0"/>
      <c r="HU3485" s="0"/>
      <c r="HV3485" s="0"/>
      <c r="HW3485" s="0"/>
      <c r="HX3485" s="0"/>
      <c r="HY3485" s="0"/>
      <c r="HZ3485" s="0"/>
      <c r="IA3485" s="0"/>
      <c r="IB3485" s="0"/>
      <c r="IC3485" s="0"/>
      <c r="ID3485" s="0"/>
      <c r="IE3485" s="0"/>
      <c r="IF3485" s="0"/>
      <c r="IG3485" s="0"/>
      <c r="IH3485" s="0"/>
      <c r="II3485" s="0"/>
      <c r="IJ3485" s="0"/>
      <c r="IK3485" s="0"/>
      <c r="IL3485" s="0"/>
      <c r="IM3485" s="0"/>
      <c r="IN3485" s="0"/>
      <c r="IO3485" s="0"/>
      <c r="IP3485" s="0"/>
      <c r="IQ3485" s="0"/>
      <c r="IR3485" s="0"/>
      <c r="IS3485" s="0"/>
      <c r="IT3485" s="0"/>
      <c r="IU3485" s="0"/>
      <c r="IV3485" s="0"/>
      <c r="IW3485" s="0"/>
      <c r="IX3485" s="0"/>
      <c r="IY3485" s="0"/>
      <c r="IZ3485" s="0"/>
      <c r="AMH3485" s="13"/>
    </row>
    <row r="3486" customFormat="false" ht="13.8" hidden="false" customHeight="false" outlineLevel="0" collapsed="false">
      <c r="A3486" s="27" t="n">
        <v>40403904</v>
      </c>
      <c r="B3486" s="28" t="s">
        <v>3515</v>
      </c>
      <c r="C3486" s="29" t="n">
        <v>0.1</v>
      </c>
      <c r="D3486" s="29" t="s">
        <v>2637</v>
      </c>
      <c r="E3486" s="27" t="s">
        <v>50</v>
      </c>
      <c r="F3486" s="19" t="n">
        <f aca="false">IF(C3486="",VLOOKUP(E3486,'PORTE E UCO'!$A$5:$D$46,4,0),VLOOKUP(E3486,'PORTE E UCO'!$A$5:$D$46,4,0)*C3486)</f>
        <v>1.7661556</v>
      </c>
      <c r="G3486" s="30" t="n">
        <v>16.96</v>
      </c>
      <c r="H3486" s="21" t="n">
        <f aca="false">G3486*$R$2</f>
        <v>333.66479872</v>
      </c>
      <c r="I3486" s="27" t="n">
        <v>0</v>
      </c>
      <c r="J3486" s="22" t="str">
        <f aca="false">IF(I3486&gt;=1,F3486*$J$2,"")</f>
        <v/>
      </c>
      <c r="K3486" s="22" t="str">
        <f aca="false">IF(I3486&gt;=2,F3486*$K$2,"")</f>
        <v/>
      </c>
      <c r="L3486" s="22" t="str">
        <f aca="false">IF(I3486&gt;=3,F3486*$L$2,"")</f>
        <v/>
      </c>
      <c r="M3486" s="22" t="str">
        <f aca="false">IF(I3486&gt;=4,F3486*$M$2,"")</f>
        <v/>
      </c>
      <c r="N3486" s="27" t="n">
        <v>0</v>
      </c>
      <c r="O3486" s="27" t="n">
        <v>0</v>
      </c>
      <c r="P3486" s="31" t="n">
        <v>0</v>
      </c>
      <c r="Q3486" s="32"/>
      <c r="R3486" s="38"/>
      <c r="S3486" s="25" t="n">
        <f aca="false">SUM(F3486,H3486,J3486,K3486,L3486,M3486)</f>
        <v>335.43095432</v>
      </c>
      <c r="T3486" s="25" t="n">
        <f aca="false">SUM(F3486,H3486,J3486,K3486,L3486,M3486,Q3486)</f>
        <v>335.43095432</v>
      </c>
      <c r="U3486" s="0"/>
      <c r="V3486" s="0"/>
      <c r="W3486" s="0"/>
      <c r="X3486" s="0"/>
      <c r="Y3486" s="0"/>
      <c r="Z3486" s="0"/>
      <c r="AA3486" s="0"/>
      <c r="AB3486" s="0"/>
      <c r="AC3486" s="0"/>
      <c r="AD3486" s="0"/>
      <c r="AE3486" s="0"/>
      <c r="AF3486" s="0"/>
      <c r="AG3486" s="0"/>
      <c r="AH3486" s="0"/>
      <c r="AI3486" s="0"/>
      <c r="AJ3486" s="0"/>
      <c r="AK3486" s="0"/>
      <c r="AL3486" s="0"/>
      <c r="AM3486" s="0"/>
      <c r="AN3486" s="0"/>
      <c r="AO3486" s="0"/>
      <c r="AP3486" s="0"/>
      <c r="AQ3486" s="0"/>
      <c r="AR3486" s="0"/>
      <c r="AS3486" s="0"/>
      <c r="AT3486" s="0"/>
      <c r="AU3486" s="0"/>
      <c r="AV3486" s="0"/>
      <c r="AW3486" s="0"/>
      <c r="AX3486" s="0"/>
      <c r="AY3486" s="0"/>
      <c r="AZ3486" s="0"/>
      <c r="BA3486" s="0"/>
      <c r="BB3486" s="0"/>
      <c r="BC3486" s="0"/>
      <c r="BD3486" s="0"/>
      <c r="BE3486" s="0"/>
      <c r="BF3486" s="0"/>
      <c r="BG3486" s="0"/>
      <c r="BH3486" s="0"/>
      <c r="BI3486" s="0"/>
      <c r="BJ3486" s="0"/>
      <c r="BK3486" s="0"/>
      <c r="BL3486" s="0"/>
      <c r="BM3486" s="0"/>
      <c r="BN3486" s="0"/>
      <c r="BO3486" s="0"/>
      <c r="BP3486" s="0"/>
      <c r="BQ3486" s="0"/>
      <c r="BR3486" s="0"/>
      <c r="BS3486" s="0"/>
      <c r="BT3486" s="0"/>
      <c r="BU3486" s="0"/>
      <c r="BV3486" s="0"/>
      <c r="BW3486" s="0"/>
      <c r="BX3486" s="0"/>
      <c r="BY3486" s="0"/>
      <c r="BZ3486" s="0"/>
      <c r="CA3486" s="0"/>
      <c r="CB3486" s="0"/>
      <c r="CC3486" s="0"/>
      <c r="CD3486" s="0"/>
      <c r="CE3486" s="0"/>
      <c r="CF3486" s="0"/>
      <c r="CG3486" s="0"/>
      <c r="CH3486" s="0"/>
      <c r="CI3486" s="0"/>
      <c r="CJ3486" s="0"/>
      <c r="CK3486" s="0"/>
      <c r="CL3486" s="0"/>
      <c r="CM3486" s="0"/>
      <c r="CN3486" s="0"/>
      <c r="CO3486" s="0"/>
      <c r="CP3486" s="0"/>
      <c r="CQ3486" s="0"/>
      <c r="CR3486" s="0"/>
      <c r="CS3486" s="0"/>
      <c r="CT3486" s="0"/>
      <c r="CU3486" s="0"/>
      <c r="CV3486" s="0"/>
      <c r="CW3486" s="0"/>
      <c r="CX3486" s="0"/>
      <c r="CY3486" s="0"/>
      <c r="CZ3486" s="0"/>
      <c r="DA3486" s="0"/>
      <c r="DB3486" s="0"/>
      <c r="DC3486" s="0"/>
      <c r="DD3486" s="0"/>
      <c r="DE3486" s="0"/>
      <c r="DF3486" s="0"/>
      <c r="DG3486" s="0"/>
      <c r="DH3486" s="0"/>
      <c r="DI3486" s="0"/>
      <c r="DJ3486" s="0"/>
      <c r="DK3486" s="0"/>
      <c r="DL3486" s="0"/>
      <c r="DM3486" s="0"/>
      <c r="DN3486" s="0"/>
      <c r="DO3486" s="0"/>
      <c r="DP3486" s="0"/>
      <c r="DQ3486" s="0"/>
      <c r="DR3486" s="0"/>
      <c r="DS3486" s="0"/>
      <c r="DT3486" s="0"/>
      <c r="DU3486" s="0"/>
      <c r="DV3486" s="0"/>
      <c r="DW3486" s="0"/>
      <c r="DX3486" s="0"/>
      <c r="DY3486" s="0"/>
      <c r="DZ3486" s="0"/>
      <c r="EA3486" s="0"/>
      <c r="EB3486" s="0"/>
      <c r="EC3486" s="0"/>
      <c r="ED3486" s="0"/>
      <c r="EE3486" s="0"/>
      <c r="EF3486" s="0"/>
      <c r="EG3486" s="0"/>
      <c r="EH3486" s="0"/>
      <c r="EI3486" s="0"/>
      <c r="EJ3486" s="0"/>
      <c r="EK3486" s="0"/>
      <c r="EL3486" s="0"/>
      <c r="EM3486" s="0"/>
      <c r="EN3486" s="0"/>
      <c r="EO3486" s="0"/>
      <c r="EP3486" s="0"/>
      <c r="EQ3486" s="0"/>
      <c r="ER3486" s="0"/>
      <c r="ES3486" s="0"/>
      <c r="ET3486" s="0"/>
      <c r="EU3486" s="0"/>
      <c r="EV3486" s="0"/>
      <c r="EW3486" s="0"/>
      <c r="EX3486" s="0"/>
      <c r="EY3486" s="0"/>
      <c r="EZ3486" s="0"/>
      <c r="FA3486" s="0"/>
      <c r="FB3486" s="0"/>
      <c r="FC3486" s="0"/>
      <c r="FD3486" s="0"/>
      <c r="FE3486" s="0"/>
      <c r="FF3486" s="0"/>
      <c r="FG3486" s="0"/>
      <c r="FH3486" s="0"/>
      <c r="FI3486" s="0"/>
      <c r="FJ3486" s="0"/>
      <c r="FK3486" s="0"/>
      <c r="FL3486" s="0"/>
      <c r="FM3486" s="0"/>
      <c r="FN3486" s="0"/>
      <c r="FO3486" s="0"/>
      <c r="FP3486" s="0"/>
      <c r="FQ3486" s="0"/>
      <c r="FR3486" s="0"/>
      <c r="FS3486" s="0"/>
      <c r="FT3486" s="0"/>
      <c r="FU3486" s="0"/>
      <c r="FV3486" s="0"/>
      <c r="FW3486" s="0"/>
      <c r="FX3486" s="0"/>
      <c r="FY3486" s="0"/>
      <c r="FZ3486" s="0"/>
      <c r="GA3486" s="0"/>
      <c r="GB3486" s="0"/>
      <c r="GC3486" s="0"/>
      <c r="GD3486" s="0"/>
      <c r="GE3486" s="0"/>
      <c r="GF3486" s="0"/>
      <c r="GG3486" s="0"/>
      <c r="GH3486" s="0"/>
      <c r="GI3486" s="0"/>
      <c r="GJ3486" s="0"/>
      <c r="GK3486" s="0"/>
      <c r="GL3486" s="0"/>
      <c r="GM3486" s="0"/>
      <c r="GN3486" s="0"/>
      <c r="GO3486" s="0"/>
      <c r="GP3486" s="0"/>
      <c r="GQ3486" s="0"/>
      <c r="GR3486" s="0"/>
      <c r="GS3486" s="0"/>
      <c r="GT3486" s="0"/>
      <c r="GU3486" s="0"/>
      <c r="GV3486" s="0"/>
      <c r="GW3486" s="0"/>
      <c r="GX3486" s="0"/>
      <c r="GY3486" s="0"/>
      <c r="GZ3486" s="0"/>
      <c r="HA3486" s="0"/>
      <c r="HB3486" s="0"/>
      <c r="HC3486" s="0"/>
      <c r="HD3486" s="0"/>
      <c r="HE3486" s="0"/>
      <c r="HF3486" s="0"/>
      <c r="HG3486" s="0"/>
      <c r="HH3486" s="0"/>
      <c r="HI3486" s="0"/>
      <c r="HJ3486" s="0"/>
      <c r="HK3486" s="0"/>
      <c r="HL3486" s="0"/>
      <c r="HM3486" s="0"/>
      <c r="HN3486" s="0"/>
      <c r="HO3486" s="0"/>
      <c r="HP3486" s="0"/>
      <c r="HQ3486" s="0"/>
      <c r="HR3486" s="0"/>
      <c r="HS3486" s="0"/>
      <c r="HT3486" s="0"/>
      <c r="HU3486" s="0"/>
      <c r="HV3486" s="0"/>
      <c r="HW3486" s="0"/>
      <c r="HX3486" s="0"/>
      <c r="HY3486" s="0"/>
      <c r="HZ3486" s="0"/>
      <c r="IA3486" s="0"/>
      <c r="IB3486" s="0"/>
      <c r="IC3486" s="0"/>
      <c r="ID3486" s="0"/>
      <c r="IE3486" s="0"/>
      <c r="IF3486" s="0"/>
      <c r="IG3486" s="0"/>
      <c r="IH3486" s="0"/>
      <c r="II3486" s="0"/>
      <c r="IJ3486" s="0"/>
      <c r="IK3486" s="0"/>
      <c r="IL3486" s="0"/>
      <c r="IM3486" s="0"/>
      <c r="IN3486" s="0"/>
      <c r="IO3486" s="0"/>
      <c r="IP3486" s="0"/>
      <c r="IQ3486" s="0"/>
      <c r="IR3486" s="0"/>
      <c r="IS3486" s="0"/>
      <c r="IT3486" s="0"/>
      <c r="IU3486" s="0"/>
      <c r="IV3486" s="0"/>
      <c r="IW3486" s="0"/>
      <c r="IX3486" s="0"/>
      <c r="IY3486" s="0"/>
      <c r="IZ3486" s="0"/>
      <c r="AMH3486" s="13"/>
    </row>
    <row r="3487" customFormat="false" ht="13.8" hidden="false" customHeight="false" outlineLevel="0" collapsed="false">
      <c r="A3487" s="16" t="n">
        <v>40403262</v>
      </c>
      <c r="B3487" s="17" t="s">
        <v>3516</v>
      </c>
      <c r="C3487" s="18" t="n">
        <v>0.1</v>
      </c>
      <c r="D3487" s="18" t="s">
        <v>2637</v>
      </c>
      <c r="E3487" s="16" t="s">
        <v>50</v>
      </c>
      <c r="F3487" s="19" t="n">
        <f aca="false">IF(C3487="",VLOOKUP(E3487,'PORTE E UCO'!$A$5:$D$46,4,0),VLOOKUP(E3487,'PORTE E UCO'!$A$5:$D$46,4,0)*C3487)</f>
        <v>1.7661556</v>
      </c>
      <c r="G3487" s="20" t="n">
        <v>11.87</v>
      </c>
      <c r="H3487" s="21" t="n">
        <f aca="false">G3487*$R$2</f>
        <v>233.52601184</v>
      </c>
      <c r="I3487" s="16" t="n">
        <v>0</v>
      </c>
      <c r="J3487" s="22" t="str">
        <f aca="false">IF(I3487&gt;=1,F3487*$J$2,"")</f>
        <v/>
      </c>
      <c r="K3487" s="22" t="str">
        <f aca="false">IF(I3487&gt;=2,F3487*$K$2,"")</f>
        <v/>
      </c>
      <c r="L3487" s="22" t="str">
        <f aca="false">IF(I3487&gt;=3,F3487*$L$2,"")</f>
        <v/>
      </c>
      <c r="M3487" s="22" t="str">
        <f aca="false">IF(I3487&gt;=4,F3487*$M$2,"")</f>
        <v/>
      </c>
      <c r="N3487" s="16" t="n">
        <v>0</v>
      </c>
      <c r="O3487" s="16" t="n">
        <v>0</v>
      </c>
      <c r="P3487" s="23" t="n">
        <v>0</v>
      </c>
      <c r="Q3487" s="22"/>
      <c r="R3487" s="38"/>
      <c r="S3487" s="25" t="n">
        <f aca="false">SUM(F3487,H3487,J3487,K3487,L3487,M3487)</f>
        <v>235.29216744</v>
      </c>
      <c r="T3487" s="25" t="n">
        <f aca="false">SUM(F3487,H3487,J3487,K3487,L3487,M3487,Q3487)</f>
        <v>235.29216744</v>
      </c>
      <c r="U3487" s="0"/>
      <c r="V3487" s="0"/>
      <c r="W3487" s="0"/>
      <c r="X3487" s="0"/>
      <c r="Y3487" s="0"/>
      <c r="Z3487" s="0"/>
      <c r="AA3487" s="0"/>
      <c r="AB3487" s="0"/>
      <c r="AC3487" s="0"/>
      <c r="AD3487" s="0"/>
      <c r="AE3487" s="0"/>
      <c r="AF3487" s="0"/>
      <c r="AG3487" s="0"/>
      <c r="AH3487" s="0"/>
      <c r="AI3487" s="0"/>
      <c r="AJ3487" s="0"/>
      <c r="AK3487" s="0"/>
      <c r="AL3487" s="0"/>
      <c r="AM3487" s="0"/>
      <c r="AN3487" s="0"/>
      <c r="AO3487" s="0"/>
      <c r="AP3487" s="0"/>
      <c r="AQ3487" s="0"/>
      <c r="AR3487" s="0"/>
      <c r="AS3487" s="0"/>
      <c r="AT3487" s="0"/>
      <c r="AU3487" s="0"/>
      <c r="AV3487" s="0"/>
      <c r="AW3487" s="0"/>
      <c r="AX3487" s="0"/>
      <c r="AY3487" s="0"/>
      <c r="AZ3487" s="0"/>
      <c r="BA3487" s="0"/>
      <c r="BB3487" s="0"/>
      <c r="BC3487" s="0"/>
      <c r="BD3487" s="0"/>
      <c r="BE3487" s="0"/>
      <c r="BF3487" s="0"/>
      <c r="BG3487" s="0"/>
      <c r="BH3487" s="0"/>
      <c r="BI3487" s="0"/>
      <c r="BJ3487" s="0"/>
      <c r="BK3487" s="0"/>
      <c r="BL3487" s="0"/>
      <c r="BM3487" s="0"/>
      <c r="BN3487" s="0"/>
      <c r="BO3487" s="0"/>
      <c r="BP3487" s="0"/>
      <c r="BQ3487" s="0"/>
      <c r="BR3487" s="0"/>
      <c r="BS3487" s="0"/>
      <c r="BT3487" s="0"/>
      <c r="BU3487" s="0"/>
      <c r="BV3487" s="0"/>
      <c r="BW3487" s="0"/>
      <c r="BX3487" s="0"/>
      <c r="BY3487" s="0"/>
      <c r="BZ3487" s="0"/>
      <c r="CA3487" s="0"/>
      <c r="CB3487" s="0"/>
      <c r="CC3487" s="0"/>
      <c r="CD3487" s="0"/>
      <c r="CE3487" s="0"/>
      <c r="CF3487" s="0"/>
      <c r="CG3487" s="0"/>
      <c r="CH3487" s="0"/>
      <c r="CI3487" s="0"/>
      <c r="CJ3487" s="0"/>
      <c r="CK3487" s="0"/>
      <c r="CL3487" s="0"/>
      <c r="CM3487" s="0"/>
      <c r="CN3487" s="0"/>
      <c r="CO3487" s="0"/>
      <c r="CP3487" s="0"/>
      <c r="CQ3487" s="0"/>
      <c r="CR3487" s="0"/>
      <c r="CS3487" s="0"/>
      <c r="CT3487" s="0"/>
      <c r="CU3487" s="0"/>
      <c r="CV3487" s="0"/>
      <c r="CW3487" s="0"/>
      <c r="CX3487" s="0"/>
      <c r="CY3487" s="0"/>
      <c r="CZ3487" s="0"/>
      <c r="DA3487" s="0"/>
      <c r="DB3487" s="0"/>
      <c r="DC3487" s="0"/>
      <c r="DD3487" s="0"/>
      <c r="DE3487" s="0"/>
      <c r="DF3487" s="0"/>
      <c r="DG3487" s="0"/>
      <c r="DH3487" s="0"/>
      <c r="DI3487" s="0"/>
      <c r="DJ3487" s="0"/>
      <c r="DK3487" s="0"/>
      <c r="DL3487" s="0"/>
      <c r="DM3487" s="0"/>
      <c r="DN3487" s="0"/>
      <c r="DO3487" s="0"/>
      <c r="DP3487" s="0"/>
      <c r="DQ3487" s="0"/>
      <c r="DR3487" s="0"/>
      <c r="DS3487" s="0"/>
      <c r="DT3487" s="0"/>
      <c r="DU3487" s="0"/>
      <c r="DV3487" s="0"/>
      <c r="DW3487" s="0"/>
      <c r="DX3487" s="0"/>
      <c r="DY3487" s="0"/>
      <c r="DZ3487" s="0"/>
      <c r="EA3487" s="0"/>
      <c r="EB3487" s="0"/>
      <c r="EC3487" s="0"/>
      <c r="ED3487" s="0"/>
      <c r="EE3487" s="0"/>
      <c r="EF3487" s="0"/>
      <c r="EG3487" s="0"/>
      <c r="EH3487" s="0"/>
      <c r="EI3487" s="0"/>
      <c r="EJ3487" s="0"/>
      <c r="EK3487" s="0"/>
      <c r="EL3487" s="0"/>
      <c r="EM3487" s="0"/>
      <c r="EN3487" s="0"/>
      <c r="EO3487" s="0"/>
      <c r="EP3487" s="0"/>
      <c r="EQ3487" s="0"/>
      <c r="ER3487" s="0"/>
      <c r="ES3487" s="0"/>
      <c r="ET3487" s="0"/>
      <c r="EU3487" s="0"/>
      <c r="EV3487" s="0"/>
      <c r="EW3487" s="0"/>
      <c r="EX3487" s="0"/>
      <c r="EY3487" s="0"/>
      <c r="EZ3487" s="0"/>
      <c r="FA3487" s="0"/>
      <c r="FB3487" s="0"/>
      <c r="FC3487" s="0"/>
      <c r="FD3487" s="0"/>
      <c r="FE3487" s="0"/>
      <c r="FF3487" s="0"/>
      <c r="FG3487" s="0"/>
      <c r="FH3487" s="0"/>
      <c r="FI3487" s="0"/>
      <c r="FJ3487" s="0"/>
      <c r="FK3487" s="0"/>
      <c r="FL3487" s="0"/>
      <c r="FM3487" s="0"/>
      <c r="FN3487" s="0"/>
      <c r="FO3487" s="0"/>
      <c r="FP3487" s="0"/>
      <c r="FQ3487" s="0"/>
      <c r="FR3487" s="0"/>
      <c r="FS3487" s="0"/>
      <c r="FT3487" s="0"/>
      <c r="FU3487" s="0"/>
      <c r="FV3487" s="0"/>
      <c r="FW3487" s="0"/>
      <c r="FX3487" s="0"/>
      <c r="FY3487" s="0"/>
      <c r="FZ3487" s="0"/>
      <c r="GA3487" s="0"/>
      <c r="GB3487" s="0"/>
      <c r="GC3487" s="0"/>
      <c r="GD3487" s="0"/>
      <c r="GE3487" s="0"/>
      <c r="GF3487" s="0"/>
      <c r="GG3487" s="0"/>
      <c r="GH3487" s="0"/>
      <c r="GI3487" s="0"/>
      <c r="GJ3487" s="0"/>
      <c r="GK3487" s="0"/>
      <c r="GL3487" s="0"/>
      <c r="GM3487" s="0"/>
      <c r="GN3487" s="0"/>
      <c r="GO3487" s="0"/>
      <c r="GP3487" s="0"/>
      <c r="GQ3487" s="0"/>
      <c r="GR3487" s="0"/>
      <c r="GS3487" s="0"/>
      <c r="GT3487" s="0"/>
      <c r="GU3487" s="0"/>
      <c r="GV3487" s="0"/>
      <c r="GW3487" s="0"/>
      <c r="GX3487" s="0"/>
      <c r="GY3487" s="0"/>
      <c r="GZ3487" s="0"/>
      <c r="HA3487" s="0"/>
      <c r="HB3487" s="0"/>
      <c r="HC3487" s="0"/>
      <c r="HD3487" s="0"/>
      <c r="HE3487" s="0"/>
      <c r="HF3487" s="0"/>
      <c r="HG3487" s="0"/>
      <c r="HH3487" s="0"/>
      <c r="HI3487" s="0"/>
      <c r="HJ3487" s="0"/>
      <c r="HK3487" s="0"/>
      <c r="HL3487" s="0"/>
      <c r="HM3487" s="0"/>
      <c r="HN3487" s="0"/>
      <c r="HO3487" s="0"/>
      <c r="HP3487" s="0"/>
      <c r="HQ3487" s="0"/>
      <c r="HR3487" s="0"/>
      <c r="HS3487" s="0"/>
      <c r="HT3487" s="0"/>
      <c r="HU3487" s="0"/>
      <c r="HV3487" s="0"/>
      <c r="HW3487" s="0"/>
      <c r="HX3487" s="0"/>
      <c r="HY3487" s="0"/>
      <c r="HZ3487" s="0"/>
      <c r="IA3487" s="0"/>
      <c r="IB3487" s="0"/>
      <c r="IC3487" s="0"/>
      <c r="ID3487" s="0"/>
      <c r="IE3487" s="0"/>
      <c r="IF3487" s="0"/>
      <c r="IG3487" s="0"/>
      <c r="IH3487" s="0"/>
      <c r="II3487" s="0"/>
      <c r="IJ3487" s="0"/>
      <c r="IK3487" s="0"/>
      <c r="IL3487" s="0"/>
      <c r="IM3487" s="0"/>
      <c r="IN3487" s="0"/>
      <c r="IO3487" s="0"/>
      <c r="IP3487" s="0"/>
      <c r="IQ3487" s="0"/>
      <c r="IR3487" s="0"/>
      <c r="IS3487" s="0"/>
      <c r="IT3487" s="0"/>
      <c r="IU3487" s="0"/>
      <c r="IV3487" s="0"/>
      <c r="IW3487" s="0"/>
      <c r="IX3487" s="0"/>
      <c r="IY3487" s="0"/>
      <c r="IZ3487" s="0"/>
      <c r="AMH3487" s="13"/>
    </row>
    <row r="3488" customFormat="false" ht="13.8" hidden="false" customHeight="false" outlineLevel="0" collapsed="false">
      <c r="A3488" s="27" t="n">
        <v>40403270</v>
      </c>
      <c r="B3488" s="28" t="s">
        <v>3517</v>
      </c>
      <c r="C3488" s="29" t="n">
        <v>0.1</v>
      </c>
      <c r="D3488" s="29" t="s">
        <v>2637</v>
      </c>
      <c r="E3488" s="27" t="s">
        <v>50</v>
      </c>
      <c r="F3488" s="19" t="n">
        <f aca="false">IF(C3488="",VLOOKUP(E3488,'PORTE E UCO'!$A$5:$D$46,4,0),VLOOKUP(E3488,'PORTE E UCO'!$A$5:$D$46,4,0)*C3488)</f>
        <v>1.7661556</v>
      </c>
      <c r="G3488" s="30" t="n">
        <v>16.96</v>
      </c>
      <c r="H3488" s="21" t="n">
        <f aca="false">G3488*$R$2</f>
        <v>333.66479872</v>
      </c>
      <c r="I3488" s="27" t="n">
        <v>0</v>
      </c>
      <c r="J3488" s="22" t="str">
        <f aca="false">IF(I3488&gt;=1,F3488*$J$2,"")</f>
        <v/>
      </c>
      <c r="K3488" s="22" t="str">
        <f aca="false">IF(I3488&gt;=2,F3488*$K$2,"")</f>
        <v/>
      </c>
      <c r="L3488" s="22" t="str">
        <f aca="false">IF(I3488&gt;=3,F3488*$L$2,"")</f>
        <v/>
      </c>
      <c r="M3488" s="22" t="str">
        <f aca="false">IF(I3488&gt;=4,F3488*$M$2,"")</f>
        <v/>
      </c>
      <c r="N3488" s="27" t="n">
        <v>0</v>
      </c>
      <c r="O3488" s="27" t="n">
        <v>0</v>
      </c>
      <c r="P3488" s="31" t="n">
        <v>0</v>
      </c>
      <c r="Q3488" s="32"/>
      <c r="R3488" s="38"/>
      <c r="S3488" s="25" t="n">
        <f aca="false">SUM(F3488,H3488,J3488,K3488,L3488,M3488)</f>
        <v>335.43095432</v>
      </c>
      <c r="T3488" s="25" t="n">
        <f aca="false">SUM(F3488,H3488,J3488,K3488,L3488,M3488,Q3488)</f>
        <v>335.43095432</v>
      </c>
      <c r="U3488" s="0"/>
      <c r="V3488" s="0"/>
      <c r="W3488" s="0"/>
      <c r="X3488" s="0"/>
      <c r="Y3488" s="0"/>
      <c r="Z3488" s="0"/>
      <c r="AA3488" s="0"/>
      <c r="AB3488" s="0"/>
      <c r="AC3488" s="0"/>
      <c r="AD3488" s="0"/>
      <c r="AE3488" s="0"/>
      <c r="AF3488" s="0"/>
      <c r="AG3488" s="0"/>
      <c r="AH3488" s="0"/>
      <c r="AI3488" s="0"/>
      <c r="AJ3488" s="0"/>
      <c r="AK3488" s="0"/>
      <c r="AL3488" s="0"/>
      <c r="AM3488" s="0"/>
      <c r="AN3488" s="0"/>
      <c r="AO3488" s="0"/>
      <c r="AP3488" s="0"/>
      <c r="AQ3488" s="0"/>
      <c r="AR3488" s="0"/>
      <c r="AS3488" s="0"/>
      <c r="AT3488" s="0"/>
      <c r="AU3488" s="0"/>
      <c r="AV3488" s="0"/>
      <c r="AW3488" s="0"/>
      <c r="AX3488" s="0"/>
      <c r="AY3488" s="0"/>
      <c r="AZ3488" s="0"/>
      <c r="BA3488" s="0"/>
      <c r="BB3488" s="0"/>
      <c r="BC3488" s="0"/>
      <c r="BD3488" s="0"/>
      <c r="BE3488" s="0"/>
      <c r="BF3488" s="0"/>
      <c r="BG3488" s="0"/>
      <c r="BH3488" s="0"/>
      <c r="BI3488" s="0"/>
      <c r="BJ3488" s="0"/>
      <c r="BK3488" s="0"/>
      <c r="BL3488" s="0"/>
      <c r="BM3488" s="0"/>
      <c r="BN3488" s="0"/>
      <c r="BO3488" s="0"/>
      <c r="BP3488" s="0"/>
      <c r="BQ3488" s="0"/>
      <c r="BR3488" s="0"/>
      <c r="BS3488" s="0"/>
      <c r="BT3488" s="0"/>
      <c r="BU3488" s="0"/>
      <c r="BV3488" s="0"/>
      <c r="BW3488" s="0"/>
      <c r="BX3488" s="0"/>
      <c r="BY3488" s="0"/>
      <c r="BZ3488" s="0"/>
      <c r="CA3488" s="0"/>
      <c r="CB3488" s="0"/>
      <c r="CC3488" s="0"/>
      <c r="CD3488" s="0"/>
      <c r="CE3488" s="0"/>
      <c r="CF3488" s="0"/>
      <c r="CG3488" s="0"/>
      <c r="CH3488" s="0"/>
      <c r="CI3488" s="0"/>
      <c r="CJ3488" s="0"/>
      <c r="CK3488" s="0"/>
      <c r="CL3488" s="0"/>
      <c r="CM3488" s="0"/>
      <c r="CN3488" s="0"/>
      <c r="CO3488" s="0"/>
      <c r="CP3488" s="0"/>
      <c r="CQ3488" s="0"/>
      <c r="CR3488" s="0"/>
      <c r="CS3488" s="0"/>
      <c r="CT3488" s="0"/>
      <c r="CU3488" s="0"/>
      <c r="CV3488" s="0"/>
      <c r="CW3488" s="0"/>
      <c r="CX3488" s="0"/>
      <c r="CY3488" s="0"/>
      <c r="CZ3488" s="0"/>
      <c r="DA3488" s="0"/>
      <c r="DB3488" s="0"/>
      <c r="DC3488" s="0"/>
      <c r="DD3488" s="0"/>
      <c r="DE3488" s="0"/>
      <c r="DF3488" s="0"/>
      <c r="DG3488" s="0"/>
      <c r="DH3488" s="0"/>
      <c r="DI3488" s="0"/>
      <c r="DJ3488" s="0"/>
      <c r="DK3488" s="0"/>
      <c r="DL3488" s="0"/>
      <c r="DM3488" s="0"/>
      <c r="DN3488" s="0"/>
      <c r="DO3488" s="0"/>
      <c r="DP3488" s="0"/>
      <c r="DQ3488" s="0"/>
      <c r="DR3488" s="0"/>
      <c r="DS3488" s="0"/>
      <c r="DT3488" s="0"/>
      <c r="DU3488" s="0"/>
      <c r="DV3488" s="0"/>
      <c r="DW3488" s="0"/>
      <c r="DX3488" s="0"/>
      <c r="DY3488" s="0"/>
      <c r="DZ3488" s="0"/>
      <c r="EA3488" s="0"/>
      <c r="EB3488" s="0"/>
      <c r="EC3488" s="0"/>
      <c r="ED3488" s="0"/>
      <c r="EE3488" s="0"/>
      <c r="EF3488" s="0"/>
      <c r="EG3488" s="0"/>
      <c r="EH3488" s="0"/>
      <c r="EI3488" s="0"/>
      <c r="EJ3488" s="0"/>
      <c r="EK3488" s="0"/>
      <c r="EL3488" s="0"/>
      <c r="EM3488" s="0"/>
      <c r="EN3488" s="0"/>
      <c r="EO3488" s="0"/>
      <c r="EP3488" s="0"/>
      <c r="EQ3488" s="0"/>
      <c r="ER3488" s="0"/>
      <c r="ES3488" s="0"/>
      <c r="ET3488" s="0"/>
      <c r="EU3488" s="0"/>
      <c r="EV3488" s="0"/>
      <c r="EW3488" s="0"/>
      <c r="EX3488" s="0"/>
      <c r="EY3488" s="0"/>
      <c r="EZ3488" s="0"/>
      <c r="FA3488" s="0"/>
      <c r="FB3488" s="0"/>
      <c r="FC3488" s="0"/>
      <c r="FD3488" s="0"/>
      <c r="FE3488" s="0"/>
      <c r="FF3488" s="0"/>
      <c r="FG3488" s="0"/>
      <c r="FH3488" s="0"/>
      <c r="FI3488" s="0"/>
      <c r="FJ3488" s="0"/>
      <c r="FK3488" s="0"/>
      <c r="FL3488" s="0"/>
      <c r="FM3488" s="0"/>
      <c r="FN3488" s="0"/>
      <c r="FO3488" s="0"/>
      <c r="FP3488" s="0"/>
      <c r="FQ3488" s="0"/>
      <c r="FR3488" s="0"/>
      <c r="FS3488" s="0"/>
      <c r="FT3488" s="0"/>
      <c r="FU3488" s="0"/>
      <c r="FV3488" s="0"/>
      <c r="FW3488" s="0"/>
      <c r="FX3488" s="0"/>
      <c r="FY3488" s="0"/>
      <c r="FZ3488" s="0"/>
      <c r="GA3488" s="0"/>
      <c r="GB3488" s="0"/>
      <c r="GC3488" s="0"/>
      <c r="GD3488" s="0"/>
      <c r="GE3488" s="0"/>
      <c r="GF3488" s="0"/>
      <c r="GG3488" s="0"/>
      <c r="GH3488" s="0"/>
      <c r="GI3488" s="0"/>
      <c r="GJ3488" s="0"/>
      <c r="GK3488" s="0"/>
      <c r="GL3488" s="0"/>
      <c r="GM3488" s="0"/>
      <c r="GN3488" s="0"/>
      <c r="GO3488" s="0"/>
      <c r="GP3488" s="0"/>
      <c r="GQ3488" s="0"/>
      <c r="GR3488" s="0"/>
      <c r="GS3488" s="0"/>
      <c r="GT3488" s="0"/>
      <c r="GU3488" s="0"/>
      <c r="GV3488" s="0"/>
      <c r="GW3488" s="0"/>
      <c r="GX3488" s="0"/>
      <c r="GY3488" s="0"/>
      <c r="GZ3488" s="0"/>
      <c r="HA3488" s="0"/>
      <c r="HB3488" s="0"/>
      <c r="HC3488" s="0"/>
      <c r="HD3488" s="0"/>
      <c r="HE3488" s="0"/>
      <c r="HF3488" s="0"/>
      <c r="HG3488" s="0"/>
      <c r="HH3488" s="0"/>
      <c r="HI3488" s="0"/>
      <c r="HJ3488" s="0"/>
      <c r="HK3488" s="0"/>
      <c r="HL3488" s="0"/>
      <c r="HM3488" s="0"/>
      <c r="HN3488" s="0"/>
      <c r="HO3488" s="0"/>
      <c r="HP3488" s="0"/>
      <c r="HQ3488" s="0"/>
      <c r="HR3488" s="0"/>
      <c r="HS3488" s="0"/>
      <c r="HT3488" s="0"/>
      <c r="HU3488" s="0"/>
      <c r="HV3488" s="0"/>
      <c r="HW3488" s="0"/>
      <c r="HX3488" s="0"/>
      <c r="HY3488" s="0"/>
      <c r="HZ3488" s="0"/>
      <c r="IA3488" s="0"/>
      <c r="IB3488" s="0"/>
      <c r="IC3488" s="0"/>
      <c r="ID3488" s="0"/>
      <c r="IE3488" s="0"/>
      <c r="IF3488" s="0"/>
      <c r="IG3488" s="0"/>
      <c r="IH3488" s="0"/>
      <c r="II3488" s="0"/>
      <c r="IJ3488" s="0"/>
      <c r="IK3488" s="0"/>
      <c r="IL3488" s="0"/>
      <c r="IM3488" s="0"/>
      <c r="IN3488" s="0"/>
      <c r="IO3488" s="0"/>
      <c r="IP3488" s="0"/>
      <c r="IQ3488" s="0"/>
      <c r="IR3488" s="0"/>
      <c r="IS3488" s="0"/>
      <c r="IT3488" s="0"/>
      <c r="IU3488" s="0"/>
      <c r="IV3488" s="0"/>
      <c r="IW3488" s="0"/>
      <c r="IX3488" s="0"/>
      <c r="IY3488" s="0"/>
      <c r="IZ3488" s="0"/>
      <c r="AMH3488" s="13"/>
    </row>
    <row r="3489" customFormat="false" ht="13.8" hidden="false" customHeight="false" outlineLevel="0" collapsed="false">
      <c r="A3489" s="16" t="n">
        <v>40403289</v>
      </c>
      <c r="B3489" s="17" t="s">
        <v>3518</v>
      </c>
      <c r="C3489" s="18" t="n">
        <v>0.1</v>
      </c>
      <c r="D3489" s="18" t="s">
        <v>2637</v>
      </c>
      <c r="E3489" s="16" t="s">
        <v>50</v>
      </c>
      <c r="F3489" s="19" t="n">
        <f aca="false">IF(C3489="",VLOOKUP(E3489,'PORTE E UCO'!$A$5:$D$46,4,0),VLOOKUP(E3489,'PORTE E UCO'!$A$5:$D$46,4,0)*C3489)</f>
        <v>1.7661556</v>
      </c>
      <c r="G3489" s="20" t="n">
        <v>11.87</v>
      </c>
      <c r="H3489" s="21" t="n">
        <f aca="false">G3489*$R$2</f>
        <v>233.52601184</v>
      </c>
      <c r="I3489" s="16" t="n">
        <v>0</v>
      </c>
      <c r="J3489" s="22" t="str">
        <f aca="false">IF(I3489&gt;=1,F3489*$J$2,"")</f>
        <v/>
      </c>
      <c r="K3489" s="22" t="str">
        <f aca="false">IF(I3489&gt;=2,F3489*$K$2,"")</f>
        <v/>
      </c>
      <c r="L3489" s="22" t="str">
        <f aca="false">IF(I3489&gt;=3,F3489*$L$2,"")</f>
        <v/>
      </c>
      <c r="M3489" s="22" t="str">
        <f aca="false">IF(I3489&gt;=4,F3489*$M$2,"")</f>
        <v/>
      </c>
      <c r="N3489" s="16" t="n">
        <v>0</v>
      </c>
      <c r="O3489" s="16" t="n">
        <v>0</v>
      </c>
      <c r="P3489" s="23" t="n">
        <v>0</v>
      </c>
      <c r="Q3489" s="22"/>
      <c r="R3489" s="38"/>
      <c r="S3489" s="25" t="n">
        <f aca="false">SUM(F3489,H3489,J3489,K3489,L3489,M3489)</f>
        <v>235.29216744</v>
      </c>
      <c r="T3489" s="25" t="n">
        <f aca="false">SUM(F3489,H3489,J3489,K3489,L3489,M3489,Q3489)</f>
        <v>235.29216744</v>
      </c>
      <c r="U3489" s="0"/>
      <c r="V3489" s="0"/>
      <c r="W3489" s="0"/>
      <c r="X3489" s="0"/>
      <c r="Y3489" s="0"/>
      <c r="Z3489" s="0"/>
      <c r="AA3489" s="0"/>
      <c r="AB3489" s="0"/>
      <c r="AC3489" s="0"/>
      <c r="AD3489" s="0"/>
      <c r="AE3489" s="0"/>
      <c r="AF3489" s="0"/>
      <c r="AG3489" s="0"/>
      <c r="AH3489" s="0"/>
      <c r="AI3489" s="0"/>
      <c r="AJ3489" s="0"/>
      <c r="AK3489" s="0"/>
      <c r="AL3489" s="0"/>
      <c r="AM3489" s="0"/>
      <c r="AN3489" s="0"/>
      <c r="AO3489" s="0"/>
      <c r="AP3489" s="0"/>
      <c r="AQ3489" s="0"/>
      <c r="AR3489" s="0"/>
      <c r="AS3489" s="0"/>
      <c r="AT3489" s="0"/>
      <c r="AU3489" s="0"/>
      <c r="AV3489" s="0"/>
      <c r="AW3489" s="0"/>
      <c r="AX3489" s="0"/>
      <c r="AY3489" s="0"/>
      <c r="AZ3489" s="0"/>
      <c r="BA3489" s="0"/>
      <c r="BB3489" s="0"/>
      <c r="BC3489" s="0"/>
      <c r="BD3489" s="0"/>
      <c r="BE3489" s="0"/>
      <c r="BF3489" s="0"/>
      <c r="BG3489" s="0"/>
      <c r="BH3489" s="0"/>
      <c r="BI3489" s="0"/>
      <c r="BJ3489" s="0"/>
      <c r="BK3489" s="0"/>
      <c r="BL3489" s="0"/>
      <c r="BM3489" s="0"/>
      <c r="BN3489" s="0"/>
      <c r="BO3489" s="0"/>
      <c r="BP3489" s="0"/>
      <c r="BQ3489" s="0"/>
      <c r="BR3489" s="0"/>
      <c r="BS3489" s="0"/>
      <c r="BT3489" s="0"/>
      <c r="BU3489" s="0"/>
      <c r="BV3489" s="0"/>
      <c r="BW3489" s="0"/>
      <c r="BX3489" s="0"/>
      <c r="BY3489" s="0"/>
      <c r="BZ3489" s="0"/>
      <c r="CA3489" s="0"/>
      <c r="CB3489" s="0"/>
      <c r="CC3489" s="0"/>
      <c r="CD3489" s="0"/>
      <c r="CE3489" s="0"/>
      <c r="CF3489" s="0"/>
      <c r="CG3489" s="0"/>
      <c r="CH3489" s="0"/>
      <c r="CI3489" s="0"/>
      <c r="CJ3489" s="0"/>
      <c r="CK3489" s="0"/>
      <c r="CL3489" s="0"/>
      <c r="CM3489" s="0"/>
      <c r="CN3489" s="0"/>
      <c r="CO3489" s="0"/>
      <c r="CP3489" s="0"/>
      <c r="CQ3489" s="0"/>
      <c r="CR3489" s="0"/>
      <c r="CS3489" s="0"/>
      <c r="CT3489" s="0"/>
      <c r="CU3489" s="0"/>
      <c r="CV3489" s="0"/>
      <c r="CW3489" s="0"/>
      <c r="CX3489" s="0"/>
      <c r="CY3489" s="0"/>
      <c r="CZ3489" s="0"/>
      <c r="DA3489" s="0"/>
      <c r="DB3489" s="0"/>
      <c r="DC3489" s="0"/>
      <c r="DD3489" s="0"/>
      <c r="DE3489" s="0"/>
      <c r="DF3489" s="0"/>
      <c r="DG3489" s="0"/>
      <c r="DH3489" s="0"/>
      <c r="DI3489" s="0"/>
      <c r="DJ3489" s="0"/>
      <c r="DK3489" s="0"/>
      <c r="DL3489" s="0"/>
      <c r="DM3489" s="0"/>
      <c r="DN3489" s="0"/>
      <c r="DO3489" s="0"/>
      <c r="DP3489" s="0"/>
      <c r="DQ3489" s="0"/>
      <c r="DR3489" s="0"/>
      <c r="DS3489" s="0"/>
      <c r="DT3489" s="0"/>
      <c r="DU3489" s="0"/>
      <c r="DV3489" s="0"/>
      <c r="DW3489" s="0"/>
      <c r="DX3489" s="0"/>
      <c r="DY3489" s="0"/>
      <c r="DZ3489" s="0"/>
      <c r="EA3489" s="0"/>
      <c r="EB3489" s="0"/>
      <c r="EC3489" s="0"/>
      <c r="ED3489" s="0"/>
      <c r="EE3489" s="0"/>
      <c r="EF3489" s="0"/>
      <c r="EG3489" s="0"/>
      <c r="EH3489" s="0"/>
      <c r="EI3489" s="0"/>
      <c r="EJ3489" s="0"/>
      <c r="EK3489" s="0"/>
      <c r="EL3489" s="0"/>
      <c r="EM3489" s="0"/>
      <c r="EN3489" s="0"/>
      <c r="EO3489" s="0"/>
      <c r="EP3489" s="0"/>
      <c r="EQ3489" s="0"/>
      <c r="ER3489" s="0"/>
      <c r="ES3489" s="0"/>
      <c r="ET3489" s="0"/>
      <c r="EU3489" s="0"/>
      <c r="EV3489" s="0"/>
      <c r="EW3489" s="0"/>
      <c r="EX3489" s="0"/>
      <c r="EY3489" s="0"/>
      <c r="EZ3489" s="0"/>
      <c r="FA3489" s="0"/>
      <c r="FB3489" s="0"/>
      <c r="FC3489" s="0"/>
      <c r="FD3489" s="0"/>
      <c r="FE3489" s="0"/>
      <c r="FF3489" s="0"/>
      <c r="FG3489" s="0"/>
      <c r="FH3489" s="0"/>
      <c r="FI3489" s="0"/>
      <c r="FJ3489" s="0"/>
      <c r="FK3489" s="0"/>
      <c r="FL3489" s="0"/>
      <c r="FM3489" s="0"/>
      <c r="FN3489" s="0"/>
      <c r="FO3489" s="0"/>
      <c r="FP3489" s="0"/>
      <c r="FQ3489" s="0"/>
      <c r="FR3489" s="0"/>
      <c r="FS3489" s="0"/>
      <c r="FT3489" s="0"/>
      <c r="FU3489" s="0"/>
      <c r="FV3489" s="0"/>
      <c r="FW3489" s="0"/>
      <c r="FX3489" s="0"/>
      <c r="FY3489" s="0"/>
      <c r="FZ3489" s="0"/>
      <c r="GA3489" s="0"/>
      <c r="GB3489" s="0"/>
      <c r="GC3489" s="0"/>
      <c r="GD3489" s="0"/>
      <c r="GE3489" s="0"/>
      <c r="GF3489" s="0"/>
      <c r="GG3489" s="0"/>
      <c r="GH3489" s="0"/>
      <c r="GI3489" s="0"/>
      <c r="GJ3489" s="0"/>
      <c r="GK3489" s="0"/>
      <c r="GL3489" s="0"/>
      <c r="GM3489" s="0"/>
      <c r="GN3489" s="0"/>
      <c r="GO3489" s="0"/>
      <c r="GP3489" s="0"/>
      <c r="GQ3489" s="0"/>
      <c r="GR3489" s="0"/>
      <c r="GS3489" s="0"/>
      <c r="GT3489" s="0"/>
      <c r="GU3489" s="0"/>
      <c r="GV3489" s="0"/>
      <c r="GW3489" s="0"/>
      <c r="GX3489" s="0"/>
      <c r="GY3489" s="0"/>
      <c r="GZ3489" s="0"/>
      <c r="HA3489" s="0"/>
      <c r="HB3489" s="0"/>
      <c r="HC3489" s="0"/>
      <c r="HD3489" s="0"/>
      <c r="HE3489" s="0"/>
      <c r="HF3489" s="0"/>
      <c r="HG3489" s="0"/>
      <c r="HH3489" s="0"/>
      <c r="HI3489" s="0"/>
      <c r="HJ3489" s="0"/>
      <c r="HK3489" s="0"/>
      <c r="HL3489" s="0"/>
      <c r="HM3489" s="0"/>
      <c r="HN3489" s="0"/>
      <c r="HO3489" s="0"/>
      <c r="HP3489" s="0"/>
      <c r="HQ3489" s="0"/>
      <c r="HR3489" s="0"/>
      <c r="HS3489" s="0"/>
      <c r="HT3489" s="0"/>
      <c r="HU3489" s="0"/>
      <c r="HV3489" s="0"/>
      <c r="HW3489" s="0"/>
      <c r="HX3489" s="0"/>
      <c r="HY3489" s="0"/>
      <c r="HZ3489" s="0"/>
      <c r="IA3489" s="0"/>
      <c r="IB3489" s="0"/>
      <c r="IC3489" s="0"/>
      <c r="ID3489" s="0"/>
      <c r="IE3489" s="0"/>
      <c r="IF3489" s="0"/>
      <c r="IG3489" s="0"/>
      <c r="IH3489" s="0"/>
      <c r="II3489" s="0"/>
      <c r="IJ3489" s="0"/>
      <c r="IK3489" s="0"/>
      <c r="IL3489" s="0"/>
      <c r="IM3489" s="0"/>
      <c r="IN3489" s="0"/>
      <c r="IO3489" s="0"/>
      <c r="IP3489" s="0"/>
      <c r="IQ3489" s="0"/>
      <c r="IR3489" s="0"/>
      <c r="IS3489" s="0"/>
      <c r="IT3489" s="0"/>
      <c r="IU3489" s="0"/>
      <c r="IV3489" s="0"/>
      <c r="IW3489" s="0"/>
      <c r="IX3489" s="0"/>
      <c r="IY3489" s="0"/>
      <c r="IZ3489" s="0"/>
      <c r="AMH3489" s="13"/>
    </row>
    <row r="3490" customFormat="false" ht="13.8" hidden="false" customHeight="false" outlineLevel="0" collapsed="false">
      <c r="A3490" s="27" t="n">
        <v>40403297</v>
      </c>
      <c r="B3490" s="28" t="s">
        <v>3519</v>
      </c>
      <c r="C3490" s="29" t="n">
        <v>0.1</v>
      </c>
      <c r="D3490" s="29" t="s">
        <v>2637</v>
      </c>
      <c r="E3490" s="27" t="s">
        <v>50</v>
      </c>
      <c r="F3490" s="19" t="n">
        <f aca="false">IF(C3490="",VLOOKUP(E3490,'PORTE E UCO'!$A$5:$D$46,4,0),VLOOKUP(E3490,'PORTE E UCO'!$A$5:$D$46,4,0)*C3490)</f>
        <v>1.7661556</v>
      </c>
      <c r="G3490" s="30" t="n">
        <v>16.96</v>
      </c>
      <c r="H3490" s="21" t="n">
        <f aca="false">G3490*$R$2</f>
        <v>333.66479872</v>
      </c>
      <c r="I3490" s="27" t="n">
        <v>0</v>
      </c>
      <c r="J3490" s="22" t="str">
        <f aca="false">IF(I3490&gt;=1,F3490*$J$2,"")</f>
        <v/>
      </c>
      <c r="K3490" s="22" t="str">
        <f aca="false">IF(I3490&gt;=2,F3490*$K$2,"")</f>
        <v/>
      </c>
      <c r="L3490" s="22" t="str">
        <f aca="false">IF(I3490&gt;=3,F3490*$L$2,"")</f>
        <v/>
      </c>
      <c r="M3490" s="22" t="str">
        <f aca="false">IF(I3490&gt;=4,F3490*$M$2,"")</f>
        <v/>
      </c>
      <c r="N3490" s="27" t="n">
        <v>0</v>
      </c>
      <c r="O3490" s="27" t="n">
        <v>0</v>
      </c>
      <c r="P3490" s="31" t="n">
        <v>0</v>
      </c>
      <c r="Q3490" s="32"/>
      <c r="R3490" s="38"/>
      <c r="S3490" s="25" t="n">
        <f aca="false">SUM(F3490,H3490,J3490,K3490,L3490,M3490)</f>
        <v>335.43095432</v>
      </c>
      <c r="T3490" s="25" t="n">
        <f aca="false">SUM(F3490,H3490,J3490,K3490,L3490,M3490,Q3490)</f>
        <v>335.43095432</v>
      </c>
      <c r="U3490" s="0"/>
      <c r="V3490" s="0"/>
      <c r="W3490" s="0"/>
      <c r="X3490" s="0"/>
      <c r="Y3490" s="0"/>
      <c r="Z3490" s="0"/>
      <c r="AA3490" s="0"/>
      <c r="AB3490" s="0"/>
      <c r="AC3490" s="0"/>
      <c r="AD3490" s="0"/>
      <c r="AE3490" s="0"/>
      <c r="AF3490" s="0"/>
      <c r="AG3490" s="0"/>
      <c r="AH3490" s="0"/>
      <c r="AI3490" s="0"/>
      <c r="AJ3490" s="0"/>
      <c r="AK3490" s="0"/>
      <c r="AL3490" s="0"/>
      <c r="AM3490" s="0"/>
      <c r="AN3490" s="0"/>
      <c r="AO3490" s="0"/>
      <c r="AP3490" s="0"/>
      <c r="AQ3490" s="0"/>
      <c r="AR3490" s="0"/>
      <c r="AS3490" s="0"/>
      <c r="AT3490" s="0"/>
      <c r="AU3490" s="0"/>
      <c r="AV3490" s="0"/>
      <c r="AW3490" s="0"/>
      <c r="AX3490" s="0"/>
      <c r="AY3490" s="0"/>
      <c r="AZ3490" s="0"/>
      <c r="BA3490" s="0"/>
      <c r="BB3490" s="0"/>
      <c r="BC3490" s="0"/>
      <c r="BD3490" s="0"/>
      <c r="BE3490" s="0"/>
      <c r="BF3490" s="0"/>
      <c r="BG3490" s="0"/>
      <c r="BH3490" s="0"/>
      <c r="BI3490" s="0"/>
      <c r="BJ3490" s="0"/>
      <c r="BK3490" s="0"/>
      <c r="BL3490" s="0"/>
      <c r="BM3490" s="0"/>
      <c r="BN3490" s="0"/>
      <c r="BO3490" s="0"/>
      <c r="BP3490" s="0"/>
      <c r="BQ3490" s="0"/>
      <c r="BR3490" s="0"/>
      <c r="BS3490" s="0"/>
      <c r="BT3490" s="0"/>
      <c r="BU3490" s="0"/>
      <c r="BV3490" s="0"/>
      <c r="BW3490" s="0"/>
      <c r="BX3490" s="0"/>
      <c r="BY3490" s="0"/>
      <c r="BZ3490" s="0"/>
      <c r="CA3490" s="0"/>
      <c r="CB3490" s="0"/>
      <c r="CC3490" s="0"/>
      <c r="CD3490" s="0"/>
      <c r="CE3490" s="0"/>
      <c r="CF3490" s="0"/>
      <c r="CG3490" s="0"/>
      <c r="CH3490" s="0"/>
      <c r="CI3490" s="0"/>
      <c r="CJ3490" s="0"/>
      <c r="CK3490" s="0"/>
      <c r="CL3490" s="0"/>
      <c r="CM3490" s="0"/>
      <c r="CN3490" s="0"/>
      <c r="CO3490" s="0"/>
      <c r="CP3490" s="0"/>
      <c r="CQ3490" s="0"/>
      <c r="CR3490" s="0"/>
      <c r="CS3490" s="0"/>
      <c r="CT3490" s="0"/>
      <c r="CU3490" s="0"/>
      <c r="CV3490" s="0"/>
      <c r="CW3490" s="0"/>
      <c r="CX3490" s="0"/>
      <c r="CY3490" s="0"/>
      <c r="CZ3490" s="0"/>
      <c r="DA3490" s="0"/>
      <c r="DB3490" s="0"/>
      <c r="DC3490" s="0"/>
      <c r="DD3490" s="0"/>
      <c r="DE3490" s="0"/>
      <c r="DF3490" s="0"/>
      <c r="DG3490" s="0"/>
      <c r="DH3490" s="0"/>
      <c r="DI3490" s="0"/>
      <c r="DJ3490" s="0"/>
      <c r="DK3490" s="0"/>
      <c r="DL3490" s="0"/>
      <c r="DM3490" s="0"/>
      <c r="DN3490" s="0"/>
      <c r="DO3490" s="0"/>
      <c r="DP3490" s="0"/>
      <c r="DQ3490" s="0"/>
      <c r="DR3490" s="0"/>
      <c r="DS3490" s="0"/>
      <c r="DT3490" s="0"/>
      <c r="DU3490" s="0"/>
      <c r="DV3490" s="0"/>
      <c r="DW3490" s="0"/>
      <c r="DX3490" s="0"/>
      <c r="DY3490" s="0"/>
      <c r="DZ3490" s="0"/>
      <c r="EA3490" s="0"/>
      <c r="EB3490" s="0"/>
      <c r="EC3490" s="0"/>
      <c r="ED3490" s="0"/>
      <c r="EE3490" s="0"/>
      <c r="EF3490" s="0"/>
      <c r="EG3490" s="0"/>
      <c r="EH3490" s="0"/>
      <c r="EI3490" s="0"/>
      <c r="EJ3490" s="0"/>
      <c r="EK3490" s="0"/>
      <c r="EL3490" s="0"/>
      <c r="EM3490" s="0"/>
      <c r="EN3490" s="0"/>
      <c r="EO3490" s="0"/>
      <c r="EP3490" s="0"/>
      <c r="EQ3490" s="0"/>
      <c r="ER3490" s="0"/>
      <c r="ES3490" s="0"/>
      <c r="ET3490" s="0"/>
      <c r="EU3490" s="0"/>
      <c r="EV3490" s="0"/>
      <c r="EW3490" s="0"/>
      <c r="EX3490" s="0"/>
      <c r="EY3490" s="0"/>
      <c r="EZ3490" s="0"/>
      <c r="FA3490" s="0"/>
      <c r="FB3490" s="0"/>
      <c r="FC3490" s="0"/>
      <c r="FD3490" s="0"/>
      <c r="FE3490" s="0"/>
      <c r="FF3490" s="0"/>
      <c r="FG3490" s="0"/>
      <c r="FH3490" s="0"/>
      <c r="FI3490" s="0"/>
      <c r="FJ3490" s="0"/>
      <c r="FK3490" s="0"/>
      <c r="FL3490" s="0"/>
      <c r="FM3490" s="0"/>
      <c r="FN3490" s="0"/>
      <c r="FO3490" s="0"/>
      <c r="FP3490" s="0"/>
      <c r="FQ3490" s="0"/>
      <c r="FR3490" s="0"/>
      <c r="FS3490" s="0"/>
      <c r="FT3490" s="0"/>
      <c r="FU3490" s="0"/>
      <c r="FV3490" s="0"/>
      <c r="FW3490" s="0"/>
      <c r="FX3490" s="0"/>
      <c r="FY3490" s="0"/>
      <c r="FZ3490" s="0"/>
      <c r="GA3490" s="0"/>
      <c r="GB3490" s="0"/>
      <c r="GC3490" s="0"/>
      <c r="GD3490" s="0"/>
      <c r="GE3490" s="0"/>
      <c r="GF3490" s="0"/>
      <c r="GG3490" s="0"/>
      <c r="GH3490" s="0"/>
      <c r="GI3490" s="0"/>
      <c r="GJ3490" s="0"/>
      <c r="GK3490" s="0"/>
      <c r="GL3490" s="0"/>
      <c r="GM3490" s="0"/>
      <c r="GN3490" s="0"/>
      <c r="GO3490" s="0"/>
      <c r="GP3490" s="0"/>
      <c r="GQ3490" s="0"/>
      <c r="GR3490" s="0"/>
      <c r="GS3490" s="0"/>
      <c r="GT3490" s="0"/>
      <c r="GU3490" s="0"/>
      <c r="GV3490" s="0"/>
      <c r="GW3490" s="0"/>
      <c r="GX3490" s="0"/>
      <c r="GY3490" s="0"/>
      <c r="GZ3490" s="0"/>
      <c r="HA3490" s="0"/>
      <c r="HB3490" s="0"/>
      <c r="HC3490" s="0"/>
      <c r="HD3490" s="0"/>
      <c r="HE3490" s="0"/>
      <c r="HF3490" s="0"/>
      <c r="HG3490" s="0"/>
      <c r="HH3490" s="0"/>
      <c r="HI3490" s="0"/>
      <c r="HJ3490" s="0"/>
      <c r="HK3490" s="0"/>
      <c r="HL3490" s="0"/>
      <c r="HM3490" s="0"/>
      <c r="HN3490" s="0"/>
      <c r="HO3490" s="0"/>
      <c r="HP3490" s="0"/>
      <c r="HQ3490" s="0"/>
      <c r="HR3490" s="0"/>
      <c r="HS3490" s="0"/>
      <c r="HT3490" s="0"/>
      <c r="HU3490" s="0"/>
      <c r="HV3490" s="0"/>
      <c r="HW3490" s="0"/>
      <c r="HX3490" s="0"/>
      <c r="HY3490" s="0"/>
      <c r="HZ3490" s="0"/>
      <c r="IA3490" s="0"/>
      <c r="IB3490" s="0"/>
      <c r="IC3490" s="0"/>
      <c r="ID3490" s="0"/>
      <c r="IE3490" s="0"/>
      <c r="IF3490" s="0"/>
      <c r="IG3490" s="0"/>
      <c r="IH3490" s="0"/>
      <c r="II3490" s="0"/>
      <c r="IJ3490" s="0"/>
      <c r="IK3490" s="0"/>
      <c r="IL3490" s="0"/>
      <c r="IM3490" s="0"/>
      <c r="IN3490" s="0"/>
      <c r="IO3490" s="0"/>
      <c r="IP3490" s="0"/>
      <c r="IQ3490" s="0"/>
      <c r="IR3490" s="0"/>
      <c r="IS3490" s="0"/>
      <c r="IT3490" s="0"/>
      <c r="IU3490" s="0"/>
      <c r="IV3490" s="0"/>
      <c r="IW3490" s="0"/>
      <c r="IX3490" s="0"/>
      <c r="IY3490" s="0"/>
      <c r="IZ3490" s="0"/>
      <c r="AMH3490" s="13"/>
    </row>
    <row r="3491" customFormat="false" ht="13.8" hidden="false" customHeight="false" outlineLevel="0" collapsed="false">
      <c r="A3491" s="16" t="n">
        <v>40403300</v>
      </c>
      <c r="B3491" s="17" t="s">
        <v>3520</v>
      </c>
      <c r="C3491" s="18"/>
      <c r="D3491" s="18"/>
      <c r="E3491" s="16" t="s">
        <v>59</v>
      </c>
      <c r="F3491" s="19" t="n">
        <f aca="false">IF(C3491="",VLOOKUP(E3491,'PORTE E UCO'!$A$5:$D$46,4,0),VLOOKUP(E3491,'PORTE E UCO'!$A$5:$D$46,4,0)*C3491)</f>
        <v>349.26794</v>
      </c>
      <c r="G3491" s="20"/>
      <c r="H3491" s="21" t="n">
        <f aca="false">G3491*$R$2</f>
        <v>0</v>
      </c>
      <c r="I3491" s="16" t="n">
        <v>0</v>
      </c>
      <c r="J3491" s="22" t="str">
        <f aca="false">IF(I3491&gt;=1,F3491*$J$2,"")</f>
        <v/>
      </c>
      <c r="K3491" s="22" t="str">
        <f aca="false">IF(I3491&gt;=2,F3491*$K$2,"")</f>
        <v/>
      </c>
      <c r="L3491" s="22" t="str">
        <f aca="false">IF(I3491&gt;=3,F3491*$L$2,"")</f>
        <v/>
      </c>
      <c r="M3491" s="22" t="str">
        <f aca="false">IF(I3491&gt;=4,F3491*$M$2,"")</f>
        <v/>
      </c>
      <c r="N3491" s="16" t="n">
        <v>0</v>
      </c>
      <c r="O3491" s="16" t="n">
        <v>0</v>
      </c>
      <c r="P3491" s="23" t="n">
        <v>0</v>
      </c>
      <c r="Q3491" s="22"/>
      <c r="R3491" s="38"/>
      <c r="S3491" s="25" t="n">
        <f aca="false">SUM(F3491,H3491,J3491,K3491,L3491,M3491)</f>
        <v>349.26794</v>
      </c>
      <c r="T3491" s="25" t="n">
        <f aca="false">SUM(F3491,H3491,J3491,K3491,L3491,M3491,Q3491)</f>
        <v>349.26794</v>
      </c>
      <c r="U3491" s="0"/>
      <c r="V3491" s="0"/>
      <c r="W3491" s="0"/>
      <c r="X3491" s="0"/>
      <c r="Y3491" s="0"/>
      <c r="Z3491" s="0"/>
      <c r="AA3491" s="0"/>
      <c r="AB3491" s="0"/>
      <c r="AC3491" s="0"/>
      <c r="AD3491" s="0"/>
      <c r="AE3491" s="0"/>
      <c r="AF3491" s="0"/>
      <c r="AG3491" s="0"/>
      <c r="AH3491" s="0"/>
      <c r="AI3491" s="0"/>
      <c r="AJ3491" s="0"/>
      <c r="AK3491" s="0"/>
      <c r="AL3491" s="0"/>
      <c r="AM3491" s="0"/>
      <c r="AN3491" s="0"/>
      <c r="AO3491" s="0"/>
      <c r="AP3491" s="0"/>
      <c r="AQ3491" s="0"/>
      <c r="AR3491" s="0"/>
      <c r="AS3491" s="0"/>
      <c r="AT3491" s="0"/>
      <c r="AU3491" s="0"/>
      <c r="AV3491" s="0"/>
      <c r="AW3491" s="0"/>
      <c r="AX3491" s="0"/>
      <c r="AY3491" s="0"/>
      <c r="AZ3491" s="0"/>
      <c r="BA3491" s="0"/>
      <c r="BB3491" s="0"/>
      <c r="BC3491" s="0"/>
      <c r="BD3491" s="0"/>
      <c r="BE3491" s="0"/>
      <c r="BF3491" s="0"/>
      <c r="BG3491" s="0"/>
      <c r="BH3491" s="0"/>
      <c r="BI3491" s="0"/>
      <c r="BJ3491" s="0"/>
      <c r="BK3491" s="0"/>
      <c r="BL3491" s="0"/>
      <c r="BM3491" s="0"/>
      <c r="BN3491" s="0"/>
      <c r="BO3491" s="0"/>
      <c r="BP3491" s="0"/>
      <c r="BQ3491" s="0"/>
      <c r="BR3491" s="0"/>
      <c r="BS3491" s="0"/>
      <c r="BT3491" s="0"/>
      <c r="BU3491" s="0"/>
      <c r="BV3491" s="0"/>
      <c r="BW3491" s="0"/>
      <c r="BX3491" s="0"/>
      <c r="BY3491" s="0"/>
      <c r="BZ3491" s="0"/>
      <c r="CA3491" s="0"/>
      <c r="CB3491" s="0"/>
      <c r="CC3491" s="0"/>
      <c r="CD3491" s="0"/>
      <c r="CE3491" s="0"/>
      <c r="CF3491" s="0"/>
      <c r="CG3491" s="0"/>
      <c r="CH3491" s="0"/>
      <c r="CI3491" s="0"/>
      <c r="CJ3491" s="0"/>
      <c r="CK3491" s="0"/>
      <c r="CL3491" s="0"/>
      <c r="CM3491" s="0"/>
      <c r="CN3491" s="0"/>
      <c r="CO3491" s="0"/>
      <c r="CP3491" s="0"/>
      <c r="CQ3491" s="0"/>
      <c r="CR3491" s="0"/>
      <c r="CS3491" s="0"/>
      <c r="CT3491" s="0"/>
      <c r="CU3491" s="0"/>
      <c r="CV3491" s="0"/>
      <c r="CW3491" s="0"/>
      <c r="CX3491" s="0"/>
      <c r="CY3491" s="0"/>
      <c r="CZ3491" s="0"/>
      <c r="DA3491" s="0"/>
      <c r="DB3491" s="0"/>
      <c r="DC3491" s="0"/>
      <c r="DD3491" s="0"/>
      <c r="DE3491" s="0"/>
      <c r="DF3491" s="0"/>
      <c r="DG3491" s="0"/>
      <c r="DH3491" s="0"/>
      <c r="DI3491" s="0"/>
      <c r="DJ3491" s="0"/>
      <c r="DK3491" s="0"/>
      <c r="DL3491" s="0"/>
      <c r="DM3491" s="0"/>
      <c r="DN3491" s="0"/>
      <c r="DO3491" s="0"/>
      <c r="DP3491" s="0"/>
      <c r="DQ3491" s="0"/>
      <c r="DR3491" s="0"/>
      <c r="DS3491" s="0"/>
      <c r="DT3491" s="0"/>
      <c r="DU3491" s="0"/>
      <c r="DV3491" s="0"/>
      <c r="DW3491" s="0"/>
      <c r="DX3491" s="0"/>
      <c r="DY3491" s="0"/>
      <c r="DZ3491" s="0"/>
      <c r="EA3491" s="0"/>
      <c r="EB3491" s="0"/>
      <c r="EC3491" s="0"/>
      <c r="ED3491" s="0"/>
      <c r="EE3491" s="0"/>
      <c r="EF3491" s="0"/>
      <c r="EG3491" s="0"/>
      <c r="EH3491" s="0"/>
      <c r="EI3491" s="0"/>
      <c r="EJ3491" s="0"/>
      <c r="EK3491" s="0"/>
      <c r="EL3491" s="0"/>
      <c r="EM3491" s="0"/>
      <c r="EN3491" s="0"/>
      <c r="EO3491" s="0"/>
      <c r="EP3491" s="0"/>
      <c r="EQ3491" s="0"/>
      <c r="ER3491" s="0"/>
      <c r="ES3491" s="0"/>
      <c r="ET3491" s="0"/>
      <c r="EU3491" s="0"/>
      <c r="EV3491" s="0"/>
      <c r="EW3491" s="0"/>
      <c r="EX3491" s="0"/>
      <c r="EY3491" s="0"/>
      <c r="EZ3491" s="0"/>
      <c r="FA3491" s="0"/>
      <c r="FB3491" s="0"/>
      <c r="FC3491" s="0"/>
      <c r="FD3491" s="0"/>
      <c r="FE3491" s="0"/>
      <c r="FF3491" s="0"/>
      <c r="FG3491" s="0"/>
      <c r="FH3491" s="0"/>
      <c r="FI3491" s="0"/>
      <c r="FJ3491" s="0"/>
      <c r="FK3491" s="0"/>
      <c r="FL3491" s="0"/>
      <c r="FM3491" s="0"/>
      <c r="FN3491" s="0"/>
      <c r="FO3491" s="0"/>
      <c r="FP3491" s="0"/>
      <c r="FQ3491" s="0"/>
      <c r="FR3491" s="0"/>
      <c r="FS3491" s="0"/>
      <c r="FT3491" s="0"/>
      <c r="FU3491" s="0"/>
      <c r="FV3491" s="0"/>
      <c r="FW3491" s="0"/>
      <c r="FX3491" s="0"/>
      <c r="FY3491" s="0"/>
      <c r="FZ3491" s="0"/>
      <c r="GA3491" s="0"/>
      <c r="GB3491" s="0"/>
      <c r="GC3491" s="0"/>
      <c r="GD3491" s="0"/>
      <c r="GE3491" s="0"/>
      <c r="GF3491" s="0"/>
      <c r="GG3491" s="0"/>
      <c r="GH3491" s="0"/>
      <c r="GI3491" s="0"/>
      <c r="GJ3491" s="0"/>
      <c r="GK3491" s="0"/>
      <c r="GL3491" s="0"/>
      <c r="GM3491" s="0"/>
      <c r="GN3491" s="0"/>
      <c r="GO3491" s="0"/>
      <c r="GP3491" s="0"/>
      <c r="GQ3491" s="0"/>
      <c r="GR3491" s="0"/>
      <c r="GS3491" s="0"/>
      <c r="GT3491" s="0"/>
      <c r="GU3491" s="0"/>
      <c r="GV3491" s="0"/>
      <c r="GW3491" s="0"/>
      <c r="GX3491" s="0"/>
      <c r="GY3491" s="0"/>
      <c r="GZ3491" s="0"/>
      <c r="HA3491" s="0"/>
      <c r="HB3491" s="0"/>
      <c r="HC3491" s="0"/>
      <c r="HD3491" s="0"/>
      <c r="HE3491" s="0"/>
      <c r="HF3491" s="0"/>
      <c r="HG3491" s="0"/>
      <c r="HH3491" s="0"/>
      <c r="HI3491" s="0"/>
      <c r="HJ3491" s="0"/>
      <c r="HK3491" s="0"/>
      <c r="HL3491" s="0"/>
      <c r="HM3491" s="0"/>
      <c r="HN3491" s="0"/>
      <c r="HO3491" s="0"/>
      <c r="HP3491" s="0"/>
      <c r="HQ3491" s="0"/>
      <c r="HR3491" s="0"/>
      <c r="HS3491" s="0"/>
      <c r="HT3491" s="0"/>
      <c r="HU3491" s="0"/>
      <c r="HV3491" s="0"/>
      <c r="HW3491" s="0"/>
      <c r="HX3491" s="0"/>
      <c r="HY3491" s="0"/>
      <c r="HZ3491" s="0"/>
      <c r="IA3491" s="0"/>
      <c r="IB3491" s="0"/>
      <c r="IC3491" s="0"/>
      <c r="ID3491" s="0"/>
      <c r="IE3491" s="0"/>
      <c r="IF3491" s="0"/>
      <c r="IG3491" s="0"/>
      <c r="IH3491" s="0"/>
      <c r="II3491" s="0"/>
      <c r="IJ3491" s="0"/>
      <c r="IK3491" s="0"/>
      <c r="IL3491" s="0"/>
      <c r="IM3491" s="0"/>
      <c r="IN3491" s="0"/>
      <c r="IO3491" s="0"/>
      <c r="IP3491" s="0"/>
      <c r="IQ3491" s="0"/>
      <c r="IR3491" s="0"/>
      <c r="IS3491" s="0"/>
      <c r="IT3491" s="0"/>
      <c r="IU3491" s="0"/>
      <c r="IV3491" s="0"/>
      <c r="IW3491" s="0"/>
      <c r="IX3491" s="0"/>
      <c r="IY3491" s="0"/>
      <c r="IZ3491" s="0"/>
      <c r="AMH3491" s="13"/>
    </row>
    <row r="3492" customFormat="false" ht="14.95" hidden="false" customHeight="false" outlineLevel="0" collapsed="false">
      <c r="A3492" s="27" t="n">
        <v>40403319</v>
      </c>
      <c r="B3492" s="28" t="s">
        <v>3521</v>
      </c>
      <c r="C3492" s="29"/>
      <c r="D3492" s="29"/>
      <c r="E3492" s="27" t="s">
        <v>223</v>
      </c>
      <c r="F3492" s="19" t="n">
        <f aca="false">IF(C3492="",VLOOKUP(E3492,'PORTE E UCO'!$A$5:$D$46,4,0),VLOOKUP(E3492,'PORTE E UCO'!$A$5:$D$46,4,0)*C3492)</f>
        <v>436.20385</v>
      </c>
      <c r="G3492" s="30"/>
      <c r="H3492" s="21" t="n">
        <f aca="false">G3492*$R$2</f>
        <v>0</v>
      </c>
      <c r="I3492" s="27" t="n">
        <v>0</v>
      </c>
      <c r="J3492" s="22" t="str">
        <f aca="false">IF(I3492&gt;=1,F3492*$J$2,"")</f>
        <v/>
      </c>
      <c r="K3492" s="22" t="str">
        <f aca="false">IF(I3492&gt;=2,F3492*$K$2,"")</f>
        <v/>
      </c>
      <c r="L3492" s="22" t="str">
        <f aca="false">IF(I3492&gt;=3,F3492*$L$2,"")</f>
        <v/>
      </c>
      <c r="M3492" s="22" t="str">
        <f aca="false">IF(I3492&gt;=4,F3492*$M$2,"")</f>
        <v/>
      </c>
      <c r="N3492" s="27" t="n">
        <v>0</v>
      </c>
      <c r="O3492" s="27" t="n">
        <v>0</v>
      </c>
      <c r="P3492" s="31" t="n">
        <v>0</v>
      </c>
      <c r="Q3492" s="32"/>
      <c r="R3492" s="38"/>
      <c r="S3492" s="25" t="n">
        <f aca="false">SUM(F3492,H3492,J3492,K3492,L3492,M3492)</f>
        <v>436.20385</v>
      </c>
      <c r="T3492" s="25" t="n">
        <f aca="false">SUM(F3492,H3492,J3492,K3492,L3492,M3492,Q3492)</f>
        <v>436.20385</v>
      </c>
      <c r="U3492" s="0"/>
      <c r="V3492" s="0"/>
      <c r="W3492" s="0"/>
      <c r="X3492" s="0"/>
      <c r="Y3492" s="0"/>
      <c r="Z3492" s="0"/>
      <c r="AA3492" s="0"/>
      <c r="AB3492" s="0"/>
      <c r="AC3492" s="0"/>
      <c r="AD3492" s="0"/>
      <c r="AE3492" s="0"/>
      <c r="AF3492" s="0"/>
      <c r="AG3492" s="0"/>
      <c r="AH3492" s="0"/>
      <c r="AI3492" s="0"/>
      <c r="AJ3492" s="0"/>
      <c r="AK3492" s="0"/>
      <c r="AL3492" s="0"/>
      <c r="AM3492" s="0"/>
      <c r="AN3492" s="0"/>
      <c r="AO3492" s="0"/>
      <c r="AP3492" s="0"/>
      <c r="AQ3492" s="0"/>
      <c r="AR3492" s="0"/>
      <c r="AS3492" s="0"/>
      <c r="AT3492" s="0"/>
      <c r="AU3492" s="0"/>
      <c r="AV3492" s="0"/>
      <c r="AW3492" s="0"/>
      <c r="AX3492" s="0"/>
      <c r="AY3492" s="0"/>
      <c r="AZ3492" s="0"/>
      <c r="BA3492" s="0"/>
      <c r="BB3492" s="0"/>
      <c r="BC3492" s="0"/>
      <c r="BD3492" s="0"/>
      <c r="BE3492" s="0"/>
      <c r="BF3492" s="0"/>
      <c r="BG3492" s="0"/>
      <c r="BH3492" s="0"/>
      <c r="BI3492" s="0"/>
      <c r="BJ3492" s="0"/>
      <c r="BK3492" s="0"/>
      <c r="BL3492" s="0"/>
      <c r="BM3492" s="0"/>
      <c r="BN3492" s="0"/>
      <c r="BO3492" s="0"/>
      <c r="BP3492" s="0"/>
      <c r="BQ3492" s="0"/>
      <c r="BR3492" s="0"/>
      <c r="BS3492" s="0"/>
      <c r="BT3492" s="0"/>
      <c r="BU3492" s="0"/>
      <c r="BV3492" s="0"/>
      <c r="BW3492" s="0"/>
      <c r="BX3492" s="0"/>
      <c r="BY3492" s="0"/>
      <c r="BZ3492" s="0"/>
      <c r="CA3492" s="0"/>
      <c r="CB3492" s="0"/>
      <c r="CC3492" s="0"/>
      <c r="CD3492" s="0"/>
      <c r="CE3492" s="0"/>
      <c r="CF3492" s="0"/>
      <c r="CG3492" s="0"/>
      <c r="CH3492" s="0"/>
      <c r="CI3492" s="0"/>
      <c r="CJ3492" s="0"/>
      <c r="CK3492" s="0"/>
      <c r="CL3492" s="0"/>
      <c r="CM3492" s="0"/>
      <c r="CN3492" s="0"/>
      <c r="CO3492" s="0"/>
      <c r="CP3492" s="0"/>
      <c r="CQ3492" s="0"/>
      <c r="CR3492" s="0"/>
      <c r="CS3492" s="0"/>
      <c r="CT3492" s="0"/>
      <c r="CU3492" s="0"/>
      <c r="CV3492" s="0"/>
      <c r="CW3492" s="0"/>
      <c r="CX3492" s="0"/>
      <c r="CY3492" s="0"/>
      <c r="CZ3492" s="0"/>
      <c r="DA3492" s="0"/>
      <c r="DB3492" s="0"/>
      <c r="DC3492" s="0"/>
      <c r="DD3492" s="0"/>
      <c r="DE3492" s="0"/>
      <c r="DF3492" s="0"/>
      <c r="DG3492" s="0"/>
      <c r="DH3492" s="0"/>
      <c r="DI3492" s="0"/>
      <c r="DJ3492" s="0"/>
      <c r="DK3492" s="0"/>
      <c r="DL3492" s="0"/>
      <c r="DM3492" s="0"/>
      <c r="DN3492" s="0"/>
      <c r="DO3492" s="0"/>
      <c r="DP3492" s="0"/>
      <c r="DQ3492" s="0"/>
      <c r="DR3492" s="0"/>
      <c r="DS3492" s="0"/>
      <c r="DT3492" s="0"/>
      <c r="DU3492" s="0"/>
      <c r="DV3492" s="0"/>
      <c r="DW3492" s="0"/>
      <c r="DX3492" s="0"/>
      <c r="DY3492" s="0"/>
      <c r="DZ3492" s="0"/>
      <c r="EA3492" s="0"/>
      <c r="EB3492" s="0"/>
      <c r="EC3492" s="0"/>
      <c r="ED3492" s="0"/>
      <c r="EE3492" s="0"/>
      <c r="EF3492" s="0"/>
      <c r="EG3492" s="0"/>
      <c r="EH3492" s="0"/>
      <c r="EI3492" s="0"/>
      <c r="EJ3492" s="0"/>
      <c r="EK3492" s="0"/>
      <c r="EL3492" s="0"/>
      <c r="EM3492" s="0"/>
      <c r="EN3492" s="0"/>
      <c r="EO3492" s="0"/>
      <c r="EP3492" s="0"/>
      <c r="EQ3492" s="0"/>
      <c r="ER3492" s="0"/>
      <c r="ES3492" s="0"/>
      <c r="ET3492" s="0"/>
      <c r="EU3492" s="0"/>
      <c r="EV3492" s="0"/>
      <c r="EW3492" s="0"/>
      <c r="EX3492" s="0"/>
      <c r="EY3492" s="0"/>
      <c r="EZ3492" s="0"/>
      <c r="FA3492" s="0"/>
      <c r="FB3492" s="0"/>
      <c r="FC3492" s="0"/>
      <c r="FD3492" s="0"/>
      <c r="FE3492" s="0"/>
      <c r="FF3492" s="0"/>
      <c r="FG3492" s="0"/>
      <c r="FH3492" s="0"/>
      <c r="FI3492" s="0"/>
      <c r="FJ3492" s="0"/>
      <c r="FK3492" s="0"/>
      <c r="FL3492" s="0"/>
      <c r="FM3492" s="0"/>
      <c r="FN3492" s="0"/>
      <c r="FO3492" s="0"/>
      <c r="FP3492" s="0"/>
      <c r="FQ3492" s="0"/>
      <c r="FR3492" s="0"/>
      <c r="FS3492" s="0"/>
      <c r="FT3492" s="0"/>
      <c r="FU3492" s="0"/>
      <c r="FV3492" s="0"/>
      <c r="FW3492" s="0"/>
      <c r="FX3492" s="0"/>
      <c r="FY3492" s="0"/>
      <c r="FZ3492" s="0"/>
      <c r="GA3492" s="0"/>
      <c r="GB3492" s="0"/>
      <c r="GC3492" s="0"/>
      <c r="GD3492" s="0"/>
      <c r="GE3492" s="0"/>
      <c r="GF3492" s="0"/>
      <c r="GG3492" s="0"/>
      <c r="GH3492" s="0"/>
      <c r="GI3492" s="0"/>
      <c r="GJ3492" s="0"/>
      <c r="GK3492" s="0"/>
      <c r="GL3492" s="0"/>
      <c r="GM3492" s="0"/>
      <c r="GN3492" s="0"/>
      <c r="GO3492" s="0"/>
      <c r="GP3492" s="0"/>
      <c r="GQ3492" s="0"/>
      <c r="GR3492" s="0"/>
      <c r="GS3492" s="0"/>
      <c r="GT3492" s="0"/>
      <c r="GU3492" s="0"/>
      <c r="GV3492" s="0"/>
      <c r="GW3492" s="0"/>
      <c r="GX3492" s="0"/>
      <c r="GY3492" s="0"/>
      <c r="GZ3492" s="0"/>
      <c r="HA3492" s="0"/>
      <c r="HB3492" s="0"/>
      <c r="HC3492" s="0"/>
      <c r="HD3492" s="0"/>
      <c r="HE3492" s="0"/>
      <c r="HF3492" s="0"/>
      <c r="HG3492" s="0"/>
      <c r="HH3492" s="0"/>
      <c r="HI3492" s="0"/>
      <c r="HJ3492" s="0"/>
      <c r="HK3492" s="0"/>
      <c r="HL3492" s="0"/>
      <c r="HM3492" s="0"/>
      <c r="HN3492" s="0"/>
      <c r="HO3492" s="0"/>
      <c r="HP3492" s="0"/>
      <c r="HQ3492" s="0"/>
      <c r="HR3492" s="0"/>
      <c r="HS3492" s="0"/>
      <c r="HT3492" s="0"/>
      <c r="HU3492" s="0"/>
      <c r="HV3492" s="0"/>
      <c r="HW3492" s="0"/>
      <c r="HX3492" s="0"/>
      <c r="HY3492" s="0"/>
      <c r="HZ3492" s="0"/>
      <c r="IA3492" s="0"/>
      <c r="IB3492" s="0"/>
      <c r="IC3492" s="0"/>
      <c r="ID3492" s="0"/>
      <c r="IE3492" s="0"/>
      <c r="IF3492" s="0"/>
      <c r="IG3492" s="0"/>
      <c r="IH3492" s="0"/>
      <c r="II3492" s="0"/>
      <c r="IJ3492" s="0"/>
      <c r="IK3492" s="0"/>
      <c r="IL3492" s="0"/>
      <c r="IM3492" s="0"/>
      <c r="IN3492" s="0"/>
      <c r="IO3492" s="0"/>
      <c r="IP3492" s="0"/>
      <c r="IQ3492" s="0"/>
      <c r="IR3492" s="0"/>
      <c r="IS3492" s="0"/>
      <c r="IT3492" s="0"/>
      <c r="IU3492" s="0"/>
      <c r="IV3492" s="0"/>
      <c r="IW3492" s="0"/>
      <c r="IX3492" s="0"/>
      <c r="IY3492" s="0"/>
      <c r="IZ3492" s="0"/>
      <c r="AMH3492" s="13"/>
    </row>
    <row r="3493" customFormat="false" ht="13.8" hidden="false" customHeight="false" outlineLevel="0" collapsed="false">
      <c r="A3493" s="16" t="n">
        <v>40404110</v>
      </c>
      <c r="B3493" s="17" t="s">
        <v>3522</v>
      </c>
      <c r="C3493" s="18" t="n">
        <v>0.25</v>
      </c>
      <c r="D3493" s="18" t="s">
        <v>2637</v>
      </c>
      <c r="E3493" s="16" t="s">
        <v>50</v>
      </c>
      <c r="F3493" s="19" t="n">
        <f aca="false">IF(C3493="",VLOOKUP(E3493,'PORTE E UCO'!$A$5:$D$46,4,0),VLOOKUP(E3493,'PORTE E UCO'!$A$5:$D$46,4,0)*C3493)</f>
        <v>4.415389</v>
      </c>
      <c r="G3493" s="20" t="n">
        <v>25.245</v>
      </c>
      <c r="H3493" s="21" t="n">
        <f aca="false">G3493*$R$2</f>
        <v>496.66083984</v>
      </c>
      <c r="I3493" s="16" t="n">
        <v>0</v>
      </c>
      <c r="J3493" s="22" t="str">
        <f aca="false">IF(I3493&gt;=1,F3493*$J$2,"")</f>
        <v/>
      </c>
      <c r="K3493" s="22" t="str">
        <f aca="false">IF(I3493&gt;=2,F3493*$K$2,"")</f>
        <v/>
      </c>
      <c r="L3493" s="22" t="str">
        <f aca="false">IF(I3493&gt;=3,F3493*$L$2,"")</f>
        <v/>
      </c>
      <c r="M3493" s="22" t="str">
        <f aca="false">IF(I3493&gt;=4,F3493*$M$2,"")</f>
        <v/>
      </c>
      <c r="N3493" s="16" t="n">
        <v>0</v>
      </c>
      <c r="O3493" s="16" t="n">
        <v>0</v>
      </c>
      <c r="P3493" s="23" t="n">
        <v>0</v>
      </c>
      <c r="Q3493" s="22"/>
      <c r="R3493" s="38"/>
      <c r="S3493" s="25" t="n">
        <f aca="false">SUM(F3493,H3493,J3493,K3493,L3493,M3493)</f>
        <v>501.07622884</v>
      </c>
      <c r="T3493" s="25" t="n">
        <f aca="false">SUM(F3493,H3493,J3493,K3493,L3493,M3493,Q3493)</f>
        <v>501.07622884</v>
      </c>
      <c r="U3493" s="0"/>
      <c r="V3493" s="0"/>
      <c r="W3493" s="0"/>
      <c r="X3493" s="0"/>
      <c r="Y3493" s="0"/>
      <c r="Z3493" s="0"/>
      <c r="AA3493" s="0"/>
      <c r="AB3493" s="0"/>
      <c r="AC3493" s="0"/>
      <c r="AD3493" s="0"/>
      <c r="AE3493" s="0"/>
      <c r="AF3493" s="0"/>
      <c r="AG3493" s="0"/>
      <c r="AH3493" s="0"/>
      <c r="AI3493" s="0"/>
      <c r="AJ3493" s="0"/>
      <c r="AK3493" s="0"/>
      <c r="AL3493" s="0"/>
      <c r="AM3493" s="0"/>
      <c r="AN3493" s="0"/>
      <c r="AO3493" s="0"/>
      <c r="AP3493" s="0"/>
      <c r="AQ3493" s="0"/>
      <c r="AR3493" s="0"/>
      <c r="AS3493" s="0"/>
      <c r="AT3493" s="0"/>
      <c r="AU3493" s="0"/>
      <c r="AV3493" s="0"/>
      <c r="AW3493" s="0"/>
      <c r="AX3493" s="0"/>
      <c r="AY3493" s="0"/>
      <c r="AZ3493" s="0"/>
      <c r="BA3493" s="0"/>
      <c r="BB3493" s="0"/>
      <c r="BC3493" s="0"/>
      <c r="BD3493" s="0"/>
      <c r="BE3493" s="0"/>
      <c r="BF3493" s="0"/>
      <c r="BG3493" s="0"/>
      <c r="BH3493" s="0"/>
      <c r="BI3493" s="0"/>
      <c r="BJ3493" s="0"/>
      <c r="BK3493" s="0"/>
      <c r="BL3493" s="0"/>
      <c r="BM3493" s="0"/>
      <c r="BN3493" s="0"/>
      <c r="BO3493" s="0"/>
      <c r="BP3493" s="0"/>
      <c r="BQ3493" s="0"/>
      <c r="BR3493" s="0"/>
      <c r="BS3493" s="0"/>
      <c r="BT3493" s="0"/>
      <c r="BU3493" s="0"/>
      <c r="BV3493" s="0"/>
      <c r="BW3493" s="0"/>
      <c r="BX3493" s="0"/>
      <c r="BY3493" s="0"/>
      <c r="BZ3493" s="0"/>
      <c r="CA3493" s="0"/>
      <c r="CB3493" s="0"/>
      <c r="CC3493" s="0"/>
      <c r="CD3493" s="0"/>
      <c r="CE3493" s="0"/>
      <c r="CF3493" s="0"/>
      <c r="CG3493" s="0"/>
      <c r="CH3493" s="0"/>
      <c r="CI3493" s="0"/>
      <c r="CJ3493" s="0"/>
      <c r="CK3493" s="0"/>
      <c r="CL3493" s="0"/>
      <c r="CM3493" s="0"/>
      <c r="CN3493" s="0"/>
      <c r="CO3493" s="0"/>
      <c r="CP3493" s="0"/>
      <c r="CQ3493" s="0"/>
      <c r="CR3493" s="0"/>
      <c r="CS3493" s="0"/>
      <c r="CT3493" s="0"/>
      <c r="CU3493" s="0"/>
      <c r="CV3493" s="0"/>
      <c r="CW3493" s="0"/>
      <c r="CX3493" s="0"/>
      <c r="CY3493" s="0"/>
      <c r="CZ3493" s="0"/>
      <c r="DA3493" s="0"/>
      <c r="DB3493" s="0"/>
      <c r="DC3493" s="0"/>
      <c r="DD3493" s="0"/>
      <c r="DE3493" s="0"/>
      <c r="DF3493" s="0"/>
      <c r="DG3493" s="0"/>
      <c r="DH3493" s="0"/>
      <c r="DI3493" s="0"/>
      <c r="DJ3493" s="0"/>
      <c r="DK3493" s="0"/>
      <c r="DL3493" s="0"/>
      <c r="DM3493" s="0"/>
      <c r="DN3493" s="0"/>
      <c r="DO3493" s="0"/>
      <c r="DP3493" s="0"/>
      <c r="DQ3493" s="0"/>
      <c r="DR3493" s="0"/>
      <c r="DS3493" s="0"/>
      <c r="DT3493" s="0"/>
      <c r="DU3493" s="0"/>
      <c r="DV3493" s="0"/>
      <c r="DW3493" s="0"/>
      <c r="DX3493" s="0"/>
      <c r="DY3493" s="0"/>
      <c r="DZ3493" s="0"/>
      <c r="EA3493" s="0"/>
      <c r="EB3493" s="0"/>
      <c r="EC3493" s="0"/>
      <c r="ED3493" s="0"/>
      <c r="EE3493" s="0"/>
      <c r="EF3493" s="0"/>
      <c r="EG3493" s="0"/>
      <c r="EH3493" s="0"/>
      <c r="EI3493" s="0"/>
      <c r="EJ3493" s="0"/>
      <c r="EK3493" s="0"/>
      <c r="EL3493" s="0"/>
      <c r="EM3493" s="0"/>
      <c r="EN3493" s="0"/>
      <c r="EO3493" s="0"/>
      <c r="EP3493" s="0"/>
      <c r="EQ3493" s="0"/>
      <c r="ER3493" s="0"/>
      <c r="ES3493" s="0"/>
      <c r="ET3493" s="0"/>
      <c r="EU3493" s="0"/>
      <c r="EV3493" s="0"/>
      <c r="EW3493" s="0"/>
      <c r="EX3493" s="0"/>
      <c r="EY3493" s="0"/>
      <c r="EZ3493" s="0"/>
      <c r="FA3493" s="0"/>
      <c r="FB3493" s="0"/>
      <c r="FC3493" s="0"/>
      <c r="FD3493" s="0"/>
      <c r="FE3493" s="0"/>
      <c r="FF3493" s="0"/>
      <c r="FG3493" s="0"/>
      <c r="FH3493" s="0"/>
      <c r="FI3493" s="0"/>
      <c r="FJ3493" s="0"/>
      <c r="FK3493" s="0"/>
      <c r="FL3493" s="0"/>
      <c r="FM3493" s="0"/>
      <c r="FN3493" s="0"/>
      <c r="FO3493" s="0"/>
      <c r="FP3493" s="0"/>
      <c r="FQ3493" s="0"/>
      <c r="FR3493" s="0"/>
      <c r="FS3493" s="0"/>
      <c r="FT3493" s="0"/>
      <c r="FU3493" s="0"/>
      <c r="FV3493" s="0"/>
      <c r="FW3493" s="0"/>
      <c r="FX3493" s="0"/>
      <c r="FY3493" s="0"/>
      <c r="FZ3493" s="0"/>
      <c r="GA3493" s="0"/>
      <c r="GB3493" s="0"/>
      <c r="GC3493" s="0"/>
      <c r="GD3493" s="0"/>
      <c r="GE3493" s="0"/>
      <c r="GF3493" s="0"/>
      <c r="GG3493" s="0"/>
      <c r="GH3493" s="0"/>
      <c r="GI3493" s="0"/>
      <c r="GJ3493" s="0"/>
      <c r="GK3493" s="0"/>
      <c r="GL3493" s="0"/>
      <c r="GM3493" s="0"/>
      <c r="GN3493" s="0"/>
      <c r="GO3493" s="0"/>
      <c r="GP3493" s="0"/>
      <c r="GQ3493" s="0"/>
      <c r="GR3493" s="0"/>
      <c r="GS3493" s="0"/>
      <c r="GT3493" s="0"/>
      <c r="GU3493" s="0"/>
      <c r="GV3493" s="0"/>
      <c r="GW3493" s="0"/>
      <c r="GX3493" s="0"/>
      <c r="GY3493" s="0"/>
      <c r="GZ3493" s="0"/>
      <c r="HA3493" s="0"/>
      <c r="HB3493" s="0"/>
      <c r="HC3493" s="0"/>
      <c r="HD3493" s="0"/>
      <c r="HE3493" s="0"/>
      <c r="HF3493" s="0"/>
      <c r="HG3493" s="0"/>
      <c r="HH3493" s="0"/>
      <c r="HI3493" s="0"/>
      <c r="HJ3493" s="0"/>
      <c r="HK3493" s="0"/>
      <c r="HL3493" s="0"/>
      <c r="HM3493" s="0"/>
      <c r="HN3493" s="0"/>
      <c r="HO3493" s="0"/>
      <c r="HP3493" s="0"/>
      <c r="HQ3493" s="0"/>
      <c r="HR3493" s="0"/>
      <c r="HS3493" s="0"/>
      <c r="HT3493" s="0"/>
      <c r="HU3493" s="0"/>
      <c r="HV3493" s="0"/>
      <c r="HW3493" s="0"/>
      <c r="HX3493" s="0"/>
      <c r="HY3493" s="0"/>
      <c r="HZ3493" s="0"/>
      <c r="IA3493" s="0"/>
      <c r="IB3493" s="0"/>
      <c r="IC3493" s="0"/>
      <c r="ID3493" s="0"/>
      <c r="IE3493" s="0"/>
      <c r="IF3493" s="0"/>
      <c r="IG3493" s="0"/>
      <c r="IH3493" s="0"/>
      <c r="II3493" s="0"/>
      <c r="IJ3493" s="0"/>
      <c r="IK3493" s="0"/>
      <c r="IL3493" s="0"/>
      <c r="IM3493" s="0"/>
      <c r="IN3493" s="0"/>
      <c r="IO3493" s="0"/>
      <c r="IP3493" s="0"/>
      <c r="IQ3493" s="0"/>
      <c r="IR3493" s="0"/>
      <c r="IS3493" s="0"/>
      <c r="IT3493" s="0"/>
      <c r="IU3493" s="0"/>
      <c r="IV3493" s="0"/>
      <c r="IW3493" s="0"/>
      <c r="IX3493" s="0"/>
      <c r="IY3493" s="0"/>
      <c r="IZ3493" s="0"/>
      <c r="AMH3493" s="13"/>
    </row>
    <row r="3494" customFormat="false" ht="13.8" hidden="false" customHeight="false" outlineLevel="0" collapsed="false">
      <c r="A3494" s="27" t="n">
        <v>40404129</v>
      </c>
      <c r="B3494" s="28" t="s">
        <v>3523</v>
      </c>
      <c r="C3494" s="29" t="n">
        <v>0.25</v>
      </c>
      <c r="D3494" s="29" t="s">
        <v>2637</v>
      </c>
      <c r="E3494" s="27" t="s">
        <v>50</v>
      </c>
      <c r="F3494" s="19" t="n">
        <f aca="false">IF(C3494="",VLOOKUP(E3494,'PORTE E UCO'!$A$5:$D$46,4,0),VLOOKUP(E3494,'PORTE E UCO'!$A$5:$D$46,4,0)*C3494)</f>
        <v>4.415389</v>
      </c>
      <c r="G3494" s="30" t="n">
        <v>25.245</v>
      </c>
      <c r="H3494" s="21" t="n">
        <f aca="false">G3494*$R$2</f>
        <v>496.66083984</v>
      </c>
      <c r="I3494" s="27" t="n">
        <v>0</v>
      </c>
      <c r="J3494" s="22" t="str">
        <f aca="false">IF(I3494&gt;=1,F3494*$J$2,"")</f>
        <v/>
      </c>
      <c r="K3494" s="22" t="str">
        <f aca="false">IF(I3494&gt;=2,F3494*$K$2,"")</f>
        <v/>
      </c>
      <c r="L3494" s="22" t="str">
        <f aca="false">IF(I3494&gt;=3,F3494*$L$2,"")</f>
        <v/>
      </c>
      <c r="M3494" s="22" t="str">
        <f aca="false">IF(I3494&gt;=4,F3494*$M$2,"")</f>
        <v/>
      </c>
      <c r="N3494" s="27" t="n">
        <v>0</v>
      </c>
      <c r="O3494" s="27" t="n">
        <v>0</v>
      </c>
      <c r="P3494" s="31" t="n">
        <v>0</v>
      </c>
      <c r="Q3494" s="32"/>
      <c r="R3494" s="38"/>
      <c r="S3494" s="25" t="n">
        <f aca="false">SUM(F3494,H3494,J3494,K3494,L3494,M3494)</f>
        <v>501.07622884</v>
      </c>
      <c r="T3494" s="25" t="n">
        <f aca="false">SUM(F3494,H3494,J3494,K3494,L3494,M3494,Q3494)</f>
        <v>501.07622884</v>
      </c>
      <c r="U3494" s="0"/>
      <c r="V3494" s="0"/>
      <c r="W3494" s="0"/>
      <c r="X3494" s="0"/>
      <c r="Y3494" s="0"/>
      <c r="Z3494" s="0"/>
      <c r="AA3494" s="0"/>
      <c r="AB3494" s="0"/>
      <c r="AC3494" s="0"/>
      <c r="AD3494" s="0"/>
      <c r="AE3494" s="0"/>
      <c r="AF3494" s="0"/>
      <c r="AG3494" s="0"/>
      <c r="AH3494" s="0"/>
      <c r="AI3494" s="0"/>
      <c r="AJ3494" s="0"/>
      <c r="AK3494" s="0"/>
      <c r="AL3494" s="0"/>
      <c r="AM3494" s="0"/>
      <c r="AN3494" s="0"/>
      <c r="AO3494" s="0"/>
      <c r="AP3494" s="0"/>
      <c r="AQ3494" s="0"/>
      <c r="AR3494" s="0"/>
      <c r="AS3494" s="0"/>
      <c r="AT3494" s="0"/>
      <c r="AU3494" s="0"/>
      <c r="AV3494" s="0"/>
      <c r="AW3494" s="0"/>
      <c r="AX3494" s="0"/>
      <c r="AY3494" s="0"/>
      <c r="AZ3494" s="0"/>
      <c r="BA3494" s="0"/>
      <c r="BB3494" s="0"/>
      <c r="BC3494" s="0"/>
      <c r="BD3494" s="0"/>
      <c r="BE3494" s="0"/>
      <c r="BF3494" s="0"/>
      <c r="BG3494" s="0"/>
      <c r="BH3494" s="0"/>
      <c r="BI3494" s="0"/>
      <c r="BJ3494" s="0"/>
      <c r="BK3494" s="0"/>
      <c r="BL3494" s="0"/>
      <c r="BM3494" s="0"/>
      <c r="BN3494" s="0"/>
      <c r="BO3494" s="0"/>
      <c r="BP3494" s="0"/>
      <c r="BQ3494" s="0"/>
      <c r="BR3494" s="0"/>
      <c r="BS3494" s="0"/>
      <c r="BT3494" s="0"/>
      <c r="BU3494" s="0"/>
      <c r="BV3494" s="0"/>
      <c r="BW3494" s="0"/>
      <c r="BX3494" s="0"/>
      <c r="BY3494" s="0"/>
      <c r="BZ3494" s="0"/>
      <c r="CA3494" s="0"/>
      <c r="CB3494" s="0"/>
      <c r="CC3494" s="0"/>
      <c r="CD3494" s="0"/>
      <c r="CE3494" s="0"/>
      <c r="CF3494" s="0"/>
      <c r="CG3494" s="0"/>
      <c r="CH3494" s="0"/>
      <c r="CI3494" s="0"/>
      <c r="CJ3494" s="0"/>
      <c r="CK3494" s="0"/>
      <c r="CL3494" s="0"/>
      <c r="CM3494" s="0"/>
      <c r="CN3494" s="0"/>
      <c r="CO3494" s="0"/>
      <c r="CP3494" s="0"/>
      <c r="CQ3494" s="0"/>
      <c r="CR3494" s="0"/>
      <c r="CS3494" s="0"/>
      <c r="CT3494" s="0"/>
      <c r="CU3494" s="0"/>
      <c r="CV3494" s="0"/>
      <c r="CW3494" s="0"/>
      <c r="CX3494" s="0"/>
      <c r="CY3494" s="0"/>
      <c r="CZ3494" s="0"/>
      <c r="DA3494" s="0"/>
      <c r="DB3494" s="0"/>
      <c r="DC3494" s="0"/>
      <c r="DD3494" s="0"/>
      <c r="DE3494" s="0"/>
      <c r="DF3494" s="0"/>
      <c r="DG3494" s="0"/>
      <c r="DH3494" s="0"/>
      <c r="DI3494" s="0"/>
      <c r="DJ3494" s="0"/>
      <c r="DK3494" s="0"/>
      <c r="DL3494" s="0"/>
      <c r="DM3494" s="0"/>
      <c r="DN3494" s="0"/>
      <c r="DO3494" s="0"/>
      <c r="DP3494" s="0"/>
      <c r="DQ3494" s="0"/>
      <c r="DR3494" s="0"/>
      <c r="DS3494" s="0"/>
      <c r="DT3494" s="0"/>
      <c r="DU3494" s="0"/>
      <c r="DV3494" s="0"/>
      <c r="DW3494" s="0"/>
      <c r="DX3494" s="0"/>
      <c r="DY3494" s="0"/>
      <c r="DZ3494" s="0"/>
      <c r="EA3494" s="0"/>
      <c r="EB3494" s="0"/>
      <c r="EC3494" s="0"/>
      <c r="ED3494" s="0"/>
      <c r="EE3494" s="0"/>
      <c r="EF3494" s="0"/>
      <c r="EG3494" s="0"/>
      <c r="EH3494" s="0"/>
      <c r="EI3494" s="0"/>
      <c r="EJ3494" s="0"/>
      <c r="EK3494" s="0"/>
      <c r="EL3494" s="0"/>
      <c r="EM3494" s="0"/>
      <c r="EN3494" s="0"/>
      <c r="EO3494" s="0"/>
      <c r="EP3494" s="0"/>
      <c r="EQ3494" s="0"/>
      <c r="ER3494" s="0"/>
      <c r="ES3494" s="0"/>
      <c r="ET3494" s="0"/>
      <c r="EU3494" s="0"/>
      <c r="EV3494" s="0"/>
      <c r="EW3494" s="0"/>
      <c r="EX3494" s="0"/>
      <c r="EY3494" s="0"/>
      <c r="EZ3494" s="0"/>
      <c r="FA3494" s="0"/>
      <c r="FB3494" s="0"/>
      <c r="FC3494" s="0"/>
      <c r="FD3494" s="0"/>
      <c r="FE3494" s="0"/>
      <c r="FF3494" s="0"/>
      <c r="FG3494" s="0"/>
      <c r="FH3494" s="0"/>
      <c r="FI3494" s="0"/>
      <c r="FJ3494" s="0"/>
      <c r="FK3494" s="0"/>
      <c r="FL3494" s="0"/>
      <c r="FM3494" s="0"/>
      <c r="FN3494" s="0"/>
      <c r="FO3494" s="0"/>
      <c r="FP3494" s="0"/>
      <c r="FQ3494" s="0"/>
      <c r="FR3494" s="0"/>
      <c r="FS3494" s="0"/>
      <c r="FT3494" s="0"/>
      <c r="FU3494" s="0"/>
      <c r="FV3494" s="0"/>
      <c r="FW3494" s="0"/>
      <c r="FX3494" s="0"/>
      <c r="FY3494" s="0"/>
      <c r="FZ3494" s="0"/>
      <c r="GA3494" s="0"/>
      <c r="GB3494" s="0"/>
      <c r="GC3494" s="0"/>
      <c r="GD3494" s="0"/>
      <c r="GE3494" s="0"/>
      <c r="GF3494" s="0"/>
      <c r="GG3494" s="0"/>
      <c r="GH3494" s="0"/>
      <c r="GI3494" s="0"/>
      <c r="GJ3494" s="0"/>
      <c r="GK3494" s="0"/>
      <c r="GL3494" s="0"/>
      <c r="GM3494" s="0"/>
      <c r="GN3494" s="0"/>
      <c r="GO3494" s="0"/>
      <c r="GP3494" s="0"/>
      <c r="GQ3494" s="0"/>
      <c r="GR3494" s="0"/>
      <c r="GS3494" s="0"/>
      <c r="GT3494" s="0"/>
      <c r="GU3494" s="0"/>
      <c r="GV3494" s="0"/>
      <c r="GW3494" s="0"/>
      <c r="GX3494" s="0"/>
      <c r="GY3494" s="0"/>
      <c r="GZ3494" s="0"/>
      <c r="HA3494" s="0"/>
      <c r="HB3494" s="0"/>
      <c r="HC3494" s="0"/>
      <c r="HD3494" s="0"/>
      <c r="HE3494" s="0"/>
      <c r="HF3494" s="0"/>
      <c r="HG3494" s="0"/>
      <c r="HH3494" s="0"/>
      <c r="HI3494" s="0"/>
      <c r="HJ3494" s="0"/>
      <c r="HK3494" s="0"/>
      <c r="HL3494" s="0"/>
      <c r="HM3494" s="0"/>
      <c r="HN3494" s="0"/>
      <c r="HO3494" s="0"/>
      <c r="HP3494" s="0"/>
      <c r="HQ3494" s="0"/>
      <c r="HR3494" s="0"/>
      <c r="HS3494" s="0"/>
      <c r="HT3494" s="0"/>
      <c r="HU3494" s="0"/>
      <c r="HV3494" s="0"/>
      <c r="HW3494" s="0"/>
      <c r="HX3494" s="0"/>
      <c r="HY3494" s="0"/>
      <c r="HZ3494" s="0"/>
      <c r="IA3494" s="0"/>
      <c r="IB3494" s="0"/>
      <c r="IC3494" s="0"/>
      <c r="ID3494" s="0"/>
      <c r="IE3494" s="0"/>
      <c r="IF3494" s="0"/>
      <c r="IG3494" s="0"/>
      <c r="IH3494" s="0"/>
      <c r="II3494" s="0"/>
      <c r="IJ3494" s="0"/>
      <c r="IK3494" s="0"/>
      <c r="IL3494" s="0"/>
      <c r="IM3494" s="0"/>
      <c r="IN3494" s="0"/>
      <c r="IO3494" s="0"/>
      <c r="IP3494" s="0"/>
      <c r="IQ3494" s="0"/>
      <c r="IR3494" s="0"/>
      <c r="IS3494" s="0"/>
      <c r="IT3494" s="0"/>
      <c r="IU3494" s="0"/>
      <c r="IV3494" s="0"/>
      <c r="IW3494" s="0"/>
      <c r="IX3494" s="0"/>
      <c r="IY3494" s="0"/>
      <c r="IZ3494" s="0"/>
      <c r="AMH3494" s="13"/>
    </row>
    <row r="3495" customFormat="false" ht="14.95" hidden="false" customHeight="false" outlineLevel="0" collapsed="false">
      <c r="A3495" s="16" t="n">
        <v>40404137</v>
      </c>
      <c r="B3495" s="17" t="s">
        <v>3524</v>
      </c>
      <c r="C3495" s="18" t="n">
        <v>0.25</v>
      </c>
      <c r="D3495" s="18" t="s">
        <v>2637</v>
      </c>
      <c r="E3495" s="16" t="s">
        <v>50</v>
      </c>
      <c r="F3495" s="19" t="n">
        <f aca="false">IF(C3495="",VLOOKUP(E3495,'PORTE E UCO'!$A$5:$D$46,4,0),VLOOKUP(E3495,'PORTE E UCO'!$A$5:$D$46,4,0)*C3495)</f>
        <v>4.415389</v>
      </c>
      <c r="G3495" s="20" t="n">
        <v>25.245</v>
      </c>
      <c r="H3495" s="21" t="n">
        <f aca="false">G3495*$R$2</f>
        <v>496.66083984</v>
      </c>
      <c r="I3495" s="16" t="n">
        <v>0</v>
      </c>
      <c r="J3495" s="22" t="str">
        <f aca="false">IF(I3495&gt;=1,F3495*$J$2,"")</f>
        <v/>
      </c>
      <c r="K3495" s="22" t="str">
        <f aca="false">IF(I3495&gt;=2,F3495*$K$2,"")</f>
        <v/>
      </c>
      <c r="L3495" s="22" t="str">
        <f aca="false">IF(I3495&gt;=3,F3495*$L$2,"")</f>
        <v/>
      </c>
      <c r="M3495" s="22" t="str">
        <f aca="false">IF(I3495&gt;=4,F3495*$M$2,"")</f>
        <v/>
      </c>
      <c r="N3495" s="16" t="n">
        <v>0</v>
      </c>
      <c r="O3495" s="16" t="n">
        <v>0</v>
      </c>
      <c r="P3495" s="23" t="n">
        <v>0</v>
      </c>
      <c r="Q3495" s="22"/>
      <c r="R3495" s="38"/>
      <c r="S3495" s="25" t="n">
        <f aca="false">SUM(F3495,H3495,J3495,K3495,L3495,M3495)</f>
        <v>501.07622884</v>
      </c>
      <c r="T3495" s="25" t="n">
        <f aca="false">SUM(F3495,H3495,J3495,K3495,L3495,M3495,Q3495)</f>
        <v>501.07622884</v>
      </c>
      <c r="U3495" s="0"/>
      <c r="V3495" s="0"/>
      <c r="W3495" s="0"/>
      <c r="X3495" s="0"/>
      <c r="Y3495" s="0"/>
      <c r="Z3495" s="0"/>
      <c r="AA3495" s="0"/>
      <c r="AB3495" s="0"/>
      <c r="AC3495" s="0"/>
      <c r="AD3495" s="0"/>
      <c r="AE3495" s="0"/>
      <c r="AF3495" s="0"/>
      <c r="AG3495" s="0"/>
      <c r="AH3495" s="0"/>
      <c r="AI3495" s="0"/>
      <c r="AJ3495" s="0"/>
      <c r="AK3495" s="0"/>
      <c r="AL3495" s="0"/>
      <c r="AM3495" s="0"/>
      <c r="AN3495" s="0"/>
      <c r="AO3495" s="0"/>
      <c r="AP3495" s="0"/>
      <c r="AQ3495" s="0"/>
      <c r="AR3495" s="0"/>
      <c r="AS3495" s="0"/>
      <c r="AT3495" s="0"/>
      <c r="AU3495" s="0"/>
      <c r="AV3495" s="0"/>
      <c r="AW3495" s="0"/>
      <c r="AX3495" s="0"/>
      <c r="AY3495" s="0"/>
      <c r="AZ3495" s="0"/>
      <c r="BA3495" s="0"/>
      <c r="BB3495" s="0"/>
      <c r="BC3495" s="0"/>
      <c r="BD3495" s="0"/>
      <c r="BE3495" s="0"/>
      <c r="BF3495" s="0"/>
      <c r="BG3495" s="0"/>
      <c r="BH3495" s="0"/>
      <c r="BI3495" s="0"/>
      <c r="BJ3495" s="0"/>
      <c r="BK3495" s="0"/>
      <c r="BL3495" s="0"/>
      <c r="BM3495" s="0"/>
      <c r="BN3495" s="0"/>
      <c r="BO3495" s="0"/>
      <c r="BP3495" s="0"/>
      <c r="BQ3495" s="0"/>
      <c r="BR3495" s="0"/>
      <c r="BS3495" s="0"/>
      <c r="BT3495" s="0"/>
      <c r="BU3495" s="0"/>
      <c r="BV3495" s="0"/>
      <c r="BW3495" s="0"/>
      <c r="BX3495" s="0"/>
      <c r="BY3495" s="0"/>
      <c r="BZ3495" s="0"/>
      <c r="CA3495" s="0"/>
      <c r="CB3495" s="0"/>
      <c r="CC3495" s="0"/>
      <c r="CD3495" s="0"/>
      <c r="CE3495" s="0"/>
      <c r="CF3495" s="0"/>
      <c r="CG3495" s="0"/>
      <c r="CH3495" s="0"/>
      <c r="CI3495" s="0"/>
      <c r="CJ3495" s="0"/>
      <c r="CK3495" s="0"/>
      <c r="CL3495" s="0"/>
      <c r="CM3495" s="0"/>
      <c r="CN3495" s="0"/>
      <c r="CO3495" s="0"/>
      <c r="CP3495" s="0"/>
      <c r="CQ3495" s="0"/>
      <c r="CR3495" s="0"/>
      <c r="CS3495" s="0"/>
      <c r="CT3495" s="0"/>
      <c r="CU3495" s="0"/>
      <c r="CV3495" s="0"/>
      <c r="CW3495" s="0"/>
      <c r="CX3495" s="0"/>
      <c r="CY3495" s="0"/>
      <c r="CZ3495" s="0"/>
      <c r="DA3495" s="0"/>
      <c r="DB3495" s="0"/>
      <c r="DC3495" s="0"/>
      <c r="DD3495" s="0"/>
      <c r="DE3495" s="0"/>
      <c r="DF3495" s="0"/>
      <c r="DG3495" s="0"/>
      <c r="DH3495" s="0"/>
      <c r="DI3495" s="0"/>
      <c r="DJ3495" s="0"/>
      <c r="DK3495" s="0"/>
      <c r="DL3495" s="0"/>
      <c r="DM3495" s="0"/>
      <c r="DN3495" s="0"/>
      <c r="DO3495" s="0"/>
      <c r="DP3495" s="0"/>
      <c r="DQ3495" s="0"/>
      <c r="DR3495" s="0"/>
      <c r="DS3495" s="0"/>
      <c r="DT3495" s="0"/>
      <c r="DU3495" s="0"/>
      <c r="DV3495" s="0"/>
      <c r="DW3495" s="0"/>
      <c r="DX3495" s="0"/>
      <c r="DY3495" s="0"/>
      <c r="DZ3495" s="0"/>
      <c r="EA3495" s="0"/>
      <c r="EB3495" s="0"/>
      <c r="EC3495" s="0"/>
      <c r="ED3495" s="0"/>
      <c r="EE3495" s="0"/>
      <c r="EF3495" s="0"/>
      <c r="EG3495" s="0"/>
      <c r="EH3495" s="0"/>
      <c r="EI3495" s="0"/>
      <c r="EJ3495" s="0"/>
      <c r="EK3495" s="0"/>
      <c r="EL3495" s="0"/>
      <c r="EM3495" s="0"/>
      <c r="EN3495" s="0"/>
      <c r="EO3495" s="0"/>
      <c r="EP3495" s="0"/>
      <c r="EQ3495" s="0"/>
      <c r="ER3495" s="0"/>
      <c r="ES3495" s="0"/>
      <c r="ET3495" s="0"/>
      <c r="EU3495" s="0"/>
      <c r="EV3495" s="0"/>
      <c r="EW3495" s="0"/>
      <c r="EX3495" s="0"/>
      <c r="EY3495" s="0"/>
      <c r="EZ3495" s="0"/>
      <c r="FA3495" s="0"/>
      <c r="FB3495" s="0"/>
      <c r="FC3495" s="0"/>
      <c r="FD3495" s="0"/>
      <c r="FE3495" s="0"/>
      <c r="FF3495" s="0"/>
      <c r="FG3495" s="0"/>
      <c r="FH3495" s="0"/>
      <c r="FI3495" s="0"/>
      <c r="FJ3495" s="0"/>
      <c r="FK3495" s="0"/>
      <c r="FL3495" s="0"/>
      <c r="FM3495" s="0"/>
      <c r="FN3495" s="0"/>
      <c r="FO3495" s="0"/>
      <c r="FP3495" s="0"/>
      <c r="FQ3495" s="0"/>
      <c r="FR3495" s="0"/>
      <c r="FS3495" s="0"/>
      <c r="FT3495" s="0"/>
      <c r="FU3495" s="0"/>
      <c r="FV3495" s="0"/>
      <c r="FW3495" s="0"/>
      <c r="FX3495" s="0"/>
      <c r="FY3495" s="0"/>
      <c r="FZ3495" s="0"/>
      <c r="GA3495" s="0"/>
      <c r="GB3495" s="0"/>
      <c r="GC3495" s="0"/>
      <c r="GD3495" s="0"/>
      <c r="GE3495" s="0"/>
      <c r="GF3495" s="0"/>
      <c r="GG3495" s="0"/>
      <c r="GH3495" s="0"/>
      <c r="GI3495" s="0"/>
      <c r="GJ3495" s="0"/>
      <c r="GK3495" s="0"/>
      <c r="GL3495" s="0"/>
      <c r="GM3495" s="0"/>
      <c r="GN3495" s="0"/>
      <c r="GO3495" s="0"/>
      <c r="GP3495" s="0"/>
      <c r="GQ3495" s="0"/>
      <c r="GR3495" s="0"/>
      <c r="GS3495" s="0"/>
      <c r="GT3495" s="0"/>
      <c r="GU3495" s="0"/>
      <c r="GV3495" s="0"/>
      <c r="GW3495" s="0"/>
      <c r="GX3495" s="0"/>
      <c r="GY3495" s="0"/>
      <c r="GZ3495" s="0"/>
      <c r="HA3495" s="0"/>
      <c r="HB3495" s="0"/>
      <c r="HC3495" s="0"/>
      <c r="HD3495" s="0"/>
      <c r="HE3495" s="0"/>
      <c r="HF3495" s="0"/>
      <c r="HG3495" s="0"/>
      <c r="HH3495" s="0"/>
      <c r="HI3495" s="0"/>
      <c r="HJ3495" s="0"/>
      <c r="HK3495" s="0"/>
      <c r="HL3495" s="0"/>
      <c r="HM3495" s="0"/>
      <c r="HN3495" s="0"/>
      <c r="HO3495" s="0"/>
      <c r="HP3495" s="0"/>
      <c r="HQ3495" s="0"/>
      <c r="HR3495" s="0"/>
      <c r="HS3495" s="0"/>
      <c r="HT3495" s="0"/>
      <c r="HU3495" s="0"/>
      <c r="HV3495" s="0"/>
      <c r="HW3495" s="0"/>
      <c r="HX3495" s="0"/>
      <c r="HY3495" s="0"/>
      <c r="HZ3495" s="0"/>
      <c r="IA3495" s="0"/>
      <c r="IB3495" s="0"/>
      <c r="IC3495" s="0"/>
      <c r="ID3495" s="0"/>
      <c r="IE3495" s="0"/>
      <c r="IF3495" s="0"/>
      <c r="IG3495" s="0"/>
      <c r="IH3495" s="0"/>
      <c r="II3495" s="0"/>
      <c r="IJ3495" s="0"/>
      <c r="IK3495" s="0"/>
      <c r="IL3495" s="0"/>
      <c r="IM3495" s="0"/>
      <c r="IN3495" s="0"/>
      <c r="IO3495" s="0"/>
      <c r="IP3495" s="0"/>
      <c r="IQ3495" s="0"/>
      <c r="IR3495" s="0"/>
      <c r="IS3495" s="0"/>
      <c r="IT3495" s="0"/>
      <c r="IU3495" s="0"/>
      <c r="IV3495" s="0"/>
      <c r="IW3495" s="0"/>
      <c r="IX3495" s="0"/>
      <c r="IY3495" s="0"/>
      <c r="IZ3495" s="0"/>
      <c r="AMH3495" s="13"/>
    </row>
    <row r="3496" customFormat="false" ht="14.95" hidden="false" customHeight="false" outlineLevel="0" collapsed="false">
      <c r="A3496" s="27" t="n">
        <v>40404145</v>
      </c>
      <c r="B3496" s="28" t="s">
        <v>3525</v>
      </c>
      <c r="C3496" s="29" t="n">
        <v>0.25</v>
      </c>
      <c r="D3496" s="29" t="s">
        <v>2637</v>
      </c>
      <c r="E3496" s="27" t="s">
        <v>50</v>
      </c>
      <c r="F3496" s="19" t="n">
        <f aca="false">IF(C3496="",VLOOKUP(E3496,'PORTE E UCO'!$A$5:$D$46,4,0),VLOOKUP(E3496,'PORTE E UCO'!$A$5:$D$46,4,0)*C3496)</f>
        <v>4.415389</v>
      </c>
      <c r="G3496" s="30" t="n">
        <v>25.245</v>
      </c>
      <c r="H3496" s="21" t="n">
        <f aca="false">G3496*$R$2</f>
        <v>496.66083984</v>
      </c>
      <c r="I3496" s="27" t="n">
        <v>0</v>
      </c>
      <c r="J3496" s="22" t="str">
        <f aca="false">IF(I3496&gt;=1,F3496*$J$2,"")</f>
        <v/>
      </c>
      <c r="K3496" s="22" t="str">
        <f aca="false">IF(I3496&gt;=2,F3496*$K$2,"")</f>
        <v/>
      </c>
      <c r="L3496" s="22" t="str">
        <f aca="false">IF(I3496&gt;=3,F3496*$L$2,"")</f>
        <v/>
      </c>
      <c r="M3496" s="22" t="str">
        <f aca="false">IF(I3496&gt;=4,F3496*$M$2,"")</f>
        <v/>
      </c>
      <c r="N3496" s="27" t="n">
        <v>0</v>
      </c>
      <c r="O3496" s="27" t="n">
        <v>0</v>
      </c>
      <c r="P3496" s="31" t="n">
        <v>0</v>
      </c>
      <c r="Q3496" s="32"/>
      <c r="R3496" s="38"/>
      <c r="S3496" s="25" t="n">
        <f aca="false">SUM(F3496,H3496,J3496,K3496,L3496,M3496)</f>
        <v>501.07622884</v>
      </c>
      <c r="T3496" s="25" t="n">
        <f aca="false">SUM(F3496,H3496,J3496,K3496,L3496,M3496,Q3496)</f>
        <v>501.07622884</v>
      </c>
      <c r="U3496" s="0"/>
      <c r="V3496" s="0"/>
      <c r="W3496" s="0"/>
      <c r="X3496" s="0"/>
      <c r="Y3496" s="0"/>
      <c r="Z3496" s="0"/>
      <c r="AA3496" s="0"/>
      <c r="AB3496" s="0"/>
      <c r="AC3496" s="0"/>
      <c r="AD3496" s="0"/>
      <c r="AE3496" s="0"/>
      <c r="AF3496" s="0"/>
      <c r="AG3496" s="0"/>
      <c r="AH3496" s="0"/>
      <c r="AI3496" s="0"/>
      <c r="AJ3496" s="0"/>
      <c r="AK3496" s="0"/>
      <c r="AL3496" s="0"/>
      <c r="AM3496" s="0"/>
      <c r="AN3496" s="0"/>
      <c r="AO3496" s="0"/>
      <c r="AP3496" s="0"/>
      <c r="AQ3496" s="0"/>
      <c r="AR3496" s="0"/>
      <c r="AS3496" s="0"/>
      <c r="AT3496" s="0"/>
      <c r="AU3496" s="0"/>
      <c r="AV3496" s="0"/>
      <c r="AW3496" s="0"/>
      <c r="AX3496" s="0"/>
      <c r="AY3496" s="0"/>
      <c r="AZ3496" s="0"/>
      <c r="BA3496" s="0"/>
      <c r="BB3496" s="0"/>
      <c r="BC3496" s="0"/>
      <c r="BD3496" s="0"/>
      <c r="BE3496" s="0"/>
      <c r="BF3496" s="0"/>
      <c r="BG3496" s="0"/>
      <c r="BH3496" s="0"/>
      <c r="BI3496" s="0"/>
      <c r="BJ3496" s="0"/>
      <c r="BK3496" s="0"/>
      <c r="BL3496" s="0"/>
      <c r="BM3496" s="0"/>
      <c r="BN3496" s="0"/>
      <c r="BO3496" s="0"/>
      <c r="BP3496" s="0"/>
      <c r="BQ3496" s="0"/>
      <c r="BR3496" s="0"/>
      <c r="BS3496" s="0"/>
      <c r="BT3496" s="0"/>
      <c r="BU3496" s="0"/>
      <c r="BV3496" s="0"/>
      <c r="BW3496" s="0"/>
      <c r="BX3496" s="0"/>
      <c r="BY3496" s="0"/>
      <c r="BZ3496" s="0"/>
      <c r="CA3496" s="0"/>
      <c r="CB3496" s="0"/>
      <c r="CC3496" s="0"/>
      <c r="CD3496" s="0"/>
      <c r="CE3496" s="0"/>
      <c r="CF3496" s="0"/>
      <c r="CG3496" s="0"/>
      <c r="CH3496" s="0"/>
      <c r="CI3496" s="0"/>
      <c r="CJ3496" s="0"/>
      <c r="CK3496" s="0"/>
      <c r="CL3496" s="0"/>
      <c r="CM3496" s="0"/>
      <c r="CN3496" s="0"/>
      <c r="CO3496" s="0"/>
      <c r="CP3496" s="0"/>
      <c r="CQ3496" s="0"/>
      <c r="CR3496" s="0"/>
      <c r="CS3496" s="0"/>
      <c r="CT3496" s="0"/>
      <c r="CU3496" s="0"/>
      <c r="CV3496" s="0"/>
      <c r="CW3496" s="0"/>
      <c r="CX3496" s="0"/>
      <c r="CY3496" s="0"/>
      <c r="CZ3496" s="0"/>
      <c r="DA3496" s="0"/>
      <c r="DB3496" s="0"/>
      <c r="DC3496" s="0"/>
      <c r="DD3496" s="0"/>
      <c r="DE3496" s="0"/>
      <c r="DF3496" s="0"/>
      <c r="DG3496" s="0"/>
      <c r="DH3496" s="0"/>
      <c r="DI3496" s="0"/>
      <c r="DJ3496" s="0"/>
      <c r="DK3496" s="0"/>
      <c r="DL3496" s="0"/>
      <c r="DM3496" s="0"/>
      <c r="DN3496" s="0"/>
      <c r="DO3496" s="0"/>
      <c r="DP3496" s="0"/>
      <c r="DQ3496" s="0"/>
      <c r="DR3496" s="0"/>
      <c r="DS3496" s="0"/>
      <c r="DT3496" s="0"/>
      <c r="DU3496" s="0"/>
      <c r="DV3496" s="0"/>
      <c r="DW3496" s="0"/>
      <c r="DX3496" s="0"/>
      <c r="DY3496" s="0"/>
      <c r="DZ3496" s="0"/>
      <c r="EA3496" s="0"/>
      <c r="EB3496" s="0"/>
      <c r="EC3496" s="0"/>
      <c r="ED3496" s="0"/>
      <c r="EE3496" s="0"/>
      <c r="EF3496" s="0"/>
      <c r="EG3496" s="0"/>
      <c r="EH3496" s="0"/>
      <c r="EI3496" s="0"/>
      <c r="EJ3496" s="0"/>
      <c r="EK3496" s="0"/>
      <c r="EL3496" s="0"/>
      <c r="EM3496" s="0"/>
      <c r="EN3496" s="0"/>
      <c r="EO3496" s="0"/>
      <c r="EP3496" s="0"/>
      <c r="EQ3496" s="0"/>
      <c r="ER3496" s="0"/>
      <c r="ES3496" s="0"/>
      <c r="ET3496" s="0"/>
      <c r="EU3496" s="0"/>
      <c r="EV3496" s="0"/>
      <c r="EW3496" s="0"/>
      <c r="EX3496" s="0"/>
      <c r="EY3496" s="0"/>
      <c r="EZ3496" s="0"/>
      <c r="FA3496" s="0"/>
      <c r="FB3496" s="0"/>
      <c r="FC3496" s="0"/>
      <c r="FD3496" s="0"/>
      <c r="FE3496" s="0"/>
      <c r="FF3496" s="0"/>
      <c r="FG3496" s="0"/>
      <c r="FH3496" s="0"/>
      <c r="FI3496" s="0"/>
      <c r="FJ3496" s="0"/>
      <c r="FK3496" s="0"/>
      <c r="FL3496" s="0"/>
      <c r="FM3496" s="0"/>
      <c r="FN3496" s="0"/>
      <c r="FO3496" s="0"/>
      <c r="FP3496" s="0"/>
      <c r="FQ3496" s="0"/>
      <c r="FR3496" s="0"/>
      <c r="FS3496" s="0"/>
      <c r="FT3496" s="0"/>
      <c r="FU3496" s="0"/>
      <c r="FV3496" s="0"/>
      <c r="FW3496" s="0"/>
      <c r="FX3496" s="0"/>
      <c r="FY3496" s="0"/>
      <c r="FZ3496" s="0"/>
      <c r="GA3496" s="0"/>
      <c r="GB3496" s="0"/>
      <c r="GC3496" s="0"/>
      <c r="GD3496" s="0"/>
      <c r="GE3496" s="0"/>
      <c r="GF3496" s="0"/>
      <c r="GG3496" s="0"/>
      <c r="GH3496" s="0"/>
      <c r="GI3496" s="0"/>
      <c r="GJ3496" s="0"/>
      <c r="GK3496" s="0"/>
      <c r="GL3496" s="0"/>
      <c r="GM3496" s="0"/>
      <c r="GN3496" s="0"/>
      <c r="GO3496" s="0"/>
      <c r="GP3496" s="0"/>
      <c r="GQ3496" s="0"/>
      <c r="GR3496" s="0"/>
      <c r="GS3496" s="0"/>
      <c r="GT3496" s="0"/>
      <c r="GU3496" s="0"/>
      <c r="GV3496" s="0"/>
      <c r="GW3496" s="0"/>
      <c r="GX3496" s="0"/>
      <c r="GY3496" s="0"/>
      <c r="GZ3496" s="0"/>
      <c r="HA3496" s="0"/>
      <c r="HB3496" s="0"/>
      <c r="HC3496" s="0"/>
      <c r="HD3496" s="0"/>
      <c r="HE3496" s="0"/>
      <c r="HF3496" s="0"/>
      <c r="HG3496" s="0"/>
      <c r="HH3496" s="0"/>
      <c r="HI3496" s="0"/>
      <c r="HJ3496" s="0"/>
      <c r="HK3496" s="0"/>
      <c r="HL3496" s="0"/>
      <c r="HM3496" s="0"/>
      <c r="HN3496" s="0"/>
      <c r="HO3496" s="0"/>
      <c r="HP3496" s="0"/>
      <c r="HQ3496" s="0"/>
      <c r="HR3496" s="0"/>
      <c r="HS3496" s="0"/>
      <c r="HT3496" s="0"/>
      <c r="HU3496" s="0"/>
      <c r="HV3496" s="0"/>
      <c r="HW3496" s="0"/>
      <c r="HX3496" s="0"/>
      <c r="HY3496" s="0"/>
      <c r="HZ3496" s="0"/>
      <c r="IA3496" s="0"/>
      <c r="IB3496" s="0"/>
      <c r="IC3496" s="0"/>
      <c r="ID3496" s="0"/>
      <c r="IE3496" s="0"/>
      <c r="IF3496" s="0"/>
      <c r="IG3496" s="0"/>
      <c r="IH3496" s="0"/>
      <c r="II3496" s="0"/>
      <c r="IJ3496" s="0"/>
      <c r="IK3496" s="0"/>
      <c r="IL3496" s="0"/>
      <c r="IM3496" s="0"/>
      <c r="IN3496" s="0"/>
      <c r="IO3496" s="0"/>
      <c r="IP3496" s="0"/>
      <c r="IQ3496" s="0"/>
      <c r="IR3496" s="0"/>
      <c r="IS3496" s="0"/>
      <c r="IT3496" s="0"/>
      <c r="IU3496" s="0"/>
      <c r="IV3496" s="0"/>
      <c r="IW3496" s="0"/>
      <c r="IX3496" s="0"/>
      <c r="IY3496" s="0"/>
      <c r="IZ3496" s="0"/>
      <c r="AMH3496" s="13"/>
    </row>
    <row r="3497" customFormat="false" ht="13.8" hidden="false" customHeight="false" outlineLevel="0" collapsed="false">
      <c r="A3497" s="16" t="n">
        <v>40404153</v>
      </c>
      <c r="B3497" s="17" t="s">
        <v>3526</v>
      </c>
      <c r="C3497" s="18" t="n">
        <v>0.25</v>
      </c>
      <c r="D3497" s="18" t="s">
        <v>2637</v>
      </c>
      <c r="E3497" s="16" t="s">
        <v>50</v>
      </c>
      <c r="F3497" s="19" t="n">
        <f aca="false">IF(C3497="",VLOOKUP(E3497,'PORTE E UCO'!$A$5:$D$46,4,0),VLOOKUP(E3497,'PORTE E UCO'!$A$5:$D$46,4,0)*C3497)</f>
        <v>4.415389</v>
      </c>
      <c r="G3497" s="20" t="n">
        <v>25.245</v>
      </c>
      <c r="H3497" s="21" t="n">
        <f aca="false">G3497*$R$2</f>
        <v>496.66083984</v>
      </c>
      <c r="I3497" s="16" t="n">
        <v>0</v>
      </c>
      <c r="J3497" s="22" t="str">
        <f aca="false">IF(I3497&gt;=1,F3497*$J$2,"")</f>
        <v/>
      </c>
      <c r="K3497" s="22" t="str">
        <f aca="false">IF(I3497&gt;=2,F3497*$K$2,"")</f>
        <v/>
      </c>
      <c r="L3497" s="22" t="str">
        <f aca="false">IF(I3497&gt;=3,F3497*$L$2,"")</f>
        <v/>
      </c>
      <c r="M3497" s="22" t="str">
        <f aca="false">IF(I3497&gt;=4,F3497*$M$2,"")</f>
        <v/>
      </c>
      <c r="N3497" s="16" t="n">
        <v>0</v>
      </c>
      <c r="O3497" s="16" t="n">
        <v>0</v>
      </c>
      <c r="P3497" s="23" t="n">
        <v>0</v>
      </c>
      <c r="Q3497" s="22"/>
      <c r="R3497" s="38"/>
      <c r="S3497" s="25" t="n">
        <f aca="false">SUM(F3497,H3497,J3497,K3497,L3497,M3497)</f>
        <v>501.07622884</v>
      </c>
      <c r="T3497" s="25" t="n">
        <f aca="false">SUM(F3497,H3497,J3497,K3497,L3497,M3497,Q3497)</f>
        <v>501.07622884</v>
      </c>
      <c r="U3497" s="0"/>
      <c r="V3497" s="0"/>
      <c r="W3497" s="0"/>
      <c r="X3497" s="0"/>
      <c r="Y3497" s="0"/>
      <c r="Z3497" s="0"/>
      <c r="AA3497" s="0"/>
      <c r="AB3497" s="0"/>
      <c r="AC3497" s="0"/>
      <c r="AD3497" s="0"/>
      <c r="AE3497" s="0"/>
      <c r="AF3497" s="0"/>
      <c r="AG3497" s="0"/>
      <c r="AH3497" s="0"/>
      <c r="AI3497" s="0"/>
      <c r="AJ3497" s="0"/>
      <c r="AK3497" s="0"/>
      <c r="AL3497" s="0"/>
      <c r="AM3497" s="0"/>
      <c r="AN3497" s="0"/>
      <c r="AO3497" s="0"/>
      <c r="AP3497" s="0"/>
      <c r="AQ3497" s="0"/>
      <c r="AR3497" s="0"/>
      <c r="AS3497" s="0"/>
      <c r="AT3497" s="0"/>
      <c r="AU3497" s="0"/>
      <c r="AV3497" s="0"/>
      <c r="AW3497" s="0"/>
      <c r="AX3497" s="0"/>
      <c r="AY3497" s="0"/>
      <c r="AZ3497" s="0"/>
      <c r="BA3497" s="0"/>
      <c r="BB3497" s="0"/>
      <c r="BC3497" s="0"/>
      <c r="BD3497" s="0"/>
      <c r="BE3497" s="0"/>
      <c r="BF3497" s="0"/>
      <c r="BG3497" s="0"/>
      <c r="BH3497" s="0"/>
      <c r="BI3497" s="0"/>
      <c r="BJ3497" s="0"/>
      <c r="BK3497" s="0"/>
      <c r="BL3497" s="0"/>
      <c r="BM3497" s="0"/>
      <c r="BN3497" s="0"/>
      <c r="BO3497" s="0"/>
      <c r="BP3497" s="0"/>
      <c r="BQ3497" s="0"/>
      <c r="BR3497" s="0"/>
      <c r="BS3497" s="0"/>
      <c r="BT3497" s="0"/>
      <c r="BU3497" s="0"/>
      <c r="BV3497" s="0"/>
      <c r="BW3497" s="0"/>
      <c r="BX3497" s="0"/>
      <c r="BY3497" s="0"/>
      <c r="BZ3497" s="0"/>
      <c r="CA3497" s="0"/>
      <c r="CB3497" s="0"/>
      <c r="CC3497" s="0"/>
      <c r="CD3497" s="0"/>
      <c r="CE3497" s="0"/>
      <c r="CF3497" s="0"/>
      <c r="CG3497" s="0"/>
      <c r="CH3497" s="0"/>
      <c r="CI3497" s="0"/>
      <c r="CJ3497" s="0"/>
      <c r="CK3497" s="0"/>
      <c r="CL3497" s="0"/>
      <c r="CM3497" s="0"/>
      <c r="CN3497" s="0"/>
      <c r="CO3497" s="0"/>
      <c r="CP3497" s="0"/>
      <c r="CQ3497" s="0"/>
      <c r="CR3497" s="0"/>
      <c r="CS3497" s="0"/>
      <c r="CT3497" s="0"/>
      <c r="CU3497" s="0"/>
      <c r="CV3497" s="0"/>
      <c r="CW3497" s="0"/>
      <c r="CX3497" s="0"/>
      <c r="CY3497" s="0"/>
      <c r="CZ3497" s="0"/>
      <c r="DA3497" s="0"/>
      <c r="DB3497" s="0"/>
      <c r="DC3497" s="0"/>
      <c r="DD3497" s="0"/>
      <c r="DE3497" s="0"/>
      <c r="DF3497" s="0"/>
      <c r="DG3497" s="0"/>
      <c r="DH3497" s="0"/>
      <c r="DI3497" s="0"/>
      <c r="DJ3497" s="0"/>
      <c r="DK3497" s="0"/>
      <c r="DL3497" s="0"/>
      <c r="DM3497" s="0"/>
      <c r="DN3497" s="0"/>
      <c r="DO3497" s="0"/>
      <c r="DP3497" s="0"/>
      <c r="DQ3497" s="0"/>
      <c r="DR3497" s="0"/>
      <c r="DS3497" s="0"/>
      <c r="DT3497" s="0"/>
      <c r="DU3497" s="0"/>
      <c r="DV3497" s="0"/>
      <c r="DW3497" s="0"/>
      <c r="DX3497" s="0"/>
      <c r="DY3497" s="0"/>
      <c r="DZ3497" s="0"/>
      <c r="EA3497" s="0"/>
      <c r="EB3497" s="0"/>
      <c r="EC3497" s="0"/>
      <c r="ED3497" s="0"/>
      <c r="EE3497" s="0"/>
      <c r="EF3497" s="0"/>
      <c r="EG3497" s="0"/>
      <c r="EH3497" s="0"/>
      <c r="EI3497" s="0"/>
      <c r="EJ3497" s="0"/>
      <c r="EK3497" s="0"/>
      <c r="EL3497" s="0"/>
      <c r="EM3497" s="0"/>
      <c r="EN3497" s="0"/>
      <c r="EO3497" s="0"/>
      <c r="EP3497" s="0"/>
      <c r="EQ3497" s="0"/>
      <c r="ER3497" s="0"/>
      <c r="ES3497" s="0"/>
      <c r="ET3497" s="0"/>
      <c r="EU3497" s="0"/>
      <c r="EV3497" s="0"/>
      <c r="EW3497" s="0"/>
      <c r="EX3497" s="0"/>
      <c r="EY3497" s="0"/>
      <c r="EZ3497" s="0"/>
      <c r="FA3497" s="0"/>
      <c r="FB3497" s="0"/>
      <c r="FC3497" s="0"/>
      <c r="FD3497" s="0"/>
      <c r="FE3497" s="0"/>
      <c r="FF3497" s="0"/>
      <c r="FG3497" s="0"/>
      <c r="FH3497" s="0"/>
      <c r="FI3497" s="0"/>
      <c r="FJ3497" s="0"/>
      <c r="FK3497" s="0"/>
      <c r="FL3497" s="0"/>
      <c r="FM3497" s="0"/>
      <c r="FN3497" s="0"/>
      <c r="FO3497" s="0"/>
      <c r="FP3497" s="0"/>
      <c r="FQ3497" s="0"/>
      <c r="FR3497" s="0"/>
      <c r="FS3497" s="0"/>
      <c r="FT3497" s="0"/>
      <c r="FU3497" s="0"/>
      <c r="FV3497" s="0"/>
      <c r="FW3497" s="0"/>
      <c r="FX3497" s="0"/>
      <c r="FY3497" s="0"/>
      <c r="FZ3497" s="0"/>
      <c r="GA3497" s="0"/>
      <c r="GB3497" s="0"/>
      <c r="GC3497" s="0"/>
      <c r="GD3497" s="0"/>
      <c r="GE3497" s="0"/>
      <c r="GF3497" s="0"/>
      <c r="GG3497" s="0"/>
      <c r="GH3497" s="0"/>
      <c r="GI3497" s="0"/>
      <c r="GJ3497" s="0"/>
      <c r="GK3497" s="0"/>
      <c r="GL3497" s="0"/>
      <c r="GM3497" s="0"/>
      <c r="GN3497" s="0"/>
      <c r="GO3497" s="0"/>
      <c r="GP3497" s="0"/>
      <c r="GQ3497" s="0"/>
      <c r="GR3497" s="0"/>
      <c r="GS3497" s="0"/>
      <c r="GT3497" s="0"/>
      <c r="GU3497" s="0"/>
      <c r="GV3497" s="0"/>
      <c r="GW3497" s="0"/>
      <c r="GX3497" s="0"/>
      <c r="GY3497" s="0"/>
      <c r="GZ3497" s="0"/>
      <c r="HA3497" s="0"/>
      <c r="HB3497" s="0"/>
      <c r="HC3497" s="0"/>
      <c r="HD3497" s="0"/>
      <c r="HE3497" s="0"/>
      <c r="HF3497" s="0"/>
      <c r="HG3497" s="0"/>
      <c r="HH3497" s="0"/>
      <c r="HI3497" s="0"/>
      <c r="HJ3497" s="0"/>
      <c r="HK3497" s="0"/>
      <c r="HL3497" s="0"/>
      <c r="HM3497" s="0"/>
      <c r="HN3497" s="0"/>
      <c r="HO3497" s="0"/>
      <c r="HP3497" s="0"/>
      <c r="HQ3497" s="0"/>
      <c r="HR3497" s="0"/>
      <c r="HS3497" s="0"/>
      <c r="HT3497" s="0"/>
      <c r="HU3497" s="0"/>
      <c r="HV3497" s="0"/>
      <c r="HW3497" s="0"/>
      <c r="HX3497" s="0"/>
      <c r="HY3497" s="0"/>
      <c r="HZ3497" s="0"/>
      <c r="IA3497" s="0"/>
      <c r="IB3497" s="0"/>
      <c r="IC3497" s="0"/>
      <c r="ID3497" s="0"/>
      <c r="IE3497" s="0"/>
      <c r="IF3497" s="0"/>
      <c r="IG3497" s="0"/>
      <c r="IH3497" s="0"/>
      <c r="II3497" s="0"/>
      <c r="IJ3497" s="0"/>
      <c r="IK3497" s="0"/>
      <c r="IL3497" s="0"/>
      <c r="IM3497" s="0"/>
      <c r="IN3497" s="0"/>
      <c r="IO3497" s="0"/>
      <c r="IP3497" s="0"/>
      <c r="IQ3497" s="0"/>
      <c r="IR3497" s="0"/>
      <c r="IS3497" s="0"/>
      <c r="IT3497" s="0"/>
      <c r="IU3497" s="0"/>
      <c r="IV3497" s="0"/>
      <c r="IW3497" s="0"/>
      <c r="IX3497" s="0"/>
      <c r="IY3497" s="0"/>
      <c r="IZ3497" s="0"/>
      <c r="AMH3497" s="13"/>
    </row>
    <row r="3498" customFormat="false" ht="13.8" hidden="false" customHeight="false" outlineLevel="0" collapsed="false">
      <c r="A3498" s="27" t="n">
        <v>40404161</v>
      </c>
      <c r="B3498" s="28" t="s">
        <v>3527</v>
      </c>
      <c r="C3498" s="29" t="n">
        <v>0.25</v>
      </c>
      <c r="D3498" s="29" t="s">
        <v>2637</v>
      </c>
      <c r="E3498" s="27" t="s">
        <v>50</v>
      </c>
      <c r="F3498" s="19" t="n">
        <f aca="false">IF(C3498="",VLOOKUP(E3498,'PORTE E UCO'!$A$5:$D$46,4,0),VLOOKUP(E3498,'PORTE E UCO'!$A$5:$D$46,4,0)*C3498)</f>
        <v>4.415389</v>
      </c>
      <c r="G3498" s="30" t="n">
        <v>25.245</v>
      </c>
      <c r="H3498" s="21" t="n">
        <f aca="false">G3498*$R$2</f>
        <v>496.66083984</v>
      </c>
      <c r="I3498" s="27" t="n">
        <v>0</v>
      </c>
      <c r="J3498" s="22" t="str">
        <f aca="false">IF(I3498&gt;=1,F3498*$J$2,"")</f>
        <v/>
      </c>
      <c r="K3498" s="22" t="str">
        <f aca="false">IF(I3498&gt;=2,F3498*$K$2,"")</f>
        <v/>
      </c>
      <c r="L3498" s="22" t="str">
        <f aca="false">IF(I3498&gt;=3,F3498*$L$2,"")</f>
        <v/>
      </c>
      <c r="M3498" s="22" t="str">
        <f aca="false">IF(I3498&gt;=4,F3498*$M$2,"")</f>
        <v/>
      </c>
      <c r="N3498" s="27" t="n">
        <v>0</v>
      </c>
      <c r="O3498" s="27" t="n">
        <v>0</v>
      </c>
      <c r="P3498" s="31" t="n">
        <v>0</v>
      </c>
      <c r="Q3498" s="32"/>
      <c r="R3498" s="38"/>
      <c r="S3498" s="25" t="n">
        <f aca="false">SUM(F3498,H3498,J3498,K3498,L3498,M3498)</f>
        <v>501.07622884</v>
      </c>
      <c r="T3498" s="25" t="n">
        <f aca="false">SUM(F3498,H3498,J3498,K3498,L3498,M3498,Q3498)</f>
        <v>501.07622884</v>
      </c>
      <c r="U3498" s="0"/>
      <c r="V3498" s="0"/>
      <c r="W3498" s="0"/>
      <c r="X3498" s="0"/>
      <c r="Y3498" s="0"/>
      <c r="Z3498" s="0"/>
      <c r="AA3498" s="0"/>
      <c r="AB3498" s="0"/>
      <c r="AC3498" s="0"/>
      <c r="AD3498" s="0"/>
      <c r="AE3498" s="0"/>
      <c r="AF3498" s="0"/>
      <c r="AG3498" s="0"/>
      <c r="AH3498" s="0"/>
      <c r="AI3498" s="0"/>
      <c r="AJ3498" s="0"/>
      <c r="AK3498" s="0"/>
      <c r="AL3498" s="0"/>
      <c r="AM3498" s="0"/>
      <c r="AN3498" s="0"/>
      <c r="AO3498" s="0"/>
      <c r="AP3498" s="0"/>
      <c r="AQ3498" s="0"/>
      <c r="AR3498" s="0"/>
      <c r="AS3498" s="0"/>
      <c r="AT3498" s="0"/>
      <c r="AU3498" s="0"/>
      <c r="AV3498" s="0"/>
      <c r="AW3498" s="0"/>
      <c r="AX3498" s="0"/>
      <c r="AY3498" s="0"/>
      <c r="AZ3498" s="0"/>
      <c r="BA3498" s="0"/>
      <c r="BB3498" s="0"/>
      <c r="BC3498" s="0"/>
      <c r="BD3498" s="0"/>
      <c r="BE3498" s="0"/>
      <c r="BF3498" s="0"/>
      <c r="BG3498" s="0"/>
      <c r="BH3498" s="0"/>
      <c r="BI3498" s="0"/>
      <c r="BJ3498" s="0"/>
      <c r="BK3498" s="0"/>
      <c r="BL3498" s="0"/>
      <c r="BM3498" s="0"/>
      <c r="BN3498" s="0"/>
      <c r="BO3498" s="0"/>
      <c r="BP3498" s="0"/>
      <c r="BQ3498" s="0"/>
      <c r="BR3498" s="0"/>
      <c r="BS3498" s="0"/>
      <c r="BT3498" s="0"/>
      <c r="BU3498" s="0"/>
      <c r="BV3498" s="0"/>
      <c r="BW3498" s="0"/>
      <c r="BX3498" s="0"/>
      <c r="BY3498" s="0"/>
      <c r="BZ3498" s="0"/>
      <c r="CA3498" s="0"/>
      <c r="CB3498" s="0"/>
      <c r="CC3498" s="0"/>
      <c r="CD3498" s="0"/>
      <c r="CE3498" s="0"/>
      <c r="CF3498" s="0"/>
      <c r="CG3498" s="0"/>
      <c r="CH3498" s="0"/>
      <c r="CI3498" s="0"/>
      <c r="CJ3498" s="0"/>
      <c r="CK3498" s="0"/>
      <c r="CL3498" s="0"/>
      <c r="CM3498" s="0"/>
      <c r="CN3498" s="0"/>
      <c r="CO3498" s="0"/>
      <c r="CP3498" s="0"/>
      <c r="CQ3498" s="0"/>
      <c r="CR3498" s="0"/>
      <c r="CS3498" s="0"/>
      <c r="CT3498" s="0"/>
      <c r="CU3498" s="0"/>
      <c r="CV3498" s="0"/>
      <c r="CW3498" s="0"/>
      <c r="CX3498" s="0"/>
      <c r="CY3498" s="0"/>
      <c r="CZ3498" s="0"/>
      <c r="DA3498" s="0"/>
      <c r="DB3498" s="0"/>
      <c r="DC3498" s="0"/>
      <c r="DD3498" s="0"/>
      <c r="DE3498" s="0"/>
      <c r="DF3498" s="0"/>
      <c r="DG3498" s="0"/>
      <c r="DH3498" s="0"/>
      <c r="DI3498" s="0"/>
      <c r="DJ3498" s="0"/>
      <c r="DK3498" s="0"/>
      <c r="DL3498" s="0"/>
      <c r="DM3498" s="0"/>
      <c r="DN3498" s="0"/>
      <c r="DO3498" s="0"/>
      <c r="DP3498" s="0"/>
      <c r="DQ3498" s="0"/>
      <c r="DR3498" s="0"/>
      <c r="DS3498" s="0"/>
      <c r="DT3498" s="0"/>
      <c r="DU3498" s="0"/>
      <c r="DV3498" s="0"/>
      <c r="DW3498" s="0"/>
      <c r="DX3498" s="0"/>
      <c r="DY3498" s="0"/>
      <c r="DZ3498" s="0"/>
      <c r="EA3498" s="0"/>
      <c r="EB3498" s="0"/>
      <c r="EC3498" s="0"/>
      <c r="ED3498" s="0"/>
      <c r="EE3498" s="0"/>
      <c r="EF3498" s="0"/>
      <c r="EG3498" s="0"/>
      <c r="EH3498" s="0"/>
      <c r="EI3498" s="0"/>
      <c r="EJ3498" s="0"/>
      <c r="EK3498" s="0"/>
      <c r="EL3498" s="0"/>
      <c r="EM3498" s="0"/>
      <c r="EN3498" s="0"/>
      <c r="EO3498" s="0"/>
      <c r="EP3498" s="0"/>
      <c r="EQ3498" s="0"/>
      <c r="ER3498" s="0"/>
      <c r="ES3498" s="0"/>
      <c r="ET3498" s="0"/>
      <c r="EU3498" s="0"/>
      <c r="EV3498" s="0"/>
      <c r="EW3498" s="0"/>
      <c r="EX3498" s="0"/>
      <c r="EY3498" s="0"/>
      <c r="EZ3498" s="0"/>
      <c r="FA3498" s="0"/>
      <c r="FB3498" s="0"/>
      <c r="FC3498" s="0"/>
      <c r="FD3498" s="0"/>
      <c r="FE3498" s="0"/>
      <c r="FF3498" s="0"/>
      <c r="FG3498" s="0"/>
      <c r="FH3498" s="0"/>
      <c r="FI3498" s="0"/>
      <c r="FJ3498" s="0"/>
      <c r="FK3498" s="0"/>
      <c r="FL3498" s="0"/>
      <c r="FM3498" s="0"/>
      <c r="FN3498" s="0"/>
      <c r="FO3498" s="0"/>
      <c r="FP3498" s="0"/>
      <c r="FQ3498" s="0"/>
      <c r="FR3498" s="0"/>
      <c r="FS3498" s="0"/>
      <c r="FT3498" s="0"/>
      <c r="FU3498" s="0"/>
      <c r="FV3498" s="0"/>
      <c r="FW3498" s="0"/>
      <c r="FX3498" s="0"/>
      <c r="FY3498" s="0"/>
      <c r="FZ3498" s="0"/>
      <c r="GA3498" s="0"/>
      <c r="GB3498" s="0"/>
      <c r="GC3498" s="0"/>
      <c r="GD3498" s="0"/>
      <c r="GE3498" s="0"/>
      <c r="GF3498" s="0"/>
      <c r="GG3498" s="0"/>
      <c r="GH3498" s="0"/>
      <c r="GI3498" s="0"/>
      <c r="GJ3498" s="0"/>
      <c r="GK3498" s="0"/>
      <c r="GL3498" s="0"/>
      <c r="GM3498" s="0"/>
      <c r="GN3498" s="0"/>
      <c r="GO3498" s="0"/>
      <c r="GP3498" s="0"/>
      <c r="GQ3498" s="0"/>
      <c r="GR3498" s="0"/>
      <c r="GS3498" s="0"/>
      <c r="GT3498" s="0"/>
      <c r="GU3498" s="0"/>
      <c r="GV3498" s="0"/>
      <c r="GW3498" s="0"/>
      <c r="GX3498" s="0"/>
      <c r="GY3498" s="0"/>
      <c r="GZ3498" s="0"/>
      <c r="HA3498" s="0"/>
      <c r="HB3498" s="0"/>
      <c r="HC3498" s="0"/>
      <c r="HD3498" s="0"/>
      <c r="HE3498" s="0"/>
      <c r="HF3498" s="0"/>
      <c r="HG3498" s="0"/>
      <c r="HH3498" s="0"/>
      <c r="HI3498" s="0"/>
      <c r="HJ3498" s="0"/>
      <c r="HK3498" s="0"/>
      <c r="HL3498" s="0"/>
      <c r="HM3498" s="0"/>
      <c r="HN3498" s="0"/>
      <c r="HO3498" s="0"/>
      <c r="HP3498" s="0"/>
      <c r="HQ3498" s="0"/>
      <c r="HR3498" s="0"/>
      <c r="HS3498" s="0"/>
      <c r="HT3498" s="0"/>
      <c r="HU3498" s="0"/>
      <c r="HV3498" s="0"/>
      <c r="HW3498" s="0"/>
      <c r="HX3498" s="0"/>
      <c r="HY3498" s="0"/>
      <c r="HZ3498" s="0"/>
      <c r="IA3498" s="0"/>
      <c r="IB3498" s="0"/>
      <c r="IC3498" s="0"/>
      <c r="ID3498" s="0"/>
      <c r="IE3498" s="0"/>
      <c r="IF3498" s="0"/>
      <c r="IG3498" s="0"/>
      <c r="IH3498" s="0"/>
      <c r="II3498" s="0"/>
      <c r="IJ3498" s="0"/>
      <c r="IK3498" s="0"/>
      <c r="IL3498" s="0"/>
      <c r="IM3498" s="0"/>
      <c r="IN3498" s="0"/>
      <c r="IO3498" s="0"/>
      <c r="IP3498" s="0"/>
      <c r="IQ3498" s="0"/>
      <c r="IR3498" s="0"/>
      <c r="IS3498" s="0"/>
      <c r="IT3498" s="0"/>
      <c r="IU3498" s="0"/>
      <c r="IV3498" s="0"/>
      <c r="IW3498" s="0"/>
      <c r="IX3498" s="0"/>
      <c r="IY3498" s="0"/>
      <c r="IZ3498" s="0"/>
      <c r="AMH3498" s="13"/>
    </row>
    <row r="3499" customFormat="false" ht="13.8" hidden="false" customHeight="false" outlineLevel="0" collapsed="false">
      <c r="A3499" s="16" t="n">
        <v>40403335</v>
      </c>
      <c r="B3499" s="17" t="s">
        <v>3528</v>
      </c>
      <c r="C3499" s="18" t="n">
        <v>0.1</v>
      </c>
      <c r="D3499" s="18" t="s">
        <v>2637</v>
      </c>
      <c r="E3499" s="16" t="s">
        <v>50</v>
      </c>
      <c r="F3499" s="19" t="n">
        <f aca="false">IF(C3499="",VLOOKUP(E3499,'PORTE E UCO'!$A$5:$D$46,4,0),VLOOKUP(E3499,'PORTE E UCO'!$A$5:$D$46,4,0)*C3499)</f>
        <v>1.7661556</v>
      </c>
      <c r="G3499" s="20" t="n">
        <v>0.41</v>
      </c>
      <c r="H3499" s="21" t="n">
        <f aca="false">G3499*$R$2</f>
        <v>8.06618912</v>
      </c>
      <c r="I3499" s="16" t="n">
        <v>0</v>
      </c>
      <c r="J3499" s="22" t="str">
        <f aca="false">IF(I3499&gt;=1,F3499*$J$2,"")</f>
        <v/>
      </c>
      <c r="K3499" s="22" t="str">
        <f aca="false">IF(I3499&gt;=2,F3499*$K$2,"")</f>
        <v/>
      </c>
      <c r="L3499" s="22" t="str">
        <f aca="false">IF(I3499&gt;=3,F3499*$L$2,"")</f>
        <v/>
      </c>
      <c r="M3499" s="22" t="str">
        <f aca="false">IF(I3499&gt;=4,F3499*$M$2,"")</f>
        <v/>
      </c>
      <c r="N3499" s="16" t="n">
        <v>0</v>
      </c>
      <c r="O3499" s="16" t="n">
        <v>0</v>
      </c>
      <c r="P3499" s="23" t="n">
        <v>0</v>
      </c>
      <c r="Q3499" s="22"/>
      <c r="R3499" s="38"/>
      <c r="S3499" s="25" t="n">
        <f aca="false">SUM(F3499,H3499,J3499,K3499,L3499,M3499)</f>
        <v>9.83234472</v>
      </c>
      <c r="T3499" s="25" t="n">
        <f aca="false">SUM(F3499,H3499,J3499,K3499,L3499,M3499,Q3499)</f>
        <v>9.83234472</v>
      </c>
      <c r="U3499" s="0"/>
      <c r="V3499" s="0"/>
      <c r="W3499" s="0"/>
      <c r="X3499" s="0"/>
      <c r="Y3499" s="0"/>
      <c r="Z3499" s="0"/>
      <c r="AA3499" s="0"/>
      <c r="AB3499" s="0"/>
      <c r="AC3499" s="0"/>
      <c r="AD3499" s="0"/>
      <c r="AE3499" s="0"/>
      <c r="AF3499" s="0"/>
      <c r="AG3499" s="0"/>
      <c r="AH3499" s="0"/>
      <c r="AI3499" s="0"/>
      <c r="AJ3499" s="0"/>
      <c r="AK3499" s="0"/>
      <c r="AL3499" s="0"/>
      <c r="AM3499" s="0"/>
      <c r="AN3499" s="0"/>
      <c r="AO3499" s="0"/>
      <c r="AP3499" s="0"/>
      <c r="AQ3499" s="0"/>
      <c r="AR3499" s="0"/>
      <c r="AS3499" s="0"/>
      <c r="AT3499" s="0"/>
      <c r="AU3499" s="0"/>
      <c r="AV3499" s="0"/>
      <c r="AW3499" s="0"/>
      <c r="AX3499" s="0"/>
      <c r="AY3499" s="0"/>
      <c r="AZ3499" s="0"/>
      <c r="BA3499" s="0"/>
      <c r="BB3499" s="0"/>
      <c r="BC3499" s="0"/>
      <c r="BD3499" s="0"/>
      <c r="BE3499" s="0"/>
      <c r="BF3499" s="0"/>
      <c r="BG3499" s="0"/>
      <c r="BH3499" s="0"/>
      <c r="BI3499" s="0"/>
      <c r="BJ3499" s="0"/>
      <c r="BK3499" s="0"/>
      <c r="BL3499" s="0"/>
      <c r="BM3499" s="0"/>
      <c r="BN3499" s="0"/>
      <c r="BO3499" s="0"/>
      <c r="BP3499" s="0"/>
      <c r="BQ3499" s="0"/>
      <c r="BR3499" s="0"/>
      <c r="BS3499" s="0"/>
      <c r="BT3499" s="0"/>
      <c r="BU3499" s="0"/>
      <c r="BV3499" s="0"/>
      <c r="BW3499" s="0"/>
      <c r="BX3499" s="0"/>
      <c r="BY3499" s="0"/>
      <c r="BZ3499" s="0"/>
      <c r="CA3499" s="0"/>
      <c r="CB3499" s="0"/>
      <c r="CC3499" s="0"/>
      <c r="CD3499" s="0"/>
      <c r="CE3499" s="0"/>
      <c r="CF3499" s="0"/>
      <c r="CG3499" s="0"/>
      <c r="CH3499" s="0"/>
      <c r="CI3499" s="0"/>
      <c r="CJ3499" s="0"/>
      <c r="CK3499" s="0"/>
      <c r="CL3499" s="0"/>
      <c r="CM3499" s="0"/>
      <c r="CN3499" s="0"/>
      <c r="CO3499" s="0"/>
      <c r="CP3499" s="0"/>
      <c r="CQ3499" s="0"/>
      <c r="CR3499" s="0"/>
      <c r="CS3499" s="0"/>
      <c r="CT3499" s="0"/>
      <c r="CU3499" s="0"/>
      <c r="CV3499" s="0"/>
      <c r="CW3499" s="0"/>
      <c r="CX3499" s="0"/>
      <c r="CY3499" s="0"/>
      <c r="CZ3499" s="0"/>
      <c r="DA3499" s="0"/>
      <c r="DB3499" s="0"/>
      <c r="DC3499" s="0"/>
      <c r="DD3499" s="0"/>
      <c r="DE3499" s="0"/>
      <c r="DF3499" s="0"/>
      <c r="DG3499" s="0"/>
      <c r="DH3499" s="0"/>
      <c r="DI3499" s="0"/>
      <c r="DJ3499" s="0"/>
      <c r="DK3499" s="0"/>
      <c r="DL3499" s="0"/>
      <c r="DM3499" s="0"/>
      <c r="DN3499" s="0"/>
      <c r="DO3499" s="0"/>
      <c r="DP3499" s="0"/>
      <c r="DQ3499" s="0"/>
      <c r="DR3499" s="0"/>
      <c r="DS3499" s="0"/>
      <c r="DT3499" s="0"/>
      <c r="DU3499" s="0"/>
      <c r="DV3499" s="0"/>
      <c r="DW3499" s="0"/>
      <c r="DX3499" s="0"/>
      <c r="DY3499" s="0"/>
      <c r="DZ3499" s="0"/>
      <c r="EA3499" s="0"/>
      <c r="EB3499" s="0"/>
      <c r="EC3499" s="0"/>
      <c r="ED3499" s="0"/>
      <c r="EE3499" s="0"/>
      <c r="EF3499" s="0"/>
      <c r="EG3499" s="0"/>
      <c r="EH3499" s="0"/>
      <c r="EI3499" s="0"/>
      <c r="EJ3499" s="0"/>
      <c r="EK3499" s="0"/>
      <c r="EL3499" s="0"/>
      <c r="EM3499" s="0"/>
      <c r="EN3499" s="0"/>
      <c r="EO3499" s="0"/>
      <c r="EP3499" s="0"/>
      <c r="EQ3499" s="0"/>
      <c r="ER3499" s="0"/>
      <c r="ES3499" s="0"/>
      <c r="ET3499" s="0"/>
      <c r="EU3499" s="0"/>
      <c r="EV3499" s="0"/>
      <c r="EW3499" s="0"/>
      <c r="EX3499" s="0"/>
      <c r="EY3499" s="0"/>
      <c r="EZ3499" s="0"/>
      <c r="FA3499" s="0"/>
      <c r="FB3499" s="0"/>
      <c r="FC3499" s="0"/>
      <c r="FD3499" s="0"/>
      <c r="FE3499" s="0"/>
      <c r="FF3499" s="0"/>
      <c r="FG3499" s="0"/>
      <c r="FH3499" s="0"/>
      <c r="FI3499" s="0"/>
      <c r="FJ3499" s="0"/>
      <c r="FK3499" s="0"/>
      <c r="FL3499" s="0"/>
      <c r="FM3499" s="0"/>
      <c r="FN3499" s="0"/>
      <c r="FO3499" s="0"/>
      <c r="FP3499" s="0"/>
      <c r="FQ3499" s="0"/>
      <c r="FR3499" s="0"/>
      <c r="FS3499" s="0"/>
      <c r="FT3499" s="0"/>
      <c r="FU3499" s="0"/>
      <c r="FV3499" s="0"/>
      <c r="FW3499" s="0"/>
      <c r="FX3499" s="0"/>
      <c r="FY3499" s="0"/>
      <c r="FZ3499" s="0"/>
      <c r="GA3499" s="0"/>
      <c r="GB3499" s="0"/>
      <c r="GC3499" s="0"/>
      <c r="GD3499" s="0"/>
      <c r="GE3499" s="0"/>
      <c r="GF3499" s="0"/>
      <c r="GG3499" s="0"/>
      <c r="GH3499" s="0"/>
      <c r="GI3499" s="0"/>
      <c r="GJ3499" s="0"/>
      <c r="GK3499" s="0"/>
      <c r="GL3499" s="0"/>
      <c r="GM3499" s="0"/>
      <c r="GN3499" s="0"/>
      <c r="GO3499" s="0"/>
      <c r="GP3499" s="0"/>
      <c r="GQ3499" s="0"/>
      <c r="GR3499" s="0"/>
      <c r="GS3499" s="0"/>
      <c r="GT3499" s="0"/>
      <c r="GU3499" s="0"/>
      <c r="GV3499" s="0"/>
      <c r="GW3499" s="0"/>
      <c r="GX3499" s="0"/>
      <c r="GY3499" s="0"/>
      <c r="GZ3499" s="0"/>
      <c r="HA3499" s="0"/>
      <c r="HB3499" s="0"/>
      <c r="HC3499" s="0"/>
      <c r="HD3499" s="0"/>
      <c r="HE3499" s="0"/>
      <c r="HF3499" s="0"/>
      <c r="HG3499" s="0"/>
      <c r="HH3499" s="0"/>
      <c r="HI3499" s="0"/>
      <c r="HJ3499" s="0"/>
      <c r="HK3499" s="0"/>
      <c r="HL3499" s="0"/>
      <c r="HM3499" s="0"/>
      <c r="HN3499" s="0"/>
      <c r="HO3499" s="0"/>
      <c r="HP3499" s="0"/>
      <c r="HQ3499" s="0"/>
      <c r="HR3499" s="0"/>
      <c r="HS3499" s="0"/>
      <c r="HT3499" s="0"/>
      <c r="HU3499" s="0"/>
      <c r="HV3499" s="0"/>
      <c r="HW3499" s="0"/>
      <c r="HX3499" s="0"/>
      <c r="HY3499" s="0"/>
      <c r="HZ3499" s="0"/>
      <c r="IA3499" s="0"/>
      <c r="IB3499" s="0"/>
      <c r="IC3499" s="0"/>
      <c r="ID3499" s="0"/>
      <c r="IE3499" s="0"/>
      <c r="IF3499" s="0"/>
      <c r="IG3499" s="0"/>
      <c r="IH3499" s="0"/>
      <c r="II3499" s="0"/>
      <c r="IJ3499" s="0"/>
      <c r="IK3499" s="0"/>
      <c r="IL3499" s="0"/>
      <c r="IM3499" s="0"/>
      <c r="IN3499" s="0"/>
      <c r="IO3499" s="0"/>
      <c r="IP3499" s="0"/>
      <c r="IQ3499" s="0"/>
      <c r="IR3499" s="0"/>
      <c r="IS3499" s="0"/>
      <c r="IT3499" s="0"/>
      <c r="IU3499" s="0"/>
      <c r="IV3499" s="0"/>
      <c r="IW3499" s="0"/>
      <c r="IX3499" s="0"/>
      <c r="IY3499" s="0"/>
      <c r="IZ3499" s="0"/>
      <c r="AMH3499" s="13"/>
    </row>
    <row r="3500" customFormat="false" ht="14.95" hidden="false" customHeight="false" outlineLevel="0" collapsed="false">
      <c r="A3500" s="27" t="n">
        <v>40403327</v>
      </c>
      <c r="B3500" s="28" t="s">
        <v>3529</v>
      </c>
      <c r="C3500" s="29" t="n">
        <v>0.1</v>
      </c>
      <c r="D3500" s="29" t="s">
        <v>2637</v>
      </c>
      <c r="E3500" s="27" t="s">
        <v>50</v>
      </c>
      <c r="F3500" s="19" t="n">
        <f aca="false">IF(C3500="",VLOOKUP(E3500,'PORTE E UCO'!$A$5:$D$46,4,0),VLOOKUP(E3500,'PORTE E UCO'!$A$5:$D$46,4,0)*C3500)</f>
        <v>1.7661556</v>
      </c>
      <c r="G3500" s="30" t="n">
        <v>0.95</v>
      </c>
      <c r="H3500" s="21" t="n">
        <f aca="false">G3500*$R$2</f>
        <v>18.6899504</v>
      </c>
      <c r="I3500" s="27" t="n">
        <v>0</v>
      </c>
      <c r="J3500" s="22" t="str">
        <f aca="false">IF(I3500&gt;=1,F3500*$J$2,"")</f>
        <v/>
      </c>
      <c r="K3500" s="22" t="str">
        <f aca="false">IF(I3500&gt;=2,F3500*$K$2,"")</f>
        <v/>
      </c>
      <c r="L3500" s="22" t="str">
        <f aca="false">IF(I3500&gt;=3,F3500*$L$2,"")</f>
        <v/>
      </c>
      <c r="M3500" s="22" t="str">
        <f aca="false">IF(I3500&gt;=4,F3500*$M$2,"")</f>
        <v/>
      </c>
      <c r="N3500" s="27" t="n">
        <v>0</v>
      </c>
      <c r="O3500" s="27" t="n">
        <v>0</v>
      </c>
      <c r="P3500" s="31" t="n">
        <v>0</v>
      </c>
      <c r="Q3500" s="32"/>
      <c r="R3500" s="38"/>
      <c r="S3500" s="25" t="n">
        <f aca="false">SUM(F3500,H3500,J3500,K3500,L3500,M3500)</f>
        <v>20.456106</v>
      </c>
      <c r="T3500" s="25" t="n">
        <f aca="false">SUM(F3500,H3500,J3500,K3500,L3500,M3500,Q3500)</f>
        <v>20.456106</v>
      </c>
      <c r="U3500" s="0"/>
      <c r="V3500" s="0"/>
      <c r="W3500" s="0"/>
      <c r="X3500" s="0"/>
      <c r="Y3500" s="0"/>
      <c r="Z3500" s="0"/>
      <c r="AA3500" s="0"/>
      <c r="AB3500" s="0"/>
      <c r="AC3500" s="0"/>
      <c r="AD3500" s="0"/>
      <c r="AE3500" s="0"/>
      <c r="AF3500" s="0"/>
      <c r="AG3500" s="0"/>
      <c r="AH3500" s="0"/>
      <c r="AI3500" s="0"/>
      <c r="AJ3500" s="0"/>
      <c r="AK3500" s="0"/>
      <c r="AL3500" s="0"/>
      <c r="AM3500" s="0"/>
      <c r="AN3500" s="0"/>
      <c r="AO3500" s="0"/>
      <c r="AP3500" s="0"/>
      <c r="AQ3500" s="0"/>
      <c r="AR3500" s="0"/>
      <c r="AS3500" s="0"/>
      <c r="AT3500" s="0"/>
      <c r="AU3500" s="0"/>
      <c r="AV3500" s="0"/>
      <c r="AW3500" s="0"/>
      <c r="AX3500" s="0"/>
      <c r="AY3500" s="0"/>
      <c r="AZ3500" s="0"/>
      <c r="BA3500" s="0"/>
      <c r="BB3500" s="0"/>
      <c r="BC3500" s="0"/>
      <c r="BD3500" s="0"/>
      <c r="BE3500" s="0"/>
      <c r="BF3500" s="0"/>
      <c r="BG3500" s="0"/>
      <c r="BH3500" s="0"/>
      <c r="BI3500" s="0"/>
      <c r="BJ3500" s="0"/>
      <c r="BK3500" s="0"/>
      <c r="BL3500" s="0"/>
      <c r="BM3500" s="0"/>
      <c r="BN3500" s="0"/>
      <c r="BO3500" s="0"/>
      <c r="BP3500" s="0"/>
      <c r="BQ3500" s="0"/>
      <c r="BR3500" s="0"/>
      <c r="BS3500" s="0"/>
      <c r="BT3500" s="0"/>
      <c r="BU3500" s="0"/>
      <c r="BV3500" s="0"/>
      <c r="BW3500" s="0"/>
      <c r="BX3500" s="0"/>
      <c r="BY3500" s="0"/>
      <c r="BZ3500" s="0"/>
      <c r="CA3500" s="0"/>
      <c r="CB3500" s="0"/>
      <c r="CC3500" s="0"/>
      <c r="CD3500" s="0"/>
      <c r="CE3500" s="0"/>
      <c r="CF3500" s="0"/>
      <c r="CG3500" s="0"/>
      <c r="CH3500" s="0"/>
      <c r="CI3500" s="0"/>
      <c r="CJ3500" s="0"/>
      <c r="CK3500" s="0"/>
      <c r="CL3500" s="0"/>
      <c r="CM3500" s="0"/>
      <c r="CN3500" s="0"/>
      <c r="CO3500" s="0"/>
      <c r="CP3500" s="0"/>
      <c r="CQ3500" s="0"/>
      <c r="CR3500" s="0"/>
      <c r="CS3500" s="0"/>
      <c r="CT3500" s="0"/>
      <c r="CU3500" s="0"/>
      <c r="CV3500" s="0"/>
      <c r="CW3500" s="0"/>
      <c r="CX3500" s="0"/>
      <c r="CY3500" s="0"/>
      <c r="CZ3500" s="0"/>
      <c r="DA3500" s="0"/>
      <c r="DB3500" s="0"/>
      <c r="DC3500" s="0"/>
      <c r="DD3500" s="0"/>
      <c r="DE3500" s="0"/>
      <c r="DF3500" s="0"/>
      <c r="DG3500" s="0"/>
      <c r="DH3500" s="0"/>
      <c r="DI3500" s="0"/>
      <c r="DJ3500" s="0"/>
      <c r="DK3500" s="0"/>
      <c r="DL3500" s="0"/>
      <c r="DM3500" s="0"/>
      <c r="DN3500" s="0"/>
      <c r="DO3500" s="0"/>
      <c r="DP3500" s="0"/>
      <c r="DQ3500" s="0"/>
      <c r="DR3500" s="0"/>
      <c r="DS3500" s="0"/>
      <c r="DT3500" s="0"/>
      <c r="DU3500" s="0"/>
      <c r="DV3500" s="0"/>
      <c r="DW3500" s="0"/>
      <c r="DX3500" s="0"/>
      <c r="DY3500" s="0"/>
      <c r="DZ3500" s="0"/>
      <c r="EA3500" s="0"/>
      <c r="EB3500" s="0"/>
      <c r="EC3500" s="0"/>
      <c r="ED3500" s="0"/>
      <c r="EE3500" s="0"/>
      <c r="EF3500" s="0"/>
      <c r="EG3500" s="0"/>
      <c r="EH3500" s="0"/>
      <c r="EI3500" s="0"/>
      <c r="EJ3500" s="0"/>
      <c r="EK3500" s="0"/>
      <c r="EL3500" s="0"/>
      <c r="EM3500" s="0"/>
      <c r="EN3500" s="0"/>
      <c r="EO3500" s="0"/>
      <c r="EP3500" s="0"/>
      <c r="EQ3500" s="0"/>
      <c r="ER3500" s="0"/>
      <c r="ES3500" s="0"/>
      <c r="ET3500" s="0"/>
      <c r="EU3500" s="0"/>
      <c r="EV3500" s="0"/>
      <c r="EW3500" s="0"/>
      <c r="EX3500" s="0"/>
      <c r="EY3500" s="0"/>
      <c r="EZ3500" s="0"/>
      <c r="FA3500" s="0"/>
      <c r="FB3500" s="0"/>
      <c r="FC3500" s="0"/>
      <c r="FD3500" s="0"/>
      <c r="FE3500" s="0"/>
      <c r="FF3500" s="0"/>
      <c r="FG3500" s="0"/>
      <c r="FH3500" s="0"/>
      <c r="FI3500" s="0"/>
      <c r="FJ3500" s="0"/>
      <c r="FK3500" s="0"/>
      <c r="FL3500" s="0"/>
      <c r="FM3500" s="0"/>
      <c r="FN3500" s="0"/>
      <c r="FO3500" s="0"/>
      <c r="FP3500" s="0"/>
      <c r="FQ3500" s="0"/>
      <c r="FR3500" s="0"/>
      <c r="FS3500" s="0"/>
      <c r="FT3500" s="0"/>
      <c r="FU3500" s="0"/>
      <c r="FV3500" s="0"/>
      <c r="FW3500" s="0"/>
      <c r="FX3500" s="0"/>
      <c r="FY3500" s="0"/>
      <c r="FZ3500" s="0"/>
      <c r="GA3500" s="0"/>
      <c r="GB3500" s="0"/>
      <c r="GC3500" s="0"/>
      <c r="GD3500" s="0"/>
      <c r="GE3500" s="0"/>
      <c r="GF3500" s="0"/>
      <c r="GG3500" s="0"/>
      <c r="GH3500" s="0"/>
      <c r="GI3500" s="0"/>
      <c r="GJ3500" s="0"/>
      <c r="GK3500" s="0"/>
      <c r="GL3500" s="0"/>
      <c r="GM3500" s="0"/>
      <c r="GN3500" s="0"/>
      <c r="GO3500" s="0"/>
      <c r="GP3500" s="0"/>
      <c r="GQ3500" s="0"/>
      <c r="GR3500" s="0"/>
      <c r="GS3500" s="0"/>
      <c r="GT3500" s="0"/>
      <c r="GU3500" s="0"/>
      <c r="GV3500" s="0"/>
      <c r="GW3500" s="0"/>
      <c r="GX3500" s="0"/>
      <c r="GY3500" s="0"/>
      <c r="GZ3500" s="0"/>
      <c r="HA3500" s="0"/>
      <c r="HB3500" s="0"/>
      <c r="HC3500" s="0"/>
      <c r="HD3500" s="0"/>
      <c r="HE3500" s="0"/>
      <c r="HF3500" s="0"/>
      <c r="HG3500" s="0"/>
      <c r="HH3500" s="0"/>
      <c r="HI3500" s="0"/>
      <c r="HJ3500" s="0"/>
      <c r="HK3500" s="0"/>
      <c r="HL3500" s="0"/>
      <c r="HM3500" s="0"/>
      <c r="HN3500" s="0"/>
      <c r="HO3500" s="0"/>
      <c r="HP3500" s="0"/>
      <c r="HQ3500" s="0"/>
      <c r="HR3500" s="0"/>
      <c r="HS3500" s="0"/>
      <c r="HT3500" s="0"/>
      <c r="HU3500" s="0"/>
      <c r="HV3500" s="0"/>
      <c r="HW3500" s="0"/>
      <c r="HX3500" s="0"/>
      <c r="HY3500" s="0"/>
      <c r="HZ3500" s="0"/>
      <c r="IA3500" s="0"/>
      <c r="IB3500" s="0"/>
      <c r="IC3500" s="0"/>
      <c r="ID3500" s="0"/>
      <c r="IE3500" s="0"/>
      <c r="IF3500" s="0"/>
      <c r="IG3500" s="0"/>
      <c r="IH3500" s="0"/>
      <c r="II3500" s="0"/>
      <c r="IJ3500" s="0"/>
      <c r="IK3500" s="0"/>
      <c r="IL3500" s="0"/>
      <c r="IM3500" s="0"/>
      <c r="IN3500" s="0"/>
      <c r="IO3500" s="0"/>
      <c r="IP3500" s="0"/>
      <c r="IQ3500" s="0"/>
      <c r="IR3500" s="0"/>
      <c r="IS3500" s="0"/>
      <c r="IT3500" s="0"/>
      <c r="IU3500" s="0"/>
      <c r="IV3500" s="0"/>
      <c r="IW3500" s="0"/>
      <c r="IX3500" s="0"/>
      <c r="IY3500" s="0"/>
      <c r="IZ3500" s="0"/>
      <c r="AMH3500" s="13"/>
    </row>
    <row r="3501" customFormat="false" ht="13.8" hidden="false" customHeight="false" outlineLevel="0" collapsed="false">
      <c r="A3501" s="16" t="n">
        <v>40403343</v>
      </c>
      <c r="B3501" s="17" t="s">
        <v>3530</v>
      </c>
      <c r="C3501" s="18" t="n">
        <v>0.1</v>
      </c>
      <c r="D3501" s="18" t="s">
        <v>2637</v>
      </c>
      <c r="E3501" s="16" t="s">
        <v>50</v>
      </c>
      <c r="F3501" s="19" t="n">
        <f aca="false">IF(C3501="",VLOOKUP(E3501,'PORTE E UCO'!$A$5:$D$46,4,0),VLOOKUP(E3501,'PORTE E UCO'!$A$5:$D$46,4,0)*C3501)</f>
        <v>1.7661556</v>
      </c>
      <c r="G3501" s="20" t="n">
        <v>1.4</v>
      </c>
      <c r="H3501" s="21" t="n">
        <f aca="false">G3501*$R$2</f>
        <v>27.5430848</v>
      </c>
      <c r="I3501" s="16" t="n">
        <v>0</v>
      </c>
      <c r="J3501" s="22" t="str">
        <f aca="false">IF(I3501&gt;=1,F3501*$J$2,"")</f>
        <v/>
      </c>
      <c r="K3501" s="22" t="str">
        <f aca="false">IF(I3501&gt;=2,F3501*$K$2,"")</f>
        <v/>
      </c>
      <c r="L3501" s="22" t="str">
        <f aca="false">IF(I3501&gt;=3,F3501*$L$2,"")</f>
        <v/>
      </c>
      <c r="M3501" s="22" t="str">
        <f aca="false">IF(I3501&gt;=4,F3501*$M$2,"")</f>
        <v/>
      </c>
      <c r="N3501" s="16" t="n">
        <v>0</v>
      </c>
      <c r="O3501" s="16" t="n">
        <v>0</v>
      </c>
      <c r="P3501" s="23" t="n">
        <v>0</v>
      </c>
      <c r="Q3501" s="22"/>
      <c r="R3501" s="38"/>
      <c r="S3501" s="25" t="n">
        <f aca="false">SUM(F3501,H3501,J3501,K3501,L3501,M3501)</f>
        <v>29.3092404</v>
      </c>
      <c r="T3501" s="25" t="n">
        <f aca="false">SUM(F3501,H3501,J3501,K3501,L3501,M3501,Q3501)</f>
        <v>29.3092404</v>
      </c>
      <c r="U3501" s="0"/>
      <c r="V3501" s="0"/>
      <c r="W3501" s="0"/>
      <c r="X3501" s="0"/>
      <c r="Y3501" s="0"/>
      <c r="Z3501" s="0"/>
      <c r="AA3501" s="0"/>
      <c r="AB3501" s="0"/>
      <c r="AC3501" s="0"/>
      <c r="AD3501" s="0"/>
      <c r="AE3501" s="0"/>
      <c r="AF3501" s="0"/>
      <c r="AG3501" s="0"/>
      <c r="AH3501" s="0"/>
      <c r="AI3501" s="0"/>
      <c r="AJ3501" s="0"/>
      <c r="AK3501" s="0"/>
      <c r="AL3501" s="0"/>
      <c r="AM3501" s="0"/>
      <c r="AN3501" s="0"/>
      <c r="AO3501" s="0"/>
      <c r="AP3501" s="0"/>
      <c r="AQ3501" s="0"/>
      <c r="AR3501" s="0"/>
      <c r="AS3501" s="0"/>
      <c r="AT3501" s="0"/>
      <c r="AU3501" s="0"/>
      <c r="AV3501" s="0"/>
      <c r="AW3501" s="0"/>
      <c r="AX3501" s="0"/>
      <c r="AY3501" s="0"/>
      <c r="AZ3501" s="0"/>
      <c r="BA3501" s="0"/>
      <c r="BB3501" s="0"/>
      <c r="BC3501" s="0"/>
      <c r="BD3501" s="0"/>
      <c r="BE3501" s="0"/>
      <c r="BF3501" s="0"/>
      <c r="BG3501" s="0"/>
      <c r="BH3501" s="0"/>
      <c r="BI3501" s="0"/>
      <c r="BJ3501" s="0"/>
      <c r="BK3501" s="0"/>
      <c r="BL3501" s="0"/>
      <c r="BM3501" s="0"/>
      <c r="BN3501" s="0"/>
      <c r="BO3501" s="0"/>
      <c r="BP3501" s="0"/>
      <c r="BQ3501" s="0"/>
      <c r="BR3501" s="0"/>
      <c r="BS3501" s="0"/>
      <c r="BT3501" s="0"/>
      <c r="BU3501" s="0"/>
      <c r="BV3501" s="0"/>
      <c r="BW3501" s="0"/>
      <c r="BX3501" s="0"/>
      <c r="BY3501" s="0"/>
      <c r="BZ3501" s="0"/>
      <c r="CA3501" s="0"/>
      <c r="CB3501" s="0"/>
      <c r="CC3501" s="0"/>
      <c r="CD3501" s="0"/>
      <c r="CE3501" s="0"/>
      <c r="CF3501" s="0"/>
      <c r="CG3501" s="0"/>
      <c r="CH3501" s="0"/>
      <c r="CI3501" s="0"/>
      <c r="CJ3501" s="0"/>
      <c r="CK3501" s="0"/>
      <c r="CL3501" s="0"/>
      <c r="CM3501" s="0"/>
      <c r="CN3501" s="0"/>
      <c r="CO3501" s="0"/>
      <c r="CP3501" s="0"/>
      <c r="CQ3501" s="0"/>
      <c r="CR3501" s="0"/>
      <c r="CS3501" s="0"/>
      <c r="CT3501" s="0"/>
      <c r="CU3501" s="0"/>
      <c r="CV3501" s="0"/>
      <c r="CW3501" s="0"/>
      <c r="CX3501" s="0"/>
      <c r="CY3501" s="0"/>
      <c r="CZ3501" s="0"/>
      <c r="DA3501" s="0"/>
      <c r="DB3501" s="0"/>
      <c r="DC3501" s="0"/>
      <c r="DD3501" s="0"/>
      <c r="DE3501" s="0"/>
      <c r="DF3501" s="0"/>
      <c r="DG3501" s="0"/>
      <c r="DH3501" s="0"/>
      <c r="DI3501" s="0"/>
      <c r="DJ3501" s="0"/>
      <c r="DK3501" s="0"/>
      <c r="DL3501" s="0"/>
      <c r="DM3501" s="0"/>
      <c r="DN3501" s="0"/>
      <c r="DO3501" s="0"/>
      <c r="DP3501" s="0"/>
      <c r="DQ3501" s="0"/>
      <c r="DR3501" s="0"/>
      <c r="DS3501" s="0"/>
      <c r="DT3501" s="0"/>
      <c r="DU3501" s="0"/>
      <c r="DV3501" s="0"/>
      <c r="DW3501" s="0"/>
      <c r="DX3501" s="0"/>
      <c r="DY3501" s="0"/>
      <c r="DZ3501" s="0"/>
      <c r="EA3501" s="0"/>
      <c r="EB3501" s="0"/>
      <c r="EC3501" s="0"/>
      <c r="ED3501" s="0"/>
      <c r="EE3501" s="0"/>
      <c r="EF3501" s="0"/>
      <c r="EG3501" s="0"/>
      <c r="EH3501" s="0"/>
      <c r="EI3501" s="0"/>
      <c r="EJ3501" s="0"/>
      <c r="EK3501" s="0"/>
      <c r="EL3501" s="0"/>
      <c r="EM3501" s="0"/>
      <c r="EN3501" s="0"/>
      <c r="EO3501" s="0"/>
      <c r="EP3501" s="0"/>
      <c r="EQ3501" s="0"/>
      <c r="ER3501" s="0"/>
      <c r="ES3501" s="0"/>
      <c r="ET3501" s="0"/>
      <c r="EU3501" s="0"/>
      <c r="EV3501" s="0"/>
      <c r="EW3501" s="0"/>
      <c r="EX3501" s="0"/>
      <c r="EY3501" s="0"/>
      <c r="EZ3501" s="0"/>
      <c r="FA3501" s="0"/>
      <c r="FB3501" s="0"/>
      <c r="FC3501" s="0"/>
      <c r="FD3501" s="0"/>
      <c r="FE3501" s="0"/>
      <c r="FF3501" s="0"/>
      <c r="FG3501" s="0"/>
      <c r="FH3501" s="0"/>
      <c r="FI3501" s="0"/>
      <c r="FJ3501" s="0"/>
      <c r="FK3501" s="0"/>
      <c r="FL3501" s="0"/>
      <c r="FM3501" s="0"/>
      <c r="FN3501" s="0"/>
      <c r="FO3501" s="0"/>
      <c r="FP3501" s="0"/>
      <c r="FQ3501" s="0"/>
      <c r="FR3501" s="0"/>
      <c r="FS3501" s="0"/>
      <c r="FT3501" s="0"/>
      <c r="FU3501" s="0"/>
      <c r="FV3501" s="0"/>
      <c r="FW3501" s="0"/>
      <c r="FX3501" s="0"/>
      <c r="FY3501" s="0"/>
      <c r="FZ3501" s="0"/>
      <c r="GA3501" s="0"/>
      <c r="GB3501" s="0"/>
      <c r="GC3501" s="0"/>
      <c r="GD3501" s="0"/>
      <c r="GE3501" s="0"/>
      <c r="GF3501" s="0"/>
      <c r="GG3501" s="0"/>
      <c r="GH3501" s="0"/>
      <c r="GI3501" s="0"/>
      <c r="GJ3501" s="0"/>
      <c r="GK3501" s="0"/>
      <c r="GL3501" s="0"/>
      <c r="GM3501" s="0"/>
      <c r="GN3501" s="0"/>
      <c r="GO3501" s="0"/>
      <c r="GP3501" s="0"/>
      <c r="GQ3501" s="0"/>
      <c r="GR3501" s="0"/>
      <c r="GS3501" s="0"/>
      <c r="GT3501" s="0"/>
      <c r="GU3501" s="0"/>
      <c r="GV3501" s="0"/>
      <c r="GW3501" s="0"/>
      <c r="GX3501" s="0"/>
      <c r="GY3501" s="0"/>
      <c r="GZ3501" s="0"/>
      <c r="HA3501" s="0"/>
      <c r="HB3501" s="0"/>
      <c r="HC3501" s="0"/>
      <c r="HD3501" s="0"/>
      <c r="HE3501" s="0"/>
      <c r="HF3501" s="0"/>
      <c r="HG3501" s="0"/>
      <c r="HH3501" s="0"/>
      <c r="HI3501" s="0"/>
      <c r="HJ3501" s="0"/>
      <c r="HK3501" s="0"/>
      <c r="HL3501" s="0"/>
      <c r="HM3501" s="0"/>
      <c r="HN3501" s="0"/>
      <c r="HO3501" s="0"/>
      <c r="HP3501" s="0"/>
      <c r="HQ3501" s="0"/>
      <c r="HR3501" s="0"/>
      <c r="HS3501" s="0"/>
      <c r="HT3501" s="0"/>
      <c r="HU3501" s="0"/>
      <c r="HV3501" s="0"/>
      <c r="HW3501" s="0"/>
      <c r="HX3501" s="0"/>
      <c r="HY3501" s="0"/>
      <c r="HZ3501" s="0"/>
      <c r="IA3501" s="0"/>
      <c r="IB3501" s="0"/>
      <c r="IC3501" s="0"/>
      <c r="ID3501" s="0"/>
      <c r="IE3501" s="0"/>
      <c r="IF3501" s="0"/>
      <c r="IG3501" s="0"/>
      <c r="IH3501" s="0"/>
      <c r="II3501" s="0"/>
      <c r="IJ3501" s="0"/>
      <c r="IK3501" s="0"/>
      <c r="IL3501" s="0"/>
      <c r="IM3501" s="0"/>
      <c r="IN3501" s="0"/>
      <c r="IO3501" s="0"/>
      <c r="IP3501" s="0"/>
      <c r="IQ3501" s="0"/>
      <c r="IR3501" s="0"/>
      <c r="IS3501" s="0"/>
      <c r="IT3501" s="0"/>
      <c r="IU3501" s="0"/>
      <c r="IV3501" s="0"/>
      <c r="IW3501" s="0"/>
      <c r="IX3501" s="0"/>
      <c r="IY3501" s="0"/>
      <c r="IZ3501" s="0"/>
      <c r="AMH3501" s="13"/>
    </row>
    <row r="3502" customFormat="false" ht="13.8" hidden="false" customHeight="false" outlineLevel="0" collapsed="false">
      <c r="A3502" s="27" t="n">
        <v>40403351</v>
      </c>
      <c r="B3502" s="28" t="s">
        <v>3531</v>
      </c>
      <c r="C3502" s="29" t="n">
        <v>0.1</v>
      </c>
      <c r="D3502" s="29" t="s">
        <v>2637</v>
      </c>
      <c r="E3502" s="27" t="s">
        <v>50</v>
      </c>
      <c r="F3502" s="19" t="n">
        <f aca="false">IF(C3502="",VLOOKUP(E3502,'PORTE E UCO'!$A$5:$D$46,4,0),VLOOKUP(E3502,'PORTE E UCO'!$A$5:$D$46,4,0)*C3502)</f>
        <v>1.7661556</v>
      </c>
      <c r="G3502" s="30" t="n">
        <v>1.5</v>
      </c>
      <c r="H3502" s="21" t="n">
        <f aca="false">G3502*$R$2</f>
        <v>29.510448</v>
      </c>
      <c r="I3502" s="27" t="n">
        <v>0</v>
      </c>
      <c r="J3502" s="22" t="str">
        <f aca="false">IF(I3502&gt;=1,F3502*$J$2,"")</f>
        <v/>
      </c>
      <c r="K3502" s="22" t="str">
        <f aca="false">IF(I3502&gt;=2,F3502*$K$2,"")</f>
        <v/>
      </c>
      <c r="L3502" s="22" t="str">
        <f aca="false">IF(I3502&gt;=3,F3502*$L$2,"")</f>
        <v/>
      </c>
      <c r="M3502" s="22" t="str">
        <f aca="false">IF(I3502&gt;=4,F3502*$M$2,"")</f>
        <v/>
      </c>
      <c r="N3502" s="27" t="n">
        <v>0</v>
      </c>
      <c r="O3502" s="27" t="n">
        <v>0</v>
      </c>
      <c r="P3502" s="31" t="n">
        <v>0</v>
      </c>
      <c r="Q3502" s="32"/>
      <c r="R3502" s="38"/>
      <c r="S3502" s="25" t="n">
        <f aca="false">SUM(F3502,H3502,J3502,K3502,L3502,M3502)</f>
        <v>31.2766036</v>
      </c>
      <c r="T3502" s="25" t="n">
        <f aca="false">SUM(F3502,H3502,J3502,K3502,L3502,M3502,Q3502)</f>
        <v>31.2766036</v>
      </c>
      <c r="U3502" s="0"/>
      <c r="V3502" s="0"/>
      <c r="W3502" s="0"/>
      <c r="X3502" s="0"/>
      <c r="Y3502" s="0"/>
      <c r="Z3502" s="0"/>
      <c r="AA3502" s="0"/>
      <c r="AB3502" s="0"/>
      <c r="AC3502" s="0"/>
      <c r="AD3502" s="0"/>
      <c r="AE3502" s="0"/>
      <c r="AF3502" s="0"/>
      <c r="AG3502" s="0"/>
      <c r="AH3502" s="0"/>
      <c r="AI3502" s="0"/>
      <c r="AJ3502" s="0"/>
      <c r="AK3502" s="0"/>
      <c r="AL3502" s="0"/>
      <c r="AM3502" s="0"/>
      <c r="AN3502" s="0"/>
      <c r="AO3502" s="0"/>
      <c r="AP3502" s="0"/>
      <c r="AQ3502" s="0"/>
      <c r="AR3502" s="0"/>
      <c r="AS3502" s="0"/>
      <c r="AT3502" s="0"/>
      <c r="AU3502" s="0"/>
      <c r="AV3502" s="0"/>
      <c r="AW3502" s="0"/>
      <c r="AX3502" s="0"/>
      <c r="AY3502" s="0"/>
      <c r="AZ3502" s="0"/>
      <c r="BA3502" s="0"/>
      <c r="BB3502" s="0"/>
      <c r="BC3502" s="0"/>
      <c r="BD3502" s="0"/>
      <c r="BE3502" s="0"/>
      <c r="BF3502" s="0"/>
      <c r="BG3502" s="0"/>
      <c r="BH3502" s="0"/>
      <c r="BI3502" s="0"/>
      <c r="BJ3502" s="0"/>
      <c r="BK3502" s="0"/>
      <c r="BL3502" s="0"/>
      <c r="BM3502" s="0"/>
      <c r="BN3502" s="0"/>
      <c r="BO3502" s="0"/>
      <c r="BP3502" s="0"/>
      <c r="BQ3502" s="0"/>
      <c r="BR3502" s="0"/>
      <c r="BS3502" s="0"/>
      <c r="BT3502" s="0"/>
      <c r="BU3502" s="0"/>
      <c r="BV3502" s="0"/>
      <c r="BW3502" s="0"/>
      <c r="BX3502" s="0"/>
      <c r="BY3502" s="0"/>
      <c r="BZ3502" s="0"/>
      <c r="CA3502" s="0"/>
      <c r="CB3502" s="0"/>
      <c r="CC3502" s="0"/>
      <c r="CD3502" s="0"/>
      <c r="CE3502" s="0"/>
      <c r="CF3502" s="0"/>
      <c r="CG3502" s="0"/>
      <c r="CH3502" s="0"/>
      <c r="CI3502" s="0"/>
      <c r="CJ3502" s="0"/>
      <c r="CK3502" s="0"/>
      <c r="CL3502" s="0"/>
      <c r="CM3502" s="0"/>
      <c r="CN3502" s="0"/>
      <c r="CO3502" s="0"/>
      <c r="CP3502" s="0"/>
      <c r="CQ3502" s="0"/>
      <c r="CR3502" s="0"/>
      <c r="CS3502" s="0"/>
      <c r="CT3502" s="0"/>
      <c r="CU3502" s="0"/>
      <c r="CV3502" s="0"/>
      <c r="CW3502" s="0"/>
      <c r="CX3502" s="0"/>
      <c r="CY3502" s="0"/>
      <c r="CZ3502" s="0"/>
      <c r="DA3502" s="0"/>
      <c r="DB3502" s="0"/>
      <c r="DC3502" s="0"/>
      <c r="DD3502" s="0"/>
      <c r="DE3502" s="0"/>
      <c r="DF3502" s="0"/>
      <c r="DG3502" s="0"/>
      <c r="DH3502" s="0"/>
      <c r="DI3502" s="0"/>
      <c r="DJ3502" s="0"/>
      <c r="DK3502" s="0"/>
      <c r="DL3502" s="0"/>
      <c r="DM3502" s="0"/>
      <c r="DN3502" s="0"/>
      <c r="DO3502" s="0"/>
      <c r="DP3502" s="0"/>
      <c r="DQ3502" s="0"/>
      <c r="DR3502" s="0"/>
      <c r="DS3502" s="0"/>
      <c r="DT3502" s="0"/>
      <c r="DU3502" s="0"/>
      <c r="DV3502" s="0"/>
      <c r="DW3502" s="0"/>
      <c r="DX3502" s="0"/>
      <c r="DY3502" s="0"/>
      <c r="DZ3502" s="0"/>
      <c r="EA3502" s="0"/>
      <c r="EB3502" s="0"/>
      <c r="EC3502" s="0"/>
      <c r="ED3502" s="0"/>
      <c r="EE3502" s="0"/>
      <c r="EF3502" s="0"/>
      <c r="EG3502" s="0"/>
      <c r="EH3502" s="0"/>
      <c r="EI3502" s="0"/>
      <c r="EJ3502" s="0"/>
      <c r="EK3502" s="0"/>
      <c r="EL3502" s="0"/>
      <c r="EM3502" s="0"/>
      <c r="EN3502" s="0"/>
      <c r="EO3502" s="0"/>
      <c r="EP3502" s="0"/>
      <c r="EQ3502" s="0"/>
      <c r="ER3502" s="0"/>
      <c r="ES3502" s="0"/>
      <c r="ET3502" s="0"/>
      <c r="EU3502" s="0"/>
      <c r="EV3502" s="0"/>
      <c r="EW3502" s="0"/>
      <c r="EX3502" s="0"/>
      <c r="EY3502" s="0"/>
      <c r="EZ3502" s="0"/>
      <c r="FA3502" s="0"/>
      <c r="FB3502" s="0"/>
      <c r="FC3502" s="0"/>
      <c r="FD3502" s="0"/>
      <c r="FE3502" s="0"/>
      <c r="FF3502" s="0"/>
      <c r="FG3502" s="0"/>
      <c r="FH3502" s="0"/>
      <c r="FI3502" s="0"/>
      <c r="FJ3502" s="0"/>
      <c r="FK3502" s="0"/>
      <c r="FL3502" s="0"/>
      <c r="FM3502" s="0"/>
      <c r="FN3502" s="0"/>
      <c r="FO3502" s="0"/>
      <c r="FP3502" s="0"/>
      <c r="FQ3502" s="0"/>
      <c r="FR3502" s="0"/>
      <c r="FS3502" s="0"/>
      <c r="FT3502" s="0"/>
      <c r="FU3502" s="0"/>
      <c r="FV3502" s="0"/>
      <c r="FW3502" s="0"/>
      <c r="FX3502" s="0"/>
      <c r="FY3502" s="0"/>
      <c r="FZ3502" s="0"/>
      <c r="GA3502" s="0"/>
      <c r="GB3502" s="0"/>
      <c r="GC3502" s="0"/>
      <c r="GD3502" s="0"/>
      <c r="GE3502" s="0"/>
      <c r="GF3502" s="0"/>
      <c r="GG3502" s="0"/>
      <c r="GH3502" s="0"/>
      <c r="GI3502" s="0"/>
      <c r="GJ3502" s="0"/>
      <c r="GK3502" s="0"/>
      <c r="GL3502" s="0"/>
      <c r="GM3502" s="0"/>
      <c r="GN3502" s="0"/>
      <c r="GO3502" s="0"/>
      <c r="GP3502" s="0"/>
      <c r="GQ3502" s="0"/>
      <c r="GR3502" s="0"/>
      <c r="GS3502" s="0"/>
      <c r="GT3502" s="0"/>
      <c r="GU3502" s="0"/>
      <c r="GV3502" s="0"/>
      <c r="GW3502" s="0"/>
      <c r="GX3502" s="0"/>
      <c r="GY3502" s="0"/>
      <c r="GZ3502" s="0"/>
      <c r="HA3502" s="0"/>
      <c r="HB3502" s="0"/>
      <c r="HC3502" s="0"/>
      <c r="HD3502" s="0"/>
      <c r="HE3502" s="0"/>
      <c r="HF3502" s="0"/>
      <c r="HG3502" s="0"/>
      <c r="HH3502" s="0"/>
      <c r="HI3502" s="0"/>
      <c r="HJ3502" s="0"/>
      <c r="HK3502" s="0"/>
      <c r="HL3502" s="0"/>
      <c r="HM3502" s="0"/>
      <c r="HN3502" s="0"/>
      <c r="HO3502" s="0"/>
      <c r="HP3502" s="0"/>
      <c r="HQ3502" s="0"/>
      <c r="HR3502" s="0"/>
      <c r="HS3502" s="0"/>
      <c r="HT3502" s="0"/>
      <c r="HU3502" s="0"/>
      <c r="HV3502" s="0"/>
      <c r="HW3502" s="0"/>
      <c r="HX3502" s="0"/>
      <c r="HY3502" s="0"/>
      <c r="HZ3502" s="0"/>
      <c r="IA3502" s="0"/>
      <c r="IB3502" s="0"/>
      <c r="IC3502" s="0"/>
      <c r="ID3502" s="0"/>
      <c r="IE3502" s="0"/>
      <c r="IF3502" s="0"/>
      <c r="IG3502" s="0"/>
      <c r="IH3502" s="0"/>
      <c r="II3502" s="0"/>
      <c r="IJ3502" s="0"/>
      <c r="IK3502" s="0"/>
      <c r="IL3502" s="0"/>
      <c r="IM3502" s="0"/>
      <c r="IN3502" s="0"/>
      <c r="IO3502" s="0"/>
      <c r="IP3502" s="0"/>
      <c r="IQ3502" s="0"/>
      <c r="IR3502" s="0"/>
      <c r="IS3502" s="0"/>
      <c r="IT3502" s="0"/>
      <c r="IU3502" s="0"/>
      <c r="IV3502" s="0"/>
      <c r="IW3502" s="0"/>
      <c r="IX3502" s="0"/>
      <c r="IY3502" s="0"/>
      <c r="IZ3502" s="0"/>
      <c r="AMH3502" s="13"/>
    </row>
    <row r="3503" customFormat="false" ht="14.95" hidden="false" customHeight="false" outlineLevel="0" collapsed="false">
      <c r="A3503" s="16" t="n">
        <v>40403360</v>
      </c>
      <c r="B3503" s="17" t="s">
        <v>3532</v>
      </c>
      <c r="C3503" s="18" t="n">
        <v>0.1</v>
      </c>
      <c r="D3503" s="18" t="s">
        <v>2637</v>
      </c>
      <c r="E3503" s="16" t="s">
        <v>50</v>
      </c>
      <c r="F3503" s="19" t="n">
        <f aca="false">IF(C3503="",VLOOKUP(E3503,'PORTE E UCO'!$A$5:$D$46,4,0),VLOOKUP(E3503,'PORTE E UCO'!$A$5:$D$46,4,0)*C3503)</f>
        <v>1.7661556</v>
      </c>
      <c r="G3503" s="20" t="n">
        <v>1.73</v>
      </c>
      <c r="H3503" s="21" t="n">
        <f aca="false">G3503*$R$2</f>
        <v>34.03538336</v>
      </c>
      <c r="I3503" s="16" t="n">
        <v>0</v>
      </c>
      <c r="J3503" s="22" t="str">
        <f aca="false">IF(I3503&gt;=1,F3503*$J$2,"")</f>
        <v/>
      </c>
      <c r="K3503" s="22" t="str">
        <f aca="false">IF(I3503&gt;=2,F3503*$K$2,"")</f>
        <v/>
      </c>
      <c r="L3503" s="22" t="str">
        <f aca="false">IF(I3503&gt;=3,F3503*$L$2,"")</f>
        <v/>
      </c>
      <c r="M3503" s="22" t="str">
        <f aca="false">IF(I3503&gt;=4,F3503*$M$2,"")</f>
        <v/>
      </c>
      <c r="N3503" s="16" t="n">
        <v>0</v>
      </c>
      <c r="O3503" s="16" t="n">
        <v>0</v>
      </c>
      <c r="P3503" s="23" t="n">
        <v>0</v>
      </c>
      <c r="Q3503" s="22"/>
      <c r="R3503" s="38"/>
      <c r="S3503" s="25" t="n">
        <f aca="false">SUM(F3503,H3503,J3503,K3503,L3503,M3503)</f>
        <v>35.80153896</v>
      </c>
      <c r="T3503" s="25" t="n">
        <f aca="false">SUM(F3503,H3503,J3503,K3503,L3503,M3503,Q3503)</f>
        <v>35.80153896</v>
      </c>
      <c r="U3503" s="0"/>
      <c r="V3503" s="0"/>
      <c r="W3503" s="0"/>
      <c r="X3503" s="0"/>
      <c r="Y3503" s="0"/>
      <c r="Z3503" s="0"/>
      <c r="AA3503" s="0"/>
      <c r="AB3503" s="0"/>
      <c r="AC3503" s="0"/>
      <c r="AD3503" s="0"/>
      <c r="AE3503" s="0"/>
      <c r="AF3503" s="0"/>
      <c r="AG3503" s="0"/>
      <c r="AH3503" s="0"/>
      <c r="AI3503" s="0"/>
      <c r="AJ3503" s="0"/>
      <c r="AK3503" s="0"/>
      <c r="AL3503" s="0"/>
      <c r="AM3503" s="0"/>
      <c r="AN3503" s="0"/>
      <c r="AO3503" s="0"/>
      <c r="AP3503" s="0"/>
      <c r="AQ3503" s="0"/>
      <c r="AR3503" s="0"/>
      <c r="AS3503" s="0"/>
      <c r="AT3503" s="0"/>
      <c r="AU3503" s="0"/>
      <c r="AV3503" s="0"/>
      <c r="AW3503" s="0"/>
      <c r="AX3503" s="0"/>
      <c r="AY3503" s="0"/>
      <c r="AZ3503" s="0"/>
      <c r="BA3503" s="0"/>
      <c r="BB3503" s="0"/>
      <c r="BC3503" s="0"/>
      <c r="BD3503" s="0"/>
      <c r="BE3503" s="0"/>
      <c r="BF3503" s="0"/>
      <c r="BG3503" s="0"/>
      <c r="BH3503" s="0"/>
      <c r="BI3503" s="0"/>
      <c r="BJ3503" s="0"/>
      <c r="BK3503" s="0"/>
      <c r="BL3503" s="0"/>
      <c r="BM3503" s="0"/>
      <c r="BN3503" s="0"/>
      <c r="BO3503" s="0"/>
      <c r="BP3503" s="0"/>
      <c r="BQ3503" s="0"/>
      <c r="BR3503" s="0"/>
      <c r="BS3503" s="0"/>
      <c r="BT3503" s="0"/>
      <c r="BU3503" s="0"/>
      <c r="BV3503" s="0"/>
      <c r="BW3503" s="0"/>
      <c r="BX3503" s="0"/>
      <c r="BY3503" s="0"/>
      <c r="BZ3503" s="0"/>
      <c r="CA3503" s="0"/>
      <c r="CB3503" s="0"/>
      <c r="CC3503" s="0"/>
      <c r="CD3503" s="0"/>
      <c r="CE3503" s="0"/>
      <c r="CF3503" s="0"/>
      <c r="CG3503" s="0"/>
      <c r="CH3503" s="0"/>
      <c r="CI3503" s="0"/>
      <c r="CJ3503" s="0"/>
      <c r="CK3503" s="0"/>
      <c r="CL3503" s="0"/>
      <c r="CM3503" s="0"/>
      <c r="CN3503" s="0"/>
      <c r="CO3503" s="0"/>
      <c r="CP3503" s="0"/>
      <c r="CQ3503" s="0"/>
      <c r="CR3503" s="0"/>
      <c r="CS3503" s="0"/>
      <c r="CT3503" s="0"/>
      <c r="CU3503" s="0"/>
      <c r="CV3503" s="0"/>
      <c r="CW3503" s="0"/>
      <c r="CX3503" s="0"/>
      <c r="CY3503" s="0"/>
      <c r="CZ3503" s="0"/>
      <c r="DA3503" s="0"/>
      <c r="DB3503" s="0"/>
      <c r="DC3503" s="0"/>
      <c r="DD3503" s="0"/>
      <c r="DE3503" s="0"/>
      <c r="DF3503" s="0"/>
      <c r="DG3503" s="0"/>
      <c r="DH3503" s="0"/>
      <c r="DI3503" s="0"/>
      <c r="DJ3503" s="0"/>
      <c r="DK3503" s="0"/>
      <c r="DL3503" s="0"/>
      <c r="DM3503" s="0"/>
      <c r="DN3503" s="0"/>
      <c r="DO3503" s="0"/>
      <c r="DP3503" s="0"/>
      <c r="DQ3503" s="0"/>
      <c r="DR3503" s="0"/>
      <c r="DS3503" s="0"/>
      <c r="DT3503" s="0"/>
      <c r="DU3503" s="0"/>
      <c r="DV3503" s="0"/>
      <c r="DW3503" s="0"/>
      <c r="DX3503" s="0"/>
      <c r="DY3503" s="0"/>
      <c r="DZ3503" s="0"/>
      <c r="EA3503" s="0"/>
      <c r="EB3503" s="0"/>
      <c r="EC3503" s="0"/>
      <c r="ED3503" s="0"/>
      <c r="EE3503" s="0"/>
      <c r="EF3503" s="0"/>
      <c r="EG3503" s="0"/>
      <c r="EH3503" s="0"/>
      <c r="EI3503" s="0"/>
      <c r="EJ3503" s="0"/>
      <c r="EK3503" s="0"/>
      <c r="EL3503" s="0"/>
      <c r="EM3503" s="0"/>
      <c r="EN3503" s="0"/>
      <c r="EO3503" s="0"/>
      <c r="EP3503" s="0"/>
      <c r="EQ3503" s="0"/>
      <c r="ER3503" s="0"/>
      <c r="ES3503" s="0"/>
      <c r="ET3503" s="0"/>
      <c r="EU3503" s="0"/>
      <c r="EV3503" s="0"/>
      <c r="EW3503" s="0"/>
      <c r="EX3503" s="0"/>
      <c r="EY3503" s="0"/>
      <c r="EZ3503" s="0"/>
      <c r="FA3503" s="0"/>
      <c r="FB3503" s="0"/>
      <c r="FC3503" s="0"/>
      <c r="FD3503" s="0"/>
      <c r="FE3503" s="0"/>
      <c r="FF3503" s="0"/>
      <c r="FG3503" s="0"/>
      <c r="FH3503" s="0"/>
      <c r="FI3503" s="0"/>
      <c r="FJ3503" s="0"/>
      <c r="FK3503" s="0"/>
      <c r="FL3503" s="0"/>
      <c r="FM3503" s="0"/>
      <c r="FN3503" s="0"/>
      <c r="FO3503" s="0"/>
      <c r="FP3503" s="0"/>
      <c r="FQ3503" s="0"/>
      <c r="FR3503" s="0"/>
      <c r="FS3503" s="0"/>
      <c r="FT3503" s="0"/>
      <c r="FU3503" s="0"/>
      <c r="FV3503" s="0"/>
      <c r="FW3503" s="0"/>
      <c r="FX3503" s="0"/>
      <c r="FY3503" s="0"/>
      <c r="FZ3503" s="0"/>
      <c r="GA3503" s="0"/>
      <c r="GB3503" s="0"/>
      <c r="GC3503" s="0"/>
      <c r="GD3503" s="0"/>
      <c r="GE3503" s="0"/>
      <c r="GF3503" s="0"/>
      <c r="GG3503" s="0"/>
      <c r="GH3503" s="0"/>
      <c r="GI3503" s="0"/>
      <c r="GJ3503" s="0"/>
      <c r="GK3503" s="0"/>
      <c r="GL3503" s="0"/>
      <c r="GM3503" s="0"/>
      <c r="GN3503" s="0"/>
      <c r="GO3503" s="0"/>
      <c r="GP3503" s="0"/>
      <c r="GQ3503" s="0"/>
      <c r="GR3503" s="0"/>
      <c r="GS3503" s="0"/>
      <c r="GT3503" s="0"/>
      <c r="GU3503" s="0"/>
      <c r="GV3503" s="0"/>
      <c r="GW3503" s="0"/>
      <c r="GX3503" s="0"/>
      <c r="GY3503" s="0"/>
      <c r="GZ3503" s="0"/>
      <c r="HA3503" s="0"/>
      <c r="HB3503" s="0"/>
      <c r="HC3503" s="0"/>
      <c r="HD3503" s="0"/>
      <c r="HE3503" s="0"/>
      <c r="HF3503" s="0"/>
      <c r="HG3503" s="0"/>
      <c r="HH3503" s="0"/>
      <c r="HI3503" s="0"/>
      <c r="HJ3503" s="0"/>
      <c r="HK3503" s="0"/>
      <c r="HL3503" s="0"/>
      <c r="HM3503" s="0"/>
      <c r="HN3503" s="0"/>
      <c r="HO3503" s="0"/>
      <c r="HP3503" s="0"/>
      <c r="HQ3503" s="0"/>
      <c r="HR3503" s="0"/>
      <c r="HS3503" s="0"/>
      <c r="HT3503" s="0"/>
      <c r="HU3503" s="0"/>
      <c r="HV3503" s="0"/>
      <c r="HW3503" s="0"/>
      <c r="HX3503" s="0"/>
      <c r="HY3503" s="0"/>
      <c r="HZ3503" s="0"/>
      <c r="IA3503" s="0"/>
      <c r="IB3503" s="0"/>
      <c r="IC3503" s="0"/>
      <c r="ID3503" s="0"/>
      <c r="IE3503" s="0"/>
      <c r="IF3503" s="0"/>
      <c r="IG3503" s="0"/>
      <c r="IH3503" s="0"/>
      <c r="II3503" s="0"/>
      <c r="IJ3503" s="0"/>
      <c r="IK3503" s="0"/>
      <c r="IL3503" s="0"/>
      <c r="IM3503" s="0"/>
      <c r="IN3503" s="0"/>
      <c r="IO3503" s="0"/>
      <c r="IP3503" s="0"/>
      <c r="IQ3503" s="0"/>
      <c r="IR3503" s="0"/>
      <c r="IS3503" s="0"/>
      <c r="IT3503" s="0"/>
      <c r="IU3503" s="0"/>
      <c r="IV3503" s="0"/>
      <c r="IW3503" s="0"/>
      <c r="IX3503" s="0"/>
      <c r="IY3503" s="0"/>
      <c r="IZ3503" s="0"/>
      <c r="AMH3503" s="13"/>
    </row>
    <row r="3504" customFormat="false" ht="13.8" hidden="false" customHeight="false" outlineLevel="0" collapsed="false">
      <c r="A3504" s="27" t="n">
        <v>40403378</v>
      </c>
      <c r="B3504" s="28" t="s">
        <v>3533</v>
      </c>
      <c r="C3504" s="29" t="n">
        <v>0.1</v>
      </c>
      <c r="D3504" s="29" t="s">
        <v>2637</v>
      </c>
      <c r="E3504" s="27" t="s">
        <v>50</v>
      </c>
      <c r="F3504" s="19" t="n">
        <f aca="false">IF(C3504="",VLOOKUP(E3504,'PORTE E UCO'!$A$5:$D$46,4,0),VLOOKUP(E3504,'PORTE E UCO'!$A$5:$D$46,4,0)*C3504)</f>
        <v>1.7661556</v>
      </c>
      <c r="G3504" s="30" t="n">
        <v>0.8</v>
      </c>
      <c r="H3504" s="21" t="n">
        <f aca="false">G3504*$R$2</f>
        <v>15.7389056</v>
      </c>
      <c r="I3504" s="27" t="n">
        <v>0</v>
      </c>
      <c r="J3504" s="22" t="str">
        <f aca="false">IF(I3504&gt;=1,F3504*$J$2,"")</f>
        <v/>
      </c>
      <c r="K3504" s="22" t="str">
        <f aca="false">IF(I3504&gt;=2,F3504*$K$2,"")</f>
        <v/>
      </c>
      <c r="L3504" s="22" t="str">
        <f aca="false">IF(I3504&gt;=3,F3504*$L$2,"")</f>
        <v/>
      </c>
      <c r="M3504" s="22" t="str">
        <f aca="false">IF(I3504&gt;=4,F3504*$M$2,"")</f>
        <v/>
      </c>
      <c r="N3504" s="27" t="n">
        <v>0</v>
      </c>
      <c r="O3504" s="27" t="n">
        <v>0</v>
      </c>
      <c r="P3504" s="31" t="n">
        <v>0</v>
      </c>
      <c r="Q3504" s="32"/>
      <c r="R3504" s="38"/>
      <c r="S3504" s="25" t="n">
        <f aca="false">SUM(F3504,H3504,J3504,K3504,L3504,M3504)</f>
        <v>17.5050612</v>
      </c>
      <c r="T3504" s="25" t="n">
        <f aca="false">SUM(F3504,H3504,J3504,K3504,L3504,M3504,Q3504)</f>
        <v>17.5050612</v>
      </c>
      <c r="U3504" s="0"/>
      <c r="V3504" s="0"/>
      <c r="W3504" s="0"/>
      <c r="X3504" s="0"/>
      <c r="Y3504" s="0"/>
      <c r="Z3504" s="0"/>
      <c r="AA3504" s="0"/>
      <c r="AB3504" s="0"/>
      <c r="AC3504" s="0"/>
      <c r="AD3504" s="0"/>
      <c r="AE3504" s="0"/>
      <c r="AF3504" s="0"/>
      <c r="AG3504" s="0"/>
      <c r="AH3504" s="0"/>
      <c r="AI3504" s="0"/>
      <c r="AJ3504" s="0"/>
      <c r="AK3504" s="0"/>
      <c r="AL3504" s="0"/>
      <c r="AM3504" s="0"/>
      <c r="AN3504" s="0"/>
      <c r="AO3504" s="0"/>
      <c r="AP3504" s="0"/>
      <c r="AQ3504" s="0"/>
      <c r="AR3504" s="0"/>
      <c r="AS3504" s="0"/>
      <c r="AT3504" s="0"/>
      <c r="AU3504" s="0"/>
      <c r="AV3504" s="0"/>
      <c r="AW3504" s="0"/>
      <c r="AX3504" s="0"/>
      <c r="AY3504" s="0"/>
      <c r="AZ3504" s="0"/>
      <c r="BA3504" s="0"/>
      <c r="BB3504" s="0"/>
      <c r="BC3504" s="0"/>
      <c r="BD3504" s="0"/>
      <c r="BE3504" s="0"/>
      <c r="BF3504" s="0"/>
      <c r="BG3504" s="0"/>
      <c r="BH3504" s="0"/>
      <c r="BI3504" s="0"/>
      <c r="BJ3504" s="0"/>
      <c r="BK3504" s="0"/>
      <c r="BL3504" s="0"/>
      <c r="BM3504" s="0"/>
      <c r="BN3504" s="0"/>
      <c r="BO3504" s="0"/>
      <c r="BP3504" s="0"/>
      <c r="BQ3504" s="0"/>
      <c r="BR3504" s="0"/>
      <c r="BS3504" s="0"/>
      <c r="BT3504" s="0"/>
      <c r="BU3504" s="0"/>
      <c r="BV3504" s="0"/>
      <c r="BW3504" s="0"/>
      <c r="BX3504" s="0"/>
      <c r="BY3504" s="0"/>
      <c r="BZ3504" s="0"/>
      <c r="CA3504" s="0"/>
      <c r="CB3504" s="0"/>
      <c r="CC3504" s="0"/>
      <c r="CD3504" s="0"/>
      <c r="CE3504" s="0"/>
      <c r="CF3504" s="0"/>
      <c r="CG3504" s="0"/>
      <c r="CH3504" s="0"/>
      <c r="CI3504" s="0"/>
      <c r="CJ3504" s="0"/>
      <c r="CK3504" s="0"/>
      <c r="CL3504" s="0"/>
      <c r="CM3504" s="0"/>
      <c r="CN3504" s="0"/>
      <c r="CO3504" s="0"/>
      <c r="CP3504" s="0"/>
      <c r="CQ3504" s="0"/>
      <c r="CR3504" s="0"/>
      <c r="CS3504" s="0"/>
      <c r="CT3504" s="0"/>
      <c r="CU3504" s="0"/>
      <c r="CV3504" s="0"/>
      <c r="CW3504" s="0"/>
      <c r="CX3504" s="0"/>
      <c r="CY3504" s="0"/>
      <c r="CZ3504" s="0"/>
      <c r="DA3504" s="0"/>
      <c r="DB3504" s="0"/>
      <c r="DC3504" s="0"/>
      <c r="DD3504" s="0"/>
      <c r="DE3504" s="0"/>
      <c r="DF3504" s="0"/>
      <c r="DG3504" s="0"/>
      <c r="DH3504" s="0"/>
      <c r="DI3504" s="0"/>
      <c r="DJ3504" s="0"/>
      <c r="DK3504" s="0"/>
      <c r="DL3504" s="0"/>
      <c r="DM3504" s="0"/>
      <c r="DN3504" s="0"/>
      <c r="DO3504" s="0"/>
      <c r="DP3504" s="0"/>
      <c r="DQ3504" s="0"/>
      <c r="DR3504" s="0"/>
      <c r="DS3504" s="0"/>
      <c r="DT3504" s="0"/>
      <c r="DU3504" s="0"/>
      <c r="DV3504" s="0"/>
      <c r="DW3504" s="0"/>
      <c r="DX3504" s="0"/>
      <c r="DY3504" s="0"/>
      <c r="DZ3504" s="0"/>
      <c r="EA3504" s="0"/>
      <c r="EB3504" s="0"/>
      <c r="EC3504" s="0"/>
      <c r="ED3504" s="0"/>
      <c r="EE3504" s="0"/>
      <c r="EF3504" s="0"/>
      <c r="EG3504" s="0"/>
      <c r="EH3504" s="0"/>
      <c r="EI3504" s="0"/>
      <c r="EJ3504" s="0"/>
      <c r="EK3504" s="0"/>
      <c r="EL3504" s="0"/>
      <c r="EM3504" s="0"/>
      <c r="EN3504" s="0"/>
      <c r="EO3504" s="0"/>
      <c r="EP3504" s="0"/>
      <c r="EQ3504" s="0"/>
      <c r="ER3504" s="0"/>
      <c r="ES3504" s="0"/>
      <c r="ET3504" s="0"/>
      <c r="EU3504" s="0"/>
      <c r="EV3504" s="0"/>
      <c r="EW3504" s="0"/>
      <c r="EX3504" s="0"/>
      <c r="EY3504" s="0"/>
      <c r="EZ3504" s="0"/>
      <c r="FA3504" s="0"/>
      <c r="FB3504" s="0"/>
      <c r="FC3504" s="0"/>
      <c r="FD3504" s="0"/>
      <c r="FE3504" s="0"/>
      <c r="FF3504" s="0"/>
      <c r="FG3504" s="0"/>
      <c r="FH3504" s="0"/>
      <c r="FI3504" s="0"/>
      <c r="FJ3504" s="0"/>
      <c r="FK3504" s="0"/>
      <c r="FL3504" s="0"/>
      <c r="FM3504" s="0"/>
      <c r="FN3504" s="0"/>
      <c r="FO3504" s="0"/>
      <c r="FP3504" s="0"/>
      <c r="FQ3504" s="0"/>
      <c r="FR3504" s="0"/>
      <c r="FS3504" s="0"/>
      <c r="FT3504" s="0"/>
      <c r="FU3504" s="0"/>
      <c r="FV3504" s="0"/>
      <c r="FW3504" s="0"/>
      <c r="FX3504" s="0"/>
      <c r="FY3504" s="0"/>
      <c r="FZ3504" s="0"/>
      <c r="GA3504" s="0"/>
      <c r="GB3504" s="0"/>
      <c r="GC3504" s="0"/>
      <c r="GD3504" s="0"/>
      <c r="GE3504" s="0"/>
      <c r="GF3504" s="0"/>
      <c r="GG3504" s="0"/>
      <c r="GH3504" s="0"/>
      <c r="GI3504" s="0"/>
      <c r="GJ3504" s="0"/>
      <c r="GK3504" s="0"/>
      <c r="GL3504" s="0"/>
      <c r="GM3504" s="0"/>
      <c r="GN3504" s="0"/>
      <c r="GO3504" s="0"/>
      <c r="GP3504" s="0"/>
      <c r="GQ3504" s="0"/>
      <c r="GR3504" s="0"/>
      <c r="GS3504" s="0"/>
      <c r="GT3504" s="0"/>
      <c r="GU3504" s="0"/>
      <c r="GV3504" s="0"/>
      <c r="GW3504" s="0"/>
      <c r="GX3504" s="0"/>
      <c r="GY3504" s="0"/>
      <c r="GZ3504" s="0"/>
      <c r="HA3504" s="0"/>
      <c r="HB3504" s="0"/>
      <c r="HC3504" s="0"/>
      <c r="HD3504" s="0"/>
      <c r="HE3504" s="0"/>
      <c r="HF3504" s="0"/>
      <c r="HG3504" s="0"/>
      <c r="HH3504" s="0"/>
      <c r="HI3504" s="0"/>
      <c r="HJ3504" s="0"/>
      <c r="HK3504" s="0"/>
      <c r="HL3504" s="0"/>
      <c r="HM3504" s="0"/>
      <c r="HN3504" s="0"/>
      <c r="HO3504" s="0"/>
      <c r="HP3504" s="0"/>
      <c r="HQ3504" s="0"/>
      <c r="HR3504" s="0"/>
      <c r="HS3504" s="0"/>
      <c r="HT3504" s="0"/>
      <c r="HU3504" s="0"/>
      <c r="HV3504" s="0"/>
      <c r="HW3504" s="0"/>
      <c r="HX3504" s="0"/>
      <c r="HY3504" s="0"/>
      <c r="HZ3504" s="0"/>
      <c r="IA3504" s="0"/>
      <c r="IB3504" s="0"/>
      <c r="IC3504" s="0"/>
      <c r="ID3504" s="0"/>
      <c r="IE3504" s="0"/>
      <c r="IF3504" s="0"/>
      <c r="IG3504" s="0"/>
      <c r="IH3504" s="0"/>
      <c r="II3504" s="0"/>
      <c r="IJ3504" s="0"/>
      <c r="IK3504" s="0"/>
      <c r="IL3504" s="0"/>
      <c r="IM3504" s="0"/>
      <c r="IN3504" s="0"/>
      <c r="IO3504" s="0"/>
      <c r="IP3504" s="0"/>
      <c r="IQ3504" s="0"/>
      <c r="IR3504" s="0"/>
      <c r="IS3504" s="0"/>
      <c r="IT3504" s="0"/>
      <c r="IU3504" s="0"/>
      <c r="IV3504" s="0"/>
      <c r="IW3504" s="0"/>
      <c r="IX3504" s="0"/>
      <c r="IY3504" s="0"/>
      <c r="IZ3504" s="0"/>
      <c r="AMH3504" s="13"/>
    </row>
    <row r="3505" customFormat="false" ht="13.8" hidden="false" customHeight="false" outlineLevel="0" collapsed="false">
      <c r="A3505" s="16" t="n">
        <v>40403386</v>
      </c>
      <c r="B3505" s="17" t="s">
        <v>3534</v>
      </c>
      <c r="C3505" s="18" t="n">
        <v>0.1</v>
      </c>
      <c r="D3505" s="18" t="s">
        <v>2637</v>
      </c>
      <c r="E3505" s="16" t="s">
        <v>50</v>
      </c>
      <c r="F3505" s="19" t="n">
        <f aca="false">IF(C3505="",VLOOKUP(E3505,'PORTE E UCO'!$A$5:$D$46,4,0),VLOOKUP(E3505,'PORTE E UCO'!$A$5:$D$46,4,0)*C3505)</f>
        <v>1.7661556</v>
      </c>
      <c r="G3505" s="20" t="n">
        <v>2.4</v>
      </c>
      <c r="H3505" s="21" t="n">
        <f aca="false">G3505*$R$2</f>
        <v>47.2167168</v>
      </c>
      <c r="I3505" s="16" t="n">
        <v>0</v>
      </c>
      <c r="J3505" s="22" t="str">
        <f aca="false">IF(I3505&gt;=1,F3505*$J$2,"")</f>
        <v/>
      </c>
      <c r="K3505" s="22" t="str">
        <f aca="false">IF(I3505&gt;=2,F3505*$K$2,"")</f>
        <v/>
      </c>
      <c r="L3505" s="22" t="str">
        <f aca="false">IF(I3505&gt;=3,F3505*$L$2,"")</f>
        <v/>
      </c>
      <c r="M3505" s="22" t="str">
        <f aca="false">IF(I3505&gt;=4,F3505*$M$2,"")</f>
        <v/>
      </c>
      <c r="N3505" s="16" t="n">
        <v>0</v>
      </c>
      <c r="O3505" s="16" t="n">
        <v>0</v>
      </c>
      <c r="P3505" s="23" t="n">
        <v>0</v>
      </c>
      <c r="Q3505" s="22"/>
      <c r="R3505" s="38"/>
      <c r="S3505" s="25" t="n">
        <f aca="false">SUM(F3505,H3505,J3505,K3505,L3505,M3505)</f>
        <v>48.9828724</v>
      </c>
      <c r="T3505" s="25" t="n">
        <f aca="false">SUM(F3505,H3505,J3505,K3505,L3505,M3505,Q3505)</f>
        <v>48.9828724</v>
      </c>
      <c r="U3505" s="0"/>
      <c r="V3505" s="0"/>
      <c r="W3505" s="0"/>
      <c r="X3505" s="0"/>
      <c r="Y3505" s="0"/>
      <c r="Z3505" s="0"/>
      <c r="AA3505" s="0"/>
      <c r="AB3505" s="0"/>
      <c r="AC3505" s="0"/>
      <c r="AD3505" s="0"/>
      <c r="AE3505" s="0"/>
      <c r="AF3505" s="0"/>
      <c r="AG3505" s="0"/>
      <c r="AH3505" s="0"/>
      <c r="AI3505" s="0"/>
      <c r="AJ3505" s="0"/>
      <c r="AK3505" s="0"/>
      <c r="AL3505" s="0"/>
      <c r="AM3505" s="0"/>
      <c r="AN3505" s="0"/>
      <c r="AO3505" s="0"/>
      <c r="AP3505" s="0"/>
      <c r="AQ3505" s="0"/>
      <c r="AR3505" s="0"/>
      <c r="AS3505" s="0"/>
      <c r="AT3505" s="0"/>
      <c r="AU3505" s="0"/>
      <c r="AV3505" s="0"/>
      <c r="AW3505" s="0"/>
      <c r="AX3505" s="0"/>
      <c r="AY3505" s="0"/>
      <c r="AZ3505" s="0"/>
      <c r="BA3505" s="0"/>
      <c r="BB3505" s="0"/>
      <c r="BC3505" s="0"/>
      <c r="BD3505" s="0"/>
      <c r="BE3505" s="0"/>
      <c r="BF3505" s="0"/>
      <c r="BG3505" s="0"/>
      <c r="BH3505" s="0"/>
      <c r="BI3505" s="0"/>
      <c r="BJ3505" s="0"/>
      <c r="BK3505" s="0"/>
      <c r="BL3505" s="0"/>
      <c r="BM3505" s="0"/>
      <c r="BN3505" s="0"/>
      <c r="BO3505" s="0"/>
      <c r="BP3505" s="0"/>
      <c r="BQ3505" s="0"/>
      <c r="BR3505" s="0"/>
      <c r="BS3505" s="0"/>
      <c r="BT3505" s="0"/>
      <c r="BU3505" s="0"/>
      <c r="BV3505" s="0"/>
      <c r="BW3505" s="0"/>
      <c r="BX3505" s="0"/>
      <c r="BY3505" s="0"/>
      <c r="BZ3505" s="0"/>
      <c r="CA3505" s="0"/>
      <c r="CB3505" s="0"/>
      <c r="CC3505" s="0"/>
      <c r="CD3505" s="0"/>
      <c r="CE3505" s="0"/>
      <c r="CF3505" s="0"/>
      <c r="CG3505" s="0"/>
      <c r="CH3505" s="0"/>
      <c r="CI3505" s="0"/>
      <c r="CJ3505" s="0"/>
      <c r="CK3505" s="0"/>
      <c r="CL3505" s="0"/>
      <c r="CM3505" s="0"/>
      <c r="CN3505" s="0"/>
      <c r="CO3505" s="0"/>
      <c r="CP3505" s="0"/>
      <c r="CQ3505" s="0"/>
      <c r="CR3505" s="0"/>
      <c r="CS3505" s="0"/>
      <c r="CT3505" s="0"/>
      <c r="CU3505" s="0"/>
      <c r="CV3505" s="0"/>
      <c r="CW3505" s="0"/>
      <c r="CX3505" s="0"/>
      <c r="CY3505" s="0"/>
      <c r="CZ3505" s="0"/>
      <c r="DA3505" s="0"/>
      <c r="DB3505" s="0"/>
      <c r="DC3505" s="0"/>
      <c r="DD3505" s="0"/>
      <c r="DE3505" s="0"/>
      <c r="DF3505" s="0"/>
      <c r="DG3505" s="0"/>
      <c r="DH3505" s="0"/>
      <c r="DI3505" s="0"/>
      <c r="DJ3505" s="0"/>
      <c r="DK3505" s="0"/>
      <c r="DL3505" s="0"/>
      <c r="DM3505" s="0"/>
      <c r="DN3505" s="0"/>
      <c r="DO3505" s="0"/>
      <c r="DP3505" s="0"/>
      <c r="DQ3505" s="0"/>
      <c r="DR3505" s="0"/>
      <c r="DS3505" s="0"/>
      <c r="DT3505" s="0"/>
      <c r="DU3505" s="0"/>
      <c r="DV3505" s="0"/>
      <c r="DW3505" s="0"/>
      <c r="DX3505" s="0"/>
      <c r="DY3505" s="0"/>
      <c r="DZ3505" s="0"/>
      <c r="EA3505" s="0"/>
      <c r="EB3505" s="0"/>
      <c r="EC3505" s="0"/>
      <c r="ED3505" s="0"/>
      <c r="EE3505" s="0"/>
      <c r="EF3505" s="0"/>
      <c r="EG3505" s="0"/>
      <c r="EH3505" s="0"/>
      <c r="EI3505" s="0"/>
      <c r="EJ3505" s="0"/>
      <c r="EK3505" s="0"/>
      <c r="EL3505" s="0"/>
      <c r="EM3505" s="0"/>
      <c r="EN3505" s="0"/>
      <c r="EO3505" s="0"/>
      <c r="EP3505" s="0"/>
      <c r="EQ3505" s="0"/>
      <c r="ER3505" s="0"/>
      <c r="ES3505" s="0"/>
      <c r="ET3505" s="0"/>
      <c r="EU3505" s="0"/>
      <c r="EV3505" s="0"/>
      <c r="EW3505" s="0"/>
      <c r="EX3505" s="0"/>
      <c r="EY3505" s="0"/>
      <c r="EZ3505" s="0"/>
      <c r="FA3505" s="0"/>
      <c r="FB3505" s="0"/>
      <c r="FC3505" s="0"/>
      <c r="FD3505" s="0"/>
      <c r="FE3505" s="0"/>
      <c r="FF3505" s="0"/>
      <c r="FG3505" s="0"/>
      <c r="FH3505" s="0"/>
      <c r="FI3505" s="0"/>
      <c r="FJ3505" s="0"/>
      <c r="FK3505" s="0"/>
      <c r="FL3505" s="0"/>
      <c r="FM3505" s="0"/>
      <c r="FN3505" s="0"/>
      <c r="FO3505" s="0"/>
      <c r="FP3505" s="0"/>
      <c r="FQ3505" s="0"/>
      <c r="FR3505" s="0"/>
      <c r="FS3505" s="0"/>
      <c r="FT3505" s="0"/>
      <c r="FU3505" s="0"/>
      <c r="FV3505" s="0"/>
      <c r="FW3505" s="0"/>
      <c r="FX3505" s="0"/>
      <c r="FY3505" s="0"/>
      <c r="FZ3505" s="0"/>
      <c r="GA3505" s="0"/>
      <c r="GB3505" s="0"/>
      <c r="GC3505" s="0"/>
      <c r="GD3505" s="0"/>
      <c r="GE3505" s="0"/>
      <c r="GF3505" s="0"/>
      <c r="GG3505" s="0"/>
      <c r="GH3505" s="0"/>
      <c r="GI3505" s="0"/>
      <c r="GJ3505" s="0"/>
      <c r="GK3505" s="0"/>
      <c r="GL3505" s="0"/>
      <c r="GM3505" s="0"/>
      <c r="GN3505" s="0"/>
      <c r="GO3505" s="0"/>
      <c r="GP3505" s="0"/>
      <c r="GQ3505" s="0"/>
      <c r="GR3505" s="0"/>
      <c r="GS3505" s="0"/>
      <c r="GT3505" s="0"/>
      <c r="GU3505" s="0"/>
      <c r="GV3505" s="0"/>
      <c r="GW3505" s="0"/>
      <c r="GX3505" s="0"/>
      <c r="GY3505" s="0"/>
      <c r="GZ3505" s="0"/>
      <c r="HA3505" s="0"/>
      <c r="HB3505" s="0"/>
      <c r="HC3505" s="0"/>
      <c r="HD3505" s="0"/>
      <c r="HE3505" s="0"/>
      <c r="HF3505" s="0"/>
      <c r="HG3505" s="0"/>
      <c r="HH3505" s="0"/>
      <c r="HI3505" s="0"/>
      <c r="HJ3505" s="0"/>
      <c r="HK3505" s="0"/>
      <c r="HL3505" s="0"/>
      <c r="HM3505" s="0"/>
      <c r="HN3505" s="0"/>
      <c r="HO3505" s="0"/>
      <c r="HP3505" s="0"/>
      <c r="HQ3505" s="0"/>
      <c r="HR3505" s="0"/>
      <c r="HS3505" s="0"/>
      <c r="HT3505" s="0"/>
      <c r="HU3505" s="0"/>
      <c r="HV3505" s="0"/>
      <c r="HW3505" s="0"/>
      <c r="HX3505" s="0"/>
      <c r="HY3505" s="0"/>
      <c r="HZ3505" s="0"/>
      <c r="IA3505" s="0"/>
      <c r="IB3505" s="0"/>
      <c r="IC3505" s="0"/>
      <c r="ID3505" s="0"/>
      <c r="IE3505" s="0"/>
      <c r="IF3505" s="0"/>
      <c r="IG3505" s="0"/>
      <c r="IH3505" s="0"/>
      <c r="II3505" s="0"/>
      <c r="IJ3505" s="0"/>
      <c r="IK3505" s="0"/>
      <c r="IL3505" s="0"/>
      <c r="IM3505" s="0"/>
      <c r="IN3505" s="0"/>
      <c r="IO3505" s="0"/>
      <c r="IP3505" s="0"/>
      <c r="IQ3505" s="0"/>
      <c r="IR3505" s="0"/>
      <c r="IS3505" s="0"/>
      <c r="IT3505" s="0"/>
      <c r="IU3505" s="0"/>
      <c r="IV3505" s="0"/>
      <c r="IW3505" s="0"/>
      <c r="IX3505" s="0"/>
      <c r="IY3505" s="0"/>
      <c r="IZ3505" s="0"/>
      <c r="AMH3505" s="13"/>
    </row>
    <row r="3506" customFormat="false" ht="13.8" hidden="false" customHeight="false" outlineLevel="0" collapsed="false">
      <c r="A3506" s="27" t="n">
        <v>40403394</v>
      </c>
      <c r="B3506" s="28" t="s">
        <v>3535</v>
      </c>
      <c r="C3506" s="29" t="n">
        <v>0.1</v>
      </c>
      <c r="D3506" s="29" t="s">
        <v>2637</v>
      </c>
      <c r="E3506" s="27" t="s">
        <v>50</v>
      </c>
      <c r="F3506" s="19" t="n">
        <f aca="false">IF(C3506="",VLOOKUP(E3506,'PORTE E UCO'!$A$5:$D$46,4,0),VLOOKUP(E3506,'PORTE E UCO'!$A$5:$D$46,4,0)*C3506)</f>
        <v>1.7661556</v>
      </c>
      <c r="G3506" s="30" t="n">
        <v>3.43</v>
      </c>
      <c r="H3506" s="21" t="n">
        <f aca="false">G3506*$R$2</f>
        <v>67.48055776</v>
      </c>
      <c r="I3506" s="27" t="n">
        <v>0</v>
      </c>
      <c r="J3506" s="22" t="str">
        <f aca="false">IF(I3506&gt;=1,F3506*$J$2,"")</f>
        <v/>
      </c>
      <c r="K3506" s="22" t="str">
        <f aca="false">IF(I3506&gt;=2,F3506*$K$2,"")</f>
        <v/>
      </c>
      <c r="L3506" s="22" t="str">
        <f aca="false">IF(I3506&gt;=3,F3506*$L$2,"")</f>
        <v/>
      </c>
      <c r="M3506" s="22" t="str">
        <f aca="false">IF(I3506&gt;=4,F3506*$M$2,"")</f>
        <v/>
      </c>
      <c r="N3506" s="27" t="n">
        <v>0</v>
      </c>
      <c r="O3506" s="27" t="n">
        <v>0</v>
      </c>
      <c r="P3506" s="31" t="n">
        <v>0</v>
      </c>
      <c r="Q3506" s="32"/>
      <c r="R3506" s="38"/>
      <c r="S3506" s="25" t="n">
        <f aca="false">SUM(F3506,H3506,J3506,K3506,L3506,M3506)</f>
        <v>69.24671336</v>
      </c>
      <c r="T3506" s="25" t="n">
        <f aca="false">SUM(F3506,H3506,J3506,K3506,L3506,M3506,Q3506)</f>
        <v>69.24671336</v>
      </c>
      <c r="U3506" s="0"/>
      <c r="V3506" s="0"/>
      <c r="W3506" s="0"/>
      <c r="X3506" s="0"/>
      <c r="Y3506" s="0"/>
      <c r="Z3506" s="0"/>
      <c r="AA3506" s="0"/>
      <c r="AB3506" s="0"/>
      <c r="AC3506" s="0"/>
      <c r="AD3506" s="0"/>
      <c r="AE3506" s="0"/>
      <c r="AF3506" s="0"/>
      <c r="AG3506" s="0"/>
      <c r="AH3506" s="0"/>
      <c r="AI3506" s="0"/>
      <c r="AJ3506" s="0"/>
      <c r="AK3506" s="0"/>
      <c r="AL3506" s="0"/>
      <c r="AM3506" s="0"/>
      <c r="AN3506" s="0"/>
      <c r="AO3506" s="0"/>
      <c r="AP3506" s="0"/>
      <c r="AQ3506" s="0"/>
      <c r="AR3506" s="0"/>
      <c r="AS3506" s="0"/>
      <c r="AT3506" s="0"/>
      <c r="AU3506" s="0"/>
      <c r="AV3506" s="0"/>
      <c r="AW3506" s="0"/>
      <c r="AX3506" s="0"/>
      <c r="AY3506" s="0"/>
      <c r="AZ3506" s="0"/>
      <c r="BA3506" s="0"/>
      <c r="BB3506" s="0"/>
      <c r="BC3506" s="0"/>
      <c r="BD3506" s="0"/>
      <c r="BE3506" s="0"/>
      <c r="BF3506" s="0"/>
      <c r="BG3506" s="0"/>
      <c r="BH3506" s="0"/>
      <c r="BI3506" s="0"/>
      <c r="BJ3506" s="0"/>
      <c r="BK3506" s="0"/>
      <c r="BL3506" s="0"/>
      <c r="BM3506" s="0"/>
      <c r="BN3506" s="0"/>
      <c r="BO3506" s="0"/>
      <c r="BP3506" s="0"/>
      <c r="BQ3506" s="0"/>
      <c r="BR3506" s="0"/>
      <c r="BS3506" s="0"/>
      <c r="BT3506" s="0"/>
      <c r="BU3506" s="0"/>
      <c r="BV3506" s="0"/>
      <c r="BW3506" s="0"/>
      <c r="BX3506" s="0"/>
      <c r="BY3506" s="0"/>
      <c r="BZ3506" s="0"/>
      <c r="CA3506" s="0"/>
      <c r="CB3506" s="0"/>
      <c r="CC3506" s="0"/>
      <c r="CD3506" s="0"/>
      <c r="CE3506" s="0"/>
      <c r="CF3506" s="0"/>
      <c r="CG3506" s="0"/>
      <c r="CH3506" s="0"/>
      <c r="CI3506" s="0"/>
      <c r="CJ3506" s="0"/>
      <c r="CK3506" s="0"/>
      <c r="CL3506" s="0"/>
      <c r="CM3506" s="0"/>
      <c r="CN3506" s="0"/>
      <c r="CO3506" s="0"/>
      <c r="CP3506" s="0"/>
      <c r="CQ3506" s="0"/>
      <c r="CR3506" s="0"/>
      <c r="CS3506" s="0"/>
      <c r="CT3506" s="0"/>
      <c r="CU3506" s="0"/>
      <c r="CV3506" s="0"/>
      <c r="CW3506" s="0"/>
      <c r="CX3506" s="0"/>
      <c r="CY3506" s="0"/>
      <c r="CZ3506" s="0"/>
      <c r="DA3506" s="0"/>
      <c r="DB3506" s="0"/>
      <c r="DC3506" s="0"/>
      <c r="DD3506" s="0"/>
      <c r="DE3506" s="0"/>
      <c r="DF3506" s="0"/>
      <c r="DG3506" s="0"/>
      <c r="DH3506" s="0"/>
      <c r="DI3506" s="0"/>
      <c r="DJ3506" s="0"/>
      <c r="DK3506" s="0"/>
      <c r="DL3506" s="0"/>
      <c r="DM3506" s="0"/>
      <c r="DN3506" s="0"/>
      <c r="DO3506" s="0"/>
      <c r="DP3506" s="0"/>
      <c r="DQ3506" s="0"/>
      <c r="DR3506" s="0"/>
      <c r="DS3506" s="0"/>
      <c r="DT3506" s="0"/>
      <c r="DU3506" s="0"/>
      <c r="DV3506" s="0"/>
      <c r="DW3506" s="0"/>
      <c r="DX3506" s="0"/>
      <c r="DY3506" s="0"/>
      <c r="DZ3506" s="0"/>
      <c r="EA3506" s="0"/>
      <c r="EB3506" s="0"/>
      <c r="EC3506" s="0"/>
      <c r="ED3506" s="0"/>
      <c r="EE3506" s="0"/>
      <c r="EF3506" s="0"/>
      <c r="EG3506" s="0"/>
      <c r="EH3506" s="0"/>
      <c r="EI3506" s="0"/>
      <c r="EJ3506" s="0"/>
      <c r="EK3506" s="0"/>
      <c r="EL3506" s="0"/>
      <c r="EM3506" s="0"/>
      <c r="EN3506" s="0"/>
      <c r="EO3506" s="0"/>
      <c r="EP3506" s="0"/>
      <c r="EQ3506" s="0"/>
      <c r="ER3506" s="0"/>
      <c r="ES3506" s="0"/>
      <c r="ET3506" s="0"/>
      <c r="EU3506" s="0"/>
      <c r="EV3506" s="0"/>
      <c r="EW3506" s="0"/>
      <c r="EX3506" s="0"/>
      <c r="EY3506" s="0"/>
      <c r="EZ3506" s="0"/>
      <c r="FA3506" s="0"/>
      <c r="FB3506" s="0"/>
      <c r="FC3506" s="0"/>
      <c r="FD3506" s="0"/>
      <c r="FE3506" s="0"/>
      <c r="FF3506" s="0"/>
      <c r="FG3506" s="0"/>
      <c r="FH3506" s="0"/>
      <c r="FI3506" s="0"/>
      <c r="FJ3506" s="0"/>
      <c r="FK3506" s="0"/>
      <c r="FL3506" s="0"/>
      <c r="FM3506" s="0"/>
      <c r="FN3506" s="0"/>
      <c r="FO3506" s="0"/>
      <c r="FP3506" s="0"/>
      <c r="FQ3506" s="0"/>
      <c r="FR3506" s="0"/>
      <c r="FS3506" s="0"/>
      <c r="FT3506" s="0"/>
      <c r="FU3506" s="0"/>
      <c r="FV3506" s="0"/>
      <c r="FW3506" s="0"/>
      <c r="FX3506" s="0"/>
      <c r="FY3506" s="0"/>
      <c r="FZ3506" s="0"/>
      <c r="GA3506" s="0"/>
      <c r="GB3506" s="0"/>
      <c r="GC3506" s="0"/>
      <c r="GD3506" s="0"/>
      <c r="GE3506" s="0"/>
      <c r="GF3506" s="0"/>
      <c r="GG3506" s="0"/>
      <c r="GH3506" s="0"/>
      <c r="GI3506" s="0"/>
      <c r="GJ3506" s="0"/>
      <c r="GK3506" s="0"/>
      <c r="GL3506" s="0"/>
      <c r="GM3506" s="0"/>
      <c r="GN3506" s="0"/>
      <c r="GO3506" s="0"/>
      <c r="GP3506" s="0"/>
      <c r="GQ3506" s="0"/>
      <c r="GR3506" s="0"/>
      <c r="GS3506" s="0"/>
      <c r="GT3506" s="0"/>
      <c r="GU3506" s="0"/>
      <c r="GV3506" s="0"/>
      <c r="GW3506" s="0"/>
      <c r="GX3506" s="0"/>
      <c r="GY3506" s="0"/>
      <c r="GZ3506" s="0"/>
      <c r="HA3506" s="0"/>
      <c r="HB3506" s="0"/>
      <c r="HC3506" s="0"/>
      <c r="HD3506" s="0"/>
      <c r="HE3506" s="0"/>
      <c r="HF3506" s="0"/>
      <c r="HG3506" s="0"/>
      <c r="HH3506" s="0"/>
      <c r="HI3506" s="0"/>
      <c r="HJ3506" s="0"/>
      <c r="HK3506" s="0"/>
      <c r="HL3506" s="0"/>
      <c r="HM3506" s="0"/>
      <c r="HN3506" s="0"/>
      <c r="HO3506" s="0"/>
      <c r="HP3506" s="0"/>
      <c r="HQ3506" s="0"/>
      <c r="HR3506" s="0"/>
      <c r="HS3506" s="0"/>
      <c r="HT3506" s="0"/>
      <c r="HU3506" s="0"/>
      <c r="HV3506" s="0"/>
      <c r="HW3506" s="0"/>
      <c r="HX3506" s="0"/>
      <c r="HY3506" s="0"/>
      <c r="HZ3506" s="0"/>
      <c r="IA3506" s="0"/>
      <c r="IB3506" s="0"/>
      <c r="IC3506" s="0"/>
      <c r="ID3506" s="0"/>
      <c r="IE3506" s="0"/>
      <c r="IF3506" s="0"/>
      <c r="IG3506" s="0"/>
      <c r="IH3506" s="0"/>
      <c r="II3506" s="0"/>
      <c r="IJ3506" s="0"/>
      <c r="IK3506" s="0"/>
      <c r="IL3506" s="0"/>
      <c r="IM3506" s="0"/>
      <c r="IN3506" s="0"/>
      <c r="IO3506" s="0"/>
      <c r="IP3506" s="0"/>
      <c r="IQ3506" s="0"/>
      <c r="IR3506" s="0"/>
      <c r="IS3506" s="0"/>
      <c r="IT3506" s="0"/>
      <c r="IU3506" s="0"/>
      <c r="IV3506" s="0"/>
      <c r="IW3506" s="0"/>
      <c r="IX3506" s="0"/>
      <c r="IY3506" s="0"/>
      <c r="IZ3506" s="0"/>
      <c r="AMH3506" s="13"/>
    </row>
    <row r="3507" customFormat="false" ht="13.8" hidden="false" customHeight="false" outlineLevel="0" collapsed="false">
      <c r="A3507" s="16" t="n">
        <v>40403408</v>
      </c>
      <c r="B3507" s="17" t="s">
        <v>3536</v>
      </c>
      <c r="C3507" s="18" t="n">
        <v>0.1</v>
      </c>
      <c r="D3507" s="18" t="s">
        <v>2637</v>
      </c>
      <c r="E3507" s="16" t="s">
        <v>50</v>
      </c>
      <c r="F3507" s="19" t="n">
        <f aca="false">IF(C3507="",VLOOKUP(E3507,'PORTE E UCO'!$A$5:$D$46,4,0),VLOOKUP(E3507,'PORTE E UCO'!$A$5:$D$46,4,0)*C3507)</f>
        <v>1.7661556</v>
      </c>
      <c r="G3507" s="20" t="n">
        <v>0.97</v>
      </c>
      <c r="H3507" s="21" t="n">
        <f aca="false">G3507*$R$2</f>
        <v>19.08342304</v>
      </c>
      <c r="I3507" s="16" t="n">
        <v>0</v>
      </c>
      <c r="J3507" s="22" t="str">
        <f aca="false">IF(I3507&gt;=1,F3507*$J$2,"")</f>
        <v/>
      </c>
      <c r="K3507" s="22" t="str">
        <f aca="false">IF(I3507&gt;=2,F3507*$K$2,"")</f>
        <v/>
      </c>
      <c r="L3507" s="22" t="str">
        <f aca="false">IF(I3507&gt;=3,F3507*$L$2,"")</f>
        <v/>
      </c>
      <c r="M3507" s="22" t="str">
        <f aca="false">IF(I3507&gt;=4,F3507*$M$2,"")</f>
        <v/>
      </c>
      <c r="N3507" s="16" t="n">
        <v>0</v>
      </c>
      <c r="O3507" s="16" t="n">
        <v>0</v>
      </c>
      <c r="P3507" s="23" t="n">
        <v>0</v>
      </c>
      <c r="Q3507" s="22"/>
      <c r="R3507" s="38"/>
      <c r="S3507" s="25" t="n">
        <f aca="false">SUM(F3507,H3507,J3507,K3507,L3507,M3507)</f>
        <v>20.84957864</v>
      </c>
      <c r="T3507" s="25" t="n">
        <f aca="false">SUM(F3507,H3507,J3507,K3507,L3507,M3507,Q3507)</f>
        <v>20.84957864</v>
      </c>
      <c r="U3507" s="0"/>
      <c r="V3507" s="0"/>
      <c r="W3507" s="0"/>
      <c r="X3507" s="0"/>
      <c r="Y3507" s="0"/>
      <c r="Z3507" s="0"/>
      <c r="AA3507" s="0"/>
      <c r="AB3507" s="0"/>
      <c r="AC3507" s="0"/>
      <c r="AD3507" s="0"/>
      <c r="AE3507" s="0"/>
      <c r="AF3507" s="0"/>
      <c r="AG3507" s="0"/>
      <c r="AH3507" s="0"/>
      <c r="AI3507" s="0"/>
      <c r="AJ3507" s="0"/>
      <c r="AK3507" s="0"/>
      <c r="AL3507" s="0"/>
      <c r="AM3507" s="0"/>
      <c r="AN3507" s="0"/>
      <c r="AO3507" s="0"/>
      <c r="AP3507" s="0"/>
      <c r="AQ3507" s="0"/>
      <c r="AR3507" s="0"/>
      <c r="AS3507" s="0"/>
      <c r="AT3507" s="0"/>
      <c r="AU3507" s="0"/>
      <c r="AV3507" s="0"/>
      <c r="AW3507" s="0"/>
      <c r="AX3507" s="0"/>
      <c r="AY3507" s="0"/>
      <c r="AZ3507" s="0"/>
      <c r="BA3507" s="0"/>
      <c r="BB3507" s="0"/>
      <c r="BC3507" s="0"/>
      <c r="BD3507" s="0"/>
      <c r="BE3507" s="0"/>
      <c r="BF3507" s="0"/>
      <c r="BG3507" s="0"/>
      <c r="BH3507" s="0"/>
      <c r="BI3507" s="0"/>
      <c r="BJ3507" s="0"/>
      <c r="BK3507" s="0"/>
      <c r="BL3507" s="0"/>
      <c r="BM3507" s="0"/>
      <c r="BN3507" s="0"/>
      <c r="BO3507" s="0"/>
      <c r="BP3507" s="0"/>
      <c r="BQ3507" s="0"/>
      <c r="BR3507" s="0"/>
      <c r="BS3507" s="0"/>
      <c r="BT3507" s="0"/>
      <c r="BU3507" s="0"/>
      <c r="BV3507" s="0"/>
      <c r="BW3507" s="0"/>
      <c r="BX3507" s="0"/>
      <c r="BY3507" s="0"/>
      <c r="BZ3507" s="0"/>
      <c r="CA3507" s="0"/>
      <c r="CB3507" s="0"/>
      <c r="CC3507" s="0"/>
      <c r="CD3507" s="0"/>
      <c r="CE3507" s="0"/>
      <c r="CF3507" s="0"/>
      <c r="CG3507" s="0"/>
      <c r="CH3507" s="0"/>
      <c r="CI3507" s="0"/>
      <c r="CJ3507" s="0"/>
      <c r="CK3507" s="0"/>
      <c r="CL3507" s="0"/>
      <c r="CM3507" s="0"/>
      <c r="CN3507" s="0"/>
      <c r="CO3507" s="0"/>
      <c r="CP3507" s="0"/>
      <c r="CQ3507" s="0"/>
      <c r="CR3507" s="0"/>
      <c r="CS3507" s="0"/>
      <c r="CT3507" s="0"/>
      <c r="CU3507" s="0"/>
      <c r="CV3507" s="0"/>
      <c r="CW3507" s="0"/>
      <c r="CX3507" s="0"/>
      <c r="CY3507" s="0"/>
      <c r="CZ3507" s="0"/>
      <c r="DA3507" s="0"/>
      <c r="DB3507" s="0"/>
      <c r="DC3507" s="0"/>
      <c r="DD3507" s="0"/>
      <c r="DE3507" s="0"/>
      <c r="DF3507" s="0"/>
      <c r="DG3507" s="0"/>
      <c r="DH3507" s="0"/>
      <c r="DI3507" s="0"/>
      <c r="DJ3507" s="0"/>
      <c r="DK3507" s="0"/>
      <c r="DL3507" s="0"/>
      <c r="DM3507" s="0"/>
      <c r="DN3507" s="0"/>
      <c r="DO3507" s="0"/>
      <c r="DP3507" s="0"/>
      <c r="DQ3507" s="0"/>
      <c r="DR3507" s="0"/>
      <c r="DS3507" s="0"/>
      <c r="DT3507" s="0"/>
      <c r="DU3507" s="0"/>
      <c r="DV3507" s="0"/>
      <c r="DW3507" s="0"/>
      <c r="DX3507" s="0"/>
      <c r="DY3507" s="0"/>
      <c r="DZ3507" s="0"/>
      <c r="EA3507" s="0"/>
      <c r="EB3507" s="0"/>
      <c r="EC3507" s="0"/>
      <c r="ED3507" s="0"/>
      <c r="EE3507" s="0"/>
      <c r="EF3507" s="0"/>
      <c r="EG3507" s="0"/>
      <c r="EH3507" s="0"/>
      <c r="EI3507" s="0"/>
      <c r="EJ3507" s="0"/>
      <c r="EK3507" s="0"/>
      <c r="EL3507" s="0"/>
      <c r="EM3507" s="0"/>
      <c r="EN3507" s="0"/>
      <c r="EO3507" s="0"/>
      <c r="EP3507" s="0"/>
      <c r="EQ3507" s="0"/>
      <c r="ER3507" s="0"/>
      <c r="ES3507" s="0"/>
      <c r="ET3507" s="0"/>
      <c r="EU3507" s="0"/>
      <c r="EV3507" s="0"/>
      <c r="EW3507" s="0"/>
      <c r="EX3507" s="0"/>
      <c r="EY3507" s="0"/>
      <c r="EZ3507" s="0"/>
      <c r="FA3507" s="0"/>
      <c r="FB3507" s="0"/>
      <c r="FC3507" s="0"/>
      <c r="FD3507" s="0"/>
      <c r="FE3507" s="0"/>
      <c r="FF3507" s="0"/>
      <c r="FG3507" s="0"/>
      <c r="FH3507" s="0"/>
      <c r="FI3507" s="0"/>
      <c r="FJ3507" s="0"/>
      <c r="FK3507" s="0"/>
      <c r="FL3507" s="0"/>
      <c r="FM3507" s="0"/>
      <c r="FN3507" s="0"/>
      <c r="FO3507" s="0"/>
      <c r="FP3507" s="0"/>
      <c r="FQ3507" s="0"/>
      <c r="FR3507" s="0"/>
      <c r="FS3507" s="0"/>
      <c r="FT3507" s="0"/>
      <c r="FU3507" s="0"/>
      <c r="FV3507" s="0"/>
      <c r="FW3507" s="0"/>
      <c r="FX3507" s="0"/>
      <c r="FY3507" s="0"/>
      <c r="FZ3507" s="0"/>
      <c r="GA3507" s="0"/>
      <c r="GB3507" s="0"/>
      <c r="GC3507" s="0"/>
      <c r="GD3507" s="0"/>
      <c r="GE3507" s="0"/>
      <c r="GF3507" s="0"/>
      <c r="GG3507" s="0"/>
      <c r="GH3507" s="0"/>
      <c r="GI3507" s="0"/>
      <c r="GJ3507" s="0"/>
      <c r="GK3507" s="0"/>
      <c r="GL3507" s="0"/>
      <c r="GM3507" s="0"/>
      <c r="GN3507" s="0"/>
      <c r="GO3507" s="0"/>
      <c r="GP3507" s="0"/>
      <c r="GQ3507" s="0"/>
      <c r="GR3507" s="0"/>
      <c r="GS3507" s="0"/>
      <c r="GT3507" s="0"/>
      <c r="GU3507" s="0"/>
      <c r="GV3507" s="0"/>
      <c r="GW3507" s="0"/>
      <c r="GX3507" s="0"/>
      <c r="GY3507" s="0"/>
      <c r="GZ3507" s="0"/>
      <c r="HA3507" s="0"/>
      <c r="HB3507" s="0"/>
      <c r="HC3507" s="0"/>
      <c r="HD3507" s="0"/>
      <c r="HE3507" s="0"/>
      <c r="HF3507" s="0"/>
      <c r="HG3507" s="0"/>
      <c r="HH3507" s="0"/>
      <c r="HI3507" s="0"/>
      <c r="HJ3507" s="0"/>
      <c r="HK3507" s="0"/>
      <c r="HL3507" s="0"/>
      <c r="HM3507" s="0"/>
      <c r="HN3507" s="0"/>
      <c r="HO3507" s="0"/>
      <c r="HP3507" s="0"/>
      <c r="HQ3507" s="0"/>
      <c r="HR3507" s="0"/>
      <c r="HS3507" s="0"/>
      <c r="HT3507" s="0"/>
      <c r="HU3507" s="0"/>
      <c r="HV3507" s="0"/>
      <c r="HW3507" s="0"/>
      <c r="HX3507" s="0"/>
      <c r="HY3507" s="0"/>
      <c r="HZ3507" s="0"/>
      <c r="IA3507" s="0"/>
      <c r="IB3507" s="0"/>
      <c r="IC3507" s="0"/>
      <c r="ID3507" s="0"/>
      <c r="IE3507" s="0"/>
      <c r="IF3507" s="0"/>
      <c r="IG3507" s="0"/>
      <c r="IH3507" s="0"/>
      <c r="II3507" s="0"/>
      <c r="IJ3507" s="0"/>
      <c r="IK3507" s="0"/>
      <c r="IL3507" s="0"/>
      <c r="IM3507" s="0"/>
      <c r="IN3507" s="0"/>
      <c r="IO3507" s="0"/>
      <c r="IP3507" s="0"/>
      <c r="IQ3507" s="0"/>
      <c r="IR3507" s="0"/>
      <c r="IS3507" s="0"/>
      <c r="IT3507" s="0"/>
      <c r="IU3507" s="0"/>
      <c r="IV3507" s="0"/>
      <c r="IW3507" s="0"/>
      <c r="IX3507" s="0"/>
      <c r="IY3507" s="0"/>
      <c r="IZ3507" s="0"/>
      <c r="AMH3507" s="13"/>
    </row>
    <row r="3508" customFormat="false" ht="13.8" hidden="false" customHeight="false" outlineLevel="0" collapsed="false">
      <c r="A3508" s="27" t="n">
        <v>40403416</v>
      </c>
      <c r="B3508" s="28" t="s">
        <v>3537</v>
      </c>
      <c r="C3508" s="29" t="n">
        <v>0.1</v>
      </c>
      <c r="D3508" s="29" t="s">
        <v>2637</v>
      </c>
      <c r="E3508" s="27" t="s">
        <v>50</v>
      </c>
      <c r="F3508" s="19" t="n">
        <f aca="false">IF(C3508="",VLOOKUP(E3508,'PORTE E UCO'!$A$5:$D$46,4,0),VLOOKUP(E3508,'PORTE E UCO'!$A$5:$D$46,4,0)*C3508)</f>
        <v>1.7661556</v>
      </c>
      <c r="G3508" s="30" t="n">
        <v>1.3</v>
      </c>
      <c r="H3508" s="21" t="n">
        <f aca="false">G3508*$R$2</f>
        <v>25.5757216</v>
      </c>
      <c r="I3508" s="27" t="n">
        <v>0</v>
      </c>
      <c r="J3508" s="22" t="str">
        <f aca="false">IF(I3508&gt;=1,F3508*$J$2,"")</f>
        <v/>
      </c>
      <c r="K3508" s="22" t="str">
        <f aca="false">IF(I3508&gt;=2,F3508*$K$2,"")</f>
        <v/>
      </c>
      <c r="L3508" s="22" t="str">
        <f aca="false">IF(I3508&gt;=3,F3508*$L$2,"")</f>
        <v/>
      </c>
      <c r="M3508" s="22" t="str">
        <f aca="false">IF(I3508&gt;=4,F3508*$M$2,"")</f>
        <v/>
      </c>
      <c r="N3508" s="27" t="n">
        <v>0</v>
      </c>
      <c r="O3508" s="27" t="n">
        <v>0</v>
      </c>
      <c r="P3508" s="31" t="n">
        <v>0</v>
      </c>
      <c r="Q3508" s="32"/>
      <c r="R3508" s="38"/>
      <c r="S3508" s="25" t="n">
        <f aca="false">SUM(F3508,H3508,J3508,K3508,L3508,M3508)</f>
        <v>27.3418772</v>
      </c>
      <c r="T3508" s="25" t="n">
        <f aca="false">SUM(F3508,H3508,J3508,K3508,L3508,M3508,Q3508)</f>
        <v>27.3418772</v>
      </c>
      <c r="U3508" s="0"/>
      <c r="V3508" s="0"/>
      <c r="W3508" s="0"/>
      <c r="X3508" s="0"/>
      <c r="Y3508" s="0"/>
      <c r="Z3508" s="0"/>
      <c r="AA3508" s="0"/>
      <c r="AB3508" s="0"/>
      <c r="AC3508" s="0"/>
      <c r="AD3508" s="0"/>
      <c r="AE3508" s="0"/>
      <c r="AF3508" s="0"/>
      <c r="AG3508" s="0"/>
      <c r="AH3508" s="0"/>
      <c r="AI3508" s="0"/>
      <c r="AJ3508" s="0"/>
      <c r="AK3508" s="0"/>
      <c r="AL3508" s="0"/>
      <c r="AM3508" s="0"/>
      <c r="AN3508" s="0"/>
      <c r="AO3508" s="0"/>
      <c r="AP3508" s="0"/>
      <c r="AQ3508" s="0"/>
      <c r="AR3508" s="0"/>
      <c r="AS3508" s="0"/>
      <c r="AT3508" s="0"/>
      <c r="AU3508" s="0"/>
      <c r="AV3508" s="0"/>
      <c r="AW3508" s="0"/>
      <c r="AX3508" s="0"/>
      <c r="AY3508" s="0"/>
      <c r="AZ3508" s="0"/>
      <c r="BA3508" s="0"/>
      <c r="BB3508" s="0"/>
      <c r="BC3508" s="0"/>
      <c r="BD3508" s="0"/>
      <c r="BE3508" s="0"/>
      <c r="BF3508" s="0"/>
      <c r="BG3508" s="0"/>
      <c r="BH3508" s="0"/>
      <c r="BI3508" s="0"/>
      <c r="BJ3508" s="0"/>
      <c r="BK3508" s="0"/>
      <c r="BL3508" s="0"/>
      <c r="BM3508" s="0"/>
      <c r="BN3508" s="0"/>
      <c r="BO3508" s="0"/>
      <c r="BP3508" s="0"/>
      <c r="BQ3508" s="0"/>
      <c r="BR3508" s="0"/>
      <c r="BS3508" s="0"/>
      <c r="BT3508" s="0"/>
      <c r="BU3508" s="0"/>
      <c r="BV3508" s="0"/>
      <c r="BW3508" s="0"/>
      <c r="BX3508" s="0"/>
      <c r="BY3508" s="0"/>
      <c r="BZ3508" s="0"/>
      <c r="CA3508" s="0"/>
      <c r="CB3508" s="0"/>
      <c r="CC3508" s="0"/>
      <c r="CD3508" s="0"/>
      <c r="CE3508" s="0"/>
      <c r="CF3508" s="0"/>
      <c r="CG3508" s="0"/>
      <c r="CH3508" s="0"/>
      <c r="CI3508" s="0"/>
      <c r="CJ3508" s="0"/>
      <c r="CK3508" s="0"/>
      <c r="CL3508" s="0"/>
      <c r="CM3508" s="0"/>
      <c r="CN3508" s="0"/>
      <c r="CO3508" s="0"/>
      <c r="CP3508" s="0"/>
      <c r="CQ3508" s="0"/>
      <c r="CR3508" s="0"/>
      <c r="CS3508" s="0"/>
      <c r="CT3508" s="0"/>
      <c r="CU3508" s="0"/>
      <c r="CV3508" s="0"/>
      <c r="CW3508" s="0"/>
      <c r="CX3508" s="0"/>
      <c r="CY3508" s="0"/>
      <c r="CZ3508" s="0"/>
      <c r="DA3508" s="0"/>
      <c r="DB3508" s="0"/>
      <c r="DC3508" s="0"/>
      <c r="DD3508" s="0"/>
      <c r="DE3508" s="0"/>
      <c r="DF3508" s="0"/>
      <c r="DG3508" s="0"/>
      <c r="DH3508" s="0"/>
      <c r="DI3508" s="0"/>
      <c r="DJ3508" s="0"/>
      <c r="DK3508" s="0"/>
      <c r="DL3508" s="0"/>
      <c r="DM3508" s="0"/>
      <c r="DN3508" s="0"/>
      <c r="DO3508" s="0"/>
      <c r="DP3508" s="0"/>
      <c r="DQ3508" s="0"/>
      <c r="DR3508" s="0"/>
      <c r="DS3508" s="0"/>
      <c r="DT3508" s="0"/>
      <c r="DU3508" s="0"/>
      <c r="DV3508" s="0"/>
      <c r="DW3508" s="0"/>
      <c r="DX3508" s="0"/>
      <c r="DY3508" s="0"/>
      <c r="DZ3508" s="0"/>
      <c r="EA3508" s="0"/>
      <c r="EB3508" s="0"/>
      <c r="EC3508" s="0"/>
      <c r="ED3508" s="0"/>
      <c r="EE3508" s="0"/>
      <c r="EF3508" s="0"/>
      <c r="EG3508" s="0"/>
      <c r="EH3508" s="0"/>
      <c r="EI3508" s="0"/>
      <c r="EJ3508" s="0"/>
      <c r="EK3508" s="0"/>
      <c r="EL3508" s="0"/>
      <c r="EM3508" s="0"/>
      <c r="EN3508" s="0"/>
      <c r="EO3508" s="0"/>
      <c r="EP3508" s="0"/>
      <c r="EQ3508" s="0"/>
      <c r="ER3508" s="0"/>
      <c r="ES3508" s="0"/>
      <c r="ET3508" s="0"/>
      <c r="EU3508" s="0"/>
      <c r="EV3508" s="0"/>
      <c r="EW3508" s="0"/>
      <c r="EX3508" s="0"/>
      <c r="EY3508" s="0"/>
      <c r="EZ3508" s="0"/>
      <c r="FA3508" s="0"/>
      <c r="FB3508" s="0"/>
      <c r="FC3508" s="0"/>
      <c r="FD3508" s="0"/>
      <c r="FE3508" s="0"/>
      <c r="FF3508" s="0"/>
      <c r="FG3508" s="0"/>
      <c r="FH3508" s="0"/>
      <c r="FI3508" s="0"/>
      <c r="FJ3508" s="0"/>
      <c r="FK3508" s="0"/>
      <c r="FL3508" s="0"/>
      <c r="FM3508" s="0"/>
      <c r="FN3508" s="0"/>
      <c r="FO3508" s="0"/>
      <c r="FP3508" s="0"/>
      <c r="FQ3508" s="0"/>
      <c r="FR3508" s="0"/>
      <c r="FS3508" s="0"/>
      <c r="FT3508" s="0"/>
      <c r="FU3508" s="0"/>
      <c r="FV3508" s="0"/>
      <c r="FW3508" s="0"/>
      <c r="FX3508" s="0"/>
      <c r="FY3508" s="0"/>
      <c r="FZ3508" s="0"/>
      <c r="GA3508" s="0"/>
      <c r="GB3508" s="0"/>
      <c r="GC3508" s="0"/>
      <c r="GD3508" s="0"/>
      <c r="GE3508" s="0"/>
      <c r="GF3508" s="0"/>
      <c r="GG3508" s="0"/>
      <c r="GH3508" s="0"/>
      <c r="GI3508" s="0"/>
      <c r="GJ3508" s="0"/>
      <c r="GK3508" s="0"/>
      <c r="GL3508" s="0"/>
      <c r="GM3508" s="0"/>
      <c r="GN3508" s="0"/>
      <c r="GO3508" s="0"/>
      <c r="GP3508" s="0"/>
      <c r="GQ3508" s="0"/>
      <c r="GR3508" s="0"/>
      <c r="GS3508" s="0"/>
      <c r="GT3508" s="0"/>
      <c r="GU3508" s="0"/>
      <c r="GV3508" s="0"/>
      <c r="GW3508" s="0"/>
      <c r="GX3508" s="0"/>
      <c r="GY3508" s="0"/>
      <c r="GZ3508" s="0"/>
      <c r="HA3508" s="0"/>
      <c r="HB3508" s="0"/>
      <c r="HC3508" s="0"/>
      <c r="HD3508" s="0"/>
      <c r="HE3508" s="0"/>
      <c r="HF3508" s="0"/>
      <c r="HG3508" s="0"/>
      <c r="HH3508" s="0"/>
      <c r="HI3508" s="0"/>
      <c r="HJ3508" s="0"/>
      <c r="HK3508" s="0"/>
      <c r="HL3508" s="0"/>
      <c r="HM3508" s="0"/>
      <c r="HN3508" s="0"/>
      <c r="HO3508" s="0"/>
      <c r="HP3508" s="0"/>
      <c r="HQ3508" s="0"/>
      <c r="HR3508" s="0"/>
      <c r="HS3508" s="0"/>
      <c r="HT3508" s="0"/>
      <c r="HU3508" s="0"/>
      <c r="HV3508" s="0"/>
      <c r="HW3508" s="0"/>
      <c r="HX3508" s="0"/>
      <c r="HY3508" s="0"/>
      <c r="HZ3508" s="0"/>
      <c r="IA3508" s="0"/>
      <c r="IB3508" s="0"/>
      <c r="IC3508" s="0"/>
      <c r="ID3508" s="0"/>
      <c r="IE3508" s="0"/>
      <c r="IF3508" s="0"/>
      <c r="IG3508" s="0"/>
      <c r="IH3508" s="0"/>
      <c r="II3508" s="0"/>
      <c r="IJ3508" s="0"/>
      <c r="IK3508" s="0"/>
      <c r="IL3508" s="0"/>
      <c r="IM3508" s="0"/>
      <c r="IN3508" s="0"/>
      <c r="IO3508" s="0"/>
      <c r="IP3508" s="0"/>
      <c r="IQ3508" s="0"/>
      <c r="IR3508" s="0"/>
      <c r="IS3508" s="0"/>
      <c r="IT3508" s="0"/>
      <c r="IU3508" s="0"/>
      <c r="IV3508" s="0"/>
      <c r="IW3508" s="0"/>
      <c r="IX3508" s="0"/>
      <c r="IY3508" s="0"/>
      <c r="IZ3508" s="0"/>
      <c r="AMH3508" s="13"/>
    </row>
    <row r="3509" customFormat="false" ht="21.65" hidden="false" customHeight="false" outlineLevel="0" collapsed="false">
      <c r="A3509" s="16" t="n">
        <v>40404170</v>
      </c>
      <c r="B3509" s="17" t="s">
        <v>3538</v>
      </c>
      <c r="C3509" s="18"/>
      <c r="D3509" s="18"/>
      <c r="E3509" s="16" t="s">
        <v>54</v>
      </c>
      <c r="F3509" s="19" t="n">
        <f aca="false">IF(C3509="",VLOOKUP(E3509,'PORTE E UCO'!$A$5:$D$46,4,0),VLOOKUP(E3509,'PORTE E UCO'!$A$5:$D$46,4,0)*C3509)</f>
        <v>35.31295</v>
      </c>
      <c r="G3509" s="20" t="n">
        <v>15</v>
      </c>
      <c r="H3509" s="21" t="n">
        <f aca="false">G3509*$R$2</f>
        <v>295.10448</v>
      </c>
      <c r="I3509" s="16" t="n">
        <v>0</v>
      </c>
      <c r="J3509" s="22" t="str">
        <f aca="false">IF(I3509&gt;=1,F3509*$J$2,"")</f>
        <v/>
      </c>
      <c r="K3509" s="22" t="str">
        <f aca="false">IF(I3509&gt;=2,F3509*$K$2,"")</f>
        <v/>
      </c>
      <c r="L3509" s="22" t="str">
        <f aca="false">IF(I3509&gt;=3,F3509*$L$2,"")</f>
        <v/>
      </c>
      <c r="M3509" s="22" t="str">
        <f aca="false">IF(I3509&gt;=4,F3509*$M$2,"")</f>
        <v/>
      </c>
      <c r="N3509" s="16" t="n">
        <v>0</v>
      </c>
      <c r="O3509" s="16" t="n">
        <v>0</v>
      </c>
      <c r="P3509" s="23" t="n">
        <v>0</v>
      </c>
      <c r="Q3509" s="22"/>
      <c r="R3509" s="38"/>
      <c r="S3509" s="25" t="n">
        <f aca="false">SUM(F3509,H3509,J3509,K3509,L3509,M3509)</f>
        <v>330.41743</v>
      </c>
      <c r="T3509" s="25" t="n">
        <f aca="false">SUM(F3509,H3509,J3509,K3509,L3509,M3509,Q3509)</f>
        <v>330.41743</v>
      </c>
      <c r="U3509" s="0"/>
      <c r="V3509" s="0"/>
      <c r="W3509" s="0"/>
      <c r="X3509" s="0"/>
      <c r="Y3509" s="0"/>
      <c r="Z3509" s="0"/>
      <c r="AA3509" s="0"/>
      <c r="AB3509" s="0"/>
      <c r="AC3509" s="0"/>
      <c r="AD3509" s="0"/>
      <c r="AE3509" s="0"/>
      <c r="AF3509" s="0"/>
      <c r="AG3509" s="0"/>
      <c r="AH3509" s="0"/>
      <c r="AI3509" s="0"/>
      <c r="AJ3509" s="0"/>
      <c r="AK3509" s="0"/>
      <c r="AL3509" s="0"/>
      <c r="AM3509" s="0"/>
      <c r="AN3509" s="0"/>
      <c r="AO3509" s="0"/>
      <c r="AP3509" s="0"/>
      <c r="AQ3509" s="0"/>
      <c r="AR3509" s="0"/>
      <c r="AS3509" s="0"/>
      <c r="AT3509" s="0"/>
      <c r="AU3509" s="0"/>
      <c r="AV3509" s="0"/>
      <c r="AW3509" s="0"/>
      <c r="AX3509" s="0"/>
      <c r="AY3509" s="0"/>
      <c r="AZ3509" s="0"/>
      <c r="BA3509" s="0"/>
      <c r="BB3509" s="0"/>
      <c r="BC3509" s="0"/>
      <c r="BD3509" s="0"/>
      <c r="BE3509" s="0"/>
      <c r="BF3509" s="0"/>
      <c r="BG3509" s="0"/>
      <c r="BH3509" s="0"/>
      <c r="BI3509" s="0"/>
      <c r="BJ3509" s="0"/>
      <c r="BK3509" s="0"/>
      <c r="BL3509" s="0"/>
      <c r="BM3509" s="0"/>
      <c r="BN3509" s="0"/>
      <c r="BO3509" s="0"/>
      <c r="BP3509" s="0"/>
      <c r="BQ3509" s="0"/>
      <c r="BR3509" s="0"/>
      <c r="BS3509" s="0"/>
      <c r="BT3509" s="0"/>
      <c r="BU3509" s="0"/>
      <c r="BV3509" s="0"/>
      <c r="BW3509" s="0"/>
      <c r="BX3509" s="0"/>
      <c r="BY3509" s="0"/>
      <c r="BZ3509" s="0"/>
      <c r="CA3509" s="0"/>
      <c r="CB3509" s="0"/>
      <c r="CC3509" s="0"/>
      <c r="CD3509" s="0"/>
      <c r="CE3509" s="0"/>
      <c r="CF3509" s="0"/>
      <c r="CG3509" s="0"/>
      <c r="CH3509" s="0"/>
      <c r="CI3509" s="0"/>
      <c r="CJ3509" s="0"/>
      <c r="CK3509" s="0"/>
      <c r="CL3509" s="0"/>
      <c r="CM3509" s="0"/>
      <c r="CN3509" s="0"/>
      <c r="CO3509" s="0"/>
      <c r="CP3509" s="0"/>
      <c r="CQ3509" s="0"/>
      <c r="CR3509" s="0"/>
      <c r="CS3509" s="0"/>
      <c r="CT3509" s="0"/>
      <c r="CU3509" s="0"/>
      <c r="CV3509" s="0"/>
      <c r="CW3509" s="0"/>
      <c r="CX3509" s="0"/>
      <c r="CY3509" s="0"/>
      <c r="CZ3509" s="0"/>
      <c r="DA3509" s="0"/>
      <c r="DB3509" s="0"/>
      <c r="DC3509" s="0"/>
      <c r="DD3509" s="0"/>
      <c r="DE3509" s="0"/>
      <c r="DF3509" s="0"/>
      <c r="DG3509" s="0"/>
      <c r="DH3509" s="0"/>
      <c r="DI3509" s="0"/>
      <c r="DJ3509" s="0"/>
      <c r="DK3509" s="0"/>
      <c r="DL3509" s="0"/>
      <c r="DM3509" s="0"/>
      <c r="DN3509" s="0"/>
      <c r="DO3509" s="0"/>
      <c r="DP3509" s="0"/>
      <c r="DQ3509" s="0"/>
      <c r="DR3509" s="0"/>
      <c r="DS3509" s="0"/>
      <c r="DT3509" s="0"/>
      <c r="DU3509" s="0"/>
      <c r="DV3509" s="0"/>
      <c r="DW3509" s="0"/>
      <c r="DX3509" s="0"/>
      <c r="DY3509" s="0"/>
      <c r="DZ3509" s="0"/>
      <c r="EA3509" s="0"/>
      <c r="EB3509" s="0"/>
      <c r="EC3509" s="0"/>
      <c r="ED3509" s="0"/>
      <c r="EE3509" s="0"/>
      <c r="EF3509" s="0"/>
      <c r="EG3509" s="0"/>
      <c r="EH3509" s="0"/>
      <c r="EI3509" s="0"/>
      <c r="EJ3509" s="0"/>
      <c r="EK3509" s="0"/>
      <c r="EL3509" s="0"/>
      <c r="EM3509" s="0"/>
      <c r="EN3509" s="0"/>
      <c r="EO3509" s="0"/>
      <c r="EP3509" s="0"/>
      <c r="EQ3509" s="0"/>
      <c r="ER3509" s="0"/>
      <c r="ES3509" s="0"/>
      <c r="ET3509" s="0"/>
      <c r="EU3509" s="0"/>
      <c r="EV3509" s="0"/>
      <c r="EW3509" s="0"/>
      <c r="EX3509" s="0"/>
      <c r="EY3509" s="0"/>
      <c r="EZ3509" s="0"/>
      <c r="FA3509" s="0"/>
      <c r="FB3509" s="0"/>
      <c r="FC3509" s="0"/>
      <c r="FD3509" s="0"/>
      <c r="FE3509" s="0"/>
      <c r="FF3509" s="0"/>
      <c r="FG3509" s="0"/>
      <c r="FH3509" s="0"/>
      <c r="FI3509" s="0"/>
      <c r="FJ3509" s="0"/>
      <c r="FK3509" s="0"/>
      <c r="FL3509" s="0"/>
      <c r="FM3509" s="0"/>
      <c r="FN3509" s="0"/>
      <c r="FO3509" s="0"/>
      <c r="FP3509" s="0"/>
      <c r="FQ3509" s="0"/>
      <c r="FR3509" s="0"/>
      <c r="FS3509" s="0"/>
      <c r="FT3509" s="0"/>
      <c r="FU3509" s="0"/>
      <c r="FV3509" s="0"/>
      <c r="FW3509" s="0"/>
      <c r="FX3509" s="0"/>
      <c r="FY3509" s="0"/>
      <c r="FZ3509" s="0"/>
      <c r="GA3509" s="0"/>
      <c r="GB3509" s="0"/>
      <c r="GC3509" s="0"/>
      <c r="GD3509" s="0"/>
      <c r="GE3509" s="0"/>
      <c r="GF3509" s="0"/>
      <c r="GG3509" s="0"/>
      <c r="GH3509" s="0"/>
      <c r="GI3509" s="0"/>
      <c r="GJ3509" s="0"/>
      <c r="GK3509" s="0"/>
      <c r="GL3509" s="0"/>
      <c r="GM3509" s="0"/>
      <c r="GN3509" s="0"/>
      <c r="GO3509" s="0"/>
      <c r="GP3509" s="0"/>
      <c r="GQ3509" s="0"/>
      <c r="GR3509" s="0"/>
      <c r="GS3509" s="0"/>
      <c r="GT3509" s="0"/>
      <c r="GU3509" s="0"/>
      <c r="GV3509" s="0"/>
      <c r="GW3509" s="0"/>
      <c r="GX3509" s="0"/>
      <c r="GY3509" s="0"/>
      <c r="GZ3509" s="0"/>
      <c r="HA3509" s="0"/>
      <c r="HB3509" s="0"/>
      <c r="HC3509" s="0"/>
      <c r="HD3509" s="0"/>
      <c r="HE3509" s="0"/>
      <c r="HF3509" s="0"/>
      <c r="HG3509" s="0"/>
      <c r="HH3509" s="0"/>
      <c r="HI3509" s="0"/>
      <c r="HJ3509" s="0"/>
      <c r="HK3509" s="0"/>
      <c r="HL3509" s="0"/>
      <c r="HM3509" s="0"/>
      <c r="HN3509" s="0"/>
      <c r="HO3509" s="0"/>
      <c r="HP3509" s="0"/>
      <c r="HQ3509" s="0"/>
      <c r="HR3509" s="0"/>
      <c r="HS3509" s="0"/>
      <c r="HT3509" s="0"/>
      <c r="HU3509" s="0"/>
      <c r="HV3509" s="0"/>
      <c r="HW3509" s="0"/>
      <c r="HX3509" s="0"/>
      <c r="HY3509" s="0"/>
      <c r="HZ3509" s="0"/>
      <c r="IA3509" s="0"/>
      <c r="IB3509" s="0"/>
      <c r="IC3509" s="0"/>
      <c r="ID3509" s="0"/>
      <c r="IE3509" s="0"/>
      <c r="IF3509" s="0"/>
      <c r="IG3509" s="0"/>
      <c r="IH3509" s="0"/>
      <c r="II3509" s="0"/>
      <c r="IJ3509" s="0"/>
      <c r="IK3509" s="0"/>
      <c r="IL3509" s="0"/>
      <c r="IM3509" s="0"/>
      <c r="IN3509" s="0"/>
      <c r="IO3509" s="0"/>
      <c r="IP3509" s="0"/>
      <c r="IQ3509" s="0"/>
      <c r="IR3509" s="0"/>
      <c r="IS3509" s="0"/>
      <c r="IT3509" s="0"/>
      <c r="IU3509" s="0"/>
      <c r="IV3509" s="0"/>
      <c r="IW3509" s="0"/>
      <c r="IX3509" s="0"/>
      <c r="IY3509" s="0"/>
      <c r="IZ3509" s="0"/>
      <c r="AMH3509" s="13"/>
    </row>
    <row r="3510" customFormat="false" ht="21.65" hidden="false" customHeight="false" outlineLevel="0" collapsed="false">
      <c r="A3510" s="27" t="n">
        <v>40404188</v>
      </c>
      <c r="B3510" s="28" t="s">
        <v>3539</v>
      </c>
      <c r="C3510" s="29"/>
      <c r="D3510" s="29"/>
      <c r="E3510" s="27" t="s">
        <v>54</v>
      </c>
      <c r="F3510" s="19" t="n">
        <f aca="false">IF(C3510="",VLOOKUP(E3510,'PORTE E UCO'!$A$5:$D$46,4,0),VLOOKUP(E3510,'PORTE E UCO'!$A$5:$D$46,4,0)*C3510)</f>
        <v>35.31295</v>
      </c>
      <c r="G3510" s="30" t="n">
        <v>15</v>
      </c>
      <c r="H3510" s="21" t="n">
        <f aca="false">G3510*$R$2</f>
        <v>295.10448</v>
      </c>
      <c r="I3510" s="27" t="n">
        <v>0</v>
      </c>
      <c r="J3510" s="22" t="str">
        <f aca="false">IF(I3510&gt;=1,F3510*$J$2,"")</f>
        <v/>
      </c>
      <c r="K3510" s="22" t="str">
        <f aca="false">IF(I3510&gt;=2,F3510*$K$2,"")</f>
        <v/>
      </c>
      <c r="L3510" s="22" t="str">
        <f aca="false">IF(I3510&gt;=3,F3510*$L$2,"")</f>
        <v/>
      </c>
      <c r="M3510" s="22" t="str">
        <f aca="false">IF(I3510&gt;=4,F3510*$M$2,"")</f>
        <v/>
      </c>
      <c r="N3510" s="27" t="n">
        <v>0</v>
      </c>
      <c r="O3510" s="27" t="n">
        <v>0</v>
      </c>
      <c r="P3510" s="31" t="n">
        <v>0</v>
      </c>
      <c r="Q3510" s="32"/>
      <c r="R3510" s="38"/>
      <c r="S3510" s="25" t="n">
        <f aca="false">SUM(F3510,H3510,J3510,K3510,L3510,M3510)</f>
        <v>330.41743</v>
      </c>
      <c r="T3510" s="25" t="n">
        <f aca="false">SUM(F3510,H3510,J3510,K3510,L3510,M3510,Q3510)</f>
        <v>330.41743</v>
      </c>
      <c r="U3510" s="0"/>
      <c r="V3510" s="0"/>
      <c r="W3510" s="0"/>
      <c r="X3510" s="0"/>
      <c r="Y3510" s="0"/>
      <c r="Z3510" s="0"/>
      <c r="AA3510" s="0"/>
      <c r="AB3510" s="0"/>
      <c r="AC3510" s="0"/>
      <c r="AD3510" s="0"/>
      <c r="AE3510" s="0"/>
      <c r="AF3510" s="0"/>
      <c r="AG3510" s="0"/>
      <c r="AH3510" s="0"/>
      <c r="AI3510" s="0"/>
      <c r="AJ3510" s="0"/>
      <c r="AK3510" s="0"/>
      <c r="AL3510" s="0"/>
      <c r="AM3510" s="0"/>
      <c r="AN3510" s="0"/>
      <c r="AO3510" s="0"/>
      <c r="AP3510" s="0"/>
      <c r="AQ3510" s="0"/>
      <c r="AR3510" s="0"/>
      <c r="AS3510" s="0"/>
      <c r="AT3510" s="0"/>
      <c r="AU3510" s="0"/>
      <c r="AV3510" s="0"/>
      <c r="AW3510" s="0"/>
      <c r="AX3510" s="0"/>
      <c r="AY3510" s="0"/>
      <c r="AZ3510" s="0"/>
      <c r="BA3510" s="0"/>
      <c r="BB3510" s="0"/>
      <c r="BC3510" s="0"/>
      <c r="BD3510" s="0"/>
      <c r="BE3510" s="0"/>
      <c r="BF3510" s="0"/>
      <c r="BG3510" s="0"/>
      <c r="BH3510" s="0"/>
      <c r="BI3510" s="0"/>
      <c r="BJ3510" s="0"/>
      <c r="BK3510" s="0"/>
      <c r="BL3510" s="0"/>
      <c r="BM3510" s="0"/>
      <c r="BN3510" s="0"/>
      <c r="BO3510" s="0"/>
      <c r="BP3510" s="0"/>
      <c r="BQ3510" s="0"/>
      <c r="BR3510" s="0"/>
      <c r="BS3510" s="0"/>
      <c r="BT3510" s="0"/>
      <c r="BU3510" s="0"/>
      <c r="BV3510" s="0"/>
      <c r="BW3510" s="0"/>
      <c r="BX3510" s="0"/>
      <c r="BY3510" s="0"/>
      <c r="BZ3510" s="0"/>
      <c r="CA3510" s="0"/>
      <c r="CB3510" s="0"/>
      <c r="CC3510" s="0"/>
      <c r="CD3510" s="0"/>
      <c r="CE3510" s="0"/>
      <c r="CF3510" s="0"/>
      <c r="CG3510" s="0"/>
      <c r="CH3510" s="0"/>
      <c r="CI3510" s="0"/>
      <c r="CJ3510" s="0"/>
      <c r="CK3510" s="0"/>
      <c r="CL3510" s="0"/>
      <c r="CM3510" s="0"/>
      <c r="CN3510" s="0"/>
      <c r="CO3510" s="0"/>
      <c r="CP3510" s="0"/>
      <c r="CQ3510" s="0"/>
      <c r="CR3510" s="0"/>
      <c r="CS3510" s="0"/>
      <c r="CT3510" s="0"/>
      <c r="CU3510" s="0"/>
      <c r="CV3510" s="0"/>
      <c r="CW3510" s="0"/>
      <c r="CX3510" s="0"/>
      <c r="CY3510" s="0"/>
      <c r="CZ3510" s="0"/>
      <c r="DA3510" s="0"/>
      <c r="DB3510" s="0"/>
      <c r="DC3510" s="0"/>
      <c r="DD3510" s="0"/>
      <c r="DE3510" s="0"/>
      <c r="DF3510" s="0"/>
      <c r="DG3510" s="0"/>
      <c r="DH3510" s="0"/>
      <c r="DI3510" s="0"/>
      <c r="DJ3510" s="0"/>
      <c r="DK3510" s="0"/>
      <c r="DL3510" s="0"/>
      <c r="DM3510" s="0"/>
      <c r="DN3510" s="0"/>
      <c r="DO3510" s="0"/>
      <c r="DP3510" s="0"/>
      <c r="DQ3510" s="0"/>
      <c r="DR3510" s="0"/>
      <c r="DS3510" s="0"/>
      <c r="DT3510" s="0"/>
      <c r="DU3510" s="0"/>
      <c r="DV3510" s="0"/>
      <c r="DW3510" s="0"/>
      <c r="DX3510" s="0"/>
      <c r="DY3510" s="0"/>
      <c r="DZ3510" s="0"/>
      <c r="EA3510" s="0"/>
      <c r="EB3510" s="0"/>
      <c r="EC3510" s="0"/>
      <c r="ED3510" s="0"/>
      <c r="EE3510" s="0"/>
      <c r="EF3510" s="0"/>
      <c r="EG3510" s="0"/>
      <c r="EH3510" s="0"/>
      <c r="EI3510" s="0"/>
      <c r="EJ3510" s="0"/>
      <c r="EK3510" s="0"/>
      <c r="EL3510" s="0"/>
      <c r="EM3510" s="0"/>
      <c r="EN3510" s="0"/>
      <c r="EO3510" s="0"/>
      <c r="EP3510" s="0"/>
      <c r="EQ3510" s="0"/>
      <c r="ER3510" s="0"/>
      <c r="ES3510" s="0"/>
      <c r="ET3510" s="0"/>
      <c r="EU3510" s="0"/>
      <c r="EV3510" s="0"/>
      <c r="EW3510" s="0"/>
      <c r="EX3510" s="0"/>
      <c r="EY3510" s="0"/>
      <c r="EZ3510" s="0"/>
      <c r="FA3510" s="0"/>
      <c r="FB3510" s="0"/>
      <c r="FC3510" s="0"/>
      <c r="FD3510" s="0"/>
      <c r="FE3510" s="0"/>
      <c r="FF3510" s="0"/>
      <c r="FG3510" s="0"/>
      <c r="FH3510" s="0"/>
      <c r="FI3510" s="0"/>
      <c r="FJ3510" s="0"/>
      <c r="FK3510" s="0"/>
      <c r="FL3510" s="0"/>
      <c r="FM3510" s="0"/>
      <c r="FN3510" s="0"/>
      <c r="FO3510" s="0"/>
      <c r="FP3510" s="0"/>
      <c r="FQ3510" s="0"/>
      <c r="FR3510" s="0"/>
      <c r="FS3510" s="0"/>
      <c r="FT3510" s="0"/>
      <c r="FU3510" s="0"/>
      <c r="FV3510" s="0"/>
      <c r="FW3510" s="0"/>
      <c r="FX3510" s="0"/>
      <c r="FY3510" s="0"/>
      <c r="FZ3510" s="0"/>
      <c r="GA3510" s="0"/>
      <c r="GB3510" s="0"/>
      <c r="GC3510" s="0"/>
      <c r="GD3510" s="0"/>
      <c r="GE3510" s="0"/>
      <c r="GF3510" s="0"/>
      <c r="GG3510" s="0"/>
      <c r="GH3510" s="0"/>
      <c r="GI3510" s="0"/>
      <c r="GJ3510" s="0"/>
      <c r="GK3510" s="0"/>
      <c r="GL3510" s="0"/>
      <c r="GM3510" s="0"/>
      <c r="GN3510" s="0"/>
      <c r="GO3510" s="0"/>
      <c r="GP3510" s="0"/>
      <c r="GQ3510" s="0"/>
      <c r="GR3510" s="0"/>
      <c r="GS3510" s="0"/>
      <c r="GT3510" s="0"/>
      <c r="GU3510" s="0"/>
      <c r="GV3510" s="0"/>
      <c r="GW3510" s="0"/>
      <c r="GX3510" s="0"/>
      <c r="GY3510" s="0"/>
      <c r="GZ3510" s="0"/>
      <c r="HA3510" s="0"/>
      <c r="HB3510" s="0"/>
      <c r="HC3510" s="0"/>
      <c r="HD3510" s="0"/>
      <c r="HE3510" s="0"/>
      <c r="HF3510" s="0"/>
      <c r="HG3510" s="0"/>
      <c r="HH3510" s="0"/>
      <c r="HI3510" s="0"/>
      <c r="HJ3510" s="0"/>
      <c r="HK3510" s="0"/>
      <c r="HL3510" s="0"/>
      <c r="HM3510" s="0"/>
      <c r="HN3510" s="0"/>
      <c r="HO3510" s="0"/>
      <c r="HP3510" s="0"/>
      <c r="HQ3510" s="0"/>
      <c r="HR3510" s="0"/>
      <c r="HS3510" s="0"/>
      <c r="HT3510" s="0"/>
      <c r="HU3510" s="0"/>
      <c r="HV3510" s="0"/>
      <c r="HW3510" s="0"/>
      <c r="HX3510" s="0"/>
      <c r="HY3510" s="0"/>
      <c r="HZ3510" s="0"/>
      <c r="IA3510" s="0"/>
      <c r="IB3510" s="0"/>
      <c r="IC3510" s="0"/>
      <c r="ID3510" s="0"/>
      <c r="IE3510" s="0"/>
      <c r="IF3510" s="0"/>
      <c r="IG3510" s="0"/>
      <c r="IH3510" s="0"/>
      <c r="II3510" s="0"/>
      <c r="IJ3510" s="0"/>
      <c r="IK3510" s="0"/>
      <c r="IL3510" s="0"/>
      <c r="IM3510" s="0"/>
      <c r="IN3510" s="0"/>
      <c r="IO3510" s="0"/>
      <c r="IP3510" s="0"/>
      <c r="IQ3510" s="0"/>
      <c r="IR3510" s="0"/>
      <c r="IS3510" s="0"/>
      <c r="IT3510" s="0"/>
      <c r="IU3510" s="0"/>
      <c r="IV3510" s="0"/>
      <c r="IW3510" s="0"/>
      <c r="IX3510" s="0"/>
      <c r="IY3510" s="0"/>
      <c r="IZ3510" s="0"/>
      <c r="AMH3510" s="13"/>
    </row>
    <row r="3511" customFormat="false" ht="21.65" hidden="false" customHeight="false" outlineLevel="0" collapsed="false">
      <c r="A3511" s="16" t="n">
        <v>40404196</v>
      </c>
      <c r="B3511" s="17" t="s">
        <v>3540</v>
      </c>
      <c r="C3511" s="18"/>
      <c r="D3511" s="18"/>
      <c r="E3511" s="16" t="s">
        <v>54</v>
      </c>
      <c r="F3511" s="19" t="n">
        <f aca="false">IF(C3511="",VLOOKUP(E3511,'PORTE E UCO'!$A$5:$D$46,4,0),VLOOKUP(E3511,'PORTE E UCO'!$A$5:$D$46,4,0)*C3511)</f>
        <v>35.31295</v>
      </c>
      <c r="G3511" s="20" t="n">
        <v>15</v>
      </c>
      <c r="H3511" s="21" t="n">
        <f aca="false">G3511*$R$2</f>
        <v>295.10448</v>
      </c>
      <c r="I3511" s="16" t="n">
        <v>0</v>
      </c>
      <c r="J3511" s="22" t="str">
        <f aca="false">IF(I3511&gt;=1,F3511*$J$2,"")</f>
        <v/>
      </c>
      <c r="K3511" s="22" t="str">
        <f aca="false">IF(I3511&gt;=2,F3511*$K$2,"")</f>
        <v/>
      </c>
      <c r="L3511" s="22" t="str">
        <f aca="false">IF(I3511&gt;=3,F3511*$L$2,"")</f>
        <v/>
      </c>
      <c r="M3511" s="22" t="str">
        <f aca="false">IF(I3511&gt;=4,F3511*$M$2,"")</f>
        <v/>
      </c>
      <c r="N3511" s="16" t="n">
        <v>0</v>
      </c>
      <c r="O3511" s="16" t="n">
        <v>0</v>
      </c>
      <c r="P3511" s="23" t="n">
        <v>0</v>
      </c>
      <c r="Q3511" s="22"/>
      <c r="R3511" s="38"/>
      <c r="S3511" s="25" t="n">
        <f aca="false">SUM(F3511,H3511,J3511,K3511,L3511,M3511)</f>
        <v>330.41743</v>
      </c>
      <c r="T3511" s="25" t="n">
        <f aca="false">SUM(F3511,H3511,J3511,K3511,L3511,M3511,Q3511)</f>
        <v>330.41743</v>
      </c>
      <c r="U3511" s="0"/>
      <c r="V3511" s="0"/>
      <c r="W3511" s="0"/>
      <c r="X3511" s="0"/>
      <c r="Y3511" s="0"/>
      <c r="Z3511" s="0"/>
      <c r="AA3511" s="0"/>
      <c r="AB3511" s="0"/>
      <c r="AC3511" s="0"/>
      <c r="AD3511" s="0"/>
      <c r="AE3511" s="0"/>
      <c r="AF3511" s="0"/>
      <c r="AG3511" s="0"/>
      <c r="AH3511" s="0"/>
      <c r="AI3511" s="0"/>
      <c r="AJ3511" s="0"/>
      <c r="AK3511" s="0"/>
      <c r="AL3511" s="0"/>
      <c r="AM3511" s="0"/>
      <c r="AN3511" s="0"/>
      <c r="AO3511" s="0"/>
      <c r="AP3511" s="0"/>
      <c r="AQ3511" s="0"/>
      <c r="AR3511" s="0"/>
      <c r="AS3511" s="0"/>
      <c r="AT3511" s="0"/>
      <c r="AU3511" s="0"/>
      <c r="AV3511" s="0"/>
      <c r="AW3511" s="0"/>
      <c r="AX3511" s="0"/>
      <c r="AY3511" s="0"/>
      <c r="AZ3511" s="0"/>
      <c r="BA3511" s="0"/>
      <c r="BB3511" s="0"/>
      <c r="BC3511" s="0"/>
      <c r="BD3511" s="0"/>
      <c r="BE3511" s="0"/>
      <c r="BF3511" s="0"/>
      <c r="BG3511" s="0"/>
      <c r="BH3511" s="0"/>
      <c r="BI3511" s="0"/>
      <c r="BJ3511" s="0"/>
      <c r="BK3511" s="0"/>
      <c r="BL3511" s="0"/>
      <c r="BM3511" s="0"/>
      <c r="BN3511" s="0"/>
      <c r="BO3511" s="0"/>
      <c r="BP3511" s="0"/>
      <c r="BQ3511" s="0"/>
      <c r="BR3511" s="0"/>
      <c r="BS3511" s="0"/>
      <c r="BT3511" s="0"/>
      <c r="BU3511" s="0"/>
      <c r="BV3511" s="0"/>
      <c r="BW3511" s="0"/>
      <c r="BX3511" s="0"/>
      <c r="BY3511" s="0"/>
      <c r="BZ3511" s="0"/>
      <c r="CA3511" s="0"/>
      <c r="CB3511" s="0"/>
      <c r="CC3511" s="0"/>
      <c r="CD3511" s="0"/>
      <c r="CE3511" s="0"/>
      <c r="CF3511" s="0"/>
      <c r="CG3511" s="0"/>
      <c r="CH3511" s="0"/>
      <c r="CI3511" s="0"/>
      <c r="CJ3511" s="0"/>
      <c r="CK3511" s="0"/>
      <c r="CL3511" s="0"/>
      <c r="CM3511" s="0"/>
      <c r="CN3511" s="0"/>
      <c r="CO3511" s="0"/>
      <c r="CP3511" s="0"/>
      <c r="CQ3511" s="0"/>
      <c r="CR3511" s="0"/>
      <c r="CS3511" s="0"/>
      <c r="CT3511" s="0"/>
      <c r="CU3511" s="0"/>
      <c r="CV3511" s="0"/>
      <c r="CW3511" s="0"/>
      <c r="CX3511" s="0"/>
      <c r="CY3511" s="0"/>
      <c r="CZ3511" s="0"/>
      <c r="DA3511" s="0"/>
      <c r="DB3511" s="0"/>
      <c r="DC3511" s="0"/>
      <c r="DD3511" s="0"/>
      <c r="DE3511" s="0"/>
      <c r="DF3511" s="0"/>
      <c r="DG3511" s="0"/>
      <c r="DH3511" s="0"/>
      <c r="DI3511" s="0"/>
      <c r="DJ3511" s="0"/>
      <c r="DK3511" s="0"/>
      <c r="DL3511" s="0"/>
      <c r="DM3511" s="0"/>
      <c r="DN3511" s="0"/>
      <c r="DO3511" s="0"/>
      <c r="DP3511" s="0"/>
      <c r="DQ3511" s="0"/>
      <c r="DR3511" s="0"/>
      <c r="DS3511" s="0"/>
      <c r="DT3511" s="0"/>
      <c r="DU3511" s="0"/>
      <c r="DV3511" s="0"/>
      <c r="DW3511" s="0"/>
      <c r="DX3511" s="0"/>
      <c r="DY3511" s="0"/>
      <c r="DZ3511" s="0"/>
      <c r="EA3511" s="0"/>
      <c r="EB3511" s="0"/>
      <c r="EC3511" s="0"/>
      <c r="ED3511" s="0"/>
      <c r="EE3511" s="0"/>
      <c r="EF3511" s="0"/>
      <c r="EG3511" s="0"/>
      <c r="EH3511" s="0"/>
      <c r="EI3511" s="0"/>
      <c r="EJ3511" s="0"/>
      <c r="EK3511" s="0"/>
      <c r="EL3511" s="0"/>
      <c r="EM3511" s="0"/>
      <c r="EN3511" s="0"/>
      <c r="EO3511" s="0"/>
      <c r="EP3511" s="0"/>
      <c r="EQ3511" s="0"/>
      <c r="ER3511" s="0"/>
      <c r="ES3511" s="0"/>
      <c r="ET3511" s="0"/>
      <c r="EU3511" s="0"/>
      <c r="EV3511" s="0"/>
      <c r="EW3511" s="0"/>
      <c r="EX3511" s="0"/>
      <c r="EY3511" s="0"/>
      <c r="EZ3511" s="0"/>
      <c r="FA3511" s="0"/>
      <c r="FB3511" s="0"/>
      <c r="FC3511" s="0"/>
      <c r="FD3511" s="0"/>
      <c r="FE3511" s="0"/>
      <c r="FF3511" s="0"/>
      <c r="FG3511" s="0"/>
      <c r="FH3511" s="0"/>
      <c r="FI3511" s="0"/>
      <c r="FJ3511" s="0"/>
      <c r="FK3511" s="0"/>
      <c r="FL3511" s="0"/>
      <c r="FM3511" s="0"/>
      <c r="FN3511" s="0"/>
      <c r="FO3511" s="0"/>
      <c r="FP3511" s="0"/>
      <c r="FQ3511" s="0"/>
      <c r="FR3511" s="0"/>
      <c r="FS3511" s="0"/>
      <c r="FT3511" s="0"/>
      <c r="FU3511" s="0"/>
      <c r="FV3511" s="0"/>
      <c r="FW3511" s="0"/>
      <c r="FX3511" s="0"/>
      <c r="FY3511" s="0"/>
      <c r="FZ3511" s="0"/>
      <c r="GA3511" s="0"/>
      <c r="GB3511" s="0"/>
      <c r="GC3511" s="0"/>
      <c r="GD3511" s="0"/>
      <c r="GE3511" s="0"/>
      <c r="GF3511" s="0"/>
      <c r="GG3511" s="0"/>
      <c r="GH3511" s="0"/>
      <c r="GI3511" s="0"/>
      <c r="GJ3511" s="0"/>
      <c r="GK3511" s="0"/>
      <c r="GL3511" s="0"/>
      <c r="GM3511" s="0"/>
      <c r="GN3511" s="0"/>
      <c r="GO3511" s="0"/>
      <c r="GP3511" s="0"/>
      <c r="GQ3511" s="0"/>
      <c r="GR3511" s="0"/>
      <c r="GS3511" s="0"/>
      <c r="GT3511" s="0"/>
      <c r="GU3511" s="0"/>
      <c r="GV3511" s="0"/>
      <c r="GW3511" s="0"/>
      <c r="GX3511" s="0"/>
      <c r="GY3511" s="0"/>
      <c r="GZ3511" s="0"/>
      <c r="HA3511" s="0"/>
      <c r="HB3511" s="0"/>
      <c r="HC3511" s="0"/>
      <c r="HD3511" s="0"/>
      <c r="HE3511" s="0"/>
      <c r="HF3511" s="0"/>
      <c r="HG3511" s="0"/>
      <c r="HH3511" s="0"/>
      <c r="HI3511" s="0"/>
      <c r="HJ3511" s="0"/>
      <c r="HK3511" s="0"/>
      <c r="HL3511" s="0"/>
      <c r="HM3511" s="0"/>
      <c r="HN3511" s="0"/>
      <c r="HO3511" s="0"/>
      <c r="HP3511" s="0"/>
      <c r="HQ3511" s="0"/>
      <c r="HR3511" s="0"/>
      <c r="HS3511" s="0"/>
      <c r="HT3511" s="0"/>
      <c r="HU3511" s="0"/>
      <c r="HV3511" s="0"/>
      <c r="HW3511" s="0"/>
      <c r="HX3511" s="0"/>
      <c r="HY3511" s="0"/>
      <c r="HZ3511" s="0"/>
      <c r="IA3511" s="0"/>
      <c r="IB3511" s="0"/>
      <c r="IC3511" s="0"/>
      <c r="ID3511" s="0"/>
      <c r="IE3511" s="0"/>
      <c r="IF3511" s="0"/>
      <c r="IG3511" s="0"/>
      <c r="IH3511" s="0"/>
      <c r="II3511" s="0"/>
      <c r="IJ3511" s="0"/>
      <c r="IK3511" s="0"/>
      <c r="IL3511" s="0"/>
      <c r="IM3511" s="0"/>
      <c r="IN3511" s="0"/>
      <c r="IO3511" s="0"/>
      <c r="IP3511" s="0"/>
      <c r="IQ3511" s="0"/>
      <c r="IR3511" s="0"/>
      <c r="IS3511" s="0"/>
      <c r="IT3511" s="0"/>
      <c r="IU3511" s="0"/>
      <c r="IV3511" s="0"/>
      <c r="IW3511" s="0"/>
      <c r="IX3511" s="0"/>
      <c r="IY3511" s="0"/>
      <c r="IZ3511" s="0"/>
      <c r="AMH3511" s="13"/>
    </row>
    <row r="3512" customFormat="false" ht="21.65" hidden="false" customHeight="false" outlineLevel="0" collapsed="false">
      <c r="A3512" s="27" t="n">
        <v>40404200</v>
      </c>
      <c r="B3512" s="28" t="s">
        <v>3541</v>
      </c>
      <c r="C3512" s="29"/>
      <c r="D3512" s="29"/>
      <c r="E3512" s="27" t="s">
        <v>54</v>
      </c>
      <c r="F3512" s="19" t="n">
        <f aca="false">IF(C3512="",VLOOKUP(E3512,'PORTE E UCO'!$A$5:$D$46,4,0),VLOOKUP(E3512,'PORTE E UCO'!$A$5:$D$46,4,0)*C3512)</f>
        <v>35.31295</v>
      </c>
      <c r="G3512" s="30" t="n">
        <v>15</v>
      </c>
      <c r="H3512" s="21" t="n">
        <f aca="false">G3512*$R$2</f>
        <v>295.10448</v>
      </c>
      <c r="I3512" s="27" t="n">
        <v>0</v>
      </c>
      <c r="J3512" s="22" t="str">
        <f aca="false">IF(I3512&gt;=1,F3512*$J$2,"")</f>
        <v/>
      </c>
      <c r="K3512" s="22" t="str">
        <f aca="false">IF(I3512&gt;=2,F3512*$K$2,"")</f>
        <v/>
      </c>
      <c r="L3512" s="22" t="str">
        <f aca="false">IF(I3512&gt;=3,F3512*$L$2,"")</f>
        <v/>
      </c>
      <c r="M3512" s="22" t="str">
        <f aca="false">IF(I3512&gt;=4,F3512*$M$2,"")</f>
        <v/>
      </c>
      <c r="N3512" s="27" t="n">
        <v>0</v>
      </c>
      <c r="O3512" s="27" t="n">
        <v>0</v>
      </c>
      <c r="P3512" s="31" t="n">
        <v>0</v>
      </c>
      <c r="Q3512" s="32"/>
      <c r="R3512" s="38"/>
      <c r="S3512" s="25" t="n">
        <f aca="false">SUM(F3512,H3512,J3512,K3512,L3512,M3512)</f>
        <v>330.41743</v>
      </c>
      <c r="T3512" s="25" t="n">
        <f aca="false">SUM(F3512,H3512,J3512,K3512,L3512,M3512,Q3512)</f>
        <v>330.41743</v>
      </c>
      <c r="U3512" s="0"/>
      <c r="V3512" s="0"/>
      <c r="W3512" s="0"/>
      <c r="X3512" s="0"/>
      <c r="Y3512" s="0"/>
      <c r="Z3512" s="0"/>
      <c r="AA3512" s="0"/>
      <c r="AB3512" s="0"/>
      <c r="AC3512" s="0"/>
      <c r="AD3512" s="0"/>
      <c r="AE3512" s="0"/>
      <c r="AF3512" s="0"/>
      <c r="AG3512" s="0"/>
      <c r="AH3512" s="0"/>
      <c r="AI3512" s="0"/>
      <c r="AJ3512" s="0"/>
      <c r="AK3512" s="0"/>
      <c r="AL3512" s="0"/>
      <c r="AM3512" s="0"/>
      <c r="AN3512" s="0"/>
      <c r="AO3512" s="0"/>
      <c r="AP3512" s="0"/>
      <c r="AQ3512" s="0"/>
      <c r="AR3512" s="0"/>
      <c r="AS3512" s="0"/>
      <c r="AT3512" s="0"/>
      <c r="AU3512" s="0"/>
      <c r="AV3512" s="0"/>
      <c r="AW3512" s="0"/>
      <c r="AX3512" s="0"/>
      <c r="AY3512" s="0"/>
      <c r="AZ3512" s="0"/>
      <c r="BA3512" s="0"/>
      <c r="BB3512" s="0"/>
      <c r="BC3512" s="0"/>
      <c r="BD3512" s="0"/>
      <c r="BE3512" s="0"/>
      <c r="BF3512" s="0"/>
      <c r="BG3512" s="0"/>
      <c r="BH3512" s="0"/>
      <c r="BI3512" s="0"/>
      <c r="BJ3512" s="0"/>
      <c r="BK3512" s="0"/>
      <c r="BL3512" s="0"/>
      <c r="BM3512" s="0"/>
      <c r="BN3512" s="0"/>
      <c r="BO3512" s="0"/>
      <c r="BP3512" s="0"/>
      <c r="BQ3512" s="0"/>
      <c r="BR3512" s="0"/>
      <c r="BS3512" s="0"/>
      <c r="BT3512" s="0"/>
      <c r="BU3512" s="0"/>
      <c r="BV3512" s="0"/>
      <c r="BW3512" s="0"/>
      <c r="BX3512" s="0"/>
      <c r="BY3512" s="0"/>
      <c r="BZ3512" s="0"/>
      <c r="CA3512" s="0"/>
      <c r="CB3512" s="0"/>
      <c r="CC3512" s="0"/>
      <c r="CD3512" s="0"/>
      <c r="CE3512" s="0"/>
      <c r="CF3512" s="0"/>
      <c r="CG3512" s="0"/>
      <c r="CH3512" s="0"/>
      <c r="CI3512" s="0"/>
      <c r="CJ3512" s="0"/>
      <c r="CK3512" s="0"/>
      <c r="CL3512" s="0"/>
      <c r="CM3512" s="0"/>
      <c r="CN3512" s="0"/>
      <c r="CO3512" s="0"/>
      <c r="CP3512" s="0"/>
      <c r="CQ3512" s="0"/>
      <c r="CR3512" s="0"/>
      <c r="CS3512" s="0"/>
      <c r="CT3512" s="0"/>
      <c r="CU3512" s="0"/>
      <c r="CV3512" s="0"/>
      <c r="CW3512" s="0"/>
      <c r="CX3512" s="0"/>
      <c r="CY3512" s="0"/>
      <c r="CZ3512" s="0"/>
      <c r="DA3512" s="0"/>
      <c r="DB3512" s="0"/>
      <c r="DC3512" s="0"/>
      <c r="DD3512" s="0"/>
      <c r="DE3512" s="0"/>
      <c r="DF3512" s="0"/>
      <c r="DG3512" s="0"/>
      <c r="DH3512" s="0"/>
      <c r="DI3512" s="0"/>
      <c r="DJ3512" s="0"/>
      <c r="DK3512" s="0"/>
      <c r="DL3512" s="0"/>
      <c r="DM3512" s="0"/>
      <c r="DN3512" s="0"/>
      <c r="DO3512" s="0"/>
      <c r="DP3512" s="0"/>
      <c r="DQ3512" s="0"/>
      <c r="DR3512" s="0"/>
      <c r="DS3512" s="0"/>
      <c r="DT3512" s="0"/>
      <c r="DU3512" s="0"/>
      <c r="DV3512" s="0"/>
      <c r="DW3512" s="0"/>
      <c r="DX3512" s="0"/>
      <c r="DY3512" s="0"/>
      <c r="DZ3512" s="0"/>
      <c r="EA3512" s="0"/>
      <c r="EB3512" s="0"/>
      <c r="EC3512" s="0"/>
      <c r="ED3512" s="0"/>
      <c r="EE3512" s="0"/>
      <c r="EF3512" s="0"/>
      <c r="EG3512" s="0"/>
      <c r="EH3512" s="0"/>
      <c r="EI3512" s="0"/>
      <c r="EJ3512" s="0"/>
      <c r="EK3512" s="0"/>
      <c r="EL3512" s="0"/>
      <c r="EM3512" s="0"/>
      <c r="EN3512" s="0"/>
      <c r="EO3512" s="0"/>
      <c r="EP3512" s="0"/>
      <c r="EQ3512" s="0"/>
      <c r="ER3512" s="0"/>
      <c r="ES3512" s="0"/>
      <c r="ET3512" s="0"/>
      <c r="EU3512" s="0"/>
      <c r="EV3512" s="0"/>
      <c r="EW3512" s="0"/>
      <c r="EX3512" s="0"/>
      <c r="EY3512" s="0"/>
      <c r="EZ3512" s="0"/>
      <c r="FA3512" s="0"/>
      <c r="FB3512" s="0"/>
      <c r="FC3512" s="0"/>
      <c r="FD3512" s="0"/>
      <c r="FE3512" s="0"/>
      <c r="FF3512" s="0"/>
      <c r="FG3512" s="0"/>
      <c r="FH3512" s="0"/>
      <c r="FI3512" s="0"/>
      <c r="FJ3512" s="0"/>
      <c r="FK3512" s="0"/>
      <c r="FL3512" s="0"/>
      <c r="FM3512" s="0"/>
      <c r="FN3512" s="0"/>
      <c r="FO3512" s="0"/>
      <c r="FP3512" s="0"/>
      <c r="FQ3512" s="0"/>
      <c r="FR3512" s="0"/>
      <c r="FS3512" s="0"/>
      <c r="FT3512" s="0"/>
      <c r="FU3512" s="0"/>
      <c r="FV3512" s="0"/>
      <c r="FW3512" s="0"/>
      <c r="FX3512" s="0"/>
      <c r="FY3512" s="0"/>
      <c r="FZ3512" s="0"/>
      <c r="GA3512" s="0"/>
      <c r="GB3512" s="0"/>
      <c r="GC3512" s="0"/>
      <c r="GD3512" s="0"/>
      <c r="GE3512" s="0"/>
      <c r="GF3512" s="0"/>
      <c r="GG3512" s="0"/>
      <c r="GH3512" s="0"/>
      <c r="GI3512" s="0"/>
      <c r="GJ3512" s="0"/>
      <c r="GK3512" s="0"/>
      <c r="GL3512" s="0"/>
      <c r="GM3512" s="0"/>
      <c r="GN3512" s="0"/>
      <c r="GO3512" s="0"/>
      <c r="GP3512" s="0"/>
      <c r="GQ3512" s="0"/>
      <c r="GR3512" s="0"/>
      <c r="GS3512" s="0"/>
      <c r="GT3512" s="0"/>
      <c r="GU3512" s="0"/>
      <c r="GV3512" s="0"/>
      <c r="GW3512" s="0"/>
      <c r="GX3512" s="0"/>
      <c r="GY3512" s="0"/>
      <c r="GZ3512" s="0"/>
      <c r="HA3512" s="0"/>
      <c r="HB3512" s="0"/>
      <c r="HC3512" s="0"/>
      <c r="HD3512" s="0"/>
      <c r="HE3512" s="0"/>
      <c r="HF3512" s="0"/>
      <c r="HG3512" s="0"/>
      <c r="HH3512" s="0"/>
      <c r="HI3512" s="0"/>
      <c r="HJ3512" s="0"/>
      <c r="HK3512" s="0"/>
      <c r="HL3512" s="0"/>
      <c r="HM3512" s="0"/>
      <c r="HN3512" s="0"/>
      <c r="HO3512" s="0"/>
      <c r="HP3512" s="0"/>
      <c r="HQ3512" s="0"/>
      <c r="HR3512" s="0"/>
      <c r="HS3512" s="0"/>
      <c r="HT3512" s="0"/>
      <c r="HU3512" s="0"/>
      <c r="HV3512" s="0"/>
      <c r="HW3512" s="0"/>
      <c r="HX3512" s="0"/>
      <c r="HY3512" s="0"/>
      <c r="HZ3512" s="0"/>
      <c r="IA3512" s="0"/>
      <c r="IB3512" s="0"/>
      <c r="IC3512" s="0"/>
      <c r="ID3512" s="0"/>
      <c r="IE3512" s="0"/>
      <c r="IF3512" s="0"/>
      <c r="IG3512" s="0"/>
      <c r="IH3512" s="0"/>
      <c r="II3512" s="0"/>
      <c r="IJ3512" s="0"/>
      <c r="IK3512" s="0"/>
      <c r="IL3512" s="0"/>
      <c r="IM3512" s="0"/>
      <c r="IN3512" s="0"/>
      <c r="IO3512" s="0"/>
      <c r="IP3512" s="0"/>
      <c r="IQ3512" s="0"/>
      <c r="IR3512" s="0"/>
      <c r="IS3512" s="0"/>
      <c r="IT3512" s="0"/>
      <c r="IU3512" s="0"/>
      <c r="IV3512" s="0"/>
      <c r="IW3512" s="0"/>
      <c r="IX3512" s="0"/>
      <c r="IY3512" s="0"/>
      <c r="IZ3512" s="0"/>
      <c r="AMH3512" s="13"/>
    </row>
    <row r="3513" customFormat="false" ht="21.65" hidden="false" customHeight="false" outlineLevel="0" collapsed="false">
      <c r="A3513" s="16" t="n">
        <v>40404218</v>
      </c>
      <c r="B3513" s="17" t="s">
        <v>3542</v>
      </c>
      <c r="C3513" s="18"/>
      <c r="D3513" s="18"/>
      <c r="E3513" s="16" t="s">
        <v>54</v>
      </c>
      <c r="F3513" s="19" t="n">
        <f aca="false">IF(C3513="",VLOOKUP(E3513,'PORTE E UCO'!$A$5:$D$46,4,0),VLOOKUP(E3513,'PORTE E UCO'!$A$5:$D$46,4,0)*C3513)</f>
        <v>35.31295</v>
      </c>
      <c r="G3513" s="20" t="n">
        <v>15</v>
      </c>
      <c r="H3513" s="21" t="n">
        <f aca="false">G3513*$R$2</f>
        <v>295.10448</v>
      </c>
      <c r="I3513" s="16" t="n">
        <v>0</v>
      </c>
      <c r="J3513" s="22" t="str">
        <f aca="false">IF(I3513&gt;=1,F3513*$J$2,"")</f>
        <v/>
      </c>
      <c r="K3513" s="22" t="str">
        <f aca="false">IF(I3513&gt;=2,F3513*$K$2,"")</f>
        <v/>
      </c>
      <c r="L3513" s="22" t="str">
        <f aca="false">IF(I3513&gt;=3,F3513*$L$2,"")</f>
        <v/>
      </c>
      <c r="M3513" s="22" t="str">
        <f aca="false">IF(I3513&gt;=4,F3513*$M$2,"")</f>
        <v/>
      </c>
      <c r="N3513" s="16" t="n">
        <v>0</v>
      </c>
      <c r="O3513" s="16" t="n">
        <v>0</v>
      </c>
      <c r="P3513" s="23" t="n">
        <v>0</v>
      </c>
      <c r="Q3513" s="22"/>
      <c r="R3513" s="38"/>
      <c r="S3513" s="25" t="n">
        <f aca="false">SUM(F3513,H3513,J3513,K3513,L3513,M3513)</f>
        <v>330.41743</v>
      </c>
      <c r="T3513" s="25" t="n">
        <f aca="false">SUM(F3513,H3513,J3513,K3513,L3513,M3513,Q3513)</f>
        <v>330.41743</v>
      </c>
      <c r="U3513" s="0"/>
      <c r="V3513" s="0"/>
      <c r="W3513" s="0"/>
      <c r="X3513" s="0"/>
      <c r="Y3513" s="0"/>
      <c r="Z3513" s="0"/>
      <c r="AA3513" s="0"/>
      <c r="AB3513" s="0"/>
      <c r="AC3513" s="0"/>
      <c r="AD3513" s="0"/>
      <c r="AE3513" s="0"/>
      <c r="AF3513" s="0"/>
      <c r="AG3513" s="0"/>
      <c r="AH3513" s="0"/>
      <c r="AI3513" s="0"/>
      <c r="AJ3513" s="0"/>
      <c r="AK3513" s="0"/>
      <c r="AL3513" s="0"/>
      <c r="AM3513" s="0"/>
      <c r="AN3513" s="0"/>
      <c r="AO3513" s="0"/>
      <c r="AP3513" s="0"/>
      <c r="AQ3513" s="0"/>
      <c r="AR3513" s="0"/>
      <c r="AS3513" s="0"/>
      <c r="AT3513" s="0"/>
      <c r="AU3513" s="0"/>
      <c r="AV3513" s="0"/>
      <c r="AW3513" s="0"/>
      <c r="AX3513" s="0"/>
      <c r="AY3513" s="0"/>
      <c r="AZ3513" s="0"/>
      <c r="BA3513" s="0"/>
      <c r="BB3513" s="0"/>
      <c r="BC3513" s="0"/>
      <c r="BD3513" s="0"/>
      <c r="BE3513" s="0"/>
      <c r="BF3513" s="0"/>
      <c r="BG3513" s="0"/>
      <c r="BH3513" s="0"/>
      <c r="BI3513" s="0"/>
      <c r="BJ3513" s="0"/>
      <c r="BK3513" s="0"/>
      <c r="BL3513" s="0"/>
      <c r="BM3513" s="0"/>
      <c r="BN3513" s="0"/>
      <c r="BO3513" s="0"/>
      <c r="BP3513" s="0"/>
      <c r="BQ3513" s="0"/>
      <c r="BR3513" s="0"/>
      <c r="BS3513" s="0"/>
      <c r="BT3513" s="0"/>
      <c r="BU3513" s="0"/>
      <c r="BV3513" s="0"/>
      <c r="BW3513" s="0"/>
      <c r="BX3513" s="0"/>
      <c r="BY3513" s="0"/>
      <c r="BZ3513" s="0"/>
      <c r="CA3513" s="0"/>
      <c r="CB3513" s="0"/>
      <c r="CC3513" s="0"/>
      <c r="CD3513" s="0"/>
      <c r="CE3513" s="0"/>
      <c r="CF3513" s="0"/>
      <c r="CG3513" s="0"/>
      <c r="CH3513" s="0"/>
      <c r="CI3513" s="0"/>
      <c r="CJ3513" s="0"/>
      <c r="CK3513" s="0"/>
      <c r="CL3513" s="0"/>
      <c r="CM3513" s="0"/>
      <c r="CN3513" s="0"/>
      <c r="CO3513" s="0"/>
      <c r="CP3513" s="0"/>
      <c r="CQ3513" s="0"/>
      <c r="CR3513" s="0"/>
      <c r="CS3513" s="0"/>
      <c r="CT3513" s="0"/>
      <c r="CU3513" s="0"/>
      <c r="CV3513" s="0"/>
      <c r="CW3513" s="0"/>
      <c r="CX3513" s="0"/>
      <c r="CY3513" s="0"/>
      <c r="CZ3513" s="0"/>
      <c r="DA3513" s="0"/>
      <c r="DB3513" s="0"/>
      <c r="DC3513" s="0"/>
      <c r="DD3513" s="0"/>
      <c r="DE3513" s="0"/>
      <c r="DF3513" s="0"/>
      <c r="DG3513" s="0"/>
      <c r="DH3513" s="0"/>
      <c r="DI3513" s="0"/>
      <c r="DJ3513" s="0"/>
      <c r="DK3513" s="0"/>
      <c r="DL3513" s="0"/>
      <c r="DM3513" s="0"/>
      <c r="DN3513" s="0"/>
      <c r="DO3513" s="0"/>
      <c r="DP3513" s="0"/>
      <c r="DQ3513" s="0"/>
      <c r="DR3513" s="0"/>
      <c r="DS3513" s="0"/>
      <c r="DT3513" s="0"/>
      <c r="DU3513" s="0"/>
      <c r="DV3513" s="0"/>
      <c r="DW3513" s="0"/>
      <c r="DX3513" s="0"/>
      <c r="DY3513" s="0"/>
      <c r="DZ3513" s="0"/>
      <c r="EA3513" s="0"/>
      <c r="EB3513" s="0"/>
      <c r="EC3513" s="0"/>
      <c r="ED3513" s="0"/>
      <c r="EE3513" s="0"/>
      <c r="EF3513" s="0"/>
      <c r="EG3513" s="0"/>
      <c r="EH3513" s="0"/>
      <c r="EI3513" s="0"/>
      <c r="EJ3513" s="0"/>
      <c r="EK3513" s="0"/>
      <c r="EL3513" s="0"/>
      <c r="EM3513" s="0"/>
      <c r="EN3513" s="0"/>
      <c r="EO3513" s="0"/>
      <c r="EP3513" s="0"/>
      <c r="EQ3513" s="0"/>
      <c r="ER3513" s="0"/>
      <c r="ES3513" s="0"/>
      <c r="ET3513" s="0"/>
      <c r="EU3513" s="0"/>
      <c r="EV3513" s="0"/>
      <c r="EW3513" s="0"/>
      <c r="EX3513" s="0"/>
      <c r="EY3513" s="0"/>
      <c r="EZ3513" s="0"/>
      <c r="FA3513" s="0"/>
      <c r="FB3513" s="0"/>
      <c r="FC3513" s="0"/>
      <c r="FD3513" s="0"/>
      <c r="FE3513" s="0"/>
      <c r="FF3513" s="0"/>
      <c r="FG3513" s="0"/>
      <c r="FH3513" s="0"/>
      <c r="FI3513" s="0"/>
      <c r="FJ3513" s="0"/>
      <c r="FK3513" s="0"/>
      <c r="FL3513" s="0"/>
      <c r="FM3513" s="0"/>
      <c r="FN3513" s="0"/>
      <c r="FO3513" s="0"/>
      <c r="FP3513" s="0"/>
      <c r="FQ3513" s="0"/>
      <c r="FR3513" s="0"/>
      <c r="FS3513" s="0"/>
      <c r="FT3513" s="0"/>
      <c r="FU3513" s="0"/>
      <c r="FV3513" s="0"/>
      <c r="FW3513" s="0"/>
      <c r="FX3513" s="0"/>
      <c r="FY3513" s="0"/>
      <c r="FZ3513" s="0"/>
      <c r="GA3513" s="0"/>
      <c r="GB3513" s="0"/>
      <c r="GC3513" s="0"/>
      <c r="GD3513" s="0"/>
      <c r="GE3513" s="0"/>
      <c r="GF3513" s="0"/>
      <c r="GG3513" s="0"/>
      <c r="GH3513" s="0"/>
      <c r="GI3513" s="0"/>
      <c r="GJ3513" s="0"/>
      <c r="GK3513" s="0"/>
      <c r="GL3513" s="0"/>
      <c r="GM3513" s="0"/>
      <c r="GN3513" s="0"/>
      <c r="GO3513" s="0"/>
      <c r="GP3513" s="0"/>
      <c r="GQ3513" s="0"/>
      <c r="GR3513" s="0"/>
      <c r="GS3513" s="0"/>
      <c r="GT3513" s="0"/>
      <c r="GU3513" s="0"/>
      <c r="GV3513" s="0"/>
      <c r="GW3513" s="0"/>
      <c r="GX3513" s="0"/>
      <c r="GY3513" s="0"/>
      <c r="GZ3513" s="0"/>
      <c r="HA3513" s="0"/>
      <c r="HB3513" s="0"/>
      <c r="HC3513" s="0"/>
      <c r="HD3513" s="0"/>
      <c r="HE3513" s="0"/>
      <c r="HF3513" s="0"/>
      <c r="HG3513" s="0"/>
      <c r="HH3513" s="0"/>
      <c r="HI3513" s="0"/>
      <c r="HJ3513" s="0"/>
      <c r="HK3513" s="0"/>
      <c r="HL3513" s="0"/>
      <c r="HM3513" s="0"/>
      <c r="HN3513" s="0"/>
      <c r="HO3513" s="0"/>
      <c r="HP3513" s="0"/>
      <c r="HQ3513" s="0"/>
      <c r="HR3513" s="0"/>
      <c r="HS3513" s="0"/>
      <c r="HT3513" s="0"/>
      <c r="HU3513" s="0"/>
      <c r="HV3513" s="0"/>
      <c r="HW3513" s="0"/>
      <c r="HX3513" s="0"/>
      <c r="HY3513" s="0"/>
      <c r="HZ3513" s="0"/>
      <c r="IA3513" s="0"/>
      <c r="IB3513" s="0"/>
      <c r="IC3513" s="0"/>
      <c r="ID3513" s="0"/>
      <c r="IE3513" s="0"/>
      <c r="IF3513" s="0"/>
      <c r="IG3513" s="0"/>
      <c r="IH3513" s="0"/>
      <c r="II3513" s="0"/>
      <c r="IJ3513" s="0"/>
      <c r="IK3513" s="0"/>
      <c r="IL3513" s="0"/>
      <c r="IM3513" s="0"/>
      <c r="IN3513" s="0"/>
      <c r="IO3513" s="0"/>
      <c r="IP3513" s="0"/>
      <c r="IQ3513" s="0"/>
      <c r="IR3513" s="0"/>
      <c r="IS3513" s="0"/>
      <c r="IT3513" s="0"/>
      <c r="IU3513" s="0"/>
      <c r="IV3513" s="0"/>
      <c r="IW3513" s="0"/>
      <c r="IX3513" s="0"/>
      <c r="IY3513" s="0"/>
      <c r="IZ3513" s="0"/>
      <c r="AMH3513" s="13"/>
    </row>
    <row r="3514" customFormat="false" ht="21.65" hidden="false" customHeight="false" outlineLevel="0" collapsed="false">
      <c r="A3514" s="27" t="n">
        <v>40404226</v>
      </c>
      <c r="B3514" s="28" t="s">
        <v>3543</v>
      </c>
      <c r="C3514" s="29"/>
      <c r="D3514" s="29"/>
      <c r="E3514" s="27" t="s">
        <v>54</v>
      </c>
      <c r="F3514" s="19" t="n">
        <f aca="false">IF(C3514="",VLOOKUP(E3514,'PORTE E UCO'!$A$5:$D$46,4,0),VLOOKUP(E3514,'PORTE E UCO'!$A$5:$D$46,4,0)*C3514)</f>
        <v>35.31295</v>
      </c>
      <c r="G3514" s="30" t="n">
        <v>15</v>
      </c>
      <c r="H3514" s="21" t="n">
        <f aca="false">G3514*$R$2</f>
        <v>295.10448</v>
      </c>
      <c r="I3514" s="27" t="n">
        <v>0</v>
      </c>
      <c r="J3514" s="22" t="str">
        <f aca="false">IF(I3514&gt;=1,F3514*$J$2,"")</f>
        <v/>
      </c>
      <c r="K3514" s="22" t="str">
        <f aca="false">IF(I3514&gt;=2,F3514*$K$2,"")</f>
        <v/>
      </c>
      <c r="L3514" s="22" t="str">
        <f aca="false">IF(I3514&gt;=3,F3514*$L$2,"")</f>
        <v/>
      </c>
      <c r="M3514" s="22" t="str">
        <f aca="false">IF(I3514&gt;=4,F3514*$M$2,"")</f>
        <v/>
      </c>
      <c r="N3514" s="27" t="n">
        <v>0</v>
      </c>
      <c r="O3514" s="27" t="n">
        <v>0</v>
      </c>
      <c r="P3514" s="31" t="n">
        <v>0</v>
      </c>
      <c r="Q3514" s="32"/>
      <c r="R3514" s="38"/>
      <c r="S3514" s="25" t="n">
        <f aca="false">SUM(F3514,H3514,J3514,K3514,L3514,M3514)</f>
        <v>330.41743</v>
      </c>
      <c r="T3514" s="25" t="n">
        <f aca="false">SUM(F3514,H3514,J3514,K3514,L3514,M3514,Q3514)</f>
        <v>330.41743</v>
      </c>
      <c r="U3514" s="0"/>
      <c r="V3514" s="0"/>
      <c r="W3514" s="0"/>
      <c r="X3514" s="0"/>
      <c r="Y3514" s="0"/>
      <c r="Z3514" s="0"/>
      <c r="AA3514" s="0"/>
      <c r="AB3514" s="0"/>
      <c r="AC3514" s="0"/>
      <c r="AD3514" s="0"/>
      <c r="AE3514" s="0"/>
      <c r="AF3514" s="0"/>
      <c r="AG3514" s="0"/>
      <c r="AH3514" s="0"/>
      <c r="AI3514" s="0"/>
      <c r="AJ3514" s="0"/>
      <c r="AK3514" s="0"/>
      <c r="AL3514" s="0"/>
      <c r="AM3514" s="0"/>
      <c r="AN3514" s="0"/>
      <c r="AO3514" s="0"/>
      <c r="AP3514" s="0"/>
      <c r="AQ3514" s="0"/>
      <c r="AR3514" s="0"/>
      <c r="AS3514" s="0"/>
      <c r="AT3514" s="0"/>
      <c r="AU3514" s="0"/>
      <c r="AV3514" s="0"/>
      <c r="AW3514" s="0"/>
      <c r="AX3514" s="0"/>
      <c r="AY3514" s="0"/>
      <c r="AZ3514" s="0"/>
      <c r="BA3514" s="0"/>
      <c r="BB3514" s="0"/>
      <c r="BC3514" s="0"/>
      <c r="BD3514" s="0"/>
      <c r="BE3514" s="0"/>
      <c r="BF3514" s="0"/>
      <c r="BG3514" s="0"/>
      <c r="BH3514" s="0"/>
      <c r="BI3514" s="0"/>
      <c r="BJ3514" s="0"/>
      <c r="BK3514" s="0"/>
      <c r="BL3514" s="0"/>
      <c r="BM3514" s="0"/>
      <c r="BN3514" s="0"/>
      <c r="BO3514" s="0"/>
      <c r="BP3514" s="0"/>
      <c r="BQ3514" s="0"/>
      <c r="BR3514" s="0"/>
      <c r="BS3514" s="0"/>
      <c r="BT3514" s="0"/>
      <c r="BU3514" s="0"/>
      <c r="BV3514" s="0"/>
      <c r="BW3514" s="0"/>
      <c r="BX3514" s="0"/>
      <c r="BY3514" s="0"/>
      <c r="BZ3514" s="0"/>
      <c r="CA3514" s="0"/>
      <c r="CB3514" s="0"/>
      <c r="CC3514" s="0"/>
      <c r="CD3514" s="0"/>
      <c r="CE3514" s="0"/>
      <c r="CF3514" s="0"/>
      <c r="CG3514" s="0"/>
      <c r="CH3514" s="0"/>
      <c r="CI3514" s="0"/>
      <c r="CJ3514" s="0"/>
      <c r="CK3514" s="0"/>
      <c r="CL3514" s="0"/>
      <c r="CM3514" s="0"/>
      <c r="CN3514" s="0"/>
      <c r="CO3514" s="0"/>
      <c r="CP3514" s="0"/>
      <c r="CQ3514" s="0"/>
      <c r="CR3514" s="0"/>
      <c r="CS3514" s="0"/>
      <c r="CT3514" s="0"/>
      <c r="CU3514" s="0"/>
      <c r="CV3514" s="0"/>
      <c r="CW3514" s="0"/>
      <c r="CX3514" s="0"/>
      <c r="CY3514" s="0"/>
      <c r="CZ3514" s="0"/>
      <c r="DA3514" s="0"/>
      <c r="DB3514" s="0"/>
      <c r="DC3514" s="0"/>
      <c r="DD3514" s="0"/>
      <c r="DE3514" s="0"/>
      <c r="DF3514" s="0"/>
      <c r="DG3514" s="0"/>
      <c r="DH3514" s="0"/>
      <c r="DI3514" s="0"/>
      <c r="DJ3514" s="0"/>
      <c r="DK3514" s="0"/>
      <c r="DL3514" s="0"/>
      <c r="DM3514" s="0"/>
      <c r="DN3514" s="0"/>
      <c r="DO3514" s="0"/>
      <c r="DP3514" s="0"/>
      <c r="DQ3514" s="0"/>
      <c r="DR3514" s="0"/>
      <c r="DS3514" s="0"/>
      <c r="DT3514" s="0"/>
      <c r="DU3514" s="0"/>
      <c r="DV3514" s="0"/>
      <c r="DW3514" s="0"/>
      <c r="DX3514" s="0"/>
      <c r="DY3514" s="0"/>
      <c r="DZ3514" s="0"/>
      <c r="EA3514" s="0"/>
      <c r="EB3514" s="0"/>
      <c r="EC3514" s="0"/>
      <c r="ED3514" s="0"/>
      <c r="EE3514" s="0"/>
      <c r="EF3514" s="0"/>
      <c r="EG3514" s="0"/>
      <c r="EH3514" s="0"/>
      <c r="EI3514" s="0"/>
      <c r="EJ3514" s="0"/>
      <c r="EK3514" s="0"/>
      <c r="EL3514" s="0"/>
      <c r="EM3514" s="0"/>
      <c r="EN3514" s="0"/>
      <c r="EO3514" s="0"/>
      <c r="EP3514" s="0"/>
      <c r="EQ3514" s="0"/>
      <c r="ER3514" s="0"/>
      <c r="ES3514" s="0"/>
      <c r="ET3514" s="0"/>
      <c r="EU3514" s="0"/>
      <c r="EV3514" s="0"/>
      <c r="EW3514" s="0"/>
      <c r="EX3514" s="0"/>
      <c r="EY3514" s="0"/>
      <c r="EZ3514" s="0"/>
      <c r="FA3514" s="0"/>
      <c r="FB3514" s="0"/>
      <c r="FC3514" s="0"/>
      <c r="FD3514" s="0"/>
      <c r="FE3514" s="0"/>
      <c r="FF3514" s="0"/>
      <c r="FG3514" s="0"/>
      <c r="FH3514" s="0"/>
      <c r="FI3514" s="0"/>
      <c r="FJ3514" s="0"/>
      <c r="FK3514" s="0"/>
      <c r="FL3514" s="0"/>
      <c r="FM3514" s="0"/>
      <c r="FN3514" s="0"/>
      <c r="FO3514" s="0"/>
      <c r="FP3514" s="0"/>
      <c r="FQ3514" s="0"/>
      <c r="FR3514" s="0"/>
      <c r="FS3514" s="0"/>
      <c r="FT3514" s="0"/>
      <c r="FU3514" s="0"/>
      <c r="FV3514" s="0"/>
      <c r="FW3514" s="0"/>
      <c r="FX3514" s="0"/>
      <c r="FY3514" s="0"/>
      <c r="FZ3514" s="0"/>
      <c r="GA3514" s="0"/>
      <c r="GB3514" s="0"/>
      <c r="GC3514" s="0"/>
      <c r="GD3514" s="0"/>
      <c r="GE3514" s="0"/>
      <c r="GF3514" s="0"/>
      <c r="GG3514" s="0"/>
      <c r="GH3514" s="0"/>
      <c r="GI3514" s="0"/>
      <c r="GJ3514" s="0"/>
      <c r="GK3514" s="0"/>
      <c r="GL3514" s="0"/>
      <c r="GM3514" s="0"/>
      <c r="GN3514" s="0"/>
      <c r="GO3514" s="0"/>
      <c r="GP3514" s="0"/>
      <c r="GQ3514" s="0"/>
      <c r="GR3514" s="0"/>
      <c r="GS3514" s="0"/>
      <c r="GT3514" s="0"/>
      <c r="GU3514" s="0"/>
      <c r="GV3514" s="0"/>
      <c r="GW3514" s="0"/>
      <c r="GX3514" s="0"/>
      <c r="GY3514" s="0"/>
      <c r="GZ3514" s="0"/>
      <c r="HA3514" s="0"/>
      <c r="HB3514" s="0"/>
      <c r="HC3514" s="0"/>
      <c r="HD3514" s="0"/>
      <c r="HE3514" s="0"/>
      <c r="HF3514" s="0"/>
      <c r="HG3514" s="0"/>
      <c r="HH3514" s="0"/>
      <c r="HI3514" s="0"/>
      <c r="HJ3514" s="0"/>
      <c r="HK3514" s="0"/>
      <c r="HL3514" s="0"/>
      <c r="HM3514" s="0"/>
      <c r="HN3514" s="0"/>
      <c r="HO3514" s="0"/>
      <c r="HP3514" s="0"/>
      <c r="HQ3514" s="0"/>
      <c r="HR3514" s="0"/>
      <c r="HS3514" s="0"/>
      <c r="HT3514" s="0"/>
      <c r="HU3514" s="0"/>
      <c r="HV3514" s="0"/>
      <c r="HW3514" s="0"/>
      <c r="HX3514" s="0"/>
      <c r="HY3514" s="0"/>
      <c r="HZ3514" s="0"/>
      <c r="IA3514" s="0"/>
      <c r="IB3514" s="0"/>
      <c r="IC3514" s="0"/>
      <c r="ID3514" s="0"/>
      <c r="IE3514" s="0"/>
      <c r="IF3514" s="0"/>
      <c r="IG3514" s="0"/>
      <c r="IH3514" s="0"/>
      <c r="II3514" s="0"/>
      <c r="IJ3514" s="0"/>
      <c r="IK3514" s="0"/>
      <c r="IL3514" s="0"/>
      <c r="IM3514" s="0"/>
      <c r="IN3514" s="0"/>
      <c r="IO3514" s="0"/>
      <c r="IP3514" s="0"/>
      <c r="IQ3514" s="0"/>
      <c r="IR3514" s="0"/>
      <c r="IS3514" s="0"/>
      <c r="IT3514" s="0"/>
      <c r="IU3514" s="0"/>
      <c r="IV3514" s="0"/>
      <c r="IW3514" s="0"/>
      <c r="IX3514" s="0"/>
      <c r="IY3514" s="0"/>
      <c r="IZ3514" s="0"/>
      <c r="AMH3514" s="13"/>
    </row>
    <row r="3515" customFormat="false" ht="21.65" hidden="false" customHeight="false" outlineLevel="0" collapsed="false">
      <c r="A3515" s="16" t="n">
        <v>40404234</v>
      </c>
      <c r="B3515" s="17" t="s">
        <v>3544</v>
      </c>
      <c r="C3515" s="18" t="n">
        <v>0.01</v>
      </c>
      <c r="D3515" s="18" t="s">
        <v>2637</v>
      </c>
      <c r="E3515" s="16" t="s">
        <v>50</v>
      </c>
      <c r="F3515" s="19" t="n">
        <f aca="false">IF(C3515="",VLOOKUP(E3515,'PORTE E UCO'!$A$5:$D$46,4,0),VLOOKUP(E3515,'PORTE E UCO'!$A$5:$D$46,4,0)*C3515)</f>
        <v>0.17661556</v>
      </c>
      <c r="G3515" s="20" t="n">
        <v>0.63</v>
      </c>
      <c r="H3515" s="21" t="n">
        <f aca="false">G3515*$R$2</f>
        <v>12.39438816</v>
      </c>
      <c r="I3515" s="16" t="n">
        <v>0</v>
      </c>
      <c r="J3515" s="22" t="str">
        <f aca="false">IF(I3515&gt;=1,F3515*$J$2,"")</f>
        <v/>
      </c>
      <c r="K3515" s="22" t="str">
        <f aca="false">IF(I3515&gt;=2,F3515*$K$2,"")</f>
        <v/>
      </c>
      <c r="L3515" s="22" t="str">
        <f aca="false">IF(I3515&gt;=3,F3515*$L$2,"")</f>
        <v/>
      </c>
      <c r="M3515" s="22" t="str">
        <f aca="false">IF(I3515&gt;=4,F3515*$M$2,"")</f>
        <v/>
      </c>
      <c r="N3515" s="16" t="n">
        <v>0</v>
      </c>
      <c r="O3515" s="16" t="n">
        <v>0</v>
      </c>
      <c r="P3515" s="23" t="n">
        <v>0</v>
      </c>
      <c r="Q3515" s="22"/>
      <c r="R3515" s="38"/>
      <c r="S3515" s="25" t="n">
        <f aca="false">SUM(F3515,H3515,J3515,K3515,L3515,M3515)</f>
        <v>12.57100372</v>
      </c>
      <c r="T3515" s="25" t="n">
        <f aca="false">SUM(F3515,H3515,J3515,K3515,L3515,M3515,Q3515)</f>
        <v>12.57100372</v>
      </c>
      <c r="U3515" s="0"/>
      <c r="V3515" s="0"/>
      <c r="W3515" s="0"/>
      <c r="X3515" s="0"/>
      <c r="Y3515" s="0"/>
      <c r="Z3515" s="0"/>
      <c r="AA3515" s="0"/>
      <c r="AB3515" s="0"/>
      <c r="AC3515" s="0"/>
      <c r="AD3515" s="0"/>
      <c r="AE3515" s="0"/>
      <c r="AF3515" s="0"/>
      <c r="AG3515" s="0"/>
      <c r="AH3515" s="0"/>
      <c r="AI3515" s="0"/>
      <c r="AJ3515" s="0"/>
      <c r="AK3515" s="0"/>
      <c r="AL3515" s="0"/>
      <c r="AM3515" s="0"/>
      <c r="AN3515" s="0"/>
      <c r="AO3515" s="0"/>
      <c r="AP3515" s="0"/>
      <c r="AQ3515" s="0"/>
      <c r="AR3515" s="0"/>
      <c r="AS3515" s="0"/>
      <c r="AT3515" s="0"/>
      <c r="AU3515" s="0"/>
      <c r="AV3515" s="0"/>
      <c r="AW3515" s="0"/>
      <c r="AX3515" s="0"/>
      <c r="AY3515" s="0"/>
      <c r="AZ3515" s="0"/>
      <c r="BA3515" s="0"/>
      <c r="BB3515" s="0"/>
      <c r="BC3515" s="0"/>
      <c r="BD3515" s="0"/>
      <c r="BE3515" s="0"/>
      <c r="BF3515" s="0"/>
      <c r="BG3515" s="0"/>
      <c r="BH3515" s="0"/>
      <c r="BI3515" s="0"/>
      <c r="BJ3515" s="0"/>
      <c r="BK3515" s="0"/>
      <c r="BL3515" s="0"/>
      <c r="BM3515" s="0"/>
      <c r="BN3515" s="0"/>
      <c r="BO3515" s="0"/>
      <c r="BP3515" s="0"/>
      <c r="BQ3515" s="0"/>
      <c r="BR3515" s="0"/>
      <c r="BS3515" s="0"/>
      <c r="BT3515" s="0"/>
      <c r="BU3515" s="0"/>
      <c r="BV3515" s="0"/>
      <c r="BW3515" s="0"/>
      <c r="BX3515" s="0"/>
      <c r="BY3515" s="0"/>
      <c r="BZ3515" s="0"/>
      <c r="CA3515" s="0"/>
      <c r="CB3515" s="0"/>
      <c r="CC3515" s="0"/>
      <c r="CD3515" s="0"/>
      <c r="CE3515" s="0"/>
      <c r="CF3515" s="0"/>
      <c r="CG3515" s="0"/>
      <c r="CH3515" s="0"/>
      <c r="CI3515" s="0"/>
      <c r="CJ3515" s="0"/>
      <c r="CK3515" s="0"/>
      <c r="CL3515" s="0"/>
      <c r="CM3515" s="0"/>
      <c r="CN3515" s="0"/>
      <c r="CO3515" s="0"/>
      <c r="CP3515" s="0"/>
      <c r="CQ3515" s="0"/>
      <c r="CR3515" s="0"/>
      <c r="CS3515" s="0"/>
      <c r="CT3515" s="0"/>
      <c r="CU3515" s="0"/>
      <c r="CV3515" s="0"/>
      <c r="CW3515" s="0"/>
      <c r="CX3515" s="0"/>
      <c r="CY3515" s="0"/>
      <c r="CZ3515" s="0"/>
      <c r="DA3515" s="0"/>
      <c r="DB3515" s="0"/>
      <c r="DC3515" s="0"/>
      <c r="DD3515" s="0"/>
      <c r="DE3515" s="0"/>
      <c r="DF3515" s="0"/>
      <c r="DG3515" s="0"/>
      <c r="DH3515" s="0"/>
      <c r="DI3515" s="0"/>
      <c r="DJ3515" s="0"/>
      <c r="DK3515" s="0"/>
      <c r="DL3515" s="0"/>
      <c r="DM3515" s="0"/>
      <c r="DN3515" s="0"/>
      <c r="DO3515" s="0"/>
      <c r="DP3515" s="0"/>
      <c r="DQ3515" s="0"/>
      <c r="DR3515" s="0"/>
      <c r="DS3515" s="0"/>
      <c r="DT3515" s="0"/>
      <c r="DU3515" s="0"/>
      <c r="DV3515" s="0"/>
      <c r="DW3515" s="0"/>
      <c r="DX3515" s="0"/>
      <c r="DY3515" s="0"/>
      <c r="DZ3515" s="0"/>
      <c r="EA3515" s="0"/>
      <c r="EB3515" s="0"/>
      <c r="EC3515" s="0"/>
      <c r="ED3515" s="0"/>
      <c r="EE3515" s="0"/>
      <c r="EF3515" s="0"/>
      <c r="EG3515" s="0"/>
      <c r="EH3515" s="0"/>
      <c r="EI3515" s="0"/>
      <c r="EJ3515" s="0"/>
      <c r="EK3515" s="0"/>
      <c r="EL3515" s="0"/>
      <c r="EM3515" s="0"/>
      <c r="EN3515" s="0"/>
      <c r="EO3515" s="0"/>
      <c r="EP3515" s="0"/>
      <c r="EQ3515" s="0"/>
      <c r="ER3515" s="0"/>
      <c r="ES3515" s="0"/>
      <c r="ET3515" s="0"/>
      <c r="EU3515" s="0"/>
      <c r="EV3515" s="0"/>
      <c r="EW3515" s="0"/>
      <c r="EX3515" s="0"/>
      <c r="EY3515" s="0"/>
      <c r="EZ3515" s="0"/>
      <c r="FA3515" s="0"/>
      <c r="FB3515" s="0"/>
      <c r="FC3515" s="0"/>
      <c r="FD3515" s="0"/>
      <c r="FE3515" s="0"/>
      <c r="FF3515" s="0"/>
      <c r="FG3515" s="0"/>
      <c r="FH3515" s="0"/>
      <c r="FI3515" s="0"/>
      <c r="FJ3515" s="0"/>
      <c r="FK3515" s="0"/>
      <c r="FL3515" s="0"/>
      <c r="FM3515" s="0"/>
      <c r="FN3515" s="0"/>
      <c r="FO3515" s="0"/>
      <c r="FP3515" s="0"/>
      <c r="FQ3515" s="0"/>
      <c r="FR3515" s="0"/>
      <c r="FS3515" s="0"/>
      <c r="FT3515" s="0"/>
      <c r="FU3515" s="0"/>
      <c r="FV3515" s="0"/>
      <c r="FW3515" s="0"/>
      <c r="FX3515" s="0"/>
      <c r="FY3515" s="0"/>
      <c r="FZ3515" s="0"/>
      <c r="GA3515" s="0"/>
      <c r="GB3515" s="0"/>
      <c r="GC3515" s="0"/>
      <c r="GD3515" s="0"/>
      <c r="GE3515" s="0"/>
      <c r="GF3515" s="0"/>
      <c r="GG3515" s="0"/>
      <c r="GH3515" s="0"/>
      <c r="GI3515" s="0"/>
      <c r="GJ3515" s="0"/>
      <c r="GK3515" s="0"/>
      <c r="GL3515" s="0"/>
      <c r="GM3515" s="0"/>
      <c r="GN3515" s="0"/>
      <c r="GO3515" s="0"/>
      <c r="GP3515" s="0"/>
      <c r="GQ3515" s="0"/>
      <c r="GR3515" s="0"/>
      <c r="GS3515" s="0"/>
      <c r="GT3515" s="0"/>
      <c r="GU3515" s="0"/>
      <c r="GV3515" s="0"/>
      <c r="GW3515" s="0"/>
      <c r="GX3515" s="0"/>
      <c r="GY3515" s="0"/>
      <c r="GZ3515" s="0"/>
      <c r="HA3515" s="0"/>
      <c r="HB3515" s="0"/>
      <c r="HC3515" s="0"/>
      <c r="HD3515" s="0"/>
      <c r="HE3515" s="0"/>
      <c r="HF3515" s="0"/>
      <c r="HG3515" s="0"/>
      <c r="HH3515" s="0"/>
      <c r="HI3515" s="0"/>
      <c r="HJ3515" s="0"/>
      <c r="HK3515" s="0"/>
      <c r="HL3515" s="0"/>
      <c r="HM3515" s="0"/>
      <c r="HN3515" s="0"/>
      <c r="HO3515" s="0"/>
      <c r="HP3515" s="0"/>
      <c r="HQ3515" s="0"/>
      <c r="HR3515" s="0"/>
      <c r="HS3515" s="0"/>
      <c r="HT3515" s="0"/>
      <c r="HU3515" s="0"/>
      <c r="HV3515" s="0"/>
      <c r="HW3515" s="0"/>
      <c r="HX3515" s="0"/>
      <c r="HY3515" s="0"/>
      <c r="HZ3515" s="0"/>
      <c r="IA3515" s="0"/>
      <c r="IB3515" s="0"/>
      <c r="IC3515" s="0"/>
      <c r="ID3515" s="0"/>
      <c r="IE3515" s="0"/>
      <c r="IF3515" s="0"/>
      <c r="IG3515" s="0"/>
      <c r="IH3515" s="0"/>
      <c r="II3515" s="0"/>
      <c r="IJ3515" s="0"/>
      <c r="IK3515" s="0"/>
      <c r="IL3515" s="0"/>
      <c r="IM3515" s="0"/>
      <c r="IN3515" s="0"/>
      <c r="IO3515" s="0"/>
      <c r="IP3515" s="0"/>
      <c r="IQ3515" s="0"/>
      <c r="IR3515" s="0"/>
      <c r="IS3515" s="0"/>
      <c r="IT3515" s="0"/>
      <c r="IU3515" s="0"/>
      <c r="IV3515" s="0"/>
      <c r="IW3515" s="0"/>
      <c r="IX3515" s="0"/>
      <c r="IY3515" s="0"/>
      <c r="IZ3515" s="0"/>
      <c r="AMH3515" s="13"/>
    </row>
    <row r="3516" customFormat="false" ht="21.65" hidden="false" customHeight="false" outlineLevel="0" collapsed="false">
      <c r="A3516" s="27" t="n">
        <v>40404242</v>
      </c>
      <c r="B3516" s="28" t="s">
        <v>3545</v>
      </c>
      <c r="C3516" s="29" t="n">
        <v>0.01</v>
      </c>
      <c r="D3516" s="29" t="s">
        <v>2637</v>
      </c>
      <c r="E3516" s="27" t="s">
        <v>50</v>
      </c>
      <c r="F3516" s="19" t="n">
        <f aca="false">IF(C3516="",VLOOKUP(E3516,'PORTE E UCO'!$A$5:$D$46,4,0),VLOOKUP(E3516,'PORTE E UCO'!$A$5:$D$46,4,0)*C3516)</f>
        <v>0.17661556</v>
      </c>
      <c r="G3516" s="30" t="n">
        <v>0.63</v>
      </c>
      <c r="H3516" s="21" t="n">
        <f aca="false">G3516*$R$2</f>
        <v>12.39438816</v>
      </c>
      <c r="I3516" s="27" t="n">
        <v>0</v>
      </c>
      <c r="J3516" s="22" t="str">
        <f aca="false">IF(I3516&gt;=1,F3516*$J$2,"")</f>
        <v/>
      </c>
      <c r="K3516" s="22" t="str">
        <f aca="false">IF(I3516&gt;=2,F3516*$K$2,"")</f>
        <v/>
      </c>
      <c r="L3516" s="22" t="str">
        <f aca="false">IF(I3516&gt;=3,F3516*$L$2,"")</f>
        <v/>
      </c>
      <c r="M3516" s="22" t="str">
        <f aca="false">IF(I3516&gt;=4,F3516*$M$2,"")</f>
        <v/>
      </c>
      <c r="N3516" s="27" t="n">
        <v>0</v>
      </c>
      <c r="O3516" s="27" t="n">
        <v>0</v>
      </c>
      <c r="P3516" s="31" t="n">
        <v>0</v>
      </c>
      <c r="Q3516" s="32"/>
      <c r="R3516" s="38"/>
      <c r="S3516" s="25" t="n">
        <f aca="false">SUM(F3516,H3516,J3516,K3516,L3516,M3516)</f>
        <v>12.57100372</v>
      </c>
      <c r="T3516" s="25" t="n">
        <f aca="false">SUM(F3516,H3516,J3516,K3516,L3516,M3516,Q3516)</f>
        <v>12.57100372</v>
      </c>
      <c r="U3516" s="0"/>
      <c r="V3516" s="0"/>
      <c r="W3516" s="0"/>
      <c r="X3516" s="0"/>
      <c r="Y3516" s="0"/>
      <c r="Z3516" s="0"/>
      <c r="AA3516" s="0"/>
      <c r="AB3516" s="0"/>
      <c r="AC3516" s="0"/>
      <c r="AD3516" s="0"/>
      <c r="AE3516" s="0"/>
      <c r="AF3516" s="0"/>
      <c r="AG3516" s="0"/>
      <c r="AH3516" s="0"/>
      <c r="AI3516" s="0"/>
      <c r="AJ3516" s="0"/>
      <c r="AK3516" s="0"/>
      <c r="AL3516" s="0"/>
      <c r="AM3516" s="0"/>
      <c r="AN3516" s="0"/>
      <c r="AO3516" s="0"/>
      <c r="AP3516" s="0"/>
      <c r="AQ3516" s="0"/>
      <c r="AR3516" s="0"/>
      <c r="AS3516" s="0"/>
      <c r="AT3516" s="0"/>
      <c r="AU3516" s="0"/>
      <c r="AV3516" s="0"/>
      <c r="AW3516" s="0"/>
      <c r="AX3516" s="0"/>
      <c r="AY3516" s="0"/>
      <c r="AZ3516" s="0"/>
      <c r="BA3516" s="0"/>
      <c r="BB3516" s="0"/>
      <c r="BC3516" s="0"/>
      <c r="BD3516" s="0"/>
      <c r="BE3516" s="0"/>
      <c r="BF3516" s="0"/>
      <c r="BG3516" s="0"/>
      <c r="BH3516" s="0"/>
      <c r="BI3516" s="0"/>
      <c r="BJ3516" s="0"/>
      <c r="BK3516" s="0"/>
      <c r="BL3516" s="0"/>
      <c r="BM3516" s="0"/>
      <c r="BN3516" s="0"/>
      <c r="BO3516" s="0"/>
      <c r="BP3516" s="0"/>
      <c r="BQ3516" s="0"/>
      <c r="BR3516" s="0"/>
      <c r="BS3516" s="0"/>
      <c r="BT3516" s="0"/>
      <c r="BU3516" s="0"/>
      <c r="BV3516" s="0"/>
      <c r="BW3516" s="0"/>
      <c r="BX3516" s="0"/>
      <c r="BY3516" s="0"/>
      <c r="BZ3516" s="0"/>
      <c r="CA3516" s="0"/>
      <c r="CB3516" s="0"/>
      <c r="CC3516" s="0"/>
      <c r="CD3516" s="0"/>
      <c r="CE3516" s="0"/>
      <c r="CF3516" s="0"/>
      <c r="CG3516" s="0"/>
      <c r="CH3516" s="0"/>
      <c r="CI3516" s="0"/>
      <c r="CJ3516" s="0"/>
      <c r="CK3516" s="0"/>
      <c r="CL3516" s="0"/>
      <c r="CM3516" s="0"/>
      <c r="CN3516" s="0"/>
      <c r="CO3516" s="0"/>
      <c r="CP3516" s="0"/>
      <c r="CQ3516" s="0"/>
      <c r="CR3516" s="0"/>
      <c r="CS3516" s="0"/>
      <c r="CT3516" s="0"/>
      <c r="CU3516" s="0"/>
      <c r="CV3516" s="0"/>
      <c r="CW3516" s="0"/>
      <c r="CX3516" s="0"/>
      <c r="CY3516" s="0"/>
      <c r="CZ3516" s="0"/>
      <c r="DA3516" s="0"/>
      <c r="DB3516" s="0"/>
      <c r="DC3516" s="0"/>
      <c r="DD3516" s="0"/>
      <c r="DE3516" s="0"/>
      <c r="DF3516" s="0"/>
      <c r="DG3516" s="0"/>
      <c r="DH3516" s="0"/>
      <c r="DI3516" s="0"/>
      <c r="DJ3516" s="0"/>
      <c r="DK3516" s="0"/>
      <c r="DL3516" s="0"/>
      <c r="DM3516" s="0"/>
      <c r="DN3516" s="0"/>
      <c r="DO3516" s="0"/>
      <c r="DP3516" s="0"/>
      <c r="DQ3516" s="0"/>
      <c r="DR3516" s="0"/>
      <c r="DS3516" s="0"/>
      <c r="DT3516" s="0"/>
      <c r="DU3516" s="0"/>
      <c r="DV3516" s="0"/>
      <c r="DW3516" s="0"/>
      <c r="DX3516" s="0"/>
      <c r="DY3516" s="0"/>
      <c r="DZ3516" s="0"/>
      <c r="EA3516" s="0"/>
      <c r="EB3516" s="0"/>
      <c r="EC3516" s="0"/>
      <c r="ED3516" s="0"/>
      <c r="EE3516" s="0"/>
      <c r="EF3516" s="0"/>
      <c r="EG3516" s="0"/>
      <c r="EH3516" s="0"/>
      <c r="EI3516" s="0"/>
      <c r="EJ3516" s="0"/>
      <c r="EK3516" s="0"/>
      <c r="EL3516" s="0"/>
      <c r="EM3516" s="0"/>
      <c r="EN3516" s="0"/>
      <c r="EO3516" s="0"/>
      <c r="EP3516" s="0"/>
      <c r="EQ3516" s="0"/>
      <c r="ER3516" s="0"/>
      <c r="ES3516" s="0"/>
      <c r="ET3516" s="0"/>
      <c r="EU3516" s="0"/>
      <c r="EV3516" s="0"/>
      <c r="EW3516" s="0"/>
      <c r="EX3516" s="0"/>
      <c r="EY3516" s="0"/>
      <c r="EZ3516" s="0"/>
      <c r="FA3516" s="0"/>
      <c r="FB3516" s="0"/>
      <c r="FC3516" s="0"/>
      <c r="FD3516" s="0"/>
      <c r="FE3516" s="0"/>
      <c r="FF3516" s="0"/>
      <c r="FG3516" s="0"/>
      <c r="FH3516" s="0"/>
      <c r="FI3516" s="0"/>
      <c r="FJ3516" s="0"/>
      <c r="FK3516" s="0"/>
      <c r="FL3516" s="0"/>
      <c r="FM3516" s="0"/>
      <c r="FN3516" s="0"/>
      <c r="FO3516" s="0"/>
      <c r="FP3516" s="0"/>
      <c r="FQ3516" s="0"/>
      <c r="FR3516" s="0"/>
      <c r="FS3516" s="0"/>
      <c r="FT3516" s="0"/>
      <c r="FU3516" s="0"/>
      <c r="FV3516" s="0"/>
      <c r="FW3516" s="0"/>
      <c r="FX3516" s="0"/>
      <c r="FY3516" s="0"/>
      <c r="FZ3516" s="0"/>
      <c r="GA3516" s="0"/>
      <c r="GB3516" s="0"/>
      <c r="GC3516" s="0"/>
      <c r="GD3516" s="0"/>
      <c r="GE3516" s="0"/>
      <c r="GF3516" s="0"/>
      <c r="GG3516" s="0"/>
      <c r="GH3516" s="0"/>
      <c r="GI3516" s="0"/>
      <c r="GJ3516" s="0"/>
      <c r="GK3516" s="0"/>
      <c r="GL3516" s="0"/>
      <c r="GM3516" s="0"/>
      <c r="GN3516" s="0"/>
      <c r="GO3516" s="0"/>
      <c r="GP3516" s="0"/>
      <c r="GQ3516" s="0"/>
      <c r="GR3516" s="0"/>
      <c r="GS3516" s="0"/>
      <c r="GT3516" s="0"/>
      <c r="GU3516" s="0"/>
      <c r="GV3516" s="0"/>
      <c r="GW3516" s="0"/>
      <c r="GX3516" s="0"/>
      <c r="GY3516" s="0"/>
      <c r="GZ3516" s="0"/>
      <c r="HA3516" s="0"/>
      <c r="HB3516" s="0"/>
      <c r="HC3516" s="0"/>
      <c r="HD3516" s="0"/>
      <c r="HE3516" s="0"/>
      <c r="HF3516" s="0"/>
      <c r="HG3516" s="0"/>
      <c r="HH3516" s="0"/>
      <c r="HI3516" s="0"/>
      <c r="HJ3516" s="0"/>
      <c r="HK3516" s="0"/>
      <c r="HL3516" s="0"/>
      <c r="HM3516" s="0"/>
      <c r="HN3516" s="0"/>
      <c r="HO3516" s="0"/>
      <c r="HP3516" s="0"/>
      <c r="HQ3516" s="0"/>
      <c r="HR3516" s="0"/>
      <c r="HS3516" s="0"/>
      <c r="HT3516" s="0"/>
      <c r="HU3516" s="0"/>
      <c r="HV3516" s="0"/>
      <c r="HW3516" s="0"/>
      <c r="HX3516" s="0"/>
      <c r="HY3516" s="0"/>
      <c r="HZ3516" s="0"/>
      <c r="IA3516" s="0"/>
      <c r="IB3516" s="0"/>
      <c r="IC3516" s="0"/>
      <c r="ID3516" s="0"/>
      <c r="IE3516" s="0"/>
      <c r="IF3516" s="0"/>
      <c r="IG3516" s="0"/>
      <c r="IH3516" s="0"/>
      <c r="II3516" s="0"/>
      <c r="IJ3516" s="0"/>
      <c r="IK3516" s="0"/>
      <c r="IL3516" s="0"/>
      <c r="IM3516" s="0"/>
      <c r="IN3516" s="0"/>
      <c r="IO3516" s="0"/>
      <c r="IP3516" s="0"/>
      <c r="IQ3516" s="0"/>
      <c r="IR3516" s="0"/>
      <c r="IS3516" s="0"/>
      <c r="IT3516" s="0"/>
      <c r="IU3516" s="0"/>
      <c r="IV3516" s="0"/>
      <c r="IW3516" s="0"/>
      <c r="IX3516" s="0"/>
      <c r="IY3516" s="0"/>
      <c r="IZ3516" s="0"/>
      <c r="AMH3516" s="13"/>
    </row>
    <row r="3517" customFormat="false" ht="14.95" hidden="false" customHeight="false" outlineLevel="0" collapsed="false">
      <c r="A3517" s="16" t="n">
        <v>40403424</v>
      </c>
      <c r="B3517" s="17" t="s">
        <v>3546</v>
      </c>
      <c r="C3517" s="18" t="n">
        <v>0.1</v>
      </c>
      <c r="D3517" s="18" t="s">
        <v>2637</v>
      </c>
      <c r="E3517" s="16" t="s">
        <v>50</v>
      </c>
      <c r="F3517" s="19" t="n">
        <f aca="false">IF(C3517="",VLOOKUP(E3517,'PORTE E UCO'!$A$5:$D$46,4,0),VLOOKUP(E3517,'PORTE E UCO'!$A$5:$D$46,4,0)*C3517)</f>
        <v>1.7661556</v>
      </c>
      <c r="G3517" s="20" t="n">
        <v>3.01</v>
      </c>
      <c r="H3517" s="21" t="n">
        <f aca="false">G3517*$R$2</f>
        <v>59.21763232</v>
      </c>
      <c r="I3517" s="16" t="n">
        <v>0</v>
      </c>
      <c r="J3517" s="22" t="str">
        <f aca="false">IF(I3517&gt;=1,F3517*$J$2,"")</f>
        <v/>
      </c>
      <c r="K3517" s="22" t="str">
        <f aca="false">IF(I3517&gt;=2,F3517*$K$2,"")</f>
        <v/>
      </c>
      <c r="L3517" s="22" t="str">
        <f aca="false">IF(I3517&gt;=3,F3517*$L$2,"")</f>
        <v/>
      </c>
      <c r="M3517" s="22" t="str">
        <f aca="false">IF(I3517&gt;=4,F3517*$M$2,"")</f>
        <v/>
      </c>
      <c r="N3517" s="16" t="n">
        <v>0</v>
      </c>
      <c r="O3517" s="16" t="n">
        <v>0</v>
      </c>
      <c r="P3517" s="23" t="n">
        <v>0</v>
      </c>
      <c r="Q3517" s="22"/>
      <c r="R3517" s="38"/>
      <c r="S3517" s="25" t="n">
        <f aca="false">SUM(F3517,H3517,J3517,K3517,L3517,M3517)</f>
        <v>60.98378792</v>
      </c>
      <c r="T3517" s="25" t="n">
        <f aca="false">SUM(F3517,H3517,J3517,K3517,L3517,M3517,Q3517)</f>
        <v>60.98378792</v>
      </c>
      <c r="U3517" s="0"/>
      <c r="V3517" s="0"/>
      <c r="W3517" s="0"/>
      <c r="X3517" s="0"/>
      <c r="Y3517" s="0"/>
      <c r="Z3517" s="0"/>
      <c r="AA3517" s="0"/>
      <c r="AB3517" s="0"/>
      <c r="AC3517" s="0"/>
      <c r="AD3517" s="0"/>
      <c r="AE3517" s="0"/>
      <c r="AF3517" s="0"/>
      <c r="AG3517" s="0"/>
      <c r="AH3517" s="0"/>
      <c r="AI3517" s="0"/>
      <c r="AJ3517" s="0"/>
      <c r="AK3517" s="0"/>
      <c r="AL3517" s="0"/>
      <c r="AM3517" s="0"/>
      <c r="AN3517" s="0"/>
      <c r="AO3517" s="0"/>
      <c r="AP3517" s="0"/>
      <c r="AQ3517" s="0"/>
      <c r="AR3517" s="0"/>
      <c r="AS3517" s="0"/>
      <c r="AT3517" s="0"/>
      <c r="AU3517" s="0"/>
      <c r="AV3517" s="0"/>
      <c r="AW3517" s="0"/>
      <c r="AX3517" s="0"/>
      <c r="AY3517" s="0"/>
      <c r="AZ3517" s="0"/>
      <c r="BA3517" s="0"/>
      <c r="BB3517" s="0"/>
      <c r="BC3517" s="0"/>
      <c r="BD3517" s="0"/>
      <c r="BE3517" s="0"/>
      <c r="BF3517" s="0"/>
      <c r="BG3517" s="0"/>
      <c r="BH3517" s="0"/>
      <c r="BI3517" s="0"/>
      <c r="BJ3517" s="0"/>
      <c r="BK3517" s="0"/>
      <c r="BL3517" s="0"/>
      <c r="BM3517" s="0"/>
      <c r="BN3517" s="0"/>
      <c r="BO3517" s="0"/>
      <c r="BP3517" s="0"/>
      <c r="BQ3517" s="0"/>
      <c r="BR3517" s="0"/>
      <c r="BS3517" s="0"/>
      <c r="BT3517" s="0"/>
      <c r="BU3517" s="0"/>
      <c r="BV3517" s="0"/>
      <c r="BW3517" s="0"/>
      <c r="BX3517" s="0"/>
      <c r="BY3517" s="0"/>
      <c r="BZ3517" s="0"/>
      <c r="CA3517" s="0"/>
      <c r="CB3517" s="0"/>
      <c r="CC3517" s="0"/>
      <c r="CD3517" s="0"/>
      <c r="CE3517" s="0"/>
      <c r="CF3517" s="0"/>
      <c r="CG3517" s="0"/>
      <c r="CH3517" s="0"/>
      <c r="CI3517" s="0"/>
      <c r="CJ3517" s="0"/>
      <c r="CK3517" s="0"/>
      <c r="CL3517" s="0"/>
      <c r="CM3517" s="0"/>
      <c r="CN3517" s="0"/>
      <c r="CO3517" s="0"/>
      <c r="CP3517" s="0"/>
      <c r="CQ3517" s="0"/>
      <c r="CR3517" s="0"/>
      <c r="CS3517" s="0"/>
      <c r="CT3517" s="0"/>
      <c r="CU3517" s="0"/>
      <c r="CV3517" s="0"/>
      <c r="CW3517" s="0"/>
      <c r="CX3517" s="0"/>
      <c r="CY3517" s="0"/>
      <c r="CZ3517" s="0"/>
      <c r="DA3517" s="0"/>
      <c r="DB3517" s="0"/>
      <c r="DC3517" s="0"/>
      <c r="DD3517" s="0"/>
      <c r="DE3517" s="0"/>
      <c r="DF3517" s="0"/>
      <c r="DG3517" s="0"/>
      <c r="DH3517" s="0"/>
      <c r="DI3517" s="0"/>
      <c r="DJ3517" s="0"/>
      <c r="DK3517" s="0"/>
      <c r="DL3517" s="0"/>
      <c r="DM3517" s="0"/>
      <c r="DN3517" s="0"/>
      <c r="DO3517" s="0"/>
      <c r="DP3517" s="0"/>
      <c r="DQ3517" s="0"/>
      <c r="DR3517" s="0"/>
      <c r="DS3517" s="0"/>
      <c r="DT3517" s="0"/>
      <c r="DU3517" s="0"/>
      <c r="DV3517" s="0"/>
      <c r="DW3517" s="0"/>
      <c r="DX3517" s="0"/>
      <c r="DY3517" s="0"/>
      <c r="DZ3517" s="0"/>
      <c r="EA3517" s="0"/>
      <c r="EB3517" s="0"/>
      <c r="EC3517" s="0"/>
      <c r="ED3517" s="0"/>
      <c r="EE3517" s="0"/>
      <c r="EF3517" s="0"/>
      <c r="EG3517" s="0"/>
      <c r="EH3517" s="0"/>
      <c r="EI3517" s="0"/>
      <c r="EJ3517" s="0"/>
      <c r="EK3517" s="0"/>
      <c r="EL3517" s="0"/>
      <c r="EM3517" s="0"/>
      <c r="EN3517" s="0"/>
      <c r="EO3517" s="0"/>
      <c r="EP3517" s="0"/>
      <c r="EQ3517" s="0"/>
      <c r="ER3517" s="0"/>
      <c r="ES3517" s="0"/>
      <c r="ET3517" s="0"/>
      <c r="EU3517" s="0"/>
      <c r="EV3517" s="0"/>
      <c r="EW3517" s="0"/>
      <c r="EX3517" s="0"/>
      <c r="EY3517" s="0"/>
      <c r="EZ3517" s="0"/>
      <c r="FA3517" s="0"/>
      <c r="FB3517" s="0"/>
      <c r="FC3517" s="0"/>
      <c r="FD3517" s="0"/>
      <c r="FE3517" s="0"/>
      <c r="FF3517" s="0"/>
      <c r="FG3517" s="0"/>
      <c r="FH3517" s="0"/>
      <c r="FI3517" s="0"/>
      <c r="FJ3517" s="0"/>
      <c r="FK3517" s="0"/>
      <c r="FL3517" s="0"/>
      <c r="FM3517" s="0"/>
      <c r="FN3517" s="0"/>
      <c r="FO3517" s="0"/>
      <c r="FP3517" s="0"/>
      <c r="FQ3517" s="0"/>
      <c r="FR3517" s="0"/>
      <c r="FS3517" s="0"/>
      <c r="FT3517" s="0"/>
      <c r="FU3517" s="0"/>
      <c r="FV3517" s="0"/>
      <c r="FW3517" s="0"/>
      <c r="FX3517" s="0"/>
      <c r="FY3517" s="0"/>
      <c r="FZ3517" s="0"/>
      <c r="GA3517" s="0"/>
      <c r="GB3517" s="0"/>
      <c r="GC3517" s="0"/>
      <c r="GD3517" s="0"/>
      <c r="GE3517" s="0"/>
      <c r="GF3517" s="0"/>
      <c r="GG3517" s="0"/>
      <c r="GH3517" s="0"/>
      <c r="GI3517" s="0"/>
      <c r="GJ3517" s="0"/>
      <c r="GK3517" s="0"/>
      <c r="GL3517" s="0"/>
      <c r="GM3517" s="0"/>
      <c r="GN3517" s="0"/>
      <c r="GO3517" s="0"/>
      <c r="GP3517" s="0"/>
      <c r="GQ3517" s="0"/>
      <c r="GR3517" s="0"/>
      <c r="GS3517" s="0"/>
      <c r="GT3517" s="0"/>
      <c r="GU3517" s="0"/>
      <c r="GV3517" s="0"/>
      <c r="GW3517" s="0"/>
      <c r="GX3517" s="0"/>
      <c r="GY3517" s="0"/>
      <c r="GZ3517" s="0"/>
      <c r="HA3517" s="0"/>
      <c r="HB3517" s="0"/>
      <c r="HC3517" s="0"/>
      <c r="HD3517" s="0"/>
      <c r="HE3517" s="0"/>
      <c r="HF3517" s="0"/>
      <c r="HG3517" s="0"/>
      <c r="HH3517" s="0"/>
      <c r="HI3517" s="0"/>
      <c r="HJ3517" s="0"/>
      <c r="HK3517" s="0"/>
      <c r="HL3517" s="0"/>
      <c r="HM3517" s="0"/>
      <c r="HN3517" s="0"/>
      <c r="HO3517" s="0"/>
      <c r="HP3517" s="0"/>
      <c r="HQ3517" s="0"/>
      <c r="HR3517" s="0"/>
      <c r="HS3517" s="0"/>
      <c r="HT3517" s="0"/>
      <c r="HU3517" s="0"/>
      <c r="HV3517" s="0"/>
      <c r="HW3517" s="0"/>
      <c r="HX3517" s="0"/>
      <c r="HY3517" s="0"/>
      <c r="HZ3517" s="0"/>
      <c r="IA3517" s="0"/>
      <c r="IB3517" s="0"/>
      <c r="IC3517" s="0"/>
      <c r="ID3517" s="0"/>
      <c r="IE3517" s="0"/>
      <c r="IF3517" s="0"/>
      <c r="IG3517" s="0"/>
      <c r="IH3517" s="0"/>
      <c r="II3517" s="0"/>
      <c r="IJ3517" s="0"/>
      <c r="IK3517" s="0"/>
      <c r="IL3517" s="0"/>
      <c r="IM3517" s="0"/>
      <c r="IN3517" s="0"/>
      <c r="IO3517" s="0"/>
      <c r="IP3517" s="0"/>
      <c r="IQ3517" s="0"/>
      <c r="IR3517" s="0"/>
      <c r="IS3517" s="0"/>
      <c r="IT3517" s="0"/>
      <c r="IU3517" s="0"/>
      <c r="IV3517" s="0"/>
      <c r="IW3517" s="0"/>
      <c r="IX3517" s="0"/>
      <c r="IY3517" s="0"/>
      <c r="IZ3517" s="0"/>
      <c r="AMH3517" s="13"/>
    </row>
    <row r="3518" customFormat="false" ht="14.95" hidden="false" customHeight="false" outlineLevel="0" collapsed="false">
      <c r="A3518" s="27" t="n">
        <v>40403432</v>
      </c>
      <c r="B3518" s="28" t="s">
        <v>3547</v>
      </c>
      <c r="C3518" s="29" t="n">
        <v>0.1</v>
      </c>
      <c r="D3518" s="29" t="s">
        <v>2637</v>
      </c>
      <c r="E3518" s="27" t="s">
        <v>50</v>
      </c>
      <c r="F3518" s="19" t="n">
        <f aca="false">IF(C3518="",VLOOKUP(E3518,'PORTE E UCO'!$A$5:$D$46,4,0),VLOOKUP(E3518,'PORTE E UCO'!$A$5:$D$46,4,0)*C3518)</f>
        <v>1.7661556</v>
      </c>
      <c r="G3518" s="30" t="n">
        <v>4.3</v>
      </c>
      <c r="H3518" s="21" t="n">
        <f aca="false">G3518*$R$2</f>
        <v>84.5966176</v>
      </c>
      <c r="I3518" s="27" t="n">
        <v>0</v>
      </c>
      <c r="J3518" s="22" t="str">
        <f aca="false">IF(I3518&gt;=1,F3518*$J$2,"")</f>
        <v/>
      </c>
      <c r="K3518" s="22" t="str">
        <f aca="false">IF(I3518&gt;=2,F3518*$K$2,"")</f>
        <v/>
      </c>
      <c r="L3518" s="22" t="str">
        <f aca="false">IF(I3518&gt;=3,F3518*$L$2,"")</f>
        <v/>
      </c>
      <c r="M3518" s="22" t="str">
        <f aca="false">IF(I3518&gt;=4,F3518*$M$2,"")</f>
        <v/>
      </c>
      <c r="N3518" s="27" t="n">
        <v>0</v>
      </c>
      <c r="O3518" s="27" t="n">
        <v>0</v>
      </c>
      <c r="P3518" s="31" t="n">
        <v>0</v>
      </c>
      <c r="Q3518" s="32"/>
      <c r="R3518" s="38"/>
      <c r="S3518" s="25" t="n">
        <f aca="false">SUM(F3518,H3518,J3518,K3518,L3518,M3518)</f>
        <v>86.3627732</v>
      </c>
      <c r="T3518" s="25" t="n">
        <f aca="false">SUM(F3518,H3518,J3518,K3518,L3518,M3518,Q3518)</f>
        <v>86.3627732</v>
      </c>
      <c r="U3518" s="0"/>
      <c r="V3518" s="0"/>
      <c r="W3518" s="0"/>
      <c r="X3518" s="0"/>
      <c r="Y3518" s="0"/>
      <c r="Z3518" s="0"/>
      <c r="AA3518" s="0"/>
      <c r="AB3518" s="0"/>
      <c r="AC3518" s="0"/>
      <c r="AD3518" s="0"/>
      <c r="AE3518" s="0"/>
      <c r="AF3518" s="0"/>
      <c r="AG3518" s="0"/>
      <c r="AH3518" s="0"/>
      <c r="AI3518" s="0"/>
      <c r="AJ3518" s="0"/>
      <c r="AK3518" s="0"/>
      <c r="AL3518" s="0"/>
      <c r="AM3518" s="0"/>
      <c r="AN3518" s="0"/>
      <c r="AO3518" s="0"/>
      <c r="AP3518" s="0"/>
      <c r="AQ3518" s="0"/>
      <c r="AR3518" s="0"/>
      <c r="AS3518" s="0"/>
      <c r="AT3518" s="0"/>
      <c r="AU3518" s="0"/>
      <c r="AV3518" s="0"/>
      <c r="AW3518" s="0"/>
      <c r="AX3518" s="0"/>
      <c r="AY3518" s="0"/>
      <c r="AZ3518" s="0"/>
      <c r="BA3518" s="0"/>
      <c r="BB3518" s="0"/>
      <c r="BC3518" s="0"/>
      <c r="BD3518" s="0"/>
      <c r="BE3518" s="0"/>
      <c r="BF3518" s="0"/>
      <c r="BG3518" s="0"/>
      <c r="BH3518" s="0"/>
      <c r="BI3518" s="0"/>
      <c r="BJ3518" s="0"/>
      <c r="BK3518" s="0"/>
      <c r="BL3518" s="0"/>
      <c r="BM3518" s="0"/>
      <c r="BN3518" s="0"/>
      <c r="BO3518" s="0"/>
      <c r="BP3518" s="0"/>
      <c r="BQ3518" s="0"/>
      <c r="BR3518" s="0"/>
      <c r="BS3518" s="0"/>
      <c r="BT3518" s="0"/>
      <c r="BU3518" s="0"/>
      <c r="BV3518" s="0"/>
      <c r="BW3518" s="0"/>
      <c r="BX3518" s="0"/>
      <c r="BY3518" s="0"/>
      <c r="BZ3518" s="0"/>
      <c r="CA3518" s="0"/>
      <c r="CB3518" s="0"/>
      <c r="CC3518" s="0"/>
      <c r="CD3518" s="0"/>
      <c r="CE3518" s="0"/>
      <c r="CF3518" s="0"/>
      <c r="CG3518" s="0"/>
      <c r="CH3518" s="0"/>
      <c r="CI3518" s="0"/>
      <c r="CJ3518" s="0"/>
      <c r="CK3518" s="0"/>
      <c r="CL3518" s="0"/>
      <c r="CM3518" s="0"/>
      <c r="CN3518" s="0"/>
      <c r="CO3518" s="0"/>
      <c r="CP3518" s="0"/>
      <c r="CQ3518" s="0"/>
      <c r="CR3518" s="0"/>
      <c r="CS3518" s="0"/>
      <c r="CT3518" s="0"/>
      <c r="CU3518" s="0"/>
      <c r="CV3518" s="0"/>
      <c r="CW3518" s="0"/>
      <c r="CX3518" s="0"/>
      <c r="CY3518" s="0"/>
      <c r="CZ3518" s="0"/>
      <c r="DA3518" s="0"/>
      <c r="DB3518" s="0"/>
      <c r="DC3518" s="0"/>
      <c r="DD3518" s="0"/>
      <c r="DE3518" s="0"/>
      <c r="DF3518" s="0"/>
      <c r="DG3518" s="0"/>
      <c r="DH3518" s="0"/>
      <c r="DI3518" s="0"/>
      <c r="DJ3518" s="0"/>
      <c r="DK3518" s="0"/>
      <c r="DL3518" s="0"/>
      <c r="DM3518" s="0"/>
      <c r="DN3518" s="0"/>
      <c r="DO3518" s="0"/>
      <c r="DP3518" s="0"/>
      <c r="DQ3518" s="0"/>
      <c r="DR3518" s="0"/>
      <c r="DS3518" s="0"/>
      <c r="DT3518" s="0"/>
      <c r="DU3518" s="0"/>
      <c r="DV3518" s="0"/>
      <c r="DW3518" s="0"/>
      <c r="DX3518" s="0"/>
      <c r="DY3518" s="0"/>
      <c r="DZ3518" s="0"/>
      <c r="EA3518" s="0"/>
      <c r="EB3518" s="0"/>
      <c r="EC3518" s="0"/>
      <c r="ED3518" s="0"/>
      <c r="EE3518" s="0"/>
      <c r="EF3518" s="0"/>
      <c r="EG3518" s="0"/>
      <c r="EH3518" s="0"/>
      <c r="EI3518" s="0"/>
      <c r="EJ3518" s="0"/>
      <c r="EK3518" s="0"/>
      <c r="EL3518" s="0"/>
      <c r="EM3518" s="0"/>
      <c r="EN3518" s="0"/>
      <c r="EO3518" s="0"/>
      <c r="EP3518" s="0"/>
      <c r="EQ3518" s="0"/>
      <c r="ER3518" s="0"/>
      <c r="ES3518" s="0"/>
      <c r="ET3518" s="0"/>
      <c r="EU3518" s="0"/>
      <c r="EV3518" s="0"/>
      <c r="EW3518" s="0"/>
      <c r="EX3518" s="0"/>
      <c r="EY3518" s="0"/>
      <c r="EZ3518" s="0"/>
      <c r="FA3518" s="0"/>
      <c r="FB3518" s="0"/>
      <c r="FC3518" s="0"/>
      <c r="FD3518" s="0"/>
      <c r="FE3518" s="0"/>
      <c r="FF3518" s="0"/>
      <c r="FG3518" s="0"/>
      <c r="FH3518" s="0"/>
      <c r="FI3518" s="0"/>
      <c r="FJ3518" s="0"/>
      <c r="FK3518" s="0"/>
      <c r="FL3518" s="0"/>
      <c r="FM3518" s="0"/>
      <c r="FN3518" s="0"/>
      <c r="FO3518" s="0"/>
      <c r="FP3518" s="0"/>
      <c r="FQ3518" s="0"/>
      <c r="FR3518" s="0"/>
      <c r="FS3518" s="0"/>
      <c r="FT3518" s="0"/>
      <c r="FU3518" s="0"/>
      <c r="FV3518" s="0"/>
      <c r="FW3518" s="0"/>
      <c r="FX3518" s="0"/>
      <c r="FY3518" s="0"/>
      <c r="FZ3518" s="0"/>
      <c r="GA3518" s="0"/>
      <c r="GB3518" s="0"/>
      <c r="GC3518" s="0"/>
      <c r="GD3518" s="0"/>
      <c r="GE3518" s="0"/>
      <c r="GF3518" s="0"/>
      <c r="GG3518" s="0"/>
      <c r="GH3518" s="0"/>
      <c r="GI3518" s="0"/>
      <c r="GJ3518" s="0"/>
      <c r="GK3518" s="0"/>
      <c r="GL3518" s="0"/>
      <c r="GM3518" s="0"/>
      <c r="GN3518" s="0"/>
      <c r="GO3518" s="0"/>
      <c r="GP3518" s="0"/>
      <c r="GQ3518" s="0"/>
      <c r="GR3518" s="0"/>
      <c r="GS3518" s="0"/>
      <c r="GT3518" s="0"/>
      <c r="GU3518" s="0"/>
      <c r="GV3518" s="0"/>
      <c r="GW3518" s="0"/>
      <c r="GX3518" s="0"/>
      <c r="GY3518" s="0"/>
      <c r="GZ3518" s="0"/>
      <c r="HA3518" s="0"/>
      <c r="HB3518" s="0"/>
      <c r="HC3518" s="0"/>
      <c r="HD3518" s="0"/>
      <c r="HE3518" s="0"/>
      <c r="HF3518" s="0"/>
      <c r="HG3518" s="0"/>
      <c r="HH3518" s="0"/>
      <c r="HI3518" s="0"/>
      <c r="HJ3518" s="0"/>
      <c r="HK3518" s="0"/>
      <c r="HL3518" s="0"/>
      <c r="HM3518" s="0"/>
      <c r="HN3518" s="0"/>
      <c r="HO3518" s="0"/>
      <c r="HP3518" s="0"/>
      <c r="HQ3518" s="0"/>
      <c r="HR3518" s="0"/>
      <c r="HS3518" s="0"/>
      <c r="HT3518" s="0"/>
      <c r="HU3518" s="0"/>
      <c r="HV3518" s="0"/>
      <c r="HW3518" s="0"/>
      <c r="HX3518" s="0"/>
      <c r="HY3518" s="0"/>
      <c r="HZ3518" s="0"/>
      <c r="IA3518" s="0"/>
      <c r="IB3518" s="0"/>
      <c r="IC3518" s="0"/>
      <c r="ID3518" s="0"/>
      <c r="IE3518" s="0"/>
      <c r="IF3518" s="0"/>
      <c r="IG3518" s="0"/>
      <c r="IH3518" s="0"/>
      <c r="II3518" s="0"/>
      <c r="IJ3518" s="0"/>
      <c r="IK3518" s="0"/>
      <c r="IL3518" s="0"/>
      <c r="IM3518" s="0"/>
      <c r="IN3518" s="0"/>
      <c r="IO3518" s="0"/>
      <c r="IP3518" s="0"/>
      <c r="IQ3518" s="0"/>
      <c r="IR3518" s="0"/>
      <c r="IS3518" s="0"/>
      <c r="IT3518" s="0"/>
      <c r="IU3518" s="0"/>
      <c r="IV3518" s="0"/>
      <c r="IW3518" s="0"/>
      <c r="IX3518" s="0"/>
      <c r="IY3518" s="0"/>
      <c r="IZ3518" s="0"/>
      <c r="AMH3518" s="13"/>
    </row>
    <row r="3519" customFormat="false" ht="13.8" hidden="false" customHeight="false" outlineLevel="0" collapsed="false">
      <c r="A3519" s="16" t="n">
        <v>40403440</v>
      </c>
      <c r="B3519" s="17" t="s">
        <v>3548</v>
      </c>
      <c r="C3519" s="18" t="n">
        <v>0.1</v>
      </c>
      <c r="D3519" s="18" t="s">
        <v>2637</v>
      </c>
      <c r="E3519" s="16" t="s">
        <v>50</v>
      </c>
      <c r="F3519" s="19" t="n">
        <f aca="false">IF(C3519="",VLOOKUP(E3519,'PORTE E UCO'!$A$5:$D$46,4,0),VLOOKUP(E3519,'PORTE E UCO'!$A$5:$D$46,4,0)*C3519)</f>
        <v>1.7661556</v>
      </c>
      <c r="G3519" s="20" t="n">
        <v>1.4</v>
      </c>
      <c r="H3519" s="21" t="n">
        <f aca="false">G3519*$R$2</f>
        <v>27.5430848</v>
      </c>
      <c r="I3519" s="16" t="n">
        <v>0</v>
      </c>
      <c r="J3519" s="22" t="str">
        <f aca="false">IF(I3519&gt;=1,F3519*$J$2,"")</f>
        <v/>
      </c>
      <c r="K3519" s="22" t="str">
        <f aca="false">IF(I3519&gt;=2,F3519*$K$2,"")</f>
        <v/>
      </c>
      <c r="L3519" s="22" t="str">
        <f aca="false">IF(I3519&gt;=3,F3519*$L$2,"")</f>
        <v/>
      </c>
      <c r="M3519" s="22" t="str">
        <f aca="false">IF(I3519&gt;=4,F3519*$M$2,"")</f>
        <v/>
      </c>
      <c r="N3519" s="16" t="n">
        <v>0</v>
      </c>
      <c r="O3519" s="16" t="n">
        <v>0</v>
      </c>
      <c r="P3519" s="23" t="n">
        <v>0</v>
      </c>
      <c r="Q3519" s="22"/>
      <c r="R3519" s="38"/>
      <c r="S3519" s="25" t="n">
        <f aca="false">SUM(F3519,H3519,J3519,K3519,L3519,M3519)</f>
        <v>29.3092404</v>
      </c>
      <c r="T3519" s="25" t="n">
        <f aca="false">SUM(F3519,H3519,J3519,K3519,L3519,M3519,Q3519)</f>
        <v>29.3092404</v>
      </c>
      <c r="U3519" s="0"/>
      <c r="V3519" s="0"/>
      <c r="W3519" s="0"/>
      <c r="X3519" s="0"/>
      <c r="Y3519" s="0"/>
      <c r="Z3519" s="0"/>
      <c r="AA3519" s="0"/>
      <c r="AB3519" s="0"/>
      <c r="AC3519" s="0"/>
      <c r="AD3519" s="0"/>
      <c r="AE3519" s="0"/>
      <c r="AF3519" s="0"/>
      <c r="AG3519" s="0"/>
      <c r="AH3519" s="0"/>
      <c r="AI3519" s="0"/>
      <c r="AJ3519" s="0"/>
      <c r="AK3519" s="0"/>
      <c r="AL3519" s="0"/>
      <c r="AM3519" s="0"/>
      <c r="AN3519" s="0"/>
      <c r="AO3519" s="0"/>
      <c r="AP3519" s="0"/>
      <c r="AQ3519" s="0"/>
      <c r="AR3519" s="0"/>
      <c r="AS3519" s="0"/>
      <c r="AT3519" s="0"/>
      <c r="AU3519" s="0"/>
      <c r="AV3519" s="0"/>
      <c r="AW3519" s="0"/>
      <c r="AX3519" s="0"/>
      <c r="AY3519" s="0"/>
      <c r="AZ3519" s="0"/>
      <c r="BA3519" s="0"/>
      <c r="BB3519" s="0"/>
      <c r="BC3519" s="0"/>
      <c r="BD3519" s="0"/>
      <c r="BE3519" s="0"/>
      <c r="BF3519" s="0"/>
      <c r="BG3519" s="0"/>
      <c r="BH3519" s="0"/>
      <c r="BI3519" s="0"/>
      <c r="BJ3519" s="0"/>
      <c r="BK3519" s="0"/>
      <c r="BL3519" s="0"/>
      <c r="BM3519" s="0"/>
      <c r="BN3519" s="0"/>
      <c r="BO3519" s="0"/>
      <c r="BP3519" s="0"/>
      <c r="BQ3519" s="0"/>
      <c r="BR3519" s="0"/>
      <c r="BS3519" s="0"/>
      <c r="BT3519" s="0"/>
      <c r="BU3519" s="0"/>
      <c r="BV3519" s="0"/>
      <c r="BW3519" s="0"/>
      <c r="BX3519" s="0"/>
      <c r="BY3519" s="0"/>
      <c r="BZ3519" s="0"/>
      <c r="CA3519" s="0"/>
      <c r="CB3519" s="0"/>
      <c r="CC3519" s="0"/>
      <c r="CD3519" s="0"/>
      <c r="CE3519" s="0"/>
      <c r="CF3519" s="0"/>
      <c r="CG3519" s="0"/>
      <c r="CH3519" s="0"/>
      <c r="CI3519" s="0"/>
      <c r="CJ3519" s="0"/>
      <c r="CK3519" s="0"/>
      <c r="CL3519" s="0"/>
      <c r="CM3519" s="0"/>
      <c r="CN3519" s="0"/>
      <c r="CO3519" s="0"/>
      <c r="CP3519" s="0"/>
      <c r="CQ3519" s="0"/>
      <c r="CR3519" s="0"/>
      <c r="CS3519" s="0"/>
      <c r="CT3519" s="0"/>
      <c r="CU3519" s="0"/>
      <c r="CV3519" s="0"/>
      <c r="CW3519" s="0"/>
      <c r="CX3519" s="0"/>
      <c r="CY3519" s="0"/>
      <c r="CZ3519" s="0"/>
      <c r="DA3519" s="0"/>
      <c r="DB3519" s="0"/>
      <c r="DC3519" s="0"/>
      <c r="DD3519" s="0"/>
      <c r="DE3519" s="0"/>
      <c r="DF3519" s="0"/>
      <c r="DG3519" s="0"/>
      <c r="DH3519" s="0"/>
      <c r="DI3519" s="0"/>
      <c r="DJ3519" s="0"/>
      <c r="DK3519" s="0"/>
      <c r="DL3519" s="0"/>
      <c r="DM3519" s="0"/>
      <c r="DN3519" s="0"/>
      <c r="DO3519" s="0"/>
      <c r="DP3519" s="0"/>
      <c r="DQ3519" s="0"/>
      <c r="DR3519" s="0"/>
      <c r="DS3519" s="0"/>
      <c r="DT3519" s="0"/>
      <c r="DU3519" s="0"/>
      <c r="DV3519" s="0"/>
      <c r="DW3519" s="0"/>
      <c r="DX3519" s="0"/>
      <c r="DY3519" s="0"/>
      <c r="DZ3519" s="0"/>
      <c r="EA3519" s="0"/>
      <c r="EB3519" s="0"/>
      <c r="EC3519" s="0"/>
      <c r="ED3519" s="0"/>
      <c r="EE3519" s="0"/>
      <c r="EF3519" s="0"/>
      <c r="EG3519" s="0"/>
      <c r="EH3519" s="0"/>
      <c r="EI3519" s="0"/>
      <c r="EJ3519" s="0"/>
      <c r="EK3519" s="0"/>
      <c r="EL3519" s="0"/>
      <c r="EM3519" s="0"/>
      <c r="EN3519" s="0"/>
      <c r="EO3519" s="0"/>
      <c r="EP3519" s="0"/>
      <c r="EQ3519" s="0"/>
      <c r="ER3519" s="0"/>
      <c r="ES3519" s="0"/>
      <c r="ET3519" s="0"/>
      <c r="EU3519" s="0"/>
      <c r="EV3519" s="0"/>
      <c r="EW3519" s="0"/>
      <c r="EX3519" s="0"/>
      <c r="EY3519" s="0"/>
      <c r="EZ3519" s="0"/>
      <c r="FA3519" s="0"/>
      <c r="FB3519" s="0"/>
      <c r="FC3519" s="0"/>
      <c r="FD3519" s="0"/>
      <c r="FE3519" s="0"/>
      <c r="FF3519" s="0"/>
      <c r="FG3519" s="0"/>
      <c r="FH3519" s="0"/>
      <c r="FI3519" s="0"/>
      <c r="FJ3519" s="0"/>
      <c r="FK3519" s="0"/>
      <c r="FL3519" s="0"/>
      <c r="FM3519" s="0"/>
      <c r="FN3519" s="0"/>
      <c r="FO3519" s="0"/>
      <c r="FP3519" s="0"/>
      <c r="FQ3519" s="0"/>
      <c r="FR3519" s="0"/>
      <c r="FS3519" s="0"/>
      <c r="FT3519" s="0"/>
      <c r="FU3519" s="0"/>
      <c r="FV3519" s="0"/>
      <c r="FW3519" s="0"/>
      <c r="FX3519" s="0"/>
      <c r="FY3519" s="0"/>
      <c r="FZ3519" s="0"/>
      <c r="GA3519" s="0"/>
      <c r="GB3519" s="0"/>
      <c r="GC3519" s="0"/>
      <c r="GD3519" s="0"/>
      <c r="GE3519" s="0"/>
      <c r="GF3519" s="0"/>
      <c r="GG3519" s="0"/>
      <c r="GH3519" s="0"/>
      <c r="GI3519" s="0"/>
      <c r="GJ3519" s="0"/>
      <c r="GK3519" s="0"/>
      <c r="GL3519" s="0"/>
      <c r="GM3519" s="0"/>
      <c r="GN3519" s="0"/>
      <c r="GO3519" s="0"/>
      <c r="GP3519" s="0"/>
      <c r="GQ3519" s="0"/>
      <c r="GR3519" s="0"/>
      <c r="GS3519" s="0"/>
      <c r="GT3519" s="0"/>
      <c r="GU3519" s="0"/>
      <c r="GV3519" s="0"/>
      <c r="GW3519" s="0"/>
      <c r="GX3519" s="0"/>
      <c r="GY3519" s="0"/>
      <c r="GZ3519" s="0"/>
      <c r="HA3519" s="0"/>
      <c r="HB3519" s="0"/>
      <c r="HC3519" s="0"/>
      <c r="HD3519" s="0"/>
      <c r="HE3519" s="0"/>
      <c r="HF3519" s="0"/>
      <c r="HG3519" s="0"/>
      <c r="HH3519" s="0"/>
      <c r="HI3519" s="0"/>
      <c r="HJ3519" s="0"/>
      <c r="HK3519" s="0"/>
      <c r="HL3519" s="0"/>
      <c r="HM3519" s="0"/>
      <c r="HN3519" s="0"/>
      <c r="HO3519" s="0"/>
      <c r="HP3519" s="0"/>
      <c r="HQ3519" s="0"/>
      <c r="HR3519" s="0"/>
      <c r="HS3519" s="0"/>
      <c r="HT3519" s="0"/>
      <c r="HU3519" s="0"/>
      <c r="HV3519" s="0"/>
      <c r="HW3519" s="0"/>
      <c r="HX3519" s="0"/>
      <c r="HY3519" s="0"/>
      <c r="HZ3519" s="0"/>
      <c r="IA3519" s="0"/>
      <c r="IB3519" s="0"/>
      <c r="IC3519" s="0"/>
      <c r="ID3519" s="0"/>
      <c r="IE3519" s="0"/>
      <c r="IF3519" s="0"/>
      <c r="IG3519" s="0"/>
      <c r="IH3519" s="0"/>
      <c r="II3519" s="0"/>
      <c r="IJ3519" s="0"/>
      <c r="IK3519" s="0"/>
      <c r="IL3519" s="0"/>
      <c r="IM3519" s="0"/>
      <c r="IN3519" s="0"/>
      <c r="IO3519" s="0"/>
      <c r="IP3519" s="0"/>
      <c r="IQ3519" s="0"/>
      <c r="IR3519" s="0"/>
      <c r="IS3519" s="0"/>
      <c r="IT3519" s="0"/>
      <c r="IU3519" s="0"/>
      <c r="IV3519" s="0"/>
      <c r="IW3519" s="0"/>
      <c r="IX3519" s="0"/>
      <c r="IY3519" s="0"/>
      <c r="IZ3519" s="0"/>
      <c r="AMH3519" s="13"/>
    </row>
    <row r="3520" customFormat="false" ht="13.8" hidden="false" customHeight="false" outlineLevel="0" collapsed="false">
      <c r="A3520" s="27" t="n">
        <v>40403459</v>
      </c>
      <c r="B3520" s="28" t="s">
        <v>3549</v>
      </c>
      <c r="C3520" s="29" t="n">
        <v>0.1</v>
      </c>
      <c r="D3520" s="29" t="s">
        <v>2637</v>
      </c>
      <c r="E3520" s="27" t="s">
        <v>50</v>
      </c>
      <c r="F3520" s="19" t="n">
        <f aca="false">IF(C3520="",VLOOKUP(E3520,'PORTE E UCO'!$A$5:$D$46,4,0),VLOOKUP(E3520,'PORTE E UCO'!$A$5:$D$46,4,0)*C3520)</f>
        <v>1.7661556</v>
      </c>
      <c r="G3520" s="30" t="n">
        <v>2</v>
      </c>
      <c r="H3520" s="21" t="n">
        <f aca="false">G3520*$R$2</f>
        <v>39.347264</v>
      </c>
      <c r="I3520" s="27" t="n">
        <v>0</v>
      </c>
      <c r="J3520" s="22" t="str">
        <f aca="false">IF(I3520&gt;=1,F3520*$J$2,"")</f>
        <v/>
      </c>
      <c r="K3520" s="22" t="str">
        <f aca="false">IF(I3520&gt;=2,F3520*$K$2,"")</f>
        <v/>
      </c>
      <c r="L3520" s="22" t="str">
        <f aca="false">IF(I3520&gt;=3,F3520*$L$2,"")</f>
        <v/>
      </c>
      <c r="M3520" s="22" t="str">
        <f aca="false">IF(I3520&gt;=4,F3520*$M$2,"")</f>
        <v/>
      </c>
      <c r="N3520" s="27" t="n">
        <v>0</v>
      </c>
      <c r="O3520" s="27" t="n">
        <v>0</v>
      </c>
      <c r="P3520" s="31" t="n">
        <v>0</v>
      </c>
      <c r="Q3520" s="32"/>
      <c r="R3520" s="38"/>
      <c r="S3520" s="25" t="n">
        <f aca="false">SUM(F3520,H3520,J3520,K3520,L3520,M3520)</f>
        <v>41.1134196</v>
      </c>
      <c r="T3520" s="25" t="n">
        <f aca="false">SUM(F3520,H3520,J3520,K3520,L3520,M3520,Q3520)</f>
        <v>41.1134196</v>
      </c>
      <c r="U3520" s="0"/>
      <c r="V3520" s="0"/>
      <c r="W3520" s="0"/>
      <c r="X3520" s="0"/>
      <c r="Y3520" s="0"/>
      <c r="Z3520" s="0"/>
      <c r="AA3520" s="0"/>
      <c r="AB3520" s="0"/>
      <c r="AC3520" s="0"/>
      <c r="AD3520" s="0"/>
      <c r="AE3520" s="0"/>
      <c r="AF3520" s="0"/>
      <c r="AG3520" s="0"/>
      <c r="AH3520" s="0"/>
      <c r="AI3520" s="0"/>
      <c r="AJ3520" s="0"/>
      <c r="AK3520" s="0"/>
      <c r="AL3520" s="0"/>
      <c r="AM3520" s="0"/>
      <c r="AN3520" s="0"/>
      <c r="AO3520" s="0"/>
      <c r="AP3520" s="0"/>
      <c r="AQ3520" s="0"/>
      <c r="AR3520" s="0"/>
      <c r="AS3520" s="0"/>
      <c r="AT3520" s="0"/>
      <c r="AU3520" s="0"/>
      <c r="AV3520" s="0"/>
      <c r="AW3520" s="0"/>
      <c r="AX3520" s="0"/>
      <c r="AY3520" s="0"/>
      <c r="AZ3520" s="0"/>
      <c r="BA3520" s="0"/>
      <c r="BB3520" s="0"/>
      <c r="BC3520" s="0"/>
      <c r="BD3520" s="0"/>
      <c r="BE3520" s="0"/>
      <c r="BF3520" s="0"/>
      <c r="BG3520" s="0"/>
      <c r="BH3520" s="0"/>
      <c r="BI3520" s="0"/>
      <c r="BJ3520" s="0"/>
      <c r="BK3520" s="0"/>
      <c r="BL3520" s="0"/>
      <c r="BM3520" s="0"/>
      <c r="BN3520" s="0"/>
      <c r="BO3520" s="0"/>
      <c r="BP3520" s="0"/>
      <c r="BQ3520" s="0"/>
      <c r="BR3520" s="0"/>
      <c r="BS3520" s="0"/>
      <c r="BT3520" s="0"/>
      <c r="BU3520" s="0"/>
      <c r="BV3520" s="0"/>
      <c r="BW3520" s="0"/>
      <c r="BX3520" s="0"/>
      <c r="BY3520" s="0"/>
      <c r="BZ3520" s="0"/>
      <c r="CA3520" s="0"/>
      <c r="CB3520" s="0"/>
      <c r="CC3520" s="0"/>
      <c r="CD3520" s="0"/>
      <c r="CE3520" s="0"/>
      <c r="CF3520" s="0"/>
      <c r="CG3520" s="0"/>
      <c r="CH3520" s="0"/>
      <c r="CI3520" s="0"/>
      <c r="CJ3520" s="0"/>
      <c r="CK3520" s="0"/>
      <c r="CL3520" s="0"/>
      <c r="CM3520" s="0"/>
      <c r="CN3520" s="0"/>
      <c r="CO3520" s="0"/>
      <c r="CP3520" s="0"/>
      <c r="CQ3520" s="0"/>
      <c r="CR3520" s="0"/>
      <c r="CS3520" s="0"/>
      <c r="CT3520" s="0"/>
      <c r="CU3520" s="0"/>
      <c r="CV3520" s="0"/>
      <c r="CW3520" s="0"/>
      <c r="CX3520" s="0"/>
      <c r="CY3520" s="0"/>
      <c r="CZ3520" s="0"/>
      <c r="DA3520" s="0"/>
      <c r="DB3520" s="0"/>
      <c r="DC3520" s="0"/>
      <c r="DD3520" s="0"/>
      <c r="DE3520" s="0"/>
      <c r="DF3520" s="0"/>
      <c r="DG3520" s="0"/>
      <c r="DH3520" s="0"/>
      <c r="DI3520" s="0"/>
      <c r="DJ3520" s="0"/>
      <c r="DK3520" s="0"/>
      <c r="DL3520" s="0"/>
      <c r="DM3520" s="0"/>
      <c r="DN3520" s="0"/>
      <c r="DO3520" s="0"/>
      <c r="DP3520" s="0"/>
      <c r="DQ3520" s="0"/>
      <c r="DR3520" s="0"/>
      <c r="DS3520" s="0"/>
      <c r="DT3520" s="0"/>
      <c r="DU3520" s="0"/>
      <c r="DV3520" s="0"/>
      <c r="DW3520" s="0"/>
      <c r="DX3520" s="0"/>
      <c r="DY3520" s="0"/>
      <c r="DZ3520" s="0"/>
      <c r="EA3520" s="0"/>
      <c r="EB3520" s="0"/>
      <c r="EC3520" s="0"/>
      <c r="ED3520" s="0"/>
      <c r="EE3520" s="0"/>
      <c r="EF3520" s="0"/>
      <c r="EG3520" s="0"/>
      <c r="EH3520" s="0"/>
      <c r="EI3520" s="0"/>
      <c r="EJ3520" s="0"/>
      <c r="EK3520" s="0"/>
      <c r="EL3520" s="0"/>
      <c r="EM3520" s="0"/>
      <c r="EN3520" s="0"/>
      <c r="EO3520" s="0"/>
      <c r="EP3520" s="0"/>
      <c r="EQ3520" s="0"/>
      <c r="ER3520" s="0"/>
      <c r="ES3520" s="0"/>
      <c r="ET3520" s="0"/>
      <c r="EU3520" s="0"/>
      <c r="EV3520" s="0"/>
      <c r="EW3520" s="0"/>
      <c r="EX3520" s="0"/>
      <c r="EY3520" s="0"/>
      <c r="EZ3520" s="0"/>
      <c r="FA3520" s="0"/>
      <c r="FB3520" s="0"/>
      <c r="FC3520" s="0"/>
      <c r="FD3520" s="0"/>
      <c r="FE3520" s="0"/>
      <c r="FF3520" s="0"/>
      <c r="FG3520" s="0"/>
      <c r="FH3520" s="0"/>
      <c r="FI3520" s="0"/>
      <c r="FJ3520" s="0"/>
      <c r="FK3520" s="0"/>
      <c r="FL3520" s="0"/>
      <c r="FM3520" s="0"/>
      <c r="FN3520" s="0"/>
      <c r="FO3520" s="0"/>
      <c r="FP3520" s="0"/>
      <c r="FQ3520" s="0"/>
      <c r="FR3520" s="0"/>
      <c r="FS3520" s="0"/>
      <c r="FT3520" s="0"/>
      <c r="FU3520" s="0"/>
      <c r="FV3520" s="0"/>
      <c r="FW3520" s="0"/>
      <c r="FX3520" s="0"/>
      <c r="FY3520" s="0"/>
      <c r="FZ3520" s="0"/>
      <c r="GA3520" s="0"/>
      <c r="GB3520" s="0"/>
      <c r="GC3520" s="0"/>
      <c r="GD3520" s="0"/>
      <c r="GE3520" s="0"/>
      <c r="GF3520" s="0"/>
      <c r="GG3520" s="0"/>
      <c r="GH3520" s="0"/>
      <c r="GI3520" s="0"/>
      <c r="GJ3520" s="0"/>
      <c r="GK3520" s="0"/>
      <c r="GL3520" s="0"/>
      <c r="GM3520" s="0"/>
      <c r="GN3520" s="0"/>
      <c r="GO3520" s="0"/>
      <c r="GP3520" s="0"/>
      <c r="GQ3520" s="0"/>
      <c r="GR3520" s="0"/>
      <c r="GS3520" s="0"/>
      <c r="GT3520" s="0"/>
      <c r="GU3520" s="0"/>
      <c r="GV3520" s="0"/>
      <c r="GW3520" s="0"/>
      <c r="GX3520" s="0"/>
      <c r="GY3520" s="0"/>
      <c r="GZ3520" s="0"/>
      <c r="HA3520" s="0"/>
      <c r="HB3520" s="0"/>
      <c r="HC3520" s="0"/>
      <c r="HD3520" s="0"/>
      <c r="HE3520" s="0"/>
      <c r="HF3520" s="0"/>
      <c r="HG3520" s="0"/>
      <c r="HH3520" s="0"/>
      <c r="HI3520" s="0"/>
      <c r="HJ3520" s="0"/>
      <c r="HK3520" s="0"/>
      <c r="HL3520" s="0"/>
      <c r="HM3520" s="0"/>
      <c r="HN3520" s="0"/>
      <c r="HO3520" s="0"/>
      <c r="HP3520" s="0"/>
      <c r="HQ3520" s="0"/>
      <c r="HR3520" s="0"/>
      <c r="HS3520" s="0"/>
      <c r="HT3520" s="0"/>
      <c r="HU3520" s="0"/>
      <c r="HV3520" s="0"/>
      <c r="HW3520" s="0"/>
      <c r="HX3520" s="0"/>
      <c r="HY3520" s="0"/>
      <c r="HZ3520" s="0"/>
      <c r="IA3520" s="0"/>
      <c r="IB3520" s="0"/>
      <c r="IC3520" s="0"/>
      <c r="ID3520" s="0"/>
      <c r="IE3520" s="0"/>
      <c r="IF3520" s="0"/>
      <c r="IG3520" s="0"/>
      <c r="IH3520" s="0"/>
      <c r="II3520" s="0"/>
      <c r="IJ3520" s="0"/>
      <c r="IK3520" s="0"/>
      <c r="IL3520" s="0"/>
      <c r="IM3520" s="0"/>
      <c r="IN3520" s="0"/>
      <c r="IO3520" s="0"/>
      <c r="IP3520" s="0"/>
      <c r="IQ3520" s="0"/>
      <c r="IR3520" s="0"/>
      <c r="IS3520" s="0"/>
      <c r="IT3520" s="0"/>
      <c r="IU3520" s="0"/>
      <c r="IV3520" s="0"/>
      <c r="IW3520" s="0"/>
      <c r="IX3520" s="0"/>
      <c r="IY3520" s="0"/>
      <c r="IZ3520" s="0"/>
      <c r="AMH3520" s="13"/>
    </row>
    <row r="3521" customFormat="false" ht="13.8" hidden="false" customHeight="false" outlineLevel="0" collapsed="false">
      <c r="A3521" s="16" t="n">
        <v>40403629</v>
      </c>
      <c r="B3521" s="17" t="s">
        <v>3550</v>
      </c>
      <c r="C3521" s="18" t="n">
        <v>0.1</v>
      </c>
      <c r="D3521" s="18" t="s">
        <v>2637</v>
      </c>
      <c r="E3521" s="16" t="s">
        <v>50</v>
      </c>
      <c r="F3521" s="19" t="n">
        <f aca="false">IF(C3521="",VLOOKUP(E3521,'PORTE E UCO'!$A$5:$D$46,4,0),VLOOKUP(E3521,'PORTE E UCO'!$A$5:$D$46,4,0)*C3521)</f>
        <v>1.7661556</v>
      </c>
      <c r="G3521" s="20" t="n">
        <v>0.7</v>
      </c>
      <c r="H3521" s="21" t="n">
        <f aca="false">G3521*$R$2</f>
        <v>13.7715424</v>
      </c>
      <c r="I3521" s="16" t="n">
        <v>0</v>
      </c>
      <c r="J3521" s="22" t="str">
        <f aca="false">IF(I3521&gt;=1,F3521*$J$2,"")</f>
        <v/>
      </c>
      <c r="K3521" s="22" t="str">
        <f aca="false">IF(I3521&gt;=2,F3521*$K$2,"")</f>
        <v/>
      </c>
      <c r="L3521" s="22" t="str">
        <f aca="false">IF(I3521&gt;=3,F3521*$L$2,"")</f>
        <v/>
      </c>
      <c r="M3521" s="22" t="str">
        <f aca="false">IF(I3521&gt;=4,F3521*$M$2,"")</f>
        <v/>
      </c>
      <c r="N3521" s="16" t="n">
        <v>0</v>
      </c>
      <c r="O3521" s="16" t="n">
        <v>0</v>
      </c>
      <c r="P3521" s="23" t="n">
        <v>0</v>
      </c>
      <c r="Q3521" s="22"/>
      <c r="R3521" s="38"/>
      <c r="S3521" s="25" t="n">
        <f aca="false">SUM(F3521,H3521,J3521,K3521,L3521,M3521)</f>
        <v>15.537698</v>
      </c>
      <c r="T3521" s="25" t="n">
        <f aca="false">SUM(F3521,H3521,J3521,K3521,L3521,M3521,Q3521)</f>
        <v>15.537698</v>
      </c>
      <c r="U3521" s="0"/>
      <c r="V3521" s="0"/>
      <c r="W3521" s="0"/>
      <c r="X3521" s="0"/>
      <c r="Y3521" s="0"/>
      <c r="Z3521" s="0"/>
      <c r="AA3521" s="0"/>
      <c r="AB3521" s="0"/>
      <c r="AC3521" s="0"/>
      <c r="AD3521" s="0"/>
      <c r="AE3521" s="0"/>
      <c r="AF3521" s="0"/>
      <c r="AG3521" s="0"/>
      <c r="AH3521" s="0"/>
      <c r="AI3521" s="0"/>
      <c r="AJ3521" s="0"/>
      <c r="AK3521" s="0"/>
      <c r="AL3521" s="0"/>
      <c r="AM3521" s="0"/>
      <c r="AN3521" s="0"/>
      <c r="AO3521" s="0"/>
      <c r="AP3521" s="0"/>
      <c r="AQ3521" s="0"/>
      <c r="AR3521" s="0"/>
      <c r="AS3521" s="0"/>
      <c r="AT3521" s="0"/>
      <c r="AU3521" s="0"/>
      <c r="AV3521" s="0"/>
      <c r="AW3521" s="0"/>
      <c r="AX3521" s="0"/>
      <c r="AY3521" s="0"/>
      <c r="AZ3521" s="0"/>
      <c r="BA3521" s="0"/>
      <c r="BB3521" s="0"/>
      <c r="BC3521" s="0"/>
      <c r="BD3521" s="0"/>
      <c r="BE3521" s="0"/>
      <c r="BF3521" s="0"/>
      <c r="BG3521" s="0"/>
      <c r="BH3521" s="0"/>
      <c r="BI3521" s="0"/>
      <c r="BJ3521" s="0"/>
      <c r="BK3521" s="0"/>
      <c r="BL3521" s="0"/>
      <c r="BM3521" s="0"/>
      <c r="BN3521" s="0"/>
      <c r="BO3521" s="0"/>
      <c r="BP3521" s="0"/>
      <c r="BQ3521" s="0"/>
      <c r="BR3521" s="0"/>
      <c r="BS3521" s="0"/>
      <c r="BT3521" s="0"/>
      <c r="BU3521" s="0"/>
      <c r="BV3521" s="0"/>
      <c r="BW3521" s="0"/>
      <c r="BX3521" s="0"/>
      <c r="BY3521" s="0"/>
      <c r="BZ3521" s="0"/>
      <c r="CA3521" s="0"/>
      <c r="CB3521" s="0"/>
      <c r="CC3521" s="0"/>
      <c r="CD3521" s="0"/>
      <c r="CE3521" s="0"/>
      <c r="CF3521" s="0"/>
      <c r="CG3521" s="0"/>
      <c r="CH3521" s="0"/>
      <c r="CI3521" s="0"/>
      <c r="CJ3521" s="0"/>
      <c r="CK3521" s="0"/>
      <c r="CL3521" s="0"/>
      <c r="CM3521" s="0"/>
      <c r="CN3521" s="0"/>
      <c r="CO3521" s="0"/>
      <c r="CP3521" s="0"/>
      <c r="CQ3521" s="0"/>
      <c r="CR3521" s="0"/>
      <c r="CS3521" s="0"/>
      <c r="CT3521" s="0"/>
      <c r="CU3521" s="0"/>
      <c r="CV3521" s="0"/>
      <c r="CW3521" s="0"/>
      <c r="CX3521" s="0"/>
      <c r="CY3521" s="0"/>
      <c r="CZ3521" s="0"/>
      <c r="DA3521" s="0"/>
      <c r="DB3521" s="0"/>
      <c r="DC3521" s="0"/>
      <c r="DD3521" s="0"/>
      <c r="DE3521" s="0"/>
      <c r="DF3521" s="0"/>
      <c r="DG3521" s="0"/>
      <c r="DH3521" s="0"/>
      <c r="DI3521" s="0"/>
      <c r="DJ3521" s="0"/>
      <c r="DK3521" s="0"/>
      <c r="DL3521" s="0"/>
      <c r="DM3521" s="0"/>
      <c r="DN3521" s="0"/>
      <c r="DO3521" s="0"/>
      <c r="DP3521" s="0"/>
      <c r="DQ3521" s="0"/>
      <c r="DR3521" s="0"/>
      <c r="DS3521" s="0"/>
      <c r="DT3521" s="0"/>
      <c r="DU3521" s="0"/>
      <c r="DV3521" s="0"/>
      <c r="DW3521" s="0"/>
      <c r="DX3521" s="0"/>
      <c r="DY3521" s="0"/>
      <c r="DZ3521" s="0"/>
      <c r="EA3521" s="0"/>
      <c r="EB3521" s="0"/>
      <c r="EC3521" s="0"/>
      <c r="ED3521" s="0"/>
      <c r="EE3521" s="0"/>
      <c r="EF3521" s="0"/>
      <c r="EG3521" s="0"/>
      <c r="EH3521" s="0"/>
      <c r="EI3521" s="0"/>
      <c r="EJ3521" s="0"/>
      <c r="EK3521" s="0"/>
      <c r="EL3521" s="0"/>
      <c r="EM3521" s="0"/>
      <c r="EN3521" s="0"/>
      <c r="EO3521" s="0"/>
      <c r="EP3521" s="0"/>
      <c r="EQ3521" s="0"/>
      <c r="ER3521" s="0"/>
      <c r="ES3521" s="0"/>
      <c r="ET3521" s="0"/>
      <c r="EU3521" s="0"/>
      <c r="EV3521" s="0"/>
      <c r="EW3521" s="0"/>
      <c r="EX3521" s="0"/>
      <c r="EY3521" s="0"/>
      <c r="EZ3521" s="0"/>
      <c r="FA3521" s="0"/>
      <c r="FB3521" s="0"/>
      <c r="FC3521" s="0"/>
      <c r="FD3521" s="0"/>
      <c r="FE3521" s="0"/>
      <c r="FF3521" s="0"/>
      <c r="FG3521" s="0"/>
      <c r="FH3521" s="0"/>
      <c r="FI3521" s="0"/>
      <c r="FJ3521" s="0"/>
      <c r="FK3521" s="0"/>
      <c r="FL3521" s="0"/>
      <c r="FM3521" s="0"/>
      <c r="FN3521" s="0"/>
      <c r="FO3521" s="0"/>
      <c r="FP3521" s="0"/>
      <c r="FQ3521" s="0"/>
      <c r="FR3521" s="0"/>
      <c r="FS3521" s="0"/>
      <c r="FT3521" s="0"/>
      <c r="FU3521" s="0"/>
      <c r="FV3521" s="0"/>
      <c r="FW3521" s="0"/>
      <c r="FX3521" s="0"/>
      <c r="FY3521" s="0"/>
      <c r="FZ3521" s="0"/>
      <c r="GA3521" s="0"/>
      <c r="GB3521" s="0"/>
      <c r="GC3521" s="0"/>
      <c r="GD3521" s="0"/>
      <c r="GE3521" s="0"/>
      <c r="GF3521" s="0"/>
      <c r="GG3521" s="0"/>
      <c r="GH3521" s="0"/>
      <c r="GI3521" s="0"/>
      <c r="GJ3521" s="0"/>
      <c r="GK3521" s="0"/>
      <c r="GL3521" s="0"/>
      <c r="GM3521" s="0"/>
      <c r="GN3521" s="0"/>
      <c r="GO3521" s="0"/>
      <c r="GP3521" s="0"/>
      <c r="GQ3521" s="0"/>
      <c r="GR3521" s="0"/>
      <c r="GS3521" s="0"/>
      <c r="GT3521" s="0"/>
      <c r="GU3521" s="0"/>
      <c r="GV3521" s="0"/>
      <c r="GW3521" s="0"/>
      <c r="GX3521" s="0"/>
      <c r="GY3521" s="0"/>
      <c r="GZ3521" s="0"/>
      <c r="HA3521" s="0"/>
      <c r="HB3521" s="0"/>
      <c r="HC3521" s="0"/>
      <c r="HD3521" s="0"/>
      <c r="HE3521" s="0"/>
      <c r="HF3521" s="0"/>
      <c r="HG3521" s="0"/>
      <c r="HH3521" s="0"/>
      <c r="HI3521" s="0"/>
      <c r="HJ3521" s="0"/>
      <c r="HK3521" s="0"/>
      <c r="HL3521" s="0"/>
      <c r="HM3521" s="0"/>
      <c r="HN3521" s="0"/>
      <c r="HO3521" s="0"/>
      <c r="HP3521" s="0"/>
      <c r="HQ3521" s="0"/>
      <c r="HR3521" s="0"/>
      <c r="HS3521" s="0"/>
      <c r="HT3521" s="0"/>
      <c r="HU3521" s="0"/>
      <c r="HV3521" s="0"/>
      <c r="HW3521" s="0"/>
      <c r="HX3521" s="0"/>
      <c r="HY3521" s="0"/>
      <c r="HZ3521" s="0"/>
      <c r="IA3521" s="0"/>
      <c r="IB3521" s="0"/>
      <c r="IC3521" s="0"/>
      <c r="ID3521" s="0"/>
      <c r="IE3521" s="0"/>
      <c r="IF3521" s="0"/>
      <c r="IG3521" s="0"/>
      <c r="IH3521" s="0"/>
      <c r="II3521" s="0"/>
      <c r="IJ3521" s="0"/>
      <c r="IK3521" s="0"/>
      <c r="IL3521" s="0"/>
      <c r="IM3521" s="0"/>
      <c r="IN3521" s="0"/>
      <c r="IO3521" s="0"/>
      <c r="IP3521" s="0"/>
      <c r="IQ3521" s="0"/>
      <c r="IR3521" s="0"/>
      <c r="IS3521" s="0"/>
      <c r="IT3521" s="0"/>
      <c r="IU3521" s="0"/>
      <c r="IV3521" s="0"/>
      <c r="IW3521" s="0"/>
      <c r="IX3521" s="0"/>
      <c r="IY3521" s="0"/>
      <c r="IZ3521" s="0"/>
      <c r="AMH3521" s="13"/>
    </row>
    <row r="3522" customFormat="false" ht="13.8" hidden="false" customHeight="false" outlineLevel="0" collapsed="false">
      <c r="A3522" s="27" t="n">
        <v>40403637</v>
      </c>
      <c r="B3522" s="28" t="s">
        <v>3551</v>
      </c>
      <c r="C3522" s="29" t="n">
        <v>0.1</v>
      </c>
      <c r="D3522" s="29" t="s">
        <v>2637</v>
      </c>
      <c r="E3522" s="27" t="s">
        <v>50</v>
      </c>
      <c r="F3522" s="19" t="n">
        <f aca="false">IF(C3522="",VLOOKUP(E3522,'PORTE E UCO'!$A$5:$D$46,4,0),VLOOKUP(E3522,'PORTE E UCO'!$A$5:$D$46,4,0)*C3522)</f>
        <v>1.7661556</v>
      </c>
      <c r="G3522" s="30" t="n">
        <v>0.97</v>
      </c>
      <c r="H3522" s="21" t="n">
        <f aca="false">G3522*$R$2</f>
        <v>19.08342304</v>
      </c>
      <c r="I3522" s="27" t="n">
        <v>0</v>
      </c>
      <c r="J3522" s="22" t="str">
        <f aca="false">IF(I3522&gt;=1,F3522*$J$2,"")</f>
        <v/>
      </c>
      <c r="K3522" s="22" t="str">
        <f aca="false">IF(I3522&gt;=2,F3522*$K$2,"")</f>
        <v/>
      </c>
      <c r="L3522" s="22" t="str">
        <f aca="false">IF(I3522&gt;=3,F3522*$L$2,"")</f>
        <v/>
      </c>
      <c r="M3522" s="22" t="str">
        <f aca="false">IF(I3522&gt;=4,F3522*$M$2,"")</f>
        <v/>
      </c>
      <c r="N3522" s="27" t="n">
        <v>0</v>
      </c>
      <c r="O3522" s="27" t="n">
        <v>0</v>
      </c>
      <c r="P3522" s="31" t="n">
        <v>0</v>
      </c>
      <c r="Q3522" s="32"/>
      <c r="R3522" s="38"/>
      <c r="S3522" s="25" t="n">
        <f aca="false">SUM(F3522,H3522,J3522,K3522,L3522,M3522)</f>
        <v>20.84957864</v>
      </c>
      <c r="T3522" s="25" t="n">
        <f aca="false">SUM(F3522,H3522,J3522,K3522,L3522,M3522,Q3522)</f>
        <v>20.84957864</v>
      </c>
      <c r="U3522" s="0"/>
      <c r="V3522" s="0"/>
      <c r="W3522" s="0"/>
      <c r="X3522" s="0"/>
      <c r="Y3522" s="0"/>
      <c r="Z3522" s="0"/>
      <c r="AA3522" s="0"/>
      <c r="AB3522" s="0"/>
      <c r="AC3522" s="0"/>
      <c r="AD3522" s="0"/>
      <c r="AE3522" s="0"/>
      <c r="AF3522" s="0"/>
      <c r="AG3522" s="0"/>
      <c r="AH3522" s="0"/>
      <c r="AI3522" s="0"/>
      <c r="AJ3522" s="0"/>
      <c r="AK3522" s="0"/>
      <c r="AL3522" s="0"/>
      <c r="AM3522" s="0"/>
      <c r="AN3522" s="0"/>
      <c r="AO3522" s="0"/>
      <c r="AP3522" s="0"/>
      <c r="AQ3522" s="0"/>
      <c r="AR3522" s="0"/>
      <c r="AS3522" s="0"/>
      <c r="AT3522" s="0"/>
      <c r="AU3522" s="0"/>
      <c r="AV3522" s="0"/>
      <c r="AW3522" s="0"/>
      <c r="AX3522" s="0"/>
      <c r="AY3522" s="0"/>
      <c r="AZ3522" s="0"/>
      <c r="BA3522" s="0"/>
      <c r="BB3522" s="0"/>
      <c r="BC3522" s="0"/>
      <c r="BD3522" s="0"/>
      <c r="BE3522" s="0"/>
      <c r="BF3522" s="0"/>
      <c r="BG3522" s="0"/>
      <c r="BH3522" s="0"/>
      <c r="BI3522" s="0"/>
      <c r="BJ3522" s="0"/>
      <c r="BK3522" s="0"/>
      <c r="BL3522" s="0"/>
      <c r="BM3522" s="0"/>
      <c r="BN3522" s="0"/>
      <c r="BO3522" s="0"/>
      <c r="BP3522" s="0"/>
      <c r="BQ3522" s="0"/>
      <c r="BR3522" s="0"/>
      <c r="BS3522" s="0"/>
      <c r="BT3522" s="0"/>
      <c r="BU3522" s="0"/>
      <c r="BV3522" s="0"/>
      <c r="BW3522" s="0"/>
      <c r="BX3522" s="0"/>
      <c r="BY3522" s="0"/>
      <c r="BZ3522" s="0"/>
      <c r="CA3522" s="0"/>
      <c r="CB3522" s="0"/>
      <c r="CC3522" s="0"/>
      <c r="CD3522" s="0"/>
      <c r="CE3522" s="0"/>
      <c r="CF3522" s="0"/>
      <c r="CG3522" s="0"/>
      <c r="CH3522" s="0"/>
      <c r="CI3522" s="0"/>
      <c r="CJ3522" s="0"/>
      <c r="CK3522" s="0"/>
      <c r="CL3522" s="0"/>
      <c r="CM3522" s="0"/>
      <c r="CN3522" s="0"/>
      <c r="CO3522" s="0"/>
      <c r="CP3522" s="0"/>
      <c r="CQ3522" s="0"/>
      <c r="CR3522" s="0"/>
      <c r="CS3522" s="0"/>
      <c r="CT3522" s="0"/>
      <c r="CU3522" s="0"/>
      <c r="CV3522" s="0"/>
      <c r="CW3522" s="0"/>
      <c r="CX3522" s="0"/>
      <c r="CY3522" s="0"/>
      <c r="CZ3522" s="0"/>
      <c r="DA3522" s="0"/>
      <c r="DB3522" s="0"/>
      <c r="DC3522" s="0"/>
      <c r="DD3522" s="0"/>
      <c r="DE3522" s="0"/>
      <c r="DF3522" s="0"/>
      <c r="DG3522" s="0"/>
      <c r="DH3522" s="0"/>
      <c r="DI3522" s="0"/>
      <c r="DJ3522" s="0"/>
      <c r="DK3522" s="0"/>
      <c r="DL3522" s="0"/>
      <c r="DM3522" s="0"/>
      <c r="DN3522" s="0"/>
      <c r="DO3522" s="0"/>
      <c r="DP3522" s="0"/>
      <c r="DQ3522" s="0"/>
      <c r="DR3522" s="0"/>
      <c r="DS3522" s="0"/>
      <c r="DT3522" s="0"/>
      <c r="DU3522" s="0"/>
      <c r="DV3522" s="0"/>
      <c r="DW3522" s="0"/>
      <c r="DX3522" s="0"/>
      <c r="DY3522" s="0"/>
      <c r="DZ3522" s="0"/>
      <c r="EA3522" s="0"/>
      <c r="EB3522" s="0"/>
      <c r="EC3522" s="0"/>
      <c r="ED3522" s="0"/>
      <c r="EE3522" s="0"/>
      <c r="EF3522" s="0"/>
      <c r="EG3522" s="0"/>
      <c r="EH3522" s="0"/>
      <c r="EI3522" s="0"/>
      <c r="EJ3522" s="0"/>
      <c r="EK3522" s="0"/>
      <c r="EL3522" s="0"/>
      <c r="EM3522" s="0"/>
      <c r="EN3522" s="0"/>
      <c r="EO3522" s="0"/>
      <c r="EP3522" s="0"/>
      <c r="EQ3522" s="0"/>
      <c r="ER3522" s="0"/>
      <c r="ES3522" s="0"/>
      <c r="ET3522" s="0"/>
      <c r="EU3522" s="0"/>
      <c r="EV3522" s="0"/>
      <c r="EW3522" s="0"/>
      <c r="EX3522" s="0"/>
      <c r="EY3522" s="0"/>
      <c r="EZ3522" s="0"/>
      <c r="FA3522" s="0"/>
      <c r="FB3522" s="0"/>
      <c r="FC3522" s="0"/>
      <c r="FD3522" s="0"/>
      <c r="FE3522" s="0"/>
      <c r="FF3522" s="0"/>
      <c r="FG3522" s="0"/>
      <c r="FH3522" s="0"/>
      <c r="FI3522" s="0"/>
      <c r="FJ3522" s="0"/>
      <c r="FK3522" s="0"/>
      <c r="FL3522" s="0"/>
      <c r="FM3522" s="0"/>
      <c r="FN3522" s="0"/>
      <c r="FO3522" s="0"/>
      <c r="FP3522" s="0"/>
      <c r="FQ3522" s="0"/>
      <c r="FR3522" s="0"/>
      <c r="FS3522" s="0"/>
      <c r="FT3522" s="0"/>
      <c r="FU3522" s="0"/>
      <c r="FV3522" s="0"/>
      <c r="FW3522" s="0"/>
      <c r="FX3522" s="0"/>
      <c r="FY3522" s="0"/>
      <c r="FZ3522" s="0"/>
      <c r="GA3522" s="0"/>
      <c r="GB3522" s="0"/>
      <c r="GC3522" s="0"/>
      <c r="GD3522" s="0"/>
      <c r="GE3522" s="0"/>
      <c r="GF3522" s="0"/>
      <c r="GG3522" s="0"/>
      <c r="GH3522" s="0"/>
      <c r="GI3522" s="0"/>
      <c r="GJ3522" s="0"/>
      <c r="GK3522" s="0"/>
      <c r="GL3522" s="0"/>
      <c r="GM3522" s="0"/>
      <c r="GN3522" s="0"/>
      <c r="GO3522" s="0"/>
      <c r="GP3522" s="0"/>
      <c r="GQ3522" s="0"/>
      <c r="GR3522" s="0"/>
      <c r="GS3522" s="0"/>
      <c r="GT3522" s="0"/>
      <c r="GU3522" s="0"/>
      <c r="GV3522" s="0"/>
      <c r="GW3522" s="0"/>
      <c r="GX3522" s="0"/>
      <c r="GY3522" s="0"/>
      <c r="GZ3522" s="0"/>
      <c r="HA3522" s="0"/>
      <c r="HB3522" s="0"/>
      <c r="HC3522" s="0"/>
      <c r="HD3522" s="0"/>
      <c r="HE3522" s="0"/>
      <c r="HF3522" s="0"/>
      <c r="HG3522" s="0"/>
      <c r="HH3522" s="0"/>
      <c r="HI3522" s="0"/>
      <c r="HJ3522" s="0"/>
      <c r="HK3522" s="0"/>
      <c r="HL3522" s="0"/>
      <c r="HM3522" s="0"/>
      <c r="HN3522" s="0"/>
      <c r="HO3522" s="0"/>
      <c r="HP3522" s="0"/>
      <c r="HQ3522" s="0"/>
      <c r="HR3522" s="0"/>
      <c r="HS3522" s="0"/>
      <c r="HT3522" s="0"/>
      <c r="HU3522" s="0"/>
      <c r="HV3522" s="0"/>
      <c r="HW3522" s="0"/>
      <c r="HX3522" s="0"/>
      <c r="HY3522" s="0"/>
      <c r="HZ3522" s="0"/>
      <c r="IA3522" s="0"/>
      <c r="IB3522" s="0"/>
      <c r="IC3522" s="0"/>
      <c r="ID3522" s="0"/>
      <c r="IE3522" s="0"/>
      <c r="IF3522" s="0"/>
      <c r="IG3522" s="0"/>
      <c r="IH3522" s="0"/>
      <c r="II3522" s="0"/>
      <c r="IJ3522" s="0"/>
      <c r="IK3522" s="0"/>
      <c r="IL3522" s="0"/>
      <c r="IM3522" s="0"/>
      <c r="IN3522" s="0"/>
      <c r="IO3522" s="0"/>
      <c r="IP3522" s="0"/>
      <c r="IQ3522" s="0"/>
      <c r="IR3522" s="0"/>
      <c r="IS3522" s="0"/>
      <c r="IT3522" s="0"/>
      <c r="IU3522" s="0"/>
      <c r="IV3522" s="0"/>
      <c r="IW3522" s="0"/>
      <c r="IX3522" s="0"/>
      <c r="IY3522" s="0"/>
      <c r="IZ3522" s="0"/>
      <c r="AMH3522" s="13"/>
    </row>
    <row r="3523" customFormat="false" ht="13.8" hidden="false" customHeight="false" outlineLevel="0" collapsed="false">
      <c r="A3523" s="16" t="n">
        <v>40403645</v>
      </c>
      <c r="B3523" s="17" t="s">
        <v>3552</v>
      </c>
      <c r="C3523" s="18" t="n">
        <v>0.1</v>
      </c>
      <c r="D3523" s="18" t="s">
        <v>2637</v>
      </c>
      <c r="E3523" s="16" t="s">
        <v>50</v>
      </c>
      <c r="F3523" s="19" t="n">
        <f aca="false">IF(C3523="",VLOOKUP(E3523,'PORTE E UCO'!$A$5:$D$46,4,0),VLOOKUP(E3523,'PORTE E UCO'!$A$5:$D$46,4,0)*C3523)</f>
        <v>1.7661556</v>
      </c>
      <c r="G3523" s="20" t="n">
        <v>1.07</v>
      </c>
      <c r="H3523" s="21" t="n">
        <f aca="false">G3523*$R$2</f>
        <v>21.05078624</v>
      </c>
      <c r="I3523" s="16" t="n">
        <v>0</v>
      </c>
      <c r="J3523" s="22" t="str">
        <f aca="false">IF(I3523&gt;=1,F3523*$J$2,"")</f>
        <v/>
      </c>
      <c r="K3523" s="22" t="str">
        <f aca="false">IF(I3523&gt;=2,F3523*$K$2,"")</f>
        <v/>
      </c>
      <c r="L3523" s="22" t="str">
        <f aca="false">IF(I3523&gt;=3,F3523*$L$2,"")</f>
        <v/>
      </c>
      <c r="M3523" s="22" t="str">
        <f aca="false">IF(I3523&gt;=4,F3523*$M$2,"")</f>
        <v/>
      </c>
      <c r="N3523" s="16" t="n">
        <v>0</v>
      </c>
      <c r="O3523" s="16" t="n">
        <v>0</v>
      </c>
      <c r="P3523" s="23" t="n">
        <v>0</v>
      </c>
      <c r="Q3523" s="22"/>
      <c r="R3523" s="38"/>
      <c r="S3523" s="25" t="n">
        <f aca="false">SUM(F3523,H3523,J3523,K3523,L3523,M3523)</f>
        <v>22.81694184</v>
      </c>
      <c r="T3523" s="25" t="n">
        <f aca="false">SUM(F3523,H3523,J3523,K3523,L3523,M3523,Q3523)</f>
        <v>22.81694184</v>
      </c>
      <c r="U3523" s="0"/>
      <c r="V3523" s="0"/>
      <c r="W3523" s="0"/>
      <c r="X3523" s="0"/>
      <c r="Y3523" s="0"/>
      <c r="Z3523" s="0"/>
      <c r="AA3523" s="0"/>
      <c r="AB3523" s="0"/>
      <c r="AC3523" s="0"/>
      <c r="AD3523" s="0"/>
      <c r="AE3523" s="0"/>
      <c r="AF3523" s="0"/>
      <c r="AG3523" s="0"/>
      <c r="AH3523" s="0"/>
      <c r="AI3523" s="0"/>
      <c r="AJ3523" s="0"/>
      <c r="AK3523" s="0"/>
      <c r="AL3523" s="0"/>
      <c r="AM3523" s="0"/>
      <c r="AN3523" s="0"/>
      <c r="AO3523" s="0"/>
      <c r="AP3523" s="0"/>
      <c r="AQ3523" s="0"/>
      <c r="AR3523" s="0"/>
      <c r="AS3523" s="0"/>
      <c r="AT3523" s="0"/>
      <c r="AU3523" s="0"/>
      <c r="AV3523" s="0"/>
      <c r="AW3523" s="0"/>
      <c r="AX3523" s="0"/>
      <c r="AY3523" s="0"/>
      <c r="AZ3523" s="0"/>
      <c r="BA3523" s="0"/>
      <c r="BB3523" s="0"/>
      <c r="BC3523" s="0"/>
      <c r="BD3523" s="0"/>
      <c r="BE3523" s="0"/>
      <c r="BF3523" s="0"/>
      <c r="BG3523" s="0"/>
      <c r="BH3523" s="0"/>
      <c r="BI3523" s="0"/>
      <c r="BJ3523" s="0"/>
      <c r="BK3523" s="0"/>
      <c r="BL3523" s="0"/>
      <c r="BM3523" s="0"/>
      <c r="BN3523" s="0"/>
      <c r="BO3523" s="0"/>
      <c r="BP3523" s="0"/>
      <c r="BQ3523" s="0"/>
      <c r="BR3523" s="0"/>
      <c r="BS3523" s="0"/>
      <c r="BT3523" s="0"/>
      <c r="BU3523" s="0"/>
      <c r="BV3523" s="0"/>
      <c r="BW3523" s="0"/>
      <c r="BX3523" s="0"/>
      <c r="BY3523" s="0"/>
      <c r="BZ3523" s="0"/>
      <c r="CA3523" s="0"/>
      <c r="CB3523" s="0"/>
      <c r="CC3523" s="0"/>
      <c r="CD3523" s="0"/>
      <c r="CE3523" s="0"/>
      <c r="CF3523" s="0"/>
      <c r="CG3523" s="0"/>
      <c r="CH3523" s="0"/>
      <c r="CI3523" s="0"/>
      <c r="CJ3523" s="0"/>
      <c r="CK3523" s="0"/>
      <c r="CL3523" s="0"/>
      <c r="CM3523" s="0"/>
      <c r="CN3523" s="0"/>
      <c r="CO3523" s="0"/>
      <c r="CP3523" s="0"/>
      <c r="CQ3523" s="0"/>
      <c r="CR3523" s="0"/>
      <c r="CS3523" s="0"/>
      <c r="CT3523" s="0"/>
      <c r="CU3523" s="0"/>
      <c r="CV3523" s="0"/>
      <c r="CW3523" s="0"/>
      <c r="CX3523" s="0"/>
      <c r="CY3523" s="0"/>
      <c r="CZ3523" s="0"/>
      <c r="DA3523" s="0"/>
      <c r="DB3523" s="0"/>
      <c r="DC3523" s="0"/>
      <c r="DD3523" s="0"/>
      <c r="DE3523" s="0"/>
      <c r="DF3523" s="0"/>
      <c r="DG3523" s="0"/>
      <c r="DH3523" s="0"/>
      <c r="DI3523" s="0"/>
      <c r="DJ3523" s="0"/>
      <c r="DK3523" s="0"/>
      <c r="DL3523" s="0"/>
      <c r="DM3523" s="0"/>
      <c r="DN3523" s="0"/>
      <c r="DO3523" s="0"/>
      <c r="DP3523" s="0"/>
      <c r="DQ3523" s="0"/>
      <c r="DR3523" s="0"/>
      <c r="DS3523" s="0"/>
      <c r="DT3523" s="0"/>
      <c r="DU3523" s="0"/>
      <c r="DV3523" s="0"/>
      <c r="DW3523" s="0"/>
      <c r="DX3523" s="0"/>
      <c r="DY3523" s="0"/>
      <c r="DZ3523" s="0"/>
      <c r="EA3523" s="0"/>
      <c r="EB3523" s="0"/>
      <c r="EC3523" s="0"/>
      <c r="ED3523" s="0"/>
      <c r="EE3523" s="0"/>
      <c r="EF3523" s="0"/>
      <c r="EG3523" s="0"/>
      <c r="EH3523" s="0"/>
      <c r="EI3523" s="0"/>
      <c r="EJ3523" s="0"/>
      <c r="EK3523" s="0"/>
      <c r="EL3523" s="0"/>
      <c r="EM3523" s="0"/>
      <c r="EN3523" s="0"/>
      <c r="EO3523" s="0"/>
      <c r="EP3523" s="0"/>
      <c r="EQ3523" s="0"/>
      <c r="ER3523" s="0"/>
      <c r="ES3523" s="0"/>
      <c r="ET3523" s="0"/>
      <c r="EU3523" s="0"/>
      <c r="EV3523" s="0"/>
      <c r="EW3523" s="0"/>
      <c r="EX3523" s="0"/>
      <c r="EY3523" s="0"/>
      <c r="EZ3523" s="0"/>
      <c r="FA3523" s="0"/>
      <c r="FB3523" s="0"/>
      <c r="FC3523" s="0"/>
      <c r="FD3523" s="0"/>
      <c r="FE3523" s="0"/>
      <c r="FF3523" s="0"/>
      <c r="FG3523" s="0"/>
      <c r="FH3523" s="0"/>
      <c r="FI3523" s="0"/>
      <c r="FJ3523" s="0"/>
      <c r="FK3523" s="0"/>
      <c r="FL3523" s="0"/>
      <c r="FM3523" s="0"/>
      <c r="FN3523" s="0"/>
      <c r="FO3523" s="0"/>
      <c r="FP3523" s="0"/>
      <c r="FQ3523" s="0"/>
      <c r="FR3523" s="0"/>
      <c r="FS3523" s="0"/>
      <c r="FT3523" s="0"/>
      <c r="FU3523" s="0"/>
      <c r="FV3523" s="0"/>
      <c r="FW3523" s="0"/>
      <c r="FX3523" s="0"/>
      <c r="FY3523" s="0"/>
      <c r="FZ3523" s="0"/>
      <c r="GA3523" s="0"/>
      <c r="GB3523" s="0"/>
      <c r="GC3523" s="0"/>
      <c r="GD3523" s="0"/>
      <c r="GE3523" s="0"/>
      <c r="GF3523" s="0"/>
      <c r="GG3523" s="0"/>
      <c r="GH3523" s="0"/>
      <c r="GI3523" s="0"/>
      <c r="GJ3523" s="0"/>
      <c r="GK3523" s="0"/>
      <c r="GL3523" s="0"/>
      <c r="GM3523" s="0"/>
      <c r="GN3523" s="0"/>
      <c r="GO3523" s="0"/>
      <c r="GP3523" s="0"/>
      <c r="GQ3523" s="0"/>
      <c r="GR3523" s="0"/>
      <c r="GS3523" s="0"/>
      <c r="GT3523" s="0"/>
      <c r="GU3523" s="0"/>
      <c r="GV3523" s="0"/>
      <c r="GW3523" s="0"/>
      <c r="GX3523" s="0"/>
      <c r="GY3523" s="0"/>
      <c r="GZ3523" s="0"/>
      <c r="HA3523" s="0"/>
      <c r="HB3523" s="0"/>
      <c r="HC3523" s="0"/>
      <c r="HD3523" s="0"/>
      <c r="HE3523" s="0"/>
      <c r="HF3523" s="0"/>
      <c r="HG3523" s="0"/>
      <c r="HH3523" s="0"/>
      <c r="HI3523" s="0"/>
      <c r="HJ3523" s="0"/>
      <c r="HK3523" s="0"/>
      <c r="HL3523" s="0"/>
      <c r="HM3523" s="0"/>
      <c r="HN3523" s="0"/>
      <c r="HO3523" s="0"/>
      <c r="HP3523" s="0"/>
      <c r="HQ3523" s="0"/>
      <c r="HR3523" s="0"/>
      <c r="HS3523" s="0"/>
      <c r="HT3523" s="0"/>
      <c r="HU3523" s="0"/>
      <c r="HV3523" s="0"/>
      <c r="HW3523" s="0"/>
      <c r="HX3523" s="0"/>
      <c r="HY3523" s="0"/>
      <c r="HZ3523" s="0"/>
      <c r="IA3523" s="0"/>
      <c r="IB3523" s="0"/>
      <c r="IC3523" s="0"/>
      <c r="ID3523" s="0"/>
      <c r="IE3523" s="0"/>
      <c r="IF3523" s="0"/>
      <c r="IG3523" s="0"/>
      <c r="IH3523" s="0"/>
      <c r="II3523" s="0"/>
      <c r="IJ3523" s="0"/>
      <c r="IK3523" s="0"/>
      <c r="IL3523" s="0"/>
      <c r="IM3523" s="0"/>
      <c r="IN3523" s="0"/>
      <c r="IO3523" s="0"/>
      <c r="IP3523" s="0"/>
      <c r="IQ3523" s="0"/>
      <c r="IR3523" s="0"/>
      <c r="IS3523" s="0"/>
      <c r="IT3523" s="0"/>
      <c r="IU3523" s="0"/>
      <c r="IV3523" s="0"/>
      <c r="IW3523" s="0"/>
      <c r="IX3523" s="0"/>
      <c r="IY3523" s="0"/>
      <c r="IZ3523" s="0"/>
      <c r="AMH3523" s="13"/>
    </row>
    <row r="3524" customFormat="false" ht="13.8" hidden="false" customHeight="false" outlineLevel="0" collapsed="false">
      <c r="A3524" s="27" t="n">
        <v>40403653</v>
      </c>
      <c r="B3524" s="28" t="s">
        <v>3553</v>
      </c>
      <c r="C3524" s="29" t="n">
        <v>0.1</v>
      </c>
      <c r="D3524" s="29" t="s">
        <v>2637</v>
      </c>
      <c r="E3524" s="27" t="s">
        <v>50</v>
      </c>
      <c r="F3524" s="19" t="n">
        <f aca="false">IF(C3524="",VLOOKUP(E3524,'PORTE E UCO'!$A$5:$D$46,4,0),VLOOKUP(E3524,'PORTE E UCO'!$A$5:$D$46,4,0)*C3524)</f>
        <v>1.7661556</v>
      </c>
      <c r="G3524" s="30" t="n">
        <v>1.49</v>
      </c>
      <c r="H3524" s="21" t="n">
        <f aca="false">G3524*$R$2</f>
        <v>29.31371168</v>
      </c>
      <c r="I3524" s="27" t="n">
        <v>0</v>
      </c>
      <c r="J3524" s="22" t="str">
        <f aca="false">IF(I3524&gt;=1,F3524*$J$2,"")</f>
        <v/>
      </c>
      <c r="K3524" s="22" t="str">
        <f aca="false">IF(I3524&gt;=2,F3524*$K$2,"")</f>
        <v/>
      </c>
      <c r="L3524" s="22" t="str">
        <f aca="false">IF(I3524&gt;=3,F3524*$L$2,"")</f>
        <v/>
      </c>
      <c r="M3524" s="22" t="str">
        <f aca="false">IF(I3524&gt;=4,F3524*$M$2,"")</f>
        <v/>
      </c>
      <c r="N3524" s="27" t="n">
        <v>0</v>
      </c>
      <c r="O3524" s="27" t="n">
        <v>0</v>
      </c>
      <c r="P3524" s="31" t="n">
        <v>0</v>
      </c>
      <c r="Q3524" s="32"/>
      <c r="R3524" s="38"/>
      <c r="S3524" s="25" t="n">
        <f aca="false">SUM(F3524,H3524,J3524,K3524,L3524,M3524)</f>
        <v>31.07986728</v>
      </c>
      <c r="T3524" s="25" t="n">
        <f aca="false">SUM(F3524,H3524,J3524,K3524,L3524,M3524,Q3524)</f>
        <v>31.07986728</v>
      </c>
      <c r="U3524" s="0"/>
      <c r="V3524" s="0"/>
      <c r="W3524" s="0"/>
      <c r="X3524" s="0"/>
      <c r="Y3524" s="0"/>
      <c r="Z3524" s="0"/>
      <c r="AA3524" s="0"/>
      <c r="AB3524" s="0"/>
      <c r="AC3524" s="0"/>
      <c r="AD3524" s="0"/>
      <c r="AE3524" s="0"/>
      <c r="AF3524" s="0"/>
      <c r="AG3524" s="0"/>
      <c r="AH3524" s="0"/>
      <c r="AI3524" s="0"/>
      <c r="AJ3524" s="0"/>
      <c r="AK3524" s="0"/>
      <c r="AL3524" s="0"/>
      <c r="AM3524" s="0"/>
      <c r="AN3524" s="0"/>
      <c r="AO3524" s="0"/>
      <c r="AP3524" s="0"/>
      <c r="AQ3524" s="0"/>
      <c r="AR3524" s="0"/>
      <c r="AS3524" s="0"/>
      <c r="AT3524" s="0"/>
      <c r="AU3524" s="0"/>
      <c r="AV3524" s="0"/>
      <c r="AW3524" s="0"/>
      <c r="AX3524" s="0"/>
      <c r="AY3524" s="0"/>
      <c r="AZ3524" s="0"/>
      <c r="BA3524" s="0"/>
      <c r="BB3524" s="0"/>
      <c r="BC3524" s="0"/>
      <c r="BD3524" s="0"/>
      <c r="BE3524" s="0"/>
      <c r="BF3524" s="0"/>
      <c r="BG3524" s="0"/>
      <c r="BH3524" s="0"/>
      <c r="BI3524" s="0"/>
      <c r="BJ3524" s="0"/>
      <c r="BK3524" s="0"/>
      <c r="BL3524" s="0"/>
      <c r="BM3524" s="0"/>
      <c r="BN3524" s="0"/>
      <c r="BO3524" s="0"/>
      <c r="BP3524" s="0"/>
      <c r="BQ3524" s="0"/>
      <c r="BR3524" s="0"/>
      <c r="BS3524" s="0"/>
      <c r="BT3524" s="0"/>
      <c r="BU3524" s="0"/>
      <c r="BV3524" s="0"/>
      <c r="BW3524" s="0"/>
      <c r="BX3524" s="0"/>
      <c r="BY3524" s="0"/>
      <c r="BZ3524" s="0"/>
      <c r="CA3524" s="0"/>
      <c r="CB3524" s="0"/>
      <c r="CC3524" s="0"/>
      <c r="CD3524" s="0"/>
      <c r="CE3524" s="0"/>
      <c r="CF3524" s="0"/>
      <c r="CG3524" s="0"/>
      <c r="CH3524" s="0"/>
      <c r="CI3524" s="0"/>
      <c r="CJ3524" s="0"/>
      <c r="CK3524" s="0"/>
      <c r="CL3524" s="0"/>
      <c r="CM3524" s="0"/>
      <c r="CN3524" s="0"/>
      <c r="CO3524" s="0"/>
      <c r="CP3524" s="0"/>
      <c r="CQ3524" s="0"/>
      <c r="CR3524" s="0"/>
      <c r="CS3524" s="0"/>
      <c r="CT3524" s="0"/>
      <c r="CU3524" s="0"/>
      <c r="CV3524" s="0"/>
      <c r="CW3524" s="0"/>
      <c r="CX3524" s="0"/>
      <c r="CY3524" s="0"/>
      <c r="CZ3524" s="0"/>
      <c r="DA3524" s="0"/>
      <c r="DB3524" s="0"/>
      <c r="DC3524" s="0"/>
      <c r="DD3524" s="0"/>
      <c r="DE3524" s="0"/>
      <c r="DF3524" s="0"/>
      <c r="DG3524" s="0"/>
      <c r="DH3524" s="0"/>
      <c r="DI3524" s="0"/>
      <c r="DJ3524" s="0"/>
      <c r="DK3524" s="0"/>
      <c r="DL3524" s="0"/>
      <c r="DM3524" s="0"/>
      <c r="DN3524" s="0"/>
      <c r="DO3524" s="0"/>
      <c r="DP3524" s="0"/>
      <c r="DQ3524" s="0"/>
      <c r="DR3524" s="0"/>
      <c r="DS3524" s="0"/>
      <c r="DT3524" s="0"/>
      <c r="DU3524" s="0"/>
      <c r="DV3524" s="0"/>
      <c r="DW3524" s="0"/>
      <c r="DX3524" s="0"/>
      <c r="DY3524" s="0"/>
      <c r="DZ3524" s="0"/>
      <c r="EA3524" s="0"/>
      <c r="EB3524" s="0"/>
      <c r="EC3524" s="0"/>
      <c r="ED3524" s="0"/>
      <c r="EE3524" s="0"/>
      <c r="EF3524" s="0"/>
      <c r="EG3524" s="0"/>
      <c r="EH3524" s="0"/>
      <c r="EI3524" s="0"/>
      <c r="EJ3524" s="0"/>
      <c r="EK3524" s="0"/>
      <c r="EL3524" s="0"/>
      <c r="EM3524" s="0"/>
      <c r="EN3524" s="0"/>
      <c r="EO3524" s="0"/>
      <c r="EP3524" s="0"/>
      <c r="EQ3524" s="0"/>
      <c r="ER3524" s="0"/>
      <c r="ES3524" s="0"/>
      <c r="ET3524" s="0"/>
      <c r="EU3524" s="0"/>
      <c r="EV3524" s="0"/>
      <c r="EW3524" s="0"/>
      <c r="EX3524" s="0"/>
      <c r="EY3524" s="0"/>
      <c r="EZ3524" s="0"/>
      <c r="FA3524" s="0"/>
      <c r="FB3524" s="0"/>
      <c r="FC3524" s="0"/>
      <c r="FD3524" s="0"/>
      <c r="FE3524" s="0"/>
      <c r="FF3524" s="0"/>
      <c r="FG3524" s="0"/>
      <c r="FH3524" s="0"/>
      <c r="FI3524" s="0"/>
      <c r="FJ3524" s="0"/>
      <c r="FK3524" s="0"/>
      <c r="FL3524" s="0"/>
      <c r="FM3524" s="0"/>
      <c r="FN3524" s="0"/>
      <c r="FO3524" s="0"/>
      <c r="FP3524" s="0"/>
      <c r="FQ3524" s="0"/>
      <c r="FR3524" s="0"/>
      <c r="FS3524" s="0"/>
      <c r="FT3524" s="0"/>
      <c r="FU3524" s="0"/>
      <c r="FV3524" s="0"/>
      <c r="FW3524" s="0"/>
      <c r="FX3524" s="0"/>
      <c r="FY3524" s="0"/>
      <c r="FZ3524" s="0"/>
      <c r="GA3524" s="0"/>
      <c r="GB3524" s="0"/>
      <c r="GC3524" s="0"/>
      <c r="GD3524" s="0"/>
      <c r="GE3524" s="0"/>
      <c r="GF3524" s="0"/>
      <c r="GG3524" s="0"/>
      <c r="GH3524" s="0"/>
      <c r="GI3524" s="0"/>
      <c r="GJ3524" s="0"/>
      <c r="GK3524" s="0"/>
      <c r="GL3524" s="0"/>
      <c r="GM3524" s="0"/>
      <c r="GN3524" s="0"/>
      <c r="GO3524" s="0"/>
      <c r="GP3524" s="0"/>
      <c r="GQ3524" s="0"/>
      <c r="GR3524" s="0"/>
      <c r="GS3524" s="0"/>
      <c r="GT3524" s="0"/>
      <c r="GU3524" s="0"/>
      <c r="GV3524" s="0"/>
      <c r="GW3524" s="0"/>
      <c r="GX3524" s="0"/>
      <c r="GY3524" s="0"/>
      <c r="GZ3524" s="0"/>
      <c r="HA3524" s="0"/>
      <c r="HB3524" s="0"/>
      <c r="HC3524" s="0"/>
      <c r="HD3524" s="0"/>
      <c r="HE3524" s="0"/>
      <c r="HF3524" s="0"/>
      <c r="HG3524" s="0"/>
      <c r="HH3524" s="0"/>
      <c r="HI3524" s="0"/>
      <c r="HJ3524" s="0"/>
      <c r="HK3524" s="0"/>
      <c r="HL3524" s="0"/>
      <c r="HM3524" s="0"/>
      <c r="HN3524" s="0"/>
      <c r="HO3524" s="0"/>
      <c r="HP3524" s="0"/>
      <c r="HQ3524" s="0"/>
      <c r="HR3524" s="0"/>
      <c r="HS3524" s="0"/>
      <c r="HT3524" s="0"/>
      <c r="HU3524" s="0"/>
      <c r="HV3524" s="0"/>
      <c r="HW3524" s="0"/>
      <c r="HX3524" s="0"/>
      <c r="HY3524" s="0"/>
      <c r="HZ3524" s="0"/>
      <c r="IA3524" s="0"/>
      <c r="IB3524" s="0"/>
      <c r="IC3524" s="0"/>
      <c r="ID3524" s="0"/>
      <c r="IE3524" s="0"/>
      <c r="IF3524" s="0"/>
      <c r="IG3524" s="0"/>
      <c r="IH3524" s="0"/>
      <c r="II3524" s="0"/>
      <c r="IJ3524" s="0"/>
      <c r="IK3524" s="0"/>
      <c r="IL3524" s="0"/>
      <c r="IM3524" s="0"/>
      <c r="IN3524" s="0"/>
      <c r="IO3524" s="0"/>
      <c r="IP3524" s="0"/>
      <c r="IQ3524" s="0"/>
      <c r="IR3524" s="0"/>
      <c r="IS3524" s="0"/>
      <c r="IT3524" s="0"/>
      <c r="IU3524" s="0"/>
      <c r="IV3524" s="0"/>
      <c r="IW3524" s="0"/>
      <c r="IX3524" s="0"/>
      <c r="IY3524" s="0"/>
      <c r="IZ3524" s="0"/>
      <c r="AMH3524" s="13"/>
    </row>
    <row r="3525" customFormat="false" ht="13.8" hidden="false" customHeight="false" outlineLevel="0" collapsed="false">
      <c r="A3525" s="16" t="n">
        <v>40403661</v>
      </c>
      <c r="B3525" s="17" t="s">
        <v>3554</v>
      </c>
      <c r="C3525" s="18" t="n">
        <v>0.1</v>
      </c>
      <c r="D3525" s="18" t="s">
        <v>2637</v>
      </c>
      <c r="E3525" s="16" t="s">
        <v>50</v>
      </c>
      <c r="F3525" s="19" t="n">
        <f aca="false">IF(C3525="",VLOOKUP(E3525,'PORTE E UCO'!$A$5:$D$46,4,0),VLOOKUP(E3525,'PORTE E UCO'!$A$5:$D$46,4,0)*C3525)</f>
        <v>1.7661556</v>
      </c>
      <c r="G3525" s="20" t="n">
        <v>1.26</v>
      </c>
      <c r="H3525" s="21" t="n">
        <f aca="false">G3525*$R$2</f>
        <v>24.78877632</v>
      </c>
      <c r="I3525" s="16" t="n">
        <v>0</v>
      </c>
      <c r="J3525" s="22" t="str">
        <f aca="false">IF(I3525&gt;=1,F3525*$J$2,"")</f>
        <v/>
      </c>
      <c r="K3525" s="22" t="str">
        <f aca="false">IF(I3525&gt;=2,F3525*$K$2,"")</f>
        <v/>
      </c>
      <c r="L3525" s="22" t="str">
        <f aca="false">IF(I3525&gt;=3,F3525*$L$2,"")</f>
        <v/>
      </c>
      <c r="M3525" s="22" t="str">
        <f aca="false">IF(I3525&gt;=4,F3525*$M$2,"")</f>
        <v/>
      </c>
      <c r="N3525" s="16" t="n">
        <v>0</v>
      </c>
      <c r="O3525" s="16" t="n">
        <v>0</v>
      </c>
      <c r="P3525" s="23" t="n">
        <v>0</v>
      </c>
      <c r="Q3525" s="22"/>
      <c r="R3525" s="38"/>
      <c r="S3525" s="25" t="n">
        <f aca="false">SUM(F3525,H3525,J3525,K3525,L3525,M3525)</f>
        <v>26.55493192</v>
      </c>
      <c r="T3525" s="25" t="n">
        <f aca="false">SUM(F3525,H3525,J3525,K3525,L3525,M3525,Q3525)</f>
        <v>26.55493192</v>
      </c>
      <c r="U3525" s="0"/>
      <c r="V3525" s="0"/>
      <c r="W3525" s="0"/>
      <c r="X3525" s="0"/>
      <c r="Y3525" s="0"/>
      <c r="Z3525" s="0"/>
      <c r="AA3525" s="0"/>
      <c r="AB3525" s="0"/>
      <c r="AC3525" s="0"/>
      <c r="AD3525" s="0"/>
      <c r="AE3525" s="0"/>
      <c r="AF3525" s="0"/>
      <c r="AG3525" s="0"/>
      <c r="AH3525" s="0"/>
      <c r="AI3525" s="0"/>
      <c r="AJ3525" s="0"/>
      <c r="AK3525" s="0"/>
      <c r="AL3525" s="0"/>
      <c r="AM3525" s="0"/>
      <c r="AN3525" s="0"/>
      <c r="AO3525" s="0"/>
      <c r="AP3525" s="0"/>
      <c r="AQ3525" s="0"/>
      <c r="AR3525" s="0"/>
      <c r="AS3525" s="0"/>
      <c r="AT3525" s="0"/>
      <c r="AU3525" s="0"/>
      <c r="AV3525" s="0"/>
      <c r="AW3525" s="0"/>
      <c r="AX3525" s="0"/>
      <c r="AY3525" s="0"/>
      <c r="AZ3525" s="0"/>
      <c r="BA3525" s="0"/>
      <c r="BB3525" s="0"/>
      <c r="BC3525" s="0"/>
      <c r="BD3525" s="0"/>
      <c r="BE3525" s="0"/>
      <c r="BF3525" s="0"/>
      <c r="BG3525" s="0"/>
      <c r="BH3525" s="0"/>
      <c r="BI3525" s="0"/>
      <c r="BJ3525" s="0"/>
      <c r="BK3525" s="0"/>
      <c r="BL3525" s="0"/>
      <c r="BM3525" s="0"/>
      <c r="BN3525" s="0"/>
      <c r="BO3525" s="0"/>
      <c r="BP3525" s="0"/>
      <c r="BQ3525" s="0"/>
      <c r="BR3525" s="0"/>
      <c r="BS3525" s="0"/>
      <c r="BT3525" s="0"/>
      <c r="BU3525" s="0"/>
      <c r="BV3525" s="0"/>
      <c r="BW3525" s="0"/>
      <c r="BX3525" s="0"/>
      <c r="BY3525" s="0"/>
      <c r="BZ3525" s="0"/>
      <c r="CA3525" s="0"/>
      <c r="CB3525" s="0"/>
      <c r="CC3525" s="0"/>
      <c r="CD3525" s="0"/>
      <c r="CE3525" s="0"/>
      <c r="CF3525" s="0"/>
      <c r="CG3525" s="0"/>
      <c r="CH3525" s="0"/>
      <c r="CI3525" s="0"/>
      <c r="CJ3525" s="0"/>
      <c r="CK3525" s="0"/>
      <c r="CL3525" s="0"/>
      <c r="CM3525" s="0"/>
      <c r="CN3525" s="0"/>
      <c r="CO3525" s="0"/>
      <c r="CP3525" s="0"/>
      <c r="CQ3525" s="0"/>
      <c r="CR3525" s="0"/>
      <c r="CS3525" s="0"/>
      <c r="CT3525" s="0"/>
      <c r="CU3525" s="0"/>
      <c r="CV3525" s="0"/>
      <c r="CW3525" s="0"/>
      <c r="CX3525" s="0"/>
      <c r="CY3525" s="0"/>
      <c r="CZ3525" s="0"/>
      <c r="DA3525" s="0"/>
      <c r="DB3525" s="0"/>
      <c r="DC3525" s="0"/>
      <c r="DD3525" s="0"/>
      <c r="DE3525" s="0"/>
      <c r="DF3525" s="0"/>
      <c r="DG3525" s="0"/>
      <c r="DH3525" s="0"/>
      <c r="DI3525" s="0"/>
      <c r="DJ3525" s="0"/>
      <c r="DK3525" s="0"/>
      <c r="DL3525" s="0"/>
      <c r="DM3525" s="0"/>
      <c r="DN3525" s="0"/>
      <c r="DO3525" s="0"/>
      <c r="DP3525" s="0"/>
      <c r="DQ3525" s="0"/>
      <c r="DR3525" s="0"/>
      <c r="DS3525" s="0"/>
      <c r="DT3525" s="0"/>
      <c r="DU3525" s="0"/>
      <c r="DV3525" s="0"/>
      <c r="DW3525" s="0"/>
      <c r="DX3525" s="0"/>
      <c r="DY3525" s="0"/>
      <c r="DZ3525" s="0"/>
      <c r="EA3525" s="0"/>
      <c r="EB3525" s="0"/>
      <c r="EC3525" s="0"/>
      <c r="ED3525" s="0"/>
      <c r="EE3525" s="0"/>
      <c r="EF3525" s="0"/>
      <c r="EG3525" s="0"/>
      <c r="EH3525" s="0"/>
      <c r="EI3525" s="0"/>
      <c r="EJ3525" s="0"/>
      <c r="EK3525" s="0"/>
      <c r="EL3525" s="0"/>
      <c r="EM3525" s="0"/>
      <c r="EN3525" s="0"/>
      <c r="EO3525" s="0"/>
      <c r="EP3525" s="0"/>
      <c r="EQ3525" s="0"/>
      <c r="ER3525" s="0"/>
      <c r="ES3525" s="0"/>
      <c r="ET3525" s="0"/>
      <c r="EU3525" s="0"/>
      <c r="EV3525" s="0"/>
      <c r="EW3525" s="0"/>
      <c r="EX3525" s="0"/>
      <c r="EY3525" s="0"/>
      <c r="EZ3525" s="0"/>
      <c r="FA3525" s="0"/>
      <c r="FB3525" s="0"/>
      <c r="FC3525" s="0"/>
      <c r="FD3525" s="0"/>
      <c r="FE3525" s="0"/>
      <c r="FF3525" s="0"/>
      <c r="FG3525" s="0"/>
      <c r="FH3525" s="0"/>
      <c r="FI3525" s="0"/>
      <c r="FJ3525" s="0"/>
      <c r="FK3525" s="0"/>
      <c r="FL3525" s="0"/>
      <c r="FM3525" s="0"/>
      <c r="FN3525" s="0"/>
      <c r="FO3525" s="0"/>
      <c r="FP3525" s="0"/>
      <c r="FQ3525" s="0"/>
      <c r="FR3525" s="0"/>
      <c r="FS3525" s="0"/>
      <c r="FT3525" s="0"/>
      <c r="FU3525" s="0"/>
      <c r="FV3525" s="0"/>
      <c r="FW3525" s="0"/>
      <c r="FX3525" s="0"/>
      <c r="FY3525" s="0"/>
      <c r="FZ3525" s="0"/>
      <c r="GA3525" s="0"/>
      <c r="GB3525" s="0"/>
      <c r="GC3525" s="0"/>
      <c r="GD3525" s="0"/>
      <c r="GE3525" s="0"/>
      <c r="GF3525" s="0"/>
      <c r="GG3525" s="0"/>
      <c r="GH3525" s="0"/>
      <c r="GI3525" s="0"/>
      <c r="GJ3525" s="0"/>
      <c r="GK3525" s="0"/>
      <c r="GL3525" s="0"/>
      <c r="GM3525" s="0"/>
      <c r="GN3525" s="0"/>
      <c r="GO3525" s="0"/>
      <c r="GP3525" s="0"/>
      <c r="GQ3525" s="0"/>
      <c r="GR3525" s="0"/>
      <c r="GS3525" s="0"/>
      <c r="GT3525" s="0"/>
      <c r="GU3525" s="0"/>
      <c r="GV3525" s="0"/>
      <c r="GW3525" s="0"/>
      <c r="GX3525" s="0"/>
      <c r="GY3525" s="0"/>
      <c r="GZ3525" s="0"/>
      <c r="HA3525" s="0"/>
      <c r="HB3525" s="0"/>
      <c r="HC3525" s="0"/>
      <c r="HD3525" s="0"/>
      <c r="HE3525" s="0"/>
      <c r="HF3525" s="0"/>
      <c r="HG3525" s="0"/>
      <c r="HH3525" s="0"/>
      <c r="HI3525" s="0"/>
      <c r="HJ3525" s="0"/>
      <c r="HK3525" s="0"/>
      <c r="HL3525" s="0"/>
      <c r="HM3525" s="0"/>
      <c r="HN3525" s="0"/>
      <c r="HO3525" s="0"/>
      <c r="HP3525" s="0"/>
      <c r="HQ3525" s="0"/>
      <c r="HR3525" s="0"/>
      <c r="HS3525" s="0"/>
      <c r="HT3525" s="0"/>
      <c r="HU3525" s="0"/>
      <c r="HV3525" s="0"/>
      <c r="HW3525" s="0"/>
      <c r="HX3525" s="0"/>
      <c r="HY3525" s="0"/>
      <c r="HZ3525" s="0"/>
      <c r="IA3525" s="0"/>
      <c r="IB3525" s="0"/>
      <c r="IC3525" s="0"/>
      <c r="ID3525" s="0"/>
      <c r="IE3525" s="0"/>
      <c r="IF3525" s="0"/>
      <c r="IG3525" s="0"/>
      <c r="IH3525" s="0"/>
      <c r="II3525" s="0"/>
      <c r="IJ3525" s="0"/>
      <c r="IK3525" s="0"/>
      <c r="IL3525" s="0"/>
      <c r="IM3525" s="0"/>
      <c r="IN3525" s="0"/>
      <c r="IO3525" s="0"/>
      <c r="IP3525" s="0"/>
      <c r="IQ3525" s="0"/>
      <c r="IR3525" s="0"/>
      <c r="IS3525" s="0"/>
      <c r="IT3525" s="0"/>
      <c r="IU3525" s="0"/>
      <c r="IV3525" s="0"/>
      <c r="IW3525" s="0"/>
      <c r="IX3525" s="0"/>
      <c r="IY3525" s="0"/>
      <c r="IZ3525" s="0"/>
      <c r="AMH3525" s="13"/>
    </row>
    <row r="3526" customFormat="false" ht="13.8" hidden="false" customHeight="false" outlineLevel="0" collapsed="false">
      <c r="A3526" s="27" t="n">
        <v>40403670</v>
      </c>
      <c r="B3526" s="28" t="s">
        <v>3555</v>
      </c>
      <c r="C3526" s="29" t="n">
        <v>0.1</v>
      </c>
      <c r="D3526" s="29" t="s">
        <v>2637</v>
      </c>
      <c r="E3526" s="27" t="s">
        <v>50</v>
      </c>
      <c r="F3526" s="19" t="n">
        <f aca="false">IF(C3526="",VLOOKUP(E3526,'PORTE E UCO'!$A$5:$D$46,4,0),VLOOKUP(E3526,'PORTE E UCO'!$A$5:$D$46,4,0)*C3526)</f>
        <v>1.7661556</v>
      </c>
      <c r="G3526" s="30" t="n">
        <v>1.81</v>
      </c>
      <c r="H3526" s="21" t="n">
        <f aca="false">G3526*$R$2</f>
        <v>35.60927392</v>
      </c>
      <c r="I3526" s="27" t="n">
        <v>0</v>
      </c>
      <c r="J3526" s="22" t="str">
        <f aca="false">IF(I3526&gt;=1,F3526*$J$2,"")</f>
        <v/>
      </c>
      <c r="K3526" s="22" t="str">
        <f aca="false">IF(I3526&gt;=2,F3526*$K$2,"")</f>
        <v/>
      </c>
      <c r="L3526" s="22" t="str">
        <f aca="false">IF(I3526&gt;=3,F3526*$L$2,"")</f>
        <v/>
      </c>
      <c r="M3526" s="22" t="str">
        <f aca="false">IF(I3526&gt;=4,F3526*$M$2,"")</f>
        <v/>
      </c>
      <c r="N3526" s="27" t="n">
        <v>0</v>
      </c>
      <c r="O3526" s="27" t="n">
        <v>0</v>
      </c>
      <c r="P3526" s="31" t="n">
        <v>0</v>
      </c>
      <c r="Q3526" s="32"/>
      <c r="R3526" s="38"/>
      <c r="S3526" s="25" t="n">
        <f aca="false">SUM(F3526,H3526,J3526,K3526,L3526,M3526)</f>
        <v>37.37542952</v>
      </c>
      <c r="T3526" s="25" t="n">
        <f aca="false">SUM(F3526,H3526,J3526,K3526,L3526,M3526,Q3526)</f>
        <v>37.37542952</v>
      </c>
      <c r="U3526" s="0"/>
      <c r="V3526" s="0"/>
      <c r="W3526" s="0"/>
      <c r="X3526" s="0"/>
      <c r="Y3526" s="0"/>
      <c r="Z3526" s="0"/>
      <c r="AA3526" s="0"/>
      <c r="AB3526" s="0"/>
      <c r="AC3526" s="0"/>
      <c r="AD3526" s="0"/>
      <c r="AE3526" s="0"/>
      <c r="AF3526" s="0"/>
      <c r="AG3526" s="0"/>
      <c r="AH3526" s="0"/>
      <c r="AI3526" s="0"/>
      <c r="AJ3526" s="0"/>
      <c r="AK3526" s="0"/>
      <c r="AL3526" s="0"/>
      <c r="AM3526" s="0"/>
      <c r="AN3526" s="0"/>
      <c r="AO3526" s="0"/>
      <c r="AP3526" s="0"/>
      <c r="AQ3526" s="0"/>
      <c r="AR3526" s="0"/>
      <c r="AS3526" s="0"/>
      <c r="AT3526" s="0"/>
      <c r="AU3526" s="0"/>
      <c r="AV3526" s="0"/>
      <c r="AW3526" s="0"/>
      <c r="AX3526" s="0"/>
      <c r="AY3526" s="0"/>
      <c r="AZ3526" s="0"/>
      <c r="BA3526" s="0"/>
      <c r="BB3526" s="0"/>
      <c r="BC3526" s="0"/>
      <c r="BD3526" s="0"/>
      <c r="BE3526" s="0"/>
      <c r="BF3526" s="0"/>
      <c r="BG3526" s="0"/>
      <c r="BH3526" s="0"/>
      <c r="BI3526" s="0"/>
      <c r="BJ3526" s="0"/>
      <c r="BK3526" s="0"/>
      <c r="BL3526" s="0"/>
      <c r="BM3526" s="0"/>
      <c r="BN3526" s="0"/>
      <c r="BO3526" s="0"/>
      <c r="BP3526" s="0"/>
      <c r="BQ3526" s="0"/>
      <c r="BR3526" s="0"/>
      <c r="BS3526" s="0"/>
      <c r="BT3526" s="0"/>
      <c r="BU3526" s="0"/>
      <c r="BV3526" s="0"/>
      <c r="BW3526" s="0"/>
      <c r="BX3526" s="0"/>
      <c r="BY3526" s="0"/>
      <c r="BZ3526" s="0"/>
      <c r="CA3526" s="0"/>
      <c r="CB3526" s="0"/>
      <c r="CC3526" s="0"/>
      <c r="CD3526" s="0"/>
      <c r="CE3526" s="0"/>
      <c r="CF3526" s="0"/>
      <c r="CG3526" s="0"/>
      <c r="CH3526" s="0"/>
      <c r="CI3526" s="0"/>
      <c r="CJ3526" s="0"/>
      <c r="CK3526" s="0"/>
      <c r="CL3526" s="0"/>
      <c r="CM3526" s="0"/>
      <c r="CN3526" s="0"/>
      <c r="CO3526" s="0"/>
      <c r="CP3526" s="0"/>
      <c r="CQ3526" s="0"/>
      <c r="CR3526" s="0"/>
      <c r="CS3526" s="0"/>
      <c r="CT3526" s="0"/>
      <c r="CU3526" s="0"/>
      <c r="CV3526" s="0"/>
      <c r="CW3526" s="0"/>
      <c r="CX3526" s="0"/>
      <c r="CY3526" s="0"/>
      <c r="CZ3526" s="0"/>
      <c r="DA3526" s="0"/>
      <c r="DB3526" s="0"/>
      <c r="DC3526" s="0"/>
      <c r="DD3526" s="0"/>
      <c r="DE3526" s="0"/>
      <c r="DF3526" s="0"/>
      <c r="DG3526" s="0"/>
      <c r="DH3526" s="0"/>
      <c r="DI3526" s="0"/>
      <c r="DJ3526" s="0"/>
      <c r="DK3526" s="0"/>
      <c r="DL3526" s="0"/>
      <c r="DM3526" s="0"/>
      <c r="DN3526" s="0"/>
      <c r="DO3526" s="0"/>
      <c r="DP3526" s="0"/>
      <c r="DQ3526" s="0"/>
      <c r="DR3526" s="0"/>
      <c r="DS3526" s="0"/>
      <c r="DT3526" s="0"/>
      <c r="DU3526" s="0"/>
      <c r="DV3526" s="0"/>
      <c r="DW3526" s="0"/>
      <c r="DX3526" s="0"/>
      <c r="DY3526" s="0"/>
      <c r="DZ3526" s="0"/>
      <c r="EA3526" s="0"/>
      <c r="EB3526" s="0"/>
      <c r="EC3526" s="0"/>
      <c r="ED3526" s="0"/>
      <c r="EE3526" s="0"/>
      <c r="EF3526" s="0"/>
      <c r="EG3526" s="0"/>
      <c r="EH3526" s="0"/>
      <c r="EI3526" s="0"/>
      <c r="EJ3526" s="0"/>
      <c r="EK3526" s="0"/>
      <c r="EL3526" s="0"/>
      <c r="EM3526" s="0"/>
      <c r="EN3526" s="0"/>
      <c r="EO3526" s="0"/>
      <c r="EP3526" s="0"/>
      <c r="EQ3526" s="0"/>
      <c r="ER3526" s="0"/>
      <c r="ES3526" s="0"/>
      <c r="ET3526" s="0"/>
      <c r="EU3526" s="0"/>
      <c r="EV3526" s="0"/>
      <c r="EW3526" s="0"/>
      <c r="EX3526" s="0"/>
      <c r="EY3526" s="0"/>
      <c r="EZ3526" s="0"/>
      <c r="FA3526" s="0"/>
      <c r="FB3526" s="0"/>
      <c r="FC3526" s="0"/>
      <c r="FD3526" s="0"/>
      <c r="FE3526" s="0"/>
      <c r="FF3526" s="0"/>
      <c r="FG3526" s="0"/>
      <c r="FH3526" s="0"/>
      <c r="FI3526" s="0"/>
      <c r="FJ3526" s="0"/>
      <c r="FK3526" s="0"/>
      <c r="FL3526" s="0"/>
      <c r="FM3526" s="0"/>
      <c r="FN3526" s="0"/>
      <c r="FO3526" s="0"/>
      <c r="FP3526" s="0"/>
      <c r="FQ3526" s="0"/>
      <c r="FR3526" s="0"/>
      <c r="FS3526" s="0"/>
      <c r="FT3526" s="0"/>
      <c r="FU3526" s="0"/>
      <c r="FV3526" s="0"/>
      <c r="FW3526" s="0"/>
      <c r="FX3526" s="0"/>
      <c r="FY3526" s="0"/>
      <c r="FZ3526" s="0"/>
      <c r="GA3526" s="0"/>
      <c r="GB3526" s="0"/>
      <c r="GC3526" s="0"/>
      <c r="GD3526" s="0"/>
      <c r="GE3526" s="0"/>
      <c r="GF3526" s="0"/>
      <c r="GG3526" s="0"/>
      <c r="GH3526" s="0"/>
      <c r="GI3526" s="0"/>
      <c r="GJ3526" s="0"/>
      <c r="GK3526" s="0"/>
      <c r="GL3526" s="0"/>
      <c r="GM3526" s="0"/>
      <c r="GN3526" s="0"/>
      <c r="GO3526" s="0"/>
      <c r="GP3526" s="0"/>
      <c r="GQ3526" s="0"/>
      <c r="GR3526" s="0"/>
      <c r="GS3526" s="0"/>
      <c r="GT3526" s="0"/>
      <c r="GU3526" s="0"/>
      <c r="GV3526" s="0"/>
      <c r="GW3526" s="0"/>
      <c r="GX3526" s="0"/>
      <c r="GY3526" s="0"/>
      <c r="GZ3526" s="0"/>
      <c r="HA3526" s="0"/>
      <c r="HB3526" s="0"/>
      <c r="HC3526" s="0"/>
      <c r="HD3526" s="0"/>
      <c r="HE3526" s="0"/>
      <c r="HF3526" s="0"/>
      <c r="HG3526" s="0"/>
      <c r="HH3526" s="0"/>
      <c r="HI3526" s="0"/>
      <c r="HJ3526" s="0"/>
      <c r="HK3526" s="0"/>
      <c r="HL3526" s="0"/>
      <c r="HM3526" s="0"/>
      <c r="HN3526" s="0"/>
      <c r="HO3526" s="0"/>
      <c r="HP3526" s="0"/>
      <c r="HQ3526" s="0"/>
      <c r="HR3526" s="0"/>
      <c r="HS3526" s="0"/>
      <c r="HT3526" s="0"/>
      <c r="HU3526" s="0"/>
      <c r="HV3526" s="0"/>
      <c r="HW3526" s="0"/>
      <c r="HX3526" s="0"/>
      <c r="HY3526" s="0"/>
      <c r="HZ3526" s="0"/>
      <c r="IA3526" s="0"/>
      <c r="IB3526" s="0"/>
      <c r="IC3526" s="0"/>
      <c r="ID3526" s="0"/>
      <c r="IE3526" s="0"/>
      <c r="IF3526" s="0"/>
      <c r="IG3526" s="0"/>
      <c r="IH3526" s="0"/>
      <c r="II3526" s="0"/>
      <c r="IJ3526" s="0"/>
      <c r="IK3526" s="0"/>
      <c r="IL3526" s="0"/>
      <c r="IM3526" s="0"/>
      <c r="IN3526" s="0"/>
      <c r="IO3526" s="0"/>
      <c r="IP3526" s="0"/>
      <c r="IQ3526" s="0"/>
      <c r="IR3526" s="0"/>
      <c r="IS3526" s="0"/>
      <c r="IT3526" s="0"/>
      <c r="IU3526" s="0"/>
      <c r="IV3526" s="0"/>
      <c r="IW3526" s="0"/>
      <c r="IX3526" s="0"/>
      <c r="IY3526" s="0"/>
      <c r="IZ3526" s="0"/>
      <c r="AMH3526" s="13"/>
    </row>
    <row r="3527" customFormat="false" ht="13.8" hidden="false" customHeight="false" outlineLevel="0" collapsed="false">
      <c r="A3527" s="16" t="n">
        <v>40403467</v>
      </c>
      <c r="B3527" s="17" t="s">
        <v>3556</v>
      </c>
      <c r="C3527" s="18" t="n">
        <v>0.1</v>
      </c>
      <c r="D3527" s="18" t="s">
        <v>2637</v>
      </c>
      <c r="E3527" s="16" t="s">
        <v>50</v>
      </c>
      <c r="F3527" s="19" t="n">
        <f aca="false">IF(C3527="",VLOOKUP(E3527,'PORTE E UCO'!$A$5:$D$46,4,0),VLOOKUP(E3527,'PORTE E UCO'!$A$5:$D$46,4,0)*C3527)</f>
        <v>1.7661556</v>
      </c>
      <c r="G3527" s="20" t="n">
        <v>1.36</v>
      </c>
      <c r="H3527" s="21" t="n">
        <f aca="false">G3527*$R$2</f>
        <v>26.75613952</v>
      </c>
      <c r="I3527" s="16" t="n">
        <v>0</v>
      </c>
      <c r="J3527" s="22" t="str">
        <f aca="false">IF(I3527&gt;=1,F3527*$J$2,"")</f>
        <v/>
      </c>
      <c r="K3527" s="22" t="str">
        <f aca="false">IF(I3527&gt;=2,F3527*$K$2,"")</f>
        <v/>
      </c>
      <c r="L3527" s="22" t="str">
        <f aca="false">IF(I3527&gt;=3,F3527*$L$2,"")</f>
        <v/>
      </c>
      <c r="M3527" s="22" t="str">
        <f aca="false">IF(I3527&gt;=4,F3527*$M$2,"")</f>
        <v/>
      </c>
      <c r="N3527" s="16" t="n">
        <v>0</v>
      </c>
      <c r="O3527" s="16" t="n">
        <v>0</v>
      </c>
      <c r="P3527" s="23" t="n">
        <v>0</v>
      </c>
      <c r="Q3527" s="22"/>
      <c r="R3527" s="38"/>
      <c r="S3527" s="25" t="n">
        <f aca="false">SUM(F3527,H3527,J3527,K3527,L3527,M3527)</f>
        <v>28.52229512</v>
      </c>
      <c r="T3527" s="25" t="n">
        <f aca="false">SUM(F3527,H3527,J3527,K3527,L3527,M3527,Q3527)</f>
        <v>28.52229512</v>
      </c>
      <c r="U3527" s="0"/>
      <c r="V3527" s="0"/>
      <c r="W3527" s="0"/>
      <c r="X3527" s="0"/>
      <c r="Y3527" s="0"/>
      <c r="Z3527" s="0"/>
      <c r="AA3527" s="0"/>
      <c r="AB3527" s="0"/>
      <c r="AC3527" s="0"/>
      <c r="AD3527" s="0"/>
      <c r="AE3527" s="0"/>
      <c r="AF3527" s="0"/>
      <c r="AG3527" s="0"/>
      <c r="AH3527" s="0"/>
      <c r="AI3527" s="0"/>
      <c r="AJ3527" s="0"/>
      <c r="AK3527" s="0"/>
      <c r="AL3527" s="0"/>
      <c r="AM3527" s="0"/>
      <c r="AN3527" s="0"/>
      <c r="AO3527" s="0"/>
      <c r="AP3527" s="0"/>
      <c r="AQ3527" s="0"/>
      <c r="AR3527" s="0"/>
      <c r="AS3527" s="0"/>
      <c r="AT3527" s="0"/>
      <c r="AU3527" s="0"/>
      <c r="AV3527" s="0"/>
      <c r="AW3527" s="0"/>
      <c r="AX3527" s="0"/>
      <c r="AY3527" s="0"/>
      <c r="AZ3527" s="0"/>
      <c r="BA3527" s="0"/>
      <c r="BB3527" s="0"/>
      <c r="BC3527" s="0"/>
      <c r="BD3527" s="0"/>
      <c r="BE3527" s="0"/>
      <c r="BF3527" s="0"/>
      <c r="BG3527" s="0"/>
      <c r="BH3527" s="0"/>
      <c r="BI3527" s="0"/>
      <c r="BJ3527" s="0"/>
      <c r="BK3527" s="0"/>
      <c r="BL3527" s="0"/>
      <c r="BM3527" s="0"/>
      <c r="BN3527" s="0"/>
      <c r="BO3527" s="0"/>
      <c r="BP3527" s="0"/>
      <c r="BQ3527" s="0"/>
      <c r="BR3527" s="0"/>
      <c r="BS3527" s="0"/>
      <c r="BT3527" s="0"/>
      <c r="BU3527" s="0"/>
      <c r="BV3527" s="0"/>
      <c r="BW3527" s="0"/>
      <c r="BX3527" s="0"/>
      <c r="BY3527" s="0"/>
      <c r="BZ3527" s="0"/>
      <c r="CA3527" s="0"/>
      <c r="CB3527" s="0"/>
      <c r="CC3527" s="0"/>
      <c r="CD3527" s="0"/>
      <c r="CE3527" s="0"/>
      <c r="CF3527" s="0"/>
      <c r="CG3527" s="0"/>
      <c r="CH3527" s="0"/>
      <c r="CI3527" s="0"/>
      <c r="CJ3527" s="0"/>
      <c r="CK3527" s="0"/>
      <c r="CL3527" s="0"/>
      <c r="CM3527" s="0"/>
      <c r="CN3527" s="0"/>
      <c r="CO3527" s="0"/>
      <c r="CP3527" s="0"/>
      <c r="CQ3527" s="0"/>
      <c r="CR3527" s="0"/>
      <c r="CS3527" s="0"/>
      <c r="CT3527" s="0"/>
      <c r="CU3527" s="0"/>
      <c r="CV3527" s="0"/>
      <c r="CW3527" s="0"/>
      <c r="CX3527" s="0"/>
      <c r="CY3527" s="0"/>
      <c r="CZ3527" s="0"/>
      <c r="DA3527" s="0"/>
      <c r="DB3527" s="0"/>
      <c r="DC3527" s="0"/>
      <c r="DD3527" s="0"/>
      <c r="DE3527" s="0"/>
      <c r="DF3527" s="0"/>
      <c r="DG3527" s="0"/>
      <c r="DH3527" s="0"/>
      <c r="DI3527" s="0"/>
      <c r="DJ3527" s="0"/>
      <c r="DK3527" s="0"/>
      <c r="DL3527" s="0"/>
      <c r="DM3527" s="0"/>
      <c r="DN3527" s="0"/>
      <c r="DO3527" s="0"/>
      <c r="DP3527" s="0"/>
      <c r="DQ3527" s="0"/>
      <c r="DR3527" s="0"/>
      <c r="DS3527" s="0"/>
      <c r="DT3527" s="0"/>
      <c r="DU3527" s="0"/>
      <c r="DV3527" s="0"/>
      <c r="DW3527" s="0"/>
      <c r="DX3527" s="0"/>
      <c r="DY3527" s="0"/>
      <c r="DZ3527" s="0"/>
      <c r="EA3527" s="0"/>
      <c r="EB3527" s="0"/>
      <c r="EC3527" s="0"/>
      <c r="ED3527" s="0"/>
      <c r="EE3527" s="0"/>
      <c r="EF3527" s="0"/>
      <c r="EG3527" s="0"/>
      <c r="EH3527" s="0"/>
      <c r="EI3527" s="0"/>
      <c r="EJ3527" s="0"/>
      <c r="EK3527" s="0"/>
      <c r="EL3527" s="0"/>
      <c r="EM3527" s="0"/>
      <c r="EN3527" s="0"/>
      <c r="EO3527" s="0"/>
      <c r="EP3527" s="0"/>
      <c r="EQ3527" s="0"/>
      <c r="ER3527" s="0"/>
      <c r="ES3527" s="0"/>
      <c r="ET3527" s="0"/>
      <c r="EU3527" s="0"/>
      <c r="EV3527" s="0"/>
      <c r="EW3527" s="0"/>
      <c r="EX3527" s="0"/>
      <c r="EY3527" s="0"/>
      <c r="EZ3527" s="0"/>
      <c r="FA3527" s="0"/>
      <c r="FB3527" s="0"/>
      <c r="FC3527" s="0"/>
      <c r="FD3527" s="0"/>
      <c r="FE3527" s="0"/>
      <c r="FF3527" s="0"/>
      <c r="FG3527" s="0"/>
      <c r="FH3527" s="0"/>
      <c r="FI3527" s="0"/>
      <c r="FJ3527" s="0"/>
      <c r="FK3527" s="0"/>
      <c r="FL3527" s="0"/>
      <c r="FM3527" s="0"/>
      <c r="FN3527" s="0"/>
      <c r="FO3527" s="0"/>
      <c r="FP3527" s="0"/>
      <c r="FQ3527" s="0"/>
      <c r="FR3527" s="0"/>
      <c r="FS3527" s="0"/>
      <c r="FT3527" s="0"/>
      <c r="FU3527" s="0"/>
      <c r="FV3527" s="0"/>
      <c r="FW3527" s="0"/>
      <c r="FX3527" s="0"/>
      <c r="FY3527" s="0"/>
      <c r="FZ3527" s="0"/>
      <c r="GA3527" s="0"/>
      <c r="GB3527" s="0"/>
      <c r="GC3527" s="0"/>
      <c r="GD3527" s="0"/>
      <c r="GE3527" s="0"/>
      <c r="GF3527" s="0"/>
      <c r="GG3527" s="0"/>
      <c r="GH3527" s="0"/>
      <c r="GI3527" s="0"/>
      <c r="GJ3527" s="0"/>
      <c r="GK3527" s="0"/>
      <c r="GL3527" s="0"/>
      <c r="GM3527" s="0"/>
      <c r="GN3527" s="0"/>
      <c r="GO3527" s="0"/>
      <c r="GP3527" s="0"/>
      <c r="GQ3527" s="0"/>
      <c r="GR3527" s="0"/>
      <c r="GS3527" s="0"/>
      <c r="GT3527" s="0"/>
      <c r="GU3527" s="0"/>
      <c r="GV3527" s="0"/>
      <c r="GW3527" s="0"/>
      <c r="GX3527" s="0"/>
      <c r="GY3527" s="0"/>
      <c r="GZ3527" s="0"/>
      <c r="HA3527" s="0"/>
      <c r="HB3527" s="0"/>
      <c r="HC3527" s="0"/>
      <c r="HD3527" s="0"/>
      <c r="HE3527" s="0"/>
      <c r="HF3527" s="0"/>
      <c r="HG3527" s="0"/>
      <c r="HH3527" s="0"/>
      <c r="HI3527" s="0"/>
      <c r="HJ3527" s="0"/>
      <c r="HK3527" s="0"/>
      <c r="HL3527" s="0"/>
      <c r="HM3527" s="0"/>
      <c r="HN3527" s="0"/>
      <c r="HO3527" s="0"/>
      <c r="HP3527" s="0"/>
      <c r="HQ3527" s="0"/>
      <c r="HR3527" s="0"/>
      <c r="HS3527" s="0"/>
      <c r="HT3527" s="0"/>
      <c r="HU3527" s="0"/>
      <c r="HV3527" s="0"/>
      <c r="HW3527" s="0"/>
      <c r="HX3527" s="0"/>
      <c r="HY3527" s="0"/>
      <c r="HZ3527" s="0"/>
      <c r="IA3527" s="0"/>
      <c r="IB3527" s="0"/>
      <c r="IC3527" s="0"/>
      <c r="ID3527" s="0"/>
      <c r="IE3527" s="0"/>
      <c r="IF3527" s="0"/>
      <c r="IG3527" s="0"/>
      <c r="IH3527" s="0"/>
      <c r="II3527" s="0"/>
      <c r="IJ3527" s="0"/>
      <c r="IK3527" s="0"/>
      <c r="IL3527" s="0"/>
      <c r="IM3527" s="0"/>
      <c r="IN3527" s="0"/>
      <c r="IO3527" s="0"/>
      <c r="IP3527" s="0"/>
      <c r="IQ3527" s="0"/>
      <c r="IR3527" s="0"/>
      <c r="IS3527" s="0"/>
      <c r="IT3527" s="0"/>
      <c r="IU3527" s="0"/>
      <c r="IV3527" s="0"/>
      <c r="IW3527" s="0"/>
      <c r="IX3527" s="0"/>
      <c r="IY3527" s="0"/>
      <c r="IZ3527" s="0"/>
      <c r="AMH3527" s="13"/>
    </row>
    <row r="3528" customFormat="false" ht="13.8" hidden="false" customHeight="false" outlineLevel="0" collapsed="false">
      <c r="A3528" s="27" t="n">
        <v>40403475</v>
      </c>
      <c r="B3528" s="28" t="s">
        <v>3557</v>
      </c>
      <c r="C3528" s="29" t="n">
        <v>0.1</v>
      </c>
      <c r="D3528" s="29" t="s">
        <v>2637</v>
      </c>
      <c r="E3528" s="27" t="s">
        <v>50</v>
      </c>
      <c r="F3528" s="19" t="n">
        <f aca="false">IF(C3528="",VLOOKUP(E3528,'PORTE E UCO'!$A$5:$D$46,4,0),VLOOKUP(E3528,'PORTE E UCO'!$A$5:$D$46,4,0)*C3528)</f>
        <v>1.7661556</v>
      </c>
      <c r="G3528" s="30" t="n">
        <v>2.03</v>
      </c>
      <c r="H3528" s="21" t="n">
        <f aca="false">G3528*$R$2</f>
        <v>39.93747296</v>
      </c>
      <c r="I3528" s="27" t="n">
        <v>0</v>
      </c>
      <c r="J3528" s="22" t="str">
        <f aca="false">IF(I3528&gt;=1,F3528*$J$2,"")</f>
        <v/>
      </c>
      <c r="K3528" s="22" t="str">
        <f aca="false">IF(I3528&gt;=2,F3528*$K$2,"")</f>
        <v/>
      </c>
      <c r="L3528" s="22" t="str">
        <f aca="false">IF(I3528&gt;=3,F3528*$L$2,"")</f>
        <v/>
      </c>
      <c r="M3528" s="22" t="str">
        <f aca="false">IF(I3528&gt;=4,F3528*$M$2,"")</f>
        <v/>
      </c>
      <c r="N3528" s="27" t="n">
        <v>0</v>
      </c>
      <c r="O3528" s="27" t="n">
        <v>0</v>
      </c>
      <c r="P3528" s="31" t="n">
        <v>0</v>
      </c>
      <c r="Q3528" s="32"/>
      <c r="R3528" s="38"/>
      <c r="S3528" s="25" t="n">
        <f aca="false">SUM(F3528,H3528,J3528,K3528,L3528,M3528)</f>
        <v>41.70362856</v>
      </c>
      <c r="T3528" s="25" t="n">
        <f aca="false">SUM(F3528,H3528,J3528,K3528,L3528,M3528,Q3528)</f>
        <v>41.70362856</v>
      </c>
      <c r="U3528" s="0"/>
      <c r="V3528" s="0"/>
      <c r="W3528" s="0"/>
      <c r="X3528" s="0"/>
      <c r="Y3528" s="0"/>
      <c r="Z3528" s="0"/>
      <c r="AA3528" s="0"/>
      <c r="AB3528" s="0"/>
      <c r="AC3528" s="0"/>
      <c r="AD3528" s="0"/>
      <c r="AE3528" s="0"/>
      <c r="AF3528" s="0"/>
      <c r="AG3528" s="0"/>
      <c r="AH3528" s="0"/>
      <c r="AI3528" s="0"/>
      <c r="AJ3528" s="0"/>
      <c r="AK3528" s="0"/>
      <c r="AL3528" s="0"/>
      <c r="AM3528" s="0"/>
      <c r="AN3528" s="0"/>
      <c r="AO3528" s="0"/>
      <c r="AP3528" s="0"/>
      <c r="AQ3528" s="0"/>
      <c r="AR3528" s="0"/>
      <c r="AS3528" s="0"/>
      <c r="AT3528" s="0"/>
      <c r="AU3528" s="0"/>
      <c r="AV3528" s="0"/>
      <c r="AW3528" s="0"/>
      <c r="AX3528" s="0"/>
      <c r="AY3528" s="0"/>
      <c r="AZ3528" s="0"/>
      <c r="BA3528" s="0"/>
      <c r="BB3528" s="0"/>
      <c r="BC3528" s="0"/>
      <c r="BD3528" s="0"/>
      <c r="BE3528" s="0"/>
      <c r="BF3528" s="0"/>
      <c r="BG3528" s="0"/>
      <c r="BH3528" s="0"/>
      <c r="BI3528" s="0"/>
      <c r="BJ3528" s="0"/>
      <c r="BK3528" s="0"/>
      <c r="BL3528" s="0"/>
      <c r="BM3528" s="0"/>
      <c r="BN3528" s="0"/>
      <c r="BO3528" s="0"/>
      <c r="BP3528" s="0"/>
      <c r="BQ3528" s="0"/>
      <c r="BR3528" s="0"/>
      <c r="BS3528" s="0"/>
      <c r="BT3528" s="0"/>
      <c r="BU3528" s="0"/>
      <c r="BV3528" s="0"/>
      <c r="BW3528" s="0"/>
      <c r="BX3528" s="0"/>
      <c r="BY3528" s="0"/>
      <c r="BZ3528" s="0"/>
      <c r="CA3528" s="0"/>
      <c r="CB3528" s="0"/>
      <c r="CC3528" s="0"/>
      <c r="CD3528" s="0"/>
      <c r="CE3528" s="0"/>
      <c r="CF3528" s="0"/>
      <c r="CG3528" s="0"/>
      <c r="CH3528" s="0"/>
      <c r="CI3528" s="0"/>
      <c r="CJ3528" s="0"/>
      <c r="CK3528" s="0"/>
      <c r="CL3528" s="0"/>
      <c r="CM3528" s="0"/>
      <c r="CN3528" s="0"/>
      <c r="CO3528" s="0"/>
      <c r="CP3528" s="0"/>
      <c r="CQ3528" s="0"/>
      <c r="CR3528" s="0"/>
      <c r="CS3528" s="0"/>
      <c r="CT3528" s="0"/>
      <c r="CU3528" s="0"/>
      <c r="CV3528" s="0"/>
      <c r="CW3528" s="0"/>
      <c r="CX3528" s="0"/>
      <c r="CY3528" s="0"/>
      <c r="CZ3528" s="0"/>
      <c r="DA3528" s="0"/>
      <c r="DB3528" s="0"/>
      <c r="DC3528" s="0"/>
      <c r="DD3528" s="0"/>
      <c r="DE3528" s="0"/>
      <c r="DF3528" s="0"/>
      <c r="DG3528" s="0"/>
      <c r="DH3528" s="0"/>
      <c r="DI3528" s="0"/>
      <c r="DJ3528" s="0"/>
      <c r="DK3528" s="0"/>
      <c r="DL3528" s="0"/>
      <c r="DM3528" s="0"/>
      <c r="DN3528" s="0"/>
      <c r="DO3528" s="0"/>
      <c r="DP3528" s="0"/>
      <c r="DQ3528" s="0"/>
      <c r="DR3528" s="0"/>
      <c r="DS3528" s="0"/>
      <c r="DT3528" s="0"/>
      <c r="DU3528" s="0"/>
      <c r="DV3528" s="0"/>
      <c r="DW3528" s="0"/>
      <c r="DX3528" s="0"/>
      <c r="DY3528" s="0"/>
      <c r="DZ3528" s="0"/>
      <c r="EA3528" s="0"/>
      <c r="EB3528" s="0"/>
      <c r="EC3528" s="0"/>
      <c r="ED3528" s="0"/>
      <c r="EE3528" s="0"/>
      <c r="EF3528" s="0"/>
      <c r="EG3528" s="0"/>
      <c r="EH3528" s="0"/>
      <c r="EI3528" s="0"/>
      <c r="EJ3528" s="0"/>
      <c r="EK3528" s="0"/>
      <c r="EL3528" s="0"/>
      <c r="EM3528" s="0"/>
      <c r="EN3528" s="0"/>
      <c r="EO3528" s="0"/>
      <c r="EP3528" s="0"/>
      <c r="EQ3528" s="0"/>
      <c r="ER3528" s="0"/>
      <c r="ES3528" s="0"/>
      <c r="ET3528" s="0"/>
      <c r="EU3528" s="0"/>
      <c r="EV3528" s="0"/>
      <c r="EW3528" s="0"/>
      <c r="EX3528" s="0"/>
      <c r="EY3528" s="0"/>
      <c r="EZ3528" s="0"/>
      <c r="FA3528" s="0"/>
      <c r="FB3528" s="0"/>
      <c r="FC3528" s="0"/>
      <c r="FD3528" s="0"/>
      <c r="FE3528" s="0"/>
      <c r="FF3528" s="0"/>
      <c r="FG3528" s="0"/>
      <c r="FH3528" s="0"/>
      <c r="FI3528" s="0"/>
      <c r="FJ3528" s="0"/>
      <c r="FK3528" s="0"/>
      <c r="FL3528" s="0"/>
      <c r="FM3528" s="0"/>
      <c r="FN3528" s="0"/>
      <c r="FO3528" s="0"/>
      <c r="FP3528" s="0"/>
      <c r="FQ3528" s="0"/>
      <c r="FR3528" s="0"/>
      <c r="FS3528" s="0"/>
      <c r="FT3528" s="0"/>
      <c r="FU3528" s="0"/>
      <c r="FV3528" s="0"/>
      <c r="FW3528" s="0"/>
      <c r="FX3528" s="0"/>
      <c r="FY3528" s="0"/>
      <c r="FZ3528" s="0"/>
      <c r="GA3528" s="0"/>
      <c r="GB3528" s="0"/>
      <c r="GC3528" s="0"/>
      <c r="GD3528" s="0"/>
      <c r="GE3528" s="0"/>
      <c r="GF3528" s="0"/>
      <c r="GG3528" s="0"/>
      <c r="GH3528" s="0"/>
      <c r="GI3528" s="0"/>
      <c r="GJ3528" s="0"/>
      <c r="GK3528" s="0"/>
      <c r="GL3528" s="0"/>
      <c r="GM3528" s="0"/>
      <c r="GN3528" s="0"/>
      <c r="GO3528" s="0"/>
      <c r="GP3528" s="0"/>
      <c r="GQ3528" s="0"/>
      <c r="GR3528" s="0"/>
      <c r="GS3528" s="0"/>
      <c r="GT3528" s="0"/>
      <c r="GU3528" s="0"/>
      <c r="GV3528" s="0"/>
      <c r="GW3528" s="0"/>
      <c r="GX3528" s="0"/>
      <c r="GY3528" s="0"/>
      <c r="GZ3528" s="0"/>
      <c r="HA3528" s="0"/>
      <c r="HB3528" s="0"/>
      <c r="HC3528" s="0"/>
      <c r="HD3528" s="0"/>
      <c r="HE3528" s="0"/>
      <c r="HF3528" s="0"/>
      <c r="HG3528" s="0"/>
      <c r="HH3528" s="0"/>
      <c r="HI3528" s="0"/>
      <c r="HJ3528" s="0"/>
      <c r="HK3528" s="0"/>
      <c r="HL3528" s="0"/>
      <c r="HM3528" s="0"/>
      <c r="HN3528" s="0"/>
      <c r="HO3528" s="0"/>
      <c r="HP3528" s="0"/>
      <c r="HQ3528" s="0"/>
      <c r="HR3528" s="0"/>
      <c r="HS3528" s="0"/>
      <c r="HT3528" s="0"/>
      <c r="HU3528" s="0"/>
      <c r="HV3528" s="0"/>
      <c r="HW3528" s="0"/>
      <c r="HX3528" s="0"/>
      <c r="HY3528" s="0"/>
      <c r="HZ3528" s="0"/>
      <c r="IA3528" s="0"/>
      <c r="IB3528" s="0"/>
      <c r="IC3528" s="0"/>
      <c r="ID3528" s="0"/>
      <c r="IE3528" s="0"/>
      <c r="IF3528" s="0"/>
      <c r="IG3528" s="0"/>
      <c r="IH3528" s="0"/>
      <c r="II3528" s="0"/>
      <c r="IJ3528" s="0"/>
      <c r="IK3528" s="0"/>
      <c r="IL3528" s="0"/>
      <c r="IM3528" s="0"/>
      <c r="IN3528" s="0"/>
      <c r="IO3528" s="0"/>
      <c r="IP3528" s="0"/>
      <c r="IQ3528" s="0"/>
      <c r="IR3528" s="0"/>
      <c r="IS3528" s="0"/>
      <c r="IT3528" s="0"/>
      <c r="IU3528" s="0"/>
      <c r="IV3528" s="0"/>
      <c r="IW3528" s="0"/>
      <c r="IX3528" s="0"/>
      <c r="IY3528" s="0"/>
      <c r="IZ3528" s="0"/>
      <c r="AMH3528" s="13"/>
    </row>
    <row r="3529" customFormat="false" ht="13.8" hidden="false" customHeight="false" outlineLevel="0" collapsed="false">
      <c r="A3529" s="16" t="n">
        <v>40403483</v>
      </c>
      <c r="B3529" s="17" t="s">
        <v>3558</v>
      </c>
      <c r="C3529" s="18" t="n">
        <v>0.1</v>
      </c>
      <c r="D3529" s="18" t="s">
        <v>2637</v>
      </c>
      <c r="E3529" s="16" t="s">
        <v>50</v>
      </c>
      <c r="F3529" s="19" t="n">
        <f aca="false">IF(C3529="",VLOOKUP(E3529,'PORTE E UCO'!$A$5:$D$46,4,0),VLOOKUP(E3529,'PORTE E UCO'!$A$5:$D$46,4,0)*C3529)</f>
        <v>1.7661556</v>
      </c>
      <c r="G3529" s="20" t="n">
        <v>3.07</v>
      </c>
      <c r="H3529" s="21" t="n">
        <f aca="false">G3529*$R$2</f>
        <v>60.39805024</v>
      </c>
      <c r="I3529" s="16" t="n">
        <v>0</v>
      </c>
      <c r="J3529" s="22" t="str">
        <f aca="false">IF(I3529&gt;=1,F3529*$J$2,"")</f>
        <v/>
      </c>
      <c r="K3529" s="22" t="str">
        <f aca="false">IF(I3529&gt;=2,F3529*$K$2,"")</f>
        <v/>
      </c>
      <c r="L3529" s="22" t="str">
        <f aca="false">IF(I3529&gt;=3,F3529*$L$2,"")</f>
        <v/>
      </c>
      <c r="M3529" s="22" t="str">
        <f aca="false">IF(I3529&gt;=4,F3529*$M$2,"")</f>
        <v/>
      </c>
      <c r="N3529" s="16" t="n">
        <v>0</v>
      </c>
      <c r="O3529" s="16" t="n">
        <v>0</v>
      </c>
      <c r="P3529" s="23" t="n">
        <v>0</v>
      </c>
      <c r="Q3529" s="22"/>
      <c r="R3529" s="38"/>
      <c r="S3529" s="25" t="n">
        <f aca="false">SUM(F3529,H3529,J3529,K3529,L3529,M3529)</f>
        <v>62.16420584</v>
      </c>
      <c r="T3529" s="25" t="n">
        <f aca="false">SUM(F3529,H3529,J3529,K3529,L3529,M3529,Q3529)</f>
        <v>62.16420584</v>
      </c>
      <c r="U3529" s="0"/>
      <c r="V3529" s="0"/>
      <c r="W3529" s="0"/>
      <c r="X3529" s="0"/>
      <c r="Y3529" s="0"/>
      <c r="Z3529" s="0"/>
      <c r="AA3529" s="0"/>
      <c r="AB3529" s="0"/>
      <c r="AC3529" s="0"/>
      <c r="AD3529" s="0"/>
      <c r="AE3529" s="0"/>
      <c r="AF3529" s="0"/>
      <c r="AG3529" s="0"/>
      <c r="AH3529" s="0"/>
      <c r="AI3529" s="0"/>
      <c r="AJ3529" s="0"/>
      <c r="AK3529" s="0"/>
      <c r="AL3529" s="0"/>
      <c r="AM3529" s="0"/>
      <c r="AN3529" s="0"/>
      <c r="AO3529" s="0"/>
      <c r="AP3529" s="0"/>
      <c r="AQ3529" s="0"/>
      <c r="AR3529" s="0"/>
      <c r="AS3529" s="0"/>
      <c r="AT3529" s="0"/>
      <c r="AU3529" s="0"/>
      <c r="AV3529" s="0"/>
      <c r="AW3529" s="0"/>
      <c r="AX3529" s="0"/>
      <c r="AY3529" s="0"/>
      <c r="AZ3529" s="0"/>
      <c r="BA3529" s="0"/>
      <c r="BB3529" s="0"/>
      <c r="BC3529" s="0"/>
      <c r="BD3529" s="0"/>
      <c r="BE3529" s="0"/>
      <c r="BF3529" s="0"/>
      <c r="BG3529" s="0"/>
      <c r="BH3529" s="0"/>
      <c r="BI3529" s="0"/>
      <c r="BJ3529" s="0"/>
      <c r="BK3529" s="0"/>
      <c r="BL3529" s="0"/>
      <c r="BM3529" s="0"/>
      <c r="BN3529" s="0"/>
      <c r="BO3529" s="0"/>
      <c r="BP3529" s="0"/>
      <c r="BQ3529" s="0"/>
      <c r="BR3529" s="0"/>
      <c r="BS3529" s="0"/>
      <c r="BT3529" s="0"/>
      <c r="BU3529" s="0"/>
      <c r="BV3529" s="0"/>
      <c r="BW3529" s="0"/>
      <c r="BX3529" s="0"/>
      <c r="BY3529" s="0"/>
      <c r="BZ3529" s="0"/>
      <c r="CA3529" s="0"/>
      <c r="CB3529" s="0"/>
      <c r="CC3529" s="0"/>
      <c r="CD3529" s="0"/>
      <c r="CE3529" s="0"/>
      <c r="CF3529" s="0"/>
      <c r="CG3529" s="0"/>
      <c r="CH3529" s="0"/>
      <c r="CI3529" s="0"/>
      <c r="CJ3529" s="0"/>
      <c r="CK3529" s="0"/>
      <c r="CL3529" s="0"/>
      <c r="CM3529" s="0"/>
      <c r="CN3529" s="0"/>
      <c r="CO3529" s="0"/>
      <c r="CP3529" s="0"/>
      <c r="CQ3529" s="0"/>
      <c r="CR3529" s="0"/>
      <c r="CS3529" s="0"/>
      <c r="CT3529" s="0"/>
      <c r="CU3529" s="0"/>
      <c r="CV3529" s="0"/>
      <c r="CW3529" s="0"/>
      <c r="CX3529" s="0"/>
      <c r="CY3529" s="0"/>
      <c r="CZ3529" s="0"/>
      <c r="DA3529" s="0"/>
      <c r="DB3529" s="0"/>
      <c r="DC3529" s="0"/>
      <c r="DD3529" s="0"/>
      <c r="DE3529" s="0"/>
      <c r="DF3529" s="0"/>
      <c r="DG3529" s="0"/>
      <c r="DH3529" s="0"/>
      <c r="DI3529" s="0"/>
      <c r="DJ3529" s="0"/>
      <c r="DK3529" s="0"/>
      <c r="DL3529" s="0"/>
      <c r="DM3529" s="0"/>
      <c r="DN3529" s="0"/>
      <c r="DO3529" s="0"/>
      <c r="DP3529" s="0"/>
      <c r="DQ3529" s="0"/>
      <c r="DR3529" s="0"/>
      <c r="DS3529" s="0"/>
      <c r="DT3529" s="0"/>
      <c r="DU3529" s="0"/>
      <c r="DV3529" s="0"/>
      <c r="DW3529" s="0"/>
      <c r="DX3529" s="0"/>
      <c r="DY3529" s="0"/>
      <c r="DZ3529" s="0"/>
      <c r="EA3529" s="0"/>
      <c r="EB3529" s="0"/>
      <c r="EC3529" s="0"/>
      <c r="ED3529" s="0"/>
      <c r="EE3529" s="0"/>
      <c r="EF3529" s="0"/>
      <c r="EG3529" s="0"/>
      <c r="EH3529" s="0"/>
      <c r="EI3529" s="0"/>
      <c r="EJ3529" s="0"/>
      <c r="EK3529" s="0"/>
      <c r="EL3529" s="0"/>
      <c r="EM3529" s="0"/>
      <c r="EN3529" s="0"/>
      <c r="EO3529" s="0"/>
      <c r="EP3529" s="0"/>
      <c r="EQ3529" s="0"/>
      <c r="ER3529" s="0"/>
      <c r="ES3529" s="0"/>
      <c r="ET3529" s="0"/>
      <c r="EU3529" s="0"/>
      <c r="EV3529" s="0"/>
      <c r="EW3529" s="0"/>
      <c r="EX3529" s="0"/>
      <c r="EY3529" s="0"/>
      <c r="EZ3529" s="0"/>
      <c r="FA3529" s="0"/>
      <c r="FB3529" s="0"/>
      <c r="FC3529" s="0"/>
      <c r="FD3529" s="0"/>
      <c r="FE3529" s="0"/>
      <c r="FF3529" s="0"/>
      <c r="FG3529" s="0"/>
      <c r="FH3529" s="0"/>
      <c r="FI3529" s="0"/>
      <c r="FJ3529" s="0"/>
      <c r="FK3529" s="0"/>
      <c r="FL3529" s="0"/>
      <c r="FM3529" s="0"/>
      <c r="FN3529" s="0"/>
      <c r="FO3529" s="0"/>
      <c r="FP3529" s="0"/>
      <c r="FQ3529" s="0"/>
      <c r="FR3529" s="0"/>
      <c r="FS3529" s="0"/>
      <c r="FT3529" s="0"/>
      <c r="FU3529" s="0"/>
      <c r="FV3529" s="0"/>
      <c r="FW3529" s="0"/>
      <c r="FX3529" s="0"/>
      <c r="FY3529" s="0"/>
      <c r="FZ3529" s="0"/>
      <c r="GA3529" s="0"/>
      <c r="GB3529" s="0"/>
      <c r="GC3529" s="0"/>
      <c r="GD3529" s="0"/>
      <c r="GE3529" s="0"/>
      <c r="GF3529" s="0"/>
      <c r="GG3529" s="0"/>
      <c r="GH3529" s="0"/>
      <c r="GI3529" s="0"/>
      <c r="GJ3529" s="0"/>
      <c r="GK3529" s="0"/>
      <c r="GL3529" s="0"/>
      <c r="GM3529" s="0"/>
      <c r="GN3529" s="0"/>
      <c r="GO3529" s="0"/>
      <c r="GP3529" s="0"/>
      <c r="GQ3529" s="0"/>
      <c r="GR3529" s="0"/>
      <c r="GS3529" s="0"/>
      <c r="GT3529" s="0"/>
      <c r="GU3529" s="0"/>
      <c r="GV3529" s="0"/>
      <c r="GW3529" s="0"/>
      <c r="GX3529" s="0"/>
      <c r="GY3529" s="0"/>
      <c r="GZ3529" s="0"/>
      <c r="HA3529" s="0"/>
      <c r="HB3529" s="0"/>
      <c r="HC3529" s="0"/>
      <c r="HD3529" s="0"/>
      <c r="HE3529" s="0"/>
      <c r="HF3529" s="0"/>
      <c r="HG3529" s="0"/>
      <c r="HH3529" s="0"/>
      <c r="HI3529" s="0"/>
      <c r="HJ3529" s="0"/>
      <c r="HK3529" s="0"/>
      <c r="HL3529" s="0"/>
      <c r="HM3529" s="0"/>
      <c r="HN3529" s="0"/>
      <c r="HO3529" s="0"/>
      <c r="HP3529" s="0"/>
      <c r="HQ3529" s="0"/>
      <c r="HR3529" s="0"/>
      <c r="HS3529" s="0"/>
      <c r="HT3529" s="0"/>
      <c r="HU3529" s="0"/>
      <c r="HV3529" s="0"/>
      <c r="HW3529" s="0"/>
      <c r="HX3529" s="0"/>
      <c r="HY3529" s="0"/>
      <c r="HZ3529" s="0"/>
      <c r="IA3529" s="0"/>
      <c r="IB3529" s="0"/>
      <c r="IC3529" s="0"/>
      <c r="ID3529" s="0"/>
      <c r="IE3529" s="0"/>
      <c r="IF3529" s="0"/>
      <c r="IG3529" s="0"/>
      <c r="IH3529" s="0"/>
      <c r="II3529" s="0"/>
      <c r="IJ3529" s="0"/>
      <c r="IK3529" s="0"/>
      <c r="IL3529" s="0"/>
      <c r="IM3529" s="0"/>
      <c r="IN3529" s="0"/>
      <c r="IO3529" s="0"/>
      <c r="IP3529" s="0"/>
      <c r="IQ3529" s="0"/>
      <c r="IR3529" s="0"/>
      <c r="IS3529" s="0"/>
      <c r="IT3529" s="0"/>
      <c r="IU3529" s="0"/>
      <c r="IV3529" s="0"/>
      <c r="IW3529" s="0"/>
      <c r="IX3529" s="0"/>
      <c r="IY3529" s="0"/>
      <c r="IZ3529" s="0"/>
      <c r="AMH3529" s="13"/>
    </row>
    <row r="3530" customFormat="false" ht="13.8" hidden="false" customHeight="false" outlineLevel="0" collapsed="false">
      <c r="A3530" s="27" t="n">
        <v>40403491</v>
      </c>
      <c r="B3530" s="28" t="s">
        <v>3559</v>
      </c>
      <c r="C3530" s="29" t="n">
        <v>0.1</v>
      </c>
      <c r="D3530" s="29" t="s">
        <v>2637</v>
      </c>
      <c r="E3530" s="27" t="s">
        <v>50</v>
      </c>
      <c r="F3530" s="19" t="n">
        <f aca="false">IF(C3530="",VLOOKUP(E3530,'PORTE E UCO'!$A$5:$D$46,4,0),VLOOKUP(E3530,'PORTE E UCO'!$A$5:$D$46,4,0)*C3530)</f>
        <v>1.7661556</v>
      </c>
      <c r="G3530" s="30" t="n">
        <v>4.38</v>
      </c>
      <c r="H3530" s="21" t="n">
        <f aca="false">G3530*$R$2</f>
        <v>86.17050816</v>
      </c>
      <c r="I3530" s="27" t="n">
        <v>0</v>
      </c>
      <c r="J3530" s="22" t="str">
        <f aca="false">IF(I3530&gt;=1,F3530*$J$2,"")</f>
        <v/>
      </c>
      <c r="K3530" s="22" t="str">
        <f aca="false">IF(I3530&gt;=2,F3530*$K$2,"")</f>
        <v/>
      </c>
      <c r="L3530" s="22" t="str">
        <f aca="false">IF(I3530&gt;=3,F3530*$L$2,"")</f>
        <v/>
      </c>
      <c r="M3530" s="22" t="str">
        <f aca="false">IF(I3530&gt;=4,F3530*$M$2,"")</f>
        <v/>
      </c>
      <c r="N3530" s="27" t="n">
        <v>0</v>
      </c>
      <c r="O3530" s="27" t="n">
        <v>0</v>
      </c>
      <c r="P3530" s="31" t="n">
        <v>0</v>
      </c>
      <c r="Q3530" s="32"/>
      <c r="R3530" s="38"/>
      <c r="S3530" s="25" t="n">
        <f aca="false">SUM(F3530,H3530,J3530,K3530,L3530,M3530)</f>
        <v>87.93666376</v>
      </c>
      <c r="T3530" s="25" t="n">
        <f aca="false">SUM(F3530,H3530,J3530,K3530,L3530,M3530,Q3530)</f>
        <v>87.93666376</v>
      </c>
      <c r="U3530" s="0"/>
      <c r="V3530" s="0"/>
      <c r="W3530" s="0"/>
      <c r="X3530" s="0"/>
      <c r="Y3530" s="0"/>
      <c r="Z3530" s="0"/>
      <c r="AA3530" s="0"/>
      <c r="AB3530" s="0"/>
      <c r="AC3530" s="0"/>
      <c r="AD3530" s="0"/>
      <c r="AE3530" s="0"/>
      <c r="AF3530" s="0"/>
      <c r="AG3530" s="0"/>
      <c r="AH3530" s="0"/>
      <c r="AI3530" s="0"/>
      <c r="AJ3530" s="0"/>
      <c r="AK3530" s="0"/>
      <c r="AL3530" s="0"/>
      <c r="AM3530" s="0"/>
      <c r="AN3530" s="0"/>
      <c r="AO3530" s="0"/>
      <c r="AP3530" s="0"/>
      <c r="AQ3530" s="0"/>
      <c r="AR3530" s="0"/>
      <c r="AS3530" s="0"/>
      <c r="AT3530" s="0"/>
      <c r="AU3530" s="0"/>
      <c r="AV3530" s="0"/>
      <c r="AW3530" s="0"/>
      <c r="AX3530" s="0"/>
      <c r="AY3530" s="0"/>
      <c r="AZ3530" s="0"/>
      <c r="BA3530" s="0"/>
      <c r="BB3530" s="0"/>
      <c r="BC3530" s="0"/>
      <c r="BD3530" s="0"/>
      <c r="BE3530" s="0"/>
      <c r="BF3530" s="0"/>
      <c r="BG3530" s="0"/>
      <c r="BH3530" s="0"/>
      <c r="BI3530" s="0"/>
      <c r="BJ3530" s="0"/>
      <c r="BK3530" s="0"/>
      <c r="BL3530" s="0"/>
      <c r="BM3530" s="0"/>
      <c r="BN3530" s="0"/>
      <c r="BO3530" s="0"/>
      <c r="BP3530" s="0"/>
      <c r="BQ3530" s="0"/>
      <c r="BR3530" s="0"/>
      <c r="BS3530" s="0"/>
      <c r="BT3530" s="0"/>
      <c r="BU3530" s="0"/>
      <c r="BV3530" s="0"/>
      <c r="BW3530" s="0"/>
      <c r="BX3530" s="0"/>
      <c r="BY3530" s="0"/>
      <c r="BZ3530" s="0"/>
      <c r="CA3530" s="0"/>
      <c r="CB3530" s="0"/>
      <c r="CC3530" s="0"/>
      <c r="CD3530" s="0"/>
      <c r="CE3530" s="0"/>
      <c r="CF3530" s="0"/>
      <c r="CG3530" s="0"/>
      <c r="CH3530" s="0"/>
      <c r="CI3530" s="0"/>
      <c r="CJ3530" s="0"/>
      <c r="CK3530" s="0"/>
      <c r="CL3530" s="0"/>
      <c r="CM3530" s="0"/>
      <c r="CN3530" s="0"/>
      <c r="CO3530" s="0"/>
      <c r="CP3530" s="0"/>
      <c r="CQ3530" s="0"/>
      <c r="CR3530" s="0"/>
      <c r="CS3530" s="0"/>
      <c r="CT3530" s="0"/>
      <c r="CU3530" s="0"/>
      <c r="CV3530" s="0"/>
      <c r="CW3530" s="0"/>
      <c r="CX3530" s="0"/>
      <c r="CY3530" s="0"/>
      <c r="CZ3530" s="0"/>
      <c r="DA3530" s="0"/>
      <c r="DB3530" s="0"/>
      <c r="DC3530" s="0"/>
      <c r="DD3530" s="0"/>
      <c r="DE3530" s="0"/>
      <c r="DF3530" s="0"/>
      <c r="DG3530" s="0"/>
      <c r="DH3530" s="0"/>
      <c r="DI3530" s="0"/>
      <c r="DJ3530" s="0"/>
      <c r="DK3530" s="0"/>
      <c r="DL3530" s="0"/>
      <c r="DM3530" s="0"/>
      <c r="DN3530" s="0"/>
      <c r="DO3530" s="0"/>
      <c r="DP3530" s="0"/>
      <c r="DQ3530" s="0"/>
      <c r="DR3530" s="0"/>
      <c r="DS3530" s="0"/>
      <c r="DT3530" s="0"/>
      <c r="DU3530" s="0"/>
      <c r="DV3530" s="0"/>
      <c r="DW3530" s="0"/>
      <c r="DX3530" s="0"/>
      <c r="DY3530" s="0"/>
      <c r="DZ3530" s="0"/>
      <c r="EA3530" s="0"/>
      <c r="EB3530" s="0"/>
      <c r="EC3530" s="0"/>
      <c r="ED3530" s="0"/>
      <c r="EE3530" s="0"/>
      <c r="EF3530" s="0"/>
      <c r="EG3530" s="0"/>
      <c r="EH3530" s="0"/>
      <c r="EI3530" s="0"/>
      <c r="EJ3530" s="0"/>
      <c r="EK3530" s="0"/>
      <c r="EL3530" s="0"/>
      <c r="EM3530" s="0"/>
      <c r="EN3530" s="0"/>
      <c r="EO3530" s="0"/>
      <c r="EP3530" s="0"/>
      <c r="EQ3530" s="0"/>
      <c r="ER3530" s="0"/>
      <c r="ES3530" s="0"/>
      <c r="ET3530" s="0"/>
      <c r="EU3530" s="0"/>
      <c r="EV3530" s="0"/>
      <c r="EW3530" s="0"/>
      <c r="EX3530" s="0"/>
      <c r="EY3530" s="0"/>
      <c r="EZ3530" s="0"/>
      <c r="FA3530" s="0"/>
      <c r="FB3530" s="0"/>
      <c r="FC3530" s="0"/>
      <c r="FD3530" s="0"/>
      <c r="FE3530" s="0"/>
      <c r="FF3530" s="0"/>
      <c r="FG3530" s="0"/>
      <c r="FH3530" s="0"/>
      <c r="FI3530" s="0"/>
      <c r="FJ3530" s="0"/>
      <c r="FK3530" s="0"/>
      <c r="FL3530" s="0"/>
      <c r="FM3530" s="0"/>
      <c r="FN3530" s="0"/>
      <c r="FO3530" s="0"/>
      <c r="FP3530" s="0"/>
      <c r="FQ3530" s="0"/>
      <c r="FR3530" s="0"/>
      <c r="FS3530" s="0"/>
      <c r="FT3530" s="0"/>
      <c r="FU3530" s="0"/>
      <c r="FV3530" s="0"/>
      <c r="FW3530" s="0"/>
      <c r="FX3530" s="0"/>
      <c r="FY3530" s="0"/>
      <c r="FZ3530" s="0"/>
      <c r="GA3530" s="0"/>
      <c r="GB3530" s="0"/>
      <c r="GC3530" s="0"/>
      <c r="GD3530" s="0"/>
      <c r="GE3530" s="0"/>
      <c r="GF3530" s="0"/>
      <c r="GG3530" s="0"/>
      <c r="GH3530" s="0"/>
      <c r="GI3530" s="0"/>
      <c r="GJ3530" s="0"/>
      <c r="GK3530" s="0"/>
      <c r="GL3530" s="0"/>
      <c r="GM3530" s="0"/>
      <c r="GN3530" s="0"/>
      <c r="GO3530" s="0"/>
      <c r="GP3530" s="0"/>
      <c r="GQ3530" s="0"/>
      <c r="GR3530" s="0"/>
      <c r="GS3530" s="0"/>
      <c r="GT3530" s="0"/>
      <c r="GU3530" s="0"/>
      <c r="GV3530" s="0"/>
      <c r="GW3530" s="0"/>
      <c r="GX3530" s="0"/>
      <c r="GY3530" s="0"/>
      <c r="GZ3530" s="0"/>
      <c r="HA3530" s="0"/>
      <c r="HB3530" s="0"/>
      <c r="HC3530" s="0"/>
      <c r="HD3530" s="0"/>
      <c r="HE3530" s="0"/>
      <c r="HF3530" s="0"/>
      <c r="HG3530" s="0"/>
      <c r="HH3530" s="0"/>
      <c r="HI3530" s="0"/>
      <c r="HJ3530" s="0"/>
      <c r="HK3530" s="0"/>
      <c r="HL3530" s="0"/>
      <c r="HM3530" s="0"/>
      <c r="HN3530" s="0"/>
      <c r="HO3530" s="0"/>
      <c r="HP3530" s="0"/>
      <c r="HQ3530" s="0"/>
      <c r="HR3530" s="0"/>
      <c r="HS3530" s="0"/>
      <c r="HT3530" s="0"/>
      <c r="HU3530" s="0"/>
      <c r="HV3530" s="0"/>
      <c r="HW3530" s="0"/>
      <c r="HX3530" s="0"/>
      <c r="HY3530" s="0"/>
      <c r="HZ3530" s="0"/>
      <c r="IA3530" s="0"/>
      <c r="IB3530" s="0"/>
      <c r="IC3530" s="0"/>
      <c r="ID3530" s="0"/>
      <c r="IE3530" s="0"/>
      <c r="IF3530" s="0"/>
      <c r="IG3530" s="0"/>
      <c r="IH3530" s="0"/>
      <c r="II3530" s="0"/>
      <c r="IJ3530" s="0"/>
      <c r="IK3530" s="0"/>
      <c r="IL3530" s="0"/>
      <c r="IM3530" s="0"/>
      <c r="IN3530" s="0"/>
      <c r="IO3530" s="0"/>
      <c r="IP3530" s="0"/>
      <c r="IQ3530" s="0"/>
      <c r="IR3530" s="0"/>
      <c r="IS3530" s="0"/>
      <c r="IT3530" s="0"/>
      <c r="IU3530" s="0"/>
      <c r="IV3530" s="0"/>
      <c r="IW3530" s="0"/>
      <c r="IX3530" s="0"/>
      <c r="IY3530" s="0"/>
      <c r="IZ3530" s="0"/>
      <c r="AMH3530" s="13"/>
    </row>
    <row r="3531" customFormat="false" ht="13.8" hidden="false" customHeight="false" outlineLevel="0" collapsed="false">
      <c r="A3531" s="16" t="n">
        <v>40403505</v>
      </c>
      <c r="B3531" s="17" t="s">
        <v>3560</v>
      </c>
      <c r="C3531" s="18" t="n">
        <v>0.1</v>
      </c>
      <c r="D3531" s="18" t="s">
        <v>2637</v>
      </c>
      <c r="E3531" s="16" t="s">
        <v>50</v>
      </c>
      <c r="F3531" s="19" t="n">
        <f aca="false">IF(C3531="",VLOOKUP(E3531,'PORTE E UCO'!$A$5:$D$46,4,0),VLOOKUP(E3531,'PORTE E UCO'!$A$5:$D$46,4,0)*C3531)</f>
        <v>1.7661556</v>
      </c>
      <c r="G3531" s="20" t="n">
        <v>2.85</v>
      </c>
      <c r="H3531" s="21" t="n">
        <f aca="false">G3531*$R$2</f>
        <v>56.0698512</v>
      </c>
      <c r="I3531" s="16" t="n">
        <v>0</v>
      </c>
      <c r="J3531" s="22" t="str">
        <f aca="false">IF(I3531&gt;=1,F3531*$J$2,"")</f>
        <v/>
      </c>
      <c r="K3531" s="22" t="str">
        <f aca="false">IF(I3531&gt;=2,F3531*$K$2,"")</f>
        <v/>
      </c>
      <c r="L3531" s="22" t="str">
        <f aca="false">IF(I3531&gt;=3,F3531*$L$2,"")</f>
        <v/>
      </c>
      <c r="M3531" s="22" t="str">
        <f aca="false">IF(I3531&gt;=4,F3531*$M$2,"")</f>
        <v/>
      </c>
      <c r="N3531" s="16" t="n">
        <v>0</v>
      </c>
      <c r="O3531" s="16" t="n">
        <v>0</v>
      </c>
      <c r="P3531" s="23" t="n">
        <v>0</v>
      </c>
      <c r="Q3531" s="22"/>
      <c r="R3531" s="38"/>
      <c r="S3531" s="25" t="n">
        <f aca="false">SUM(F3531,H3531,J3531,K3531,L3531,M3531)</f>
        <v>57.8360068</v>
      </c>
      <c r="T3531" s="25" t="n">
        <f aca="false">SUM(F3531,H3531,J3531,K3531,L3531,M3531,Q3531)</f>
        <v>57.8360068</v>
      </c>
      <c r="U3531" s="0"/>
      <c r="V3531" s="0"/>
      <c r="W3531" s="0"/>
      <c r="X3531" s="0"/>
      <c r="Y3531" s="0"/>
      <c r="Z3531" s="0"/>
      <c r="AA3531" s="0"/>
      <c r="AB3531" s="0"/>
      <c r="AC3531" s="0"/>
      <c r="AD3531" s="0"/>
      <c r="AE3531" s="0"/>
      <c r="AF3531" s="0"/>
      <c r="AG3531" s="0"/>
      <c r="AH3531" s="0"/>
      <c r="AI3531" s="0"/>
      <c r="AJ3531" s="0"/>
      <c r="AK3531" s="0"/>
      <c r="AL3531" s="0"/>
      <c r="AM3531" s="0"/>
      <c r="AN3531" s="0"/>
      <c r="AO3531" s="0"/>
      <c r="AP3531" s="0"/>
      <c r="AQ3531" s="0"/>
      <c r="AR3531" s="0"/>
      <c r="AS3531" s="0"/>
      <c r="AT3531" s="0"/>
      <c r="AU3531" s="0"/>
      <c r="AV3531" s="0"/>
      <c r="AW3531" s="0"/>
      <c r="AX3531" s="0"/>
      <c r="AY3531" s="0"/>
      <c r="AZ3531" s="0"/>
      <c r="BA3531" s="0"/>
      <c r="BB3531" s="0"/>
      <c r="BC3531" s="0"/>
      <c r="BD3531" s="0"/>
      <c r="BE3531" s="0"/>
      <c r="BF3531" s="0"/>
      <c r="BG3531" s="0"/>
      <c r="BH3531" s="0"/>
      <c r="BI3531" s="0"/>
      <c r="BJ3531" s="0"/>
      <c r="BK3531" s="0"/>
      <c r="BL3531" s="0"/>
      <c r="BM3531" s="0"/>
      <c r="BN3531" s="0"/>
      <c r="BO3531" s="0"/>
      <c r="BP3531" s="0"/>
      <c r="BQ3531" s="0"/>
      <c r="BR3531" s="0"/>
      <c r="BS3531" s="0"/>
      <c r="BT3531" s="0"/>
      <c r="BU3531" s="0"/>
      <c r="BV3531" s="0"/>
      <c r="BW3531" s="0"/>
      <c r="BX3531" s="0"/>
      <c r="BY3531" s="0"/>
      <c r="BZ3531" s="0"/>
      <c r="CA3531" s="0"/>
      <c r="CB3531" s="0"/>
      <c r="CC3531" s="0"/>
      <c r="CD3531" s="0"/>
      <c r="CE3531" s="0"/>
      <c r="CF3531" s="0"/>
      <c r="CG3531" s="0"/>
      <c r="CH3531" s="0"/>
      <c r="CI3531" s="0"/>
      <c r="CJ3531" s="0"/>
      <c r="CK3531" s="0"/>
      <c r="CL3531" s="0"/>
      <c r="CM3531" s="0"/>
      <c r="CN3531" s="0"/>
      <c r="CO3531" s="0"/>
      <c r="CP3531" s="0"/>
      <c r="CQ3531" s="0"/>
      <c r="CR3531" s="0"/>
      <c r="CS3531" s="0"/>
      <c r="CT3531" s="0"/>
      <c r="CU3531" s="0"/>
      <c r="CV3531" s="0"/>
      <c r="CW3531" s="0"/>
      <c r="CX3531" s="0"/>
      <c r="CY3531" s="0"/>
      <c r="CZ3531" s="0"/>
      <c r="DA3531" s="0"/>
      <c r="DB3531" s="0"/>
      <c r="DC3531" s="0"/>
      <c r="DD3531" s="0"/>
      <c r="DE3531" s="0"/>
      <c r="DF3531" s="0"/>
      <c r="DG3531" s="0"/>
      <c r="DH3531" s="0"/>
      <c r="DI3531" s="0"/>
      <c r="DJ3531" s="0"/>
      <c r="DK3531" s="0"/>
      <c r="DL3531" s="0"/>
      <c r="DM3531" s="0"/>
      <c r="DN3531" s="0"/>
      <c r="DO3531" s="0"/>
      <c r="DP3531" s="0"/>
      <c r="DQ3531" s="0"/>
      <c r="DR3531" s="0"/>
      <c r="DS3531" s="0"/>
      <c r="DT3531" s="0"/>
      <c r="DU3531" s="0"/>
      <c r="DV3531" s="0"/>
      <c r="DW3531" s="0"/>
      <c r="DX3531" s="0"/>
      <c r="DY3531" s="0"/>
      <c r="DZ3531" s="0"/>
      <c r="EA3531" s="0"/>
      <c r="EB3531" s="0"/>
      <c r="EC3531" s="0"/>
      <c r="ED3531" s="0"/>
      <c r="EE3531" s="0"/>
      <c r="EF3531" s="0"/>
      <c r="EG3531" s="0"/>
      <c r="EH3531" s="0"/>
      <c r="EI3531" s="0"/>
      <c r="EJ3531" s="0"/>
      <c r="EK3531" s="0"/>
      <c r="EL3531" s="0"/>
      <c r="EM3531" s="0"/>
      <c r="EN3531" s="0"/>
      <c r="EO3531" s="0"/>
      <c r="EP3531" s="0"/>
      <c r="EQ3531" s="0"/>
      <c r="ER3531" s="0"/>
      <c r="ES3531" s="0"/>
      <c r="ET3531" s="0"/>
      <c r="EU3531" s="0"/>
      <c r="EV3531" s="0"/>
      <c r="EW3531" s="0"/>
      <c r="EX3531" s="0"/>
      <c r="EY3531" s="0"/>
      <c r="EZ3531" s="0"/>
      <c r="FA3531" s="0"/>
      <c r="FB3531" s="0"/>
      <c r="FC3531" s="0"/>
      <c r="FD3531" s="0"/>
      <c r="FE3531" s="0"/>
      <c r="FF3531" s="0"/>
      <c r="FG3531" s="0"/>
      <c r="FH3531" s="0"/>
      <c r="FI3531" s="0"/>
      <c r="FJ3531" s="0"/>
      <c r="FK3531" s="0"/>
      <c r="FL3531" s="0"/>
      <c r="FM3531" s="0"/>
      <c r="FN3531" s="0"/>
      <c r="FO3531" s="0"/>
      <c r="FP3531" s="0"/>
      <c r="FQ3531" s="0"/>
      <c r="FR3531" s="0"/>
      <c r="FS3531" s="0"/>
      <c r="FT3531" s="0"/>
      <c r="FU3531" s="0"/>
      <c r="FV3531" s="0"/>
      <c r="FW3531" s="0"/>
      <c r="FX3531" s="0"/>
      <c r="FY3531" s="0"/>
      <c r="FZ3531" s="0"/>
      <c r="GA3531" s="0"/>
      <c r="GB3531" s="0"/>
      <c r="GC3531" s="0"/>
      <c r="GD3531" s="0"/>
      <c r="GE3531" s="0"/>
      <c r="GF3531" s="0"/>
      <c r="GG3531" s="0"/>
      <c r="GH3531" s="0"/>
      <c r="GI3531" s="0"/>
      <c r="GJ3531" s="0"/>
      <c r="GK3531" s="0"/>
      <c r="GL3531" s="0"/>
      <c r="GM3531" s="0"/>
      <c r="GN3531" s="0"/>
      <c r="GO3531" s="0"/>
      <c r="GP3531" s="0"/>
      <c r="GQ3531" s="0"/>
      <c r="GR3531" s="0"/>
      <c r="GS3531" s="0"/>
      <c r="GT3531" s="0"/>
      <c r="GU3531" s="0"/>
      <c r="GV3531" s="0"/>
      <c r="GW3531" s="0"/>
      <c r="GX3531" s="0"/>
      <c r="GY3531" s="0"/>
      <c r="GZ3531" s="0"/>
      <c r="HA3531" s="0"/>
      <c r="HB3531" s="0"/>
      <c r="HC3531" s="0"/>
      <c r="HD3531" s="0"/>
      <c r="HE3531" s="0"/>
      <c r="HF3531" s="0"/>
      <c r="HG3531" s="0"/>
      <c r="HH3531" s="0"/>
      <c r="HI3531" s="0"/>
      <c r="HJ3531" s="0"/>
      <c r="HK3531" s="0"/>
      <c r="HL3531" s="0"/>
      <c r="HM3531" s="0"/>
      <c r="HN3531" s="0"/>
      <c r="HO3531" s="0"/>
      <c r="HP3531" s="0"/>
      <c r="HQ3531" s="0"/>
      <c r="HR3531" s="0"/>
      <c r="HS3531" s="0"/>
      <c r="HT3531" s="0"/>
      <c r="HU3531" s="0"/>
      <c r="HV3531" s="0"/>
      <c r="HW3531" s="0"/>
      <c r="HX3531" s="0"/>
      <c r="HY3531" s="0"/>
      <c r="HZ3531" s="0"/>
      <c r="IA3531" s="0"/>
      <c r="IB3531" s="0"/>
      <c r="IC3531" s="0"/>
      <c r="ID3531" s="0"/>
      <c r="IE3531" s="0"/>
      <c r="IF3531" s="0"/>
      <c r="IG3531" s="0"/>
      <c r="IH3531" s="0"/>
      <c r="II3531" s="0"/>
      <c r="IJ3531" s="0"/>
      <c r="IK3531" s="0"/>
      <c r="IL3531" s="0"/>
      <c r="IM3531" s="0"/>
      <c r="IN3531" s="0"/>
      <c r="IO3531" s="0"/>
      <c r="IP3531" s="0"/>
      <c r="IQ3531" s="0"/>
      <c r="IR3531" s="0"/>
      <c r="IS3531" s="0"/>
      <c r="IT3531" s="0"/>
      <c r="IU3531" s="0"/>
      <c r="IV3531" s="0"/>
      <c r="IW3531" s="0"/>
      <c r="IX3531" s="0"/>
      <c r="IY3531" s="0"/>
      <c r="IZ3531" s="0"/>
      <c r="AMH3531" s="13"/>
    </row>
    <row r="3532" customFormat="false" ht="13.8" hidden="false" customHeight="false" outlineLevel="0" collapsed="false">
      <c r="A3532" s="27" t="n">
        <v>40403513</v>
      </c>
      <c r="B3532" s="28" t="s">
        <v>3561</v>
      </c>
      <c r="C3532" s="29" t="n">
        <v>0.1</v>
      </c>
      <c r="D3532" s="29" t="s">
        <v>2637</v>
      </c>
      <c r="E3532" s="27" t="s">
        <v>50</v>
      </c>
      <c r="F3532" s="19" t="n">
        <f aca="false">IF(C3532="",VLOOKUP(E3532,'PORTE E UCO'!$A$5:$D$46,4,0),VLOOKUP(E3532,'PORTE E UCO'!$A$5:$D$46,4,0)*C3532)</f>
        <v>1.7661556</v>
      </c>
      <c r="G3532" s="30" t="n">
        <v>3.6</v>
      </c>
      <c r="H3532" s="21" t="n">
        <f aca="false">G3532*$R$2</f>
        <v>70.8250752</v>
      </c>
      <c r="I3532" s="27" t="n">
        <v>0</v>
      </c>
      <c r="J3532" s="22" t="str">
        <f aca="false">IF(I3532&gt;=1,F3532*$J$2,"")</f>
        <v/>
      </c>
      <c r="K3532" s="22" t="str">
        <f aca="false">IF(I3532&gt;=2,F3532*$K$2,"")</f>
        <v/>
      </c>
      <c r="L3532" s="22" t="str">
        <f aca="false">IF(I3532&gt;=3,F3532*$L$2,"")</f>
        <v/>
      </c>
      <c r="M3532" s="22" t="str">
        <f aca="false">IF(I3532&gt;=4,F3532*$M$2,"")</f>
        <v/>
      </c>
      <c r="N3532" s="27" t="n">
        <v>0</v>
      </c>
      <c r="O3532" s="27" t="n">
        <v>0</v>
      </c>
      <c r="P3532" s="31" t="n">
        <v>0</v>
      </c>
      <c r="Q3532" s="32"/>
      <c r="R3532" s="38"/>
      <c r="S3532" s="25" t="n">
        <f aca="false">SUM(F3532,H3532,J3532,K3532,L3532,M3532)</f>
        <v>72.5912308</v>
      </c>
      <c r="T3532" s="25" t="n">
        <f aca="false">SUM(F3532,H3532,J3532,K3532,L3532,M3532,Q3532)</f>
        <v>72.5912308</v>
      </c>
      <c r="U3532" s="0"/>
      <c r="V3532" s="0"/>
      <c r="W3532" s="0"/>
      <c r="X3532" s="0"/>
      <c r="Y3532" s="0"/>
      <c r="Z3532" s="0"/>
      <c r="AA3532" s="0"/>
      <c r="AB3532" s="0"/>
      <c r="AC3532" s="0"/>
      <c r="AD3532" s="0"/>
      <c r="AE3532" s="0"/>
      <c r="AF3532" s="0"/>
      <c r="AG3532" s="0"/>
      <c r="AH3532" s="0"/>
      <c r="AI3532" s="0"/>
      <c r="AJ3532" s="0"/>
      <c r="AK3532" s="0"/>
      <c r="AL3532" s="0"/>
      <c r="AM3532" s="0"/>
      <c r="AN3532" s="0"/>
      <c r="AO3532" s="0"/>
      <c r="AP3532" s="0"/>
      <c r="AQ3532" s="0"/>
      <c r="AR3532" s="0"/>
      <c r="AS3532" s="0"/>
      <c r="AT3532" s="0"/>
      <c r="AU3532" s="0"/>
      <c r="AV3532" s="0"/>
      <c r="AW3532" s="0"/>
      <c r="AX3532" s="0"/>
      <c r="AY3532" s="0"/>
      <c r="AZ3532" s="0"/>
      <c r="BA3532" s="0"/>
      <c r="BB3532" s="0"/>
      <c r="BC3532" s="0"/>
      <c r="BD3532" s="0"/>
      <c r="BE3532" s="0"/>
      <c r="BF3532" s="0"/>
      <c r="BG3532" s="0"/>
      <c r="BH3532" s="0"/>
      <c r="BI3532" s="0"/>
      <c r="BJ3532" s="0"/>
      <c r="BK3532" s="0"/>
      <c r="BL3532" s="0"/>
      <c r="BM3532" s="0"/>
      <c r="BN3532" s="0"/>
      <c r="BO3532" s="0"/>
      <c r="BP3532" s="0"/>
      <c r="BQ3532" s="0"/>
      <c r="BR3532" s="0"/>
      <c r="BS3532" s="0"/>
      <c r="BT3532" s="0"/>
      <c r="BU3532" s="0"/>
      <c r="BV3532" s="0"/>
      <c r="BW3532" s="0"/>
      <c r="BX3532" s="0"/>
      <c r="BY3532" s="0"/>
      <c r="BZ3532" s="0"/>
      <c r="CA3532" s="0"/>
      <c r="CB3532" s="0"/>
      <c r="CC3532" s="0"/>
      <c r="CD3532" s="0"/>
      <c r="CE3532" s="0"/>
      <c r="CF3532" s="0"/>
      <c r="CG3532" s="0"/>
      <c r="CH3532" s="0"/>
      <c r="CI3532" s="0"/>
      <c r="CJ3532" s="0"/>
      <c r="CK3532" s="0"/>
      <c r="CL3532" s="0"/>
      <c r="CM3532" s="0"/>
      <c r="CN3532" s="0"/>
      <c r="CO3532" s="0"/>
      <c r="CP3532" s="0"/>
      <c r="CQ3532" s="0"/>
      <c r="CR3532" s="0"/>
      <c r="CS3532" s="0"/>
      <c r="CT3532" s="0"/>
      <c r="CU3532" s="0"/>
      <c r="CV3532" s="0"/>
      <c r="CW3532" s="0"/>
      <c r="CX3532" s="0"/>
      <c r="CY3532" s="0"/>
      <c r="CZ3532" s="0"/>
      <c r="DA3532" s="0"/>
      <c r="DB3532" s="0"/>
      <c r="DC3532" s="0"/>
      <c r="DD3532" s="0"/>
      <c r="DE3532" s="0"/>
      <c r="DF3532" s="0"/>
      <c r="DG3532" s="0"/>
      <c r="DH3532" s="0"/>
      <c r="DI3532" s="0"/>
      <c r="DJ3532" s="0"/>
      <c r="DK3532" s="0"/>
      <c r="DL3532" s="0"/>
      <c r="DM3532" s="0"/>
      <c r="DN3532" s="0"/>
      <c r="DO3532" s="0"/>
      <c r="DP3532" s="0"/>
      <c r="DQ3532" s="0"/>
      <c r="DR3532" s="0"/>
      <c r="DS3532" s="0"/>
      <c r="DT3532" s="0"/>
      <c r="DU3532" s="0"/>
      <c r="DV3532" s="0"/>
      <c r="DW3532" s="0"/>
      <c r="DX3532" s="0"/>
      <c r="DY3532" s="0"/>
      <c r="DZ3532" s="0"/>
      <c r="EA3532" s="0"/>
      <c r="EB3532" s="0"/>
      <c r="EC3532" s="0"/>
      <c r="ED3532" s="0"/>
      <c r="EE3532" s="0"/>
      <c r="EF3532" s="0"/>
      <c r="EG3532" s="0"/>
      <c r="EH3532" s="0"/>
      <c r="EI3532" s="0"/>
      <c r="EJ3532" s="0"/>
      <c r="EK3532" s="0"/>
      <c r="EL3532" s="0"/>
      <c r="EM3532" s="0"/>
      <c r="EN3532" s="0"/>
      <c r="EO3532" s="0"/>
      <c r="EP3532" s="0"/>
      <c r="EQ3532" s="0"/>
      <c r="ER3532" s="0"/>
      <c r="ES3532" s="0"/>
      <c r="ET3532" s="0"/>
      <c r="EU3532" s="0"/>
      <c r="EV3532" s="0"/>
      <c r="EW3532" s="0"/>
      <c r="EX3532" s="0"/>
      <c r="EY3532" s="0"/>
      <c r="EZ3532" s="0"/>
      <c r="FA3532" s="0"/>
      <c r="FB3532" s="0"/>
      <c r="FC3532" s="0"/>
      <c r="FD3532" s="0"/>
      <c r="FE3532" s="0"/>
      <c r="FF3532" s="0"/>
      <c r="FG3532" s="0"/>
      <c r="FH3532" s="0"/>
      <c r="FI3532" s="0"/>
      <c r="FJ3532" s="0"/>
      <c r="FK3532" s="0"/>
      <c r="FL3532" s="0"/>
      <c r="FM3532" s="0"/>
      <c r="FN3532" s="0"/>
      <c r="FO3532" s="0"/>
      <c r="FP3532" s="0"/>
      <c r="FQ3532" s="0"/>
      <c r="FR3532" s="0"/>
      <c r="FS3532" s="0"/>
      <c r="FT3532" s="0"/>
      <c r="FU3532" s="0"/>
      <c r="FV3532" s="0"/>
      <c r="FW3532" s="0"/>
      <c r="FX3532" s="0"/>
      <c r="FY3532" s="0"/>
      <c r="FZ3532" s="0"/>
      <c r="GA3532" s="0"/>
      <c r="GB3532" s="0"/>
      <c r="GC3532" s="0"/>
      <c r="GD3532" s="0"/>
      <c r="GE3532" s="0"/>
      <c r="GF3532" s="0"/>
      <c r="GG3532" s="0"/>
      <c r="GH3532" s="0"/>
      <c r="GI3532" s="0"/>
      <c r="GJ3532" s="0"/>
      <c r="GK3532" s="0"/>
      <c r="GL3532" s="0"/>
      <c r="GM3532" s="0"/>
      <c r="GN3532" s="0"/>
      <c r="GO3532" s="0"/>
      <c r="GP3532" s="0"/>
      <c r="GQ3532" s="0"/>
      <c r="GR3532" s="0"/>
      <c r="GS3532" s="0"/>
      <c r="GT3532" s="0"/>
      <c r="GU3532" s="0"/>
      <c r="GV3532" s="0"/>
      <c r="GW3532" s="0"/>
      <c r="GX3532" s="0"/>
      <c r="GY3532" s="0"/>
      <c r="GZ3532" s="0"/>
      <c r="HA3532" s="0"/>
      <c r="HB3532" s="0"/>
      <c r="HC3532" s="0"/>
      <c r="HD3532" s="0"/>
      <c r="HE3532" s="0"/>
      <c r="HF3532" s="0"/>
      <c r="HG3532" s="0"/>
      <c r="HH3532" s="0"/>
      <c r="HI3532" s="0"/>
      <c r="HJ3532" s="0"/>
      <c r="HK3532" s="0"/>
      <c r="HL3532" s="0"/>
      <c r="HM3532" s="0"/>
      <c r="HN3532" s="0"/>
      <c r="HO3532" s="0"/>
      <c r="HP3532" s="0"/>
      <c r="HQ3532" s="0"/>
      <c r="HR3532" s="0"/>
      <c r="HS3532" s="0"/>
      <c r="HT3532" s="0"/>
      <c r="HU3532" s="0"/>
      <c r="HV3532" s="0"/>
      <c r="HW3532" s="0"/>
      <c r="HX3532" s="0"/>
      <c r="HY3532" s="0"/>
      <c r="HZ3532" s="0"/>
      <c r="IA3532" s="0"/>
      <c r="IB3532" s="0"/>
      <c r="IC3532" s="0"/>
      <c r="ID3532" s="0"/>
      <c r="IE3532" s="0"/>
      <c r="IF3532" s="0"/>
      <c r="IG3532" s="0"/>
      <c r="IH3532" s="0"/>
      <c r="II3532" s="0"/>
      <c r="IJ3532" s="0"/>
      <c r="IK3532" s="0"/>
      <c r="IL3532" s="0"/>
      <c r="IM3532" s="0"/>
      <c r="IN3532" s="0"/>
      <c r="IO3532" s="0"/>
      <c r="IP3532" s="0"/>
      <c r="IQ3532" s="0"/>
      <c r="IR3532" s="0"/>
      <c r="IS3532" s="0"/>
      <c r="IT3532" s="0"/>
      <c r="IU3532" s="0"/>
      <c r="IV3532" s="0"/>
      <c r="IW3532" s="0"/>
      <c r="IX3532" s="0"/>
      <c r="IY3532" s="0"/>
      <c r="IZ3532" s="0"/>
      <c r="AMH3532" s="13"/>
    </row>
    <row r="3533" customFormat="false" ht="13.8" hidden="false" customHeight="false" outlineLevel="0" collapsed="false">
      <c r="A3533" s="16" t="n">
        <v>40403521</v>
      </c>
      <c r="B3533" s="17" t="s">
        <v>3562</v>
      </c>
      <c r="C3533" s="18" t="n">
        <v>0.1</v>
      </c>
      <c r="D3533" s="18" t="s">
        <v>2637</v>
      </c>
      <c r="E3533" s="16" t="s">
        <v>50</v>
      </c>
      <c r="F3533" s="19" t="n">
        <f aca="false">IF(C3533="",VLOOKUP(E3533,'PORTE E UCO'!$A$5:$D$46,4,0),VLOOKUP(E3533,'PORTE E UCO'!$A$5:$D$46,4,0)*C3533)</f>
        <v>1.7661556</v>
      </c>
      <c r="G3533" s="20" t="n">
        <v>0.74</v>
      </c>
      <c r="H3533" s="21" t="n">
        <f aca="false">G3533*$R$2</f>
        <v>14.55848768</v>
      </c>
      <c r="I3533" s="16" t="n">
        <v>0</v>
      </c>
      <c r="J3533" s="22" t="str">
        <f aca="false">IF(I3533&gt;=1,F3533*$J$2,"")</f>
        <v/>
      </c>
      <c r="K3533" s="22" t="str">
        <f aca="false">IF(I3533&gt;=2,F3533*$K$2,"")</f>
        <v/>
      </c>
      <c r="L3533" s="22" t="str">
        <f aca="false">IF(I3533&gt;=3,F3533*$L$2,"")</f>
        <v/>
      </c>
      <c r="M3533" s="22" t="str">
        <f aca="false">IF(I3533&gt;=4,F3533*$M$2,"")</f>
        <v/>
      </c>
      <c r="N3533" s="16" t="n">
        <v>0</v>
      </c>
      <c r="O3533" s="16" t="n">
        <v>0</v>
      </c>
      <c r="P3533" s="23" t="n">
        <v>0</v>
      </c>
      <c r="Q3533" s="22"/>
      <c r="R3533" s="38"/>
      <c r="S3533" s="25" t="n">
        <f aca="false">SUM(F3533,H3533,J3533,K3533,L3533,M3533)</f>
        <v>16.32464328</v>
      </c>
      <c r="T3533" s="25" t="n">
        <f aca="false">SUM(F3533,H3533,J3533,K3533,L3533,M3533,Q3533)</f>
        <v>16.32464328</v>
      </c>
      <c r="U3533" s="0"/>
      <c r="V3533" s="0"/>
      <c r="W3533" s="0"/>
      <c r="X3533" s="0"/>
      <c r="Y3533" s="0"/>
      <c r="Z3533" s="0"/>
      <c r="AA3533" s="0"/>
      <c r="AB3533" s="0"/>
      <c r="AC3533" s="0"/>
      <c r="AD3533" s="0"/>
      <c r="AE3533" s="0"/>
      <c r="AF3533" s="0"/>
      <c r="AG3533" s="0"/>
      <c r="AH3533" s="0"/>
      <c r="AI3533" s="0"/>
      <c r="AJ3533" s="0"/>
      <c r="AK3533" s="0"/>
      <c r="AL3533" s="0"/>
      <c r="AM3533" s="0"/>
      <c r="AN3533" s="0"/>
      <c r="AO3533" s="0"/>
      <c r="AP3533" s="0"/>
      <c r="AQ3533" s="0"/>
      <c r="AR3533" s="0"/>
      <c r="AS3533" s="0"/>
      <c r="AT3533" s="0"/>
      <c r="AU3533" s="0"/>
      <c r="AV3533" s="0"/>
      <c r="AW3533" s="0"/>
      <c r="AX3533" s="0"/>
      <c r="AY3533" s="0"/>
      <c r="AZ3533" s="0"/>
      <c r="BA3533" s="0"/>
      <c r="BB3533" s="0"/>
      <c r="BC3533" s="0"/>
      <c r="BD3533" s="0"/>
      <c r="BE3533" s="0"/>
      <c r="BF3533" s="0"/>
      <c r="BG3533" s="0"/>
      <c r="BH3533" s="0"/>
      <c r="BI3533" s="0"/>
      <c r="BJ3533" s="0"/>
      <c r="BK3533" s="0"/>
      <c r="BL3533" s="0"/>
      <c r="BM3533" s="0"/>
      <c r="BN3533" s="0"/>
      <c r="BO3533" s="0"/>
      <c r="BP3533" s="0"/>
      <c r="BQ3533" s="0"/>
      <c r="BR3533" s="0"/>
      <c r="BS3533" s="0"/>
      <c r="BT3533" s="0"/>
      <c r="BU3533" s="0"/>
      <c r="BV3533" s="0"/>
      <c r="BW3533" s="0"/>
      <c r="BX3533" s="0"/>
      <c r="BY3533" s="0"/>
      <c r="BZ3533" s="0"/>
      <c r="CA3533" s="0"/>
      <c r="CB3533" s="0"/>
      <c r="CC3533" s="0"/>
      <c r="CD3533" s="0"/>
      <c r="CE3533" s="0"/>
      <c r="CF3533" s="0"/>
      <c r="CG3533" s="0"/>
      <c r="CH3533" s="0"/>
      <c r="CI3533" s="0"/>
      <c r="CJ3533" s="0"/>
      <c r="CK3533" s="0"/>
      <c r="CL3533" s="0"/>
      <c r="CM3533" s="0"/>
      <c r="CN3533" s="0"/>
      <c r="CO3533" s="0"/>
      <c r="CP3533" s="0"/>
      <c r="CQ3533" s="0"/>
      <c r="CR3533" s="0"/>
      <c r="CS3533" s="0"/>
      <c r="CT3533" s="0"/>
      <c r="CU3533" s="0"/>
      <c r="CV3533" s="0"/>
      <c r="CW3533" s="0"/>
      <c r="CX3533" s="0"/>
      <c r="CY3533" s="0"/>
      <c r="CZ3533" s="0"/>
      <c r="DA3533" s="0"/>
      <c r="DB3533" s="0"/>
      <c r="DC3533" s="0"/>
      <c r="DD3533" s="0"/>
      <c r="DE3533" s="0"/>
      <c r="DF3533" s="0"/>
      <c r="DG3533" s="0"/>
      <c r="DH3533" s="0"/>
      <c r="DI3533" s="0"/>
      <c r="DJ3533" s="0"/>
      <c r="DK3533" s="0"/>
      <c r="DL3533" s="0"/>
      <c r="DM3533" s="0"/>
      <c r="DN3533" s="0"/>
      <c r="DO3533" s="0"/>
      <c r="DP3533" s="0"/>
      <c r="DQ3533" s="0"/>
      <c r="DR3533" s="0"/>
      <c r="DS3533" s="0"/>
      <c r="DT3533" s="0"/>
      <c r="DU3533" s="0"/>
      <c r="DV3533" s="0"/>
      <c r="DW3533" s="0"/>
      <c r="DX3533" s="0"/>
      <c r="DY3533" s="0"/>
      <c r="DZ3533" s="0"/>
      <c r="EA3533" s="0"/>
      <c r="EB3533" s="0"/>
      <c r="EC3533" s="0"/>
      <c r="ED3533" s="0"/>
      <c r="EE3533" s="0"/>
      <c r="EF3533" s="0"/>
      <c r="EG3533" s="0"/>
      <c r="EH3533" s="0"/>
      <c r="EI3533" s="0"/>
      <c r="EJ3533" s="0"/>
      <c r="EK3533" s="0"/>
      <c r="EL3533" s="0"/>
      <c r="EM3533" s="0"/>
      <c r="EN3533" s="0"/>
      <c r="EO3533" s="0"/>
      <c r="EP3533" s="0"/>
      <c r="EQ3533" s="0"/>
      <c r="ER3533" s="0"/>
      <c r="ES3533" s="0"/>
      <c r="ET3533" s="0"/>
      <c r="EU3533" s="0"/>
      <c r="EV3533" s="0"/>
      <c r="EW3533" s="0"/>
      <c r="EX3533" s="0"/>
      <c r="EY3533" s="0"/>
      <c r="EZ3533" s="0"/>
      <c r="FA3533" s="0"/>
      <c r="FB3533" s="0"/>
      <c r="FC3533" s="0"/>
      <c r="FD3533" s="0"/>
      <c r="FE3533" s="0"/>
      <c r="FF3533" s="0"/>
      <c r="FG3533" s="0"/>
      <c r="FH3533" s="0"/>
      <c r="FI3533" s="0"/>
      <c r="FJ3533" s="0"/>
      <c r="FK3533" s="0"/>
      <c r="FL3533" s="0"/>
      <c r="FM3533" s="0"/>
      <c r="FN3533" s="0"/>
      <c r="FO3533" s="0"/>
      <c r="FP3533" s="0"/>
      <c r="FQ3533" s="0"/>
      <c r="FR3533" s="0"/>
      <c r="FS3533" s="0"/>
      <c r="FT3533" s="0"/>
      <c r="FU3533" s="0"/>
      <c r="FV3533" s="0"/>
      <c r="FW3533" s="0"/>
      <c r="FX3533" s="0"/>
      <c r="FY3533" s="0"/>
      <c r="FZ3533" s="0"/>
      <c r="GA3533" s="0"/>
      <c r="GB3533" s="0"/>
      <c r="GC3533" s="0"/>
      <c r="GD3533" s="0"/>
      <c r="GE3533" s="0"/>
      <c r="GF3533" s="0"/>
      <c r="GG3533" s="0"/>
      <c r="GH3533" s="0"/>
      <c r="GI3533" s="0"/>
      <c r="GJ3533" s="0"/>
      <c r="GK3533" s="0"/>
      <c r="GL3533" s="0"/>
      <c r="GM3533" s="0"/>
      <c r="GN3533" s="0"/>
      <c r="GO3533" s="0"/>
      <c r="GP3533" s="0"/>
      <c r="GQ3533" s="0"/>
      <c r="GR3533" s="0"/>
      <c r="GS3533" s="0"/>
      <c r="GT3533" s="0"/>
      <c r="GU3533" s="0"/>
      <c r="GV3533" s="0"/>
      <c r="GW3533" s="0"/>
      <c r="GX3533" s="0"/>
      <c r="GY3533" s="0"/>
      <c r="GZ3533" s="0"/>
      <c r="HA3533" s="0"/>
      <c r="HB3533" s="0"/>
      <c r="HC3533" s="0"/>
      <c r="HD3533" s="0"/>
      <c r="HE3533" s="0"/>
      <c r="HF3533" s="0"/>
      <c r="HG3533" s="0"/>
      <c r="HH3533" s="0"/>
      <c r="HI3533" s="0"/>
      <c r="HJ3533" s="0"/>
      <c r="HK3533" s="0"/>
      <c r="HL3533" s="0"/>
      <c r="HM3533" s="0"/>
      <c r="HN3533" s="0"/>
      <c r="HO3533" s="0"/>
      <c r="HP3533" s="0"/>
      <c r="HQ3533" s="0"/>
      <c r="HR3533" s="0"/>
      <c r="HS3533" s="0"/>
      <c r="HT3533" s="0"/>
      <c r="HU3533" s="0"/>
      <c r="HV3533" s="0"/>
      <c r="HW3533" s="0"/>
      <c r="HX3533" s="0"/>
      <c r="HY3533" s="0"/>
      <c r="HZ3533" s="0"/>
      <c r="IA3533" s="0"/>
      <c r="IB3533" s="0"/>
      <c r="IC3533" s="0"/>
      <c r="ID3533" s="0"/>
      <c r="IE3533" s="0"/>
      <c r="IF3533" s="0"/>
      <c r="IG3533" s="0"/>
      <c r="IH3533" s="0"/>
      <c r="II3533" s="0"/>
      <c r="IJ3533" s="0"/>
      <c r="IK3533" s="0"/>
      <c r="IL3533" s="0"/>
      <c r="IM3533" s="0"/>
      <c r="IN3533" s="0"/>
      <c r="IO3533" s="0"/>
      <c r="IP3533" s="0"/>
      <c r="IQ3533" s="0"/>
      <c r="IR3533" s="0"/>
      <c r="IS3533" s="0"/>
      <c r="IT3533" s="0"/>
      <c r="IU3533" s="0"/>
      <c r="IV3533" s="0"/>
      <c r="IW3533" s="0"/>
      <c r="IX3533" s="0"/>
      <c r="IY3533" s="0"/>
      <c r="IZ3533" s="0"/>
      <c r="AMH3533" s="13"/>
    </row>
    <row r="3534" customFormat="false" ht="13.8" hidden="false" customHeight="false" outlineLevel="0" collapsed="false">
      <c r="A3534" s="27" t="n">
        <v>40403530</v>
      </c>
      <c r="B3534" s="28" t="s">
        <v>3563</v>
      </c>
      <c r="C3534" s="29" t="n">
        <v>0.1</v>
      </c>
      <c r="D3534" s="29" t="s">
        <v>2637</v>
      </c>
      <c r="E3534" s="27" t="s">
        <v>50</v>
      </c>
      <c r="F3534" s="19" t="n">
        <f aca="false">IF(C3534="",VLOOKUP(E3534,'PORTE E UCO'!$A$5:$D$46,4,0),VLOOKUP(E3534,'PORTE E UCO'!$A$5:$D$46,4,0)*C3534)</f>
        <v>1.7661556</v>
      </c>
      <c r="G3534" s="30" t="n">
        <v>1.5</v>
      </c>
      <c r="H3534" s="21" t="n">
        <f aca="false">G3534*$R$2</f>
        <v>29.510448</v>
      </c>
      <c r="I3534" s="27" t="n">
        <v>0</v>
      </c>
      <c r="J3534" s="22" t="str">
        <f aca="false">IF(I3534&gt;=1,F3534*$J$2,"")</f>
        <v/>
      </c>
      <c r="K3534" s="22" t="str">
        <f aca="false">IF(I3534&gt;=2,F3534*$K$2,"")</f>
        <v/>
      </c>
      <c r="L3534" s="22" t="str">
        <f aca="false">IF(I3534&gt;=3,F3534*$L$2,"")</f>
        <v/>
      </c>
      <c r="M3534" s="22" t="str">
        <f aca="false">IF(I3534&gt;=4,F3534*$M$2,"")</f>
        <v/>
      </c>
      <c r="N3534" s="27" t="n">
        <v>0</v>
      </c>
      <c r="O3534" s="27" t="n">
        <v>0</v>
      </c>
      <c r="P3534" s="31" t="n">
        <v>0</v>
      </c>
      <c r="Q3534" s="32"/>
      <c r="R3534" s="38"/>
      <c r="S3534" s="25" t="n">
        <f aca="false">SUM(F3534,H3534,J3534,K3534,L3534,M3534)</f>
        <v>31.2766036</v>
      </c>
      <c r="T3534" s="25" t="n">
        <f aca="false">SUM(F3534,H3534,J3534,K3534,L3534,M3534,Q3534)</f>
        <v>31.2766036</v>
      </c>
      <c r="U3534" s="0"/>
      <c r="V3534" s="0"/>
      <c r="W3534" s="0"/>
      <c r="X3534" s="0"/>
      <c r="Y3534" s="0"/>
      <c r="Z3534" s="0"/>
      <c r="AA3534" s="0"/>
      <c r="AB3534" s="0"/>
      <c r="AC3534" s="0"/>
      <c r="AD3534" s="0"/>
      <c r="AE3534" s="0"/>
      <c r="AF3534" s="0"/>
      <c r="AG3534" s="0"/>
      <c r="AH3534" s="0"/>
      <c r="AI3534" s="0"/>
      <c r="AJ3534" s="0"/>
      <c r="AK3534" s="0"/>
      <c r="AL3534" s="0"/>
      <c r="AM3534" s="0"/>
      <c r="AN3534" s="0"/>
      <c r="AO3534" s="0"/>
      <c r="AP3534" s="0"/>
      <c r="AQ3534" s="0"/>
      <c r="AR3534" s="0"/>
      <c r="AS3534" s="0"/>
      <c r="AT3534" s="0"/>
      <c r="AU3534" s="0"/>
      <c r="AV3534" s="0"/>
      <c r="AW3534" s="0"/>
      <c r="AX3534" s="0"/>
      <c r="AY3534" s="0"/>
      <c r="AZ3534" s="0"/>
      <c r="BA3534" s="0"/>
      <c r="BB3534" s="0"/>
      <c r="BC3534" s="0"/>
      <c r="BD3534" s="0"/>
      <c r="BE3534" s="0"/>
      <c r="BF3534" s="0"/>
      <c r="BG3534" s="0"/>
      <c r="BH3534" s="0"/>
      <c r="BI3534" s="0"/>
      <c r="BJ3534" s="0"/>
      <c r="BK3534" s="0"/>
      <c r="BL3534" s="0"/>
      <c r="BM3534" s="0"/>
      <c r="BN3534" s="0"/>
      <c r="BO3534" s="0"/>
      <c r="BP3534" s="0"/>
      <c r="BQ3534" s="0"/>
      <c r="BR3534" s="0"/>
      <c r="BS3534" s="0"/>
      <c r="BT3534" s="0"/>
      <c r="BU3534" s="0"/>
      <c r="BV3534" s="0"/>
      <c r="BW3534" s="0"/>
      <c r="BX3534" s="0"/>
      <c r="BY3534" s="0"/>
      <c r="BZ3534" s="0"/>
      <c r="CA3534" s="0"/>
      <c r="CB3534" s="0"/>
      <c r="CC3534" s="0"/>
      <c r="CD3534" s="0"/>
      <c r="CE3534" s="0"/>
      <c r="CF3534" s="0"/>
      <c r="CG3534" s="0"/>
      <c r="CH3534" s="0"/>
      <c r="CI3534" s="0"/>
      <c r="CJ3534" s="0"/>
      <c r="CK3534" s="0"/>
      <c r="CL3534" s="0"/>
      <c r="CM3534" s="0"/>
      <c r="CN3534" s="0"/>
      <c r="CO3534" s="0"/>
      <c r="CP3534" s="0"/>
      <c r="CQ3534" s="0"/>
      <c r="CR3534" s="0"/>
      <c r="CS3534" s="0"/>
      <c r="CT3534" s="0"/>
      <c r="CU3534" s="0"/>
      <c r="CV3534" s="0"/>
      <c r="CW3534" s="0"/>
      <c r="CX3534" s="0"/>
      <c r="CY3534" s="0"/>
      <c r="CZ3534" s="0"/>
      <c r="DA3534" s="0"/>
      <c r="DB3534" s="0"/>
      <c r="DC3534" s="0"/>
      <c r="DD3534" s="0"/>
      <c r="DE3534" s="0"/>
      <c r="DF3534" s="0"/>
      <c r="DG3534" s="0"/>
      <c r="DH3534" s="0"/>
      <c r="DI3534" s="0"/>
      <c r="DJ3534" s="0"/>
      <c r="DK3534" s="0"/>
      <c r="DL3534" s="0"/>
      <c r="DM3534" s="0"/>
      <c r="DN3534" s="0"/>
      <c r="DO3534" s="0"/>
      <c r="DP3534" s="0"/>
      <c r="DQ3534" s="0"/>
      <c r="DR3534" s="0"/>
      <c r="DS3534" s="0"/>
      <c r="DT3534" s="0"/>
      <c r="DU3534" s="0"/>
      <c r="DV3534" s="0"/>
      <c r="DW3534" s="0"/>
      <c r="DX3534" s="0"/>
      <c r="DY3534" s="0"/>
      <c r="DZ3534" s="0"/>
      <c r="EA3534" s="0"/>
      <c r="EB3534" s="0"/>
      <c r="EC3534" s="0"/>
      <c r="ED3534" s="0"/>
      <c r="EE3534" s="0"/>
      <c r="EF3534" s="0"/>
      <c r="EG3534" s="0"/>
      <c r="EH3534" s="0"/>
      <c r="EI3534" s="0"/>
      <c r="EJ3534" s="0"/>
      <c r="EK3534" s="0"/>
      <c r="EL3534" s="0"/>
      <c r="EM3534" s="0"/>
      <c r="EN3534" s="0"/>
      <c r="EO3534" s="0"/>
      <c r="EP3534" s="0"/>
      <c r="EQ3534" s="0"/>
      <c r="ER3534" s="0"/>
      <c r="ES3534" s="0"/>
      <c r="ET3534" s="0"/>
      <c r="EU3534" s="0"/>
      <c r="EV3534" s="0"/>
      <c r="EW3534" s="0"/>
      <c r="EX3534" s="0"/>
      <c r="EY3534" s="0"/>
      <c r="EZ3534" s="0"/>
      <c r="FA3534" s="0"/>
      <c r="FB3534" s="0"/>
      <c r="FC3534" s="0"/>
      <c r="FD3534" s="0"/>
      <c r="FE3534" s="0"/>
      <c r="FF3534" s="0"/>
      <c r="FG3534" s="0"/>
      <c r="FH3534" s="0"/>
      <c r="FI3534" s="0"/>
      <c r="FJ3534" s="0"/>
      <c r="FK3534" s="0"/>
      <c r="FL3534" s="0"/>
      <c r="FM3534" s="0"/>
      <c r="FN3534" s="0"/>
      <c r="FO3534" s="0"/>
      <c r="FP3534" s="0"/>
      <c r="FQ3534" s="0"/>
      <c r="FR3534" s="0"/>
      <c r="FS3534" s="0"/>
      <c r="FT3534" s="0"/>
      <c r="FU3534" s="0"/>
      <c r="FV3534" s="0"/>
      <c r="FW3534" s="0"/>
      <c r="FX3534" s="0"/>
      <c r="FY3534" s="0"/>
      <c r="FZ3534" s="0"/>
      <c r="GA3534" s="0"/>
      <c r="GB3534" s="0"/>
      <c r="GC3534" s="0"/>
      <c r="GD3534" s="0"/>
      <c r="GE3534" s="0"/>
      <c r="GF3534" s="0"/>
      <c r="GG3534" s="0"/>
      <c r="GH3534" s="0"/>
      <c r="GI3534" s="0"/>
      <c r="GJ3534" s="0"/>
      <c r="GK3534" s="0"/>
      <c r="GL3534" s="0"/>
      <c r="GM3534" s="0"/>
      <c r="GN3534" s="0"/>
      <c r="GO3534" s="0"/>
      <c r="GP3534" s="0"/>
      <c r="GQ3534" s="0"/>
      <c r="GR3534" s="0"/>
      <c r="GS3534" s="0"/>
      <c r="GT3534" s="0"/>
      <c r="GU3534" s="0"/>
      <c r="GV3534" s="0"/>
      <c r="GW3534" s="0"/>
      <c r="GX3534" s="0"/>
      <c r="GY3534" s="0"/>
      <c r="GZ3534" s="0"/>
      <c r="HA3534" s="0"/>
      <c r="HB3534" s="0"/>
      <c r="HC3534" s="0"/>
      <c r="HD3534" s="0"/>
      <c r="HE3534" s="0"/>
      <c r="HF3534" s="0"/>
      <c r="HG3534" s="0"/>
      <c r="HH3534" s="0"/>
      <c r="HI3534" s="0"/>
      <c r="HJ3534" s="0"/>
      <c r="HK3534" s="0"/>
      <c r="HL3534" s="0"/>
      <c r="HM3534" s="0"/>
      <c r="HN3534" s="0"/>
      <c r="HO3534" s="0"/>
      <c r="HP3534" s="0"/>
      <c r="HQ3534" s="0"/>
      <c r="HR3534" s="0"/>
      <c r="HS3534" s="0"/>
      <c r="HT3534" s="0"/>
      <c r="HU3534" s="0"/>
      <c r="HV3534" s="0"/>
      <c r="HW3534" s="0"/>
      <c r="HX3534" s="0"/>
      <c r="HY3534" s="0"/>
      <c r="HZ3534" s="0"/>
      <c r="IA3534" s="0"/>
      <c r="IB3534" s="0"/>
      <c r="IC3534" s="0"/>
      <c r="ID3534" s="0"/>
      <c r="IE3534" s="0"/>
      <c r="IF3534" s="0"/>
      <c r="IG3534" s="0"/>
      <c r="IH3534" s="0"/>
      <c r="II3534" s="0"/>
      <c r="IJ3534" s="0"/>
      <c r="IK3534" s="0"/>
      <c r="IL3534" s="0"/>
      <c r="IM3534" s="0"/>
      <c r="IN3534" s="0"/>
      <c r="IO3534" s="0"/>
      <c r="IP3534" s="0"/>
      <c r="IQ3534" s="0"/>
      <c r="IR3534" s="0"/>
      <c r="IS3534" s="0"/>
      <c r="IT3534" s="0"/>
      <c r="IU3534" s="0"/>
      <c r="IV3534" s="0"/>
      <c r="IW3534" s="0"/>
      <c r="IX3534" s="0"/>
      <c r="IY3534" s="0"/>
      <c r="IZ3534" s="0"/>
      <c r="AMH3534" s="13"/>
    </row>
    <row r="3535" customFormat="false" ht="13.8" hidden="false" customHeight="false" outlineLevel="0" collapsed="false">
      <c r="A3535" s="16" t="n">
        <v>40403548</v>
      </c>
      <c r="B3535" s="17" t="s">
        <v>3564</v>
      </c>
      <c r="C3535" s="18" t="n">
        <v>0.1</v>
      </c>
      <c r="D3535" s="18" t="s">
        <v>2637</v>
      </c>
      <c r="E3535" s="16" t="s">
        <v>50</v>
      </c>
      <c r="F3535" s="19" t="n">
        <f aca="false">IF(C3535="",VLOOKUP(E3535,'PORTE E UCO'!$A$5:$D$46,4,0),VLOOKUP(E3535,'PORTE E UCO'!$A$5:$D$46,4,0)*C3535)</f>
        <v>1.7661556</v>
      </c>
      <c r="G3535" s="20" t="n">
        <v>1.41</v>
      </c>
      <c r="H3535" s="21" t="n">
        <f aca="false">G3535*$R$2</f>
        <v>27.73982112</v>
      </c>
      <c r="I3535" s="16" t="n">
        <v>0</v>
      </c>
      <c r="J3535" s="22" t="str">
        <f aca="false">IF(I3535&gt;=1,F3535*$J$2,"")</f>
        <v/>
      </c>
      <c r="K3535" s="22" t="str">
        <f aca="false">IF(I3535&gt;=2,F3535*$K$2,"")</f>
        <v/>
      </c>
      <c r="L3535" s="22" t="str">
        <f aca="false">IF(I3535&gt;=3,F3535*$L$2,"")</f>
        <v/>
      </c>
      <c r="M3535" s="22" t="str">
        <f aca="false">IF(I3535&gt;=4,F3535*$M$2,"")</f>
        <v/>
      </c>
      <c r="N3535" s="16" t="n">
        <v>0</v>
      </c>
      <c r="O3535" s="16" t="n">
        <v>0</v>
      </c>
      <c r="P3535" s="23" t="n">
        <v>0</v>
      </c>
      <c r="Q3535" s="22"/>
      <c r="R3535" s="38"/>
      <c r="S3535" s="25" t="n">
        <f aca="false">SUM(F3535,H3535,J3535,K3535,L3535,M3535)</f>
        <v>29.50597672</v>
      </c>
      <c r="T3535" s="25" t="n">
        <f aca="false">SUM(F3535,H3535,J3535,K3535,L3535,M3535,Q3535)</f>
        <v>29.50597672</v>
      </c>
      <c r="U3535" s="0"/>
      <c r="V3535" s="0"/>
      <c r="W3535" s="0"/>
      <c r="X3535" s="0"/>
      <c r="Y3535" s="0"/>
      <c r="Z3535" s="0"/>
      <c r="AA3535" s="0"/>
      <c r="AB3535" s="0"/>
      <c r="AC3535" s="0"/>
      <c r="AD3535" s="0"/>
      <c r="AE3535" s="0"/>
      <c r="AF3535" s="0"/>
      <c r="AG3535" s="0"/>
      <c r="AH3535" s="0"/>
      <c r="AI3535" s="0"/>
      <c r="AJ3535" s="0"/>
      <c r="AK3535" s="0"/>
      <c r="AL3535" s="0"/>
      <c r="AM3535" s="0"/>
      <c r="AN3535" s="0"/>
      <c r="AO3535" s="0"/>
      <c r="AP3535" s="0"/>
      <c r="AQ3535" s="0"/>
      <c r="AR3535" s="0"/>
      <c r="AS3535" s="0"/>
      <c r="AT3535" s="0"/>
      <c r="AU3535" s="0"/>
      <c r="AV3535" s="0"/>
      <c r="AW3535" s="0"/>
      <c r="AX3535" s="0"/>
      <c r="AY3535" s="0"/>
      <c r="AZ3535" s="0"/>
      <c r="BA3535" s="0"/>
      <c r="BB3535" s="0"/>
      <c r="BC3535" s="0"/>
      <c r="BD3535" s="0"/>
      <c r="BE3535" s="0"/>
      <c r="BF3535" s="0"/>
      <c r="BG3535" s="0"/>
      <c r="BH3535" s="0"/>
      <c r="BI3535" s="0"/>
      <c r="BJ3535" s="0"/>
      <c r="BK3535" s="0"/>
      <c r="BL3535" s="0"/>
      <c r="BM3535" s="0"/>
      <c r="BN3535" s="0"/>
      <c r="BO3535" s="0"/>
      <c r="BP3535" s="0"/>
      <c r="BQ3535" s="0"/>
      <c r="BR3535" s="0"/>
      <c r="BS3535" s="0"/>
      <c r="BT3535" s="0"/>
      <c r="BU3535" s="0"/>
      <c r="BV3535" s="0"/>
      <c r="BW3535" s="0"/>
      <c r="BX3535" s="0"/>
      <c r="BY3535" s="0"/>
      <c r="BZ3535" s="0"/>
      <c r="CA3535" s="0"/>
      <c r="CB3535" s="0"/>
      <c r="CC3535" s="0"/>
      <c r="CD3535" s="0"/>
      <c r="CE3535" s="0"/>
      <c r="CF3535" s="0"/>
      <c r="CG3535" s="0"/>
      <c r="CH3535" s="0"/>
      <c r="CI3535" s="0"/>
      <c r="CJ3535" s="0"/>
      <c r="CK3535" s="0"/>
      <c r="CL3535" s="0"/>
      <c r="CM3535" s="0"/>
      <c r="CN3535" s="0"/>
      <c r="CO3535" s="0"/>
      <c r="CP3535" s="0"/>
      <c r="CQ3535" s="0"/>
      <c r="CR3535" s="0"/>
      <c r="CS3535" s="0"/>
      <c r="CT3535" s="0"/>
      <c r="CU3535" s="0"/>
      <c r="CV3535" s="0"/>
      <c r="CW3535" s="0"/>
      <c r="CX3535" s="0"/>
      <c r="CY3535" s="0"/>
      <c r="CZ3535" s="0"/>
      <c r="DA3535" s="0"/>
      <c r="DB3535" s="0"/>
      <c r="DC3535" s="0"/>
      <c r="DD3535" s="0"/>
      <c r="DE3535" s="0"/>
      <c r="DF3535" s="0"/>
      <c r="DG3535" s="0"/>
      <c r="DH3535" s="0"/>
      <c r="DI3535" s="0"/>
      <c r="DJ3535" s="0"/>
      <c r="DK3535" s="0"/>
      <c r="DL3535" s="0"/>
      <c r="DM3535" s="0"/>
      <c r="DN3535" s="0"/>
      <c r="DO3535" s="0"/>
      <c r="DP3535" s="0"/>
      <c r="DQ3535" s="0"/>
      <c r="DR3535" s="0"/>
      <c r="DS3535" s="0"/>
      <c r="DT3535" s="0"/>
      <c r="DU3535" s="0"/>
      <c r="DV3535" s="0"/>
      <c r="DW3535" s="0"/>
      <c r="DX3535" s="0"/>
      <c r="DY3535" s="0"/>
      <c r="DZ3535" s="0"/>
      <c r="EA3535" s="0"/>
      <c r="EB3535" s="0"/>
      <c r="EC3535" s="0"/>
      <c r="ED3535" s="0"/>
      <c r="EE3535" s="0"/>
      <c r="EF3535" s="0"/>
      <c r="EG3535" s="0"/>
      <c r="EH3535" s="0"/>
      <c r="EI3535" s="0"/>
      <c r="EJ3535" s="0"/>
      <c r="EK3535" s="0"/>
      <c r="EL3535" s="0"/>
      <c r="EM3535" s="0"/>
      <c r="EN3535" s="0"/>
      <c r="EO3535" s="0"/>
      <c r="EP3535" s="0"/>
      <c r="EQ3535" s="0"/>
      <c r="ER3535" s="0"/>
      <c r="ES3535" s="0"/>
      <c r="ET3535" s="0"/>
      <c r="EU3535" s="0"/>
      <c r="EV3535" s="0"/>
      <c r="EW3535" s="0"/>
      <c r="EX3535" s="0"/>
      <c r="EY3535" s="0"/>
      <c r="EZ3535" s="0"/>
      <c r="FA3535" s="0"/>
      <c r="FB3535" s="0"/>
      <c r="FC3535" s="0"/>
      <c r="FD3535" s="0"/>
      <c r="FE3535" s="0"/>
      <c r="FF3535" s="0"/>
      <c r="FG3535" s="0"/>
      <c r="FH3535" s="0"/>
      <c r="FI3535" s="0"/>
      <c r="FJ3535" s="0"/>
      <c r="FK3535" s="0"/>
      <c r="FL3535" s="0"/>
      <c r="FM3535" s="0"/>
      <c r="FN3535" s="0"/>
      <c r="FO3535" s="0"/>
      <c r="FP3535" s="0"/>
      <c r="FQ3535" s="0"/>
      <c r="FR3535" s="0"/>
      <c r="FS3535" s="0"/>
      <c r="FT3535" s="0"/>
      <c r="FU3535" s="0"/>
      <c r="FV3535" s="0"/>
      <c r="FW3535" s="0"/>
      <c r="FX3535" s="0"/>
      <c r="FY3535" s="0"/>
      <c r="FZ3535" s="0"/>
      <c r="GA3535" s="0"/>
      <c r="GB3535" s="0"/>
      <c r="GC3535" s="0"/>
      <c r="GD3535" s="0"/>
      <c r="GE3535" s="0"/>
      <c r="GF3535" s="0"/>
      <c r="GG3535" s="0"/>
      <c r="GH3535" s="0"/>
      <c r="GI3535" s="0"/>
      <c r="GJ3535" s="0"/>
      <c r="GK3535" s="0"/>
      <c r="GL3535" s="0"/>
      <c r="GM3535" s="0"/>
      <c r="GN3535" s="0"/>
      <c r="GO3535" s="0"/>
      <c r="GP3535" s="0"/>
      <c r="GQ3535" s="0"/>
      <c r="GR3535" s="0"/>
      <c r="GS3535" s="0"/>
      <c r="GT3535" s="0"/>
      <c r="GU3535" s="0"/>
      <c r="GV3535" s="0"/>
      <c r="GW3535" s="0"/>
      <c r="GX3535" s="0"/>
      <c r="GY3535" s="0"/>
      <c r="GZ3535" s="0"/>
      <c r="HA3535" s="0"/>
      <c r="HB3535" s="0"/>
      <c r="HC3535" s="0"/>
      <c r="HD3535" s="0"/>
      <c r="HE3535" s="0"/>
      <c r="HF3535" s="0"/>
      <c r="HG3535" s="0"/>
      <c r="HH3535" s="0"/>
      <c r="HI3535" s="0"/>
      <c r="HJ3535" s="0"/>
      <c r="HK3535" s="0"/>
      <c r="HL3535" s="0"/>
      <c r="HM3535" s="0"/>
      <c r="HN3535" s="0"/>
      <c r="HO3535" s="0"/>
      <c r="HP3535" s="0"/>
      <c r="HQ3535" s="0"/>
      <c r="HR3535" s="0"/>
      <c r="HS3535" s="0"/>
      <c r="HT3535" s="0"/>
      <c r="HU3535" s="0"/>
      <c r="HV3535" s="0"/>
      <c r="HW3535" s="0"/>
      <c r="HX3535" s="0"/>
      <c r="HY3535" s="0"/>
      <c r="HZ3535" s="0"/>
      <c r="IA3535" s="0"/>
      <c r="IB3535" s="0"/>
      <c r="IC3535" s="0"/>
      <c r="ID3535" s="0"/>
      <c r="IE3535" s="0"/>
      <c r="IF3535" s="0"/>
      <c r="IG3535" s="0"/>
      <c r="IH3535" s="0"/>
      <c r="II3535" s="0"/>
      <c r="IJ3535" s="0"/>
      <c r="IK3535" s="0"/>
      <c r="IL3535" s="0"/>
      <c r="IM3535" s="0"/>
      <c r="IN3535" s="0"/>
      <c r="IO3535" s="0"/>
      <c r="IP3535" s="0"/>
      <c r="IQ3535" s="0"/>
      <c r="IR3535" s="0"/>
      <c r="IS3535" s="0"/>
      <c r="IT3535" s="0"/>
      <c r="IU3535" s="0"/>
      <c r="IV3535" s="0"/>
      <c r="IW3535" s="0"/>
      <c r="IX3535" s="0"/>
      <c r="IY3535" s="0"/>
      <c r="IZ3535" s="0"/>
      <c r="AMH3535" s="13"/>
    </row>
    <row r="3536" customFormat="false" ht="13.8" hidden="false" customHeight="false" outlineLevel="0" collapsed="false">
      <c r="A3536" s="27" t="n">
        <v>40403556</v>
      </c>
      <c r="B3536" s="28" t="s">
        <v>3565</v>
      </c>
      <c r="C3536" s="29" t="n">
        <v>0.1</v>
      </c>
      <c r="D3536" s="29" t="s">
        <v>2637</v>
      </c>
      <c r="E3536" s="27" t="s">
        <v>50</v>
      </c>
      <c r="F3536" s="19" t="n">
        <f aca="false">IF(C3536="",VLOOKUP(E3536,'PORTE E UCO'!$A$5:$D$46,4,0),VLOOKUP(E3536,'PORTE E UCO'!$A$5:$D$46,4,0)*C3536)</f>
        <v>1.7661556</v>
      </c>
      <c r="G3536" s="30" t="n">
        <v>2.01</v>
      </c>
      <c r="H3536" s="21" t="n">
        <f aca="false">G3536*$R$2</f>
        <v>39.54400032</v>
      </c>
      <c r="I3536" s="27" t="n">
        <v>0</v>
      </c>
      <c r="J3536" s="22" t="str">
        <f aca="false">IF(I3536&gt;=1,F3536*$J$2,"")</f>
        <v/>
      </c>
      <c r="K3536" s="22" t="str">
        <f aca="false">IF(I3536&gt;=2,F3536*$K$2,"")</f>
        <v/>
      </c>
      <c r="L3536" s="22" t="str">
        <f aca="false">IF(I3536&gt;=3,F3536*$L$2,"")</f>
        <v/>
      </c>
      <c r="M3536" s="22" t="str">
        <f aca="false">IF(I3536&gt;=4,F3536*$M$2,"")</f>
        <v/>
      </c>
      <c r="N3536" s="27" t="n">
        <v>0</v>
      </c>
      <c r="O3536" s="27" t="n">
        <v>0</v>
      </c>
      <c r="P3536" s="31" t="n">
        <v>0</v>
      </c>
      <c r="Q3536" s="32"/>
      <c r="R3536" s="38"/>
      <c r="S3536" s="25" t="n">
        <f aca="false">SUM(F3536,H3536,J3536,K3536,L3536,M3536)</f>
        <v>41.31015592</v>
      </c>
      <c r="T3536" s="25" t="n">
        <f aca="false">SUM(F3536,H3536,J3536,K3536,L3536,M3536,Q3536)</f>
        <v>41.31015592</v>
      </c>
      <c r="U3536" s="0"/>
      <c r="V3536" s="0"/>
      <c r="W3536" s="0"/>
      <c r="X3536" s="0"/>
      <c r="Y3536" s="0"/>
      <c r="Z3536" s="0"/>
      <c r="AA3536" s="0"/>
      <c r="AB3536" s="0"/>
      <c r="AC3536" s="0"/>
      <c r="AD3536" s="0"/>
      <c r="AE3536" s="0"/>
      <c r="AF3536" s="0"/>
      <c r="AG3536" s="0"/>
      <c r="AH3536" s="0"/>
      <c r="AI3536" s="0"/>
      <c r="AJ3536" s="0"/>
      <c r="AK3536" s="0"/>
      <c r="AL3536" s="0"/>
      <c r="AM3536" s="0"/>
      <c r="AN3536" s="0"/>
      <c r="AO3536" s="0"/>
      <c r="AP3536" s="0"/>
      <c r="AQ3536" s="0"/>
      <c r="AR3536" s="0"/>
      <c r="AS3536" s="0"/>
      <c r="AT3536" s="0"/>
      <c r="AU3536" s="0"/>
      <c r="AV3536" s="0"/>
      <c r="AW3536" s="0"/>
      <c r="AX3536" s="0"/>
      <c r="AY3536" s="0"/>
      <c r="AZ3536" s="0"/>
      <c r="BA3536" s="0"/>
      <c r="BB3536" s="0"/>
      <c r="BC3536" s="0"/>
      <c r="BD3536" s="0"/>
      <c r="BE3536" s="0"/>
      <c r="BF3536" s="0"/>
      <c r="BG3536" s="0"/>
      <c r="BH3536" s="0"/>
      <c r="BI3536" s="0"/>
      <c r="BJ3536" s="0"/>
      <c r="BK3536" s="0"/>
      <c r="BL3536" s="0"/>
      <c r="BM3536" s="0"/>
      <c r="BN3536" s="0"/>
      <c r="BO3536" s="0"/>
      <c r="BP3536" s="0"/>
      <c r="BQ3536" s="0"/>
      <c r="BR3536" s="0"/>
      <c r="BS3536" s="0"/>
      <c r="BT3536" s="0"/>
      <c r="BU3536" s="0"/>
      <c r="BV3536" s="0"/>
      <c r="BW3536" s="0"/>
      <c r="BX3536" s="0"/>
      <c r="BY3536" s="0"/>
      <c r="BZ3536" s="0"/>
      <c r="CA3536" s="0"/>
      <c r="CB3536" s="0"/>
      <c r="CC3536" s="0"/>
      <c r="CD3536" s="0"/>
      <c r="CE3536" s="0"/>
      <c r="CF3536" s="0"/>
      <c r="CG3536" s="0"/>
      <c r="CH3536" s="0"/>
      <c r="CI3536" s="0"/>
      <c r="CJ3536" s="0"/>
      <c r="CK3536" s="0"/>
      <c r="CL3536" s="0"/>
      <c r="CM3536" s="0"/>
      <c r="CN3536" s="0"/>
      <c r="CO3536" s="0"/>
      <c r="CP3536" s="0"/>
      <c r="CQ3536" s="0"/>
      <c r="CR3536" s="0"/>
      <c r="CS3536" s="0"/>
      <c r="CT3536" s="0"/>
      <c r="CU3536" s="0"/>
      <c r="CV3536" s="0"/>
      <c r="CW3536" s="0"/>
      <c r="CX3536" s="0"/>
      <c r="CY3536" s="0"/>
      <c r="CZ3536" s="0"/>
      <c r="DA3536" s="0"/>
      <c r="DB3536" s="0"/>
      <c r="DC3536" s="0"/>
      <c r="DD3536" s="0"/>
      <c r="DE3536" s="0"/>
      <c r="DF3536" s="0"/>
      <c r="DG3536" s="0"/>
      <c r="DH3536" s="0"/>
      <c r="DI3536" s="0"/>
      <c r="DJ3536" s="0"/>
      <c r="DK3536" s="0"/>
      <c r="DL3536" s="0"/>
      <c r="DM3536" s="0"/>
      <c r="DN3536" s="0"/>
      <c r="DO3536" s="0"/>
      <c r="DP3536" s="0"/>
      <c r="DQ3536" s="0"/>
      <c r="DR3536" s="0"/>
      <c r="DS3536" s="0"/>
      <c r="DT3536" s="0"/>
      <c r="DU3536" s="0"/>
      <c r="DV3536" s="0"/>
      <c r="DW3536" s="0"/>
      <c r="DX3536" s="0"/>
      <c r="DY3536" s="0"/>
      <c r="DZ3536" s="0"/>
      <c r="EA3536" s="0"/>
      <c r="EB3536" s="0"/>
      <c r="EC3536" s="0"/>
      <c r="ED3536" s="0"/>
      <c r="EE3536" s="0"/>
      <c r="EF3536" s="0"/>
      <c r="EG3536" s="0"/>
      <c r="EH3536" s="0"/>
      <c r="EI3536" s="0"/>
      <c r="EJ3536" s="0"/>
      <c r="EK3536" s="0"/>
      <c r="EL3536" s="0"/>
      <c r="EM3536" s="0"/>
      <c r="EN3536" s="0"/>
      <c r="EO3536" s="0"/>
      <c r="EP3536" s="0"/>
      <c r="EQ3536" s="0"/>
      <c r="ER3536" s="0"/>
      <c r="ES3536" s="0"/>
      <c r="ET3536" s="0"/>
      <c r="EU3536" s="0"/>
      <c r="EV3536" s="0"/>
      <c r="EW3536" s="0"/>
      <c r="EX3536" s="0"/>
      <c r="EY3536" s="0"/>
      <c r="EZ3536" s="0"/>
      <c r="FA3536" s="0"/>
      <c r="FB3536" s="0"/>
      <c r="FC3536" s="0"/>
      <c r="FD3536" s="0"/>
      <c r="FE3536" s="0"/>
      <c r="FF3536" s="0"/>
      <c r="FG3536" s="0"/>
      <c r="FH3536" s="0"/>
      <c r="FI3536" s="0"/>
      <c r="FJ3536" s="0"/>
      <c r="FK3536" s="0"/>
      <c r="FL3536" s="0"/>
      <c r="FM3536" s="0"/>
      <c r="FN3536" s="0"/>
      <c r="FO3536" s="0"/>
      <c r="FP3536" s="0"/>
      <c r="FQ3536" s="0"/>
      <c r="FR3536" s="0"/>
      <c r="FS3536" s="0"/>
      <c r="FT3536" s="0"/>
      <c r="FU3536" s="0"/>
      <c r="FV3536" s="0"/>
      <c r="FW3536" s="0"/>
      <c r="FX3536" s="0"/>
      <c r="FY3536" s="0"/>
      <c r="FZ3536" s="0"/>
      <c r="GA3536" s="0"/>
      <c r="GB3536" s="0"/>
      <c r="GC3536" s="0"/>
      <c r="GD3536" s="0"/>
      <c r="GE3536" s="0"/>
      <c r="GF3536" s="0"/>
      <c r="GG3536" s="0"/>
      <c r="GH3536" s="0"/>
      <c r="GI3536" s="0"/>
      <c r="GJ3536" s="0"/>
      <c r="GK3536" s="0"/>
      <c r="GL3536" s="0"/>
      <c r="GM3536" s="0"/>
      <c r="GN3536" s="0"/>
      <c r="GO3536" s="0"/>
      <c r="GP3536" s="0"/>
      <c r="GQ3536" s="0"/>
      <c r="GR3536" s="0"/>
      <c r="GS3536" s="0"/>
      <c r="GT3536" s="0"/>
      <c r="GU3536" s="0"/>
      <c r="GV3536" s="0"/>
      <c r="GW3536" s="0"/>
      <c r="GX3536" s="0"/>
      <c r="GY3536" s="0"/>
      <c r="GZ3536" s="0"/>
      <c r="HA3536" s="0"/>
      <c r="HB3536" s="0"/>
      <c r="HC3536" s="0"/>
      <c r="HD3536" s="0"/>
      <c r="HE3536" s="0"/>
      <c r="HF3536" s="0"/>
      <c r="HG3536" s="0"/>
      <c r="HH3536" s="0"/>
      <c r="HI3536" s="0"/>
      <c r="HJ3536" s="0"/>
      <c r="HK3536" s="0"/>
      <c r="HL3536" s="0"/>
      <c r="HM3536" s="0"/>
      <c r="HN3536" s="0"/>
      <c r="HO3536" s="0"/>
      <c r="HP3536" s="0"/>
      <c r="HQ3536" s="0"/>
      <c r="HR3536" s="0"/>
      <c r="HS3536" s="0"/>
      <c r="HT3536" s="0"/>
      <c r="HU3536" s="0"/>
      <c r="HV3536" s="0"/>
      <c r="HW3536" s="0"/>
      <c r="HX3536" s="0"/>
      <c r="HY3536" s="0"/>
      <c r="HZ3536" s="0"/>
      <c r="IA3536" s="0"/>
      <c r="IB3536" s="0"/>
      <c r="IC3536" s="0"/>
      <c r="ID3536" s="0"/>
      <c r="IE3536" s="0"/>
      <c r="IF3536" s="0"/>
      <c r="IG3536" s="0"/>
      <c r="IH3536" s="0"/>
      <c r="II3536" s="0"/>
      <c r="IJ3536" s="0"/>
      <c r="IK3536" s="0"/>
      <c r="IL3536" s="0"/>
      <c r="IM3536" s="0"/>
      <c r="IN3536" s="0"/>
      <c r="IO3536" s="0"/>
      <c r="IP3536" s="0"/>
      <c r="IQ3536" s="0"/>
      <c r="IR3536" s="0"/>
      <c r="IS3536" s="0"/>
      <c r="IT3536" s="0"/>
      <c r="IU3536" s="0"/>
      <c r="IV3536" s="0"/>
      <c r="IW3536" s="0"/>
      <c r="IX3536" s="0"/>
      <c r="IY3536" s="0"/>
      <c r="IZ3536" s="0"/>
      <c r="AMH3536" s="13"/>
    </row>
    <row r="3537" customFormat="false" ht="13.8" hidden="false" customHeight="false" outlineLevel="0" collapsed="false">
      <c r="A3537" s="16" t="n">
        <v>40403564</v>
      </c>
      <c r="B3537" s="17" t="s">
        <v>3566</v>
      </c>
      <c r="C3537" s="18" t="n">
        <v>0.1</v>
      </c>
      <c r="D3537" s="18" t="s">
        <v>2637</v>
      </c>
      <c r="E3537" s="16" t="s">
        <v>50</v>
      </c>
      <c r="F3537" s="19" t="n">
        <f aca="false">IF(C3537="",VLOOKUP(E3537,'PORTE E UCO'!$A$5:$D$46,4,0),VLOOKUP(E3537,'PORTE E UCO'!$A$5:$D$46,4,0)*C3537)</f>
        <v>1.7661556</v>
      </c>
      <c r="G3537" s="20" t="n">
        <v>1.19</v>
      </c>
      <c r="H3537" s="21" t="n">
        <f aca="false">G3537*$R$2</f>
        <v>23.41162208</v>
      </c>
      <c r="I3537" s="16" t="n">
        <v>0</v>
      </c>
      <c r="J3537" s="22" t="str">
        <f aca="false">IF(I3537&gt;=1,F3537*$J$2,"")</f>
        <v/>
      </c>
      <c r="K3537" s="22" t="str">
        <f aca="false">IF(I3537&gt;=2,F3537*$K$2,"")</f>
        <v/>
      </c>
      <c r="L3537" s="22" t="str">
        <f aca="false">IF(I3537&gt;=3,F3537*$L$2,"")</f>
        <v/>
      </c>
      <c r="M3537" s="22" t="str">
        <f aca="false">IF(I3537&gt;=4,F3537*$M$2,"")</f>
        <v/>
      </c>
      <c r="N3537" s="16" t="n">
        <v>0</v>
      </c>
      <c r="O3537" s="16" t="n">
        <v>0</v>
      </c>
      <c r="P3537" s="23" t="n">
        <v>0</v>
      </c>
      <c r="Q3537" s="22"/>
      <c r="R3537" s="38"/>
      <c r="S3537" s="25" t="n">
        <f aca="false">SUM(F3537,H3537,J3537,K3537,L3537,M3537)</f>
        <v>25.17777768</v>
      </c>
      <c r="T3537" s="25" t="n">
        <f aca="false">SUM(F3537,H3537,J3537,K3537,L3537,M3537,Q3537)</f>
        <v>25.17777768</v>
      </c>
      <c r="U3537" s="0"/>
      <c r="V3537" s="0"/>
      <c r="W3537" s="0"/>
      <c r="X3537" s="0"/>
      <c r="Y3537" s="0"/>
      <c r="Z3537" s="0"/>
      <c r="AA3537" s="0"/>
      <c r="AB3537" s="0"/>
      <c r="AC3537" s="0"/>
      <c r="AD3537" s="0"/>
      <c r="AE3537" s="0"/>
      <c r="AF3537" s="0"/>
      <c r="AG3537" s="0"/>
      <c r="AH3537" s="0"/>
      <c r="AI3537" s="0"/>
      <c r="AJ3537" s="0"/>
      <c r="AK3537" s="0"/>
      <c r="AL3537" s="0"/>
      <c r="AM3537" s="0"/>
      <c r="AN3537" s="0"/>
      <c r="AO3537" s="0"/>
      <c r="AP3537" s="0"/>
      <c r="AQ3537" s="0"/>
      <c r="AR3537" s="0"/>
      <c r="AS3537" s="0"/>
      <c r="AT3537" s="0"/>
      <c r="AU3537" s="0"/>
      <c r="AV3537" s="0"/>
      <c r="AW3537" s="0"/>
      <c r="AX3537" s="0"/>
      <c r="AY3537" s="0"/>
      <c r="AZ3537" s="0"/>
      <c r="BA3537" s="0"/>
      <c r="BB3537" s="0"/>
      <c r="BC3537" s="0"/>
      <c r="BD3537" s="0"/>
      <c r="BE3537" s="0"/>
      <c r="BF3537" s="0"/>
      <c r="BG3537" s="0"/>
      <c r="BH3537" s="0"/>
      <c r="BI3537" s="0"/>
      <c r="BJ3537" s="0"/>
      <c r="BK3537" s="0"/>
      <c r="BL3537" s="0"/>
      <c r="BM3537" s="0"/>
      <c r="BN3537" s="0"/>
      <c r="BO3537" s="0"/>
      <c r="BP3537" s="0"/>
      <c r="BQ3537" s="0"/>
      <c r="BR3537" s="0"/>
      <c r="BS3537" s="0"/>
      <c r="BT3537" s="0"/>
      <c r="BU3537" s="0"/>
      <c r="BV3537" s="0"/>
      <c r="BW3537" s="0"/>
      <c r="BX3537" s="0"/>
      <c r="BY3537" s="0"/>
      <c r="BZ3537" s="0"/>
      <c r="CA3537" s="0"/>
      <c r="CB3537" s="0"/>
      <c r="CC3537" s="0"/>
      <c r="CD3537" s="0"/>
      <c r="CE3537" s="0"/>
      <c r="CF3537" s="0"/>
      <c r="CG3537" s="0"/>
      <c r="CH3537" s="0"/>
      <c r="CI3537" s="0"/>
      <c r="CJ3537" s="0"/>
      <c r="CK3537" s="0"/>
      <c r="CL3537" s="0"/>
      <c r="CM3537" s="0"/>
      <c r="CN3537" s="0"/>
      <c r="CO3537" s="0"/>
      <c r="CP3537" s="0"/>
      <c r="CQ3537" s="0"/>
      <c r="CR3537" s="0"/>
      <c r="CS3537" s="0"/>
      <c r="CT3537" s="0"/>
      <c r="CU3537" s="0"/>
      <c r="CV3537" s="0"/>
      <c r="CW3537" s="0"/>
      <c r="CX3537" s="0"/>
      <c r="CY3537" s="0"/>
      <c r="CZ3537" s="0"/>
      <c r="DA3537" s="0"/>
      <c r="DB3537" s="0"/>
      <c r="DC3537" s="0"/>
      <c r="DD3537" s="0"/>
      <c r="DE3537" s="0"/>
      <c r="DF3537" s="0"/>
      <c r="DG3537" s="0"/>
      <c r="DH3537" s="0"/>
      <c r="DI3537" s="0"/>
      <c r="DJ3537" s="0"/>
      <c r="DK3537" s="0"/>
      <c r="DL3537" s="0"/>
      <c r="DM3537" s="0"/>
      <c r="DN3537" s="0"/>
      <c r="DO3537" s="0"/>
      <c r="DP3537" s="0"/>
      <c r="DQ3537" s="0"/>
      <c r="DR3537" s="0"/>
      <c r="DS3537" s="0"/>
      <c r="DT3537" s="0"/>
      <c r="DU3537" s="0"/>
      <c r="DV3537" s="0"/>
      <c r="DW3537" s="0"/>
      <c r="DX3537" s="0"/>
      <c r="DY3537" s="0"/>
      <c r="DZ3537" s="0"/>
      <c r="EA3537" s="0"/>
      <c r="EB3537" s="0"/>
      <c r="EC3537" s="0"/>
      <c r="ED3537" s="0"/>
      <c r="EE3537" s="0"/>
      <c r="EF3537" s="0"/>
      <c r="EG3537" s="0"/>
      <c r="EH3537" s="0"/>
      <c r="EI3537" s="0"/>
      <c r="EJ3537" s="0"/>
      <c r="EK3537" s="0"/>
      <c r="EL3537" s="0"/>
      <c r="EM3537" s="0"/>
      <c r="EN3537" s="0"/>
      <c r="EO3537" s="0"/>
      <c r="EP3537" s="0"/>
      <c r="EQ3537" s="0"/>
      <c r="ER3537" s="0"/>
      <c r="ES3537" s="0"/>
      <c r="ET3537" s="0"/>
      <c r="EU3537" s="0"/>
      <c r="EV3537" s="0"/>
      <c r="EW3537" s="0"/>
      <c r="EX3537" s="0"/>
      <c r="EY3537" s="0"/>
      <c r="EZ3537" s="0"/>
      <c r="FA3537" s="0"/>
      <c r="FB3537" s="0"/>
      <c r="FC3537" s="0"/>
      <c r="FD3537" s="0"/>
      <c r="FE3537" s="0"/>
      <c r="FF3537" s="0"/>
      <c r="FG3537" s="0"/>
      <c r="FH3537" s="0"/>
      <c r="FI3537" s="0"/>
      <c r="FJ3537" s="0"/>
      <c r="FK3537" s="0"/>
      <c r="FL3537" s="0"/>
      <c r="FM3537" s="0"/>
      <c r="FN3537" s="0"/>
      <c r="FO3537" s="0"/>
      <c r="FP3537" s="0"/>
      <c r="FQ3537" s="0"/>
      <c r="FR3537" s="0"/>
      <c r="FS3537" s="0"/>
      <c r="FT3537" s="0"/>
      <c r="FU3537" s="0"/>
      <c r="FV3537" s="0"/>
      <c r="FW3537" s="0"/>
      <c r="FX3537" s="0"/>
      <c r="FY3537" s="0"/>
      <c r="FZ3537" s="0"/>
      <c r="GA3537" s="0"/>
      <c r="GB3537" s="0"/>
      <c r="GC3537" s="0"/>
      <c r="GD3537" s="0"/>
      <c r="GE3537" s="0"/>
      <c r="GF3537" s="0"/>
      <c r="GG3537" s="0"/>
      <c r="GH3537" s="0"/>
      <c r="GI3537" s="0"/>
      <c r="GJ3537" s="0"/>
      <c r="GK3537" s="0"/>
      <c r="GL3537" s="0"/>
      <c r="GM3537" s="0"/>
      <c r="GN3537" s="0"/>
      <c r="GO3537" s="0"/>
      <c r="GP3537" s="0"/>
      <c r="GQ3537" s="0"/>
      <c r="GR3537" s="0"/>
      <c r="GS3537" s="0"/>
      <c r="GT3537" s="0"/>
      <c r="GU3537" s="0"/>
      <c r="GV3537" s="0"/>
      <c r="GW3537" s="0"/>
      <c r="GX3537" s="0"/>
      <c r="GY3537" s="0"/>
      <c r="GZ3537" s="0"/>
      <c r="HA3537" s="0"/>
      <c r="HB3537" s="0"/>
      <c r="HC3537" s="0"/>
      <c r="HD3537" s="0"/>
      <c r="HE3537" s="0"/>
      <c r="HF3537" s="0"/>
      <c r="HG3537" s="0"/>
      <c r="HH3537" s="0"/>
      <c r="HI3537" s="0"/>
      <c r="HJ3537" s="0"/>
      <c r="HK3537" s="0"/>
      <c r="HL3537" s="0"/>
      <c r="HM3537" s="0"/>
      <c r="HN3537" s="0"/>
      <c r="HO3537" s="0"/>
      <c r="HP3537" s="0"/>
      <c r="HQ3537" s="0"/>
      <c r="HR3537" s="0"/>
      <c r="HS3537" s="0"/>
      <c r="HT3537" s="0"/>
      <c r="HU3537" s="0"/>
      <c r="HV3537" s="0"/>
      <c r="HW3537" s="0"/>
      <c r="HX3537" s="0"/>
      <c r="HY3537" s="0"/>
      <c r="HZ3537" s="0"/>
      <c r="IA3537" s="0"/>
      <c r="IB3537" s="0"/>
      <c r="IC3537" s="0"/>
      <c r="ID3537" s="0"/>
      <c r="IE3537" s="0"/>
      <c r="IF3537" s="0"/>
      <c r="IG3537" s="0"/>
      <c r="IH3537" s="0"/>
      <c r="II3537" s="0"/>
      <c r="IJ3537" s="0"/>
      <c r="IK3537" s="0"/>
      <c r="IL3537" s="0"/>
      <c r="IM3537" s="0"/>
      <c r="IN3537" s="0"/>
      <c r="IO3537" s="0"/>
      <c r="IP3537" s="0"/>
      <c r="IQ3537" s="0"/>
      <c r="IR3537" s="0"/>
      <c r="IS3537" s="0"/>
      <c r="IT3537" s="0"/>
      <c r="IU3537" s="0"/>
      <c r="IV3537" s="0"/>
      <c r="IW3537" s="0"/>
      <c r="IX3537" s="0"/>
      <c r="IY3537" s="0"/>
      <c r="IZ3537" s="0"/>
      <c r="AMH3537" s="13"/>
    </row>
    <row r="3538" customFormat="false" ht="13.8" hidden="false" customHeight="false" outlineLevel="0" collapsed="false">
      <c r="A3538" s="27" t="n">
        <v>40403572</v>
      </c>
      <c r="B3538" s="28" t="s">
        <v>3567</v>
      </c>
      <c r="C3538" s="29" t="n">
        <v>0.1</v>
      </c>
      <c r="D3538" s="29" t="s">
        <v>2637</v>
      </c>
      <c r="E3538" s="27" t="s">
        <v>50</v>
      </c>
      <c r="F3538" s="19" t="n">
        <f aca="false">IF(C3538="",VLOOKUP(E3538,'PORTE E UCO'!$A$5:$D$46,4,0),VLOOKUP(E3538,'PORTE E UCO'!$A$5:$D$46,4,0)*C3538)</f>
        <v>1.7661556</v>
      </c>
      <c r="G3538" s="30" t="n">
        <v>1.7</v>
      </c>
      <c r="H3538" s="21" t="n">
        <f aca="false">G3538*$R$2</f>
        <v>33.4451744</v>
      </c>
      <c r="I3538" s="27" t="n">
        <v>0</v>
      </c>
      <c r="J3538" s="22" t="str">
        <f aca="false">IF(I3538&gt;=1,F3538*$J$2,"")</f>
        <v/>
      </c>
      <c r="K3538" s="22" t="str">
        <f aca="false">IF(I3538&gt;=2,F3538*$K$2,"")</f>
        <v/>
      </c>
      <c r="L3538" s="22" t="str">
        <f aca="false">IF(I3538&gt;=3,F3538*$L$2,"")</f>
        <v/>
      </c>
      <c r="M3538" s="22" t="str">
        <f aca="false">IF(I3538&gt;=4,F3538*$M$2,"")</f>
        <v/>
      </c>
      <c r="N3538" s="27" t="n">
        <v>0</v>
      </c>
      <c r="O3538" s="27" t="n">
        <v>0</v>
      </c>
      <c r="P3538" s="31" t="n">
        <v>0</v>
      </c>
      <c r="Q3538" s="32"/>
      <c r="R3538" s="38"/>
      <c r="S3538" s="25" t="n">
        <f aca="false">SUM(F3538,H3538,J3538,K3538,L3538,M3538)</f>
        <v>35.21133</v>
      </c>
      <c r="T3538" s="25" t="n">
        <f aca="false">SUM(F3538,H3538,J3538,K3538,L3538,M3538,Q3538)</f>
        <v>35.21133</v>
      </c>
      <c r="U3538" s="0"/>
      <c r="V3538" s="0"/>
      <c r="W3538" s="0"/>
      <c r="X3538" s="0"/>
      <c r="Y3538" s="0"/>
      <c r="Z3538" s="0"/>
      <c r="AA3538" s="0"/>
      <c r="AB3538" s="0"/>
      <c r="AC3538" s="0"/>
      <c r="AD3538" s="0"/>
      <c r="AE3538" s="0"/>
      <c r="AF3538" s="0"/>
      <c r="AG3538" s="0"/>
      <c r="AH3538" s="0"/>
      <c r="AI3538" s="0"/>
      <c r="AJ3538" s="0"/>
      <c r="AK3538" s="0"/>
      <c r="AL3538" s="0"/>
      <c r="AM3538" s="0"/>
      <c r="AN3538" s="0"/>
      <c r="AO3538" s="0"/>
      <c r="AP3538" s="0"/>
      <c r="AQ3538" s="0"/>
      <c r="AR3538" s="0"/>
      <c r="AS3538" s="0"/>
      <c r="AT3538" s="0"/>
      <c r="AU3538" s="0"/>
      <c r="AV3538" s="0"/>
      <c r="AW3538" s="0"/>
      <c r="AX3538" s="0"/>
      <c r="AY3538" s="0"/>
      <c r="AZ3538" s="0"/>
      <c r="BA3538" s="0"/>
      <c r="BB3538" s="0"/>
      <c r="BC3538" s="0"/>
      <c r="BD3538" s="0"/>
      <c r="BE3538" s="0"/>
      <c r="BF3538" s="0"/>
      <c r="BG3538" s="0"/>
      <c r="BH3538" s="0"/>
      <c r="BI3538" s="0"/>
      <c r="BJ3538" s="0"/>
      <c r="BK3538" s="0"/>
      <c r="BL3538" s="0"/>
      <c r="BM3538" s="0"/>
      <c r="BN3538" s="0"/>
      <c r="BO3538" s="0"/>
      <c r="BP3538" s="0"/>
      <c r="BQ3538" s="0"/>
      <c r="BR3538" s="0"/>
      <c r="BS3538" s="0"/>
      <c r="BT3538" s="0"/>
      <c r="BU3538" s="0"/>
      <c r="BV3538" s="0"/>
      <c r="BW3538" s="0"/>
      <c r="BX3538" s="0"/>
      <c r="BY3538" s="0"/>
      <c r="BZ3538" s="0"/>
      <c r="CA3538" s="0"/>
      <c r="CB3538" s="0"/>
      <c r="CC3538" s="0"/>
      <c r="CD3538" s="0"/>
      <c r="CE3538" s="0"/>
      <c r="CF3538" s="0"/>
      <c r="CG3538" s="0"/>
      <c r="CH3538" s="0"/>
      <c r="CI3538" s="0"/>
      <c r="CJ3538" s="0"/>
      <c r="CK3538" s="0"/>
      <c r="CL3538" s="0"/>
      <c r="CM3538" s="0"/>
      <c r="CN3538" s="0"/>
      <c r="CO3538" s="0"/>
      <c r="CP3538" s="0"/>
      <c r="CQ3538" s="0"/>
      <c r="CR3538" s="0"/>
      <c r="CS3538" s="0"/>
      <c r="CT3538" s="0"/>
      <c r="CU3538" s="0"/>
      <c r="CV3538" s="0"/>
      <c r="CW3538" s="0"/>
      <c r="CX3538" s="0"/>
      <c r="CY3538" s="0"/>
      <c r="CZ3538" s="0"/>
      <c r="DA3538" s="0"/>
      <c r="DB3538" s="0"/>
      <c r="DC3538" s="0"/>
      <c r="DD3538" s="0"/>
      <c r="DE3538" s="0"/>
      <c r="DF3538" s="0"/>
      <c r="DG3538" s="0"/>
      <c r="DH3538" s="0"/>
      <c r="DI3538" s="0"/>
      <c r="DJ3538" s="0"/>
      <c r="DK3538" s="0"/>
      <c r="DL3538" s="0"/>
      <c r="DM3538" s="0"/>
      <c r="DN3538" s="0"/>
      <c r="DO3538" s="0"/>
      <c r="DP3538" s="0"/>
      <c r="DQ3538" s="0"/>
      <c r="DR3538" s="0"/>
      <c r="DS3538" s="0"/>
      <c r="DT3538" s="0"/>
      <c r="DU3538" s="0"/>
      <c r="DV3538" s="0"/>
      <c r="DW3538" s="0"/>
      <c r="DX3538" s="0"/>
      <c r="DY3538" s="0"/>
      <c r="DZ3538" s="0"/>
      <c r="EA3538" s="0"/>
      <c r="EB3538" s="0"/>
      <c r="EC3538" s="0"/>
      <c r="ED3538" s="0"/>
      <c r="EE3538" s="0"/>
      <c r="EF3538" s="0"/>
      <c r="EG3538" s="0"/>
      <c r="EH3538" s="0"/>
      <c r="EI3538" s="0"/>
      <c r="EJ3538" s="0"/>
      <c r="EK3538" s="0"/>
      <c r="EL3538" s="0"/>
      <c r="EM3538" s="0"/>
      <c r="EN3538" s="0"/>
      <c r="EO3538" s="0"/>
      <c r="EP3538" s="0"/>
      <c r="EQ3538" s="0"/>
      <c r="ER3538" s="0"/>
      <c r="ES3538" s="0"/>
      <c r="ET3538" s="0"/>
      <c r="EU3538" s="0"/>
      <c r="EV3538" s="0"/>
      <c r="EW3538" s="0"/>
      <c r="EX3538" s="0"/>
      <c r="EY3538" s="0"/>
      <c r="EZ3538" s="0"/>
      <c r="FA3538" s="0"/>
      <c r="FB3538" s="0"/>
      <c r="FC3538" s="0"/>
      <c r="FD3538" s="0"/>
      <c r="FE3538" s="0"/>
      <c r="FF3538" s="0"/>
      <c r="FG3538" s="0"/>
      <c r="FH3538" s="0"/>
      <c r="FI3538" s="0"/>
      <c r="FJ3538" s="0"/>
      <c r="FK3538" s="0"/>
      <c r="FL3538" s="0"/>
      <c r="FM3538" s="0"/>
      <c r="FN3538" s="0"/>
      <c r="FO3538" s="0"/>
      <c r="FP3538" s="0"/>
      <c r="FQ3538" s="0"/>
      <c r="FR3538" s="0"/>
      <c r="FS3538" s="0"/>
      <c r="FT3538" s="0"/>
      <c r="FU3538" s="0"/>
      <c r="FV3538" s="0"/>
      <c r="FW3538" s="0"/>
      <c r="FX3538" s="0"/>
      <c r="FY3538" s="0"/>
      <c r="FZ3538" s="0"/>
      <c r="GA3538" s="0"/>
      <c r="GB3538" s="0"/>
      <c r="GC3538" s="0"/>
      <c r="GD3538" s="0"/>
      <c r="GE3538" s="0"/>
      <c r="GF3538" s="0"/>
      <c r="GG3538" s="0"/>
      <c r="GH3538" s="0"/>
      <c r="GI3538" s="0"/>
      <c r="GJ3538" s="0"/>
      <c r="GK3538" s="0"/>
      <c r="GL3538" s="0"/>
      <c r="GM3538" s="0"/>
      <c r="GN3538" s="0"/>
      <c r="GO3538" s="0"/>
      <c r="GP3538" s="0"/>
      <c r="GQ3538" s="0"/>
      <c r="GR3538" s="0"/>
      <c r="GS3538" s="0"/>
      <c r="GT3538" s="0"/>
      <c r="GU3538" s="0"/>
      <c r="GV3538" s="0"/>
      <c r="GW3538" s="0"/>
      <c r="GX3538" s="0"/>
      <c r="GY3538" s="0"/>
      <c r="GZ3538" s="0"/>
      <c r="HA3538" s="0"/>
      <c r="HB3538" s="0"/>
      <c r="HC3538" s="0"/>
      <c r="HD3538" s="0"/>
      <c r="HE3538" s="0"/>
      <c r="HF3538" s="0"/>
      <c r="HG3538" s="0"/>
      <c r="HH3538" s="0"/>
      <c r="HI3538" s="0"/>
      <c r="HJ3538" s="0"/>
      <c r="HK3538" s="0"/>
      <c r="HL3538" s="0"/>
      <c r="HM3538" s="0"/>
      <c r="HN3538" s="0"/>
      <c r="HO3538" s="0"/>
      <c r="HP3538" s="0"/>
      <c r="HQ3538" s="0"/>
      <c r="HR3538" s="0"/>
      <c r="HS3538" s="0"/>
      <c r="HT3538" s="0"/>
      <c r="HU3538" s="0"/>
      <c r="HV3538" s="0"/>
      <c r="HW3538" s="0"/>
      <c r="HX3538" s="0"/>
      <c r="HY3538" s="0"/>
      <c r="HZ3538" s="0"/>
      <c r="IA3538" s="0"/>
      <c r="IB3538" s="0"/>
      <c r="IC3538" s="0"/>
      <c r="ID3538" s="0"/>
      <c r="IE3538" s="0"/>
      <c r="IF3538" s="0"/>
      <c r="IG3538" s="0"/>
      <c r="IH3538" s="0"/>
      <c r="II3538" s="0"/>
      <c r="IJ3538" s="0"/>
      <c r="IK3538" s="0"/>
      <c r="IL3538" s="0"/>
      <c r="IM3538" s="0"/>
      <c r="IN3538" s="0"/>
      <c r="IO3538" s="0"/>
      <c r="IP3538" s="0"/>
      <c r="IQ3538" s="0"/>
      <c r="IR3538" s="0"/>
      <c r="IS3538" s="0"/>
      <c r="IT3538" s="0"/>
      <c r="IU3538" s="0"/>
      <c r="IV3538" s="0"/>
      <c r="IW3538" s="0"/>
      <c r="IX3538" s="0"/>
      <c r="IY3538" s="0"/>
      <c r="IZ3538" s="0"/>
      <c r="AMH3538" s="13"/>
    </row>
    <row r="3539" customFormat="false" ht="13.8" hidden="false" customHeight="false" outlineLevel="0" collapsed="false">
      <c r="A3539" s="16" t="n">
        <v>40403580</v>
      </c>
      <c r="B3539" s="17" t="s">
        <v>3568</v>
      </c>
      <c r="C3539" s="18" t="n">
        <v>0.1</v>
      </c>
      <c r="D3539" s="18" t="s">
        <v>2637</v>
      </c>
      <c r="E3539" s="16" t="s">
        <v>50</v>
      </c>
      <c r="F3539" s="19" t="n">
        <f aca="false">IF(C3539="",VLOOKUP(E3539,'PORTE E UCO'!$A$5:$D$46,4,0),VLOOKUP(E3539,'PORTE E UCO'!$A$5:$D$46,4,0)*C3539)</f>
        <v>1.7661556</v>
      </c>
      <c r="G3539" s="20" t="n">
        <v>0.91</v>
      </c>
      <c r="H3539" s="21" t="n">
        <f aca="false">G3539*$R$2</f>
        <v>17.90300512</v>
      </c>
      <c r="I3539" s="16" t="n">
        <v>0</v>
      </c>
      <c r="J3539" s="22" t="str">
        <f aca="false">IF(I3539&gt;=1,F3539*$J$2,"")</f>
        <v/>
      </c>
      <c r="K3539" s="22" t="str">
        <f aca="false">IF(I3539&gt;=2,F3539*$K$2,"")</f>
        <v/>
      </c>
      <c r="L3539" s="22" t="str">
        <f aca="false">IF(I3539&gt;=3,F3539*$L$2,"")</f>
        <v/>
      </c>
      <c r="M3539" s="22" t="str">
        <f aca="false">IF(I3539&gt;=4,F3539*$M$2,"")</f>
        <v/>
      </c>
      <c r="N3539" s="16" t="n">
        <v>0</v>
      </c>
      <c r="O3539" s="16" t="n">
        <v>0</v>
      </c>
      <c r="P3539" s="23" t="n">
        <v>0</v>
      </c>
      <c r="Q3539" s="22"/>
      <c r="R3539" s="38"/>
      <c r="S3539" s="25" t="n">
        <f aca="false">SUM(F3539,H3539,J3539,K3539,L3539,M3539)</f>
        <v>19.66916072</v>
      </c>
      <c r="T3539" s="25" t="n">
        <f aca="false">SUM(F3539,H3539,J3539,K3539,L3539,M3539,Q3539)</f>
        <v>19.66916072</v>
      </c>
      <c r="U3539" s="0"/>
      <c r="V3539" s="0"/>
      <c r="W3539" s="0"/>
      <c r="X3539" s="0"/>
      <c r="Y3539" s="0"/>
      <c r="Z3539" s="0"/>
      <c r="AA3539" s="0"/>
      <c r="AB3539" s="0"/>
      <c r="AC3539" s="0"/>
      <c r="AD3539" s="0"/>
      <c r="AE3539" s="0"/>
      <c r="AF3539" s="0"/>
      <c r="AG3539" s="0"/>
      <c r="AH3539" s="0"/>
      <c r="AI3539" s="0"/>
      <c r="AJ3539" s="0"/>
      <c r="AK3539" s="0"/>
      <c r="AL3539" s="0"/>
      <c r="AM3539" s="0"/>
      <c r="AN3539" s="0"/>
      <c r="AO3539" s="0"/>
      <c r="AP3539" s="0"/>
      <c r="AQ3539" s="0"/>
      <c r="AR3539" s="0"/>
      <c r="AS3539" s="0"/>
      <c r="AT3539" s="0"/>
      <c r="AU3539" s="0"/>
      <c r="AV3539" s="0"/>
      <c r="AW3539" s="0"/>
      <c r="AX3539" s="0"/>
      <c r="AY3539" s="0"/>
      <c r="AZ3539" s="0"/>
      <c r="BA3539" s="0"/>
      <c r="BB3539" s="0"/>
      <c r="BC3539" s="0"/>
      <c r="BD3539" s="0"/>
      <c r="BE3539" s="0"/>
      <c r="BF3539" s="0"/>
      <c r="BG3539" s="0"/>
      <c r="BH3539" s="0"/>
      <c r="BI3539" s="0"/>
      <c r="BJ3539" s="0"/>
      <c r="BK3539" s="0"/>
      <c r="BL3539" s="0"/>
      <c r="BM3539" s="0"/>
      <c r="BN3539" s="0"/>
      <c r="BO3539" s="0"/>
      <c r="BP3539" s="0"/>
      <c r="BQ3539" s="0"/>
      <c r="BR3539" s="0"/>
      <c r="BS3539" s="0"/>
      <c r="BT3539" s="0"/>
      <c r="BU3539" s="0"/>
      <c r="BV3539" s="0"/>
      <c r="BW3539" s="0"/>
      <c r="BX3539" s="0"/>
      <c r="BY3539" s="0"/>
      <c r="BZ3539" s="0"/>
      <c r="CA3539" s="0"/>
      <c r="CB3539" s="0"/>
      <c r="CC3539" s="0"/>
      <c r="CD3539" s="0"/>
      <c r="CE3539" s="0"/>
      <c r="CF3539" s="0"/>
      <c r="CG3539" s="0"/>
      <c r="CH3539" s="0"/>
      <c r="CI3539" s="0"/>
      <c r="CJ3539" s="0"/>
      <c r="CK3539" s="0"/>
      <c r="CL3539" s="0"/>
      <c r="CM3539" s="0"/>
      <c r="CN3539" s="0"/>
      <c r="CO3539" s="0"/>
      <c r="CP3539" s="0"/>
      <c r="CQ3539" s="0"/>
      <c r="CR3539" s="0"/>
      <c r="CS3539" s="0"/>
      <c r="CT3539" s="0"/>
      <c r="CU3539" s="0"/>
      <c r="CV3539" s="0"/>
      <c r="CW3539" s="0"/>
      <c r="CX3539" s="0"/>
      <c r="CY3539" s="0"/>
      <c r="CZ3539" s="0"/>
      <c r="DA3539" s="0"/>
      <c r="DB3539" s="0"/>
      <c r="DC3539" s="0"/>
      <c r="DD3539" s="0"/>
      <c r="DE3539" s="0"/>
      <c r="DF3539" s="0"/>
      <c r="DG3539" s="0"/>
      <c r="DH3539" s="0"/>
      <c r="DI3539" s="0"/>
      <c r="DJ3539" s="0"/>
      <c r="DK3539" s="0"/>
      <c r="DL3539" s="0"/>
      <c r="DM3539" s="0"/>
      <c r="DN3539" s="0"/>
      <c r="DO3539" s="0"/>
      <c r="DP3539" s="0"/>
      <c r="DQ3539" s="0"/>
      <c r="DR3539" s="0"/>
      <c r="DS3539" s="0"/>
      <c r="DT3539" s="0"/>
      <c r="DU3539" s="0"/>
      <c r="DV3539" s="0"/>
      <c r="DW3539" s="0"/>
      <c r="DX3539" s="0"/>
      <c r="DY3539" s="0"/>
      <c r="DZ3539" s="0"/>
      <c r="EA3539" s="0"/>
      <c r="EB3539" s="0"/>
      <c r="EC3539" s="0"/>
      <c r="ED3539" s="0"/>
      <c r="EE3539" s="0"/>
      <c r="EF3539" s="0"/>
      <c r="EG3539" s="0"/>
      <c r="EH3539" s="0"/>
      <c r="EI3539" s="0"/>
      <c r="EJ3539" s="0"/>
      <c r="EK3539" s="0"/>
      <c r="EL3539" s="0"/>
      <c r="EM3539" s="0"/>
      <c r="EN3539" s="0"/>
      <c r="EO3539" s="0"/>
      <c r="EP3539" s="0"/>
      <c r="EQ3539" s="0"/>
      <c r="ER3539" s="0"/>
      <c r="ES3539" s="0"/>
      <c r="ET3539" s="0"/>
      <c r="EU3539" s="0"/>
      <c r="EV3539" s="0"/>
      <c r="EW3539" s="0"/>
      <c r="EX3539" s="0"/>
      <c r="EY3539" s="0"/>
      <c r="EZ3539" s="0"/>
      <c r="FA3539" s="0"/>
      <c r="FB3539" s="0"/>
      <c r="FC3539" s="0"/>
      <c r="FD3539" s="0"/>
      <c r="FE3539" s="0"/>
      <c r="FF3539" s="0"/>
      <c r="FG3539" s="0"/>
      <c r="FH3539" s="0"/>
      <c r="FI3539" s="0"/>
      <c r="FJ3539" s="0"/>
      <c r="FK3539" s="0"/>
      <c r="FL3539" s="0"/>
      <c r="FM3539" s="0"/>
      <c r="FN3539" s="0"/>
      <c r="FO3539" s="0"/>
      <c r="FP3539" s="0"/>
      <c r="FQ3539" s="0"/>
      <c r="FR3539" s="0"/>
      <c r="FS3539" s="0"/>
      <c r="FT3539" s="0"/>
      <c r="FU3539" s="0"/>
      <c r="FV3539" s="0"/>
      <c r="FW3539" s="0"/>
      <c r="FX3539" s="0"/>
      <c r="FY3539" s="0"/>
      <c r="FZ3539" s="0"/>
      <c r="GA3539" s="0"/>
      <c r="GB3539" s="0"/>
      <c r="GC3539" s="0"/>
      <c r="GD3539" s="0"/>
      <c r="GE3539" s="0"/>
      <c r="GF3539" s="0"/>
      <c r="GG3539" s="0"/>
      <c r="GH3539" s="0"/>
      <c r="GI3539" s="0"/>
      <c r="GJ3539" s="0"/>
      <c r="GK3539" s="0"/>
      <c r="GL3539" s="0"/>
      <c r="GM3539" s="0"/>
      <c r="GN3539" s="0"/>
      <c r="GO3539" s="0"/>
      <c r="GP3539" s="0"/>
      <c r="GQ3539" s="0"/>
      <c r="GR3539" s="0"/>
      <c r="GS3539" s="0"/>
      <c r="GT3539" s="0"/>
      <c r="GU3539" s="0"/>
      <c r="GV3539" s="0"/>
      <c r="GW3539" s="0"/>
      <c r="GX3539" s="0"/>
      <c r="GY3539" s="0"/>
      <c r="GZ3539" s="0"/>
      <c r="HA3539" s="0"/>
      <c r="HB3539" s="0"/>
      <c r="HC3539" s="0"/>
      <c r="HD3539" s="0"/>
      <c r="HE3539" s="0"/>
      <c r="HF3539" s="0"/>
      <c r="HG3539" s="0"/>
      <c r="HH3539" s="0"/>
      <c r="HI3539" s="0"/>
      <c r="HJ3539" s="0"/>
      <c r="HK3539" s="0"/>
      <c r="HL3539" s="0"/>
      <c r="HM3539" s="0"/>
      <c r="HN3539" s="0"/>
      <c r="HO3539" s="0"/>
      <c r="HP3539" s="0"/>
      <c r="HQ3539" s="0"/>
      <c r="HR3539" s="0"/>
      <c r="HS3539" s="0"/>
      <c r="HT3539" s="0"/>
      <c r="HU3539" s="0"/>
      <c r="HV3539" s="0"/>
      <c r="HW3539" s="0"/>
      <c r="HX3539" s="0"/>
      <c r="HY3539" s="0"/>
      <c r="HZ3539" s="0"/>
      <c r="IA3539" s="0"/>
      <c r="IB3539" s="0"/>
      <c r="IC3539" s="0"/>
      <c r="ID3539" s="0"/>
      <c r="IE3539" s="0"/>
      <c r="IF3539" s="0"/>
      <c r="IG3539" s="0"/>
      <c r="IH3539" s="0"/>
      <c r="II3539" s="0"/>
      <c r="IJ3539" s="0"/>
      <c r="IK3539" s="0"/>
      <c r="IL3539" s="0"/>
      <c r="IM3539" s="0"/>
      <c r="IN3539" s="0"/>
      <c r="IO3539" s="0"/>
      <c r="IP3539" s="0"/>
      <c r="IQ3539" s="0"/>
      <c r="IR3539" s="0"/>
      <c r="IS3539" s="0"/>
      <c r="IT3539" s="0"/>
      <c r="IU3539" s="0"/>
      <c r="IV3539" s="0"/>
      <c r="IW3539" s="0"/>
      <c r="IX3539" s="0"/>
      <c r="IY3539" s="0"/>
      <c r="IZ3539" s="0"/>
      <c r="AMH3539" s="13"/>
    </row>
    <row r="3540" customFormat="false" ht="13.8" hidden="false" customHeight="false" outlineLevel="0" collapsed="false">
      <c r="A3540" s="27" t="n">
        <v>40403599</v>
      </c>
      <c r="B3540" s="28" t="s">
        <v>3569</v>
      </c>
      <c r="C3540" s="29" t="n">
        <v>0.1</v>
      </c>
      <c r="D3540" s="29" t="s">
        <v>2637</v>
      </c>
      <c r="E3540" s="27" t="s">
        <v>50</v>
      </c>
      <c r="F3540" s="19" t="n">
        <f aca="false">IF(C3540="",VLOOKUP(E3540,'PORTE E UCO'!$A$5:$D$46,4,0),VLOOKUP(E3540,'PORTE E UCO'!$A$5:$D$46,4,0)*C3540)</f>
        <v>1.7661556</v>
      </c>
      <c r="G3540" s="30" t="n">
        <v>1.43</v>
      </c>
      <c r="H3540" s="21" t="n">
        <f aca="false">G3540*$R$2</f>
        <v>28.13329376</v>
      </c>
      <c r="I3540" s="27" t="n">
        <v>0</v>
      </c>
      <c r="J3540" s="22" t="str">
        <f aca="false">IF(I3540&gt;=1,F3540*$J$2,"")</f>
        <v/>
      </c>
      <c r="K3540" s="22" t="str">
        <f aca="false">IF(I3540&gt;=2,F3540*$K$2,"")</f>
        <v/>
      </c>
      <c r="L3540" s="22" t="str">
        <f aca="false">IF(I3540&gt;=3,F3540*$L$2,"")</f>
        <v/>
      </c>
      <c r="M3540" s="22" t="str">
        <f aca="false">IF(I3540&gt;=4,F3540*$M$2,"")</f>
        <v/>
      </c>
      <c r="N3540" s="27" t="n">
        <v>0</v>
      </c>
      <c r="O3540" s="27" t="n">
        <v>0</v>
      </c>
      <c r="P3540" s="31" t="n">
        <v>0</v>
      </c>
      <c r="Q3540" s="32"/>
      <c r="R3540" s="38"/>
      <c r="S3540" s="25" t="n">
        <f aca="false">SUM(F3540,H3540,J3540,K3540,L3540,M3540)</f>
        <v>29.89944936</v>
      </c>
      <c r="T3540" s="25" t="n">
        <f aca="false">SUM(F3540,H3540,J3540,K3540,L3540,M3540,Q3540)</f>
        <v>29.89944936</v>
      </c>
      <c r="U3540" s="0"/>
      <c r="V3540" s="0"/>
      <c r="W3540" s="0"/>
      <c r="X3540" s="0"/>
      <c r="Y3540" s="0"/>
      <c r="Z3540" s="0"/>
      <c r="AA3540" s="0"/>
      <c r="AB3540" s="0"/>
      <c r="AC3540" s="0"/>
      <c r="AD3540" s="0"/>
      <c r="AE3540" s="0"/>
      <c r="AF3540" s="0"/>
      <c r="AG3540" s="0"/>
      <c r="AH3540" s="0"/>
      <c r="AI3540" s="0"/>
      <c r="AJ3540" s="0"/>
      <c r="AK3540" s="0"/>
      <c r="AL3540" s="0"/>
      <c r="AM3540" s="0"/>
      <c r="AN3540" s="0"/>
      <c r="AO3540" s="0"/>
      <c r="AP3540" s="0"/>
      <c r="AQ3540" s="0"/>
      <c r="AR3540" s="0"/>
      <c r="AS3540" s="0"/>
      <c r="AT3540" s="0"/>
      <c r="AU3540" s="0"/>
      <c r="AV3540" s="0"/>
      <c r="AW3540" s="0"/>
      <c r="AX3540" s="0"/>
      <c r="AY3540" s="0"/>
      <c r="AZ3540" s="0"/>
      <c r="BA3540" s="0"/>
      <c r="BB3540" s="0"/>
      <c r="BC3540" s="0"/>
      <c r="BD3540" s="0"/>
      <c r="BE3540" s="0"/>
      <c r="BF3540" s="0"/>
      <c r="BG3540" s="0"/>
      <c r="BH3540" s="0"/>
      <c r="BI3540" s="0"/>
      <c r="BJ3540" s="0"/>
      <c r="BK3540" s="0"/>
      <c r="BL3540" s="0"/>
      <c r="BM3540" s="0"/>
      <c r="BN3540" s="0"/>
      <c r="BO3540" s="0"/>
      <c r="BP3540" s="0"/>
      <c r="BQ3540" s="0"/>
      <c r="BR3540" s="0"/>
      <c r="BS3540" s="0"/>
      <c r="BT3540" s="0"/>
      <c r="BU3540" s="0"/>
      <c r="BV3540" s="0"/>
      <c r="BW3540" s="0"/>
      <c r="BX3540" s="0"/>
      <c r="BY3540" s="0"/>
      <c r="BZ3540" s="0"/>
      <c r="CA3540" s="0"/>
      <c r="CB3540" s="0"/>
      <c r="CC3540" s="0"/>
      <c r="CD3540" s="0"/>
      <c r="CE3540" s="0"/>
      <c r="CF3540" s="0"/>
      <c r="CG3540" s="0"/>
      <c r="CH3540" s="0"/>
      <c r="CI3540" s="0"/>
      <c r="CJ3540" s="0"/>
      <c r="CK3540" s="0"/>
      <c r="CL3540" s="0"/>
      <c r="CM3540" s="0"/>
      <c r="CN3540" s="0"/>
      <c r="CO3540" s="0"/>
      <c r="CP3540" s="0"/>
      <c r="CQ3540" s="0"/>
      <c r="CR3540" s="0"/>
      <c r="CS3540" s="0"/>
      <c r="CT3540" s="0"/>
      <c r="CU3540" s="0"/>
      <c r="CV3540" s="0"/>
      <c r="CW3540" s="0"/>
      <c r="CX3540" s="0"/>
      <c r="CY3540" s="0"/>
      <c r="CZ3540" s="0"/>
      <c r="DA3540" s="0"/>
      <c r="DB3540" s="0"/>
      <c r="DC3540" s="0"/>
      <c r="DD3540" s="0"/>
      <c r="DE3540" s="0"/>
      <c r="DF3540" s="0"/>
      <c r="DG3540" s="0"/>
      <c r="DH3540" s="0"/>
      <c r="DI3540" s="0"/>
      <c r="DJ3540" s="0"/>
      <c r="DK3540" s="0"/>
      <c r="DL3540" s="0"/>
      <c r="DM3540" s="0"/>
      <c r="DN3540" s="0"/>
      <c r="DO3540" s="0"/>
      <c r="DP3540" s="0"/>
      <c r="DQ3540" s="0"/>
      <c r="DR3540" s="0"/>
      <c r="DS3540" s="0"/>
      <c r="DT3540" s="0"/>
      <c r="DU3540" s="0"/>
      <c r="DV3540" s="0"/>
      <c r="DW3540" s="0"/>
      <c r="DX3540" s="0"/>
      <c r="DY3540" s="0"/>
      <c r="DZ3540" s="0"/>
      <c r="EA3540" s="0"/>
      <c r="EB3540" s="0"/>
      <c r="EC3540" s="0"/>
      <c r="ED3540" s="0"/>
      <c r="EE3540" s="0"/>
      <c r="EF3540" s="0"/>
      <c r="EG3540" s="0"/>
      <c r="EH3540" s="0"/>
      <c r="EI3540" s="0"/>
      <c r="EJ3540" s="0"/>
      <c r="EK3540" s="0"/>
      <c r="EL3540" s="0"/>
      <c r="EM3540" s="0"/>
      <c r="EN3540" s="0"/>
      <c r="EO3540" s="0"/>
      <c r="EP3540" s="0"/>
      <c r="EQ3540" s="0"/>
      <c r="ER3540" s="0"/>
      <c r="ES3540" s="0"/>
      <c r="ET3540" s="0"/>
      <c r="EU3540" s="0"/>
      <c r="EV3540" s="0"/>
      <c r="EW3540" s="0"/>
      <c r="EX3540" s="0"/>
      <c r="EY3540" s="0"/>
      <c r="EZ3540" s="0"/>
      <c r="FA3540" s="0"/>
      <c r="FB3540" s="0"/>
      <c r="FC3540" s="0"/>
      <c r="FD3540" s="0"/>
      <c r="FE3540" s="0"/>
      <c r="FF3540" s="0"/>
      <c r="FG3540" s="0"/>
      <c r="FH3540" s="0"/>
      <c r="FI3540" s="0"/>
      <c r="FJ3540" s="0"/>
      <c r="FK3540" s="0"/>
      <c r="FL3540" s="0"/>
      <c r="FM3540" s="0"/>
      <c r="FN3540" s="0"/>
      <c r="FO3540" s="0"/>
      <c r="FP3540" s="0"/>
      <c r="FQ3540" s="0"/>
      <c r="FR3540" s="0"/>
      <c r="FS3540" s="0"/>
      <c r="FT3540" s="0"/>
      <c r="FU3540" s="0"/>
      <c r="FV3540" s="0"/>
      <c r="FW3540" s="0"/>
      <c r="FX3540" s="0"/>
      <c r="FY3540" s="0"/>
      <c r="FZ3540" s="0"/>
      <c r="GA3540" s="0"/>
      <c r="GB3540" s="0"/>
      <c r="GC3540" s="0"/>
      <c r="GD3540" s="0"/>
      <c r="GE3540" s="0"/>
      <c r="GF3540" s="0"/>
      <c r="GG3540" s="0"/>
      <c r="GH3540" s="0"/>
      <c r="GI3540" s="0"/>
      <c r="GJ3540" s="0"/>
      <c r="GK3540" s="0"/>
      <c r="GL3540" s="0"/>
      <c r="GM3540" s="0"/>
      <c r="GN3540" s="0"/>
      <c r="GO3540" s="0"/>
      <c r="GP3540" s="0"/>
      <c r="GQ3540" s="0"/>
      <c r="GR3540" s="0"/>
      <c r="GS3540" s="0"/>
      <c r="GT3540" s="0"/>
      <c r="GU3540" s="0"/>
      <c r="GV3540" s="0"/>
      <c r="GW3540" s="0"/>
      <c r="GX3540" s="0"/>
      <c r="GY3540" s="0"/>
      <c r="GZ3540" s="0"/>
      <c r="HA3540" s="0"/>
      <c r="HB3540" s="0"/>
      <c r="HC3540" s="0"/>
      <c r="HD3540" s="0"/>
      <c r="HE3540" s="0"/>
      <c r="HF3540" s="0"/>
      <c r="HG3540" s="0"/>
      <c r="HH3540" s="0"/>
      <c r="HI3540" s="0"/>
      <c r="HJ3540" s="0"/>
      <c r="HK3540" s="0"/>
      <c r="HL3540" s="0"/>
      <c r="HM3540" s="0"/>
      <c r="HN3540" s="0"/>
      <c r="HO3540" s="0"/>
      <c r="HP3540" s="0"/>
      <c r="HQ3540" s="0"/>
      <c r="HR3540" s="0"/>
      <c r="HS3540" s="0"/>
      <c r="HT3540" s="0"/>
      <c r="HU3540" s="0"/>
      <c r="HV3540" s="0"/>
      <c r="HW3540" s="0"/>
      <c r="HX3540" s="0"/>
      <c r="HY3540" s="0"/>
      <c r="HZ3540" s="0"/>
      <c r="IA3540" s="0"/>
      <c r="IB3540" s="0"/>
      <c r="IC3540" s="0"/>
      <c r="ID3540" s="0"/>
      <c r="IE3540" s="0"/>
      <c r="IF3540" s="0"/>
      <c r="IG3540" s="0"/>
      <c r="IH3540" s="0"/>
      <c r="II3540" s="0"/>
      <c r="IJ3540" s="0"/>
      <c r="IK3540" s="0"/>
      <c r="IL3540" s="0"/>
      <c r="IM3540" s="0"/>
      <c r="IN3540" s="0"/>
      <c r="IO3540" s="0"/>
      <c r="IP3540" s="0"/>
      <c r="IQ3540" s="0"/>
      <c r="IR3540" s="0"/>
      <c r="IS3540" s="0"/>
      <c r="IT3540" s="0"/>
      <c r="IU3540" s="0"/>
      <c r="IV3540" s="0"/>
      <c r="IW3540" s="0"/>
      <c r="IX3540" s="0"/>
      <c r="IY3540" s="0"/>
      <c r="IZ3540" s="0"/>
      <c r="AMH3540" s="13"/>
    </row>
    <row r="3541" customFormat="false" ht="13.8" hidden="false" customHeight="false" outlineLevel="0" collapsed="false">
      <c r="A3541" s="16" t="n">
        <v>40403602</v>
      </c>
      <c r="B3541" s="17" t="s">
        <v>3570</v>
      </c>
      <c r="C3541" s="18" t="n">
        <v>0.1</v>
      </c>
      <c r="D3541" s="18" t="s">
        <v>2637</v>
      </c>
      <c r="E3541" s="16" t="s">
        <v>50</v>
      </c>
      <c r="F3541" s="19" t="n">
        <f aca="false">IF(C3541="",VLOOKUP(E3541,'PORTE E UCO'!$A$5:$D$46,4,0),VLOOKUP(E3541,'PORTE E UCO'!$A$5:$D$46,4,0)*C3541)</f>
        <v>1.7661556</v>
      </c>
      <c r="G3541" s="20" t="n">
        <v>0.22</v>
      </c>
      <c r="H3541" s="21" t="n">
        <f aca="false">G3541*$R$2</f>
        <v>4.32819904</v>
      </c>
      <c r="I3541" s="16" t="n">
        <v>0</v>
      </c>
      <c r="J3541" s="22" t="str">
        <f aca="false">IF(I3541&gt;=1,F3541*$J$2,"")</f>
        <v/>
      </c>
      <c r="K3541" s="22" t="str">
        <f aca="false">IF(I3541&gt;=2,F3541*$K$2,"")</f>
        <v/>
      </c>
      <c r="L3541" s="22" t="str">
        <f aca="false">IF(I3541&gt;=3,F3541*$L$2,"")</f>
        <v/>
      </c>
      <c r="M3541" s="22" t="str">
        <f aca="false">IF(I3541&gt;=4,F3541*$M$2,"")</f>
        <v/>
      </c>
      <c r="N3541" s="16" t="n">
        <v>0</v>
      </c>
      <c r="O3541" s="16" t="n">
        <v>0</v>
      </c>
      <c r="P3541" s="23" t="n">
        <v>0</v>
      </c>
      <c r="Q3541" s="22"/>
      <c r="R3541" s="38"/>
      <c r="S3541" s="25" t="n">
        <f aca="false">SUM(F3541,H3541,J3541,K3541,L3541,M3541)</f>
        <v>6.09435464</v>
      </c>
      <c r="T3541" s="25" t="n">
        <f aca="false">SUM(F3541,H3541,J3541,K3541,L3541,M3541,Q3541)</f>
        <v>6.09435464</v>
      </c>
      <c r="U3541" s="0"/>
      <c r="V3541" s="0"/>
      <c r="W3541" s="0"/>
      <c r="X3541" s="0"/>
      <c r="Y3541" s="0"/>
      <c r="Z3541" s="0"/>
      <c r="AA3541" s="0"/>
      <c r="AB3541" s="0"/>
      <c r="AC3541" s="0"/>
      <c r="AD3541" s="0"/>
      <c r="AE3541" s="0"/>
      <c r="AF3541" s="0"/>
      <c r="AG3541" s="0"/>
      <c r="AH3541" s="0"/>
      <c r="AI3541" s="0"/>
      <c r="AJ3541" s="0"/>
      <c r="AK3541" s="0"/>
      <c r="AL3541" s="0"/>
      <c r="AM3541" s="0"/>
      <c r="AN3541" s="0"/>
      <c r="AO3541" s="0"/>
      <c r="AP3541" s="0"/>
      <c r="AQ3541" s="0"/>
      <c r="AR3541" s="0"/>
      <c r="AS3541" s="0"/>
      <c r="AT3541" s="0"/>
      <c r="AU3541" s="0"/>
      <c r="AV3541" s="0"/>
      <c r="AW3541" s="0"/>
      <c r="AX3541" s="0"/>
      <c r="AY3541" s="0"/>
      <c r="AZ3541" s="0"/>
      <c r="BA3541" s="0"/>
      <c r="BB3541" s="0"/>
      <c r="BC3541" s="0"/>
      <c r="BD3541" s="0"/>
      <c r="BE3541" s="0"/>
      <c r="BF3541" s="0"/>
      <c r="BG3541" s="0"/>
      <c r="BH3541" s="0"/>
      <c r="BI3541" s="0"/>
      <c r="BJ3541" s="0"/>
      <c r="BK3541" s="0"/>
      <c r="BL3541" s="0"/>
      <c r="BM3541" s="0"/>
      <c r="BN3541" s="0"/>
      <c r="BO3541" s="0"/>
      <c r="BP3541" s="0"/>
      <c r="BQ3541" s="0"/>
      <c r="BR3541" s="0"/>
      <c r="BS3541" s="0"/>
      <c r="BT3541" s="0"/>
      <c r="BU3541" s="0"/>
      <c r="BV3541" s="0"/>
      <c r="BW3541" s="0"/>
      <c r="BX3541" s="0"/>
      <c r="BY3541" s="0"/>
      <c r="BZ3541" s="0"/>
      <c r="CA3541" s="0"/>
      <c r="CB3541" s="0"/>
      <c r="CC3541" s="0"/>
      <c r="CD3541" s="0"/>
      <c r="CE3541" s="0"/>
      <c r="CF3541" s="0"/>
      <c r="CG3541" s="0"/>
      <c r="CH3541" s="0"/>
      <c r="CI3541" s="0"/>
      <c r="CJ3541" s="0"/>
      <c r="CK3541" s="0"/>
      <c r="CL3541" s="0"/>
      <c r="CM3541" s="0"/>
      <c r="CN3541" s="0"/>
      <c r="CO3541" s="0"/>
      <c r="CP3541" s="0"/>
      <c r="CQ3541" s="0"/>
      <c r="CR3541" s="0"/>
      <c r="CS3541" s="0"/>
      <c r="CT3541" s="0"/>
      <c r="CU3541" s="0"/>
      <c r="CV3541" s="0"/>
      <c r="CW3541" s="0"/>
      <c r="CX3541" s="0"/>
      <c r="CY3541" s="0"/>
      <c r="CZ3541" s="0"/>
      <c r="DA3541" s="0"/>
      <c r="DB3541" s="0"/>
      <c r="DC3541" s="0"/>
      <c r="DD3541" s="0"/>
      <c r="DE3541" s="0"/>
      <c r="DF3541" s="0"/>
      <c r="DG3541" s="0"/>
      <c r="DH3541" s="0"/>
      <c r="DI3541" s="0"/>
      <c r="DJ3541" s="0"/>
      <c r="DK3541" s="0"/>
      <c r="DL3541" s="0"/>
      <c r="DM3541" s="0"/>
      <c r="DN3541" s="0"/>
      <c r="DO3541" s="0"/>
      <c r="DP3541" s="0"/>
      <c r="DQ3541" s="0"/>
      <c r="DR3541" s="0"/>
      <c r="DS3541" s="0"/>
      <c r="DT3541" s="0"/>
      <c r="DU3541" s="0"/>
      <c r="DV3541" s="0"/>
      <c r="DW3541" s="0"/>
      <c r="DX3541" s="0"/>
      <c r="DY3541" s="0"/>
      <c r="DZ3541" s="0"/>
      <c r="EA3541" s="0"/>
      <c r="EB3541" s="0"/>
      <c r="EC3541" s="0"/>
      <c r="ED3541" s="0"/>
      <c r="EE3541" s="0"/>
      <c r="EF3541" s="0"/>
      <c r="EG3541" s="0"/>
      <c r="EH3541" s="0"/>
      <c r="EI3541" s="0"/>
      <c r="EJ3541" s="0"/>
      <c r="EK3541" s="0"/>
      <c r="EL3541" s="0"/>
      <c r="EM3541" s="0"/>
      <c r="EN3541" s="0"/>
      <c r="EO3541" s="0"/>
      <c r="EP3541" s="0"/>
      <c r="EQ3541" s="0"/>
      <c r="ER3541" s="0"/>
      <c r="ES3541" s="0"/>
      <c r="ET3541" s="0"/>
      <c r="EU3541" s="0"/>
      <c r="EV3541" s="0"/>
      <c r="EW3541" s="0"/>
      <c r="EX3541" s="0"/>
      <c r="EY3541" s="0"/>
      <c r="EZ3541" s="0"/>
      <c r="FA3541" s="0"/>
      <c r="FB3541" s="0"/>
      <c r="FC3541" s="0"/>
      <c r="FD3541" s="0"/>
      <c r="FE3541" s="0"/>
      <c r="FF3541" s="0"/>
      <c r="FG3541" s="0"/>
      <c r="FH3541" s="0"/>
      <c r="FI3541" s="0"/>
      <c r="FJ3541" s="0"/>
      <c r="FK3541" s="0"/>
      <c r="FL3541" s="0"/>
      <c r="FM3541" s="0"/>
      <c r="FN3541" s="0"/>
      <c r="FO3541" s="0"/>
      <c r="FP3541" s="0"/>
      <c r="FQ3541" s="0"/>
      <c r="FR3541" s="0"/>
      <c r="FS3541" s="0"/>
      <c r="FT3541" s="0"/>
      <c r="FU3541" s="0"/>
      <c r="FV3541" s="0"/>
      <c r="FW3541" s="0"/>
      <c r="FX3541" s="0"/>
      <c r="FY3541" s="0"/>
      <c r="FZ3541" s="0"/>
      <c r="GA3541" s="0"/>
      <c r="GB3541" s="0"/>
      <c r="GC3541" s="0"/>
      <c r="GD3541" s="0"/>
      <c r="GE3541" s="0"/>
      <c r="GF3541" s="0"/>
      <c r="GG3541" s="0"/>
      <c r="GH3541" s="0"/>
      <c r="GI3541" s="0"/>
      <c r="GJ3541" s="0"/>
      <c r="GK3541" s="0"/>
      <c r="GL3541" s="0"/>
      <c r="GM3541" s="0"/>
      <c r="GN3541" s="0"/>
      <c r="GO3541" s="0"/>
      <c r="GP3541" s="0"/>
      <c r="GQ3541" s="0"/>
      <c r="GR3541" s="0"/>
      <c r="GS3541" s="0"/>
      <c r="GT3541" s="0"/>
      <c r="GU3541" s="0"/>
      <c r="GV3541" s="0"/>
      <c r="GW3541" s="0"/>
      <c r="GX3541" s="0"/>
      <c r="GY3541" s="0"/>
      <c r="GZ3541" s="0"/>
      <c r="HA3541" s="0"/>
      <c r="HB3541" s="0"/>
      <c r="HC3541" s="0"/>
      <c r="HD3541" s="0"/>
      <c r="HE3541" s="0"/>
      <c r="HF3541" s="0"/>
      <c r="HG3541" s="0"/>
      <c r="HH3541" s="0"/>
      <c r="HI3541" s="0"/>
      <c r="HJ3541" s="0"/>
      <c r="HK3541" s="0"/>
      <c r="HL3541" s="0"/>
      <c r="HM3541" s="0"/>
      <c r="HN3541" s="0"/>
      <c r="HO3541" s="0"/>
      <c r="HP3541" s="0"/>
      <c r="HQ3541" s="0"/>
      <c r="HR3541" s="0"/>
      <c r="HS3541" s="0"/>
      <c r="HT3541" s="0"/>
      <c r="HU3541" s="0"/>
      <c r="HV3541" s="0"/>
      <c r="HW3541" s="0"/>
      <c r="HX3541" s="0"/>
      <c r="HY3541" s="0"/>
      <c r="HZ3541" s="0"/>
      <c r="IA3541" s="0"/>
      <c r="IB3541" s="0"/>
      <c r="IC3541" s="0"/>
      <c r="ID3541" s="0"/>
      <c r="IE3541" s="0"/>
      <c r="IF3541" s="0"/>
      <c r="IG3541" s="0"/>
      <c r="IH3541" s="0"/>
      <c r="II3541" s="0"/>
      <c r="IJ3541" s="0"/>
      <c r="IK3541" s="0"/>
      <c r="IL3541" s="0"/>
      <c r="IM3541" s="0"/>
      <c r="IN3541" s="0"/>
      <c r="IO3541" s="0"/>
      <c r="IP3541" s="0"/>
      <c r="IQ3541" s="0"/>
      <c r="IR3541" s="0"/>
      <c r="IS3541" s="0"/>
      <c r="IT3541" s="0"/>
      <c r="IU3541" s="0"/>
      <c r="IV3541" s="0"/>
      <c r="IW3541" s="0"/>
      <c r="IX3541" s="0"/>
      <c r="IY3541" s="0"/>
      <c r="IZ3541" s="0"/>
      <c r="AMH3541" s="13"/>
    </row>
    <row r="3542" customFormat="false" ht="13.8" hidden="false" customHeight="false" outlineLevel="0" collapsed="false">
      <c r="A3542" s="27" t="n">
        <v>40403610</v>
      </c>
      <c r="B3542" s="28" t="s">
        <v>3571</v>
      </c>
      <c r="C3542" s="29" t="n">
        <v>0.1</v>
      </c>
      <c r="D3542" s="29" t="s">
        <v>2637</v>
      </c>
      <c r="E3542" s="27" t="s">
        <v>50</v>
      </c>
      <c r="F3542" s="19" t="n">
        <f aca="false">IF(C3542="",VLOOKUP(E3542,'PORTE E UCO'!$A$5:$D$46,4,0),VLOOKUP(E3542,'PORTE E UCO'!$A$5:$D$46,4,0)*C3542)</f>
        <v>1.7661556</v>
      </c>
      <c r="G3542" s="30" t="n">
        <v>0.5</v>
      </c>
      <c r="H3542" s="21" t="n">
        <f aca="false">G3542*$R$2</f>
        <v>9.836816</v>
      </c>
      <c r="I3542" s="27" t="n">
        <v>0</v>
      </c>
      <c r="J3542" s="22" t="str">
        <f aca="false">IF(I3542&gt;=1,F3542*$J$2,"")</f>
        <v/>
      </c>
      <c r="K3542" s="22" t="str">
        <f aca="false">IF(I3542&gt;=2,F3542*$K$2,"")</f>
        <v/>
      </c>
      <c r="L3542" s="22" t="str">
        <f aca="false">IF(I3542&gt;=3,F3542*$L$2,"")</f>
        <v/>
      </c>
      <c r="M3542" s="22" t="str">
        <f aca="false">IF(I3542&gt;=4,F3542*$M$2,"")</f>
        <v/>
      </c>
      <c r="N3542" s="27" t="n">
        <v>0</v>
      </c>
      <c r="O3542" s="27" t="n">
        <v>0</v>
      </c>
      <c r="P3542" s="31" t="n">
        <v>0</v>
      </c>
      <c r="Q3542" s="32"/>
      <c r="R3542" s="38"/>
      <c r="S3542" s="25" t="n">
        <f aca="false">SUM(F3542,H3542,J3542,K3542,L3542,M3542)</f>
        <v>11.6029716</v>
      </c>
      <c r="T3542" s="25" t="n">
        <f aca="false">SUM(F3542,H3542,J3542,K3542,L3542,M3542,Q3542)</f>
        <v>11.6029716</v>
      </c>
      <c r="U3542" s="0"/>
      <c r="V3542" s="0"/>
      <c r="W3542" s="0"/>
      <c r="X3542" s="0"/>
      <c r="Y3542" s="0"/>
      <c r="Z3542" s="0"/>
      <c r="AA3542" s="0"/>
      <c r="AB3542" s="0"/>
      <c r="AC3542" s="0"/>
      <c r="AD3542" s="0"/>
      <c r="AE3542" s="0"/>
      <c r="AF3542" s="0"/>
      <c r="AG3542" s="0"/>
      <c r="AH3542" s="0"/>
      <c r="AI3542" s="0"/>
      <c r="AJ3542" s="0"/>
      <c r="AK3542" s="0"/>
      <c r="AL3542" s="0"/>
      <c r="AM3542" s="0"/>
      <c r="AN3542" s="0"/>
      <c r="AO3542" s="0"/>
      <c r="AP3542" s="0"/>
      <c r="AQ3542" s="0"/>
      <c r="AR3542" s="0"/>
      <c r="AS3542" s="0"/>
      <c r="AT3542" s="0"/>
      <c r="AU3542" s="0"/>
      <c r="AV3542" s="0"/>
      <c r="AW3542" s="0"/>
      <c r="AX3542" s="0"/>
      <c r="AY3542" s="0"/>
      <c r="AZ3542" s="0"/>
      <c r="BA3542" s="0"/>
      <c r="BB3542" s="0"/>
      <c r="BC3542" s="0"/>
      <c r="BD3542" s="0"/>
      <c r="BE3542" s="0"/>
      <c r="BF3542" s="0"/>
      <c r="BG3542" s="0"/>
      <c r="BH3542" s="0"/>
      <c r="BI3542" s="0"/>
      <c r="BJ3542" s="0"/>
      <c r="BK3542" s="0"/>
      <c r="BL3542" s="0"/>
      <c r="BM3542" s="0"/>
      <c r="BN3542" s="0"/>
      <c r="BO3542" s="0"/>
      <c r="BP3542" s="0"/>
      <c r="BQ3542" s="0"/>
      <c r="BR3542" s="0"/>
      <c r="BS3542" s="0"/>
      <c r="BT3542" s="0"/>
      <c r="BU3542" s="0"/>
      <c r="BV3542" s="0"/>
      <c r="BW3542" s="0"/>
      <c r="BX3542" s="0"/>
      <c r="BY3542" s="0"/>
      <c r="BZ3542" s="0"/>
      <c r="CA3542" s="0"/>
      <c r="CB3542" s="0"/>
      <c r="CC3542" s="0"/>
      <c r="CD3542" s="0"/>
      <c r="CE3542" s="0"/>
      <c r="CF3542" s="0"/>
      <c r="CG3542" s="0"/>
      <c r="CH3542" s="0"/>
      <c r="CI3542" s="0"/>
      <c r="CJ3542" s="0"/>
      <c r="CK3542" s="0"/>
      <c r="CL3542" s="0"/>
      <c r="CM3542" s="0"/>
      <c r="CN3542" s="0"/>
      <c r="CO3542" s="0"/>
      <c r="CP3542" s="0"/>
      <c r="CQ3542" s="0"/>
      <c r="CR3542" s="0"/>
      <c r="CS3542" s="0"/>
      <c r="CT3542" s="0"/>
      <c r="CU3542" s="0"/>
      <c r="CV3542" s="0"/>
      <c r="CW3542" s="0"/>
      <c r="CX3542" s="0"/>
      <c r="CY3542" s="0"/>
      <c r="CZ3542" s="0"/>
      <c r="DA3542" s="0"/>
      <c r="DB3542" s="0"/>
      <c r="DC3542" s="0"/>
      <c r="DD3542" s="0"/>
      <c r="DE3542" s="0"/>
      <c r="DF3542" s="0"/>
      <c r="DG3542" s="0"/>
      <c r="DH3542" s="0"/>
      <c r="DI3542" s="0"/>
      <c r="DJ3542" s="0"/>
      <c r="DK3542" s="0"/>
      <c r="DL3542" s="0"/>
      <c r="DM3542" s="0"/>
      <c r="DN3542" s="0"/>
      <c r="DO3542" s="0"/>
      <c r="DP3542" s="0"/>
      <c r="DQ3542" s="0"/>
      <c r="DR3542" s="0"/>
      <c r="DS3542" s="0"/>
      <c r="DT3542" s="0"/>
      <c r="DU3542" s="0"/>
      <c r="DV3542" s="0"/>
      <c r="DW3542" s="0"/>
      <c r="DX3542" s="0"/>
      <c r="DY3542" s="0"/>
      <c r="DZ3542" s="0"/>
      <c r="EA3542" s="0"/>
      <c r="EB3542" s="0"/>
      <c r="EC3542" s="0"/>
      <c r="ED3542" s="0"/>
      <c r="EE3542" s="0"/>
      <c r="EF3542" s="0"/>
      <c r="EG3542" s="0"/>
      <c r="EH3542" s="0"/>
      <c r="EI3542" s="0"/>
      <c r="EJ3542" s="0"/>
      <c r="EK3542" s="0"/>
      <c r="EL3542" s="0"/>
      <c r="EM3542" s="0"/>
      <c r="EN3542" s="0"/>
      <c r="EO3542" s="0"/>
      <c r="EP3542" s="0"/>
      <c r="EQ3542" s="0"/>
      <c r="ER3542" s="0"/>
      <c r="ES3542" s="0"/>
      <c r="ET3542" s="0"/>
      <c r="EU3542" s="0"/>
      <c r="EV3542" s="0"/>
      <c r="EW3542" s="0"/>
      <c r="EX3542" s="0"/>
      <c r="EY3542" s="0"/>
      <c r="EZ3542" s="0"/>
      <c r="FA3542" s="0"/>
      <c r="FB3542" s="0"/>
      <c r="FC3542" s="0"/>
      <c r="FD3542" s="0"/>
      <c r="FE3542" s="0"/>
      <c r="FF3542" s="0"/>
      <c r="FG3542" s="0"/>
      <c r="FH3542" s="0"/>
      <c r="FI3542" s="0"/>
      <c r="FJ3542" s="0"/>
      <c r="FK3542" s="0"/>
      <c r="FL3542" s="0"/>
      <c r="FM3542" s="0"/>
      <c r="FN3542" s="0"/>
      <c r="FO3542" s="0"/>
      <c r="FP3542" s="0"/>
      <c r="FQ3542" s="0"/>
      <c r="FR3542" s="0"/>
      <c r="FS3542" s="0"/>
      <c r="FT3542" s="0"/>
      <c r="FU3542" s="0"/>
      <c r="FV3542" s="0"/>
      <c r="FW3542" s="0"/>
      <c r="FX3542" s="0"/>
      <c r="FY3542" s="0"/>
      <c r="FZ3542" s="0"/>
      <c r="GA3542" s="0"/>
      <c r="GB3542" s="0"/>
      <c r="GC3542" s="0"/>
      <c r="GD3542" s="0"/>
      <c r="GE3542" s="0"/>
      <c r="GF3542" s="0"/>
      <c r="GG3542" s="0"/>
      <c r="GH3542" s="0"/>
      <c r="GI3542" s="0"/>
      <c r="GJ3542" s="0"/>
      <c r="GK3542" s="0"/>
      <c r="GL3542" s="0"/>
      <c r="GM3542" s="0"/>
      <c r="GN3542" s="0"/>
      <c r="GO3542" s="0"/>
      <c r="GP3542" s="0"/>
      <c r="GQ3542" s="0"/>
      <c r="GR3542" s="0"/>
      <c r="GS3542" s="0"/>
      <c r="GT3542" s="0"/>
      <c r="GU3542" s="0"/>
      <c r="GV3542" s="0"/>
      <c r="GW3542" s="0"/>
      <c r="GX3542" s="0"/>
      <c r="GY3542" s="0"/>
      <c r="GZ3542" s="0"/>
      <c r="HA3542" s="0"/>
      <c r="HB3542" s="0"/>
      <c r="HC3542" s="0"/>
      <c r="HD3542" s="0"/>
      <c r="HE3542" s="0"/>
      <c r="HF3542" s="0"/>
      <c r="HG3542" s="0"/>
      <c r="HH3542" s="0"/>
      <c r="HI3542" s="0"/>
      <c r="HJ3542" s="0"/>
      <c r="HK3542" s="0"/>
      <c r="HL3542" s="0"/>
      <c r="HM3542" s="0"/>
      <c r="HN3542" s="0"/>
      <c r="HO3542" s="0"/>
      <c r="HP3542" s="0"/>
      <c r="HQ3542" s="0"/>
      <c r="HR3542" s="0"/>
      <c r="HS3542" s="0"/>
      <c r="HT3542" s="0"/>
      <c r="HU3542" s="0"/>
      <c r="HV3542" s="0"/>
      <c r="HW3542" s="0"/>
      <c r="HX3542" s="0"/>
      <c r="HY3542" s="0"/>
      <c r="HZ3542" s="0"/>
      <c r="IA3542" s="0"/>
      <c r="IB3542" s="0"/>
      <c r="IC3542" s="0"/>
      <c r="ID3542" s="0"/>
      <c r="IE3542" s="0"/>
      <c r="IF3542" s="0"/>
      <c r="IG3542" s="0"/>
      <c r="IH3542" s="0"/>
      <c r="II3542" s="0"/>
      <c r="IJ3542" s="0"/>
      <c r="IK3542" s="0"/>
      <c r="IL3542" s="0"/>
      <c r="IM3542" s="0"/>
      <c r="IN3542" s="0"/>
      <c r="IO3542" s="0"/>
      <c r="IP3542" s="0"/>
      <c r="IQ3542" s="0"/>
      <c r="IR3542" s="0"/>
      <c r="IS3542" s="0"/>
      <c r="IT3542" s="0"/>
      <c r="IU3542" s="0"/>
      <c r="IV3542" s="0"/>
      <c r="IW3542" s="0"/>
      <c r="IX3542" s="0"/>
      <c r="IY3542" s="0"/>
      <c r="IZ3542" s="0"/>
      <c r="AMH3542" s="13"/>
    </row>
    <row r="3543" customFormat="false" ht="21.65" hidden="false" customHeight="false" outlineLevel="0" collapsed="false">
      <c r="A3543" s="16" t="n">
        <v>40404250</v>
      </c>
      <c r="B3543" s="17" t="s">
        <v>3572</v>
      </c>
      <c r="C3543" s="18"/>
      <c r="D3543" s="18"/>
      <c r="E3543" s="16" t="s">
        <v>59</v>
      </c>
      <c r="F3543" s="19" t="n">
        <f aca="false">IF(C3543="",VLOOKUP(E3543,'PORTE E UCO'!$A$5:$D$46,4,0),VLOOKUP(E3543,'PORTE E UCO'!$A$5:$D$46,4,0)*C3543)</f>
        <v>349.26794</v>
      </c>
      <c r="G3543" s="20"/>
      <c r="H3543" s="21" t="n">
        <f aca="false">G3543*$R$2</f>
        <v>0</v>
      </c>
      <c r="I3543" s="16" t="n">
        <v>0</v>
      </c>
      <c r="J3543" s="22" t="str">
        <f aca="false">IF(I3543&gt;=1,F3543*$J$2,"")</f>
        <v/>
      </c>
      <c r="K3543" s="22" t="str">
        <f aca="false">IF(I3543&gt;=2,F3543*$K$2,"")</f>
        <v/>
      </c>
      <c r="L3543" s="22" t="str">
        <f aca="false">IF(I3543&gt;=3,F3543*$L$2,"")</f>
        <v/>
      </c>
      <c r="M3543" s="22" t="str">
        <f aca="false">IF(I3543&gt;=4,F3543*$M$2,"")</f>
        <v/>
      </c>
      <c r="N3543" s="16" t="n">
        <v>0</v>
      </c>
      <c r="O3543" s="16" t="n">
        <v>0</v>
      </c>
      <c r="P3543" s="23" t="n">
        <v>0</v>
      </c>
      <c r="Q3543" s="22"/>
      <c r="R3543" s="38"/>
      <c r="S3543" s="25" t="n">
        <f aca="false">SUM(F3543,H3543,J3543,K3543,L3543,M3543)</f>
        <v>349.26794</v>
      </c>
      <c r="T3543" s="25" t="n">
        <f aca="false">SUM(F3543,H3543,J3543,K3543,L3543,M3543,Q3543)</f>
        <v>349.26794</v>
      </c>
      <c r="U3543" s="0"/>
      <c r="V3543" s="0"/>
      <c r="W3543" s="0"/>
      <c r="X3543" s="0"/>
      <c r="Y3543" s="0"/>
      <c r="Z3543" s="0"/>
      <c r="AA3543" s="0"/>
      <c r="AB3543" s="0"/>
      <c r="AC3543" s="0"/>
      <c r="AD3543" s="0"/>
      <c r="AE3543" s="0"/>
      <c r="AF3543" s="0"/>
      <c r="AG3543" s="0"/>
      <c r="AH3543" s="0"/>
      <c r="AI3543" s="0"/>
      <c r="AJ3543" s="0"/>
      <c r="AK3543" s="0"/>
      <c r="AL3543" s="0"/>
      <c r="AM3543" s="0"/>
      <c r="AN3543" s="0"/>
      <c r="AO3543" s="0"/>
      <c r="AP3543" s="0"/>
      <c r="AQ3543" s="0"/>
      <c r="AR3543" s="0"/>
      <c r="AS3543" s="0"/>
      <c r="AT3543" s="0"/>
      <c r="AU3543" s="0"/>
      <c r="AV3543" s="0"/>
      <c r="AW3543" s="0"/>
      <c r="AX3543" s="0"/>
      <c r="AY3543" s="0"/>
      <c r="AZ3543" s="0"/>
      <c r="BA3543" s="0"/>
      <c r="BB3543" s="0"/>
      <c r="BC3543" s="0"/>
      <c r="BD3543" s="0"/>
      <c r="BE3543" s="0"/>
      <c r="BF3543" s="0"/>
      <c r="BG3543" s="0"/>
      <c r="BH3543" s="0"/>
      <c r="BI3543" s="0"/>
      <c r="BJ3543" s="0"/>
      <c r="BK3543" s="0"/>
      <c r="BL3543" s="0"/>
      <c r="BM3543" s="0"/>
      <c r="BN3543" s="0"/>
      <c r="BO3543" s="0"/>
      <c r="BP3543" s="0"/>
      <c r="BQ3543" s="0"/>
      <c r="BR3543" s="0"/>
      <c r="BS3543" s="0"/>
      <c r="BT3543" s="0"/>
      <c r="BU3543" s="0"/>
      <c r="BV3543" s="0"/>
      <c r="BW3543" s="0"/>
      <c r="BX3543" s="0"/>
      <c r="BY3543" s="0"/>
      <c r="BZ3543" s="0"/>
      <c r="CA3543" s="0"/>
      <c r="CB3543" s="0"/>
      <c r="CC3543" s="0"/>
      <c r="CD3543" s="0"/>
      <c r="CE3543" s="0"/>
      <c r="CF3543" s="0"/>
      <c r="CG3543" s="0"/>
      <c r="CH3543" s="0"/>
      <c r="CI3543" s="0"/>
      <c r="CJ3543" s="0"/>
      <c r="CK3543" s="0"/>
      <c r="CL3543" s="0"/>
      <c r="CM3543" s="0"/>
      <c r="CN3543" s="0"/>
      <c r="CO3543" s="0"/>
      <c r="CP3543" s="0"/>
      <c r="CQ3543" s="0"/>
      <c r="CR3543" s="0"/>
      <c r="CS3543" s="0"/>
      <c r="CT3543" s="0"/>
      <c r="CU3543" s="0"/>
      <c r="CV3543" s="0"/>
      <c r="CW3543" s="0"/>
      <c r="CX3543" s="0"/>
      <c r="CY3543" s="0"/>
      <c r="CZ3543" s="0"/>
      <c r="DA3543" s="0"/>
      <c r="DB3543" s="0"/>
      <c r="DC3543" s="0"/>
      <c r="DD3543" s="0"/>
      <c r="DE3543" s="0"/>
      <c r="DF3543" s="0"/>
      <c r="DG3543" s="0"/>
      <c r="DH3543" s="0"/>
      <c r="DI3543" s="0"/>
      <c r="DJ3543" s="0"/>
      <c r="DK3543" s="0"/>
      <c r="DL3543" s="0"/>
      <c r="DM3543" s="0"/>
      <c r="DN3543" s="0"/>
      <c r="DO3543" s="0"/>
      <c r="DP3543" s="0"/>
      <c r="DQ3543" s="0"/>
      <c r="DR3543" s="0"/>
      <c r="DS3543" s="0"/>
      <c r="DT3543" s="0"/>
      <c r="DU3543" s="0"/>
      <c r="DV3543" s="0"/>
      <c r="DW3543" s="0"/>
      <c r="DX3543" s="0"/>
      <c r="DY3543" s="0"/>
      <c r="DZ3543" s="0"/>
      <c r="EA3543" s="0"/>
      <c r="EB3543" s="0"/>
      <c r="EC3543" s="0"/>
      <c r="ED3543" s="0"/>
      <c r="EE3543" s="0"/>
      <c r="EF3543" s="0"/>
      <c r="EG3543" s="0"/>
      <c r="EH3543" s="0"/>
      <c r="EI3543" s="0"/>
      <c r="EJ3543" s="0"/>
      <c r="EK3543" s="0"/>
      <c r="EL3543" s="0"/>
      <c r="EM3543" s="0"/>
      <c r="EN3543" s="0"/>
      <c r="EO3543" s="0"/>
      <c r="EP3543" s="0"/>
      <c r="EQ3543" s="0"/>
      <c r="ER3543" s="0"/>
      <c r="ES3543" s="0"/>
      <c r="ET3543" s="0"/>
      <c r="EU3543" s="0"/>
      <c r="EV3543" s="0"/>
      <c r="EW3543" s="0"/>
      <c r="EX3543" s="0"/>
      <c r="EY3543" s="0"/>
      <c r="EZ3543" s="0"/>
      <c r="FA3543" s="0"/>
      <c r="FB3543" s="0"/>
      <c r="FC3543" s="0"/>
      <c r="FD3543" s="0"/>
      <c r="FE3543" s="0"/>
      <c r="FF3543" s="0"/>
      <c r="FG3543" s="0"/>
      <c r="FH3543" s="0"/>
      <c r="FI3543" s="0"/>
      <c r="FJ3543" s="0"/>
      <c r="FK3543" s="0"/>
      <c r="FL3543" s="0"/>
      <c r="FM3543" s="0"/>
      <c r="FN3543" s="0"/>
      <c r="FO3543" s="0"/>
      <c r="FP3543" s="0"/>
      <c r="FQ3543" s="0"/>
      <c r="FR3543" s="0"/>
      <c r="FS3543" s="0"/>
      <c r="FT3543" s="0"/>
      <c r="FU3543" s="0"/>
      <c r="FV3543" s="0"/>
      <c r="FW3543" s="0"/>
      <c r="FX3543" s="0"/>
      <c r="FY3543" s="0"/>
      <c r="FZ3543" s="0"/>
      <c r="GA3543" s="0"/>
      <c r="GB3543" s="0"/>
      <c r="GC3543" s="0"/>
      <c r="GD3543" s="0"/>
      <c r="GE3543" s="0"/>
      <c r="GF3543" s="0"/>
      <c r="GG3543" s="0"/>
      <c r="GH3543" s="0"/>
      <c r="GI3543" s="0"/>
      <c r="GJ3543" s="0"/>
      <c r="GK3543" s="0"/>
      <c r="GL3543" s="0"/>
      <c r="GM3543" s="0"/>
      <c r="GN3543" s="0"/>
      <c r="GO3543" s="0"/>
      <c r="GP3543" s="0"/>
      <c r="GQ3543" s="0"/>
      <c r="GR3543" s="0"/>
      <c r="GS3543" s="0"/>
      <c r="GT3543" s="0"/>
      <c r="GU3543" s="0"/>
      <c r="GV3543" s="0"/>
      <c r="GW3543" s="0"/>
      <c r="GX3543" s="0"/>
      <c r="GY3543" s="0"/>
      <c r="GZ3543" s="0"/>
      <c r="HA3543" s="0"/>
      <c r="HB3543" s="0"/>
      <c r="HC3543" s="0"/>
      <c r="HD3543" s="0"/>
      <c r="HE3543" s="0"/>
      <c r="HF3543" s="0"/>
      <c r="HG3543" s="0"/>
      <c r="HH3543" s="0"/>
      <c r="HI3543" s="0"/>
      <c r="HJ3543" s="0"/>
      <c r="HK3543" s="0"/>
      <c r="HL3543" s="0"/>
      <c r="HM3543" s="0"/>
      <c r="HN3543" s="0"/>
      <c r="HO3543" s="0"/>
      <c r="HP3543" s="0"/>
      <c r="HQ3543" s="0"/>
      <c r="HR3543" s="0"/>
      <c r="HS3543" s="0"/>
      <c r="HT3543" s="0"/>
      <c r="HU3543" s="0"/>
      <c r="HV3543" s="0"/>
      <c r="HW3543" s="0"/>
      <c r="HX3543" s="0"/>
      <c r="HY3543" s="0"/>
      <c r="HZ3543" s="0"/>
      <c r="IA3543" s="0"/>
      <c r="IB3543" s="0"/>
      <c r="IC3543" s="0"/>
      <c r="ID3543" s="0"/>
      <c r="IE3543" s="0"/>
      <c r="IF3543" s="0"/>
      <c r="IG3543" s="0"/>
      <c r="IH3543" s="0"/>
      <c r="II3543" s="0"/>
      <c r="IJ3543" s="0"/>
      <c r="IK3543" s="0"/>
      <c r="IL3543" s="0"/>
      <c r="IM3543" s="0"/>
      <c r="IN3543" s="0"/>
      <c r="IO3543" s="0"/>
      <c r="IP3543" s="0"/>
      <c r="IQ3543" s="0"/>
      <c r="IR3543" s="0"/>
      <c r="IS3543" s="0"/>
      <c r="IT3543" s="0"/>
      <c r="IU3543" s="0"/>
      <c r="IV3543" s="0"/>
      <c r="IW3543" s="0"/>
      <c r="IX3543" s="0"/>
      <c r="IY3543" s="0"/>
      <c r="IZ3543" s="0"/>
      <c r="AMH3543" s="13"/>
    </row>
    <row r="3544" customFormat="false" ht="13.8" hidden="false" customHeight="false" outlineLevel="0" collapsed="false">
      <c r="A3544" s="27" t="n">
        <v>40403688</v>
      </c>
      <c r="B3544" s="28" t="s">
        <v>3573</v>
      </c>
      <c r="C3544" s="29" t="n">
        <v>0.1</v>
      </c>
      <c r="D3544" s="29" t="s">
        <v>2637</v>
      </c>
      <c r="E3544" s="27" t="s">
        <v>50</v>
      </c>
      <c r="F3544" s="19" t="n">
        <f aca="false">IF(C3544="",VLOOKUP(E3544,'PORTE E UCO'!$A$5:$D$46,4,0),VLOOKUP(E3544,'PORTE E UCO'!$A$5:$D$46,4,0)*C3544)</f>
        <v>1.7661556</v>
      </c>
      <c r="G3544" s="30" t="n">
        <v>0.8</v>
      </c>
      <c r="H3544" s="21" t="n">
        <f aca="false">G3544*$R$2</f>
        <v>15.7389056</v>
      </c>
      <c r="I3544" s="27" t="n">
        <v>0</v>
      </c>
      <c r="J3544" s="22" t="str">
        <f aca="false">IF(I3544&gt;=1,F3544*$J$2,"")</f>
        <v/>
      </c>
      <c r="K3544" s="22" t="str">
        <f aca="false">IF(I3544&gt;=2,F3544*$K$2,"")</f>
        <v/>
      </c>
      <c r="L3544" s="22" t="str">
        <f aca="false">IF(I3544&gt;=3,F3544*$L$2,"")</f>
        <v/>
      </c>
      <c r="M3544" s="22" t="str">
        <f aca="false">IF(I3544&gt;=4,F3544*$M$2,"")</f>
        <v/>
      </c>
      <c r="N3544" s="27" t="n">
        <v>0</v>
      </c>
      <c r="O3544" s="27" t="n">
        <v>0</v>
      </c>
      <c r="P3544" s="31" t="n">
        <v>0</v>
      </c>
      <c r="Q3544" s="32"/>
      <c r="R3544" s="38"/>
      <c r="S3544" s="25" t="n">
        <f aca="false">SUM(F3544,H3544,J3544,K3544,L3544,M3544)</f>
        <v>17.5050612</v>
      </c>
      <c r="T3544" s="25" t="n">
        <f aca="false">SUM(F3544,H3544,J3544,K3544,L3544,M3544,Q3544)</f>
        <v>17.5050612</v>
      </c>
      <c r="U3544" s="0"/>
      <c r="V3544" s="0"/>
      <c r="W3544" s="0"/>
      <c r="X3544" s="0"/>
      <c r="Y3544" s="0"/>
      <c r="Z3544" s="0"/>
      <c r="AA3544" s="0"/>
      <c r="AB3544" s="0"/>
      <c r="AC3544" s="0"/>
      <c r="AD3544" s="0"/>
      <c r="AE3544" s="0"/>
      <c r="AF3544" s="0"/>
      <c r="AG3544" s="0"/>
      <c r="AH3544" s="0"/>
      <c r="AI3544" s="0"/>
      <c r="AJ3544" s="0"/>
      <c r="AK3544" s="0"/>
      <c r="AL3544" s="0"/>
      <c r="AM3544" s="0"/>
      <c r="AN3544" s="0"/>
      <c r="AO3544" s="0"/>
      <c r="AP3544" s="0"/>
      <c r="AQ3544" s="0"/>
      <c r="AR3544" s="0"/>
      <c r="AS3544" s="0"/>
      <c r="AT3544" s="0"/>
      <c r="AU3544" s="0"/>
      <c r="AV3544" s="0"/>
      <c r="AW3544" s="0"/>
      <c r="AX3544" s="0"/>
      <c r="AY3544" s="0"/>
      <c r="AZ3544" s="0"/>
      <c r="BA3544" s="0"/>
      <c r="BB3544" s="0"/>
      <c r="BC3544" s="0"/>
      <c r="BD3544" s="0"/>
      <c r="BE3544" s="0"/>
      <c r="BF3544" s="0"/>
      <c r="BG3544" s="0"/>
      <c r="BH3544" s="0"/>
      <c r="BI3544" s="0"/>
      <c r="BJ3544" s="0"/>
      <c r="BK3544" s="0"/>
      <c r="BL3544" s="0"/>
      <c r="BM3544" s="0"/>
      <c r="BN3544" s="0"/>
      <c r="BO3544" s="0"/>
      <c r="BP3544" s="0"/>
      <c r="BQ3544" s="0"/>
      <c r="BR3544" s="0"/>
      <c r="BS3544" s="0"/>
      <c r="BT3544" s="0"/>
      <c r="BU3544" s="0"/>
      <c r="BV3544" s="0"/>
      <c r="BW3544" s="0"/>
      <c r="BX3544" s="0"/>
      <c r="BY3544" s="0"/>
      <c r="BZ3544" s="0"/>
      <c r="CA3544" s="0"/>
      <c r="CB3544" s="0"/>
      <c r="CC3544" s="0"/>
      <c r="CD3544" s="0"/>
      <c r="CE3544" s="0"/>
      <c r="CF3544" s="0"/>
      <c r="CG3544" s="0"/>
      <c r="CH3544" s="0"/>
      <c r="CI3544" s="0"/>
      <c r="CJ3544" s="0"/>
      <c r="CK3544" s="0"/>
      <c r="CL3544" s="0"/>
      <c r="CM3544" s="0"/>
      <c r="CN3544" s="0"/>
      <c r="CO3544" s="0"/>
      <c r="CP3544" s="0"/>
      <c r="CQ3544" s="0"/>
      <c r="CR3544" s="0"/>
      <c r="CS3544" s="0"/>
      <c r="CT3544" s="0"/>
      <c r="CU3544" s="0"/>
      <c r="CV3544" s="0"/>
      <c r="CW3544" s="0"/>
      <c r="CX3544" s="0"/>
      <c r="CY3544" s="0"/>
      <c r="CZ3544" s="0"/>
      <c r="DA3544" s="0"/>
      <c r="DB3544" s="0"/>
      <c r="DC3544" s="0"/>
      <c r="DD3544" s="0"/>
      <c r="DE3544" s="0"/>
      <c r="DF3544" s="0"/>
      <c r="DG3544" s="0"/>
      <c r="DH3544" s="0"/>
      <c r="DI3544" s="0"/>
      <c r="DJ3544" s="0"/>
      <c r="DK3544" s="0"/>
      <c r="DL3544" s="0"/>
      <c r="DM3544" s="0"/>
      <c r="DN3544" s="0"/>
      <c r="DO3544" s="0"/>
      <c r="DP3544" s="0"/>
      <c r="DQ3544" s="0"/>
      <c r="DR3544" s="0"/>
      <c r="DS3544" s="0"/>
      <c r="DT3544" s="0"/>
      <c r="DU3544" s="0"/>
      <c r="DV3544" s="0"/>
      <c r="DW3544" s="0"/>
      <c r="DX3544" s="0"/>
      <c r="DY3544" s="0"/>
      <c r="DZ3544" s="0"/>
      <c r="EA3544" s="0"/>
      <c r="EB3544" s="0"/>
      <c r="EC3544" s="0"/>
      <c r="ED3544" s="0"/>
      <c r="EE3544" s="0"/>
      <c r="EF3544" s="0"/>
      <c r="EG3544" s="0"/>
      <c r="EH3544" s="0"/>
      <c r="EI3544" s="0"/>
      <c r="EJ3544" s="0"/>
      <c r="EK3544" s="0"/>
      <c r="EL3544" s="0"/>
      <c r="EM3544" s="0"/>
      <c r="EN3544" s="0"/>
      <c r="EO3544" s="0"/>
      <c r="EP3544" s="0"/>
      <c r="EQ3544" s="0"/>
      <c r="ER3544" s="0"/>
      <c r="ES3544" s="0"/>
      <c r="ET3544" s="0"/>
      <c r="EU3544" s="0"/>
      <c r="EV3544" s="0"/>
      <c r="EW3544" s="0"/>
      <c r="EX3544" s="0"/>
      <c r="EY3544" s="0"/>
      <c r="EZ3544" s="0"/>
      <c r="FA3544" s="0"/>
      <c r="FB3544" s="0"/>
      <c r="FC3544" s="0"/>
      <c r="FD3544" s="0"/>
      <c r="FE3544" s="0"/>
      <c r="FF3544" s="0"/>
      <c r="FG3544" s="0"/>
      <c r="FH3544" s="0"/>
      <c r="FI3544" s="0"/>
      <c r="FJ3544" s="0"/>
      <c r="FK3544" s="0"/>
      <c r="FL3544" s="0"/>
      <c r="FM3544" s="0"/>
      <c r="FN3544" s="0"/>
      <c r="FO3544" s="0"/>
      <c r="FP3544" s="0"/>
      <c r="FQ3544" s="0"/>
      <c r="FR3544" s="0"/>
      <c r="FS3544" s="0"/>
      <c r="FT3544" s="0"/>
      <c r="FU3544" s="0"/>
      <c r="FV3544" s="0"/>
      <c r="FW3544" s="0"/>
      <c r="FX3544" s="0"/>
      <c r="FY3544" s="0"/>
      <c r="FZ3544" s="0"/>
      <c r="GA3544" s="0"/>
      <c r="GB3544" s="0"/>
      <c r="GC3544" s="0"/>
      <c r="GD3544" s="0"/>
      <c r="GE3544" s="0"/>
      <c r="GF3544" s="0"/>
      <c r="GG3544" s="0"/>
      <c r="GH3544" s="0"/>
      <c r="GI3544" s="0"/>
      <c r="GJ3544" s="0"/>
      <c r="GK3544" s="0"/>
      <c r="GL3544" s="0"/>
      <c r="GM3544" s="0"/>
      <c r="GN3544" s="0"/>
      <c r="GO3544" s="0"/>
      <c r="GP3544" s="0"/>
      <c r="GQ3544" s="0"/>
      <c r="GR3544" s="0"/>
      <c r="GS3544" s="0"/>
      <c r="GT3544" s="0"/>
      <c r="GU3544" s="0"/>
      <c r="GV3544" s="0"/>
      <c r="GW3544" s="0"/>
      <c r="GX3544" s="0"/>
      <c r="GY3544" s="0"/>
      <c r="GZ3544" s="0"/>
      <c r="HA3544" s="0"/>
      <c r="HB3544" s="0"/>
      <c r="HC3544" s="0"/>
      <c r="HD3544" s="0"/>
      <c r="HE3544" s="0"/>
      <c r="HF3544" s="0"/>
      <c r="HG3544" s="0"/>
      <c r="HH3544" s="0"/>
      <c r="HI3544" s="0"/>
      <c r="HJ3544" s="0"/>
      <c r="HK3544" s="0"/>
      <c r="HL3544" s="0"/>
      <c r="HM3544" s="0"/>
      <c r="HN3544" s="0"/>
      <c r="HO3544" s="0"/>
      <c r="HP3544" s="0"/>
      <c r="HQ3544" s="0"/>
      <c r="HR3544" s="0"/>
      <c r="HS3544" s="0"/>
      <c r="HT3544" s="0"/>
      <c r="HU3544" s="0"/>
      <c r="HV3544" s="0"/>
      <c r="HW3544" s="0"/>
      <c r="HX3544" s="0"/>
      <c r="HY3544" s="0"/>
      <c r="HZ3544" s="0"/>
      <c r="IA3544" s="0"/>
      <c r="IB3544" s="0"/>
      <c r="IC3544" s="0"/>
      <c r="ID3544" s="0"/>
      <c r="IE3544" s="0"/>
      <c r="IF3544" s="0"/>
      <c r="IG3544" s="0"/>
      <c r="IH3544" s="0"/>
      <c r="II3544" s="0"/>
      <c r="IJ3544" s="0"/>
      <c r="IK3544" s="0"/>
      <c r="IL3544" s="0"/>
      <c r="IM3544" s="0"/>
      <c r="IN3544" s="0"/>
      <c r="IO3544" s="0"/>
      <c r="IP3544" s="0"/>
      <c r="IQ3544" s="0"/>
      <c r="IR3544" s="0"/>
      <c r="IS3544" s="0"/>
      <c r="IT3544" s="0"/>
      <c r="IU3544" s="0"/>
      <c r="IV3544" s="0"/>
      <c r="IW3544" s="0"/>
      <c r="IX3544" s="0"/>
      <c r="IY3544" s="0"/>
      <c r="IZ3544" s="0"/>
      <c r="AMH3544" s="13"/>
    </row>
    <row r="3545" customFormat="false" ht="13.8" hidden="false" customHeight="false" outlineLevel="0" collapsed="false">
      <c r="A3545" s="16" t="n">
        <v>40403696</v>
      </c>
      <c r="B3545" s="17" t="s">
        <v>3574</v>
      </c>
      <c r="C3545" s="18" t="n">
        <v>0.1</v>
      </c>
      <c r="D3545" s="18" t="s">
        <v>2637</v>
      </c>
      <c r="E3545" s="16" t="s">
        <v>50</v>
      </c>
      <c r="F3545" s="19" t="n">
        <f aca="false">IF(C3545="",VLOOKUP(E3545,'PORTE E UCO'!$A$5:$D$46,4,0),VLOOKUP(E3545,'PORTE E UCO'!$A$5:$D$46,4,0)*C3545)</f>
        <v>1.7661556</v>
      </c>
      <c r="G3545" s="20" t="n">
        <v>0.53</v>
      </c>
      <c r="H3545" s="21" t="n">
        <f aca="false">G3545*$R$2</f>
        <v>10.42702496</v>
      </c>
      <c r="I3545" s="16" t="n">
        <v>0</v>
      </c>
      <c r="J3545" s="22" t="str">
        <f aca="false">IF(I3545&gt;=1,F3545*$J$2,"")</f>
        <v/>
      </c>
      <c r="K3545" s="22" t="str">
        <f aca="false">IF(I3545&gt;=2,F3545*$K$2,"")</f>
        <v/>
      </c>
      <c r="L3545" s="22" t="str">
        <f aca="false">IF(I3545&gt;=3,F3545*$L$2,"")</f>
        <v/>
      </c>
      <c r="M3545" s="22" t="str">
        <f aca="false">IF(I3545&gt;=4,F3545*$M$2,"")</f>
        <v/>
      </c>
      <c r="N3545" s="16" t="n">
        <v>0</v>
      </c>
      <c r="O3545" s="16" t="n">
        <v>0</v>
      </c>
      <c r="P3545" s="23" t="n">
        <v>0</v>
      </c>
      <c r="Q3545" s="22"/>
      <c r="R3545" s="38"/>
      <c r="S3545" s="25" t="n">
        <f aca="false">SUM(F3545,H3545,J3545,K3545,L3545,M3545)</f>
        <v>12.19318056</v>
      </c>
      <c r="T3545" s="25" t="n">
        <f aca="false">SUM(F3545,H3545,J3545,K3545,L3545,M3545,Q3545)</f>
        <v>12.19318056</v>
      </c>
      <c r="U3545" s="0"/>
      <c r="V3545" s="0"/>
      <c r="W3545" s="0"/>
      <c r="X3545" s="0"/>
      <c r="Y3545" s="0"/>
      <c r="Z3545" s="0"/>
      <c r="AA3545" s="0"/>
      <c r="AB3545" s="0"/>
      <c r="AC3545" s="0"/>
      <c r="AD3545" s="0"/>
      <c r="AE3545" s="0"/>
      <c r="AF3545" s="0"/>
      <c r="AG3545" s="0"/>
      <c r="AH3545" s="0"/>
      <c r="AI3545" s="0"/>
      <c r="AJ3545" s="0"/>
      <c r="AK3545" s="0"/>
      <c r="AL3545" s="0"/>
      <c r="AM3545" s="0"/>
      <c r="AN3545" s="0"/>
      <c r="AO3545" s="0"/>
      <c r="AP3545" s="0"/>
      <c r="AQ3545" s="0"/>
      <c r="AR3545" s="0"/>
      <c r="AS3545" s="0"/>
      <c r="AT3545" s="0"/>
      <c r="AU3545" s="0"/>
      <c r="AV3545" s="0"/>
      <c r="AW3545" s="0"/>
      <c r="AX3545" s="0"/>
      <c r="AY3545" s="0"/>
      <c r="AZ3545" s="0"/>
      <c r="BA3545" s="0"/>
      <c r="BB3545" s="0"/>
      <c r="BC3545" s="0"/>
      <c r="BD3545" s="0"/>
      <c r="BE3545" s="0"/>
      <c r="BF3545" s="0"/>
      <c r="BG3545" s="0"/>
      <c r="BH3545" s="0"/>
      <c r="BI3545" s="0"/>
      <c r="BJ3545" s="0"/>
      <c r="BK3545" s="0"/>
      <c r="BL3545" s="0"/>
      <c r="BM3545" s="0"/>
      <c r="BN3545" s="0"/>
      <c r="BO3545" s="0"/>
      <c r="BP3545" s="0"/>
      <c r="BQ3545" s="0"/>
      <c r="BR3545" s="0"/>
      <c r="BS3545" s="0"/>
      <c r="BT3545" s="0"/>
      <c r="BU3545" s="0"/>
      <c r="BV3545" s="0"/>
      <c r="BW3545" s="0"/>
      <c r="BX3545" s="0"/>
      <c r="BY3545" s="0"/>
      <c r="BZ3545" s="0"/>
      <c r="CA3545" s="0"/>
      <c r="CB3545" s="0"/>
      <c r="CC3545" s="0"/>
      <c r="CD3545" s="0"/>
      <c r="CE3545" s="0"/>
      <c r="CF3545" s="0"/>
      <c r="CG3545" s="0"/>
      <c r="CH3545" s="0"/>
      <c r="CI3545" s="0"/>
      <c r="CJ3545" s="0"/>
      <c r="CK3545" s="0"/>
      <c r="CL3545" s="0"/>
      <c r="CM3545" s="0"/>
      <c r="CN3545" s="0"/>
      <c r="CO3545" s="0"/>
      <c r="CP3545" s="0"/>
      <c r="CQ3545" s="0"/>
      <c r="CR3545" s="0"/>
      <c r="CS3545" s="0"/>
      <c r="CT3545" s="0"/>
      <c r="CU3545" s="0"/>
      <c r="CV3545" s="0"/>
      <c r="CW3545" s="0"/>
      <c r="CX3545" s="0"/>
      <c r="CY3545" s="0"/>
      <c r="CZ3545" s="0"/>
      <c r="DA3545" s="0"/>
      <c r="DB3545" s="0"/>
      <c r="DC3545" s="0"/>
      <c r="DD3545" s="0"/>
      <c r="DE3545" s="0"/>
      <c r="DF3545" s="0"/>
      <c r="DG3545" s="0"/>
      <c r="DH3545" s="0"/>
      <c r="DI3545" s="0"/>
      <c r="DJ3545" s="0"/>
      <c r="DK3545" s="0"/>
      <c r="DL3545" s="0"/>
      <c r="DM3545" s="0"/>
      <c r="DN3545" s="0"/>
      <c r="DO3545" s="0"/>
      <c r="DP3545" s="0"/>
      <c r="DQ3545" s="0"/>
      <c r="DR3545" s="0"/>
      <c r="DS3545" s="0"/>
      <c r="DT3545" s="0"/>
      <c r="DU3545" s="0"/>
      <c r="DV3545" s="0"/>
      <c r="DW3545" s="0"/>
      <c r="DX3545" s="0"/>
      <c r="DY3545" s="0"/>
      <c r="DZ3545" s="0"/>
      <c r="EA3545" s="0"/>
      <c r="EB3545" s="0"/>
      <c r="EC3545" s="0"/>
      <c r="ED3545" s="0"/>
      <c r="EE3545" s="0"/>
      <c r="EF3545" s="0"/>
      <c r="EG3545" s="0"/>
      <c r="EH3545" s="0"/>
      <c r="EI3545" s="0"/>
      <c r="EJ3545" s="0"/>
      <c r="EK3545" s="0"/>
      <c r="EL3545" s="0"/>
      <c r="EM3545" s="0"/>
      <c r="EN3545" s="0"/>
      <c r="EO3545" s="0"/>
      <c r="EP3545" s="0"/>
      <c r="EQ3545" s="0"/>
      <c r="ER3545" s="0"/>
      <c r="ES3545" s="0"/>
      <c r="ET3545" s="0"/>
      <c r="EU3545" s="0"/>
      <c r="EV3545" s="0"/>
      <c r="EW3545" s="0"/>
      <c r="EX3545" s="0"/>
      <c r="EY3545" s="0"/>
      <c r="EZ3545" s="0"/>
      <c r="FA3545" s="0"/>
      <c r="FB3545" s="0"/>
      <c r="FC3545" s="0"/>
      <c r="FD3545" s="0"/>
      <c r="FE3545" s="0"/>
      <c r="FF3545" s="0"/>
      <c r="FG3545" s="0"/>
      <c r="FH3545" s="0"/>
      <c r="FI3545" s="0"/>
      <c r="FJ3545" s="0"/>
      <c r="FK3545" s="0"/>
      <c r="FL3545" s="0"/>
      <c r="FM3545" s="0"/>
      <c r="FN3545" s="0"/>
      <c r="FO3545" s="0"/>
      <c r="FP3545" s="0"/>
      <c r="FQ3545" s="0"/>
      <c r="FR3545" s="0"/>
      <c r="FS3545" s="0"/>
      <c r="FT3545" s="0"/>
      <c r="FU3545" s="0"/>
      <c r="FV3545" s="0"/>
      <c r="FW3545" s="0"/>
      <c r="FX3545" s="0"/>
      <c r="FY3545" s="0"/>
      <c r="FZ3545" s="0"/>
      <c r="GA3545" s="0"/>
      <c r="GB3545" s="0"/>
      <c r="GC3545" s="0"/>
      <c r="GD3545" s="0"/>
      <c r="GE3545" s="0"/>
      <c r="GF3545" s="0"/>
      <c r="GG3545" s="0"/>
      <c r="GH3545" s="0"/>
      <c r="GI3545" s="0"/>
      <c r="GJ3545" s="0"/>
      <c r="GK3545" s="0"/>
      <c r="GL3545" s="0"/>
      <c r="GM3545" s="0"/>
      <c r="GN3545" s="0"/>
      <c r="GO3545" s="0"/>
      <c r="GP3545" s="0"/>
      <c r="GQ3545" s="0"/>
      <c r="GR3545" s="0"/>
      <c r="GS3545" s="0"/>
      <c r="GT3545" s="0"/>
      <c r="GU3545" s="0"/>
      <c r="GV3545" s="0"/>
      <c r="GW3545" s="0"/>
      <c r="GX3545" s="0"/>
      <c r="GY3545" s="0"/>
      <c r="GZ3545" s="0"/>
      <c r="HA3545" s="0"/>
      <c r="HB3545" s="0"/>
      <c r="HC3545" s="0"/>
      <c r="HD3545" s="0"/>
      <c r="HE3545" s="0"/>
      <c r="HF3545" s="0"/>
      <c r="HG3545" s="0"/>
      <c r="HH3545" s="0"/>
      <c r="HI3545" s="0"/>
      <c r="HJ3545" s="0"/>
      <c r="HK3545" s="0"/>
      <c r="HL3545" s="0"/>
      <c r="HM3545" s="0"/>
      <c r="HN3545" s="0"/>
      <c r="HO3545" s="0"/>
      <c r="HP3545" s="0"/>
      <c r="HQ3545" s="0"/>
      <c r="HR3545" s="0"/>
      <c r="HS3545" s="0"/>
      <c r="HT3545" s="0"/>
      <c r="HU3545" s="0"/>
      <c r="HV3545" s="0"/>
      <c r="HW3545" s="0"/>
      <c r="HX3545" s="0"/>
      <c r="HY3545" s="0"/>
      <c r="HZ3545" s="0"/>
      <c r="IA3545" s="0"/>
      <c r="IB3545" s="0"/>
      <c r="IC3545" s="0"/>
      <c r="ID3545" s="0"/>
      <c r="IE3545" s="0"/>
      <c r="IF3545" s="0"/>
      <c r="IG3545" s="0"/>
      <c r="IH3545" s="0"/>
      <c r="II3545" s="0"/>
      <c r="IJ3545" s="0"/>
      <c r="IK3545" s="0"/>
      <c r="IL3545" s="0"/>
      <c r="IM3545" s="0"/>
      <c r="IN3545" s="0"/>
      <c r="IO3545" s="0"/>
      <c r="IP3545" s="0"/>
      <c r="IQ3545" s="0"/>
      <c r="IR3545" s="0"/>
      <c r="IS3545" s="0"/>
      <c r="IT3545" s="0"/>
      <c r="IU3545" s="0"/>
      <c r="IV3545" s="0"/>
      <c r="IW3545" s="0"/>
      <c r="IX3545" s="0"/>
      <c r="IY3545" s="0"/>
      <c r="IZ3545" s="0"/>
      <c r="AMH3545" s="13"/>
    </row>
    <row r="3546" customFormat="false" ht="14.95" hidden="false" customHeight="false" outlineLevel="0" collapsed="false">
      <c r="A3546" s="27" t="n">
        <v>40403700</v>
      </c>
      <c r="B3546" s="28" t="s">
        <v>3575</v>
      </c>
      <c r="C3546" s="29" t="n">
        <v>0.1</v>
      </c>
      <c r="D3546" s="29" t="s">
        <v>2637</v>
      </c>
      <c r="E3546" s="27" t="s">
        <v>50</v>
      </c>
      <c r="F3546" s="19" t="n">
        <f aca="false">IF(C3546="",VLOOKUP(E3546,'PORTE E UCO'!$A$5:$D$46,4,0),VLOOKUP(E3546,'PORTE E UCO'!$A$5:$D$46,4,0)*C3546)</f>
        <v>1.7661556</v>
      </c>
      <c r="G3546" s="30" t="n">
        <v>3.47</v>
      </c>
      <c r="H3546" s="21" t="n">
        <f aca="false">G3546*$R$2</f>
        <v>68.26750304</v>
      </c>
      <c r="I3546" s="27" t="n">
        <v>0</v>
      </c>
      <c r="J3546" s="22" t="str">
        <f aca="false">IF(I3546&gt;=1,F3546*$J$2,"")</f>
        <v/>
      </c>
      <c r="K3546" s="22" t="str">
        <f aca="false">IF(I3546&gt;=2,F3546*$K$2,"")</f>
        <v/>
      </c>
      <c r="L3546" s="22" t="str">
        <f aca="false">IF(I3546&gt;=3,F3546*$L$2,"")</f>
        <v/>
      </c>
      <c r="M3546" s="22" t="str">
        <f aca="false">IF(I3546&gt;=4,F3546*$M$2,"")</f>
        <v/>
      </c>
      <c r="N3546" s="27" t="n">
        <v>0</v>
      </c>
      <c r="O3546" s="27" t="n">
        <v>0</v>
      </c>
      <c r="P3546" s="31" t="n">
        <v>0</v>
      </c>
      <c r="Q3546" s="32"/>
      <c r="R3546" s="38"/>
      <c r="S3546" s="25" t="n">
        <f aca="false">SUM(F3546,H3546,J3546,K3546,L3546,M3546)</f>
        <v>70.03365864</v>
      </c>
      <c r="T3546" s="25" t="n">
        <f aca="false">SUM(F3546,H3546,J3546,K3546,L3546,M3546,Q3546)</f>
        <v>70.03365864</v>
      </c>
      <c r="U3546" s="0"/>
      <c r="V3546" s="0"/>
      <c r="W3546" s="0"/>
      <c r="X3546" s="0"/>
      <c r="Y3546" s="0"/>
      <c r="Z3546" s="0"/>
      <c r="AA3546" s="0"/>
      <c r="AB3546" s="0"/>
      <c r="AC3546" s="0"/>
      <c r="AD3546" s="0"/>
      <c r="AE3546" s="0"/>
      <c r="AF3546" s="0"/>
      <c r="AG3546" s="0"/>
      <c r="AH3546" s="0"/>
      <c r="AI3546" s="0"/>
      <c r="AJ3546" s="0"/>
      <c r="AK3546" s="0"/>
      <c r="AL3546" s="0"/>
      <c r="AM3546" s="0"/>
      <c r="AN3546" s="0"/>
      <c r="AO3546" s="0"/>
      <c r="AP3546" s="0"/>
      <c r="AQ3546" s="0"/>
      <c r="AR3546" s="0"/>
      <c r="AS3546" s="0"/>
      <c r="AT3546" s="0"/>
      <c r="AU3546" s="0"/>
      <c r="AV3546" s="0"/>
      <c r="AW3546" s="0"/>
      <c r="AX3546" s="0"/>
      <c r="AY3546" s="0"/>
      <c r="AZ3546" s="0"/>
      <c r="BA3546" s="0"/>
      <c r="BB3546" s="0"/>
      <c r="BC3546" s="0"/>
      <c r="BD3546" s="0"/>
      <c r="BE3546" s="0"/>
      <c r="BF3546" s="0"/>
      <c r="BG3546" s="0"/>
      <c r="BH3546" s="0"/>
      <c r="BI3546" s="0"/>
      <c r="BJ3546" s="0"/>
      <c r="BK3546" s="0"/>
      <c r="BL3546" s="0"/>
      <c r="BM3546" s="0"/>
      <c r="BN3546" s="0"/>
      <c r="BO3546" s="0"/>
      <c r="BP3546" s="0"/>
      <c r="BQ3546" s="0"/>
      <c r="BR3546" s="0"/>
      <c r="BS3546" s="0"/>
      <c r="BT3546" s="0"/>
      <c r="BU3546" s="0"/>
      <c r="BV3546" s="0"/>
      <c r="BW3546" s="0"/>
      <c r="BX3546" s="0"/>
      <c r="BY3546" s="0"/>
      <c r="BZ3546" s="0"/>
      <c r="CA3546" s="0"/>
      <c r="CB3546" s="0"/>
      <c r="CC3546" s="0"/>
      <c r="CD3546" s="0"/>
      <c r="CE3546" s="0"/>
      <c r="CF3546" s="0"/>
      <c r="CG3546" s="0"/>
      <c r="CH3546" s="0"/>
      <c r="CI3546" s="0"/>
      <c r="CJ3546" s="0"/>
      <c r="CK3546" s="0"/>
      <c r="CL3546" s="0"/>
      <c r="CM3546" s="0"/>
      <c r="CN3546" s="0"/>
      <c r="CO3546" s="0"/>
      <c r="CP3546" s="0"/>
      <c r="CQ3546" s="0"/>
      <c r="CR3546" s="0"/>
      <c r="CS3546" s="0"/>
      <c r="CT3546" s="0"/>
      <c r="CU3546" s="0"/>
      <c r="CV3546" s="0"/>
      <c r="CW3546" s="0"/>
      <c r="CX3546" s="0"/>
      <c r="CY3546" s="0"/>
      <c r="CZ3546" s="0"/>
      <c r="DA3546" s="0"/>
      <c r="DB3546" s="0"/>
      <c r="DC3546" s="0"/>
      <c r="DD3546" s="0"/>
      <c r="DE3546" s="0"/>
      <c r="DF3546" s="0"/>
      <c r="DG3546" s="0"/>
      <c r="DH3546" s="0"/>
      <c r="DI3546" s="0"/>
      <c r="DJ3546" s="0"/>
      <c r="DK3546" s="0"/>
      <c r="DL3546" s="0"/>
      <c r="DM3546" s="0"/>
      <c r="DN3546" s="0"/>
      <c r="DO3546" s="0"/>
      <c r="DP3546" s="0"/>
      <c r="DQ3546" s="0"/>
      <c r="DR3546" s="0"/>
      <c r="DS3546" s="0"/>
      <c r="DT3546" s="0"/>
      <c r="DU3546" s="0"/>
      <c r="DV3546" s="0"/>
      <c r="DW3546" s="0"/>
      <c r="DX3546" s="0"/>
      <c r="DY3546" s="0"/>
      <c r="DZ3546" s="0"/>
      <c r="EA3546" s="0"/>
      <c r="EB3546" s="0"/>
      <c r="EC3546" s="0"/>
      <c r="ED3546" s="0"/>
      <c r="EE3546" s="0"/>
      <c r="EF3546" s="0"/>
      <c r="EG3546" s="0"/>
      <c r="EH3546" s="0"/>
      <c r="EI3546" s="0"/>
      <c r="EJ3546" s="0"/>
      <c r="EK3546" s="0"/>
      <c r="EL3546" s="0"/>
      <c r="EM3546" s="0"/>
      <c r="EN3546" s="0"/>
      <c r="EO3546" s="0"/>
      <c r="EP3546" s="0"/>
      <c r="EQ3546" s="0"/>
      <c r="ER3546" s="0"/>
      <c r="ES3546" s="0"/>
      <c r="ET3546" s="0"/>
      <c r="EU3546" s="0"/>
      <c r="EV3546" s="0"/>
      <c r="EW3546" s="0"/>
      <c r="EX3546" s="0"/>
      <c r="EY3546" s="0"/>
      <c r="EZ3546" s="0"/>
      <c r="FA3546" s="0"/>
      <c r="FB3546" s="0"/>
      <c r="FC3546" s="0"/>
      <c r="FD3546" s="0"/>
      <c r="FE3546" s="0"/>
      <c r="FF3546" s="0"/>
      <c r="FG3546" s="0"/>
      <c r="FH3546" s="0"/>
      <c r="FI3546" s="0"/>
      <c r="FJ3546" s="0"/>
      <c r="FK3546" s="0"/>
      <c r="FL3546" s="0"/>
      <c r="FM3546" s="0"/>
      <c r="FN3546" s="0"/>
      <c r="FO3546" s="0"/>
      <c r="FP3546" s="0"/>
      <c r="FQ3546" s="0"/>
      <c r="FR3546" s="0"/>
      <c r="FS3546" s="0"/>
      <c r="FT3546" s="0"/>
      <c r="FU3546" s="0"/>
      <c r="FV3546" s="0"/>
      <c r="FW3546" s="0"/>
      <c r="FX3546" s="0"/>
      <c r="FY3546" s="0"/>
      <c r="FZ3546" s="0"/>
      <c r="GA3546" s="0"/>
      <c r="GB3546" s="0"/>
      <c r="GC3546" s="0"/>
      <c r="GD3546" s="0"/>
      <c r="GE3546" s="0"/>
      <c r="GF3546" s="0"/>
      <c r="GG3546" s="0"/>
      <c r="GH3546" s="0"/>
      <c r="GI3546" s="0"/>
      <c r="GJ3546" s="0"/>
      <c r="GK3546" s="0"/>
      <c r="GL3546" s="0"/>
      <c r="GM3546" s="0"/>
      <c r="GN3546" s="0"/>
      <c r="GO3546" s="0"/>
      <c r="GP3546" s="0"/>
      <c r="GQ3546" s="0"/>
      <c r="GR3546" s="0"/>
      <c r="GS3546" s="0"/>
      <c r="GT3546" s="0"/>
      <c r="GU3546" s="0"/>
      <c r="GV3546" s="0"/>
      <c r="GW3546" s="0"/>
      <c r="GX3546" s="0"/>
      <c r="GY3546" s="0"/>
      <c r="GZ3546" s="0"/>
      <c r="HA3546" s="0"/>
      <c r="HB3546" s="0"/>
      <c r="HC3546" s="0"/>
      <c r="HD3546" s="0"/>
      <c r="HE3546" s="0"/>
      <c r="HF3546" s="0"/>
      <c r="HG3546" s="0"/>
      <c r="HH3546" s="0"/>
      <c r="HI3546" s="0"/>
      <c r="HJ3546" s="0"/>
      <c r="HK3546" s="0"/>
      <c r="HL3546" s="0"/>
      <c r="HM3546" s="0"/>
      <c r="HN3546" s="0"/>
      <c r="HO3546" s="0"/>
      <c r="HP3546" s="0"/>
      <c r="HQ3546" s="0"/>
      <c r="HR3546" s="0"/>
      <c r="HS3546" s="0"/>
      <c r="HT3546" s="0"/>
      <c r="HU3546" s="0"/>
      <c r="HV3546" s="0"/>
      <c r="HW3546" s="0"/>
      <c r="HX3546" s="0"/>
      <c r="HY3546" s="0"/>
      <c r="HZ3546" s="0"/>
      <c r="IA3546" s="0"/>
      <c r="IB3546" s="0"/>
      <c r="IC3546" s="0"/>
      <c r="ID3546" s="0"/>
      <c r="IE3546" s="0"/>
      <c r="IF3546" s="0"/>
      <c r="IG3546" s="0"/>
      <c r="IH3546" s="0"/>
      <c r="II3546" s="0"/>
      <c r="IJ3546" s="0"/>
      <c r="IK3546" s="0"/>
      <c r="IL3546" s="0"/>
      <c r="IM3546" s="0"/>
      <c r="IN3546" s="0"/>
      <c r="IO3546" s="0"/>
      <c r="IP3546" s="0"/>
      <c r="IQ3546" s="0"/>
      <c r="IR3546" s="0"/>
      <c r="IS3546" s="0"/>
      <c r="IT3546" s="0"/>
      <c r="IU3546" s="0"/>
      <c r="IV3546" s="0"/>
      <c r="IW3546" s="0"/>
      <c r="IX3546" s="0"/>
      <c r="IY3546" s="0"/>
      <c r="IZ3546" s="0"/>
      <c r="AMH3546" s="13"/>
    </row>
    <row r="3547" customFormat="false" ht="14.95" hidden="false" customHeight="false" outlineLevel="0" collapsed="false">
      <c r="A3547" s="16" t="n">
        <v>40403718</v>
      </c>
      <c r="B3547" s="17" t="s">
        <v>3576</v>
      </c>
      <c r="C3547" s="18" t="n">
        <v>0.1</v>
      </c>
      <c r="D3547" s="18" t="s">
        <v>2637</v>
      </c>
      <c r="E3547" s="16" t="s">
        <v>50</v>
      </c>
      <c r="F3547" s="19" t="n">
        <f aca="false">IF(C3547="",VLOOKUP(E3547,'PORTE E UCO'!$A$5:$D$46,4,0),VLOOKUP(E3547,'PORTE E UCO'!$A$5:$D$46,4,0)*C3547)</f>
        <v>1.7661556</v>
      </c>
      <c r="G3547" s="20" t="n">
        <v>3.47</v>
      </c>
      <c r="H3547" s="21" t="n">
        <f aca="false">G3547*$R$2</f>
        <v>68.26750304</v>
      </c>
      <c r="I3547" s="16" t="n">
        <v>0</v>
      </c>
      <c r="J3547" s="22" t="str">
        <f aca="false">IF(I3547&gt;=1,F3547*$J$2,"")</f>
        <v/>
      </c>
      <c r="K3547" s="22" t="str">
        <f aca="false">IF(I3547&gt;=2,F3547*$K$2,"")</f>
        <v/>
      </c>
      <c r="L3547" s="22" t="str">
        <f aca="false">IF(I3547&gt;=3,F3547*$L$2,"")</f>
        <v/>
      </c>
      <c r="M3547" s="22" t="str">
        <f aca="false">IF(I3547&gt;=4,F3547*$M$2,"")</f>
        <v/>
      </c>
      <c r="N3547" s="16" t="n">
        <v>0</v>
      </c>
      <c r="O3547" s="16" t="n">
        <v>0</v>
      </c>
      <c r="P3547" s="23" t="n">
        <v>0</v>
      </c>
      <c r="Q3547" s="22"/>
      <c r="R3547" s="38"/>
      <c r="S3547" s="25" t="n">
        <f aca="false">SUM(F3547,H3547,J3547,K3547,L3547,M3547)</f>
        <v>70.03365864</v>
      </c>
      <c r="T3547" s="25" t="n">
        <f aca="false">SUM(F3547,H3547,J3547,K3547,L3547,M3547,Q3547)</f>
        <v>70.03365864</v>
      </c>
      <c r="U3547" s="0"/>
      <c r="V3547" s="0"/>
      <c r="W3547" s="0"/>
      <c r="X3547" s="0"/>
      <c r="Y3547" s="0"/>
      <c r="Z3547" s="0"/>
      <c r="AA3547" s="0"/>
      <c r="AB3547" s="0"/>
      <c r="AC3547" s="0"/>
      <c r="AD3547" s="0"/>
      <c r="AE3547" s="0"/>
      <c r="AF3547" s="0"/>
      <c r="AG3547" s="0"/>
      <c r="AH3547" s="0"/>
      <c r="AI3547" s="0"/>
      <c r="AJ3547" s="0"/>
      <c r="AK3547" s="0"/>
      <c r="AL3547" s="0"/>
      <c r="AM3547" s="0"/>
      <c r="AN3547" s="0"/>
      <c r="AO3547" s="0"/>
      <c r="AP3547" s="0"/>
      <c r="AQ3547" s="0"/>
      <c r="AR3547" s="0"/>
      <c r="AS3547" s="0"/>
      <c r="AT3547" s="0"/>
      <c r="AU3547" s="0"/>
      <c r="AV3547" s="0"/>
      <c r="AW3547" s="0"/>
      <c r="AX3547" s="0"/>
      <c r="AY3547" s="0"/>
      <c r="AZ3547" s="0"/>
      <c r="BA3547" s="0"/>
      <c r="BB3547" s="0"/>
      <c r="BC3547" s="0"/>
      <c r="BD3547" s="0"/>
      <c r="BE3547" s="0"/>
      <c r="BF3547" s="0"/>
      <c r="BG3547" s="0"/>
      <c r="BH3547" s="0"/>
      <c r="BI3547" s="0"/>
      <c r="BJ3547" s="0"/>
      <c r="BK3547" s="0"/>
      <c r="BL3547" s="0"/>
      <c r="BM3547" s="0"/>
      <c r="BN3547" s="0"/>
      <c r="BO3547" s="0"/>
      <c r="BP3547" s="0"/>
      <c r="BQ3547" s="0"/>
      <c r="BR3547" s="0"/>
      <c r="BS3547" s="0"/>
      <c r="BT3547" s="0"/>
      <c r="BU3547" s="0"/>
      <c r="BV3547" s="0"/>
      <c r="BW3547" s="0"/>
      <c r="BX3547" s="0"/>
      <c r="BY3547" s="0"/>
      <c r="BZ3547" s="0"/>
      <c r="CA3547" s="0"/>
      <c r="CB3547" s="0"/>
      <c r="CC3547" s="0"/>
      <c r="CD3547" s="0"/>
      <c r="CE3547" s="0"/>
      <c r="CF3547" s="0"/>
      <c r="CG3547" s="0"/>
      <c r="CH3547" s="0"/>
      <c r="CI3547" s="0"/>
      <c r="CJ3547" s="0"/>
      <c r="CK3547" s="0"/>
      <c r="CL3547" s="0"/>
      <c r="CM3547" s="0"/>
      <c r="CN3547" s="0"/>
      <c r="CO3547" s="0"/>
      <c r="CP3547" s="0"/>
      <c r="CQ3547" s="0"/>
      <c r="CR3547" s="0"/>
      <c r="CS3547" s="0"/>
      <c r="CT3547" s="0"/>
      <c r="CU3547" s="0"/>
      <c r="CV3547" s="0"/>
      <c r="CW3547" s="0"/>
      <c r="CX3547" s="0"/>
      <c r="CY3547" s="0"/>
      <c r="CZ3547" s="0"/>
      <c r="DA3547" s="0"/>
      <c r="DB3547" s="0"/>
      <c r="DC3547" s="0"/>
      <c r="DD3547" s="0"/>
      <c r="DE3547" s="0"/>
      <c r="DF3547" s="0"/>
      <c r="DG3547" s="0"/>
      <c r="DH3547" s="0"/>
      <c r="DI3547" s="0"/>
      <c r="DJ3547" s="0"/>
      <c r="DK3547" s="0"/>
      <c r="DL3547" s="0"/>
      <c r="DM3547" s="0"/>
      <c r="DN3547" s="0"/>
      <c r="DO3547" s="0"/>
      <c r="DP3547" s="0"/>
      <c r="DQ3547" s="0"/>
      <c r="DR3547" s="0"/>
      <c r="DS3547" s="0"/>
      <c r="DT3547" s="0"/>
      <c r="DU3547" s="0"/>
      <c r="DV3547" s="0"/>
      <c r="DW3547" s="0"/>
      <c r="DX3547" s="0"/>
      <c r="DY3547" s="0"/>
      <c r="DZ3547" s="0"/>
      <c r="EA3547" s="0"/>
      <c r="EB3547" s="0"/>
      <c r="EC3547" s="0"/>
      <c r="ED3547" s="0"/>
      <c r="EE3547" s="0"/>
      <c r="EF3547" s="0"/>
      <c r="EG3547" s="0"/>
      <c r="EH3547" s="0"/>
      <c r="EI3547" s="0"/>
      <c r="EJ3547" s="0"/>
      <c r="EK3547" s="0"/>
      <c r="EL3547" s="0"/>
      <c r="EM3547" s="0"/>
      <c r="EN3547" s="0"/>
      <c r="EO3547" s="0"/>
      <c r="EP3547" s="0"/>
      <c r="EQ3547" s="0"/>
      <c r="ER3547" s="0"/>
      <c r="ES3547" s="0"/>
      <c r="ET3547" s="0"/>
      <c r="EU3547" s="0"/>
      <c r="EV3547" s="0"/>
      <c r="EW3547" s="0"/>
      <c r="EX3547" s="0"/>
      <c r="EY3547" s="0"/>
      <c r="EZ3547" s="0"/>
      <c r="FA3547" s="0"/>
      <c r="FB3547" s="0"/>
      <c r="FC3547" s="0"/>
      <c r="FD3547" s="0"/>
      <c r="FE3547" s="0"/>
      <c r="FF3547" s="0"/>
      <c r="FG3547" s="0"/>
      <c r="FH3547" s="0"/>
      <c r="FI3547" s="0"/>
      <c r="FJ3547" s="0"/>
      <c r="FK3547" s="0"/>
      <c r="FL3547" s="0"/>
      <c r="FM3547" s="0"/>
      <c r="FN3547" s="0"/>
      <c r="FO3547" s="0"/>
      <c r="FP3547" s="0"/>
      <c r="FQ3547" s="0"/>
      <c r="FR3547" s="0"/>
      <c r="FS3547" s="0"/>
      <c r="FT3547" s="0"/>
      <c r="FU3547" s="0"/>
      <c r="FV3547" s="0"/>
      <c r="FW3547" s="0"/>
      <c r="FX3547" s="0"/>
      <c r="FY3547" s="0"/>
      <c r="FZ3547" s="0"/>
      <c r="GA3547" s="0"/>
      <c r="GB3547" s="0"/>
      <c r="GC3547" s="0"/>
      <c r="GD3547" s="0"/>
      <c r="GE3547" s="0"/>
      <c r="GF3547" s="0"/>
      <c r="GG3547" s="0"/>
      <c r="GH3547" s="0"/>
      <c r="GI3547" s="0"/>
      <c r="GJ3547" s="0"/>
      <c r="GK3547" s="0"/>
      <c r="GL3547" s="0"/>
      <c r="GM3547" s="0"/>
      <c r="GN3547" s="0"/>
      <c r="GO3547" s="0"/>
      <c r="GP3547" s="0"/>
      <c r="GQ3547" s="0"/>
      <c r="GR3547" s="0"/>
      <c r="GS3547" s="0"/>
      <c r="GT3547" s="0"/>
      <c r="GU3547" s="0"/>
      <c r="GV3547" s="0"/>
      <c r="GW3547" s="0"/>
      <c r="GX3547" s="0"/>
      <c r="GY3547" s="0"/>
      <c r="GZ3547" s="0"/>
      <c r="HA3547" s="0"/>
      <c r="HB3547" s="0"/>
      <c r="HC3547" s="0"/>
      <c r="HD3547" s="0"/>
      <c r="HE3547" s="0"/>
      <c r="HF3547" s="0"/>
      <c r="HG3547" s="0"/>
      <c r="HH3547" s="0"/>
      <c r="HI3547" s="0"/>
      <c r="HJ3547" s="0"/>
      <c r="HK3547" s="0"/>
      <c r="HL3547" s="0"/>
      <c r="HM3547" s="0"/>
      <c r="HN3547" s="0"/>
      <c r="HO3547" s="0"/>
      <c r="HP3547" s="0"/>
      <c r="HQ3547" s="0"/>
      <c r="HR3547" s="0"/>
      <c r="HS3547" s="0"/>
      <c r="HT3547" s="0"/>
      <c r="HU3547" s="0"/>
      <c r="HV3547" s="0"/>
      <c r="HW3547" s="0"/>
      <c r="HX3547" s="0"/>
      <c r="HY3547" s="0"/>
      <c r="HZ3547" s="0"/>
      <c r="IA3547" s="0"/>
      <c r="IB3547" s="0"/>
      <c r="IC3547" s="0"/>
      <c r="ID3547" s="0"/>
      <c r="IE3547" s="0"/>
      <c r="IF3547" s="0"/>
      <c r="IG3547" s="0"/>
      <c r="IH3547" s="0"/>
      <c r="II3547" s="0"/>
      <c r="IJ3547" s="0"/>
      <c r="IK3547" s="0"/>
      <c r="IL3547" s="0"/>
      <c r="IM3547" s="0"/>
      <c r="IN3547" s="0"/>
      <c r="IO3547" s="0"/>
      <c r="IP3547" s="0"/>
      <c r="IQ3547" s="0"/>
      <c r="IR3547" s="0"/>
      <c r="IS3547" s="0"/>
      <c r="IT3547" s="0"/>
      <c r="IU3547" s="0"/>
      <c r="IV3547" s="0"/>
      <c r="IW3547" s="0"/>
      <c r="IX3547" s="0"/>
      <c r="IY3547" s="0"/>
      <c r="IZ3547" s="0"/>
      <c r="AMH3547" s="13"/>
    </row>
    <row r="3548" customFormat="false" ht="14.95" hidden="false" customHeight="false" outlineLevel="0" collapsed="false">
      <c r="A3548" s="27" t="n">
        <v>40403998</v>
      </c>
      <c r="B3548" s="28" t="s">
        <v>3577</v>
      </c>
      <c r="C3548" s="29" t="n">
        <v>0.1</v>
      </c>
      <c r="D3548" s="29" t="s">
        <v>2637</v>
      </c>
      <c r="E3548" s="27" t="s">
        <v>50</v>
      </c>
      <c r="F3548" s="19" t="n">
        <f aca="false">IF(C3548="",VLOOKUP(E3548,'PORTE E UCO'!$A$5:$D$46,4,0),VLOOKUP(E3548,'PORTE E UCO'!$A$5:$D$46,4,0)*C3548)</f>
        <v>1.7661556</v>
      </c>
      <c r="G3548" s="30" t="n">
        <v>0.558</v>
      </c>
      <c r="H3548" s="21" t="n">
        <f aca="false">G3548*$R$2</f>
        <v>10.977886656</v>
      </c>
      <c r="I3548" s="27" t="n">
        <v>0</v>
      </c>
      <c r="J3548" s="22" t="str">
        <f aca="false">IF(I3548&gt;=1,F3548*$J$2,"")</f>
        <v/>
      </c>
      <c r="K3548" s="22" t="str">
        <f aca="false">IF(I3548&gt;=2,F3548*$K$2,"")</f>
        <v/>
      </c>
      <c r="L3548" s="22" t="str">
        <f aca="false">IF(I3548&gt;=3,F3548*$L$2,"")</f>
        <v/>
      </c>
      <c r="M3548" s="22" t="str">
        <f aca="false">IF(I3548&gt;=4,F3548*$M$2,"")</f>
        <v/>
      </c>
      <c r="N3548" s="27" t="n">
        <v>0</v>
      </c>
      <c r="O3548" s="27" t="n">
        <v>0</v>
      </c>
      <c r="P3548" s="31" t="n">
        <v>0</v>
      </c>
      <c r="Q3548" s="32"/>
      <c r="R3548" s="38"/>
      <c r="S3548" s="25" t="n">
        <f aca="false">SUM(F3548,H3548,J3548,K3548,L3548,M3548)</f>
        <v>12.744042256</v>
      </c>
      <c r="T3548" s="25" t="n">
        <f aca="false">SUM(F3548,H3548,J3548,K3548,L3548,M3548,Q3548)</f>
        <v>12.744042256</v>
      </c>
      <c r="U3548" s="0"/>
      <c r="V3548" s="0"/>
      <c r="W3548" s="0"/>
      <c r="X3548" s="0"/>
      <c r="Y3548" s="0"/>
      <c r="Z3548" s="0"/>
      <c r="AA3548" s="0"/>
      <c r="AB3548" s="0"/>
      <c r="AC3548" s="0"/>
      <c r="AD3548" s="0"/>
      <c r="AE3548" s="0"/>
      <c r="AF3548" s="0"/>
      <c r="AG3548" s="0"/>
      <c r="AH3548" s="0"/>
      <c r="AI3548" s="0"/>
      <c r="AJ3548" s="0"/>
      <c r="AK3548" s="0"/>
      <c r="AL3548" s="0"/>
      <c r="AM3548" s="0"/>
      <c r="AN3548" s="0"/>
      <c r="AO3548" s="0"/>
      <c r="AP3548" s="0"/>
      <c r="AQ3548" s="0"/>
      <c r="AR3548" s="0"/>
      <c r="AS3548" s="0"/>
      <c r="AT3548" s="0"/>
      <c r="AU3548" s="0"/>
      <c r="AV3548" s="0"/>
      <c r="AW3548" s="0"/>
      <c r="AX3548" s="0"/>
      <c r="AY3548" s="0"/>
      <c r="AZ3548" s="0"/>
      <c r="BA3548" s="0"/>
      <c r="BB3548" s="0"/>
      <c r="BC3548" s="0"/>
      <c r="BD3548" s="0"/>
      <c r="BE3548" s="0"/>
      <c r="BF3548" s="0"/>
      <c r="BG3548" s="0"/>
      <c r="BH3548" s="0"/>
      <c r="BI3548" s="0"/>
      <c r="BJ3548" s="0"/>
      <c r="BK3548" s="0"/>
      <c r="BL3548" s="0"/>
      <c r="BM3548" s="0"/>
      <c r="BN3548" s="0"/>
      <c r="BO3548" s="0"/>
      <c r="BP3548" s="0"/>
      <c r="BQ3548" s="0"/>
      <c r="BR3548" s="0"/>
      <c r="BS3548" s="0"/>
      <c r="BT3548" s="0"/>
      <c r="BU3548" s="0"/>
      <c r="BV3548" s="0"/>
      <c r="BW3548" s="0"/>
      <c r="BX3548" s="0"/>
      <c r="BY3548" s="0"/>
      <c r="BZ3548" s="0"/>
      <c r="CA3548" s="0"/>
      <c r="CB3548" s="0"/>
      <c r="CC3548" s="0"/>
      <c r="CD3548" s="0"/>
      <c r="CE3548" s="0"/>
      <c r="CF3548" s="0"/>
      <c r="CG3548" s="0"/>
      <c r="CH3548" s="0"/>
      <c r="CI3548" s="0"/>
      <c r="CJ3548" s="0"/>
      <c r="CK3548" s="0"/>
      <c r="CL3548" s="0"/>
      <c r="CM3548" s="0"/>
      <c r="CN3548" s="0"/>
      <c r="CO3548" s="0"/>
      <c r="CP3548" s="0"/>
      <c r="CQ3548" s="0"/>
      <c r="CR3548" s="0"/>
      <c r="CS3548" s="0"/>
      <c r="CT3548" s="0"/>
      <c r="CU3548" s="0"/>
      <c r="CV3548" s="0"/>
      <c r="CW3548" s="0"/>
      <c r="CX3548" s="0"/>
      <c r="CY3548" s="0"/>
      <c r="CZ3548" s="0"/>
      <c r="DA3548" s="0"/>
      <c r="DB3548" s="0"/>
      <c r="DC3548" s="0"/>
      <c r="DD3548" s="0"/>
      <c r="DE3548" s="0"/>
      <c r="DF3548" s="0"/>
      <c r="DG3548" s="0"/>
      <c r="DH3548" s="0"/>
      <c r="DI3548" s="0"/>
      <c r="DJ3548" s="0"/>
      <c r="DK3548" s="0"/>
      <c r="DL3548" s="0"/>
      <c r="DM3548" s="0"/>
      <c r="DN3548" s="0"/>
      <c r="DO3548" s="0"/>
      <c r="DP3548" s="0"/>
      <c r="DQ3548" s="0"/>
      <c r="DR3548" s="0"/>
      <c r="DS3548" s="0"/>
      <c r="DT3548" s="0"/>
      <c r="DU3548" s="0"/>
      <c r="DV3548" s="0"/>
      <c r="DW3548" s="0"/>
      <c r="DX3548" s="0"/>
      <c r="DY3548" s="0"/>
      <c r="DZ3548" s="0"/>
      <c r="EA3548" s="0"/>
      <c r="EB3548" s="0"/>
      <c r="EC3548" s="0"/>
      <c r="ED3548" s="0"/>
      <c r="EE3548" s="0"/>
      <c r="EF3548" s="0"/>
      <c r="EG3548" s="0"/>
      <c r="EH3548" s="0"/>
      <c r="EI3548" s="0"/>
      <c r="EJ3548" s="0"/>
      <c r="EK3548" s="0"/>
      <c r="EL3548" s="0"/>
      <c r="EM3548" s="0"/>
      <c r="EN3548" s="0"/>
      <c r="EO3548" s="0"/>
      <c r="EP3548" s="0"/>
      <c r="EQ3548" s="0"/>
      <c r="ER3548" s="0"/>
      <c r="ES3548" s="0"/>
      <c r="ET3548" s="0"/>
      <c r="EU3548" s="0"/>
      <c r="EV3548" s="0"/>
      <c r="EW3548" s="0"/>
      <c r="EX3548" s="0"/>
      <c r="EY3548" s="0"/>
      <c r="EZ3548" s="0"/>
      <c r="FA3548" s="0"/>
      <c r="FB3548" s="0"/>
      <c r="FC3548" s="0"/>
      <c r="FD3548" s="0"/>
      <c r="FE3548" s="0"/>
      <c r="FF3548" s="0"/>
      <c r="FG3548" s="0"/>
      <c r="FH3548" s="0"/>
      <c r="FI3548" s="0"/>
      <c r="FJ3548" s="0"/>
      <c r="FK3548" s="0"/>
      <c r="FL3548" s="0"/>
      <c r="FM3548" s="0"/>
      <c r="FN3548" s="0"/>
      <c r="FO3548" s="0"/>
      <c r="FP3548" s="0"/>
      <c r="FQ3548" s="0"/>
      <c r="FR3548" s="0"/>
      <c r="FS3548" s="0"/>
      <c r="FT3548" s="0"/>
      <c r="FU3548" s="0"/>
      <c r="FV3548" s="0"/>
      <c r="FW3548" s="0"/>
      <c r="FX3548" s="0"/>
      <c r="FY3548" s="0"/>
      <c r="FZ3548" s="0"/>
      <c r="GA3548" s="0"/>
      <c r="GB3548" s="0"/>
      <c r="GC3548" s="0"/>
      <c r="GD3548" s="0"/>
      <c r="GE3548" s="0"/>
      <c r="GF3548" s="0"/>
      <c r="GG3548" s="0"/>
      <c r="GH3548" s="0"/>
      <c r="GI3548" s="0"/>
      <c r="GJ3548" s="0"/>
      <c r="GK3548" s="0"/>
      <c r="GL3548" s="0"/>
      <c r="GM3548" s="0"/>
      <c r="GN3548" s="0"/>
      <c r="GO3548" s="0"/>
      <c r="GP3548" s="0"/>
      <c r="GQ3548" s="0"/>
      <c r="GR3548" s="0"/>
      <c r="GS3548" s="0"/>
      <c r="GT3548" s="0"/>
      <c r="GU3548" s="0"/>
      <c r="GV3548" s="0"/>
      <c r="GW3548" s="0"/>
      <c r="GX3548" s="0"/>
      <c r="GY3548" s="0"/>
      <c r="GZ3548" s="0"/>
      <c r="HA3548" s="0"/>
      <c r="HB3548" s="0"/>
      <c r="HC3548" s="0"/>
      <c r="HD3548" s="0"/>
      <c r="HE3548" s="0"/>
      <c r="HF3548" s="0"/>
      <c r="HG3548" s="0"/>
      <c r="HH3548" s="0"/>
      <c r="HI3548" s="0"/>
      <c r="HJ3548" s="0"/>
      <c r="HK3548" s="0"/>
      <c r="HL3548" s="0"/>
      <c r="HM3548" s="0"/>
      <c r="HN3548" s="0"/>
      <c r="HO3548" s="0"/>
      <c r="HP3548" s="0"/>
      <c r="HQ3548" s="0"/>
      <c r="HR3548" s="0"/>
      <c r="HS3548" s="0"/>
      <c r="HT3548" s="0"/>
      <c r="HU3548" s="0"/>
      <c r="HV3548" s="0"/>
      <c r="HW3548" s="0"/>
      <c r="HX3548" s="0"/>
      <c r="HY3548" s="0"/>
      <c r="HZ3548" s="0"/>
      <c r="IA3548" s="0"/>
      <c r="IB3548" s="0"/>
      <c r="IC3548" s="0"/>
      <c r="ID3548" s="0"/>
      <c r="IE3548" s="0"/>
      <c r="IF3548" s="0"/>
      <c r="IG3548" s="0"/>
      <c r="IH3548" s="0"/>
      <c r="II3548" s="0"/>
      <c r="IJ3548" s="0"/>
      <c r="IK3548" s="0"/>
      <c r="IL3548" s="0"/>
      <c r="IM3548" s="0"/>
      <c r="IN3548" s="0"/>
      <c r="IO3548" s="0"/>
      <c r="IP3548" s="0"/>
      <c r="IQ3548" s="0"/>
      <c r="IR3548" s="0"/>
      <c r="IS3548" s="0"/>
      <c r="IT3548" s="0"/>
      <c r="IU3548" s="0"/>
      <c r="IV3548" s="0"/>
      <c r="IW3548" s="0"/>
      <c r="IX3548" s="0"/>
      <c r="IY3548" s="0"/>
      <c r="IZ3548" s="0"/>
      <c r="AMH3548" s="13"/>
    </row>
    <row r="3549" customFormat="false" ht="13.8" hidden="false" customHeight="false" outlineLevel="0" collapsed="false">
      <c r="A3549" s="16" t="n">
        <v>40403726</v>
      </c>
      <c r="B3549" s="17" t="s">
        <v>3578</v>
      </c>
      <c r="C3549" s="18" t="n">
        <v>0.1</v>
      </c>
      <c r="D3549" s="18" t="s">
        <v>2637</v>
      </c>
      <c r="E3549" s="16" t="s">
        <v>50</v>
      </c>
      <c r="F3549" s="19" t="n">
        <f aca="false">IF(C3549="",VLOOKUP(E3549,'PORTE E UCO'!$A$5:$D$46,4,0),VLOOKUP(E3549,'PORTE E UCO'!$A$5:$D$46,4,0)*C3549)</f>
        <v>1.7661556</v>
      </c>
      <c r="G3549" s="20" t="n">
        <v>48.4</v>
      </c>
      <c r="H3549" s="21" t="n">
        <f aca="false">G3549*$R$2</f>
        <v>952.2037888</v>
      </c>
      <c r="I3549" s="16" t="n">
        <v>0</v>
      </c>
      <c r="J3549" s="22" t="str">
        <f aca="false">IF(I3549&gt;=1,F3549*$J$2,"")</f>
        <v/>
      </c>
      <c r="K3549" s="22" t="str">
        <f aca="false">IF(I3549&gt;=2,F3549*$K$2,"")</f>
        <v/>
      </c>
      <c r="L3549" s="22" t="str">
        <f aca="false">IF(I3549&gt;=3,F3549*$L$2,"")</f>
        <v/>
      </c>
      <c r="M3549" s="22" t="str">
        <f aca="false">IF(I3549&gt;=4,F3549*$M$2,"")</f>
        <v/>
      </c>
      <c r="N3549" s="16" t="n">
        <v>0</v>
      </c>
      <c r="O3549" s="16" t="n">
        <v>0</v>
      </c>
      <c r="P3549" s="23" t="n">
        <v>0</v>
      </c>
      <c r="Q3549" s="22"/>
      <c r="R3549" s="38"/>
      <c r="S3549" s="25" t="n">
        <f aca="false">SUM(F3549,H3549,J3549,K3549,L3549,M3549)</f>
        <v>953.9699444</v>
      </c>
      <c r="T3549" s="25" t="n">
        <f aca="false">SUM(F3549,H3549,J3549,K3549,L3549,M3549,Q3549)</f>
        <v>953.9699444</v>
      </c>
      <c r="U3549" s="0"/>
      <c r="V3549" s="0"/>
      <c r="W3549" s="0"/>
      <c r="X3549" s="0"/>
      <c r="Y3549" s="0"/>
      <c r="Z3549" s="0"/>
      <c r="AA3549" s="0"/>
      <c r="AB3549" s="0"/>
      <c r="AC3549" s="0"/>
      <c r="AD3549" s="0"/>
      <c r="AE3549" s="0"/>
      <c r="AF3549" s="0"/>
      <c r="AG3549" s="0"/>
      <c r="AH3549" s="0"/>
      <c r="AI3549" s="0"/>
      <c r="AJ3549" s="0"/>
      <c r="AK3549" s="0"/>
      <c r="AL3549" s="0"/>
      <c r="AM3549" s="0"/>
      <c r="AN3549" s="0"/>
      <c r="AO3549" s="0"/>
      <c r="AP3549" s="0"/>
      <c r="AQ3549" s="0"/>
      <c r="AR3549" s="0"/>
      <c r="AS3549" s="0"/>
      <c r="AT3549" s="0"/>
      <c r="AU3549" s="0"/>
      <c r="AV3549" s="0"/>
      <c r="AW3549" s="0"/>
      <c r="AX3549" s="0"/>
      <c r="AY3549" s="0"/>
      <c r="AZ3549" s="0"/>
      <c r="BA3549" s="0"/>
      <c r="BB3549" s="0"/>
      <c r="BC3549" s="0"/>
      <c r="BD3549" s="0"/>
      <c r="BE3549" s="0"/>
      <c r="BF3549" s="0"/>
      <c r="BG3549" s="0"/>
      <c r="BH3549" s="0"/>
      <c r="BI3549" s="0"/>
      <c r="BJ3549" s="0"/>
      <c r="BK3549" s="0"/>
      <c r="BL3549" s="0"/>
      <c r="BM3549" s="0"/>
      <c r="BN3549" s="0"/>
      <c r="BO3549" s="0"/>
      <c r="BP3549" s="0"/>
      <c r="BQ3549" s="0"/>
      <c r="BR3549" s="0"/>
      <c r="BS3549" s="0"/>
      <c r="BT3549" s="0"/>
      <c r="BU3549" s="0"/>
      <c r="BV3549" s="0"/>
      <c r="BW3549" s="0"/>
      <c r="BX3549" s="0"/>
      <c r="BY3549" s="0"/>
      <c r="BZ3549" s="0"/>
      <c r="CA3549" s="0"/>
      <c r="CB3549" s="0"/>
      <c r="CC3549" s="0"/>
      <c r="CD3549" s="0"/>
      <c r="CE3549" s="0"/>
      <c r="CF3549" s="0"/>
      <c r="CG3549" s="0"/>
      <c r="CH3549" s="0"/>
      <c r="CI3549" s="0"/>
      <c r="CJ3549" s="0"/>
      <c r="CK3549" s="0"/>
      <c r="CL3549" s="0"/>
      <c r="CM3549" s="0"/>
      <c r="CN3549" s="0"/>
      <c r="CO3549" s="0"/>
      <c r="CP3549" s="0"/>
      <c r="CQ3549" s="0"/>
      <c r="CR3549" s="0"/>
      <c r="CS3549" s="0"/>
      <c r="CT3549" s="0"/>
      <c r="CU3549" s="0"/>
      <c r="CV3549" s="0"/>
      <c r="CW3549" s="0"/>
      <c r="CX3549" s="0"/>
      <c r="CY3549" s="0"/>
      <c r="CZ3549" s="0"/>
      <c r="DA3549" s="0"/>
      <c r="DB3549" s="0"/>
      <c r="DC3549" s="0"/>
      <c r="DD3549" s="0"/>
      <c r="DE3549" s="0"/>
      <c r="DF3549" s="0"/>
      <c r="DG3549" s="0"/>
      <c r="DH3549" s="0"/>
      <c r="DI3549" s="0"/>
      <c r="DJ3549" s="0"/>
      <c r="DK3549" s="0"/>
      <c r="DL3549" s="0"/>
      <c r="DM3549" s="0"/>
      <c r="DN3549" s="0"/>
      <c r="DO3549" s="0"/>
      <c r="DP3549" s="0"/>
      <c r="DQ3549" s="0"/>
      <c r="DR3549" s="0"/>
      <c r="DS3549" s="0"/>
      <c r="DT3549" s="0"/>
      <c r="DU3549" s="0"/>
      <c r="DV3549" s="0"/>
      <c r="DW3549" s="0"/>
      <c r="DX3549" s="0"/>
      <c r="DY3549" s="0"/>
      <c r="DZ3549" s="0"/>
      <c r="EA3549" s="0"/>
      <c r="EB3549" s="0"/>
      <c r="EC3549" s="0"/>
      <c r="ED3549" s="0"/>
      <c r="EE3549" s="0"/>
      <c r="EF3549" s="0"/>
      <c r="EG3549" s="0"/>
      <c r="EH3549" s="0"/>
      <c r="EI3549" s="0"/>
      <c r="EJ3549" s="0"/>
      <c r="EK3549" s="0"/>
      <c r="EL3549" s="0"/>
      <c r="EM3549" s="0"/>
      <c r="EN3549" s="0"/>
      <c r="EO3549" s="0"/>
      <c r="EP3549" s="0"/>
      <c r="EQ3549" s="0"/>
      <c r="ER3549" s="0"/>
      <c r="ES3549" s="0"/>
      <c r="ET3549" s="0"/>
      <c r="EU3549" s="0"/>
      <c r="EV3549" s="0"/>
      <c r="EW3549" s="0"/>
      <c r="EX3549" s="0"/>
      <c r="EY3549" s="0"/>
      <c r="EZ3549" s="0"/>
      <c r="FA3549" s="0"/>
      <c r="FB3549" s="0"/>
      <c r="FC3549" s="0"/>
      <c r="FD3549" s="0"/>
      <c r="FE3549" s="0"/>
      <c r="FF3549" s="0"/>
      <c r="FG3549" s="0"/>
      <c r="FH3549" s="0"/>
      <c r="FI3549" s="0"/>
      <c r="FJ3549" s="0"/>
      <c r="FK3549" s="0"/>
      <c r="FL3549" s="0"/>
      <c r="FM3549" s="0"/>
      <c r="FN3549" s="0"/>
      <c r="FO3549" s="0"/>
      <c r="FP3549" s="0"/>
      <c r="FQ3549" s="0"/>
      <c r="FR3549" s="0"/>
      <c r="FS3549" s="0"/>
      <c r="FT3549" s="0"/>
      <c r="FU3549" s="0"/>
      <c r="FV3549" s="0"/>
      <c r="FW3549" s="0"/>
      <c r="FX3549" s="0"/>
      <c r="FY3549" s="0"/>
      <c r="FZ3549" s="0"/>
      <c r="GA3549" s="0"/>
      <c r="GB3549" s="0"/>
      <c r="GC3549" s="0"/>
      <c r="GD3549" s="0"/>
      <c r="GE3549" s="0"/>
      <c r="GF3549" s="0"/>
      <c r="GG3549" s="0"/>
      <c r="GH3549" s="0"/>
      <c r="GI3549" s="0"/>
      <c r="GJ3549" s="0"/>
      <c r="GK3549" s="0"/>
      <c r="GL3549" s="0"/>
      <c r="GM3549" s="0"/>
      <c r="GN3549" s="0"/>
      <c r="GO3549" s="0"/>
      <c r="GP3549" s="0"/>
      <c r="GQ3549" s="0"/>
      <c r="GR3549" s="0"/>
      <c r="GS3549" s="0"/>
      <c r="GT3549" s="0"/>
      <c r="GU3549" s="0"/>
      <c r="GV3549" s="0"/>
      <c r="GW3549" s="0"/>
      <c r="GX3549" s="0"/>
      <c r="GY3549" s="0"/>
      <c r="GZ3549" s="0"/>
      <c r="HA3549" s="0"/>
      <c r="HB3549" s="0"/>
      <c r="HC3549" s="0"/>
      <c r="HD3549" s="0"/>
      <c r="HE3549" s="0"/>
      <c r="HF3549" s="0"/>
      <c r="HG3549" s="0"/>
      <c r="HH3549" s="0"/>
      <c r="HI3549" s="0"/>
      <c r="HJ3549" s="0"/>
      <c r="HK3549" s="0"/>
      <c r="HL3549" s="0"/>
      <c r="HM3549" s="0"/>
      <c r="HN3549" s="0"/>
      <c r="HO3549" s="0"/>
      <c r="HP3549" s="0"/>
      <c r="HQ3549" s="0"/>
      <c r="HR3549" s="0"/>
      <c r="HS3549" s="0"/>
      <c r="HT3549" s="0"/>
      <c r="HU3549" s="0"/>
      <c r="HV3549" s="0"/>
      <c r="HW3549" s="0"/>
      <c r="HX3549" s="0"/>
      <c r="HY3549" s="0"/>
      <c r="HZ3549" s="0"/>
      <c r="IA3549" s="0"/>
      <c r="IB3549" s="0"/>
      <c r="IC3549" s="0"/>
      <c r="ID3549" s="0"/>
      <c r="IE3549" s="0"/>
      <c r="IF3549" s="0"/>
      <c r="IG3549" s="0"/>
      <c r="IH3549" s="0"/>
      <c r="II3549" s="0"/>
      <c r="IJ3549" s="0"/>
      <c r="IK3549" s="0"/>
      <c r="IL3549" s="0"/>
      <c r="IM3549" s="0"/>
      <c r="IN3549" s="0"/>
      <c r="IO3549" s="0"/>
      <c r="IP3549" s="0"/>
      <c r="IQ3549" s="0"/>
      <c r="IR3549" s="0"/>
      <c r="IS3549" s="0"/>
      <c r="IT3549" s="0"/>
      <c r="IU3549" s="0"/>
      <c r="IV3549" s="0"/>
      <c r="IW3549" s="0"/>
      <c r="IX3549" s="0"/>
      <c r="IY3549" s="0"/>
      <c r="IZ3549" s="0"/>
      <c r="AMH3549" s="13"/>
    </row>
    <row r="3550" customFormat="false" ht="13.8" hidden="false" customHeight="false" outlineLevel="0" collapsed="false">
      <c r="A3550" s="27" t="n">
        <v>40403734</v>
      </c>
      <c r="B3550" s="28" t="s">
        <v>3579</v>
      </c>
      <c r="C3550" s="29" t="n">
        <v>0.1</v>
      </c>
      <c r="D3550" s="29" t="s">
        <v>2637</v>
      </c>
      <c r="E3550" s="27" t="s">
        <v>50</v>
      </c>
      <c r="F3550" s="19" t="n">
        <f aca="false">IF(C3550="",VLOOKUP(E3550,'PORTE E UCO'!$A$5:$D$46,4,0),VLOOKUP(E3550,'PORTE E UCO'!$A$5:$D$46,4,0)*C3550)</f>
        <v>1.7661556</v>
      </c>
      <c r="G3550" s="30" t="n">
        <v>22.9</v>
      </c>
      <c r="H3550" s="21" t="n">
        <f aca="false">G3550*$R$2</f>
        <v>450.5261728</v>
      </c>
      <c r="I3550" s="27" t="n">
        <v>0</v>
      </c>
      <c r="J3550" s="22" t="str">
        <f aca="false">IF(I3550&gt;=1,F3550*$J$2,"")</f>
        <v/>
      </c>
      <c r="K3550" s="22" t="str">
        <f aca="false">IF(I3550&gt;=2,F3550*$K$2,"")</f>
        <v/>
      </c>
      <c r="L3550" s="22" t="str">
        <f aca="false">IF(I3550&gt;=3,F3550*$L$2,"")</f>
        <v/>
      </c>
      <c r="M3550" s="22" t="str">
        <f aca="false">IF(I3550&gt;=4,F3550*$M$2,"")</f>
        <v/>
      </c>
      <c r="N3550" s="27" t="n">
        <v>0</v>
      </c>
      <c r="O3550" s="27" t="n">
        <v>0</v>
      </c>
      <c r="P3550" s="31" t="n">
        <v>0</v>
      </c>
      <c r="Q3550" s="32"/>
      <c r="R3550" s="38"/>
      <c r="S3550" s="25" t="n">
        <f aca="false">SUM(F3550,H3550,J3550,K3550,L3550,M3550)</f>
        <v>452.2923284</v>
      </c>
      <c r="T3550" s="25" t="n">
        <f aca="false">SUM(F3550,H3550,J3550,K3550,L3550,M3550,Q3550)</f>
        <v>452.2923284</v>
      </c>
      <c r="U3550" s="0"/>
      <c r="V3550" s="0"/>
      <c r="W3550" s="0"/>
      <c r="X3550" s="0"/>
      <c r="Y3550" s="0"/>
      <c r="Z3550" s="0"/>
      <c r="AA3550" s="0"/>
      <c r="AB3550" s="0"/>
      <c r="AC3550" s="0"/>
      <c r="AD3550" s="0"/>
      <c r="AE3550" s="0"/>
      <c r="AF3550" s="0"/>
      <c r="AG3550" s="0"/>
      <c r="AH3550" s="0"/>
      <c r="AI3550" s="0"/>
      <c r="AJ3550" s="0"/>
      <c r="AK3550" s="0"/>
      <c r="AL3550" s="0"/>
      <c r="AM3550" s="0"/>
      <c r="AN3550" s="0"/>
      <c r="AO3550" s="0"/>
      <c r="AP3550" s="0"/>
      <c r="AQ3550" s="0"/>
      <c r="AR3550" s="0"/>
      <c r="AS3550" s="0"/>
      <c r="AT3550" s="0"/>
      <c r="AU3550" s="0"/>
      <c r="AV3550" s="0"/>
      <c r="AW3550" s="0"/>
      <c r="AX3550" s="0"/>
      <c r="AY3550" s="0"/>
      <c r="AZ3550" s="0"/>
      <c r="BA3550" s="0"/>
      <c r="BB3550" s="0"/>
      <c r="BC3550" s="0"/>
      <c r="BD3550" s="0"/>
      <c r="BE3550" s="0"/>
      <c r="BF3550" s="0"/>
      <c r="BG3550" s="0"/>
      <c r="BH3550" s="0"/>
      <c r="BI3550" s="0"/>
      <c r="BJ3550" s="0"/>
      <c r="BK3550" s="0"/>
      <c r="BL3550" s="0"/>
      <c r="BM3550" s="0"/>
      <c r="BN3550" s="0"/>
      <c r="BO3550" s="0"/>
      <c r="BP3550" s="0"/>
      <c r="BQ3550" s="0"/>
      <c r="BR3550" s="0"/>
      <c r="BS3550" s="0"/>
      <c r="BT3550" s="0"/>
      <c r="BU3550" s="0"/>
      <c r="BV3550" s="0"/>
      <c r="BW3550" s="0"/>
      <c r="BX3550" s="0"/>
      <c r="BY3550" s="0"/>
      <c r="BZ3550" s="0"/>
      <c r="CA3550" s="0"/>
      <c r="CB3550" s="0"/>
      <c r="CC3550" s="0"/>
      <c r="CD3550" s="0"/>
      <c r="CE3550" s="0"/>
      <c r="CF3550" s="0"/>
      <c r="CG3550" s="0"/>
      <c r="CH3550" s="0"/>
      <c r="CI3550" s="0"/>
      <c r="CJ3550" s="0"/>
      <c r="CK3550" s="0"/>
      <c r="CL3550" s="0"/>
      <c r="CM3550" s="0"/>
      <c r="CN3550" s="0"/>
      <c r="CO3550" s="0"/>
      <c r="CP3550" s="0"/>
      <c r="CQ3550" s="0"/>
      <c r="CR3550" s="0"/>
      <c r="CS3550" s="0"/>
      <c r="CT3550" s="0"/>
      <c r="CU3550" s="0"/>
      <c r="CV3550" s="0"/>
      <c r="CW3550" s="0"/>
      <c r="CX3550" s="0"/>
      <c r="CY3550" s="0"/>
      <c r="CZ3550" s="0"/>
      <c r="DA3550" s="0"/>
      <c r="DB3550" s="0"/>
      <c r="DC3550" s="0"/>
      <c r="DD3550" s="0"/>
      <c r="DE3550" s="0"/>
      <c r="DF3550" s="0"/>
      <c r="DG3550" s="0"/>
      <c r="DH3550" s="0"/>
      <c r="DI3550" s="0"/>
      <c r="DJ3550" s="0"/>
      <c r="DK3550" s="0"/>
      <c r="DL3550" s="0"/>
      <c r="DM3550" s="0"/>
      <c r="DN3550" s="0"/>
      <c r="DO3550" s="0"/>
      <c r="DP3550" s="0"/>
      <c r="DQ3550" s="0"/>
      <c r="DR3550" s="0"/>
      <c r="DS3550" s="0"/>
      <c r="DT3550" s="0"/>
      <c r="DU3550" s="0"/>
      <c r="DV3550" s="0"/>
      <c r="DW3550" s="0"/>
      <c r="DX3550" s="0"/>
      <c r="DY3550" s="0"/>
      <c r="DZ3550" s="0"/>
      <c r="EA3550" s="0"/>
      <c r="EB3550" s="0"/>
      <c r="EC3550" s="0"/>
      <c r="ED3550" s="0"/>
      <c r="EE3550" s="0"/>
      <c r="EF3550" s="0"/>
      <c r="EG3550" s="0"/>
      <c r="EH3550" s="0"/>
      <c r="EI3550" s="0"/>
      <c r="EJ3550" s="0"/>
      <c r="EK3550" s="0"/>
      <c r="EL3550" s="0"/>
      <c r="EM3550" s="0"/>
      <c r="EN3550" s="0"/>
      <c r="EO3550" s="0"/>
      <c r="EP3550" s="0"/>
      <c r="EQ3550" s="0"/>
      <c r="ER3550" s="0"/>
      <c r="ES3550" s="0"/>
      <c r="ET3550" s="0"/>
      <c r="EU3550" s="0"/>
      <c r="EV3550" s="0"/>
      <c r="EW3550" s="0"/>
      <c r="EX3550" s="0"/>
      <c r="EY3550" s="0"/>
      <c r="EZ3550" s="0"/>
      <c r="FA3550" s="0"/>
      <c r="FB3550" s="0"/>
      <c r="FC3550" s="0"/>
      <c r="FD3550" s="0"/>
      <c r="FE3550" s="0"/>
      <c r="FF3550" s="0"/>
      <c r="FG3550" s="0"/>
      <c r="FH3550" s="0"/>
      <c r="FI3550" s="0"/>
      <c r="FJ3550" s="0"/>
      <c r="FK3550" s="0"/>
      <c r="FL3550" s="0"/>
      <c r="FM3550" s="0"/>
      <c r="FN3550" s="0"/>
      <c r="FO3550" s="0"/>
      <c r="FP3550" s="0"/>
      <c r="FQ3550" s="0"/>
      <c r="FR3550" s="0"/>
      <c r="FS3550" s="0"/>
      <c r="FT3550" s="0"/>
      <c r="FU3550" s="0"/>
      <c r="FV3550" s="0"/>
      <c r="FW3550" s="0"/>
      <c r="FX3550" s="0"/>
      <c r="FY3550" s="0"/>
      <c r="FZ3550" s="0"/>
      <c r="GA3550" s="0"/>
      <c r="GB3550" s="0"/>
      <c r="GC3550" s="0"/>
      <c r="GD3550" s="0"/>
      <c r="GE3550" s="0"/>
      <c r="GF3550" s="0"/>
      <c r="GG3550" s="0"/>
      <c r="GH3550" s="0"/>
      <c r="GI3550" s="0"/>
      <c r="GJ3550" s="0"/>
      <c r="GK3550" s="0"/>
      <c r="GL3550" s="0"/>
      <c r="GM3550" s="0"/>
      <c r="GN3550" s="0"/>
      <c r="GO3550" s="0"/>
      <c r="GP3550" s="0"/>
      <c r="GQ3550" s="0"/>
      <c r="GR3550" s="0"/>
      <c r="GS3550" s="0"/>
      <c r="GT3550" s="0"/>
      <c r="GU3550" s="0"/>
      <c r="GV3550" s="0"/>
      <c r="GW3550" s="0"/>
      <c r="GX3550" s="0"/>
      <c r="GY3550" s="0"/>
      <c r="GZ3550" s="0"/>
      <c r="HA3550" s="0"/>
      <c r="HB3550" s="0"/>
      <c r="HC3550" s="0"/>
      <c r="HD3550" s="0"/>
      <c r="HE3550" s="0"/>
      <c r="HF3550" s="0"/>
      <c r="HG3550" s="0"/>
      <c r="HH3550" s="0"/>
      <c r="HI3550" s="0"/>
      <c r="HJ3550" s="0"/>
      <c r="HK3550" s="0"/>
      <c r="HL3550" s="0"/>
      <c r="HM3550" s="0"/>
      <c r="HN3550" s="0"/>
      <c r="HO3550" s="0"/>
      <c r="HP3550" s="0"/>
      <c r="HQ3550" s="0"/>
      <c r="HR3550" s="0"/>
      <c r="HS3550" s="0"/>
      <c r="HT3550" s="0"/>
      <c r="HU3550" s="0"/>
      <c r="HV3550" s="0"/>
      <c r="HW3550" s="0"/>
      <c r="HX3550" s="0"/>
      <c r="HY3550" s="0"/>
      <c r="HZ3550" s="0"/>
      <c r="IA3550" s="0"/>
      <c r="IB3550" s="0"/>
      <c r="IC3550" s="0"/>
      <c r="ID3550" s="0"/>
      <c r="IE3550" s="0"/>
      <c r="IF3550" s="0"/>
      <c r="IG3550" s="0"/>
      <c r="IH3550" s="0"/>
      <c r="II3550" s="0"/>
      <c r="IJ3550" s="0"/>
      <c r="IK3550" s="0"/>
      <c r="IL3550" s="0"/>
      <c r="IM3550" s="0"/>
      <c r="IN3550" s="0"/>
      <c r="IO3550" s="0"/>
      <c r="IP3550" s="0"/>
      <c r="IQ3550" s="0"/>
      <c r="IR3550" s="0"/>
      <c r="IS3550" s="0"/>
      <c r="IT3550" s="0"/>
      <c r="IU3550" s="0"/>
      <c r="IV3550" s="0"/>
      <c r="IW3550" s="0"/>
      <c r="IX3550" s="0"/>
      <c r="IY3550" s="0"/>
      <c r="IZ3550" s="0"/>
      <c r="AMH3550" s="13"/>
    </row>
    <row r="3551" customFormat="false" ht="13.8" hidden="false" customHeight="false" outlineLevel="0" collapsed="false">
      <c r="A3551" s="16" t="n">
        <v>40403742</v>
      </c>
      <c r="B3551" s="17" t="s">
        <v>3580</v>
      </c>
      <c r="C3551" s="18" t="n">
        <v>0.1</v>
      </c>
      <c r="D3551" s="18" t="s">
        <v>2637</v>
      </c>
      <c r="E3551" s="16" t="s">
        <v>50</v>
      </c>
      <c r="F3551" s="19" t="n">
        <f aca="false">IF(C3551="",VLOOKUP(E3551,'PORTE E UCO'!$A$5:$D$46,4,0),VLOOKUP(E3551,'PORTE E UCO'!$A$5:$D$46,4,0)*C3551)</f>
        <v>1.7661556</v>
      </c>
      <c r="G3551" s="20" t="n">
        <v>7.14</v>
      </c>
      <c r="H3551" s="21" t="n">
        <f aca="false">G3551*$R$2</f>
        <v>140.46973248</v>
      </c>
      <c r="I3551" s="16" t="n">
        <v>0</v>
      </c>
      <c r="J3551" s="22" t="str">
        <f aca="false">IF(I3551&gt;=1,F3551*$J$2,"")</f>
        <v/>
      </c>
      <c r="K3551" s="22" t="str">
        <f aca="false">IF(I3551&gt;=2,F3551*$K$2,"")</f>
        <v/>
      </c>
      <c r="L3551" s="22" t="str">
        <f aca="false">IF(I3551&gt;=3,F3551*$L$2,"")</f>
        <v/>
      </c>
      <c r="M3551" s="22" t="str">
        <f aca="false">IF(I3551&gt;=4,F3551*$M$2,"")</f>
        <v/>
      </c>
      <c r="N3551" s="16" t="n">
        <v>0</v>
      </c>
      <c r="O3551" s="16" t="n">
        <v>0</v>
      </c>
      <c r="P3551" s="23" t="n">
        <v>0</v>
      </c>
      <c r="Q3551" s="22"/>
      <c r="R3551" s="38"/>
      <c r="S3551" s="25" t="n">
        <f aca="false">SUM(F3551,H3551,J3551,K3551,L3551,M3551)</f>
        <v>142.23588808</v>
      </c>
      <c r="T3551" s="25" t="n">
        <f aca="false">SUM(F3551,H3551,J3551,K3551,L3551,M3551,Q3551)</f>
        <v>142.23588808</v>
      </c>
      <c r="U3551" s="0"/>
      <c r="V3551" s="0"/>
      <c r="W3551" s="0"/>
      <c r="X3551" s="0"/>
      <c r="Y3551" s="0"/>
      <c r="Z3551" s="0"/>
      <c r="AA3551" s="0"/>
      <c r="AB3551" s="0"/>
      <c r="AC3551" s="0"/>
      <c r="AD3551" s="0"/>
      <c r="AE3551" s="0"/>
      <c r="AF3551" s="0"/>
      <c r="AG3551" s="0"/>
      <c r="AH3551" s="0"/>
      <c r="AI3551" s="0"/>
      <c r="AJ3551" s="0"/>
      <c r="AK3551" s="0"/>
      <c r="AL3551" s="0"/>
      <c r="AM3551" s="0"/>
      <c r="AN3551" s="0"/>
      <c r="AO3551" s="0"/>
      <c r="AP3551" s="0"/>
      <c r="AQ3551" s="0"/>
      <c r="AR3551" s="0"/>
      <c r="AS3551" s="0"/>
      <c r="AT3551" s="0"/>
      <c r="AU3551" s="0"/>
      <c r="AV3551" s="0"/>
      <c r="AW3551" s="0"/>
      <c r="AX3551" s="0"/>
      <c r="AY3551" s="0"/>
      <c r="AZ3551" s="0"/>
      <c r="BA3551" s="0"/>
      <c r="BB3551" s="0"/>
      <c r="BC3551" s="0"/>
      <c r="BD3551" s="0"/>
      <c r="BE3551" s="0"/>
      <c r="BF3551" s="0"/>
      <c r="BG3551" s="0"/>
      <c r="BH3551" s="0"/>
      <c r="BI3551" s="0"/>
      <c r="BJ3551" s="0"/>
      <c r="BK3551" s="0"/>
      <c r="BL3551" s="0"/>
      <c r="BM3551" s="0"/>
      <c r="BN3551" s="0"/>
      <c r="BO3551" s="0"/>
      <c r="BP3551" s="0"/>
      <c r="BQ3551" s="0"/>
      <c r="BR3551" s="0"/>
      <c r="BS3551" s="0"/>
      <c r="BT3551" s="0"/>
      <c r="BU3551" s="0"/>
      <c r="BV3551" s="0"/>
      <c r="BW3551" s="0"/>
      <c r="BX3551" s="0"/>
      <c r="BY3551" s="0"/>
      <c r="BZ3551" s="0"/>
      <c r="CA3551" s="0"/>
      <c r="CB3551" s="0"/>
      <c r="CC3551" s="0"/>
      <c r="CD3551" s="0"/>
      <c r="CE3551" s="0"/>
      <c r="CF3551" s="0"/>
      <c r="CG3551" s="0"/>
      <c r="CH3551" s="0"/>
      <c r="CI3551" s="0"/>
      <c r="CJ3551" s="0"/>
      <c r="CK3551" s="0"/>
      <c r="CL3551" s="0"/>
      <c r="CM3551" s="0"/>
      <c r="CN3551" s="0"/>
      <c r="CO3551" s="0"/>
      <c r="CP3551" s="0"/>
      <c r="CQ3551" s="0"/>
      <c r="CR3551" s="0"/>
      <c r="CS3551" s="0"/>
      <c r="CT3551" s="0"/>
      <c r="CU3551" s="0"/>
      <c r="CV3551" s="0"/>
      <c r="CW3551" s="0"/>
      <c r="CX3551" s="0"/>
      <c r="CY3551" s="0"/>
      <c r="CZ3551" s="0"/>
      <c r="DA3551" s="0"/>
      <c r="DB3551" s="0"/>
      <c r="DC3551" s="0"/>
      <c r="DD3551" s="0"/>
      <c r="DE3551" s="0"/>
      <c r="DF3551" s="0"/>
      <c r="DG3551" s="0"/>
      <c r="DH3551" s="0"/>
      <c r="DI3551" s="0"/>
      <c r="DJ3551" s="0"/>
      <c r="DK3551" s="0"/>
      <c r="DL3551" s="0"/>
      <c r="DM3551" s="0"/>
      <c r="DN3551" s="0"/>
      <c r="DO3551" s="0"/>
      <c r="DP3551" s="0"/>
      <c r="DQ3551" s="0"/>
      <c r="DR3551" s="0"/>
      <c r="DS3551" s="0"/>
      <c r="DT3551" s="0"/>
      <c r="DU3551" s="0"/>
      <c r="DV3551" s="0"/>
      <c r="DW3551" s="0"/>
      <c r="DX3551" s="0"/>
      <c r="DY3551" s="0"/>
      <c r="DZ3551" s="0"/>
      <c r="EA3551" s="0"/>
      <c r="EB3551" s="0"/>
      <c r="EC3551" s="0"/>
      <c r="ED3551" s="0"/>
      <c r="EE3551" s="0"/>
      <c r="EF3551" s="0"/>
      <c r="EG3551" s="0"/>
      <c r="EH3551" s="0"/>
      <c r="EI3551" s="0"/>
      <c r="EJ3551" s="0"/>
      <c r="EK3551" s="0"/>
      <c r="EL3551" s="0"/>
      <c r="EM3551" s="0"/>
      <c r="EN3551" s="0"/>
      <c r="EO3551" s="0"/>
      <c r="EP3551" s="0"/>
      <c r="EQ3551" s="0"/>
      <c r="ER3551" s="0"/>
      <c r="ES3551" s="0"/>
      <c r="ET3551" s="0"/>
      <c r="EU3551" s="0"/>
      <c r="EV3551" s="0"/>
      <c r="EW3551" s="0"/>
      <c r="EX3551" s="0"/>
      <c r="EY3551" s="0"/>
      <c r="EZ3551" s="0"/>
      <c r="FA3551" s="0"/>
      <c r="FB3551" s="0"/>
      <c r="FC3551" s="0"/>
      <c r="FD3551" s="0"/>
      <c r="FE3551" s="0"/>
      <c r="FF3551" s="0"/>
      <c r="FG3551" s="0"/>
      <c r="FH3551" s="0"/>
      <c r="FI3551" s="0"/>
      <c r="FJ3551" s="0"/>
      <c r="FK3551" s="0"/>
      <c r="FL3551" s="0"/>
      <c r="FM3551" s="0"/>
      <c r="FN3551" s="0"/>
      <c r="FO3551" s="0"/>
      <c r="FP3551" s="0"/>
      <c r="FQ3551" s="0"/>
      <c r="FR3551" s="0"/>
      <c r="FS3551" s="0"/>
      <c r="FT3551" s="0"/>
      <c r="FU3551" s="0"/>
      <c r="FV3551" s="0"/>
      <c r="FW3551" s="0"/>
      <c r="FX3551" s="0"/>
      <c r="FY3551" s="0"/>
      <c r="FZ3551" s="0"/>
      <c r="GA3551" s="0"/>
      <c r="GB3551" s="0"/>
      <c r="GC3551" s="0"/>
      <c r="GD3551" s="0"/>
      <c r="GE3551" s="0"/>
      <c r="GF3551" s="0"/>
      <c r="GG3551" s="0"/>
      <c r="GH3551" s="0"/>
      <c r="GI3551" s="0"/>
      <c r="GJ3551" s="0"/>
      <c r="GK3551" s="0"/>
      <c r="GL3551" s="0"/>
      <c r="GM3551" s="0"/>
      <c r="GN3551" s="0"/>
      <c r="GO3551" s="0"/>
      <c r="GP3551" s="0"/>
      <c r="GQ3551" s="0"/>
      <c r="GR3551" s="0"/>
      <c r="GS3551" s="0"/>
      <c r="GT3551" s="0"/>
      <c r="GU3551" s="0"/>
      <c r="GV3551" s="0"/>
      <c r="GW3551" s="0"/>
      <c r="GX3551" s="0"/>
      <c r="GY3551" s="0"/>
      <c r="GZ3551" s="0"/>
      <c r="HA3551" s="0"/>
      <c r="HB3551" s="0"/>
      <c r="HC3551" s="0"/>
      <c r="HD3551" s="0"/>
      <c r="HE3551" s="0"/>
      <c r="HF3551" s="0"/>
      <c r="HG3551" s="0"/>
      <c r="HH3551" s="0"/>
      <c r="HI3551" s="0"/>
      <c r="HJ3551" s="0"/>
      <c r="HK3551" s="0"/>
      <c r="HL3551" s="0"/>
      <c r="HM3551" s="0"/>
      <c r="HN3551" s="0"/>
      <c r="HO3551" s="0"/>
      <c r="HP3551" s="0"/>
      <c r="HQ3551" s="0"/>
      <c r="HR3551" s="0"/>
      <c r="HS3551" s="0"/>
      <c r="HT3551" s="0"/>
      <c r="HU3551" s="0"/>
      <c r="HV3551" s="0"/>
      <c r="HW3551" s="0"/>
      <c r="HX3551" s="0"/>
      <c r="HY3551" s="0"/>
      <c r="HZ3551" s="0"/>
      <c r="IA3551" s="0"/>
      <c r="IB3551" s="0"/>
      <c r="IC3551" s="0"/>
      <c r="ID3551" s="0"/>
      <c r="IE3551" s="0"/>
      <c r="IF3551" s="0"/>
      <c r="IG3551" s="0"/>
      <c r="IH3551" s="0"/>
      <c r="II3551" s="0"/>
      <c r="IJ3551" s="0"/>
      <c r="IK3551" s="0"/>
      <c r="IL3551" s="0"/>
      <c r="IM3551" s="0"/>
      <c r="IN3551" s="0"/>
      <c r="IO3551" s="0"/>
      <c r="IP3551" s="0"/>
      <c r="IQ3551" s="0"/>
      <c r="IR3551" s="0"/>
      <c r="IS3551" s="0"/>
      <c r="IT3551" s="0"/>
      <c r="IU3551" s="0"/>
      <c r="IV3551" s="0"/>
      <c r="IW3551" s="0"/>
      <c r="IX3551" s="0"/>
      <c r="IY3551" s="0"/>
      <c r="IZ3551" s="0"/>
      <c r="AMH3551" s="13"/>
    </row>
    <row r="3552" customFormat="false" ht="14.95" hidden="false" customHeight="false" outlineLevel="0" collapsed="false">
      <c r="A3552" s="27" t="n">
        <v>40403750</v>
      </c>
      <c r="B3552" s="28" t="s">
        <v>3581</v>
      </c>
      <c r="C3552" s="29" t="n">
        <v>0.1</v>
      </c>
      <c r="D3552" s="29" t="s">
        <v>2637</v>
      </c>
      <c r="E3552" s="27" t="s">
        <v>50</v>
      </c>
      <c r="F3552" s="19" t="n">
        <f aca="false">IF(C3552="",VLOOKUP(E3552,'PORTE E UCO'!$A$5:$D$46,4,0),VLOOKUP(E3552,'PORTE E UCO'!$A$5:$D$46,4,0)*C3552)</f>
        <v>1.7661556</v>
      </c>
      <c r="G3552" s="30" t="n">
        <v>62.4</v>
      </c>
      <c r="H3552" s="21" t="n">
        <f aca="false">G3552*$R$2</f>
        <v>1227.6346368</v>
      </c>
      <c r="I3552" s="27" t="n">
        <v>0</v>
      </c>
      <c r="J3552" s="22" t="str">
        <f aca="false">IF(I3552&gt;=1,F3552*$J$2,"")</f>
        <v/>
      </c>
      <c r="K3552" s="22" t="str">
        <f aca="false">IF(I3552&gt;=2,F3552*$K$2,"")</f>
        <v/>
      </c>
      <c r="L3552" s="22" t="str">
        <f aca="false">IF(I3552&gt;=3,F3552*$L$2,"")</f>
        <v/>
      </c>
      <c r="M3552" s="22" t="str">
        <f aca="false">IF(I3552&gt;=4,F3552*$M$2,"")</f>
        <v/>
      </c>
      <c r="N3552" s="27" t="n">
        <v>0</v>
      </c>
      <c r="O3552" s="27" t="n">
        <v>0</v>
      </c>
      <c r="P3552" s="31" t="n">
        <v>0</v>
      </c>
      <c r="Q3552" s="32"/>
      <c r="R3552" s="38"/>
      <c r="S3552" s="25" t="n">
        <f aca="false">SUM(F3552,H3552,J3552,K3552,L3552,M3552)</f>
        <v>1229.4007924</v>
      </c>
      <c r="T3552" s="25" t="n">
        <f aca="false">SUM(F3552,H3552,J3552,K3552,L3552,M3552,Q3552)</f>
        <v>1229.4007924</v>
      </c>
      <c r="U3552" s="0"/>
      <c r="V3552" s="0"/>
      <c r="W3552" s="0"/>
      <c r="X3552" s="0"/>
      <c r="Y3552" s="0"/>
      <c r="Z3552" s="0"/>
      <c r="AA3552" s="0"/>
      <c r="AB3552" s="0"/>
      <c r="AC3552" s="0"/>
      <c r="AD3552" s="0"/>
      <c r="AE3552" s="0"/>
      <c r="AF3552" s="0"/>
      <c r="AG3552" s="0"/>
      <c r="AH3552" s="0"/>
      <c r="AI3552" s="0"/>
      <c r="AJ3552" s="0"/>
      <c r="AK3552" s="0"/>
      <c r="AL3552" s="0"/>
      <c r="AM3552" s="0"/>
      <c r="AN3552" s="0"/>
      <c r="AO3552" s="0"/>
      <c r="AP3552" s="0"/>
      <c r="AQ3552" s="0"/>
      <c r="AR3552" s="0"/>
      <c r="AS3552" s="0"/>
      <c r="AT3552" s="0"/>
      <c r="AU3552" s="0"/>
      <c r="AV3552" s="0"/>
      <c r="AW3552" s="0"/>
      <c r="AX3552" s="0"/>
      <c r="AY3552" s="0"/>
      <c r="AZ3552" s="0"/>
      <c r="BA3552" s="0"/>
      <c r="BB3552" s="0"/>
      <c r="BC3552" s="0"/>
      <c r="BD3552" s="0"/>
      <c r="BE3552" s="0"/>
      <c r="BF3552" s="0"/>
      <c r="BG3552" s="0"/>
      <c r="BH3552" s="0"/>
      <c r="BI3552" s="0"/>
      <c r="BJ3552" s="0"/>
      <c r="BK3552" s="0"/>
      <c r="BL3552" s="0"/>
      <c r="BM3552" s="0"/>
      <c r="BN3552" s="0"/>
      <c r="BO3552" s="0"/>
      <c r="BP3552" s="0"/>
      <c r="BQ3552" s="0"/>
      <c r="BR3552" s="0"/>
      <c r="BS3552" s="0"/>
      <c r="BT3552" s="0"/>
      <c r="BU3552" s="0"/>
      <c r="BV3552" s="0"/>
      <c r="BW3552" s="0"/>
      <c r="BX3552" s="0"/>
      <c r="BY3552" s="0"/>
      <c r="BZ3552" s="0"/>
      <c r="CA3552" s="0"/>
      <c r="CB3552" s="0"/>
      <c r="CC3552" s="0"/>
      <c r="CD3552" s="0"/>
      <c r="CE3552" s="0"/>
      <c r="CF3552" s="0"/>
      <c r="CG3552" s="0"/>
      <c r="CH3552" s="0"/>
      <c r="CI3552" s="0"/>
      <c r="CJ3552" s="0"/>
      <c r="CK3552" s="0"/>
      <c r="CL3552" s="0"/>
      <c r="CM3552" s="0"/>
      <c r="CN3552" s="0"/>
      <c r="CO3552" s="0"/>
      <c r="CP3552" s="0"/>
      <c r="CQ3552" s="0"/>
      <c r="CR3552" s="0"/>
      <c r="CS3552" s="0"/>
      <c r="CT3552" s="0"/>
      <c r="CU3552" s="0"/>
      <c r="CV3552" s="0"/>
      <c r="CW3552" s="0"/>
      <c r="CX3552" s="0"/>
      <c r="CY3552" s="0"/>
      <c r="CZ3552" s="0"/>
      <c r="DA3552" s="0"/>
      <c r="DB3552" s="0"/>
      <c r="DC3552" s="0"/>
      <c r="DD3552" s="0"/>
      <c r="DE3552" s="0"/>
      <c r="DF3552" s="0"/>
      <c r="DG3552" s="0"/>
      <c r="DH3552" s="0"/>
      <c r="DI3552" s="0"/>
      <c r="DJ3552" s="0"/>
      <c r="DK3552" s="0"/>
      <c r="DL3552" s="0"/>
      <c r="DM3552" s="0"/>
      <c r="DN3552" s="0"/>
      <c r="DO3552" s="0"/>
      <c r="DP3552" s="0"/>
      <c r="DQ3552" s="0"/>
      <c r="DR3552" s="0"/>
      <c r="DS3552" s="0"/>
      <c r="DT3552" s="0"/>
      <c r="DU3552" s="0"/>
      <c r="DV3552" s="0"/>
      <c r="DW3552" s="0"/>
      <c r="DX3552" s="0"/>
      <c r="DY3552" s="0"/>
      <c r="DZ3552" s="0"/>
      <c r="EA3552" s="0"/>
      <c r="EB3552" s="0"/>
      <c r="EC3552" s="0"/>
      <c r="ED3552" s="0"/>
      <c r="EE3552" s="0"/>
      <c r="EF3552" s="0"/>
      <c r="EG3552" s="0"/>
      <c r="EH3552" s="0"/>
      <c r="EI3552" s="0"/>
      <c r="EJ3552" s="0"/>
      <c r="EK3552" s="0"/>
      <c r="EL3552" s="0"/>
      <c r="EM3552" s="0"/>
      <c r="EN3552" s="0"/>
      <c r="EO3552" s="0"/>
      <c r="EP3552" s="0"/>
      <c r="EQ3552" s="0"/>
      <c r="ER3552" s="0"/>
      <c r="ES3552" s="0"/>
      <c r="ET3552" s="0"/>
      <c r="EU3552" s="0"/>
      <c r="EV3552" s="0"/>
      <c r="EW3552" s="0"/>
      <c r="EX3552" s="0"/>
      <c r="EY3552" s="0"/>
      <c r="EZ3552" s="0"/>
      <c r="FA3552" s="0"/>
      <c r="FB3552" s="0"/>
      <c r="FC3552" s="0"/>
      <c r="FD3552" s="0"/>
      <c r="FE3552" s="0"/>
      <c r="FF3552" s="0"/>
      <c r="FG3552" s="0"/>
      <c r="FH3552" s="0"/>
      <c r="FI3552" s="0"/>
      <c r="FJ3552" s="0"/>
      <c r="FK3552" s="0"/>
      <c r="FL3552" s="0"/>
      <c r="FM3552" s="0"/>
      <c r="FN3552" s="0"/>
      <c r="FO3552" s="0"/>
      <c r="FP3552" s="0"/>
      <c r="FQ3552" s="0"/>
      <c r="FR3552" s="0"/>
      <c r="FS3552" s="0"/>
      <c r="FT3552" s="0"/>
      <c r="FU3552" s="0"/>
      <c r="FV3552" s="0"/>
      <c r="FW3552" s="0"/>
      <c r="FX3552" s="0"/>
      <c r="FY3552" s="0"/>
      <c r="FZ3552" s="0"/>
      <c r="GA3552" s="0"/>
      <c r="GB3552" s="0"/>
      <c r="GC3552" s="0"/>
      <c r="GD3552" s="0"/>
      <c r="GE3552" s="0"/>
      <c r="GF3552" s="0"/>
      <c r="GG3552" s="0"/>
      <c r="GH3552" s="0"/>
      <c r="GI3552" s="0"/>
      <c r="GJ3552" s="0"/>
      <c r="GK3552" s="0"/>
      <c r="GL3552" s="0"/>
      <c r="GM3552" s="0"/>
      <c r="GN3552" s="0"/>
      <c r="GO3552" s="0"/>
      <c r="GP3552" s="0"/>
      <c r="GQ3552" s="0"/>
      <c r="GR3552" s="0"/>
      <c r="GS3552" s="0"/>
      <c r="GT3552" s="0"/>
      <c r="GU3552" s="0"/>
      <c r="GV3552" s="0"/>
      <c r="GW3552" s="0"/>
      <c r="GX3552" s="0"/>
      <c r="GY3552" s="0"/>
      <c r="GZ3552" s="0"/>
      <c r="HA3552" s="0"/>
      <c r="HB3552" s="0"/>
      <c r="HC3552" s="0"/>
      <c r="HD3552" s="0"/>
      <c r="HE3552" s="0"/>
      <c r="HF3552" s="0"/>
      <c r="HG3552" s="0"/>
      <c r="HH3552" s="0"/>
      <c r="HI3552" s="0"/>
      <c r="HJ3552" s="0"/>
      <c r="HK3552" s="0"/>
      <c r="HL3552" s="0"/>
      <c r="HM3552" s="0"/>
      <c r="HN3552" s="0"/>
      <c r="HO3552" s="0"/>
      <c r="HP3552" s="0"/>
      <c r="HQ3552" s="0"/>
      <c r="HR3552" s="0"/>
      <c r="HS3552" s="0"/>
      <c r="HT3552" s="0"/>
      <c r="HU3552" s="0"/>
      <c r="HV3552" s="0"/>
      <c r="HW3552" s="0"/>
      <c r="HX3552" s="0"/>
      <c r="HY3552" s="0"/>
      <c r="HZ3552" s="0"/>
      <c r="IA3552" s="0"/>
      <c r="IB3552" s="0"/>
      <c r="IC3552" s="0"/>
      <c r="ID3552" s="0"/>
      <c r="IE3552" s="0"/>
      <c r="IF3552" s="0"/>
      <c r="IG3552" s="0"/>
      <c r="IH3552" s="0"/>
      <c r="II3552" s="0"/>
      <c r="IJ3552" s="0"/>
      <c r="IK3552" s="0"/>
      <c r="IL3552" s="0"/>
      <c r="IM3552" s="0"/>
      <c r="IN3552" s="0"/>
      <c r="IO3552" s="0"/>
      <c r="IP3552" s="0"/>
      <c r="IQ3552" s="0"/>
      <c r="IR3552" s="0"/>
      <c r="IS3552" s="0"/>
      <c r="IT3552" s="0"/>
      <c r="IU3552" s="0"/>
      <c r="IV3552" s="0"/>
      <c r="IW3552" s="0"/>
      <c r="IX3552" s="0"/>
      <c r="IY3552" s="0"/>
      <c r="IZ3552" s="0"/>
      <c r="AMH3552" s="13"/>
    </row>
    <row r="3553" customFormat="false" ht="14.95" hidden="false" customHeight="false" outlineLevel="0" collapsed="false">
      <c r="A3553" s="16" t="n">
        <v>40403769</v>
      </c>
      <c r="B3553" s="17" t="s">
        <v>3582</v>
      </c>
      <c r="C3553" s="18" t="n">
        <v>0.1</v>
      </c>
      <c r="D3553" s="18" t="s">
        <v>2637</v>
      </c>
      <c r="E3553" s="16" t="s">
        <v>50</v>
      </c>
      <c r="F3553" s="19" t="n">
        <f aca="false">IF(C3553="",VLOOKUP(E3553,'PORTE E UCO'!$A$5:$D$46,4,0),VLOOKUP(E3553,'PORTE E UCO'!$A$5:$D$46,4,0)*C3553)</f>
        <v>1.7661556</v>
      </c>
      <c r="G3553" s="20" t="n">
        <v>28.8</v>
      </c>
      <c r="H3553" s="21" t="n">
        <f aca="false">G3553*$R$2</f>
        <v>566.6006016</v>
      </c>
      <c r="I3553" s="16" t="n">
        <v>0</v>
      </c>
      <c r="J3553" s="22" t="str">
        <f aca="false">IF(I3553&gt;=1,F3553*$J$2,"")</f>
        <v/>
      </c>
      <c r="K3553" s="22" t="str">
        <f aca="false">IF(I3553&gt;=2,F3553*$K$2,"")</f>
        <v/>
      </c>
      <c r="L3553" s="22" t="str">
        <f aca="false">IF(I3553&gt;=3,F3553*$L$2,"")</f>
        <v/>
      </c>
      <c r="M3553" s="22" t="str">
        <f aca="false">IF(I3553&gt;=4,F3553*$M$2,"")</f>
        <v/>
      </c>
      <c r="N3553" s="16" t="n">
        <v>0</v>
      </c>
      <c r="O3553" s="16" t="n">
        <v>0</v>
      </c>
      <c r="P3553" s="23" t="n">
        <v>0</v>
      </c>
      <c r="Q3553" s="22"/>
      <c r="R3553" s="38"/>
      <c r="S3553" s="25" t="n">
        <f aca="false">SUM(F3553,H3553,J3553,K3553,L3553,M3553)</f>
        <v>568.3667572</v>
      </c>
      <c r="T3553" s="25" t="n">
        <f aca="false">SUM(F3553,H3553,J3553,K3553,L3553,M3553,Q3553)</f>
        <v>568.3667572</v>
      </c>
      <c r="U3553" s="0"/>
      <c r="V3553" s="0"/>
      <c r="W3553" s="0"/>
      <c r="X3553" s="0"/>
      <c r="Y3553" s="0"/>
      <c r="Z3553" s="0"/>
      <c r="AA3553" s="0"/>
      <c r="AB3553" s="0"/>
      <c r="AC3553" s="0"/>
      <c r="AD3553" s="0"/>
      <c r="AE3553" s="0"/>
      <c r="AF3553" s="0"/>
      <c r="AG3553" s="0"/>
      <c r="AH3553" s="0"/>
      <c r="AI3553" s="0"/>
      <c r="AJ3553" s="0"/>
      <c r="AK3553" s="0"/>
      <c r="AL3553" s="0"/>
      <c r="AM3553" s="0"/>
      <c r="AN3553" s="0"/>
      <c r="AO3553" s="0"/>
      <c r="AP3553" s="0"/>
      <c r="AQ3553" s="0"/>
      <c r="AR3553" s="0"/>
      <c r="AS3553" s="0"/>
      <c r="AT3553" s="0"/>
      <c r="AU3553" s="0"/>
      <c r="AV3553" s="0"/>
      <c r="AW3553" s="0"/>
      <c r="AX3553" s="0"/>
      <c r="AY3553" s="0"/>
      <c r="AZ3553" s="0"/>
      <c r="BA3553" s="0"/>
      <c r="BB3553" s="0"/>
      <c r="BC3553" s="0"/>
      <c r="BD3553" s="0"/>
      <c r="BE3553" s="0"/>
      <c r="BF3553" s="0"/>
      <c r="BG3553" s="0"/>
      <c r="BH3553" s="0"/>
      <c r="BI3553" s="0"/>
      <c r="BJ3553" s="0"/>
      <c r="BK3553" s="0"/>
      <c r="BL3553" s="0"/>
      <c r="BM3553" s="0"/>
      <c r="BN3553" s="0"/>
      <c r="BO3553" s="0"/>
      <c r="BP3553" s="0"/>
      <c r="BQ3553" s="0"/>
      <c r="BR3553" s="0"/>
      <c r="BS3553" s="0"/>
      <c r="BT3553" s="0"/>
      <c r="BU3553" s="0"/>
      <c r="BV3553" s="0"/>
      <c r="BW3553" s="0"/>
      <c r="BX3553" s="0"/>
      <c r="BY3553" s="0"/>
      <c r="BZ3553" s="0"/>
      <c r="CA3553" s="0"/>
      <c r="CB3553" s="0"/>
      <c r="CC3553" s="0"/>
      <c r="CD3553" s="0"/>
      <c r="CE3553" s="0"/>
      <c r="CF3553" s="0"/>
      <c r="CG3553" s="0"/>
      <c r="CH3553" s="0"/>
      <c r="CI3553" s="0"/>
      <c r="CJ3553" s="0"/>
      <c r="CK3553" s="0"/>
      <c r="CL3553" s="0"/>
      <c r="CM3553" s="0"/>
      <c r="CN3553" s="0"/>
      <c r="CO3553" s="0"/>
      <c r="CP3553" s="0"/>
      <c r="CQ3553" s="0"/>
      <c r="CR3553" s="0"/>
      <c r="CS3553" s="0"/>
      <c r="CT3553" s="0"/>
      <c r="CU3553" s="0"/>
      <c r="CV3553" s="0"/>
      <c r="CW3553" s="0"/>
      <c r="CX3553" s="0"/>
      <c r="CY3553" s="0"/>
      <c r="CZ3553" s="0"/>
      <c r="DA3553" s="0"/>
      <c r="DB3553" s="0"/>
      <c r="DC3553" s="0"/>
      <c r="DD3553" s="0"/>
      <c r="DE3553" s="0"/>
      <c r="DF3553" s="0"/>
      <c r="DG3553" s="0"/>
      <c r="DH3553" s="0"/>
      <c r="DI3553" s="0"/>
      <c r="DJ3553" s="0"/>
      <c r="DK3553" s="0"/>
      <c r="DL3553" s="0"/>
      <c r="DM3553" s="0"/>
      <c r="DN3553" s="0"/>
      <c r="DO3553" s="0"/>
      <c r="DP3553" s="0"/>
      <c r="DQ3553" s="0"/>
      <c r="DR3553" s="0"/>
      <c r="DS3553" s="0"/>
      <c r="DT3553" s="0"/>
      <c r="DU3553" s="0"/>
      <c r="DV3553" s="0"/>
      <c r="DW3553" s="0"/>
      <c r="DX3553" s="0"/>
      <c r="DY3553" s="0"/>
      <c r="DZ3553" s="0"/>
      <c r="EA3553" s="0"/>
      <c r="EB3553" s="0"/>
      <c r="EC3553" s="0"/>
      <c r="ED3553" s="0"/>
      <c r="EE3553" s="0"/>
      <c r="EF3553" s="0"/>
      <c r="EG3553" s="0"/>
      <c r="EH3553" s="0"/>
      <c r="EI3553" s="0"/>
      <c r="EJ3553" s="0"/>
      <c r="EK3553" s="0"/>
      <c r="EL3553" s="0"/>
      <c r="EM3553" s="0"/>
      <c r="EN3553" s="0"/>
      <c r="EO3553" s="0"/>
      <c r="EP3553" s="0"/>
      <c r="EQ3553" s="0"/>
      <c r="ER3553" s="0"/>
      <c r="ES3553" s="0"/>
      <c r="ET3553" s="0"/>
      <c r="EU3553" s="0"/>
      <c r="EV3553" s="0"/>
      <c r="EW3553" s="0"/>
      <c r="EX3553" s="0"/>
      <c r="EY3553" s="0"/>
      <c r="EZ3553" s="0"/>
      <c r="FA3553" s="0"/>
      <c r="FB3553" s="0"/>
      <c r="FC3553" s="0"/>
      <c r="FD3553" s="0"/>
      <c r="FE3553" s="0"/>
      <c r="FF3553" s="0"/>
      <c r="FG3553" s="0"/>
      <c r="FH3553" s="0"/>
      <c r="FI3553" s="0"/>
      <c r="FJ3553" s="0"/>
      <c r="FK3553" s="0"/>
      <c r="FL3553" s="0"/>
      <c r="FM3553" s="0"/>
      <c r="FN3553" s="0"/>
      <c r="FO3553" s="0"/>
      <c r="FP3553" s="0"/>
      <c r="FQ3553" s="0"/>
      <c r="FR3553" s="0"/>
      <c r="FS3553" s="0"/>
      <c r="FT3553" s="0"/>
      <c r="FU3553" s="0"/>
      <c r="FV3553" s="0"/>
      <c r="FW3553" s="0"/>
      <c r="FX3553" s="0"/>
      <c r="FY3553" s="0"/>
      <c r="FZ3553" s="0"/>
      <c r="GA3553" s="0"/>
      <c r="GB3553" s="0"/>
      <c r="GC3553" s="0"/>
      <c r="GD3553" s="0"/>
      <c r="GE3553" s="0"/>
      <c r="GF3553" s="0"/>
      <c r="GG3553" s="0"/>
      <c r="GH3553" s="0"/>
      <c r="GI3553" s="0"/>
      <c r="GJ3553" s="0"/>
      <c r="GK3553" s="0"/>
      <c r="GL3553" s="0"/>
      <c r="GM3553" s="0"/>
      <c r="GN3553" s="0"/>
      <c r="GO3553" s="0"/>
      <c r="GP3553" s="0"/>
      <c r="GQ3553" s="0"/>
      <c r="GR3553" s="0"/>
      <c r="GS3553" s="0"/>
      <c r="GT3553" s="0"/>
      <c r="GU3553" s="0"/>
      <c r="GV3553" s="0"/>
      <c r="GW3553" s="0"/>
      <c r="GX3553" s="0"/>
      <c r="GY3553" s="0"/>
      <c r="GZ3553" s="0"/>
      <c r="HA3553" s="0"/>
      <c r="HB3553" s="0"/>
      <c r="HC3553" s="0"/>
      <c r="HD3553" s="0"/>
      <c r="HE3553" s="0"/>
      <c r="HF3553" s="0"/>
      <c r="HG3553" s="0"/>
      <c r="HH3553" s="0"/>
      <c r="HI3553" s="0"/>
      <c r="HJ3553" s="0"/>
      <c r="HK3553" s="0"/>
      <c r="HL3553" s="0"/>
      <c r="HM3553" s="0"/>
      <c r="HN3553" s="0"/>
      <c r="HO3553" s="0"/>
      <c r="HP3553" s="0"/>
      <c r="HQ3553" s="0"/>
      <c r="HR3553" s="0"/>
      <c r="HS3553" s="0"/>
      <c r="HT3553" s="0"/>
      <c r="HU3553" s="0"/>
      <c r="HV3553" s="0"/>
      <c r="HW3553" s="0"/>
      <c r="HX3553" s="0"/>
      <c r="HY3553" s="0"/>
      <c r="HZ3553" s="0"/>
      <c r="IA3553" s="0"/>
      <c r="IB3553" s="0"/>
      <c r="IC3553" s="0"/>
      <c r="ID3553" s="0"/>
      <c r="IE3553" s="0"/>
      <c r="IF3553" s="0"/>
      <c r="IG3553" s="0"/>
      <c r="IH3553" s="0"/>
      <c r="II3553" s="0"/>
      <c r="IJ3553" s="0"/>
      <c r="IK3553" s="0"/>
      <c r="IL3553" s="0"/>
      <c r="IM3553" s="0"/>
      <c r="IN3553" s="0"/>
      <c r="IO3553" s="0"/>
      <c r="IP3553" s="0"/>
      <c r="IQ3553" s="0"/>
      <c r="IR3553" s="0"/>
      <c r="IS3553" s="0"/>
      <c r="IT3553" s="0"/>
      <c r="IU3553" s="0"/>
      <c r="IV3553" s="0"/>
      <c r="IW3553" s="0"/>
      <c r="IX3553" s="0"/>
      <c r="IY3553" s="0"/>
      <c r="IZ3553" s="0"/>
      <c r="AMH3553" s="13"/>
    </row>
    <row r="3554" customFormat="false" ht="14.95" hidden="false" customHeight="false" outlineLevel="0" collapsed="false">
      <c r="A3554" s="27" t="n">
        <v>40403777</v>
      </c>
      <c r="B3554" s="28" t="s">
        <v>3583</v>
      </c>
      <c r="C3554" s="29" t="n">
        <v>0.1</v>
      </c>
      <c r="D3554" s="29" t="s">
        <v>2637</v>
      </c>
      <c r="E3554" s="27" t="s">
        <v>50</v>
      </c>
      <c r="F3554" s="19" t="n">
        <f aca="false">IF(C3554="",VLOOKUP(E3554,'PORTE E UCO'!$A$5:$D$46,4,0),VLOOKUP(E3554,'PORTE E UCO'!$A$5:$D$46,4,0)*C3554)</f>
        <v>1.7661556</v>
      </c>
      <c r="G3554" s="30" t="n">
        <v>35.47</v>
      </c>
      <c r="H3554" s="21" t="n">
        <f aca="false">G3554*$R$2</f>
        <v>697.82372704</v>
      </c>
      <c r="I3554" s="27" t="n">
        <v>0</v>
      </c>
      <c r="J3554" s="22" t="str">
        <f aca="false">IF(I3554&gt;=1,F3554*$J$2,"")</f>
        <v/>
      </c>
      <c r="K3554" s="22" t="str">
        <f aca="false">IF(I3554&gt;=2,F3554*$K$2,"")</f>
        <v/>
      </c>
      <c r="L3554" s="22" t="str">
        <f aca="false">IF(I3554&gt;=3,F3554*$L$2,"")</f>
        <v/>
      </c>
      <c r="M3554" s="22" t="str">
        <f aca="false">IF(I3554&gt;=4,F3554*$M$2,"")</f>
        <v/>
      </c>
      <c r="N3554" s="27" t="n">
        <v>0</v>
      </c>
      <c r="O3554" s="27" t="n">
        <v>0</v>
      </c>
      <c r="P3554" s="31" t="n">
        <v>0</v>
      </c>
      <c r="Q3554" s="32"/>
      <c r="R3554" s="38"/>
      <c r="S3554" s="25" t="n">
        <f aca="false">SUM(F3554,H3554,J3554,K3554,L3554,M3554)</f>
        <v>699.58988264</v>
      </c>
      <c r="T3554" s="25" t="n">
        <f aca="false">SUM(F3554,H3554,J3554,K3554,L3554,M3554,Q3554)</f>
        <v>699.58988264</v>
      </c>
      <c r="U3554" s="0"/>
      <c r="V3554" s="0"/>
      <c r="W3554" s="0"/>
      <c r="X3554" s="0"/>
      <c r="Y3554" s="0"/>
      <c r="Z3554" s="0"/>
      <c r="AA3554" s="0"/>
      <c r="AB3554" s="0"/>
      <c r="AC3554" s="0"/>
      <c r="AD3554" s="0"/>
      <c r="AE3554" s="0"/>
      <c r="AF3554" s="0"/>
      <c r="AG3554" s="0"/>
      <c r="AH3554" s="0"/>
      <c r="AI3554" s="0"/>
      <c r="AJ3554" s="0"/>
      <c r="AK3554" s="0"/>
      <c r="AL3554" s="0"/>
      <c r="AM3554" s="0"/>
      <c r="AN3554" s="0"/>
      <c r="AO3554" s="0"/>
      <c r="AP3554" s="0"/>
      <c r="AQ3554" s="0"/>
      <c r="AR3554" s="0"/>
      <c r="AS3554" s="0"/>
      <c r="AT3554" s="0"/>
      <c r="AU3554" s="0"/>
      <c r="AV3554" s="0"/>
      <c r="AW3554" s="0"/>
      <c r="AX3554" s="0"/>
      <c r="AY3554" s="0"/>
      <c r="AZ3554" s="0"/>
      <c r="BA3554" s="0"/>
      <c r="BB3554" s="0"/>
      <c r="BC3554" s="0"/>
      <c r="BD3554" s="0"/>
      <c r="BE3554" s="0"/>
      <c r="BF3554" s="0"/>
      <c r="BG3554" s="0"/>
      <c r="BH3554" s="0"/>
      <c r="BI3554" s="0"/>
      <c r="BJ3554" s="0"/>
      <c r="BK3554" s="0"/>
      <c r="BL3554" s="0"/>
      <c r="BM3554" s="0"/>
      <c r="BN3554" s="0"/>
      <c r="BO3554" s="0"/>
      <c r="BP3554" s="0"/>
      <c r="BQ3554" s="0"/>
      <c r="BR3554" s="0"/>
      <c r="BS3554" s="0"/>
      <c r="BT3554" s="0"/>
      <c r="BU3554" s="0"/>
      <c r="BV3554" s="0"/>
      <c r="BW3554" s="0"/>
      <c r="BX3554" s="0"/>
      <c r="BY3554" s="0"/>
      <c r="BZ3554" s="0"/>
      <c r="CA3554" s="0"/>
      <c r="CB3554" s="0"/>
      <c r="CC3554" s="0"/>
      <c r="CD3554" s="0"/>
      <c r="CE3554" s="0"/>
      <c r="CF3554" s="0"/>
      <c r="CG3554" s="0"/>
      <c r="CH3554" s="0"/>
      <c r="CI3554" s="0"/>
      <c r="CJ3554" s="0"/>
      <c r="CK3554" s="0"/>
      <c r="CL3554" s="0"/>
      <c r="CM3554" s="0"/>
      <c r="CN3554" s="0"/>
      <c r="CO3554" s="0"/>
      <c r="CP3554" s="0"/>
      <c r="CQ3554" s="0"/>
      <c r="CR3554" s="0"/>
      <c r="CS3554" s="0"/>
      <c r="CT3554" s="0"/>
      <c r="CU3554" s="0"/>
      <c r="CV3554" s="0"/>
      <c r="CW3554" s="0"/>
      <c r="CX3554" s="0"/>
      <c r="CY3554" s="0"/>
      <c r="CZ3554" s="0"/>
      <c r="DA3554" s="0"/>
      <c r="DB3554" s="0"/>
      <c r="DC3554" s="0"/>
      <c r="DD3554" s="0"/>
      <c r="DE3554" s="0"/>
      <c r="DF3554" s="0"/>
      <c r="DG3554" s="0"/>
      <c r="DH3554" s="0"/>
      <c r="DI3554" s="0"/>
      <c r="DJ3554" s="0"/>
      <c r="DK3554" s="0"/>
      <c r="DL3554" s="0"/>
      <c r="DM3554" s="0"/>
      <c r="DN3554" s="0"/>
      <c r="DO3554" s="0"/>
      <c r="DP3554" s="0"/>
      <c r="DQ3554" s="0"/>
      <c r="DR3554" s="0"/>
      <c r="DS3554" s="0"/>
      <c r="DT3554" s="0"/>
      <c r="DU3554" s="0"/>
      <c r="DV3554" s="0"/>
      <c r="DW3554" s="0"/>
      <c r="DX3554" s="0"/>
      <c r="DY3554" s="0"/>
      <c r="DZ3554" s="0"/>
      <c r="EA3554" s="0"/>
      <c r="EB3554" s="0"/>
      <c r="EC3554" s="0"/>
      <c r="ED3554" s="0"/>
      <c r="EE3554" s="0"/>
      <c r="EF3554" s="0"/>
      <c r="EG3554" s="0"/>
      <c r="EH3554" s="0"/>
      <c r="EI3554" s="0"/>
      <c r="EJ3554" s="0"/>
      <c r="EK3554" s="0"/>
      <c r="EL3554" s="0"/>
      <c r="EM3554" s="0"/>
      <c r="EN3554" s="0"/>
      <c r="EO3554" s="0"/>
      <c r="EP3554" s="0"/>
      <c r="EQ3554" s="0"/>
      <c r="ER3554" s="0"/>
      <c r="ES3554" s="0"/>
      <c r="ET3554" s="0"/>
      <c r="EU3554" s="0"/>
      <c r="EV3554" s="0"/>
      <c r="EW3554" s="0"/>
      <c r="EX3554" s="0"/>
      <c r="EY3554" s="0"/>
      <c r="EZ3554" s="0"/>
      <c r="FA3554" s="0"/>
      <c r="FB3554" s="0"/>
      <c r="FC3554" s="0"/>
      <c r="FD3554" s="0"/>
      <c r="FE3554" s="0"/>
      <c r="FF3554" s="0"/>
      <c r="FG3554" s="0"/>
      <c r="FH3554" s="0"/>
      <c r="FI3554" s="0"/>
      <c r="FJ3554" s="0"/>
      <c r="FK3554" s="0"/>
      <c r="FL3554" s="0"/>
      <c r="FM3554" s="0"/>
      <c r="FN3554" s="0"/>
      <c r="FO3554" s="0"/>
      <c r="FP3554" s="0"/>
      <c r="FQ3554" s="0"/>
      <c r="FR3554" s="0"/>
      <c r="FS3554" s="0"/>
      <c r="FT3554" s="0"/>
      <c r="FU3554" s="0"/>
      <c r="FV3554" s="0"/>
      <c r="FW3554" s="0"/>
      <c r="FX3554" s="0"/>
      <c r="FY3554" s="0"/>
      <c r="FZ3554" s="0"/>
      <c r="GA3554" s="0"/>
      <c r="GB3554" s="0"/>
      <c r="GC3554" s="0"/>
      <c r="GD3554" s="0"/>
      <c r="GE3554" s="0"/>
      <c r="GF3554" s="0"/>
      <c r="GG3554" s="0"/>
      <c r="GH3554" s="0"/>
      <c r="GI3554" s="0"/>
      <c r="GJ3554" s="0"/>
      <c r="GK3554" s="0"/>
      <c r="GL3554" s="0"/>
      <c r="GM3554" s="0"/>
      <c r="GN3554" s="0"/>
      <c r="GO3554" s="0"/>
      <c r="GP3554" s="0"/>
      <c r="GQ3554" s="0"/>
      <c r="GR3554" s="0"/>
      <c r="GS3554" s="0"/>
      <c r="GT3554" s="0"/>
      <c r="GU3554" s="0"/>
      <c r="GV3554" s="0"/>
      <c r="GW3554" s="0"/>
      <c r="GX3554" s="0"/>
      <c r="GY3554" s="0"/>
      <c r="GZ3554" s="0"/>
      <c r="HA3554" s="0"/>
      <c r="HB3554" s="0"/>
      <c r="HC3554" s="0"/>
      <c r="HD3554" s="0"/>
      <c r="HE3554" s="0"/>
      <c r="HF3554" s="0"/>
      <c r="HG3554" s="0"/>
      <c r="HH3554" s="0"/>
      <c r="HI3554" s="0"/>
      <c r="HJ3554" s="0"/>
      <c r="HK3554" s="0"/>
      <c r="HL3554" s="0"/>
      <c r="HM3554" s="0"/>
      <c r="HN3554" s="0"/>
      <c r="HO3554" s="0"/>
      <c r="HP3554" s="0"/>
      <c r="HQ3554" s="0"/>
      <c r="HR3554" s="0"/>
      <c r="HS3554" s="0"/>
      <c r="HT3554" s="0"/>
      <c r="HU3554" s="0"/>
      <c r="HV3554" s="0"/>
      <c r="HW3554" s="0"/>
      <c r="HX3554" s="0"/>
      <c r="HY3554" s="0"/>
      <c r="HZ3554" s="0"/>
      <c r="IA3554" s="0"/>
      <c r="IB3554" s="0"/>
      <c r="IC3554" s="0"/>
      <c r="ID3554" s="0"/>
      <c r="IE3554" s="0"/>
      <c r="IF3554" s="0"/>
      <c r="IG3554" s="0"/>
      <c r="IH3554" s="0"/>
      <c r="II3554" s="0"/>
      <c r="IJ3554" s="0"/>
      <c r="IK3554" s="0"/>
      <c r="IL3554" s="0"/>
      <c r="IM3554" s="0"/>
      <c r="IN3554" s="0"/>
      <c r="IO3554" s="0"/>
      <c r="IP3554" s="0"/>
      <c r="IQ3554" s="0"/>
      <c r="IR3554" s="0"/>
      <c r="IS3554" s="0"/>
      <c r="IT3554" s="0"/>
      <c r="IU3554" s="0"/>
      <c r="IV3554" s="0"/>
      <c r="IW3554" s="0"/>
      <c r="IX3554" s="0"/>
      <c r="IY3554" s="0"/>
      <c r="IZ3554" s="0"/>
      <c r="AMH3554" s="13"/>
    </row>
    <row r="3555" customFormat="false" ht="13.8" hidden="false" customHeight="false" outlineLevel="0" collapsed="false">
      <c r="A3555" s="16" t="n">
        <v>40403785</v>
      </c>
      <c r="B3555" s="17" t="s">
        <v>3584</v>
      </c>
      <c r="C3555" s="18" t="n">
        <v>0.1</v>
      </c>
      <c r="D3555" s="18" t="s">
        <v>2637</v>
      </c>
      <c r="E3555" s="16" t="s">
        <v>50</v>
      </c>
      <c r="F3555" s="19" t="n">
        <f aca="false">IF(C3555="",VLOOKUP(E3555,'PORTE E UCO'!$A$5:$D$46,4,0),VLOOKUP(E3555,'PORTE E UCO'!$A$5:$D$46,4,0)*C3555)</f>
        <v>1.7661556</v>
      </c>
      <c r="G3555" s="20" t="n">
        <v>11.41</v>
      </c>
      <c r="H3555" s="21" t="n">
        <f aca="false">G3555*$R$2</f>
        <v>224.47614112</v>
      </c>
      <c r="I3555" s="16" t="n">
        <v>0</v>
      </c>
      <c r="J3555" s="22" t="str">
        <f aca="false">IF(I3555&gt;=1,F3555*$J$2,"")</f>
        <v/>
      </c>
      <c r="K3555" s="22" t="str">
        <f aca="false">IF(I3555&gt;=2,F3555*$K$2,"")</f>
        <v/>
      </c>
      <c r="L3555" s="22" t="str">
        <f aca="false">IF(I3555&gt;=3,F3555*$L$2,"")</f>
        <v/>
      </c>
      <c r="M3555" s="22" t="str">
        <f aca="false">IF(I3555&gt;=4,F3555*$M$2,"")</f>
        <v/>
      </c>
      <c r="N3555" s="16" t="n">
        <v>0</v>
      </c>
      <c r="O3555" s="16" t="n">
        <v>0</v>
      </c>
      <c r="P3555" s="23" t="n">
        <v>0</v>
      </c>
      <c r="Q3555" s="22"/>
      <c r="R3555" s="38"/>
      <c r="S3555" s="25" t="n">
        <f aca="false">SUM(F3555,H3555,J3555,K3555,L3555,M3555)</f>
        <v>226.24229672</v>
      </c>
      <c r="T3555" s="25" t="n">
        <f aca="false">SUM(F3555,H3555,J3555,K3555,L3555,M3555,Q3555)</f>
        <v>226.24229672</v>
      </c>
      <c r="U3555" s="0"/>
      <c r="V3555" s="0"/>
      <c r="W3555" s="0"/>
      <c r="X3555" s="0"/>
      <c r="Y3555" s="0"/>
      <c r="Z3555" s="0"/>
      <c r="AA3555" s="0"/>
      <c r="AB3555" s="0"/>
      <c r="AC3555" s="0"/>
      <c r="AD3555" s="0"/>
      <c r="AE3555" s="0"/>
      <c r="AF3555" s="0"/>
      <c r="AG3555" s="0"/>
      <c r="AH3555" s="0"/>
      <c r="AI3555" s="0"/>
      <c r="AJ3555" s="0"/>
      <c r="AK3555" s="0"/>
      <c r="AL3555" s="0"/>
      <c r="AM3555" s="0"/>
      <c r="AN3555" s="0"/>
      <c r="AO3555" s="0"/>
      <c r="AP3555" s="0"/>
      <c r="AQ3555" s="0"/>
      <c r="AR3555" s="0"/>
      <c r="AS3555" s="0"/>
      <c r="AT3555" s="0"/>
      <c r="AU3555" s="0"/>
      <c r="AV3555" s="0"/>
      <c r="AW3555" s="0"/>
      <c r="AX3555" s="0"/>
      <c r="AY3555" s="0"/>
      <c r="AZ3555" s="0"/>
      <c r="BA3555" s="0"/>
      <c r="BB3555" s="0"/>
      <c r="BC3555" s="0"/>
      <c r="BD3555" s="0"/>
      <c r="BE3555" s="0"/>
      <c r="BF3555" s="0"/>
      <c r="BG3555" s="0"/>
      <c r="BH3555" s="0"/>
      <c r="BI3555" s="0"/>
      <c r="BJ3555" s="0"/>
      <c r="BK3555" s="0"/>
      <c r="BL3555" s="0"/>
      <c r="BM3555" s="0"/>
      <c r="BN3555" s="0"/>
      <c r="BO3555" s="0"/>
      <c r="BP3555" s="0"/>
      <c r="BQ3555" s="0"/>
      <c r="BR3555" s="0"/>
      <c r="BS3555" s="0"/>
      <c r="BT3555" s="0"/>
      <c r="BU3555" s="0"/>
      <c r="BV3555" s="0"/>
      <c r="BW3555" s="0"/>
      <c r="BX3555" s="0"/>
      <c r="BY3555" s="0"/>
      <c r="BZ3555" s="0"/>
      <c r="CA3555" s="0"/>
      <c r="CB3555" s="0"/>
      <c r="CC3555" s="0"/>
      <c r="CD3555" s="0"/>
      <c r="CE3555" s="0"/>
      <c r="CF3555" s="0"/>
      <c r="CG3555" s="0"/>
      <c r="CH3555" s="0"/>
      <c r="CI3555" s="0"/>
      <c r="CJ3555" s="0"/>
      <c r="CK3555" s="0"/>
      <c r="CL3555" s="0"/>
      <c r="CM3555" s="0"/>
      <c r="CN3555" s="0"/>
      <c r="CO3555" s="0"/>
      <c r="CP3555" s="0"/>
      <c r="CQ3555" s="0"/>
      <c r="CR3555" s="0"/>
      <c r="CS3555" s="0"/>
      <c r="CT3555" s="0"/>
      <c r="CU3555" s="0"/>
      <c r="CV3555" s="0"/>
      <c r="CW3555" s="0"/>
      <c r="CX3555" s="0"/>
      <c r="CY3555" s="0"/>
      <c r="CZ3555" s="0"/>
      <c r="DA3555" s="0"/>
      <c r="DB3555" s="0"/>
      <c r="DC3555" s="0"/>
      <c r="DD3555" s="0"/>
      <c r="DE3555" s="0"/>
      <c r="DF3555" s="0"/>
      <c r="DG3555" s="0"/>
      <c r="DH3555" s="0"/>
      <c r="DI3555" s="0"/>
      <c r="DJ3555" s="0"/>
      <c r="DK3555" s="0"/>
      <c r="DL3555" s="0"/>
      <c r="DM3555" s="0"/>
      <c r="DN3555" s="0"/>
      <c r="DO3555" s="0"/>
      <c r="DP3555" s="0"/>
      <c r="DQ3555" s="0"/>
      <c r="DR3555" s="0"/>
      <c r="DS3555" s="0"/>
      <c r="DT3555" s="0"/>
      <c r="DU3555" s="0"/>
      <c r="DV3555" s="0"/>
      <c r="DW3555" s="0"/>
      <c r="DX3555" s="0"/>
      <c r="DY3555" s="0"/>
      <c r="DZ3555" s="0"/>
      <c r="EA3555" s="0"/>
      <c r="EB3555" s="0"/>
      <c r="EC3555" s="0"/>
      <c r="ED3555" s="0"/>
      <c r="EE3555" s="0"/>
      <c r="EF3555" s="0"/>
      <c r="EG3555" s="0"/>
      <c r="EH3555" s="0"/>
      <c r="EI3555" s="0"/>
      <c r="EJ3555" s="0"/>
      <c r="EK3555" s="0"/>
      <c r="EL3555" s="0"/>
      <c r="EM3555" s="0"/>
      <c r="EN3555" s="0"/>
      <c r="EO3555" s="0"/>
      <c r="EP3555" s="0"/>
      <c r="EQ3555" s="0"/>
      <c r="ER3555" s="0"/>
      <c r="ES3555" s="0"/>
      <c r="ET3555" s="0"/>
      <c r="EU3555" s="0"/>
      <c r="EV3555" s="0"/>
      <c r="EW3555" s="0"/>
      <c r="EX3555" s="0"/>
      <c r="EY3555" s="0"/>
      <c r="EZ3555" s="0"/>
      <c r="FA3555" s="0"/>
      <c r="FB3555" s="0"/>
      <c r="FC3555" s="0"/>
      <c r="FD3555" s="0"/>
      <c r="FE3555" s="0"/>
      <c r="FF3555" s="0"/>
      <c r="FG3555" s="0"/>
      <c r="FH3555" s="0"/>
      <c r="FI3555" s="0"/>
      <c r="FJ3555" s="0"/>
      <c r="FK3555" s="0"/>
      <c r="FL3555" s="0"/>
      <c r="FM3555" s="0"/>
      <c r="FN3555" s="0"/>
      <c r="FO3555" s="0"/>
      <c r="FP3555" s="0"/>
      <c r="FQ3555" s="0"/>
      <c r="FR3555" s="0"/>
      <c r="FS3555" s="0"/>
      <c r="FT3555" s="0"/>
      <c r="FU3555" s="0"/>
      <c r="FV3555" s="0"/>
      <c r="FW3555" s="0"/>
      <c r="FX3555" s="0"/>
      <c r="FY3555" s="0"/>
      <c r="FZ3555" s="0"/>
      <c r="GA3555" s="0"/>
      <c r="GB3555" s="0"/>
      <c r="GC3555" s="0"/>
      <c r="GD3555" s="0"/>
      <c r="GE3555" s="0"/>
      <c r="GF3555" s="0"/>
      <c r="GG3555" s="0"/>
      <c r="GH3555" s="0"/>
      <c r="GI3555" s="0"/>
      <c r="GJ3555" s="0"/>
      <c r="GK3555" s="0"/>
      <c r="GL3555" s="0"/>
      <c r="GM3555" s="0"/>
      <c r="GN3555" s="0"/>
      <c r="GO3555" s="0"/>
      <c r="GP3555" s="0"/>
      <c r="GQ3555" s="0"/>
      <c r="GR3555" s="0"/>
      <c r="GS3555" s="0"/>
      <c r="GT3555" s="0"/>
      <c r="GU3555" s="0"/>
      <c r="GV3555" s="0"/>
      <c r="GW3555" s="0"/>
      <c r="GX3555" s="0"/>
      <c r="GY3555" s="0"/>
      <c r="GZ3555" s="0"/>
      <c r="HA3555" s="0"/>
      <c r="HB3555" s="0"/>
      <c r="HC3555" s="0"/>
      <c r="HD3555" s="0"/>
      <c r="HE3555" s="0"/>
      <c r="HF3555" s="0"/>
      <c r="HG3555" s="0"/>
      <c r="HH3555" s="0"/>
      <c r="HI3555" s="0"/>
      <c r="HJ3555" s="0"/>
      <c r="HK3555" s="0"/>
      <c r="HL3555" s="0"/>
      <c r="HM3555" s="0"/>
      <c r="HN3555" s="0"/>
      <c r="HO3555" s="0"/>
      <c r="HP3555" s="0"/>
      <c r="HQ3555" s="0"/>
      <c r="HR3555" s="0"/>
      <c r="HS3555" s="0"/>
      <c r="HT3555" s="0"/>
      <c r="HU3555" s="0"/>
      <c r="HV3555" s="0"/>
      <c r="HW3555" s="0"/>
      <c r="HX3555" s="0"/>
      <c r="HY3555" s="0"/>
      <c r="HZ3555" s="0"/>
      <c r="IA3555" s="0"/>
      <c r="IB3555" s="0"/>
      <c r="IC3555" s="0"/>
      <c r="ID3555" s="0"/>
      <c r="IE3555" s="0"/>
      <c r="IF3555" s="0"/>
      <c r="IG3555" s="0"/>
      <c r="IH3555" s="0"/>
      <c r="II3555" s="0"/>
      <c r="IJ3555" s="0"/>
      <c r="IK3555" s="0"/>
      <c r="IL3555" s="0"/>
      <c r="IM3555" s="0"/>
      <c r="IN3555" s="0"/>
      <c r="IO3555" s="0"/>
      <c r="IP3555" s="0"/>
      <c r="IQ3555" s="0"/>
      <c r="IR3555" s="0"/>
      <c r="IS3555" s="0"/>
      <c r="IT3555" s="0"/>
      <c r="IU3555" s="0"/>
      <c r="IV3555" s="0"/>
      <c r="IW3555" s="0"/>
      <c r="IX3555" s="0"/>
      <c r="IY3555" s="0"/>
      <c r="IZ3555" s="0"/>
      <c r="AMH3555" s="13"/>
    </row>
    <row r="3556" customFormat="false" ht="13.8" hidden="false" customHeight="false" outlineLevel="0" collapsed="false">
      <c r="A3556" s="27" t="n">
        <v>40403793</v>
      </c>
      <c r="B3556" s="28" t="s">
        <v>3585</v>
      </c>
      <c r="C3556" s="29" t="n">
        <v>0.1</v>
      </c>
      <c r="D3556" s="29" t="s">
        <v>2637</v>
      </c>
      <c r="E3556" s="27" t="s">
        <v>50</v>
      </c>
      <c r="F3556" s="19" t="n">
        <f aca="false">IF(C3556="",VLOOKUP(E3556,'PORTE E UCO'!$A$5:$D$46,4,0),VLOOKUP(E3556,'PORTE E UCO'!$A$5:$D$46,4,0)*C3556)</f>
        <v>1.7661556</v>
      </c>
      <c r="G3556" s="30" t="n">
        <v>3.8</v>
      </c>
      <c r="H3556" s="21" t="n">
        <f aca="false">G3556*$R$2</f>
        <v>74.7598016</v>
      </c>
      <c r="I3556" s="27" t="n">
        <v>0</v>
      </c>
      <c r="J3556" s="22" t="str">
        <f aca="false">IF(I3556&gt;=1,F3556*$J$2,"")</f>
        <v/>
      </c>
      <c r="K3556" s="22" t="str">
        <f aca="false">IF(I3556&gt;=2,F3556*$K$2,"")</f>
        <v/>
      </c>
      <c r="L3556" s="22" t="str">
        <f aca="false">IF(I3556&gt;=3,F3556*$L$2,"")</f>
        <v/>
      </c>
      <c r="M3556" s="22" t="str">
        <f aca="false">IF(I3556&gt;=4,F3556*$M$2,"")</f>
        <v/>
      </c>
      <c r="N3556" s="27" t="n">
        <v>0</v>
      </c>
      <c r="O3556" s="27" t="n">
        <v>0</v>
      </c>
      <c r="P3556" s="31" t="n">
        <v>0</v>
      </c>
      <c r="Q3556" s="32"/>
      <c r="R3556" s="38"/>
      <c r="S3556" s="25" t="n">
        <f aca="false">SUM(F3556,H3556,J3556,K3556,L3556,M3556)</f>
        <v>76.5259572</v>
      </c>
      <c r="T3556" s="25" t="n">
        <f aca="false">SUM(F3556,H3556,J3556,K3556,L3556,M3556,Q3556)</f>
        <v>76.5259572</v>
      </c>
      <c r="U3556" s="0"/>
      <c r="V3556" s="0"/>
      <c r="W3556" s="0"/>
      <c r="X3556" s="0"/>
      <c r="Y3556" s="0"/>
      <c r="Z3556" s="0"/>
      <c r="AA3556" s="0"/>
      <c r="AB3556" s="0"/>
      <c r="AC3556" s="0"/>
      <c r="AD3556" s="0"/>
      <c r="AE3556" s="0"/>
      <c r="AF3556" s="0"/>
      <c r="AG3556" s="0"/>
      <c r="AH3556" s="0"/>
      <c r="AI3556" s="0"/>
      <c r="AJ3556" s="0"/>
      <c r="AK3556" s="0"/>
      <c r="AL3556" s="0"/>
      <c r="AM3556" s="0"/>
      <c r="AN3556" s="0"/>
      <c r="AO3556" s="0"/>
      <c r="AP3556" s="0"/>
      <c r="AQ3556" s="0"/>
      <c r="AR3556" s="0"/>
      <c r="AS3556" s="0"/>
      <c r="AT3556" s="0"/>
      <c r="AU3556" s="0"/>
      <c r="AV3556" s="0"/>
      <c r="AW3556" s="0"/>
      <c r="AX3556" s="0"/>
      <c r="AY3556" s="0"/>
      <c r="AZ3556" s="0"/>
      <c r="BA3556" s="0"/>
      <c r="BB3556" s="0"/>
      <c r="BC3556" s="0"/>
      <c r="BD3556" s="0"/>
      <c r="BE3556" s="0"/>
      <c r="BF3556" s="0"/>
      <c r="BG3556" s="0"/>
      <c r="BH3556" s="0"/>
      <c r="BI3556" s="0"/>
      <c r="BJ3556" s="0"/>
      <c r="BK3556" s="0"/>
      <c r="BL3556" s="0"/>
      <c r="BM3556" s="0"/>
      <c r="BN3556" s="0"/>
      <c r="BO3556" s="0"/>
      <c r="BP3556" s="0"/>
      <c r="BQ3556" s="0"/>
      <c r="BR3556" s="0"/>
      <c r="BS3556" s="0"/>
      <c r="BT3556" s="0"/>
      <c r="BU3556" s="0"/>
      <c r="BV3556" s="0"/>
      <c r="BW3556" s="0"/>
      <c r="BX3556" s="0"/>
      <c r="BY3556" s="0"/>
      <c r="BZ3556" s="0"/>
      <c r="CA3556" s="0"/>
      <c r="CB3556" s="0"/>
      <c r="CC3556" s="0"/>
      <c r="CD3556" s="0"/>
      <c r="CE3556" s="0"/>
      <c r="CF3556" s="0"/>
      <c r="CG3556" s="0"/>
      <c r="CH3556" s="0"/>
      <c r="CI3556" s="0"/>
      <c r="CJ3556" s="0"/>
      <c r="CK3556" s="0"/>
      <c r="CL3556" s="0"/>
      <c r="CM3556" s="0"/>
      <c r="CN3556" s="0"/>
      <c r="CO3556" s="0"/>
      <c r="CP3556" s="0"/>
      <c r="CQ3556" s="0"/>
      <c r="CR3556" s="0"/>
      <c r="CS3556" s="0"/>
      <c r="CT3556" s="0"/>
      <c r="CU3556" s="0"/>
      <c r="CV3556" s="0"/>
      <c r="CW3556" s="0"/>
      <c r="CX3556" s="0"/>
      <c r="CY3556" s="0"/>
      <c r="CZ3556" s="0"/>
      <c r="DA3556" s="0"/>
      <c r="DB3556" s="0"/>
      <c r="DC3556" s="0"/>
      <c r="DD3556" s="0"/>
      <c r="DE3556" s="0"/>
      <c r="DF3556" s="0"/>
      <c r="DG3556" s="0"/>
      <c r="DH3556" s="0"/>
      <c r="DI3556" s="0"/>
      <c r="DJ3556" s="0"/>
      <c r="DK3556" s="0"/>
      <c r="DL3556" s="0"/>
      <c r="DM3556" s="0"/>
      <c r="DN3556" s="0"/>
      <c r="DO3556" s="0"/>
      <c r="DP3556" s="0"/>
      <c r="DQ3556" s="0"/>
      <c r="DR3556" s="0"/>
      <c r="DS3556" s="0"/>
      <c r="DT3556" s="0"/>
      <c r="DU3556" s="0"/>
      <c r="DV3556" s="0"/>
      <c r="DW3556" s="0"/>
      <c r="DX3556" s="0"/>
      <c r="DY3556" s="0"/>
      <c r="DZ3556" s="0"/>
      <c r="EA3556" s="0"/>
      <c r="EB3556" s="0"/>
      <c r="EC3556" s="0"/>
      <c r="ED3556" s="0"/>
      <c r="EE3556" s="0"/>
      <c r="EF3556" s="0"/>
      <c r="EG3556" s="0"/>
      <c r="EH3556" s="0"/>
      <c r="EI3556" s="0"/>
      <c r="EJ3556" s="0"/>
      <c r="EK3556" s="0"/>
      <c r="EL3556" s="0"/>
      <c r="EM3556" s="0"/>
      <c r="EN3556" s="0"/>
      <c r="EO3556" s="0"/>
      <c r="EP3556" s="0"/>
      <c r="EQ3556" s="0"/>
      <c r="ER3556" s="0"/>
      <c r="ES3556" s="0"/>
      <c r="ET3556" s="0"/>
      <c r="EU3556" s="0"/>
      <c r="EV3556" s="0"/>
      <c r="EW3556" s="0"/>
      <c r="EX3556" s="0"/>
      <c r="EY3556" s="0"/>
      <c r="EZ3556" s="0"/>
      <c r="FA3556" s="0"/>
      <c r="FB3556" s="0"/>
      <c r="FC3556" s="0"/>
      <c r="FD3556" s="0"/>
      <c r="FE3556" s="0"/>
      <c r="FF3556" s="0"/>
      <c r="FG3556" s="0"/>
      <c r="FH3556" s="0"/>
      <c r="FI3556" s="0"/>
      <c r="FJ3556" s="0"/>
      <c r="FK3556" s="0"/>
      <c r="FL3556" s="0"/>
      <c r="FM3556" s="0"/>
      <c r="FN3556" s="0"/>
      <c r="FO3556" s="0"/>
      <c r="FP3556" s="0"/>
      <c r="FQ3556" s="0"/>
      <c r="FR3556" s="0"/>
      <c r="FS3556" s="0"/>
      <c r="FT3556" s="0"/>
      <c r="FU3556" s="0"/>
      <c r="FV3556" s="0"/>
      <c r="FW3556" s="0"/>
      <c r="FX3556" s="0"/>
      <c r="FY3556" s="0"/>
      <c r="FZ3556" s="0"/>
      <c r="GA3556" s="0"/>
      <c r="GB3556" s="0"/>
      <c r="GC3556" s="0"/>
      <c r="GD3556" s="0"/>
      <c r="GE3556" s="0"/>
      <c r="GF3556" s="0"/>
      <c r="GG3556" s="0"/>
      <c r="GH3556" s="0"/>
      <c r="GI3556" s="0"/>
      <c r="GJ3556" s="0"/>
      <c r="GK3556" s="0"/>
      <c r="GL3556" s="0"/>
      <c r="GM3556" s="0"/>
      <c r="GN3556" s="0"/>
      <c r="GO3556" s="0"/>
      <c r="GP3556" s="0"/>
      <c r="GQ3556" s="0"/>
      <c r="GR3556" s="0"/>
      <c r="GS3556" s="0"/>
      <c r="GT3556" s="0"/>
      <c r="GU3556" s="0"/>
      <c r="GV3556" s="0"/>
      <c r="GW3556" s="0"/>
      <c r="GX3556" s="0"/>
      <c r="GY3556" s="0"/>
      <c r="GZ3556" s="0"/>
      <c r="HA3556" s="0"/>
      <c r="HB3556" s="0"/>
      <c r="HC3556" s="0"/>
      <c r="HD3556" s="0"/>
      <c r="HE3556" s="0"/>
      <c r="HF3556" s="0"/>
      <c r="HG3556" s="0"/>
      <c r="HH3556" s="0"/>
      <c r="HI3556" s="0"/>
      <c r="HJ3556" s="0"/>
      <c r="HK3556" s="0"/>
      <c r="HL3556" s="0"/>
      <c r="HM3556" s="0"/>
      <c r="HN3556" s="0"/>
      <c r="HO3556" s="0"/>
      <c r="HP3556" s="0"/>
      <c r="HQ3556" s="0"/>
      <c r="HR3556" s="0"/>
      <c r="HS3556" s="0"/>
      <c r="HT3556" s="0"/>
      <c r="HU3556" s="0"/>
      <c r="HV3556" s="0"/>
      <c r="HW3556" s="0"/>
      <c r="HX3556" s="0"/>
      <c r="HY3556" s="0"/>
      <c r="HZ3556" s="0"/>
      <c r="IA3556" s="0"/>
      <c r="IB3556" s="0"/>
      <c r="IC3556" s="0"/>
      <c r="ID3556" s="0"/>
      <c r="IE3556" s="0"/>
      <c r="IF3556" s="0"/>
      <c r="IG3556" s="0"/>
      <c r="IH3556" s="0"/>
      <c r="II3556" s="0"/>
      <c r="IJ3556" s="0"/>
      <c r="IK3556" s="0"/>
      <c r="IL3556" s="0"/>
      <c r="IM3556" s="0"/>
      <c r="IN3556" s="0"/>
      <c r="IO3556" s="0"/>
      <c r="IP3556" s="0"/>
      <c r="IQ3556" s="0"/>
      <c r="IR3556" s="0"/>
      <c r="IS3556" s="0"/>
      <c r="IT3556" s="0"/>
      <c r="IU3556" s="0"/>
      <c r="IV3556" s="0"/>
      <c r="IW3556" s="0"/>
      <c r="IX3556" s="0"/>
      <c r="IY3556" s="0"/>
      <c r="IZ3556" s="0"/>
      <c r="AMH3556" s="13"/>
    </row>
    <row r="3557" customFormat="false" ht="14.95" hidden="false" customHeight="false" outlineLevel="0" collapsed="false">
      <c r="A3557" s="16" t="n">
        <v>40403807</v>
      </c>
      <c r="B3557" s="17" t="s">
        <v>3586</v>
      </c>
      <c r="C3557" s="18" t="n">
        <v>0.1</v>
      </c>
      <c r="D3557" s="18" t="s">
        <v>2637</v>
      </c>
      <c r="E3557" s="16" t="s">
        <v>50</v>
      </c>
      <c r="F3557" s="19" t="n">
        <f aca="false">IF(C3557="",VLOOKUP(E3557,'PORTE E UCO'!$A$5:$D$46,4,0),VLOOKUP(E3557,'PORTE E UCO'!$A$5:$D$46,4,0)*C3557)</f>
        <v>1.7661556</v>
      </c>
      <c r="G3557" s="20" t="n">
        <v>20</v>
      </c>
      <c r="H3557" s="21" t="n">
        <f aca="false">G3557*$R$2</f>
        <v>393.47264</v>
      </c>
      <c r="I3557" s="16" t="n">
        <v>0</v>
      </c>
      <c r="J3557" s="22" t="str">
        <f aca="false">IF(I3557&gt;=1,F3557*$J$2,"")</f>
        <v/>
      </c>
      <c r="K3557" s="22" t="str">
        <f aca="false">IF(I3557&gt;=2,F3557*$K$2,"")</f>
        <v/>
      </c>
      <c r="L3557" s="22" t="str">
        <f aca="false">IF(I3557&gt;=3,F3557*$L$2,"")</f>
        <v/>
      </c>
      <c r="M3557" s="22" t="str">
        <f aca="false">IF(I3557&gt;=4,F3557*$M$2,"")</f>
        <v/>
      </c>
      <c r="N3557" s="16" t="n">
        <v>0</v>
      </c>
      <c r="O3557" s="16" t="n">
        <v>0</v>
      </c>
      <c r="P3557" s="23" t="n">
        <v>0</v>
      </c>
      <c r="Q3557" s="22"/>
      <c r="R3557" s="38"/>
      <c r="S3557" s="25" t="n">
        <f aca="false">SUM(F3557,H3557,J3557,K3557,L3557,M3557)</f>
        <v>395.2387956</v>
      </c>
      <c r="T3557" s="25" t="n">
        <f aca="false">SUM(F3557,H3557,J3557,K3557,L3557,M3557,Q3557)</f>
        <v>395.2387956</v>
      </c>
      <c r="U3557" s="0"/>
      <c r="V3557" s="0"/>
      <c r="W3557" s="0"/>
      <c r="X3557" s="0"/>
      <c r="Y3557" s="0"/>
      <c r="Z3557" s="0"/>
      <c r="AA3557" s="0"/>
      <c r="AB3557" s="0"/>
      <c r="AC3557" s="0"/>
      <c r="AD3557" s="0"/>
      <c r="AE3557" s="0"/>
      <c r="AF3557" s="0"/>
      <c r="AG3557" s="0"/>
      <c r="AH3557" s="0"/>
      <c r="AI3557" s="0"/>
      <c r="AJ3557" s="0"/>
      <c r="AK3557" s="0"/>
      <c r="AL3557" s="0"/>
      <c r="AM3557" s="0"/>
      <c r="AN3557" s="0"/>
      <c r="AO3557" s="0"/>
      <c r="AP3557" s="0"/>
      <c r="AQ3557" s="0"/>
      <c r="AR3557" s="0"/>
      <c r="AS3557" s="0"/>
      <c r="AT3557" s="0"/>
      <c r="AU3557" s="0"/>
      <c r="AV3557" s="0"/>
      <c r="AW3557" s="0"/>
      <c r="AX3557" s="0"/>
      <c r="AY3557" s="0"/>
      <c r="AZ3557" s="0"/>
      <c r="BA3557" s="0"/>
      <c r="BB3557" s="0"/>
      <c r="BC3557" s="0"/>
      <c r="BD3557" s="0"/>
      <c r="BE3557" s="0"/>
      <c r="BF3557" s="0"/>
      <c r="BG3557" s="0"/>
      <c r="BH3557" s="0"/>
      <c r="BI3557" s="0"/>
      <c r="BJ3557" s="0"/>
      <c r="BK3557" s="0"/>
      <c r="BL3557" s="0"/>
      <c r="BM3557" s="0"/>
      <c r="BN3557" s="0"/>
      <c r="BO3557" s="0"/>
      <c r="BP3557" s="0"/>
      <c r="BQ3557" s="0"/>
      <c r="BR3557" s="0"/>
      <c r="BS3557" s="0"/>
      <c r="BT3557" s="0"/>
      <c r="BU3557" s="0"/>
      <c r="BV3557" s="0"/>
      <c r="BW3557" s="0"/>
      <c r="BX3557" s="0"/>
      <c r="BY3557" s="0"/>
      <c r="BZ3557" s="0"/>
      <c r="CA3557" s="0"/>
      <c r="CB3557" s="0"/>
      <c r="CC3557" s="0"/>
      <c r="CD3557" s="0"/>
      <c r="CE3557" s="0"/>
      <c r="CF3557" s="0"/>
      <c r="CG3557" s="0"/>
      <c r="CH3557" s="0"/>
      <c r="CI3557" s="0"/>
      <c r="CJ3557" s="0"/>
      <c r="CK3557" s="0"/>
      <c r="CL3557" s="0"/>
      <c r="CM3557" s="0"/>
      <c r="CN3557" s="0"/>
      <c r="CO3557" s="0"/>
      <c r="CP3557" s="0"/>
      <c r="CQ3557" s="0"/>
      <c r="CR3557" s="0"/>
      <c r="CS3557" s="0"/>
      <c r="CT3557" s="0"/>
      <c r="CU3557" s="0"/>
      <c r="CV3557" s="0"/>
      <c r="CW3557" s="0"/>
      <c r="CX3557" s="0"/>
      <c r="CY3557" s="0"/>
      <c r="CZ3557" s="0"/>
      <c r="DA3557" s="0"/>
      <c r="DB3557" s="0"/>
      <c r="DC3557" s="0"/>
      <c r="DD3557" s="0"/>
      <c r="DE3557" s="0"/>
      <c r="DF3557" s="0"/>
      <c r="DG3557" s="0"/>
      <c r="DH3557" s="0"/>
      <c r="DI3557" s="0"/>
      <c r="DJ3557" s="0"/>
      <c r="DK3557" s="0"/>
      <c r="DL3557" s="0"/>
      <c r="DM3557" s="0"/>
      <c r="DN3557" s="0"/>
      <c r="DO3557" s="0"/>
      <c r="DP3557" s="0"/>
      <c r="DQ3557" s="0"/>
      <c r="DR3557" s="0"/>
      <c r="DS3557" s="0"/>
      <c r="DT3557" s="0"/>
      <c r="DU3557" s="0"/>
      <c r="DV3557" s="0"/>
      <c r="DW3557" s="0"/>
      <c r="DX3557" s="0"/>
      <c r="DY3557" s="0"/>
      <c r="DZ3557" s="0"/>
      <c r="EA3557" s="0"/>
      <c r="EB3557" s="0"/>
      <c r="EC3557" s="0"/>
      <c r="ED3557" s="0"/>
      <c r="EE3557" s="0"/>
      <c r="EF3557" s="0"/>
      <c r="EG3557" s="0"/>
      <c r="EH3557" s="0"/>
      <c r="EI3557" s="0"/>
      <c r="EJ3557" s="0"/>
      <c r="EK3557" s="0"/>
      <c r="EL3557" s="0"/>
      <c r="EM3557" s="0"/>
      <c r="EN3557" s="0"/>
      <c r="EO3557" s="0"/>
      <c r="EP3557" s="0"/>
      <c r="EQ3557" s="0"/>
      <c r="ER3557" s="0"/>
      <c r="ES3557" s="0"/>
      <c r="ET3557" s="0"/>
      <c r="EU3557" s="0"/>
      <c r="EV3557" s="0"/>
      <c r="EW3557" s="0"/>
      <c r="EX3557" s="0"/>
      <c r="EY3557" s="0"/>
      <c r="EZ3557" s="0"/>
      <c r="FA3557" s="0"/>
      <c r="FB3557" s="0"/>
      <c r="FC3557" s="0"/>
      <c r="FD3557" s="0"/>
      <c r="FE3557" s="0"/>
      <c r="FF3557" s="0"/>
      <c r="FG3557" s="0"/>
      <c r="FH3557" s="0"/>
      <c r="FI3557" s="0"/>
      <c r="FJ3557" s="0"/>
      <c r="FK3557" s="0"/>
      <c r="FL3557" s="0"/>
      <c r="FM3557" s="0"/>
      <c r="FN3557" s="0"/>
      <c r="FO3557" s="0"/>
      <c r="FP3557" s="0"/>
      <c r="FQ3557" s="0"/>
      <c r="FR3557" s="0"/>
      <c r="FS3557" s="0"/>
      <c r="FT3557" s="0"/>
      <c r="FU3557" s="0"/>
      <c r="FV3557" s="0"/>
      <c r="FW3557" s="0"/>
      <c r="FX3557" s="0"/>
      <c r="FY3557" s="0"/>
      <c r="FZ3557" s="0"/>
      <c r="GA3557" s="0"/>
      <c r="GB3557" s="0"/>
      <c r="GC3557" s="0"/>
      <c r="GD3557" s="0"/>
      <c r="GE3557" s="0"/>
      <c r="GF3557" s="0"/>
      <c r="GG3557" s="0"/>
      <c r="GH3557" s="0"/>
      <c r="GI3557" s="0"/>
      <c r="GJ3557" s="0"/>
      <c r="GK3557" s="0"/>
      <c r="GL3557" s="0"/>
      <c r="GM3557" s="0"/>
      <c r="GN3557" s="0"/>
      <c r="GO3557" s="0"/>
      <c r="GP3557" s="0"/>
      <c r="GQ3557" s="0"/>
      <c r="GR3557" s="0"/>
      <c r="GS3557" s="0"/>
      <c r="GT3557" s="0"/>
      <c r="GU3557" s="0"/>
      <c r="GV3557" s="0"/>
      <c r="GW3557" s="0"/>
      <c r="GX3557" s="0"/>
      <c r="GY3557" s="0"/>
      <c r="GZ3557" s="0"/>
      <c r="HA3557" s="0"/>
      <c r="HB3557" s="0"/>
      <c r="HC3557" s="0"/>
      <c r="HD3557" s="0"/>
      <c r="HE3557" s="0"/>
      <c r="HF3557" s="0"/>
      <c r="HG3557" s="0"/>
      <c r="HH3557" s="0"/>
      <c r="HI3557" s="0"/>
      <c r="HJ3557" s="0"/>
      <c r="HK3557" s="0"/>
      <c r="HL3557" s="0"/>
      <c r="HM3557" s="0"/>
      <c r="HN3557" s="0"/>
      <c r="HO3557" s="0"/>
      <c r="HP3557" s="0"/>
      <c r="HQ3557" s="0"/>
      <c r="HR3557" s="0"/>
      <c r="HS3557" s="0"/>
      <c r="HT3557" s="0"/>
      <c r="HU3557" s="0"/>
      <c r="HV3557" s="0"/>
      <c r="HW3557" s="0"/>
      <c r="HX3557" s="0"/>
      <c r="HY3557" s="0"/>
      <c r="HZ3557" s="0"/>
      <c r="IA3557" s="0"/>
      <c r="IB3557" s="0"/>
      <c r="IC3557" s="0"/>
      <c r="ID3557" s="0"/>
      <c r="IE3557" s="0"/>
      <c r="IF3557" s="0"/>
      <c r="IG3557" s="0"/>
      <c r="IH3557" s="0"/>
      <c r="II3557" s="0"/>
      <c r="IJ3557" s="0"/>
      <c r="IK3557" s="0"/>
      <c r="IL3557" s="0"/>
      <c r="IM3557" s="0"/>
      <c r="IN3557" s="0"/>
      <c r="IO3557" s="0"/>
      <c r="IP3557" s="0"/>
      <c r="IQ3557" s="0"/>
      <c r="IR3557" s="0"/>
      <c r="IS3557" s="0"/>
      <c r="IT3557" s="0"/>
      <c r="IU3557" s="0"/>
      <c r="IV3557" s="0"/>
      <c r="IW3557" s="0"/>
      <c r="IX3557" s="0"/>
      <c r="IY3557" s="0"/>
      <c r="IZ3557" s="0"/>
      <c r="AMH3557" s="13"/>
    </row>
    <row r="3558" customFormat="false" ht="14.95" hidden="false" customHeight="false" outlineLevel="0" collapsed="false">
      <c r="A3558" s="27" t="n">
        <v>40403815</v>
      </c>
      <c r="B3558" s="28" t="s">
        <v>3587</v>
      </c>
      <c r="C3558" s="29" t="n">
        <v>0.1</v>
      </c>
      <c r="D3558" s="29" t="s">
        <v>2637</v>
      </c>
      <c r="E3558" s="27" t="s">
        <v>50</v>
      </c>
      <c r="F3558" s="19" t="n">
        <f aca="false">IF(C3558="",VLOOKUP(E3558,'PORTE E UCO'!$A$5:$D$46,4,0),VLOOKUP(E3558,'PORTE E UCO'!$A$5:$D$46,4,0)*C3558)</f>
        <v>1.7661556</v>
      </c>
      <c r="G3558" s="30" t="n">
        <v>18.88</v>
      </c>
      <c r="H3558" s="21" t="n">
        <f aca="false">G3558*$R$2</f>
        <v>371.43817216</v>
      </c>
      <c r="I3558" s="27" t="n">
        <v>0</v>
      </c>
      <c r="J3558" s="22" t="str">
        <f aca="false">IF(I3558&gt;=1,F3558*$J$2,"")</f>
        <v/>
      </c>
      <c r="K3558" s="22" t="str">
        <f aca="false">IF(I3558&gt;=2,F3558*$K$2,"")</f>
        <v/>
      </c>
      <c r="L3558" s="22" t="str">
        <f aca="false">IF(I3558&gt;=3,F3558*$L$2,"")</f>
        <v/>
      </c>
      <c r="M3558" s="22" t="str">
        <f aca="false">IF(I3558&gt;=4,F3558*$M$2,"")</f>
        <v/>
      </c>
      <c r="N3558" s="27" t="n">
        <v>0</v>
      </c>
      <c r="O3558" s="27" t="n">
        <v>0</v>
      </c>
      <c r="P3558" s="31" t="n">
        <v>0</v>
      </c>
      <c r="Q3558" s="32"/>
      <c r="R3558" s="38"/>
      <c r="S3558" s="25" t="n">
        <f aca="false">SUM(F3558,H3558,J3558,K3558,L3558,M3558)</f>
        <v>373.20432776</v>
      </c>
      <c r="T3558" s="25" t="n">
        <f aca="false">SUM(F3558,H3558,J3558,K3558,L3558,M3558,Q3558)</f>
        <v>373.20432776</v>
      </c>
      <c r="U3558" s="0"/>
      <c r="V3558" s="0"/>
      <c r="W3558" s="0"/>
      <c r="X3558" s="0"/>
      <c r="Y3558" s="0"/>
      <c r="Z3558" s="0"/>
      <c r="AA3558" s="0"/>
      <c r="AB3558" s="0"/>
      <c r="AC3558" s="0"/>
      <c r="AD3558" s="0"/>
      <c r="AE3558" s="0"/>
      <c r="AF3558" s="0"/>
      <c r="AG3558" s="0"/>
      <c r="AH3558" s="0"/>
      <c r="AI3558" s="0"/>
      <c r="AJ3558" s="0"/>
      <c r="AK3558" s="0"/>
      <c r="AL3558" s="0"/>
      <c r="AM3558" s="0"/>
      <c r="AN3558" s="0"/>
      <c r="AO3558" s="0"/>
      <c r="AP3558" s="0"/>
      <c r="AQ3558" s="0"/>
      <c r="AR3558" s="0"/>
      <c r="AS3558" s="0"/>
      <c r="AT3558" s="0"/>
      <c r="AU3558" s="0"/>
      <c r="AV3558" s="0"/>
      <c r="AW3558" s="0"/>
      <c r="AX3558" s="0"/>
      <c r="AY3558" s="0"/>
      <c r="AZ3558" s="0"/>
      <c r="BA3558" s="0"/>
      <c r="BB3558" s="0"/>
      <c r="BC3558" s="0"/>
      <c r="BD3558" s="0"/>
      <c r="BE3558" s="0"/>
      <c r="BF3558" s="0"/>
      <c r="BG3558" s="0"/>
      <c r="BH3558" s="0"/>
      <c r="BI3558" s="0"/>
      <c r="BJ3558" s="0"/>
      <c r="BK3558" s="0"/>
      <c r="BL3558" s="0"/>
      <c r="BM3558" s="0"/>
      <c r="BN3558" s="0"/>
      <c r="BO3558" s="0"/>
      <c r="BP3558" s="0"/>
      <c r="BQ3558" s="0"/>
      <c r="BR3558" s="0"/>
      <c r="BS3558" s="0"/>
      <c r="BT3558" s="0"/>
      <c r="BU3558" s="0"/>
      <c r="BV3558" s="0"/>
      <c r="BW3558" s="0"/>
      <c r="BX3558" s="0"/>
      <c r="BY3558" s="0"/>
      <c r="BZ3558" s="0"/>
      <c r="CA3558" s="0"/>
      <c r="CB3558" s="0"/>
      <c r="CC3558" s="0"/>
      <c r="CD3558" s="0"/>
      <c r="CE3558" s="0"/>
      <c r="CF3558" s="0"/>
      <c r="CG3558" s="0"/>
      <c r="CH3558" s="0"/>
      <c r="CI3558" s="0"/>
      <c r="CJ3558" s="0"/>
      <c r="CK3558" s="0"/>
      <c r="CL3558" s="0"/>
      <c r="CM3558" s="0"/>
      <c r="CN3558" s="0"/>
      <c r="CO3558" s="0"/>
      <c r="CP3558" s="0"/>
      <c r="CQ3558" s="0"/>
      <c r="CR3558" s="0"/>
      <c r="CS3558" s="0"/>
      <c r="CT3558" s="0"/>
      <c r="CU3558" s="0"/>
      <c r="CV3558" s="0"/>
      <c r="CW3558" s="0"/>
      <c r="CX3558" s="0"/>
      <c r="CY3558" s="0"/>
      <c r="CZ3558" s="0"/>
      <c r="DA3558" s="0"/>
      <c r="DB3558" s="0"/>
      <c r="DC3558" s="0"/>
      <c r="DD3558" s="0"/>
      <c r="DE3558" s="0"/>
      <c r="DF3558" s="0"/>
      <c r="DG3558" s="0"/>
      <c r="DH3558" s="0"/>
      <c r="DI3558" s="0"/>
      <c r="DJ3558" s="0"/>
      <c r="DK3558" s="0"/>
      <c r="DL3558" s="0"/>
      <c r="DM3558" s="0"/>
      <c r="DN3558" s="0"/>
      <c r="DO3558" s="0"/>
      <c r="DP3558" s="0"/>
      <c r="DQ3558" s="0"/>
      <c r="DR3558" s="0"/>
      <c r="DS3558" s="0"/>
      <c r="DT3558" s="0"/>
      <c r="DU3558" s="0"/>
      <c r="DV3558" s="0"/>
      <c r="DW3558" s="0"/>
      <c r="DX3558" s="0"/>
      <c r="DY3558" s="0"/>
      <c r="DZ3558" s="0"/>
      <c r="EA3558" s="0"/>
      <c r="EB3558" s="0"/>
      <c r="EC3558" s="0"/>
      <c r="ED3558" s="0"/>
      <c r="EE3558" s="0"/>
      <c r="EF3558" s="0"/>
      <c r="EG3558" s="0"/>
      <c r="EH3558" s="0"/>
      <c r="EI3558" s="0"/>
      <c r="EJ3558" s="0"/>
      <c r="EK3558" s="0"/>
      <c r="EL3558" s="0"/>
      <c r="EM3558" s="0"/>
      <c r="EN3558" s="0"/>
      <c r="EO3558" s="0"/>
      <c r="EP3558" s="0"/>
      <c r="EQ3558" s="0"/>
      <c r="ER3558" s="0"/>
      <c r="ES3558" s="0"/>
      <c r="ET3558" s="0"/>
      <c r="EU3558" s="0"/>
      <c r="EV3558" s="0"/>
      <c r="EW3558" s="0"/>
      <c r="EX3558" s="0"/>
      <c r="EY3558" s="0"/>
      <c r="EZ3558" s="0"/>
      <c r="FA3558" s="0"/>
      <c r="FB3558" s="0"/>
      <c r="FC3558" s="0"/>
      <c r="FD3558" s="0"/>
      <c r="FE3558" s="0"/>
      <c r="FF3558" s="0"/>
      <c r="FG3558" s="0"/>
      <c r="FH3558" s="0"/>
      <c r="FI3558" s="0"/>
      <c r="FJ3558" s="0"/>
      <c r="FK3558" s="0"/>
      <c r="FL3558" s="0"/>
      <c r="FM3558" s="0"/>
      <c r="FN3558" s="0"/>
      <c r="FO3558" s="0"/>
      <c r="FP3558" s="0"/>
      <c r="FQ3558" s="0"/>
      <c r="FR3558" s="0"/>
      <c r="FS3558" s="0"/>
      <c r="FT3558" s="0"/>
      <c r="FU3558" s="0"/>
      <c r="FV3558" s="0"/>
      <c r="FW3558" s="0"/>
      <c r="FX3558" s="0"/>
      <c r="FY3558" s="0"/>
      <c r="FZ3558" s="0"/>
      <c r="GA3558" s="0"/>
      <c r="GB3558" s="0"/>
      <c r="GC3558" s="0"/>
      <c r="GD3558" s="0"/>
      <c r="GE3558" s="0"/>
      <c r="GF3558" s="0"/>
      <c r="GG3558" s="0"/>
      <c r="GH3558" s="0"/>
      <c r="GI3558" s="0"/>
      <c r="GJ3558" s="0"/>
      <c r="GK3558" s="0"/>
      <c r="GL3558" s="0"/>
      <c r="GM3558" s="0"/>
      <c r="GN3558" s="0"/>
      <c r="GO3558" s="0"/>
      <c r="GP3558" s="0"/>
      <c r="GQ3558" s="0"/>
      <c r="GR3558" s="0"/>
      <c r="GS3558" s="0"/>
      <c r="GT3558" s="0"/>
      <c r="GU3558" s="0"/>
      <c r="GV3558" s="0"/>
      <c r="GW3558" s="0"/>
      <c r="GX3558" s="0"/>
      <c r="GY3558" s="0"/>
      <c r="GZ3558" s="0"/>
      <c r="HA3558" s="0"/>
      <c r="HB3558" s="0"/>
      <c r="HC3558" s="0"/>
      <c r="HD3558" s="0"/>
      <c r="HE3558" s="0"/>
      <c r="HF3558" s="0"/>
      <c r="HG3558" s="0"/>
      <c r="HH3558" s="0"/>
      <c r="HI3558" s="0"/>
      <c r="HJ3558" s="0"/>
      <c r="HK3558" s="0"/>
      <c r="HL3558" s="0"/>
      <c r="HM3558" s="0"/>
      <c r="HN3558" s="0"/>
      <c r="HO3558" s="0"/>
      <c r="HP3558" s="0"/>
      <c r="HQ3558" s="0"/>
      <c r="HR3558" s="0"/>
      <c r="HS3558" s="0"/>
      <c r="HT3558" s="0"/>
      <c r="HU3558" s="0"/>
      <c r="HV3558" s="0"/>
      <c r="HW3558" s="0"/>
      <c r="HX3558" s="0"/>
      <c r="HY3558" s="0"/>
      <c r="HZ3558" s="0"/>
      <c r="IA3558" s="0"/>
      <c r="IB3558" s="0"/>
      <c r="IC3558" s="0"/>
      <c r="ID3558" s="0"/>
      <c r="IE3558" s="0"/>
      <c r="IF3558" s="0"/>
      <c r="IG3558" s="0"/>
      <c r="IH3558" s="0"/>
      <c r="II3558" s="0"/>
      <c r="IJ3558" s="0"/>
      <c r="IK3558" s="0"/>
      <c r="IL3558" s="0"/>
      <c r="IM3558" s="0"/>
      <c r="IN3558" s="0"/>
      <c r="IO3558" s="0"/>
      <c r="IP3558" s="0"/>
      <c r="IQ3558" s="0"/>
      <c r="IR3558" s="0"/>
      <c r="IS3558" s="0"/>
      <c r="IT3558" s="0"/>
      <c r="IU3558" s="0"/>
      <c r="IV3558" s="0"/>
      <c r="IW3558" s="0"/>
      <c r="IX3558" s="0"/>
      <c r="IY3558" s="0"/>
      <c r="IZ3558" s="0"/>
      <c r="AMH3558" s="13"/>
    </row>
    <row r="3559" customFormat="false" ht="13.8" hidden="false" customHeight="false" outlineLevel="0" collapsed="false">
      <c r="A3559" s="16" t="n">
        <v>40403823</v>
      </c>
      <c r="B3559" s="17" t="s">
        <v>3588</v>
      </c>
      <c r="C3559" s="18" t="n">
        <v>0.1</v>
      </c>
      <c r="D3559" s="18" t="s">
        <v>2637</v>
      </c>
      <c r="E3559" s="16" t="s">
        <v>50</v>
      </c>
      <c r="F3559" s="19" t="n">
        <f aca="false">IF(C3559="",VLOOKUP(E3559,'PORTE E UCO'!$A$5:$D$46,4,0),VLOOKUP(E3559,'PORTE E UCO'!$A$5:$D$46,4,0)*C3559)</f>
        <v>1.7661556</v>
      </c>
      <c r="G3559" s="20" t="n">
        <v>18.88</v>
      </c>
      <c r="H3559" s="21" t="n">
        <f aca="false">G3559*$R$2</f>
        <v>371.43817216</v>
      </c>
      <c r="I3559" s="16" t="n">
        <v>0</v>
      </c>
      <c r="J3559" s="22" t="str">
        <f aca="false">IF(I3559&gt;=1,F3559*$J$2,"")</f>
        <v/>
      </c>
      <c r="K3559" s="22" t="str">
        <f aca="false">IF(I3559&gt;=2,F3559*$K$2,"")</f>
        <v/>
      </c>
      <c r="L3559" s="22" t="str">
        <f aca="false">IF(I3559&gt;=3,F3559*$L$2,"")</f>
        <v/>
      </c>
      <c r="M3559" s="22" t="str">
        <f aca="false">IF(I3559&gt;=4,F3559*$M$2,"")</f>
        <v/>
      </c>
      <c r="N3559" s="16" t="n">
        <v>0</v>
      </c>
      <c r="O3559" s="16" t="n">
        <v>0</v>
      </c>
      <c r="P3559" s="23" t="n">
        <v>0</v>
      </c>
      <c r="Q3559" s="22"/>
      <c r="R3559" s="38"/>
      <c r="S3559" s="25" t="n">
        <f aca="false">SUM(F3559,H3559,J3559,K3559,L3559,M3559)</f>
        <v>373.20432776</v>
      </c>
      <c r="T3559" s="25" t="n">
        <f aca="false">SUM(F3559,H3559,J3559,K3559,L3559,M3559,Q3559)</f>
        <v>373.20432776</v>
      </c>
      <c r="U3559" s="0"/>
      <c r="V3559" s="0"/>
      <c r="W3559" s="0"/>
      <c r="X3559" s="0"/>
      <c r="Y3559" s="0"/>
      <c r="Z3559" s="0"/>
      <c r="AA3559" s="0"/>
      <c r="AB3559" s="0"/>
      <c r="AC3559" s="0"/>
      <c r="AD3559" s="0"/>
      <c r="AE3559" s="0"/>
      <c r="AF3559" s="0"/>
      <c r="AG3559" s="0"/>
      <c r="AH3559" s="0"/>
      <c r="AI3559" s="0"/>
      <c r="AJ3559" s="0"/>
      <c r="AK3559" s="0"/>
      <c r="AL3559" s="0"/>
      <c r="AM3559" s="0"/>
      <c r="AN3559" s="0"/>
      <c r="AO3559" s="0"/>
      <c r="AP3559" s="0"/>
      <c r="AQ3559" s="0"/>
      <c r="AR3559" s="0"/>
      <c r="AS3559" s="0"/>
      <c r="AT3559" s="0"/>
      <c r="AU3559" s="0"/>
      <c r="AV3559" s="0"/>
      <c r="AW3559" s="0"/>
      <c r="AX3559" s="0"/>
      <c r="AY3559" s="0"/>
      <c r="AZ3559" s="0"/>
      <c r="BA3559" s="0"/>
      <c r="BB3559" s="0"/>
      <c r="BC3559" s="0"/>
      <c r="BD3559" s="0"/>
      <c r="BE3559" s="0"/>
      <c r="BF3559" s="0"/>
      <c r="BG3559" s="0"/>
      <c r="BH3559" s="0"/>
      <c r="BI3559" s="0"/>
      <c r="BJ3559" s="0"/>
      <c r="BK3559" s="0"/>
      <c r="BL3559" s="0"/>
      <c r="BM3559" s="0"/>
      <c r="BN3559" s="0"/>
      <c r="BO3559" s="0"/>
      <c r="BP3559" s="0"/>
      <c r="BQ3559" s="0"/>
      <c r="BR3559" s="0"/>
      <c r="BS3559" s="0"/>
      <c r="BT3559" s="0"/>
      <c r="BU3559" s="0"/>
      <c r="BV3559" s="0"/>
      <c r="BW3559" s="0"/>
      <c r="BX3559" s="0"/>
      <c r="BY3559" s="0"/>
      <c r="BZ3559" s="0"/>
      <c r="CA3559" s="0"/>
      <c r="CB3559" s="0"/>
      <c r="CC3559" s="0"/>
      <c r="CD3559" s="0"/>
      <c r="CE3559" s="0"/>
      <c r="CF3559" s="0"/>
      <c r="CG3559" s="0"/>
      <c r="CH3559" s="0"/>
      <c r="CI3559" s="0"/>
      <c r="CJ3559" s="0"/>
      <c r="CK3559" s="0"/>
      <c r="CL3559" s="0"/>
      <c r="CM3559" s="0"/>
      <c r="CN3559" s="0"/>
      <c r="CO3559" s="0"/>
      <c r="CP3559" s="0"/>
      <c r="CQ3559" s="0"/>
      <c r="CR3559" s="0"/>
      <c r="CS3559" s="0"/>
      <c r="CT3559" s="0"/>
      <c r="CU3559" s="0"/>
      <c r="CV3559" s="0"/>
      <c r="CW3559" s="0"/>
      <c r="CX3559" s="0"/>
      <c r="CY3559" s="0"/>
      <c r="CZ3559" s="0"/>
      <c r="DA3559" s="0"/>
      <c r="DB3559" s="0"/>
      <c r="DC3559" s="0"/>
      <c r="DD3559" s="0"/>
      <c r="DE3559" s="0"/>
      <c r="DF3559" s="0"/>
      <c r="DG3559" s="0"/>
      <c r="DH3559" s="0"/>
      <c r="DI3559" s="0"/>
      <c r="DJ3559" s="0"/>
      <c r="DK3559" s="0"/>
      <c r="DL3559" s="0"/>
      <c r="DM3559" s="0"/>
      <c r="DN3559" s="0"/>
      <c r="DO3559" s="0"/>
      <c r="DP3559" s="0"/>
      <c r="DQ3559" s="0"/>
      <c r="DR3559" s="0"/>
      <c r="DS3559" s="0"/>
      <c r="DT3559" s="0"/>
      <c r="DU3559" s="0"/>
      <c r="DV3559" s="0"/>
      <c r="DW3559" s="0"/>
      <c r="DX3559" s="0"/>
      <c r="DY3559" s="0"/>
      <c r="DZ3559" s="0"/>
      <c r="EA3559" s="0"/>
      <c r="EB3559" s="0"/>
      <c r="EC3559" s="0"/>
      <c r="ED3559" s="0"/>
      <c r="EE3559" s="0"/>
      <c r="EF3559" s="0"/>
      <c r="EG3559" s="0"/>
      <c r="EH3559" s="0"/>
      <c r="EI3559" s="0"/>
      <c r="EJ3559" s="0"/>
      <c r="EK3559" s="0"/>
      <c r="EL3559" s="0"/>
      <c r="EM3559" s="0"/>
      <c r="EN3559" s="0"/>
      <c r="EO3559" s="0"/>
      <c r="EP3559" s="0"/>
      <c r="EQ3559" s="0"/>
      <c r="ER3559" s="0"/>
      <c r="ES3559" s="0"/>
      <c r="ET3559" s="0"/>
      <c r="EU3559" s="0"/>
      <c r="EV3559" s="0"/>
      <c r="EW3559" s="0"/>
      <c r="EX3559" s="0"/>
      <c r="EY3559" s="0"/>
      <c r="EZ3559" s="0"/>
      <c r="FA3559" s="0"/>
      <c r="FB3559" s="0"/>
      <c r="FC3559" s="0"/>
      <c r="FD3559" s="0"/>
      <c r="FE3559" s="0"/>
      <c r="FF3559" s="0"/>
      <c r="FG3559" s="0"/>
      <c r="FH3559" s="0"/>
      <c r="FI3559" s="0"/>
      <c r="FJ3559" s="0"/>
      <c r="FK3559" s="0"/>
      <c r="FL3559" s="0"/>
      <c r="FM3559" s="0"/>
      <c r="FN3559" s="0"/>
      <c r="FO3559" s="0"/>
      <c r="FP3559" s="0"/>
      <c r="FQ3559" s="0"/>
      <c r="FR3559" s="0"/>
      <c r="FS3559" s="0"/>
      <c r="FT3559" s="0"/>
      <c r="FU3559" s="0"/>
      <c r="FV3559" s="0"/>
      <c r="FW3559" s="0"/>
      <c r="FX3559" s="0"/>
      <c r="FY3559" s="0"/>
      <c r="FZ3559" s="0"/>
      <c r="GA3559" s="0"/>
      <c r="GB3559" s="0"/>
      <c r="GC3559" s="0"/>
      <c r="GD3559" s="0"/>
      <c r="GE3559" s="0"/>
      <c r="GF3559" s="0"/>
      <c r="GG3559" s="0"/>
      <c r="GH3559" s="0"/>
      <c r="GI3559" s="0"/>
      <c r="GJ3559" s="0"/>
      <c r="GK3559" s="0"/>
      <c r="GL3559" s="0"/>
      <c r="GM3559" s="0"/>
      <c r="GN3559" s="0"/>
      <c r="GO3559" s="0"/>
      <c r="GP3559" s="0"/>
      <c r="GQ3559" s="0"/>
      <c r="GR3559" s="0"/>
      <c r="GS3559" s="0"/>
      <c r="GT3559" s="0"/>
      <c r="GU3559" s="0"/>
      <c r="GV3559" s="0"/>
      <c r="GW3559" s="0"/>
      <c r="GX3559" s="0"/>
      <c r="GY3559" s="0"/>
      <c r="GZ3559" s="0"/>
      <c r="HA3559" s="0"/>
      <c r="HB3559" s="0"/>
      <c r="HC3559" s="0"/>
      <c r="HD3559" s="0"/>
      <c r="HE3559" s="0"/>
      <c r="HF3559" s="0"/>
      <c r="HG3559" s="0"/>
      <c r="HH3559" s="0"/>
      <c r="HI3559" s="0"/>
      <c r="HJ3559" s="0"/>
      <c r="HK3559" s="0"/>
      <c r="HL3559" s="0"/>
      <c r="HM3559" s="0"/>
      <c r="HN3559" s="0"/>
      <c r="HO3559" s="0"/>
      <c r="HP3559" s="0"/>
      <c r="HQ3559" s="0"/>
      <c r="HR3559" s="0"/>
      <c r="HS3559" s="0"/>
      <c r="HT3559" s="0"/>
      <c r="HU3559" s="0"/>
      <c r="HV3559" s="0"/>
      <c r="HW3559" s="0"/>
      <c r="HX3559" s="0"/>
      <c r="HY3559" s="0"/>
      <c r="HZ3559" s="0"/>
      <c r="IA3559" s="0"/>
      <c r="IB3559" s="0"/>
      <c r="IC3559" s="0"/>
      <c r="ID3559" s="0"/>
      <c r="IE3559" s="0"/>
      <c r="IF3559" s="0"/>
      <c r="IG3559" s="0"/>
      <c r="IH3559" s="0"/>
      <c r="II3559" s="0"/>
      <c r="IJ3559" s="0"/>
      <c r="IK3559" s="0"/>
      <c r="IL3559" s="0"/>
      <c r="IM3559" s="0"/>
      <c r="IN3559" s="0"/>
      <c r="IO3559" s="0"/>
      <c r="IP3559" s="0"/>
      <c r="IQ3559" s="0"/>
      <c r="IR3559" s="0"/>
      <c r="IS3559" s="0"/>
      <c r="IT3559" s="0"/>
      <c r="IU3559" s="0"/>
      <c r="IV3559" s="0"/>
      <c r="IW3559" s="0"/>
      <c r="IX3559" s="0"/>
      <c r="IY3559" s="0"/>
      <c r="IZ3559" s="0"/>
      <c r="AMH3559" s="13"/>
    </row>
    <row r="3560" customFormat="false" ht="14.95" hidden="false" customHeight="false" outlineLevel="0" collapsed="false">
      <c r="A3560" s="27" t="n">
        <v>40403831</v>
      </c>
      <c r="B3560" s="28" t="s">
        <v>3589</v>
      </c>
      <c r="C3560" s="29"/>
      <c r="D3560" s="29"/>
      <c r="E3560" s="27" t="s">
        <v>54</v>
      </c>
      <c r="F3560" s="19" t="n">
        <f aca="false">IF(C3560="",VLOOKUP(E3560,'PORTE E UCO'!$A$5:$D$46,4,0),VLOOKUP(E3560,'PORTE E UCO'!$A$5:$D$46,4,0)*C3560)</f>
        <v>35.31295</v>
      </c>
      <c r="G3560" s="30"/>
      <c r="H3560" s="21" t="n">
        <f aca="false">G3560*$R$2</f>
        <v>0</v>
      </c>
      <c r="I3560" s="27" t="n">
        <v>0</v>
      </c>
      <c r="J3560" s="22" t="str">
        <f aca="false">IF(I3560&gt;=1,F3560*$J$2,"")</f>
        <v/>
      </c>
      <c r="K3560" s="22" t="str">
        <f aca="false">IF(I3560&gt;=2,F3560*$K$2,"")</f>
        <v/>
      </c>
      <c r="L3560" s="22" t="str">
        <f aca="false">IF(I3560&gt;=3,F3560*$L$2,"")</f>
        <v/>
      </c>
      <c r="M3560" s="22" t="str">
        <f aca="false">IF(I3560&gt;=4,F3560*$M$2,"")</f>
        <v/>
      </c>
      <c r="N3560" s="27" t="n">
        <v>0</v>
      </c>
      <c r="O3560" s="27" t="n">
        <v>0</v>
      </c>
      <c r="P3560" s="31" t="n">
        <v>0</v>
      </c>
      <c r="Q3560" s="32"/>
      <c r="R3560" s="38"/>
      <c r="S3560" s="25" t="n">
        <f aca="false">SUM(F3560,H3560,J3560,K3560,L3560,M3560)</f>
        <v>35.31295</v>
      </c>
      <c r="T3560" s="25" t="n">
        <f aca="false">SUM(F3560,H3560,J3560,K3560,L3560,M3560,Q3560)</f>
        <v>35.31295</v>
      </c>
      <c r="U3560" s="0"/>
      <c r="V3560" s="0"/>
      <c r="W3560" s="0"/>
      <c r="X3560" s="0"/>
      <c r="Y3560" s="0"/>
      <c r="Z3560" s="0"/>
      <c r="AA3560" s="0"/>
      <c r="AB3560" s="0"/>
      <c r="AC3560" s="0"/>
      <c r="AD3560" s="0"/>
      <c r="AE3560" s="0"/>
      <c r="AF3560" s="0"/>
      <c r="AG3560" s="0"/>
      <c r="AH3560" s="0"/>
      <c r="AI3560" s="0"/>
      <c r="AJ3560" s="0"/>
      <c r="AK3560" s="0"/>
      <c r="AL3560" s="0"/>
      <c r="AM3560" s="0"/>
      <c r="AN3560" s="0"/>
      <c r="AO3560" s="0"/>
      <c r="AP3560" s="0"/>
      <c r="AQ3560" s="0"/>
      <c r="AR3560" s="0"/>
      <c r="AS3560" s="0"/>
      <c r="AT3560" s="0"/>
      <c r="AU3560" s="0"/>
      <c r="AV3560" s="0"/>
      <c r="AW3560" s="0"/>
      <c r="AX3560" s="0"/>
      <c r="AY3560" s="0"/>
      <c r="AZ3560" s="0"/>
      <c r="BA3560" s="0"/>
      <c r="BB3560" s="0"/>
      <c r="BC3560" s="0"/>
      <c r="BD3560" s="0"/>
      <c r="BE3560" s="0"/>
      <c r="BF3560" s="0"/>
      <c r="BG3560" s="0"/>
      <c r="BH3560" s="0"/>
      <c r="BI3560" s="0"/>
      <c r="BJ3560" s="0"/>
      <c r="BK3560" s="0"/>
      <c r="BL3560" s="0"/>
      <c r="BM3560" s="0"/>
      <c r="BN3560" s="0"/>
      <c r="BO3560" s="0"/>
      <c r="BP3560" s="0"/>
      <c r="BQ3560" s="0"/>
      <c r="BR3560" s="0"/>
      <c r="BS3560" s="0"/>
      <c r="BT3560" s="0"/>
      <c r="BU3560" s="0"/>
      <c r="BV3560" s="0"/>
      <c r="BW3560" s="0"/>
      <c r="BX3560" s="0"/>
      <c r="BY3560" s="0"/>
      <c r="BZ3560" s="0"/>
      <c r="CA3560" s="0"/>
      <c r="CB3560" s="0"/>
      <c r="CC3560" s="0"/>
      <c r="CD3560" s="0"/>
      <c r="CE3560" s="0"/>
      <c r="CF3560" s="0"/>
      <c r="CG3560" s="0"/>
      <c r="CH3560" s="0"/>
      <c r="CI3560" s="0"/>
      <c r="CJ3560" s="0"/>
      <c r="CK3560" s="0"/>
      <c r="CL3560" s="0"/>
      <c r="CM3560" s="0"/>
      <c r="CN3560" s="0"/>
      <c r="CO3560" s="0"/>
      <c r="CP3560" s="0"/>
      <c r="CQ3560" s="0"/>
      <c r="CR3560" s="0"/>
      <c r="CS3560" s="0"/>
      <c r="CT3560" s="0"/>
      <c r="CU3560" s="0"/>
      <c r="CV3560" s="0"/>
      <c r="CW3560" s="0"/>
      <c r="CX3560" s="0"/>
      <c r="CY3560" s="0"/>
      <c r="CZ3560" s="0"/>
      <c r="DA3560" s="0"/>
      <c r="DB3560" s="0"/>
      <c r="DC3560" s="0"/>
      <c r="DD3560" s="0"/>
      <c r="DE3560" s="0"/>
      <c r="DF3560" s="0"/>
      <c r="DG3560" s="0"/>
      <c r="DH3560" s="0"/>
      <c r="DI3560" s="0"/>
      <c r="DJ3560" s="0"/>
      <c r="DK3560" s="0"/>
      <c r="DL3560" s="0"/>
      <c r="DM3560" s="0"/>
      <c r="DN3560" s="0"/>
      <c r="DO3560" s="0"/>
      <c r="DP3560" s="0"/>
      <c r="DQ3560" s="0"/>
      <c r="DR3560" s="0"/>
      <c r="DS3560" s="0"/>
      <c r="DT3560" s="0"/>
      <c r="DU3560" s="0"/>
      <c r="DV3560" s="0"/>
      <c r="DW3560" s="0"/>
      <c r="DX3560" s="0"/>
      <c r="DY3560" s="0"/>
      <c r="DZ3560" s="0"/>
      <c r="EA3560" s="0"/>
      <c r="EB3560" s="0"/>
      <c r="EC3560" s="0"/>
      <c r="ED3560" s="0"/>
      <c r="EE3560" s="0"/>
      <c r="EF3560" s="0"/>
      <c r="EG3560" s="0"/>
      <c r="EH3560" s="0"/>
      <c r="EI3560" s="0"/>
      <c r="EJ3560" s="0"/>
      <c r="EK3560" s="0"/>
      <c r="EL3560" s="0"/>
      <c r="EM3560" s="0"/>
      <c r="EN3560" s="0"/>
      <c r="EO3560" s="0"/>
      <c r="EP3560" s="0"/>
      <c r="EQ3560" s="0"/>
      <c r="ER3560" s="0"/>
      <c r="ES3560" s="0"/>
      <c r="ET3560" s="0"/>
      <c r="EU3560" s="0"/>
      <c r="EV3560" s="0"/>
      <c r="EW3560" s="0"/>
      <c r="EX3560" s="0"/>
      <c r="EY3560" s="0"/>
      <c r="EZ3560" s="0"/>
      <c r="FA3560" s="0"/>
      <c r="FB3560" s="0"/>
      <c r="FC3560" s="0"/>
      <c r="FD3560" s="0"/>
      <c r="FE3560" s="0"/>
      <c r="FF3560" s="0"/>
      <c r="FG3560" s="0"/>
      <c r="FH3560" s="0"/>
      <c r="FI3560" s="0"/>
      <c r="FJ3560" s="0"/>
      <c r="FK3560" s="0"/>
      <c r="FL3560" s="0"/>
      <c r="FM3560" s="0"/>
      <c r="FN3560" s="0"/>
      <c r="FO3560" s="0"/>
      <c r="FP3560" s="0"/>
      <c r="FQ3560" s="0"/>
      <c r="FR3560" s="0"/>
      <c r="FS3560" s="0"/>
      <c r="FT3560" s="0"/>
      <c r="FU3560" s="0"/>
      <c r="FV3560" s="0"/>
      <c r="FW3560" s="0"/>
      <c r="FX3560" s="0"/>
      <c r="FY3560" s="0"/>
      <c r="FZ3560" s="0"/>
      <c r="GA3560" s="0"/>
      <c r="GB3560" s="0"/>
      <c r="GC3560" s="0"/>
      <c r="GD3560" s="0"/>
      <c r="GE3560" s="0"/>
      <c r="GF3560" s="0"/>
      <c r="GG3560" s="0"/>
      <c r="GH3560" s="0"/>
      <c r="GI3560" s="0"/>
      <c r="GJ3560" s="0"/>
      <c r="GK3560" s="0"/>
      <c r="GL3560" s="0"/>
      <c r="GM3560" s="0"/>
      <c r="GN3560" s="0"/>
      <c r="GO3560" s="0"/>
      <c r="GP3560" s="0"/>
      <c r="GQ3560" s="0"/>
      <c r="GR3560" s="0"/>
      <c r="GS3560" s="0"/>
      <c r="GT3560" s="0"/>
      <c r="GU3560" s="0"/>
      <c r="GV3560" s="0"/>
      <c r="GW3560" s="0"/>
      <c r="GX3560" s="0"/>
      <c r="GY3560" s="0"/>
      <c r="GZ3560" s="0"/>
      <c r="HA3560" s="0"/>
      <c r="HB3560" s="0"/>
      <c r="HC3560" s="0"/>
      <c r="HD3560" s="0"/>
      <c r="HE3560" s="0"/>
      <c r="HF3560" s="0"/>
      <c r="HG3560" s="0"/>
      <c r="HH3560" s="0"/>
      <c r="HI3560" s="0"/>
      <c r="HJ3560" s="0"/>
      <c r="HK3560" s="0"/>
      <c r="HL3560" s="0"/>
      <c r="HM3560" s="0"/>
      <c r="HN3560" s="0"/>
      <c r="HO3560" s="0"/>
      <c r="HP3560" s="0"/>
      <c r="HQ3560" s="0"/>
      <c r="HR3560" s="0"/>
      <c r="HS3560" s="0"/>
      <c r="HT3560" s="0"/>
      <c r="HU3560" s="0"/>
      <c r="HV3560" s="0"/>
      <c r="HW3560" s="0"/>
      <c r="HX3560" s="0"/>
      <c r="HY3560" s="0"/>
      <c r="HZ3560" s="0"/>
      <c r="IA3560" s="0"/>
      <c r="IB3560" s="0"/>
      <c r="IC3560" s="0"/>
      <c r="ID3560" s="0"/>
      <c r="IE3560" s="0"/>
      <c r="IF3560" s="0"/>
      <c r="IG3560" s="0"/>
      <c r="IH3560" s="0"/>
      <c r="II3560" s="0"/>
      <c r="IJ3560" s="0"/>
      <c r="IK3560" s="0"/>
      <c r="IL3560" s="0"/>
      <c r="IM3560" s="0"/>
      <c r="IN3560" s="0"/>
      <c r="IO3560" s="0"/>
      <c r="IP3560" s="0"/>
      <c r="IQ3560" s="0"/>
      <c r="IR3560" s="0"/>
      <c r="IS3560" s="0"/>
      <c r="IT3560" s="0"/>
      <c r="IU3560" s="0"/>
      <c r="IV3560" s="0"/>
      <c r="IW3560" s="0"/>
      <c r="IX3560" s="0"/>
      <c r="IY3560" s="0"/>
      <c r="IZ3560" s="0"/>
      <c r="AMH3560" s="13"/>
    </row>
    <row r="3561" customFormat="false" ht="13.8" hidden="false" customHeight="false" outlineLevel="0" collapsed="false">
      <c r="A3561" s="16" t="n">
        <v>40403840</v>
      </c>
      <c r="B3561" s="17" t="s">
        <v>3590</v>
      </c>
      <c r="C3561" s="18" t="n">
        <v>0.1</v>
      </c>
      <c r="D3561" s="18" t="s">
        <v>2637</v>
      </c>
      <c r="E3561" s="16" t="s">
        <v>50</v>
      </c>
      <c r="F3561" s="19" t="n">
        <f aca="false">IF(C3561="",VLOOKUP(E3561,'PORTE E UCO'!$A$5:$D$46,4,0),VLOOKUP(E3561,'PORTE E UCO'!$A$5:$D$46,4,0)*C3561)</f>
        <v>1.7661556</v>
      </c>
      <c r="G3561" s="20" t="n">
        <v>0.51</v>
      </c>
      <c r="H3561" s="21" t="n">
        <f aca="false">G3561*$R$2</f>
        <v>10.03355232</v>
      </c>
      <c r="I3561" s="16" t="n">
        <v>0</v>
      </c>
      <c r="J3561" s="22" t="str">
        <f aca="false">IF(I3561&gt;=1,F3561*$J$2,"")</f>
        <v/>
      </c>
      <c r="K3561" s="22" t="str">
        <f aca="false">IF(I3561&gt;=2,F3561*$K$2,"")</f>
        <v/>
      </c>
      <c r="L3561" s="22" t="str">
        <f aca="false">IF(I3561&gt;=3,F3561*$L$2,"")</f>
        <v/>
      </c>
      <c r="M3561" s="22" t="str">
        <f aca="false">IF(I3561&gt;=4,F3561*$M$2,"")</f>
        <v/>
      </c>
      <c r="N3561" s="16" t="n">
        <v>0</v>
      </c>
      <c r="O3561" s="16" t="n">
        <v>0</v>
      </c>
      <c r="P3561" s="23" t="n">
        <v>0</v>
      </c>
      <c r="Q3561" s="22"/>
      <c r="R3561" s="38"/>
      <c r="S3561" s="25" t="n">
        <f aca="false">SUM(F3561,H3561,J3561,K3561,L3561,M3561)</f>
        <v>11.79970792</v>
      </c>
      <c r="T3561" s="25" t="n">
        <f aca="false">SUM(F3561,H3561,J3561,K3561,L3561,M3561,Q3561)</f>
        <v>11.79970792</v>
      </c>
      <c r="U3561" s="0"/>
      <c r="V3561" s="0"/>
      <c r="W3561" s="0"/>
      <c r="X3561" s="0"/>
      <c r="Y3561" s="0"/>
      <c r="Z3561" s="0"/>
      <c r="AA3561" s="0"/>
      <c r="AB3561" s="0"/>
      <c r="AC3561" s="0"/>
      <c r="AD3561" s="0"/>
      <c r="AE3561" s="0"/>
      <c r="AF3561" s="0"/>
      <c r="AG3561" s="0"/>
      <c r="AH3561" s="0"/>
      <c r="AI3561" s="0"/>
      <c r="AJ3561" s="0"/>
      <c r="AK3561" s="0"/>
      <c r="AL3561" s="0"/>
      <c r="AM3561" s="0"/>
      <c r="AN3561" s="0"/>
      <c r="AO3561" s="0"/>
      <c r="AP3561" s="0"/>
      <c r="AQ3561" s="0"/>
      <c r="AR3561" s="0"/>
      <c r="AS3561" s="0"/>
      <c r="AT3561" s="0"/>
      <c r="AU3561" s="0"/>
      <c r="AV3561" s="0"/>
      <c r="AW3561" s="0"/>
      <c r="AX3561" s="0"/>
      <c r="AY3561" s="0"/>
      <c r="AZ3561" s="0"/>
      <c r="BA3561" s="0"/>
      <c r="BB3561" s="0"/>
      <c r="BC3561" s="0"/>
      <c r="BD3561" s="0"/>
      <c r="BE3561" s="0"/>
      <c r="BF3561" s="0"/>
      <c r="BG3561" s="0"/>
      <c r="BH3561" s="0"/>
      <c r="BI3561" s="0"/>
      <c r="BJ3561" s="0"/>
      <c r="BK3561" s="0"/>
      <c r="BL3561" s="0"/>
      <c r="BM3561" s="0"/>
      <c r="BN3561" s="0"/>
      <c r="BO3561" s="0"/>
      <c r="BP3561" s="0"/>
      <c r="BQ3561" s="0"/>
      <c r="BR3561" s="0"/>
      <c r="BS3561" s="0"/>
      <c r="BT3561" s="0"/>
      <c r="BU3561" s="0"/>
      <c r="BV3561" s="0"/>
      <c r="BW3561" s="0"/>
      <c r="BX3561" s="0"/>
      <c r="BY3561" s="0"/>
      <c r="BZ3561" s="0"/>
      <c r="CA3561" s="0"/>
      <c r="CB3561" s="0"/>
      <c r="CC3561" s="0"/>
      <c r="CD3561" s="0"/>
      <c r="CE3561" s="0"/>
      <c r="CF3561" s="0"/>
      <c r="CG3561" s="0"/>
      <c r="CH3561" s="0"/>
      <c r="CI3561" s="0"/>
      <c r="CJ3561" s="0"/>
      <c r="CK3561" s="0"/>
      <c r="CL3561" s="0"/>
      <c r="CM3561" s="0"/>
      <c r="CN3561" s="0"/>
      <c r="CO3561" s="0"/>
      <c r="CP3561" s="0"/>
      <c r="CQ3561" s="0"/>
      <c r="CR3561" s="0"/>
      <c r="CS3561" s="0"/>
      <c r="CT3561" s="0"/>
      <c r="CU3561" s="0"/>
      <c r="CV3561" s="0"/>
      <c r="CW3561" s="0"/>
      <c r="CX3561" s="0"/>
      <c r="CY3561" s="0"/>
      <c r="CZ3561" s="0"/>
      <c r="DA3561" s="0"/>
      <c r="DB3561" s="0"/>
      <c r="DC3561" s="0"/>
      <c r="DD3561" s="0"/>
      <c r="DE3561" s="0"/>
      <c r="DF3561" s="0"/>
      <c r="DG3561" s="0"/>
      <c r="DH3561" s="0"/>
      <c r="DI3561" s="0"/>
      <c r="DJ3561" s="0"/>
      <c r="DK3561" s="0"/>
      <c r="DL3561" s="0"/>
      <c r="DM3561" s="0"/>
      <c r="DN3561" s="0"/>
      <c r="DO3561" s="0"/>
      <c r="DP3561" s="0"/>
      <c r="DQ3561" s="0"/>
      <c r="DR3561" s="0"/>
      <c r="DS3561" s="0"/>
      <c r="DT3561" s="0"/>
      <c r="DU3561" s="0"/>
      <c r="DV3561" s="0"/>
      <c r="DW3561" s="0"/>
      <c r="DX3561" s="0"/>
      <c r="DY3561" s="0"/>
      <c r="DZ3561" s="0"/>
      <c r="EA3561" s="0"/>
      <c r="EB3561" s="0"/>
      <c r="EC3561" s="0"/>
      <c r="ED3561" s="0"/>
      <c r="EE3561" s="0"/>
      <c r="EF3561" s="0"/>
      <c r="EG3561" s="0"/>
      <c r="EH3561" s="0"/>
      <c r="EI3561" s="0"/>
      <c r="EJ3561" s="0"/>
      <c r="EK3561" s="0"/>
      <c r="EL3561" s="0"/>
      <c r="EM3561" s="0"/>
      <c r="EN3561" s="0"/>
      <c r="EO3561" s="0"/>
      <c r="EP3561" s="0"/>
      <c r="EQ3561" s="0"/>
      <c r="ER3561" s="0"/>
      <c r="ES3561" s="0"/>
      <c r="ET3561" s="0"/>
      <c r="EU3561" s="0"/>
      <c r="EV3561" s="0"/>
      <c r="EW3561" s="0"/>
      <c r="EX3561" s="0"/>
      <c r="EY3561" s="0"/>
      <c r="EZ3561" s="0"/>
      <c r="FA3561" s="0"/>
      <c r="FB3561" s="0"/>
      <c r="FC3561" s="0"/>
      <c r="FD3561" s="0"/>
      <c r="FE3561" s="0"/>
      <c r="FF3561" s="0"/>
      <c r="FG3561" s="0"/>
      <c r="FH3561" s="0"/>
      <c r="FI3561" s="0"/>
      <c r="FJ3561" s="0"/>
      <c r="FK3561" s="0"/>
      <c r="FL3561" s="0"/>
      <c r="FM3561" s="0"/>
      <c r="FN3561" s="0"/>
      <c r="FO3561" s="0"/>
      <c r="FP3561" s="0"/>
      <c r="FQ3561" s="0"/>
      <c r="FR3561" s="0"/>
      <c r="FS3561" s="0"/>
      <c r="FT3561" s="0"/>
      <c r="FU3561" s="0"/>
      <c r="FV3561" s="0"/>
      <c r="FW3561" s="0"/>
      <c r="FX3561" s="0"/>
      <c r="FY3561" s="0"/>
      <c r="FZ3561" s="0"/>
      <c r="GA3561" s="0"/>
      <c r="GB3561" s="0"/>
      <c r="GC3561" s="0"/>
      <c r="GD3561" s="0"/>
      <c r="GE3561" s="0"/>
      <c r="GF3561" s="0"/>
      <c r="GG3561" s="0"/>
      <c r="GH3561" s="0"/>
      <c r="GI3561" s="0"/>
      <c r="GJ3561" s="0"/>
      <c r="GK3561" s="0"/>
      <c r="GL3561" s="0"/>
      <c r="GM3561" s="0"/>
      <c r="GN3561" s="0"/>
      <c r="GO3561" s="0"/>
      <c r="GP3561" s="0"/>
      <c r="GQ3561" s="0"/>
      <c r="GR3561" s="0"/>
      <c r="GS3561" s="0"/>
      <c r="GT3561" s="0"/>
      <c r="GU3561" s="0"/>
      <c r="GV3561" s="0"/>
      <c r="GW3561" s="0"/>
      <c r="GX3561" s="0"/>
      <c r="GY3561" s="0"/>
      <c r="GZ3561" s="0"/>
      <c r="HA3561" s="0"/>
      <c r="HB3561" s="0"/>
      <c r="HC3561" s="0"/>
      <c r="HD3561" s="0"/>
      <c r="HE3561" s="0"/>
      <c r="HF3561" s="0"/>
      <c r="HG3561" s="0"/>
      <c r="HH3561" s="0"/>
      <c r="HI3561" s="0"/>
      <c r="HJ3561" s="0"/>
      <c r="HK3561" s="0"/>
      <c r="HL3561" s="0"/>
      <c r="HM3561" s="0"/>
      <c r="HN3561" s="0"/>
      <c r="HO3561" s="0"/>
      <c r="HP3561" s="0"/>
      <c r="HQ3561" s="0"/>
      <c r="HR3561" s="0"/>
      <c r="HS3561" s="0"/>
      <c r="HT3561" s="0"/>
      <c r="HU3561" s="0"/>
      <c r="HV3561" s="0"/>
      <c r="HW3561" s="0"/>
      <c r="HX3561" s="0"/>
      <c r="HY3561" s="0"/>
      <c r="HZ3561" s="0"/>
      <c r="IA3561" s="0"/>
      <c r="IB3561" s="0"/>
      <c r="IC3561" s="0"/>
      <c r="ID3561" s="0"/>
      <c r="IE3561" s="0"/>
      <c r="IF3561" s="0"/>
      <c r="IG3561" s="0"/>
      <c r="IH3561" s="0"/>
      <c r="II3561" s="0"/>
      <c r="IJ3561" s="0"/>
      <c r="IK3561" s="0"/>
      <c r="IL3561" s="0"/>
      <c r="IM3561" s="0"/>
      <c r="IN3561" s="0"/>
      <c r="IO3561" s="0"/>
      <c r="IP3561" s="0"/>
      <c r="IQ3561" s="0"/>
      <c r="IR3561" s="0"/>
      <c r="IS3561" s="0"/>
      <c r="IT3561" s="0"/>
      <c r="IU3561" s="0"/>
      <c r="IV3561" s="0"/>
      <c r="IW3561" s="0"/>
      <c r="IX3561" s="0"/>
      <c r="IY3561" s="0"/>
      <c r="IZ3561" s="0"/>
      <c r="AMH3561" s="13"/>
    </row>
    <row r="3562" customFormat="false" ht="13.8" hidden="false" customHeight="false" outlineLevel="0" collapsed="false">
      <c r="A3562" s="27" t="n">
        <v>40403858</v>
      </c>
      <c r="B3562" s="28" t="s">
        <v>3591</v>
      </c>
      <c r="C3562" s="29" t="n">
        <v>0.1</v>
      </c>
      <c r="D3562" s="29" t="s">
        <v>2637</v>
      </c>
      <c r="E3562" s="27" t="s">
        <v>50</v>
      </c>
      <c r="F3562" s="19" t="n">
        <f aca="false">IF(C3562="",VLOOKUP(E3562,'PORTE E UCO'!$A$5:$D$46,4,0),VLOOKUP(E3562,'PORTE E UCO'!$A$5:$D$46,4,0)*C3562)</f>
        <v>1.7661556</v>
      </c>
      <c r="G3562" s="30" t="n">
        <v>0.76</v>
      </c>
      <c r="H3562" s="21" t="n">
        <f aca="false">G3562*$R$2</f>
        <v>14.95196032</v>
      </c>
      <c r="I3562" s="27" t="n">
        <v>0</v>
      </c>
      <c r="J3562" s="22" t="str">
        <f aca="false">IF(I3562&gt;=1,F3562*$J$2,"")</f>
        <v/>
      </c>
      <c r="K3562" s="22" t="str">
        <f aca="false">IF(I3562&gt;=2,F3562*$K$2,"")</f>
        <v/>
      </c>
      <c r="L3562" s="22" t="str">
        <f aca="false">IF(I3562&gt;=3,F3562*$L$2,"")</f>
        <v/>
      </c>
      <c r="M3562" s="22" t="str">
        <f aca="false">IF(I3562&gt;=4,F3562*$M$2,"")</f>
        <v/>
      </c>
      <c r="N3562" s="27" t="n">
        <v>0</v>
      </c>
      <c r="O3562" s="27" t="n">
        <v>0</v>
      </c>
      <c r="P3562" s="31" t="n">
        <v>0</v>
      </c>
      <c r="Q3562" s="32"/>
      <c r="R3562" s="38"/>
      <c r="S3562" s="25" t="n">
        <f aca="false">SUM(F3562,H3562,J3562,K3562,L3562,M3562)</f>
        <v>16.71811592</v>
      </c>
      <c r="T3562" s="25" t="n">
        <f aca="false">SUM(F3562,H3562,J3562,K3562,L3562,M3562,Q3562)</f>
        <v>16.71811592</v>
      </c>
      <c r="U3562" s="0"/>
      <c r="V3562" s="0"/>
      <c r="W3562" s="0"/>
      <c r="X3562" s="0"/>
      <c r="Y3562" s="0"/>
      <c r="Z3562" s="0"/>
      <c r="AA3562" s="0"/>
      <c r="AB3562" s="0"/>
      <c r="AC3562" s="0"/>
      <c r="AD3562" s="0"/>
      <c r="AE3562" s="0"/>
      <c r="AF3562" s="0"/>
      <c r="AG3562" s="0"/>
      <c r="AH3562" s="0"/>
      <c r="AI3562" s="0"/>
      <c r="AJ3562" s="0"/>
      <c r="AK3562" s="0"/>
      <c r="AL3562" s="0"/>
      <c r="AM3562" s="0"/>
      <c r="AN3562" s="0"/>
      <c r="AO3562" s="0"/>
      <c r="AP3562" s="0"/>
      <c r="AQ3562" s="0"/>
      <c r="AR3562" s="0"/>
      <c r="AS3562" s="0"/>
      <c r="AT3562" s="0"/>
      <c r="AU3562" s="0"/>
      <c r="AV3562" s="0"/>
      <c r="AW3562" s="0"/>
      <c r="AX3562" s="0"/>
      <c r="AY3562" s="0"/>
      <c r="AZ3562" s="0"/>
      <c r="BA3562" s="0"/>
      <c r="BB3562" s="0"/>
      <c r="BC3562" s="0"/>
      <c r="BD3562" s="0"/>
      <c r="BE3562" s="0"/>
      <c r="BF3562" s="0"/>
      <c r="BG3562" s="0"/>
      <c r="BH3562" s="0"/>
      <c r="BI3562" s="0"/>
      <c r="BJ3562" s="0"/>
      <c r="BK3562" s="0"/>
      <c r="BL3562" s="0"/>
      <c r="BM3562" s="0"/>
      <c r="BN3562" s="0"/>
      <c r="BO3562" s="0"/>
      <c r="BP3562" s="0"/>
      <c r="BQ3562" s="0"/>
      <c r="BR3562" s="0"/>
      <c r="BS3562" s="0"/>
      <c r="BT3562" s="0"/>
      <c r="BU3562" s="0"/>
      <c r="BV3562" s="0"/>
      <c r="BW3562" s="0"/>
      <c r="BX3562" s="0"/>
      <c r="BY3562" s="0"/>
      <c r="BZ3562" s="0"/>
      <c r="CA3562" s="0"/>
      <c r="CB3562" s="0"/>
      <c r="CC3562" s="0"/>
      <c r="CD3562" s="0"/>
      <c r="CE3562" s="0"/>
      <c r="CF3562" s="0"/>
      <c r="CG3562" s="0"/>
      <c r="CH3562" s="0"/>
      <c r="CI3562" s="0"/>
      <c r="CJ3562" s="0"/>
      <c r="CK3562" s="0"/>
      <c r="CL3562" s="0"/>
      <c r="CM3562" s="0"/>
      <c r="CN3562" s="0"/>
      <c r="CO3562" s="0"/>
      <c r="CP3562" s="0"/>
      <c r="CQ3562" s="0"/>
      <c r="CR3562" s="0"/>
      <c r="CS3562" s="0"/>
      <c r="CT3562" s="0"/>
      <c r="CU3562" s="0"/>
      <c r="CV3562" s="0"/>
      <c r="CW3562" s="0"/>
      <c r="CX3562" s="0"/>
      <c r="CY3562" s="0"/>
      <c r="CZ3562" s="0"/>
      <c r="DA3562" s="0"/>
      <c r="DB3562" s="0"/>
      <c r="DC3562" s="0"/>
      <c r="DD3562" s="0"/>
      <c r="DE3562" s="0"/>
      <c r="DF3562" s="0"/>
      <c r="DG3562" s="0"/>
      <c r="DH3562" s="0"/>
      <c r="DI3562" s="0"/>
      <c r="DJ3562" s="0"/>
      <c r="DK3562" s="0"/>
      <c r="DL3562" s="0"/>
      <c r="DM3562" s="0"/>
      <c r="DN3562" s="0"/>
      <c r="DO3562" s="0"/>
      <c r="DP3562" s="0"/>
      <c r="DQ3562" s="0"/>
      <c r="DR3562" s="0"/>
      <c r="DS3562" s="0"/>
      <c r="DT3562" s="0"/>
      <c r="DU3562" s="0"/>
      <c r="DV3562" s="0"/>
      <c r="DW3562" s="0"/>
      <c r="DX3562" s="0"/>
      <c r="DY3562" s="0"/>
      <c r="DZ3562" s="0"/>
      <c r="EA3562" s="0"/>
      <c r="EB3562" s="0"/>
      <c r="EC3562" s="0"/>
      <c r="ED3562" s="0"/>
      <c r="EE3562" s="0"/>
      <c r="EF3562" s="0"/>
      <c r="EG3562" s="0"/>
      <c r="EH3562" s="0"/>
      <c r="EI3562" s="0"/>
      <c r="EJ3562" s="0"/>
      <c r="EK3562" s="0"/>
      <c r="EL3562" s="0"/>
      <c r="EM3562" s="0"/>
      <c r="EN3562" s="0"/>
      <c r="EO3562" s="0"/>
      <c r="EP3562" s="0"/>
      <c r="EQ3562" s="0"/>
      <c r="ER3562" s="0"/>
      <c r="ES3562" s="0"/>
      <c r="ET3562" s="0"/>
      <c r="EU3562" s="0"/>
      <c r="EV3562" s="0"/>
      <c r="EW3562" s="0"/>
      <c r="EX3562" s="0"/>
      <c r="EY3562" s="0"/>
      <c r="EZ3562" s="0"/>
      <c r="FA3562" s="0"/>
      <c r="FB3562" s="0"/>
      <c r="FC3562" s="0"/>
      <c r="FD3562" s="0"/>
      <c r="FE3562" s="0"/>
      <c r="FF3562" s="0"/>
      <c r="FG3562" s="0"/>
      <c r="FH3562" s="0"/>
      <c r="FI3562" s="0"/>
      <c r="FJ3562" s="0"/>
      <c r="FK3562" s="0"/>
      <c r="FL3562" s="0"/>
      <c r="FM3562" s="0"/>
      <c r="FN3562" s="0"/>
      <c r="FO3562" s="0"/>
      <c r="FP3562" s="0"/>
      <c r="FQ3562" s="0"/>
      <c r="FR3562" s="0"/>
      <c r="FS3562" s="0"/>
      <c r="FT3562" s="0"/>
      <c r="FU3562" s="0"/>
      <c r="FV3562" s="0"/>
      <c r="FW3562" s="0"/>
      <c r="FX3562" s="0"/>
      <c r="FY3562" s="0"/>
      <c r="FZ3562" s="0"/>
      <c r="GA3562" s="0"/>
      <c r="GB3562" s="0"/>
      <c r="GC3562" s="0"/>
      <c r="GD3562" s="0"/>
      <c r="GE3562" s="0"/>
      <c r="GF3562" s="0"/>
      <c r="GG3562" s="0"/>
      <c r="GH3562" s="0"/>
      <c r="GI3562" s="0"/>
      <c r="GJ3562" s="0"/>
      <c r="GK3562" s="0"/>
      <c r="GL3562" s="0"/>
      <c r="GM3562" s="0"/>
      <c r="GN3562" s="0"/>
      <c r="GO3562" s="0"/>
      <c r="GP3562" s="0"/>
      <c r="GQ3562" s="0"/>
      <c r="GR3562" s="0"/>
      <c r="GS3562" s="0"/>
      <c r="GT3562" s="0"/>
      <c r="GU3562" s="0"/>
      <c r="GV3562" s="0"/>
      <c r="GW3562" s="0"/>
      <c r="GX3562" s="0"/>
      <c r="GY3562" s="0"/>
      <c r="GZ3562" s="0"/>
      <c r="HA3562" s="0"/>
      <c r="HB3562" s="0"/>
      <c r="HC3562" s="0"/>
      <c r="HD3562" s="0"/>
      <c r="HE3562" s="0"/>
      <c r="HF3562" s="0"/>
      <c r="HG3562" s="0"/>
      <c r="HH3562" s="0"/>
      <c r="HI3562" s="0"/>
      <c r="HJ3562" s="0"/>
      <c r="HK3562" s="0"/>
      <c r="HL3562" s="0"/>
      <c r="HM3562" s="0"/>
      <c r="HN3562" s="0"/>
      <c r="HO3562" s="0"/>
      <c r="HP3562" s="0"/>
      <c r="HQ3562" s="0"/>
      <c r="HR3562" s="0"/>
      <c r="HS3562" s="0"/>
      <c r="HT3562" s="0"/>
      <c r="HU3562" s="0"/>
      <c r="HV3562" s="0"/>
      <c r="HW3562" s="0"/>
      <c r="HX3562" s="0"/>
      <c r="HY3562" s="0"/>
      <c r="HZ3562" s="0"/>
      <c r="IA3562" s="0"/>
      <c r="IB3562" s="0"/>
      <c r="IC3562" s="0"/>
      <c r="ID3562" s="0"/>
      <c r="IE3562" s="0"/>
      <c r="IF3562" s="0"/>
      <c r="IG3562" s="0"/>
      <c r="IH3562" s="0"/>
      <c r="II3562" s="0"/>
      <c r="IJ3562" s="0"/>
      <c r="IK3562" s="0"/>
      <c r="IL3562" s="0"/>
      <c r="IM3562" s="0"/>
      <c r="IN3562" s="0"/>
      <c r="IO3562" s="0"/>
      <c r="IP3562" s="0"/>
      <c r="IQ3562" s="0"/>
      <c r="IR3562" s="0"/>
      <c r="IS3562" s="0"/>
      <c r="IT3562" s="0"/>
      <c r="IU3562" s="0"/>
      <c r="IV3562" s="0"/>
      <c r="IW3562" s="0"/>
      <c r="IX3562" s="0"/>
      <c r="IY3562" s="0"/>
      <c r="IZ3562" s="0"/>
      <c r="AMH3562" s="13"/>
    </row>
    <row r="3563" customFormat="false" ht="13.8" hidden="false" customHeight="false" outlineLevel="0" collapsed="false">
      <c r="A3563" s="16" t="n">
        <v>40403866</v>
      </c>
      <c r="B3563" s="17" t="s">
        <v>3592</v>
      </c>
      <c r="C3563" s="18"/>
      <c r="D3563" s="18"/>
      <c r="E3563" s="16" t="s">
        <v>59</v>
      </c>
      <c r="F3563" s="19" t="n">
        <f aca="false">IF(C3563="",VLOOKUP(E3563,'PORTE E UCO'!$A$5:$D$46,4,0),VLOOKUP(E3563,'PORTE E UCO'!$A$5:$D$46,4,0)*C3563)</f>
        <v>349.26794</v>
      </c>
      <c r="G3563" s="20"/>
      <c r="H3563" s="21" t="n">
        <f aca="false">G3563*$R$2</f>
        <v>0</v>
      </c>
      <c r="I3563" s="16" t="n">
        <v>0</v>
      </c>
      <c r="J3563" s="22" t="str">
        <f aca="false">IF(I3563&gt;=1,F3563*$J$2,"")</f>
        <v/>
      </c>
      <c r="K3563" s="22" t="str">
        <f aca="false">IF(I3563&gt;=2,F3563*$K$2,"")</f>
        <v/>
      </c>
      <c r="L3563" s="22" t="str">
        <f aca="false">IF(I3563&gt;=3,F3563*$L$2,"")</f>
        <v/>
      </c>
      <c r="M3563" s="22" t="str">
        <f aca="false">IF(I3563&gt;=4,F3563*$M$2,"")</f>
        <v/>
      </c>
      <c r="N3563" s="16" t="n">
        <v>0</v>
      </c>
      <c r="O3563" s="16" t="n">
        <v>0</v>
      </c>
      <c r="P3563" s="23" t="n">
        <v>0</v>
      </c>
      <c r="Q3563" s="22"/>
      <c r="R3563" s="38"/>
      <c r="S3563" s="25" t="n">
        <f aca="false">SUM(F3563,H3563,J3563,K3563,L3563,M3563)</f>
        <v>349.26794</v>
      </c>
      <c r="T3563" s="25" t="n">
        <f aca="false">SUM(F3563,H3563,J3563,K3563,L3563,M3563,Q3563)</f>
        <v>349.26794</v>
      </c>
      <c r="U3563" s="0"/>
      <c r="V3563" s="0"/>
      <c r="W3563" s="0"/>
      <c r="X3563" s="0"/>
      <c r="Y3563" s="0"/>
      <c r="Z3563" s="0"/>
      <c r="AA3563" s="0"/>
      <c r="AB3563" s="0"/>
      <c r="AC3563" s="0"/>
      <c r="AD3563" s="0"/>
      <c r="AE3563" s="0"/>
      <c r="AF3563" s="0"/>
      <c r="AG3563" s="0"/>
      <c r="AH3563" s="0"/>
      <c r="AI3563" s="0"/>
      <c r="AJ3563" s="0"/>
      <c r="AK3563" s="0"/>
      <c r="AL3563" s="0"/>
      <c r="AM3563" s="0"/>
      <c r="AN3563" s="0"/>
      <c r="AO3563" s="0"/>
      <c r="AP3563" s="0"/>
      <c r="AQ3563" s="0"/>
      <c r="AR3563" s="0"/>
      <c r="AS3563" s="0"/>
      <c r="AT3563" s="0"/>
      <c r="AU3563" s="0"/>
      <c r="AV3563" s="0"/>
      <c r="AW3563" s="0"/>
      <c r="AX3563" s="0"/>
      <c r="AY3563" s="0"/>
      <c r="AZ3563" s="0"/>
      <c r="BA3563" s="0"/>
      <c r="BB3563" s="0"/>
      <c r="BC3563" s="0"/>
      <c r="BD3563" s="0"/>
      <c r="BE3563" s="0"/>
      <c r="BF3563" s="0"/>
      <c r="BG3563" s="0"/>
      <c r="BH3563" s="0"/>
      <c r="BI3563" s="0"/>
      <c r="BJ3563" s="0"/>
      <c r="BK3563" s="0"/>
      <c r="BL3563" s="0"/>
      <c r="BM3563" s="0"/>
      <c r="BN3563" s="0"/>
      <c r="BO3563" s="0"/>
      <c r="BP3563" s="0"/>
      <c r="BQ3563" s="0"/>
      <c r="BR3563" s="0"/>
      <c r="BS3563" s="0"/>
      <c r="BT3563" s="0"/>
      <c r="BU3563" s="0"/>
      <c r="BV3563" s="0"/>
      <c r="BW3563" s="0"/>
      <c r="BX3563" s="0"/>
      <c r="BY3563" s="0"/>
      <c r="BZ3563" s="0"/>
      <c r="CA3563" s="0"/>
      <c r="CB3563" s="0"/>
      <c r="CC3563" s="0"/>
      <c r="CD3563" s="0"/>
      <c r="CE3563" s="0"/>
      <c r="CF3563" s="0"/>
      <c r="CG3563" s="0"/>
      <c r="CH3563" s="0"/>
      <c r="CI3563" s="0"/>
      <c r="CJ3563" s="0"/>
      <c r="CK3563" s="0"/>
      <c r="CL3563" s="0"/>
      <c r="CM3563" s="0"/>
      <c r="CN3563" s="0"/>
      <c r="CO3563" s="0"/>
      <c r="CP3563" s="0"/>
      <c r="CQ3563" s="0"/>
      <c r="CR3563" s="0"/>
      <c r="CS3563" s="0"/>
      <c r="CT3563" s="0"/>
      <c r="CU3563" s="0"/>
      <c r="CV3563" s="0"/>
      <c r="CW3563" s="0"/>
      <c r="CX3563" s="0"/>
      <c r="CY3563" s="0"/>
      <c r="CZ3563" s="0"/>
      <c r="DA3563" s="0"/>
      <c r="DB3563" s="0"/>
      <c r="DC3563" s="0"/>
      <c r="DD3563" s="0"/>
      <c r="DE3563" s="0"/>
      <c r="DF3563" s="0"/>
      <c r="DG3563" s="0"/>
      <c r="DH3563" s="0"/>
      <c r="DI3563" s="0"/>
      <c r="DJ3563" s="0"/>
      <c r="DK3563" s="0"/>
      <c r="DL3563" s="0"/>
      <c r="DM3563" s="0"/>
      <c r="DN3563" s="0"/>
      <c r="DO3563" s="0"/>
      <c r="DP3563" s="0"/>
      <c r="DQ3563" s="0"/>
      <c r="DR3563" s="0"/>
      <c r="DS3563" s="0"/>
      <c r="DT3563" s="0"/>
      <c r="DU3563" s="0"/>
      <c r="DV3563" s="0"/>
      <c r="DW3563" s="0"/>
      <c r="DX3563" s="0"/>
      <c r="DY3563" s="0"/>
      <c r="DZ3563" s="0"/>
      <c r="EA3563" s="0"/>
      <c r="EB3563" s="0"/>
      <c r="EC3563" s="0"/>
      <c r="ED3563" s="0"/>
      <c r="EE3563" s="0"/>
      <c r="EF3563" s="0"/>
      <c r="EG3563" s="0"/>
      <c r="EH3563" s="0"/>
      <c r="EI3563" s="0"/>
      <c r="EJ3563" s="0"/>
      <c r="EK3563" s="0"/>
      <c r="EL3563" s="0"/>
      <c r="EM3563" s="0"/>
      <c r="EN3563" s="0"/>
      <c r="EO3563" s="0"/>
      <c r="EP3563" s="0"/>
      <c r="EQ3563" s="0"/>
      <c r="ER3563" s="0"/>
      <c r="ES3563" s="0"/>
      <c r="ET3563" s="0"/>
      <c r="EU3563" s="0"/>
      <c r="EV3563" s="0"/>
      <c r="EW3563" s="0"/>
      <c r="EX3563" s="0"/>
      <c r="EY3563" s="0"/>
      <c r="EZ3563" s="0"/>
      <c r="FA3563" s="0"/>
      <c r="FB3563" s="0"/>
      <c r="FC3563" s="0"/>
      <c r="FD3563" s="0"/>
      <c r="FE3563" s="0"/>
      <c r="FF3563" s="0"/>
      <c r="FG3563" s="0"/>
      <c r="FH3563" s="0"/>
      <c r="FI3563" s="0"/>
      <c r="FJ3563" s="0"/>
      <c r="FK3563" s="0"/>
      <c r="FL3563" s="0"/>
      <c r="FM3563" s="0"/>
      <c r="FN3563" s="0"/>
      <c r="FO3563" s="0"/>
      <c r="FP3563" s="0"/>
      <c r="FQ3563" s="0"/>
      <c r="FR3563" s="0"/>
      <c r="FS3563" s="0"/>
      <c r="FT3563" s="0"/>
      <c r="FU3563" s="0"/>
      <c r="FV3563" s="0"/>
      <c r="FW3563" s="0"/>
      <c r="FX3563" s="0"/>
      <c r="FY3563" s="0"/>
      <c r="FZ3563" s="0"/>
      <c r="GA3563" s="0"/>
      <c r="GB3563" s="0"/>
      <c r="GC3563" s="0"/>
      <c r="GD3563" s="0"/>
      <c r="GE3563" s="0"/>
      <c r="GF3563" s="0"/>
      <c r="GG3563" s="0"/>
      <c r="GH3563" s="0"/>
      <c r="GI3563" s="0"/>
      <c r="GJ3563" s="0"/>
      <c r="GK3563" s="0"/>
      <c r="GL3563" s="0"/>
      <c r="GM3563" s="0"/>
      <c r="GN3563" s="0"/>
      <c r="GO3563" s="0"/>
      <c r="GP3563" s="0"/>
      <c r="GQ3563" s="0"/>
      <c r="GR3563" s="0"/>
      <c r="GS3563" s="0"/>
      <c r="GT3563" s="0"/>
      <c r="GU3563" s="0"/>
      <c r="GV3563" s="0"/>
      <c r="GW3563" s="0"/>
      <c r="GX3563" s="0"/>
      <c r="GY3563" s="0"/>
      <c r="GZ3563" s="0"/>
      <c r="HA3563" s="0"/>
      <c r="HB3563" s="0"/>
      <c r="HC3563" s="0"/>
      <c r="HD3563" s="0"/>
      <c r="HE3563" s="0"/>
      <c r="HF3563" s="0"/>
      <c r="HG3563" s="0"/>
      <c r="HH3563" s="0"/>
      <c r="HI3563" s="0"/>
      <c r="HJ3563" s="0"/>
      <c r="HK3563" s="0"/>
      <c r="HL3563" s="0"/>
      <c r="HM3563" s="0"/>
      <c r="HN3563" s="0"/>
      <c r="HO3563" s="0"/>
      <c r="HP3563" s="0"/>
      <c r="HQ3563" s="0"/>
      <c r="HR3563" s="0"/>
      <c r="HS3563" s="0"/>
      <c r="HT3563" s="0"/>
      <c r="HU3563" s="0"/>
      <c r="HV3563" s="0"/>
      <c r="HW3563" s="0"/>
      <c r="HX3563" s="0"/>
      <c r="HY3563" s="0"/>
      <c r="HZ3563" s="0"/>
      <c r="IA3563" s="0"/>
      <c r="IB3563" s="0"/>
      <c r="IC3563" s="0"/>
      <c r="ID3563" s="0"/>
      <c r="IE3563" s="0"/>
      <c r="IF3563" s="0"/>
      <c r="IG3563" s="0"/>
      <c r="IH3563" s="0"/>
      <c r="II3563" s="0"/>
      <c r="IJ3563" s="0"/>
      <c r="IK3563" s="0"/>
      <c r="IL3563" s="0"/>
      <c r="IM3563" s="0"/>
      <c r="IN3563" s="0"/>
      <c r="IO3563" s="0"/>
      <c r="IP3563" s="0"/>
      <c r="IQ3563" s="0"/>
      <c r="IR3563" s="0"/>
      <c r="IS3563" s="0"/>
      <c r="IT3563" s="0"/>
      <c r="IU3563" s="0"/>
      <c r="IV3563" s="0"/>
      <c r="IW3563" s="0"/>
      <c r="IX3563" s="0"/>
      <c r="IY3563" s="0"/>
      <c r="IZ3563" s="0"/>
      <c r="AMH3563" s="13"/>
    </row>
    <row r="3564" customFormat="false" ht="14.95" hidden="false" customHeight="false" outlineLevel="0" collapsed="false">
      <c r="A3564" s="27" t="n">
        <v>40404277</v>
      </c>
      <c r="B3564" s="28" t="s">
        <v>3593</v>
      </c>
      <c r="C3564" s="29"/>
      <c r="D3564" s="29"/>
      <c r="E3564" s="27" t="s">
        <v>54</v>
      </c>
      <c r="F3564" s="19" t="n">
        <f aca="false">IF(C3564="",VLOOKUP(E3564,'PORTE E UCO'!$A$5:$D$46,4,0),VLOOKUP(E3564,'PORTE E UCO'!$A$5:$D$46,4,0)*C3564)</f>
        <v>35.31295</v>
      </c>
      <c r="G3564" s="30" t="n">
        <v>15</v>
      </c>
      <c r="H3564" s="21" t="n">
        <f aca="false">G3564*$R$2</f>
        <v>295.10448</v>
      </c>
      <c r="I3564" s="27" t="n">
        <v>0</v>
      </c>
      <c r="J3564" s="22" t="str">
        <f aca="false">IF(I3564&gt;=1,F3564*$J$2,"")</f>
        <v/>
      </c>
      <c r="K3564" s="22" t="str">
        <f aca="false">IF(I3564&gt;=2,F3564*$K$2,"")</f>
        <v/>
      </c>
      <c r="L3564" s="22" t="str">
        <f aca="false">IF(I3564&gt;=3,F3564*$L$2,"")</f>
        <v/>
      </c>
      <c r="M3564" s="22" t="str">
        <f aca="false">IF(I3564&gt;=4,F3564*$M$2,"")</f>
        <v/>
      </c>
      <c r="N3564" s="27" t="n">
        <v>0</v>
      </c>
      <c r="O3564" s="27" t="n">
        <v>0</v>
      </c>
      <c r="P3564" s="31" t="n">
        <v>0</v>
      </c>
      <c r="Q3564" s="32"/>
      <c r="R3564" s="38"/>
      <c r="S3564" s="25" t="n">
        <f aca="false">SUM(F3564,H3564,J3564,K3564,L3564,M3564)</f>
        <v>330.41743</v>
      </c>
      <c r="T3564" s="25" t="n">
        <f aca="false">SUM(F3564,H3564,J3564,K3564,L3564,M3564,Q3564)</f>
        <v>330.41743</v>
      </c>
      <c r="U3564" s="0"/>
      <c r="V3564" s="0"/>
      <c r="W3564" s="0"/>
      <c r="X3564" s="0"/>
      <c r="Y3564" s="0"/>
      <c r="Z3564" s="0"/>
      <c r="AA3564" s="0"/>
      <c r="AB3564" s="0"/>
      <c r="AC3564" s="0"/>
      <c r="AD3564" s="0"/>
      <c r="AE3564" s="0"/>
      <c r="AF3564" s="0"/>
      <c r="AG3564" s="0"/>
      <c r="AH3564" s="0"/>
      <c r="AI3564" s="0"/>
      <c r="AJ3564" s="0"/>
      <c r="AK3564" s="0"/>
      <c r="AL3564" s="0"/>
      <c r="AM3564" s="0"/>
      <c r="AN3564" s="0"/>
      <c r="AO3564" s="0"/>
      <c r="AP3564" s="0"/>
      <c r="AQ3564" s="0"/>
      <c r="AR3564" s="0"/>
      <c r="AS3564" s="0"/>
      <c r="AT3564" s="0"/>
      <c r="AU3564" s="0"/>
      <c r="AV3564" s="0"/>
      <c r="AW3564" s="0"/>
      <c r="AX3564" s="0"/>
      <c r="AY3564" s="0"/>
      <c r="AZ3564" s="0"/>
      <c r="BA3564" s="0"/>
      <c r="BB3564" s="0"/>
      <c r="BC3564" s="0"/>
      <c r="BD3564" s="0"/>
      <c r="BE3564" s="0"/>
      <c r="BF3564" s="0"/>
      <c r="BG3564" s="0"/>
      <c r="BH3564" s="0"/>
      <c r="BI3564" s="0"/>
      <c r="BJ3564" s="0"/>
      <c r="BK3564" s="0"/>
      <c r="BL3564" s="0"/>
      <c r="BM3564" s="0"/>
      <c r="BN3564" s="0"/>
      <c r="BO3564" s="0"/>
      <c r="BP3564" s="0"/>
      <c r="BQ3564" s="0"/>
      <c r="BR3564" s="0"/>
      <c r="BS3564" s="0"/>
      <c r="BT3564" s="0"/>
      <c r="BU3564" s="0"/>
      <c r="BV3564" s="0"/>
      <c r="BW3564" s="0"/>
      <c r="BX3564" s="0"/>
      <c r="BY3564" s="0"/>
      <c r="BZ3564" s="0"/>
      <c r="CA3564" s="0"/>
      <c r="CB3564" s="0"/>
      <c r="CC3564" s="0"/>
      <c r="CD3564" s="0"/>
      <c r="CE3564" s="0"/>
      <c r="CF3564" s="0"/>
      <c r="CG3564" s="0"/>
      <c r="CH3564" s="0"/>
      <c r="CI3564" s="0"/>
      <c r="CJ3564" s="0"/>
      <c r="CK3564" s="0"/>
      <c r="CL3564" s="0"/>
      <c r="CM3564" s="0"/>
      <c r="CN3564" s="0"/>
      <c r="CO3564" s="0"/>
      <c r="CP3564" s="0"/>
      <c r="CQ3564" s="0"/>
      <c r="CR3564" s="0"/>
      <c r="CS3564" s="0"/>
      <c r="CT3564" s="0"/>
      <c r="CU3564" s="0"/>
      <c r="CV3564" s="0"/>
      <c r="CW3564" s="0"/>
      <c r="CX3564" s="0"/>
      <c r="CY3564" s="0"/>
      <c r="CZ3564" s="0"/>
      <c r="DA3564" s="0"/>
      <c r="DB3564" s="0"/>
      <c r="DC3564" s="0"/>
      <c r="DD3564" s="0"/>
      <c r="DE3564" s="0"/>
      <c r="DF3564" s="0"/>
      <c r="DG3564" s="0"/>
      <c r="DH3564" s="0"/>
      <c r="DI3564" s="0"/>
      <c r="DJ3564" s="0"/>
      <c r="DK3564" s="0"/>
      <c r="DL3564" s="0"/>
      <c r="DM3564" s="0"/>
      <c r="DN3564" s="0"/>
      <c r="DO3564" s="0"/>
      <c r="DP3564" s="0"/>
      <c r="DQ3564" s="0"/>
      <c r="DR3564" s="0"/>
      <c r="DS3564" s="0"/>
      <c r="DT3564" s="0"/>
      <c r="DU3564" s="0"/>
      <c r="DV3564" s="0"/>
      <c r="DW3564" s="0"/>
      <c r="DX3564" s="0"/>
      <c r="DY3564" s="0"/>
      <c r="DZ3564" s="0"/>
      <c r="EA3564" s="0"/>
      <c r="EB3564" s="0"/>
      <c r="EC3564" s="0"/>
      <c r="ED3564" s="0"/>
      <c r="EE3564" s="0"/>
      <c r="EF3564" s="0"/>
      <c r="EG3564" s="0"/>
      <c r="EH3564" s="0"/>
      <c r="EI3564" s="0"/>
      <c r="EJ3564" s="0"/>
      <c r="EK3564" s="0"/>
      <c r="EL3564" s="0"/>
      <c r="EM3564" s="0"/>
      <c r="EN3564" s="0"/>
      <c r="EO3564" s="0"/>
      <c r="EP3564" s="0"/>
      <c r="EQ3564" s="0"/>
      <c r="ER3564" s="0"/>
      <c r="ES3564" s="0"/>
      <c r="ET3564" s="0"/>
      <c r="EU3564" s="0"/>
      <c r="EV3564" s="0"/>
      <c r="EW3564" s="0"/>
      <c r="EX3564" s="0"/>
      <c r="EY3564" s="0"/>
      <c r="EZ3564" s="0"/>
      <c r="FA3564" s="0"/>
      <c r="FB3564" s="0"/>
      <c r="FC3564" s="0"/>
      <c r="FD3564" s="0"/>
      <c r="FE3564" s="0"/>
      <c r="FF3564" s="0"/>
      <c r="FG3564" s="0"/>
      <c r="FH3564" s="0"/>
      <c r="FI3564" s="0"/>
      <c r="FJ3564" s="0"/>
      <c r="FK3564" s="0"/>
      <c r="FL3564" s="0"/>
      <c r="FM3564" s="0"/>
      <c r="FN3564" s="0"/>
      <c r="FO3564" s="0"/>
      <c r="FP3564" s="0"/>
      <c r="FQ3564" s="0"/>
      <c r="FR3564" s="0"/>
      <c r="FS3564" s="0"/>
      <c r="FT3564" s="0"/>
      <c r="FU3564" s="0"/>
      <c r="FV3564" s="0"/>
      <c r="FW3564" s="0"/>
      <c r="FX3564" s="0"/>
      <c r="FY3564" s="0"/>
      <c r="FZ3564" s="0"/>
      <c r="GA3564" s="0"/>
      <c r="GB3564" s="0"/>
      <c r="GC3564" s="0"/>
      <c r="GD3564" s="0"/>
      <c r="GE3564" s="0"/>
      <c r="GF3564" s="0"/>
      <c r="GG3564" s="0"/>
      <c r="GH3564" s="0"/>
      <c r="GI3564" s="0"/>
      <c r="GJ3564" s="0"/>
      <c r="GK3564" s="0"/>
      <c r="GL3564" s="0"/>
      <c r="GM3564" s="0"/>
      <c r="GN3564" s="0"/>
      <c r="GO3564" s="0"/>
      <c r="GP3564" s="0"/>
      <c r="GQ3564" s="0"/>
      <c r="GR3564" s="0"/>
      <c r="GS3564" s="0"/>
      <c r="GT3564" s="0"/>
      <c r="GU3564" s="0"/>
      <c r="GV3564" s="0"/>
      <c r="GW3564" s="0"/>
      <c r="GX3564" s="0"/>
      <c r="GY3564" s="0"/>
      <c r="GZ3564" s="0"/>
      <c r="HA3564" s="0"/>
      <c r="HB3564" s="0"/>
      <c r="HC3564" s="0"/>
      <c r="HD3564" s="0"/>
      <c r="HE3564" s="0"/>
      <c r="HF3564" s="0"/>
      <c r="HG3564" s="0"/>
      <c r="HH3564" s="0"/>
      <c r="HI3564" s="0"/>
      <c r="HJ3564" s="0"/>
      <c r="HK3564" s="0"/>
      <c r="HL3564" s="0"/>
      <c r="HM3564" s="0"/>
      <c r="HN3564" s="0"/>
      <c r="HO3564" s="0"/>
      <c r="HP3564" s="0"/>
      <c r="HQ3564" s="0"/>
      <c r="HR3564" s="0"/>
      <c r="HS3564" s="0"/>
      <c r="HT3564" s="0"/>
      <c r="HU3564" s="0"/>
      <c r="HV3564" s="0"/>
      <c r="HW3564" s="0"/>
      <c r="HX3564" s="0"/>
      <c r="HY3564" s="0"/>
      <c r="HZ3564" s="0"/>
      <c r="IA3564" s="0"/>
      <c r="IB3564" s="0"/>
      <c r="IC3564" s="0"/>
      <c r="ID3564" s="0"/>
      <c r="IE3564" s="0"/>
      <c r="IF3564" s="0"/>
      <c r="IG3564" s="0"/>
      <c r="IH3564" s="0"/>
      <c r="II3564" s="0"/>
      <c r="IJ3564" s="0"/>
      <c r="IK3564" s="0"/>
      <c r="IL3564" s="0"/>
      <c r="IM3564" s="0"/>
      <c r="IN3564" s="0"/>
      <c r="IO3564" s="0"/>
      <c r="IP3564" s="0"/>
      <c r="IQ3564" s="0"/>
      <c r="IR3564" s="0"/>
      <c r="IS3564" s="0"/>
      <c r="IT3564" s="0"/>
      <c r="IU3564" s="0"/>
      <c r="IV3564" s="0"/>
      <c r="IW3564" s="0"/>
      <c r="IX3564" s="0"/>
      <c r="IY3564" s="0"/>
      <c r="IZ3564" s="0"/>
      <c r="AMH3564" s="13"/>
    </row>
    <row r="3565" customFormat="false" ht="14.95" hidden="false" customHeight="false" outlineLevel="0" collapsed="false">
      <c r="A3565" s="16" t="n">
        <v>40404285</v>
      </c>
      <c r="B3565" s="17" t="s">
        <v>3594</v>
      </c>
      <c r="C3565" s="18"/>
      <c r="D3565" s="18"/>
      <c r="E3565" s="16" t="s">
        <v>54</v>
      </c>
      <c r="F3565" s="19" t="n">
        <f aca="false">IF(C3565="",VLOOKUP(E3565,'PORTE E UCO'!$A$5:$D$46,4,0),VLOOKUP(E3565,'PORTE E UCO'!$A$5:$D$46,4,0)*C3565)</f>
        <v>35.31295</v>
      </c>
      <c r="G3565" s="20" t="n">
        <v>15</v>
      </c>
      <c r="H3565" s="21" t="n">
        <f aca="false">G3565*$R$2</f>
        <v>295.10448</v>
      </c>
      <c r="I3565" s="16" t="n">
        <v>0</v>
      </c>
      <c r="J3565" s="22" t="str">
        <f aca="false">IF(I3565&gt;=1,F3565*$J$2,"")</f>
        <v/>
      </c>
      <c r="K3565" s="22" t="str">
        <f aca="false">IF(I3565&gt;=2,F3565*$K$2,"")</f>
        <v/>
      </c>
      <c r="L3565" s="22" t="str">
        <f aca="false">IF(I3565&gt;=3,F3565*$L$2,"")</f>
        <v/>
      </c>
      <c r="M3565" s="22" t="str">
        <f aca="false">IF(I3565&gt;=4,F3565*$M$2,"")</f>
        <v/>
      </c>
      <c r="N3565" s="16" t="n">
        <v>0</v>
      </c>
      <c r="O3565" s="16" t="n">
        <v>0</v>
      </c>
      <c r="P3565" s="23" t="n">
        <v>0</v>
      </c>
      <c r="Q3565" s="22"/>
      <c r="R3565" s="38"/>
      <c r="S3565" s="25" t="n">
        <f aca="false">SUM(F3565,H3565,J3565,K3565,L3565,M3565)</f>
        <v>330.41743</v>
      </c>
      <c r="T3565" s="25" t="n">
        <f aca="false">SUM(F3565,H3565,J3565,K3565,L3565,M3565,Q3565)</f>
        <v>330.41743</v>
      </c>
      <c r="U3565" s="0"/>
      <c r="V3565" s="0"/>
      <c r="W3565" s="0"/>
      <c r="X3565" s="0"/>
      <c r="Y3565" s="0"/>
      <c r="Z3565" s="0"/>
      <c r="AA3565" s="0"/>
      <c r="AB3565" s="0"/>
      <c r="AC3565" s="0"/>
      <c r="AD3565" s="0"/>
      <c r="AE3565" s="0"/>
      <c r="AF3565" s="0"/>
      <c r="AG3565" s="0"/>
      <c r="AH3565" s="0"/>
      <c r="AI3565" s="0"/>
      <c r="AJ3565" s="0"/>
      <c r="AK3565" s="0"/>
      <c r="AL3565" s="0"/>
      <c r="AM3565" s="0"/>
      <c r="AN3565" s="0"/>
      <c r="AO3565" s="0"/>
      <c r="AP3565" s="0"/>
      <c r="AQ3565" s="0"/>
      <c r="AR3565" s="0"/>
      <c r="AS3565" s="0"/>
      <c r="AT3565" s="0"/>
      <c r="AU3565" s="0"/>
      <c r="AV3565" s="0"/>
      <c r="AW3565" s="0"/>
      <c r="AX3565" s="0"/>
      <c r="AY3565" s="0"/>
      <c r="AZ3565" s="0"/>
      <c r="BA3565" s="0"/>
      <c r="BB3565" s="0"/>
      <c r="BC3565" s="0"/>
      <c r="BD3565" s="0"/>
      <c r="BE3565" s="0"/>
      <c r="BF3565" s="0"/>
      <c r="BG3565" s="0"/>
      <c r="BH3565" s="0"/>
      <c r="BI3565" s="0"/>
      <c r="BJ3565" s="0"/>
      <c r="BK3565" s="0"/>
      <c r="BL3565" s="0"/>
      <c r="BM3565" s="0"/>
      <c r="BN3565" s="0"/>
      <c r="BO3565" s="0"/>
      <c r="BP3565" s="0"/>
      <c r="BQ3565" s="0"/>
      <c r="BR3565" s="0"/>
      <c r="BS3565" s="0"/>
      <c r="BT3565" s="0"/>
      <c r="BU3565" s="0"/>
      <c r="BV3565" s="0"/>
      <c r="BW3565" s="0"/>
      <c r="BX3565" s="0"/>
      <c r="BY3565" s="0"/>
      <c r="BZ3565" s="0"/>
      <c r="CA3565" s="0"/>
      <c r="CB3565" s="0"/>
      <c r="CC3565" s="0"/>
      <c r="CD3565" s="0"/>
      <c r="CE3565" s="0"/>
      <c r="CF3565" s="0"/>
      <c r="CG3565" s="0"/>
      <c r="CH3565" s="0"/>
      <c r="CI3565" s="0"/>
      <c r="CJ3565" s="0"/>
      <c r="CK3565" s="0"/>
      <c r="CL3565" s="0"/>
      <c r="CM3565" s="0"/>
      <c r="CN3565" s="0"/>
      <c r="CO3565" s="0"/>
      <c r="CP3565" s="0"/>
      <c r="CQ3565" s="0"/>
      <c r="CR3565" s="0"/>
      <c r="CS3565" s="0"/>
      <c r="CT3565" s="0"/>
      <c r="CU3565" s="0"/>
      <c r="CV3565" s="0"/>
      <c r="CW3565" s="0"/>
      <c r="CX3565" s="0"/>
      <c r="CY3565" s="0"/>
      <c r="CZ3565" s="0"/>
      <c r="DA3565" s="0"/>
      <c r="DB3565" s="0"/>
      <c r="DC3565" s="0"/>
      <c r="DD3565" s="0"/>
      <c r="DE3565" s="0"/>
      <c r="DF3565" s="0"/>
      <c r="DG3565" s="0"/>
      <c r="DH3565" s="0"/>
      <c r="DI3565" s="0"/>
      <c r="DJ3565" s="0"/>
      <c r="DK3565" s="0"/>
      <c r="DL3565" s="0"/>
      <c r="DM3565" s="0"/>
      <c r="DN3565" s="0"/>
      <c r="DO3565" s="0"/>
      <c r="DP3565" s="0"/>
      <c r="DQ3565" s="0"/>
      <c r="DR3565" s="0"/>
      <c r="DS3565" s="0"/>
      <c r="DT3565" s="0"/>
      <c r="DU3565" s="0"/>
      <c r="DV3565" s="0"/>
      <c r="DW3565" s="0"/>
      <c r="DX3565" s="0"/>
      <c r="DY3565" s="0"/>
      <c r="DZ3565" s="0"/>
      <c r="EA3565" s="0"/>
      <c r="EB3565" s="0"/>
      <c r="EC3565" s="0"/>
      <c r="ED3565" s="0"/>
      <c r="EE3565" s="0"/>
      <c r="EF3565" s="0"/>
      <c r="EG3565" s="0"/>
      <c r="EH3565" s="0"/>
      <c r="EI3565" s="0"/>
      <c r="EJ3565" s="0"/>
      <c r="EK3565" s="0"/>
      <c r="EL3565" s="0"/>
      <c r="EM3565" s="0"/>
      <c r="EN3565" s="0"/>
      <c r="EO3565" s="0"/>
      <c r="EP3565" s="0"/>
      <c r="EQ3565" s="0"/>
      <c r="ER3565" s="0"/>
      <c r="ES3565" s="0"/>
      <c r="ET3565" s="0"/>
      <c r="EU3565" s="0"/>
      <c r="EV3565" s="0"/>
      <c r="EW3565" s="0"/>
      <c r="EX3565" s="0"/>
      <c r="EY3565" s="0"/>
      <c r="EZ3565" s="0"/>
      <c r="FA3565" s="0"/>
      <c r="FB3565" s="0"/>
      <c r="FC3565" s="0"/>
      <c r="FD3565" s="0"/>
      <c r="FE3565" s="0"/>
      <c r="FF3565" s="0"/>
      <c r="FG3565" s="0"/>
      <c r="FH3565" s="0"/>
      <c r="FI3565" s="0"/>
      <c r="FJ3565" s="0"/>
      <c r="FK3565" s="0"/>
      <c r="FL3565" s="0"/>
      <c r="FM3565" s="0"/>
      <c r="FN3565" s="0"/>
      <c r="FO3565" s="0"/>
      <c r="FP3565" s="0"/>
      <c r="FQ3565" s="0"/>
      <c r="FR3565" s="0"/>
      <c r="FS3565" s="0"/>
      <c r="FT3565" s="0"/>
      <c r="FU3565" s="0"/>
      <c r="FV3565" s="0"/>
      <c r="FW3565" s="0"/>
      <c r="FX3565" s="0"/>
      <c r="FY3565" s="0"/>
      <c r="FZ3565" s="0"/>
      <c r="GA3565" s="0"/>
      <c r="GB3565" s="0"/>
      <c r="GC3565" s="0"/>
      <c r="GD3565" s="0"/>
      <c r="GE3565" s="0"/>
      <c r="GF3565" s="0"/>
      <c r="GG3565" s="0"/>
      <c r="GH3565" s="0"/>
      <c r="GI3565" s="0"/>
      <c r="GJ3565" s="0"/>
      <c r="GK3565" s="0"/>
      <c r="GL3565" s="0"/>
      <c r="GM3565" s="0"/>
      <c r="GN3565" s="0"/>
      <c r="GO3565" s="0"/>
      <c r="GP3565" s="0"/>
      <c r="GQ3565" s="0"/>
      <c r="GR3565" s="0"/>
      <c r="GS3565" s="0"/>
      <c r="GT3565" s="0"/>
      <c r="GU3565" s="0"/>
      <c r="GV3565" s="0"/>
      <c r="GW3565" s="0"/>
      <c r="GX3565" s="0"/>
      <c r="GY3565" s="0"/>
      <c r="GZ3565" s="0"/>
      <c r="HA3565" s="0"/>
      <c r="HB3565" s="0"/>
      <c r="HC3565" s="0"/>
      <c r="HD3565" s="0"/>
      <c r="HE3565" s="0"/>
      <c r="HF3565" s="0"/>
      <c r="HG3565" s="0"/>
      <c r="HH3565" s="0"/>
      <c r="HI3565" s="0"/>
      <c r="HJ3565" s="0"/>
      <c r="HK3565" s="0"/>
      <c r="HL3565" s="0"/>
      <c r="HM3565" s="0"/>
      <c r="HN3565" s="0"/>
      <c r="HO3565" s="0"/>
      <c r="HP3565" s="0"/>
      <c r="HQ3565" s="0"/>
      <c r="HR3565" s="0"/>
      <c r="HS3565" s="0"/>
      <c r="HT3565" s="0"/>
      <c r="HU3565" s="0"/>
      <c r="HV3565" s="0"/>
      <c r="HW3565" s="0"/>
      <c r="HX3565" s="0"/>
      <c r="HY3565" s="0"/>
      <c r="HZ3565" s="0"/>
      <c r="IA3565" s="0"/>
      <c r="IB3565" s="0"/>
      <c r="IC3565" s="0"/>
      <c r="ID3565" s="0"/>
      <c r="IE3565" s="0"/>
      <c r="IF3565" s="0"/>
      <c r="IG3565" s="0"/>
      <c r="IH3565" s="0"/>
      <c r="II3565" s="0"/>
      <c r="IJ3565" s="0"/>
      <c r="IK3565" s="0"/>
      <c r="IL3565" s="0"/>
      <c r="IM3565" s="0"/>
      <c r="IN3565" s="0"/>
      <c r="IO3565" s="0"/>
      <c r="IP3565" s="0"/>
      <c r="IQ3565" s="0"/>
      <c r="IR3565" s="0"/>
      <c r="IS3565" s="0"/>
      <c r="IT3565" s="0"/>
      <c r="IU3565" s="0"/>
      <c r="IV3565" s="0"/>
      <c r="IW3565" s="0"/>
      <c r="IX3565" s="0"/>
      <c r="IY3565" s="0"/>
      <c r="IZ3565" s="0"/>
      <c r="AMH3565" s="13"/>
    </row>
    <row r="3566" customFormat="false" ht="21.65" hidden="false" customHeight="false" outlineLevel="0" collapsed="false">
      <c r="A3566" s="27" t="n">
        <v>40404269</v>
      </c>
      <c r="B3566" s="28" t="s">
        <v>3595</v>
      </c>
      <c r="C3566" s="29"/>
      <c r="D3566" s="29"/>
      <c r="E3566" s="27" t="s">
        <v>54</v>
      </c>
      <c r="F3566" s="19" t="n">
        <f aca="false">IF(C3566="",VLOOKUP(E3566,'PORTE E UCO'!$A$5:$D$46,4,0),VLOOKUP(E3566,'PORTE E UCO'!$A$5:$D$46,4,0)*C3566)</f>
        <v>35.31295</v>
      </c>
      <c r="G3566" s="30" t="n">
        <v>15</v>
      </c>
      <c r="H3566" s="21" t="n">
        <f aca="false">G3566*$R$2</f>
        <v>295.10448</v>
      </c>
      <c r="I3566" s="27" t="n">
        <v>0</v>
      </c>
      <c r="J3566" s="22" t="str">
        <f aca="false">IF(I3566&gt;=1,F3566*$J$2,"")</f>
        <v/>
      </c>
      <c r="K3566" s="22" t="str">
        <f aca="false">IF(I3566&gt;=2,F3566*$K$2,"")</f>
        <v/>
      </c>
      <c r="L3566" s="22" t="str">
        <f aca="false">IF(I3566&gt;=3,F3566*$L$2,"")</f>
        <v/>
      </c>
      <c r="M3566" s="22" t="str">
        <f aca="false">IF(I3566&gt;=4,F3566*$M$2,"")</f>
        <v/>
      </c>
      <c r="N3566" s="27" t="n">
        <v>0</v>
      </c>
      <c r="O3566" s="27" t="n">
        <v>0</v>
      </c>
      <c r="P3566" s="31" t="n">
        <v>0</v>
      </c>
      <c r="Q3566" s="32"/>
      <c r="R3566" s="38"/>
      <c r="S3566" s="25" t="n">
        <f aca="false">SUM(F3566,H3566,J3566,K3566,L3566,M3566)</f>
        <v>330.41743</v>
      </c>
      <c r="T3566" s="25" t="n">
        <f aca="false">SUM(F3566,H3566,J3566,K3566,L3566,M3566,Q3566)</f>
        <v>330.41743</v>
      </c>
      <c r="U3566" s="0"/>
      <c r="V3566" s="0"/>
      <c r="W3566" s="0"/>
      <c r="X3566" s="0"/>
      <c r="Y3566" s="0"/>
      <c r="Z3566" s="0"/>
      <c r="AA3566" s="0"/>
      <c r="AB3566" s="0"/>
      <c r="AC3566" s="0"/>
      <c r="AD3566" s="0"/>
      <c r="AE3566" s="0"/>
      <c r="AF3566" s="0"/>
      <c r="AG3566" s="0"/>
      <c r="AH3566" s="0"/>
      <c r="AI3566" s="0"/>
      <c r="AJ3566" s="0"/>
      <c r="AK3566" s="0"/>
      <c r="AL3566" s="0"/>
      <c r="AM3566" s="0"/>
      <c r="AN3566" s="0"/>
      <c r="AO3566" s="0"/>
      <c r="AP3566" s="0"/>
      <c r="AQ3566" s="0"/>
      <c r="AR3566" s="0"/>
      <c r="AS3566" s="0"/>
      <c r="AT3566" s="0"/>
      <c r="AU3566" s="0"/>
      <c r="AV3566" s="0"/>
      <c r="AW3566" s="0"/>
      <c r="AX3566" s="0"/>
      <c r="AY3566" s="0"/>
      <c r="AZ3566" s="0"/>
      <c r="BA3566" s="0"/>
      <c r="BB3566" s="0"/>
      <c r="BC3566" s="0"/>
      <c r="BD3566" s="0"/>
      <c r="BE3566" s="0"/>
      <c r="BF3566" s="0"/>
      <c r="BG3566" s="0"/>
      <c r="BH3566" s="0"/>
      <c r="BI3566" s="0"/>
      <c r="BJ3566" s="0"/>
      <c r="BK3566" s="0"/>
      <c r="BL3566" s="0"/>
      <c r="BM3566" s="0"/>
      <c r="BN3566" s="0"/>
      <c r="BO3566" s="0"/>
      <c r="BP3566" s="0"/>
      <c r="BQ3566" s="0"/>
      <c r="BR3566" s="0"/>
      <c r="BS3566" s="0"/>
      <c r="BT3566" s="0"/>
      <c r="BU3566" s="0"/>
      <c r="BV3566" s="0"/>
      <c r="BW3566" s="0"/>
      <c r="BX3566" s="0"/>
      <c r="BY3566" s="0"/>
      <c r="BZ3566" s="0"/>
      <c r="CA3566" s="0"/>
      <c r="CB3566" s="0"/>
      <c r="CC3566" s="0"/>
      <c r="CD3566" s="0"/>
      <c r="CE3566" s="0"/>
      <c r="CF3566" s="0"/>
      <c r="CG3566" s="0"/>
      <c r="CH3566" s="0"/>
      <c r="CI3566" s="0"/>
      <c r="CJ3566" s="0"/>
      <c r="CK3566" s="0"/>
      <c r="CL3566" s="0"/>
      <c r="CM3566" s="0"/>
      <c r="CN3566" s="0"/>
      <c r="CO3566" s="0"/>
      <c r="CP3566" s="0"/>
      <c r="CQ3566" s="0"/>
      <c r="CR3566" s="0"/>
      <c r="CS3566" s="0"/>
      <c r="CT3566" s="0"/>
      <c r="CU3566" s="0"/>
      <c r="CV3566" s="0"/>
      <c r="CW3566" s="0"/>
      <c r="CX3566" s="0"/>
      <c r="CY3566" s="0"/>
      <c r="CZ3566" s="0"/>
      <c r="DA3566" s="0"/>
      <c r="DB3566" s="0"/>
      <c r="DC3566" s="0"/>
      <c r="DD3566" s="0"/>
      <c r="DE3566" s="0"/>
      <c r="DF3566" s="0"/>
      <c r="DG3566" s="0"/>
      <c r="DH3566" s="0"/>
      <c r="DI3566" s="0"/>
      <c r="DJ3566" s="0"/>
      <c r="DK3566" s="0"/>
      <c r="DL3566" s="0"/>
      <c r="DM3566" s="0"/>
      <c r="DN3566" s="0"/>
      <c r="DO3566" s="0"/>
      <c r="DP3566" s="0"/>
      <c r="DQ3566" s="0"/>
      <c r="DR3566" s="0"/>
      <c r="DS3566" s="0"/>
      <c r="DT3566" s="0"/>
      <c r="DU3566" s="0"/>
      <c r="DV3566" s="0"/>
      <c r="DW3566" s="0"/>
      <c r="DX3566" s="0"/>
      <c r="DY3566" s="0"/>
      <c r="DZ3566" s="0"/>
      <c r="EA3566" s="0"/>
      <c r="EB3566" s="0"/>
      <c r="EC3566" s="0"/>
      <c r="ED3566" s="0"/>
      <c r="EE3566" s="0"/>
      <c r="EF3566" s="0"/>
      <c r="EG3566" s="0"/>
      <c r="EH3566" s="0"/>
      <c r="EI3566" s="0"/>
      <c r="EJ3566" s="0"/>
      <c r="EK3566" s="0"/>
      <c r="EL3566" s="0"/>
      <c r="EM3566" s="0"/>
      <c r="EN3566" s="0"/>
      <c r="EO3566" s="0"/>
      <c r="EP3566" s="0"/>
      <c r="EQ3566" s="0"/>
      <c r="ER3566" s="0"/>
      <c r="ES3566" s="0"/>
      <c r="ET3566" s="0"/>
      <c r="EU3566" s="0"/>
      <c r="EV3566" s="0"/>
      <c r="EW3566" s="0"/>
      <c r="EX3566" s="0"/>
      <c r="EY3566" s="0"/>
      <c r="EZ3566" s="0"/>
      <c r="FA3566" s="0"/>
      <c r="FB3566" s="0"/>
      <c r="FC3566" s="0"/>
      <c r="FD3566" s="0"/>
      <c r="FE3566" s="0"/>
      <c r="FF3566" s="0"/>
      <c r="FG3566" s="0"/>
      <c r="FH3566" s="0"/>
      <c r="FI3566" s="0"/>
      <c r="FJ3566" s="0"/>
      <c r="FK3566" s="0"/>
      <c r="FL3566" s="0"/>
      <c r="FM3566" s="0"/>
      <c r="FN3566" s="0"/>
      <c r="FO3566" s="0"/>
      <c r="FP3566" s="0"/>
      <c r="FQ3566" s="0"/>
      <c r="FR3566" s="0"/>
      <c r="FS3566" s="0"/>
      <c r="FT3566" s="0"/>
      <c r="FU3566" s="0"/>
      <c r="FV3566" s="0"/>
      <c r="FW3566" s="0"/>
      <c r="FX3566" s="0"/>
      <c r="FY3566" s="0"/>
      <c r="FZ3566" s="0"/>
      <c r="GA3566" s="0"/>
      <c r="GB3566" s="0"/>
      <c r="GC3566" s="0"/>
      <c r="GD3566" s="0"/>
      <c r="GE3566" s="0"/>
      <c r="GF3566" s="0"/>
      <c r="GG3566" s="0"/>
      <c r="GH3566" s="0"/>
      <c r="GI3566" s="0"/>
      <c r="GJ3566" s="0"/>
      <c r="GK3566" s="0"/>
      <c r="GL3566" s="0"/>
      <c r="GM3566" s="0"/>
      <c r="GN3566" s="0"/>
      <c r="GO3566" s="0"/>
      <c r="GP3566" s="0"/>
      <c r="GQ3566" s="0"/>
      <c r="GR3566" s="0"/>
      <c r="GS3566" s="0"/>
      <c r="GT3566" s="0"/>
      <c r="GU3566" s="0"/>
      <c r="GV3566" s="0"/>
      <c r="GW3566" s="0"/>
      <c r="GX3566" s="0"/>
      <c r="GY3566" s="0"/>
      <c r="GZ3566" s="0"/>
      <c r="HA3566" s="0"/>
      <c r="HB3566" s="0"/>
      <c r="HC3566" s="0"/>
      <c r="HD3566" s="0"/>
      <c r="HE3566" s="0"/>
      <c r="HF3566" s="0"/>
      <c r="HG3566" s="0"/>
      <c r="HH3566" s="0"/>
      <c r="HI3566" s="0"/>
      <c r="HJ3566" s="0"/>
      <c r="HK3566" s="0"/>
      <c r="HL3566" s="0"/>
      <c r="HM3566" s="0"/>
      <c r="HN3566" s="0"/>
      <c r="HO3566" s="0"/>
      <c r="HP3566" s="0"/>
      <c r="HQ3566" s="0"/>
      <c r="HR3566" s="0"/>
      <c r="HS3566" s="0"/>
      <c r="HT3566" s="0"/>
      <c r="HU3566" s="0"/>
      <c r="HV3566" s="0"/>
      <c r="HW3566" s="0"/>
      <c r="HX3566" s="0"/>
      <c r="HY3566" s="0"/>
      <c r="HZ3566" s="0"/>
      <c r="IA3566" s="0"/>
      <c r="IB3566" s="0"/>
      <c r="IC3566" s="0"/>
      <c r="ID3566" s="0"/>
      <c r="IE3566" s="0"/>
      <c r="IF3566" s="0"/>
      <c r="IG3566" s="0"/>
      <c r="IH3566" s="0"/>
      <c r="II3566" s="0"/>
      <c r="IJ3566" s="0"/>
      <c r="IK3566" s="0"/>
      <c r="IL3566" s="0"/>
      <c r="IM3566" s="0"/>
      <c r="IN3566" s="0"/>
      <c r="IO3566" s="0"/>
      <c r="IP3566" s="0"/>
      <c r="IQ3566" s="0"/>
      <c r="IR3566" s="0"/>
      <c r="IS3566" s="0"/>
      <c r="IT3566" s="0"/>
      <c r="IU3566" s="0"/>
      <c r="IV3566" s="0"/>
      <c r="IW3566" s="0"/>
      <c r="IX3566" s="0"/>
      <c r="IY3566" s="0"/>
      <c r="IZ3566" s="0"/>
      <c r="AMH3566" s="13"/>
    </row>
    <row r="3567" customFormat="false" ht="13.8" hidden="false" customHeight="false" outlineLevel="0" collapsed="false">
      <c r="A3567" s="16" t="n">
        <v>40501019</v>
      </c>
      <c r="B3567" s="17" t="s">
        <v>3596</v>
      </c>
      <c r="C3567" s="16"/>
      <c r="D3567" s="18"/>
      <c r="E3567" s="16" t="s">
        <v>15</v>
      </c>
      <c r="F3567" s="19" t="n">
        <f aca="false">IF(C3567="",VLOOKUP(E3567,'PORTE E UCO'!$A$5:$D$46,4,0),VLOOKUP(E3567,'PORTE E UCO'!$A$5:$D$46,4,0)*C3567)</f>
        <v>93.13473</v>
      </c>
      <c r="G3567" s="20"/>
      <c r="H3567" s="21" t="n">
        <f aca="false">G3567*$R$2</f>
        <v>0</v>
      </c>
      <c r="I3567" s="16" t="n">
        <v>0</v>
      </c>
      <c r="J3567" s="22" t="str">
        <f aca="false">IF(I3567&gt;=1,F3567*$J$2,"")</f>
        <v/>
      </c>
      <c r="K3567" s="22" t="str">
        <f aca="false">IF(I3567&gt;=2,F3567*$K$2,"")</f>
        <v/>
      </c>
      <c r="L3567" s="22" t="str">
        <f aca="false">IF(I3567&gt;=3,F3567*$L$2,"")</f>
        <v/>
      </c>
      <c r="M3567" s="22" t="str">
        <f aca="false">IF(I3567&gt;=4,F3567*$M$2,"")</f>
        <v/>
      </c>
      <c r="N3567" s="16" t="n">
        <v>0</v>
      </c>
      <c r="O3567" s="16" t="n">
        <v>0</v>
      </c>
      <c r="P3567" s="23" t="n">
        <v>0</v>
      </c>
      <c r="Q3567" s="22"/>
      <c r="R3567" s="38"/>
      <c r="S3567" s="25" t="n">
        <f aca="false">SUM(F3567,H3567,J3567,K3567,L3567,M3567)</f>
        <v>93.13473</v>
      </c>
      <c r="T3567" s="25" t="n">
        <f aca="false">SUM(F3567,H3567,J3567,K3567,L3567,M3567,Q3567)</f>
        <v>93.13473</v>
      </c>
      <c r="U3567" s="0"/>
      <c r="V3567" s="0"/>
      <c r="W3567" s="0"/>
      <c r="X3567" s="0"/>
      <c r="Y3567" s="0"/>
      <c r="Z3567" s="0"/>
      <c r="AA3567" s="0"/>
      <c r="AB3567" s="0"/>
      <c r="AC3567" s="0"/>
      <c r="AD3567" s="0"/>
      <c r="AE3567" s="0"/>
      <c r="AF3567" s="0"/>
      <c r="AG3567" s="0"/>
      <c r="AH3567" s="0"/>
      <c r="AI3567" s="0"/>
      <c r="AJ3567" s="0"/>
      <c r="AK3567" s="0"/>
      <c r="AL3567" s="0"/>
      <c r="AM3567" s="0"/>
      <c r="AN3567" s="0"/>
      <c r="AO3567" s="0"/>
      <c r="AP3567" s="0"/>
      <c r="AQ3567" s="0"/>
      <c r="AR3567" s="0"/>
      <c r="AS3567" s="0"/>
      <c r="AT3567" s="0"/>
      <c r="AU3567" s="0"/>
      <c r="AV3567" s="0"/>
      <c r="AW3567" s="0"/>
      <c r="AX3567" s="0"/>
      <c r="AY3567" s="0"/>
      <c r="AZ3567" s="0"/>
      <c r="BA3567" s="0"/>
      <c r="BB3567" s="0"/>
      <c r="BC3567" s="0"/>
      <c r="BD3567" s="0"/>
      <c r="BE3567" s="0"/>
      <c r="BF3567" s="0"/>
      <c r="BG3567" s="0"/>
      <c r="BH3567" s="0"/>
      <c r="BI3567" s="0"/>
      <c r="BJ3567" s="0"/>
      <c r="BK3567" s="0"/>
      <c r="BL3567" s="0"/>
      <c r="BM3567" s="0"/>
      <c r="BN3567" s="0"/>
      <c r="BO3567" s="0"/>
      <c r="BP3567" s="0"/>
      <c r="BQ3567" s="0"/>
      <c r="BR3567" s="0"/>
      <c r="BS3567" s="0"/>
      <c r="BT3567" s="0"/>
      <c r="BU3567" s="0"/>
      <c r="BV3567" s="0"/>
      <c r="BW3567" s="0"/>
      <c r="BX3567" s="0"/>
      <c r="BY3567" s="0"/>
      <c r="BZ3567" s="0"/>
      <c r="CA3567" s="0"/>
      <c r="CB3567" s="0"/>
      <c r="CC3567" s="0"/>
      <c r="CD3567" s="0"/>
      <c r="CE3567" s="0"/>
      <c r="CF3567" s="0"/>
      <c r="CG3567" s="0"/>
      <c r="CH3567" s="0"/>
      <c r="CI3567" s="0"/>
      <c r="CJ3567" s="0"/>
      <c r="CK3567" s="0"/>
      <c r="CL3567" s="0"/>
      <c r="CM3567" s="0"/>
      <c r="CN3567" s="0"/>
      <c r="CO3567" s="0"/>
      <c r="CP3567" s="0"/>
      <c r="CQ3567" s="0"/>
      <c r="CR3567" s="0"/>
      <c r="CS3567" s="0"/>
      <c r="CT3567" s="0"/>
      <c r="CU3567" s="0"/>
      <c r="CV3567" s="0"/>
      <c r="CW3567" s="0"/>
      <c r="CX3567" s="0"/>
      <c r="CY3567" s="0"/>
      <c r="CZ3567" s="0"/>
      <c r="DA3567" s="0"/>
      <c r="DB3567" s="0"/>
      <c r="DC3567" s="0"/>
      <c r="DD3567" s="0"/>
      <c r="DE3567" s="0"/>
      <c r="DF3567" s="0"/>
      <c r="DG3567" s="0"/>
      <c r="DH3567" s="0"/>
      <c r="DI3567" s="0"/>
      <c r="DJ3567" s="0"/>
      <c r="DK3567" s="0"/>
      <c r="DL3567" s="0"/>
      <c r="DM3567" s="0"/>
      <c r="DN3567" s="0"/>
      <c r="DO3567" s="0"/>
      <c r="DP3567" s="0"/>
      <c r="DQ3567" s="0"/>
      <c r="DR3567" s="0"/>
      <c r="DS3567" s="0"/>
      <c r="DT3567" s="0"/>
      <c r="DU3567" s="0"/>
      <c r="DV3567" s="0"/>
      <c r="DW3567" s="0"/>
      <c r="DX3567" s="0"/>
      <c r="DY3567" s="0"/>
      <c r="DZ3567" s="0"/>
      <c r="EA3567" s="0"/>
      <c r="EB3567" s="0"/>
      <c r="EC3567" s="0"/>
      <c r="ED3567" s="0"/>
      <c r="EE3567" s="0"/>
      <c r="EF3567" s="0"/>
      <c r="EG3567" s="0"/>
      <c r="EH3567" s="0"/>
      <c r="EI3567" s="0"/>
      <c r="EJ3567" s="0"/>
      <c r="EK3567" s="0"/>
      <c r="EL3567" s="0"/>
      <c r="EM3567" s="0"/>
      <c r="EN3567" s="0"/>
      <c r="EO3567" s="0"/>
      <c r="EP3567" s="0"/>
      <c r="EQ3567" s="0"/>
      <c r="ER3567" s="0"/>
      <c r="ES3567" s="0"/>
      <c r="ET3567" s="0"/>
      <c r="EU3567" s="0"/>
      <c r="EV3567" s="0"/>
      <c r="EW3567" s="0"/>
      <c r="EX3567" s="0"/>
      <c r="EY3567" s="0"/>
      <c r="EZ3567" s="0"/>
      <c r="FA3567" s="0"/>
      <c r="FB3567" s="0"/>
      <c r="FC3567" s="0"/>
      <c r="FD3567" s="0"/>
      <c r="FE3567" s="0"/>
      <c r="FF3567" s="0"/>
      <c r="FG3567" s="0"/>
      <c r="FH3567" s="0"/>
      <c r="FI3567" s="0"/>
      <c r="FJ3567" s="0"/>
      <c r="FK3567" s="0"/>
      <c r="FL3567" s="0"/>
      <c r="FM3567" s="0"/>
      <c r="FN3567" s="0"/>
      <c r="FO3567" s="0"/>
      <c r="FP3567" s="0"/>
      <c r="FQ3567" s="0"/>
      <c r="FR3567" s="0"/>
      <c r="FS3567" s="0"/>
      <c r="FT3567" s="0"/>
      <c r="FU3567" s="0"/>
      <c r="FV3567" s="0"/>
      <c r="FW3567" s="0"/>
      <c r="FX3567" s="0"/>
      <c r="FY3567" s="0"/>
      <c r="FZ3567" s="0"/>
      <c r="GA3567" s="0"/>
      <c r="GB3567" s="0"/>
      <c r="GC3567" s="0"/>
      <c r="GD3567" s="0"/>
      <c r="GE3567" s="0"/>
      <c r="GF3567" s="0"/>
      <c r="GG3567" s="0"/>
      <c r="GH3567" s="0"/>
      <c r="GI3567" s="0"/>
      <c r="GJ3567" s="0"/>
      <c r="GK3567" s="0"/>
      <c r="GL3567" s="0"/>
      <c r="GM3567" s="0"/>
      <c r="GN3567" s="0"/>
      <c r="GO3567" s="0"/>
      <c r="GP3567" s="0"/>
      <c r="GQ3567" s="0"/>
      <c r="GR3567" s="0"/>
      <c r="GS3567" s="0"/>
      <c r="GT3567" s="0"/>
      <c r="GU3567" s="0"/>
      <c r="GV3567" s="0"/>
      <c r="GW3567" s="0"/>
      <c r="GX3567" s="0"/>
      <c r="GY3567" s="0"/>
      <c r="GZ3567" s="0"/>
      <c r="HA3567" s="0"/>
      <c r="HB3567" s="0"/>
      <c r="HC3567" s="0"/>
      <c r="HD3567" s="0"/>
      <c r="HE3567" s="0"/>
      <c r="HF3567" s="0"/>
      <c r="HG3567" s="0"/>
      <c r="HH3567" s="0"/>
      <c r="HI3567" s="0"/>
      <c r="HJ3567" s="0"/>
      <c r="HK3567" s="0"/>
      <c r="HL3567" s="0"/>
      <c r="HM3567" s="0"/>
      <c r="HN3567" s="0"/>
      <c r="HO3567" s="0"/>
      <c r="HP3567" s="0"/>
      <c r="HQ3567" s="0"/>
      <c r="HR3567" s="0"/>
      <c r="HS3567" s="0"/>
      <c r="HT3567" s="0"/>
      <c r="HU3567" s="0"/>
      <c r="HV3567" s="0"/>
      <c r="HW3567" s="0"/>
      <c r="HX3567" s="0"/>
      <c r="HY3567" s="0"/>
      <c r="HZ3567" s="0"/>
      <c r="IA3567" s="0"/>
      <c r="IB3567" s="0"/>
      <c r="IC3567" s="0"/>
      <c r="ID3567" s="0"/>
      <c r="IE3567" s="0"/>
      <c r="IF3567" s="0"/>
      <c r="IG3567" s="0"/>
      <c r="IH3567" s="0"/>
      <c r="II3567" s="0"/>
      <c r="IJ3567" s="0"/>
      <c r="IK3567" s="0"/>
      <c r="IL3567" s="0"/>
      <c r="IM3567" s="0"/>
      <c r="IN3567" s="0"/>
      <c r="IO3567" s="0"/>
      <c r="IP3567" s="0"/>
      <c r="IQ3567" s="0"/>
      <c r="IR3567" s="0"/>
      <c r="IS3567" s="0"/>
      <c r="IT3567" s="0"/>
      <c r="IU3567" s="0"/>
      <c r="IV3567" s="0"/>
      <c r="IW3567" s="0"/>
      <c r="IX3567" s="0"/>
      <c r="IY3567" s="0"/>
      <c r="IZ3567" s="0"/>
      <c r="AMH3567" s="13"/>
    </row>
    <row r="3568" customFormat="false" ht="13.8" hidden="false" customHeight="false" outlineLevel="0" collapsed="false">
      <c r="A3568" s="27" t="n">
        <v>40501027</v>
      </c>
      <c r="B3568" s="28" t="s">
        <v>3597</v>
      </c>
      <c r="C3568" s="27"/>
      <c r="D3568" s="29"/>
      <c r="E3568" s="27" t="s">
        <v>17</v>
      </c>
      <c r="F3568" s="19" t="n">
        <f aca="false">IF(C3568="",VLOOKUP(E3568,'PORTE E UCO'!$A$5:$D$46,4,0),VLOOKUP(E3568,'PORTE E UCO'!$A$5:$D$46,4,0)*C3568)</f>
        <v>150.60084</v>
      </c>
      <c r="G3568" s="30"/>
      <c r="H3568" s="21" t="n">
        <f aca="false">G3568*$R$2</f>
        <v>0</v>
      </c>
      <c r="I3568" s="27" t="n">
        <v>0</v>
      </c>
      <c r="J3568" s="22" t="str">
        <f aca="false">IF(I3568&gt;=1,F3568*$J$2,"")</f>
        <v/>
      </c>
      <c r="K3568" s="22" t="str">
        <f aca="false">IF(I3568&gt;=2,F3568*$K$2,"")</f>
        <v/>
      </c>
      <c r="L3568" s="22" t="str">
        <f aca="false">IF(I3568&gt;=3,F3568*$L$2,"")</f>
        <v/>
      </c>
      <c r="M3568" s="22" t="str">
        <f aca="false">IF(I3568&gt;=4,F3568*$M$2,"")</f>
        <v/>
      </c>
      <c r="N3568" s="27" t="n">
        <v>0</v>
      </c>
      <c r="O3568" s="27" t="n">
        <v>0</v>
      </c>
      <c r="P3568" s="31" t="n">
        <v>0</v>
      </c>
      <c r="Q3568" s="32"/>
      <c r="R3568" s="38"/>
      <c r="S3568" s="25" t="n">
        <f aca="false">SUM(F3568,H3568,J3568,K3568,L3568,M3568)</f>
        <v>150.60084</v>
      </c>
      <c r="T3568" s="25" t="n">
        <f aca="false">SUM(F3568,H3568,J3568,K3568,L3568,M3568,Q3568)</f>
        <v>150.60084</v>
      </c>
      <c r="U3568" s="0"/>
      <c r="V3568" s="0"/>
      <c r="W3568" s="0"/>
      <c r="X3568" s="0"/>
      <c r="Y3568" s="0"/>
      <c r="Z3568" s="0"/>
      <c r="AA3568" s="0"/>
      <c r="AB3568" s="0"/>
      <c r="AC3568" s="0"/>
      <c r="AD3568" s="0"/>
      <c r="AE3568" s="0"/>
      <c r="AF3568" s="0"/>
      <c r="AG3568" s="0"/>
      <c r="AH3568" s="0"/>
      <c r="AI3568" s="0"/>
      <c r="AJ3568" s="0"/>
      <c r="AK3568" s="0"/>
      <c r="AL3568" s="0"/>
      <c r="AM3568" s="0"/>
      <c r="AN3568" s="0"/>
      <c r="AO3568" s="0"/>
      <c r="AP3568" s="0"/>
      <c r="AQ3568" s="0"/>
      <c r="AR3568" s="0"/>
      <c r="AS3568" s="0"/>
      <c r="AT3568" s="0"/>
      <c r="AU3568" s="0"/>
      <c r="AV3568" s="0"/>
      <c r="AW3568" s="0"/>
      <c r="AX3568" s="0"/>
      <c r="AY3568" s="0"/>
      <c r="AZ3568" s="0"/>
      <c r="BA3568" s="0"/>
      <c r="BB3568" s="0"/>
      <c r="BC3568" s="0"/>
      <c r="BD3568" s="0"/>
      <c r="BE3568" s="0"/>
      <c r="BF3568" s="0"/>
      <c r="BG3568" s="0"/>
      <c r="BH3568" s="0"/>
      <c r="BI3568" s="0"/>
      <c r="BJ3568" s="0"/>
      <c r="BK3568" s="0"/>
      <c r="BL3568" s="0"/>
      <c r="BM3568" s="0"/>
      <c r="BN3568" s="0"/>
      <c r="BO3568" s="0"/>
      <c r="BP3568" s="0"/>
      <c r="BQ3568" s="0"/>
      <c r="BR3568" s="0"/>
      <c r="BS3568" s="0"/>
      <c r="BT3568" s="0"/>
      <c r="BU3568" s="0"/>
      <c r="BV3568" s="0"/>
      <c r="BW3568" s="0"/>
      <c r="BX3568" s="0"/>
      <c r="BY3568" s="0"/>
      <c r="BZ3568" s="0"/>
      <c r="CA3568" s="0"/>
      <c r="CB3568" s="0"/>
      <c r="CC3568" s="0"/>
      <c r="CD3568" s="0"/>
      <c r="CE3568" s="0"/>
      <c r="CF3568" s="0"/>
      <c r="CG3568" s="0"/>
      <c r="CH3568" s="0"/>
      <c r="CI3568" s="0"/>
      <c r="CJ3568" s="0"/>
      <c r="CK3568" s="0"/>
      <c r="CL3568" s="0"/>
      <c r="CM3568" s="0"/>
      <c r="CN3568" s="0"/>
      <c r="CO3568" s="0"/>
      <c r="CP3568" s="0"/>
      <c r="CQ3568" s="0"/>
      <c r="CR3568" s="0"/>
      <c r="CS3568" s="0"/>
      <c r="CT3568" s="0"/>
      <c r="CU3568" s="0"/>
      <c r="CV3568" s="0"/>
      <c r="CW3568" s="0"/>
      <c r="CX3568" s="0"/>
      <c r="CY3568" s="0"/>
      <c r="CZ3568" s="0"/>
      <c r="DA3568" s="0"/>
      <c r="DB3568" s="0"/>
      <c r="DC3568" s="0"/>
      <c r="DD3568" s="0"/>
      <c r="DE3568" s="0"/>
      <c r="DF3568" s="0"/>
      <c r="DG3568" s="0"/>
      <c r="DH3568" s="0"/>
      <c r="DI3568" s="0"/>
      <c r="DJ3568" s="0"/>
      <c r="DK3568" s="0"/>
      <c r="DL3568" s="0"/>
      <c r="DM3568" s="0"/>
      <c r="DN3568" s="0"/>
      <c r="DO3568" s="0"/>
      <c r="DP3568" s="0"/>
      <c r="DQ3568" s="0"/>
      <c r="DR3568" s="0"/>
      <c r="DS3568" s="0"/>
      <c r="DT3568" s="0"/>
      <c r="DU3568" s="0"/>
      <c r="DV3568" s="0"/>
      <c r="DW3568" s="0"/>
      <c r="DX3568" s="0"/>
      <c r="DY3568" s="0"/>
      <c r="DZ3568" s="0"/>
      <c r="EA3568" s="0"/>
      <c r="EB3568" s="0"/>
      <c r="EC3568" s="0"/>
      <c r="ED3568" s="0"/>
      <c r="EE3568" s="0"/>
      <c r="EF3568" s="0"/>
      <c r="EG3568" s="0"/>
      <c r="EH3568" s="0"/>
      <c r="EI3568" s="0"/>
      <c r="EJ3568" s="0"/>
      <c r="EK3568" s="0"/>
      <c r="EL3568" s="0"/>
      <c r="EM3568" s="0"/>
      <c r="EN3568" s="0"/>
      <c r="EO3568" s="0"/>
      <c r="EP3568" s="0"/>
      <c r="EQ3568" s="0"/>
      <c r="ER3568" s="0"/>
      <c r="ES3568" s="0"/>
      <c r="ET3568" s="0"/>
      <c r="EU3568" s="0"/>
      <c r="EV3568" s="0"/>
      <c r="EW3568" s="0"/>
      <c r="EX3568" s="0"/>
      <c r="EY3568" s="0"/>
      <c r="EZ3568" s="0"/>
      <c r="FA3568" s="0"/>
      <c r="FB3568" s="0"/>
      <c r="FC3568" s="0"/>
      <c r="FD3568" s="0"/>
      <c r="FE3568" s="0"/>
      <c r="FF3568" s="0"/>
      <c r="FG3568" s="0"/>
      <c r="FH3568" s="0"/>
      <c r="FI3568" s="0"/>
      <c r="FJ3568" s="0"/>
      <c r="FK3568" s="0"/>
      <c r="FL3568" s="0"/>
      <c r="FM3568" s="0"/>
      <c r="FN3568" s="0"/>
      <c r="FO3568" s="0"/>
      <c r="FP3568" s="0"/>
      <c r="FQ3568" s="0"/>
      <c r="FR3568" s="0"/>
      <c r="FS3568" s="0"/>
      <c r="FT3568" s="0"/>
      <c r="FU3568" s="0"/>
      <c r="FV3568" s="0"/>
      <c r="FW3568" s="0"/>
      <c r="FX3568" s="0"/>
      <c r="FY3568" s="0"/>
      <c r="FZ3568" s="0"/>
      <c r="GA3568" s="0"/>
      <c r="GB3568" s="0"/>
      <c r="GC3568" s="0"/>
      <c r="GD3568" s="0"/>
      <c r="GE3568" s="0"/>
      <c r="GF3568" s="0"/>
      <c r="GG3568" s="0"/>
      <c r="GH3568" s="0"/>
      <c r="GI3568" s="0"/>
      <c r="GJ3568" s="0"/>
      <c r="GK3568" s="0"/>
      <c r="GL3568" s="0"/>
      <c r="GM3568" s="0"/>
      <c r="GN3568" s="0"/>
      <c r="GO3568" s="0"/>
      <c r="GP3568" s="0"/>
      <c r="GQ3568" s="0"/>
      <c r="GR3568" s="0"/>
      <c r="GS3568" s="0"/>
      <c r="GT3568" s="0"/>
      <c r="GU3568" s="0"/>
      <c r="GV3568" s="0"/>
      <c r="GW3568" s="0"/>
      <c r="GX3568" s="0"/>
      <c r="GY3568" s="0"/>
      <c r="GZ3568" s="0"/>
      <c r="HA3568" s="0"/>
      <c r="HB3568" s="0"/>
      <c r="HC3568" s="0"/>
      <c r="HD3568" s="0"/>
      <c r="HE3568" s="0"/>
      <c r="HF3568" s="0"/>
      <c r="HG3568" s="0"/>
      <c r="HH3568" s="0"/>
      <c r="HI3568" s="0"/>
      <c r="HJ3568" s="0"/>
      <c r="HK3568" s="0"/>
      <c r="HL3568" s="0"/>
      <c r="HM3568" s="0"/>
      <c r="HN3568" s="0"/>
      <c r="HO3568" s="0"/>
      <c r="HP3568" s="0"/>
      <c r="HQ3568" s="0"/>
      <c r="HR3568" s="0"/>
      <c r="HS3568" s="0"/>
      <c r="HT3568" s="0"/>
      <c r="HU3568" s="0"/>
      <c r="HV3568" s="0"/>
      <c r="HW3568" s="0"/>
      <c r="HX3568" s="0"/>
      <c r="HY3568" s="0"/>
      <c r="HZ3568" s="0"/>
      <c r="IA3568" s="0"/>
      <c r="IB3568" s="0"/>
      <c r="IC3568" s="0"/>
      <c r="ID3568" s="0"/>
      <c r="IE3568" s="0"/>
      <c r="IF3568" s="0"/>
      <c r="IG3568" s="0"/>
      <c r="IH3568" s="0"/>
      <c r="II3568" s="0"/>
      <c r="IJ3568" s="0"/>
      <c r="IK3568" s="0"/>
      <c r="IL3568" s="0"/>
      <c r="IM3568" s="0"/>
      <c r="IN3568" s="0"/>
      <c r="IO3568" s="0"/>
      <c r="IP3568" s="0"/>
      <c r="IQ3568" s="0"/>
      <c r="IR3568" s="0"/>
      <c r="IS3568" s="0"/>
      <c r="IT3568" s="0"/>
      <c r="IU3568" s="0"/>
      <c r="IV3568" s="0"/>
      <c r="IW3568" s="0"/>
      <c r="IX3568" s="0"/>
      <c r="IY3568" s="0"/>
      <c r="IZ3568" s="0"/>
      <c r="AMH3568" s="13"/>
    </row>
    <row r="3569" customFormat="false" ht="13.8" hidden="false" customHeight="false" outlineLevel="0" collapsed="false">
      <c r="A3569" s="16" t="n">
        <v>40501035</v>
      </c>
      <c r="B3569" s="17" t="s">
        <v>3598</v>
      </c>
      <c r="C3569" s="16"/>
      <c r="D3569" s="18"/>
      <c r="E3569" s="16" t="s">
        <v>17</v>
      </c>
      <c r="F3569" s="19" t="n">
        <f aca="false">IF(C3569="",VLOOKUP(E3569,'PORTE E UCO'!$A$5:$D$46,4,0),VLOOKUP(E3569,'PORTE E UCO'!$A$5:$D$46,4,0)*C3569)</f>
        <v>150.60084</v>
      </c>
      <c r="G3569" s="20"/>
      <c r="H3569" s="21" t="n">
        <f aca="false">G3569*$R$2</f>
        <v>0</v>
      </c>
      <c r="I3569" s="16" t="n">
        <v>0</v>
      </c>
      <c r="J3569" s="22" t="str">
        <f aca="false">IF(I3569&gt;=1,F3569*$J$2,"")</f>
        <v/>
      </c>
      <c r="K3569" s="22" t="str">
        <f aca="false">IF(I3569&gt;=2,F3569*$K$2,"")</f>
        <v/>
      </c>
      <c r="L3569" s="22" t="str">
        <f aca="false">IF(I3569&gt;=3,F3569*$L$2,"")</f>
        <v/>
      </c>
      <c r="M3569" s="22" t="str">
        <f aca="false">IF(I3569&gt;=4,F3569*$M$2,"")</f>
        <v/>
      </c>
      <c r="N3569" s="16" t="n">
        <v>0</v>
      </c>
      <c r="O3569" s="16" t="n">
        <v>0</v>
      </c>
      <c r="P3569" s="23" t="n">
        <v>0</v>
      </c>
      <c r="Q3569" s="22"/>
      <c r="R3569" s="38"/>
      <c r="S3569" s="25" t="n">
        <f aca="false">SUM(F3569,H3569,J3569,K3569,L3569,M3569)</f>
        <v>150.60084</v>
      </c>
      <c r="T3569" s="25" t="n">
        <f aca="false">SUM(F3569,H3569,J3569,K3569,L3569,M3569,Q3569)</f>
        <v>150.60084</v>
      </c>
      <c r="U3569" s="0"/>
      <c r="V3569" s="0"/>
      <c r="W3569" s="0"/>
      <c r="X3569" s="0"/>
      <c r="Y3569" s="0"/>
      <c r="Z3569" s="0"/>
      <c r="AA3569" s="0"/>
      <c r="AB3569" s="0"/>
      <c r="AC3569" s="0"/>
      <c r="AD3569" s="0"/>
      <c r="AE3569" s="0"/>
      <c r="AF3569" s="0"/>
      <c r="AG3569" s="0"/>
      <c r="AH3569" s="0"/>
      <c r="AI3569" s="0"/>
      <c r="AJ3569" s="0"/>
      <c r="AK3569" s="0"/>
      <c r="AL3569" s="0"/>
      <c r="AM3569" s="0"/>
      <c r="AN3569" s="0"/>
      <c r="AO3569" s="0"/>
      <c r="AP3569" s="0"/>
      <c r="AQ3569" s="0"/>
      <c r="AR3569" s="0"/>
      <c r="AS3569" s="0"/>
      <c r="AT3569" s="0"/>
      <c r="AU3569" s="0"/>
      <c r="AV3569" s="0"/>
      <c r="AW3569" s="0"/>
      <c r="AX3569" s="0"/>
      <c r="AY3569" s="0"/>
      <c r="AZ3569" s="0"/>
      <c r="BA3569" s="0"/>
      <c r="BB3569" s="0"/>
      <c r="BC3569" s="0"/>
      <c r="BD3569" s="0"/>
      <c r="BE3569" s="0"/>
      <c r="BF3569" s="0"/>
      <c r="BG3569" s="0"/>
      <c r="BH3569" s="0"/>
      <c r="BI3569" s="0"/>
      <c r="BJ3569" s="0"/>
      <c r="BK3569" s="0"/>
      <c r="BL3569" s="0"/>
      <c r="BM3569" s="0"/>
      <c r="BN3569" s="0"/>
      <c r="BO3569" s="0"/>
      <c r="BP3569" s="0"/>
      <c r="BQ3569" s="0"/>
      <c r="BR3569" s="0"/>
      <c r="BS3569" s="0"/>
      <c r="BT3569" s="0"/>
      <c r="BU3569" s="0"/>
      <c r="BV3569" s="0"/>
      <c r="BW3569" s="0"/>
      <c r="BX3569" s="0"/>
      <c r="BY3569" s="0"/>
      <c r="BZ3569" s="0"/>
      <c r="CA3569" s="0"/>
      <c r="CB3569" s="0"/>
      <c r="CC3569" s="0"/>
      <c r="CD3569" s="0"/>
      <c r="CE3569" s="0"/>
      <c r="CF3569" s="0"/>
      <c r="CG3569" s="0"/>
      <c r="CH3569" s="0"/>
      <c r="CI3569" s="0"/>
      <c r="CJ3569" s="0"/>
      <c r="CK3569" s="0"/>
      <c r="CL3569" s="0"/>
      <c r="CM3569" s="0"/>
      <c r="CN3569" s="0"/>
      <c r="CO3569" s="0"/>
      <c r="CP3569" s="0"/>
      <c r="CQ3569" s="0"/>
      <c r="CR3569" s="0"/>
      <c r="CS3569" s="0"/>
      <c r="CT3569" s="0"/>
      <c r="CU3569" s="0"/>
      <c r="CV3569" s="0"/>
      <c r="CW3569" s="0"/>
      <c r="CX3569" s="0"/>
      <c r="CY3569" s="0"/>
      <c r="CZ3569" s="0"/>
      <c r="DA3569" s="0"/>
      <c r="DB3569" s="0"/>
      <c r="DC3569" s="0"/>
      <c r="DD3569" s="0"/>
      <c r="DE3569" s="0"/>
      <c r="DF3569" s="0"/>
      <c r="DG3569" s="0"/>
      <c r="DH3569" s="0"/>
      <c r="DI3569" s="0"/>
      <c r="DJ3569" s="0"/>
      <c r="DK3569" s="0"/>
      <c r="DL3569" s="0"/>
      <c r="DM3569" s="0"/>
      <c r="DN3569" s="0"/>
      <c r="DO3569" s="0"/>
      <c r="DP3569" s="0"/>
      <c r="DQ3569" s="0"/>
      <c r="DR3569" s="0"/>
      <c r="DS3569" s="0"/>
      <c r="DT3569" s="0"/>
      <c r="DU3569" s="0"/>
      <c r="DV3569" s="0"/>
      <c r="DW3569" s="0"/>
      <c r="DX3569" s="0"/>
      <c r="DY3569" s="0"/>
      <c r="DZ3569" s="0"/>
      <c r="EA3569" s="0"/>
      <c r="EB3569" s="0"/>
      <c r="EC3569" s="0"/>
      <c r="ED3569" s="0"/>
      <c r="EE3569" s="0"/>
      <c r="EF3569" s="0"/>
      <c r="EG3569" s="0"/>
      <c r="EH3569" s="0"/>
      <c r="EI3569" s="0"/>
      <c r="EJ3569" s="0"/>
      <c r="EK3569" s="0"/>
      <c r="EL3569" s="0"/>
      <c r="EM3569" s="0"/>
      <c r="EN3569" s="0"/>
      <c r="EO3569" s="0"/>
      <c r="EP3569" s="0"/>
      <c r="EQ3569" s="0"/>
      <c r="ER3569" s="0"/>
      <c r="ES3569" s="0"/>
      <c r="ET3569" s="0"/>
      <c r="EU3569" s="0"/>
      <c r="EV3569" s="0"/>
      <c r="EW3569" s="0"/>
      <c r="EX3569" s="0"/>
      <c r="EY3569" s="0"/>
      <c r="EZ3569" s="0"/>
      <c r="FA3569" s="0"/>
      <c r="FB3569" s="0"/>
      <c r="FC3569" s="0"/>
      <c r="FD3569" s="0"/>
      <c r="FE3569" s="0"/>
      <c r="FF3569" s="0"/>
      <c r="FG3569" s="0"/>
      <c r="FH3569" s="0"/>
      <c r="FI3569" s="0"/>
      <c r="FJ3569" s="0"/>
      <c r="FK3569" s="0"/>
      <c r="FL3569" s="0"/>
      <c r="FM3569" s="0"/>
      <c r="FN3569" s="0"/>
      <c r="FO3569" s="0"/>
      <c r="FP3569" s="0"/>
      <c r="FQ3569" s="0"/>
      <c r="FR3569" s="0"/>
      <c r="FS3569" s="0"/>
      <c r="FT3569" s="0"/>
      <c r="FU3569" s="0"/>
      <c r="FV3569" s="0"/>
      <c r="FW3569" s="0"/>
      <c r="FX3569" s="0"/>
      <c r="FY3569" s="0"/>
      <c r="FZ3569" s="0"/>
      <c r="GA3569" s="0"/>
      <c r="GB3569" s="0"/>
      <c r="GC3569" s="0"/>
      <c r="GD3569" s="0"/>
      <c r="GE3569" s="0"/>
      <c r="GF3569" s="0"/>
      <c r="GG3569" s="0"/>
      <c r="GH3569" s="0"/>
      <c r="GI3569" s="0"/>
      <c r="GJ3569" s="0"/>
      <c r="GK3569" s="0"/>
      <c r="GL3569" s="0"/>
      <c r="GM3569" s="0"/>
      <c r="GN3569" s="0"/>
      <c r="GO3569" s="0"/>
      <c r="GP3569" s="0"/>
      <c r="GQ3569" s="0"/>
      <c r="GR3569" s="0"/>
      <c r="GS3569" s="0"/>
      <c r="GT3569" s="0"/>
      <c r="GU3569" s="0"/>
      <c r="GV3569" s="0"/>
      <c r="GW3569" s="0"/>
      <c r="GX3569" s="0"/>
      <c r="GY3569" s="0"/>
      <c r="GZ3569" s="0"/>
      <c r="HA3569" s="0"/>
      <c r="HB3569" s="0"/>
      <c r="HC3569" s="0"/>
      <c r="HD3569" s="0"/>
      <c r="HE3569" s="0"/>
      <c r="HF3569" s="0"/>
      <c r="HG3569" s="0"/>
      <c r="HH3569" s="0"/>
      <c r="HI3569" s="0"/>
      <c r="HJ3569" s="0"/>
      <c r="HK3569" s="0"/>
      <c r="HL3569" s="0"/>
      <c r="HM3569" s="0"/>
      <c r="HN3569" s="0"/>
      <c r="HO3569" s="0"/>
      <c r="HP3569" s="0"/>
      <c r="HQ3569" s="0"/>
      <c r="HR3569" s="0"/>
      <c r="HS3569" s="0"/>
      <c r="HT3569" s="0"/>
      <c r="HU3569" s="0"/>
      <c r="HV3569" s="0"/>
      <c r="HW3569" s="0"/>
      <c r="HX3569" s="0"/>
      <c r="HY3569" s="0"/>
      <c r="HZ3569" s="0"/>
      <c r="IA3569" s="0"/>
      <c r="IB3569" s="0"/>
      <c r="IC3569" s="0"/>
      <c r="ID3569" s="0"/>
      <c r="IE3569" s="0"/>
      <c r="IF3569" s="0"/>
      <c r="IG3569" s="0"/>
      <c r="IH3569" s="0"/>
      <c r="II3569" s="0"/>
      <c r="IJ3569" s="0"/>
      <c r="IK3569" s="0"/>
      <c r="IL3569" s="0"/>
      <c r="IM3569" s="0"/>
      <c r="IN3569" s="0"/>
      <c r="IO3569" s="0"/>
      <c r="IP3569" s="0"/>
      <c r="IQ3569" s="0"/>
      <c r="IR3569" s="0"/>
      <c r="IS3569" s="0"/>
      <c r="IT3569" s="0"/>
      <c r="IU3569" s="0"/>
      <c r="IV3569" s="0"/>
      <c r="IW3569" s="0"/>
      <c r="IX3569" s="0"/>
      <c r="IY3569" s="0"/>
      <c r="IZ3569" s="0"/>
      <c r="AMH3569" s="13"/>
    </row>
    <row r="3570" customFormat="false" ht="13.8" hidden="false" customHeight="false" outlineLevel="0" collapsed="false">
      <c r="A3570" s="27" t="n">
        <v>40501043</v>
      </c>
      <c r="B3570" s="28" t="s">
        <v>3599</v>
      </c>
      <c r="C3570" s="27"/>
      <c r="D3570" s="29"/>
      <c r="E3570" s="27" t="s">
        <v>17</v>
      </c>
      <c r="F3570" s="19" t="n">
        <f aca="false">IF(C3570="",VLOOKUP(E3570,'PORTE E UCO'!$A$5:$D$46,4,0),VLOOKUP(E3570,'PORTE E UCO'!$A$5:$D$46,4,0)*C3570)</f>
        <v>150.60084</v>
      </c>
      <c r="G3570" s="30"/>
      <c r="H3570" s="21" t="n">
        <f aca="false">G3570*$R$2</f>
        <v>0</v>
      </c>
      <c r="I3570" s="27" t="n">
        <v>0</v>
      </c>
      <c r="J3570" s="22" t="str">
        <f aca="false">IF(I3570&gt;=1,F3570*$J$2,"")</f>
        <v/>
      </c>
      <c r="K3570" s="22" t="str">
        <f aca="false">IF(I3570&gt;=2,F3570*$K$2,"")</f>
        <v/>
      </c>
      <c r="L3570" s="22" t="str">
        <f aca="false">IF(I3570&gt;=3,F3570*$L$2,"")</f>
        <v/>
      </c>
      <c r="M3570" s="22" t="str">
        <f aca="false">IF(I3570&gt;=4,F3570*$M$2,"")</f>
        <v/>
      </c>
      <c r="N3570" s="27" t="n">
        <v>0</v>
      </c>
      <c r="O3570" s="27" t="n">
        <v>0</v>
      </c>
      <c r="P3570" s="31" t="n">
        <v>0</v>
      </c>
      <c r="Q3570" s="32"/>
      <c r="R3570" s="38"/>
      <c r="S3570" s="25" t="n">
        <f aca="false">SUM(F3570,H3570,J3570,K3570,L3570,M3570)</f>
        <v>150.60084</v>
      </c>
      <c r="T3570" s="25" t="n">
        <f aca="false">SUM(F3570,H3570,J3570,K3570,L3570,M3570,Q3570)</f>
        <v>150.60084</v>
      </c>
      <c r="U3570" s="0"/>
      <c r="V3570" s="0"/>
      <c r="W3570" s="0"/>
      <c r="X3570" s="0"/>
      <c r="Y3570" s="0"/>
      <c r="Z3570" s="0"/>
      <c r="AA3570" s="0"/>
      <c r="AB3570" s="0"/>
      <c r="AC3570" s="0"/>
      <c r="AD3570" s="0"/>
      <c r="AE3570" s="0"/>
      <c r="AF3570" s="0"/>
      <c r="AG3570" s="0"/>
      <c r="AH3570" s="0"/>
      <c r="AI3570" s="0"/>
      <c r="AJ3570" s="0"/>
      <c r="AK3570" s="0"/>
      <c r="AL3570" s="0"/>
      <c r="AM3570" s="0"/>
      <c r="AN3570" s="0"/>
      <c r="AO3570" s="0"/>
      <c r="AP3570" s="0"/>
      <c r="AQ3570" s="0"/>
      <c r="AR3570" s="0"/>
      <c r="AS3570" s="0"/>
      <c r="AT3570" s="0"/>
      <c r="AU3570" s="0"/>
      <c r="AV3570" s="0"/>
      <c r="AW3570" s="0"/>
      <c r="AX3570" s="0"/>
      <c r="AY3570" s="0"/>
      <c r="AZ3570" s="0"/>
      <c r="BA3570" s="0"/>
      <c r="BB3570" s="0"/>
      <c r="BC3570" s="0"/>
      <c r="BD3570" s="0"/>
      <c r="BE3570" s="0"/>
      <c r="BF3570" s="0"/>
      <c r="BG3570" s="0"/>
      <c r="BH3570" s="0"/>
      <c r="BI3570" s="0"/>
      <c r="BJ3570" s="0"/>
      <c r="BK3570" s="0"/>
      <c r="BL3570" s="0"/>
      <c r="BM3570" s="0"/>
      <c r="BN3570" s="0"/>
      <c r="BO3570" s="0"/>
      <c r="BP3570" s="0"/>
      <c r="BQ3570" s="0"/>
      <c r="BR3570" s="0"/>
      <c r="BS3570" s="0"/>
      <c r="BT3570" s="0"/>
      <c r="BU3570" s="0"/>
      <c r="BV3570" s="0"/>
      <c r="BW3570" s="0"/>
      <c r="BX3570" s="0"/>
      <c r="BY3570" s="0"/>
      <c r="BZ3570" s="0"/>
      <c r="CA3570" s="0"/>
      <c r="CB3570" s="0"/>
      <c r="CC3570" s="0"/>
      <c r="CD3570" s="0"/>
      <c r="CE3570" s="0"/>
      <c r="CF3570" s="0"/>
      <c r="CG3570" s="0"/>
      <c r="CH3570" s="0"/>
      <c r="CI3570" s="0"/>
      <c r="CJ3570" s="0"/>
      <c r="CK3570" s="0"/>
      <c r="CL3570" s="0"/>
      <c r="CM3570" s="0"/>
      <c r="CN3570" s="0"/>
      <c r="CO3570" s="0"/>
      <c r="CP3570" s="0"/>
      <c r="CQ3570" s="0"/>
      <c r="CR3570" s="0"/>
      <c r="CS3570" s="0"/>
      <c r="CT3570" s="0"/>
      <c r="CU3570" s="0"/>
      <c r="CV3570" s="0"/>
      <c r="CW3570" s="0"/>
      <c r="CX3570" s="0"/>
      <c r="CY3570" s="0"/>
      <c r="CZ3570" s="0"/>
      <c r="DA3570" s="0"/>
      <c r="DB3570" s="0"/>
      <c r="DC3570" s="0"/>
      <c r="DD3570" s="0"/>
      <c r="DE3570" s="0"/>
      <c r="DF3570" s="0"/>
      <c r="DG3570" s="0"/>
      <c r="DH3570" s="0"/>
      <c r="DI3570" s="0"/>
      <c r="DJ3570" s="0"/>
      <c r="DK3570" s="0"/>
      <c r="DL3570" s="0"/>
      <c r="DM3570" s="0"/>
      <c r="DN3570" s="0"/>
      <c r="DO3570" s="0"/>
      <c r="DP3570" s="0"/>
      <c r="DQ3570" s="0"/>
      <c r="DR3570" s="0"/>
      <c r="DS3570" s="0"/>
      <c r="DT3570" s="0"/>
      <c r="DU3570" s="0"/>
      <c r="DV3570" s="0"/>
      <c r="DW3570" s="0"/>
      <c r="DX3570" s="0"/>
      <c r="DY3570" s="0"/>
      <c r="DZ3570" s="0"/>
      <c r="EA3570" s="0"/>
      <c r="EB3570" s="0"/>
      <c r="EC3570" s="0"/>
      <c r="ED3570" s="0"/>
      <c r="EE3570" s="0"/>
      <c r="EF3570" s="0"/>
      <c r="EG3570" s="0"/>
      <c r="EH3570" s="0"/>
      <c r="EI3570" s="0"/>
      <c r="EJ3570" s="0"/>
      <c r="EK3570" s="0"/>
      <c r="EL3570" s="0"/>
      <c r="EM3570" s="0"/>
      <c r="EN3570" s="0"/>
      <c r="EO3570" s="0"/>
      <c r="EP3570" s="0"/>
      <c r="EQ3570" s="0"/>
      <c r="ER3570" s="0"/>
      <c r="ES3570" s="0"/>
      <c r="ET3570" s="0"/>
      <c r="EU3570" s="0"/>
      <c r="EV3570" s="0"/>
      <c r="EW3570" s="0"/>
      <c r="EX3570" s="0"/>
      <c r="EY3570" s="0"/>
      <c r="EZ3570" s="0"/>
      <c r="FA3570" s="0"/>
      <c r="FB3570" s="0"/>
      <c r="FC3570" s="0"/>
      <c r="FD3570" s="0"/>
      <c r="FE3570" s="0"/>
      <c r="FF3570" s="0"/>
      <c r="FG3570" s="0"/>
      <c r="FH3570" s="0"/>
      <c r="FI3570" s="0"/>
      <c r="FJ3570" s="0"/>
      <c r="FK3570" s="0"/>
      <c r="FL3570" s="0"/>
      <c r="FM3570" s="0"/>
      <c r="FN3570" s="0"/>
      <c r="FO3570" s="0"/>
      <c r="FP3570" s="0"/>
      <c r="FQ3570" s="0"/>
      <c r="FR3570" s="0"/>
      <c r="FS3570" s="0"/>
      <c r="FT3570" s="0"/>
      <c r="FU3570" s="0"/>
      <c r="FV3570" s="0"/>
      <c r="FW3570" s="0"/>
      <c r="FX3570" s="0"/>
      <c r="FY3570" s="0"/>
      <c r="FZ3570" s="0"/>
      <c r="GA3570" s="0"/>
      <c r="GB3570" s="0"/>
      <c r="GC3570" s="0"/>
      <c r="GD3570" s="0"/>
      <c r="GE3570" s="0"/>
      <c r="GF3570" s="0"/>
      <c r="GG3570" s="0"/>
      <c r="GH3570" s="0"/>
      <c r="GI3570" s="0"/>
      <c r="GJ3570" s="0"/>
      <c r="GK3570" s="0"/>
      <c r="GL3570" s="0"/>
      <c r="GM3570" s="0"/>
      <c r="GN3570" s="0"/>
      <c r="GO3570" s="0"/>
      <c r="GP3570" s="0"/>
      <c r="GQ3570" s="0"/>
      <c r="GR3570" s="0"/>
      <c r="GS3570" s="0"/>
      <c r="GT3570" s="0"/>
      <c r="GU3570" s="0"/>
      <c r="GV3570" s="0"/>
      <c r="GW3570" s="0"/>
      <c r="GX3570" s="0"/>
      <c r="GY3570" s="0"/>
      <c r="GZ3570" s="0"/>
      <c r="HA3570" s="0"/>
      <c r="HB3570" s="0"/>
      <c r="HC3570" s="0"/>
      <c r="HD3570" s="0"/>
      <c r="HE3570" s="0"/>
      <c r="HF3570" s="0"/>
      <c r="HG3570" s="0"/>
      <c r="HH3570" s="0"/>
      <c r="HI3570" s="0"/>
      <c r="HJ3570" s="0"/>
      <c r="HK3570" s="0"/>
      <c r="HL3570" s="0"/>
      <c r="HM3570" s="0"/>
      <c r="HN3570" s="0"/>
      <c r="HO3570" s="0"/>
      <c r="HP3570" s="0"/>
      <c r="HQ3570" s="0"/>
      <c r="HR3570" s="0"/>
      <c r="HS3570" s="0"/>
      <c r="HT3570" s="0"/>
      <c r="HU3570" s="0"/>
      <c r="HV3570" s="0"/>
      <c r="HW3570" s="0"/>
      <c r="HX3570" s="0"/>
      <c r="HY3570" s="0"/>
      <c r="HZ3570" s="0"/>
      <c r="IA3570" s="0"/>
      <c r="IB3570" s="0"/>
      <c r="IC3570" s="0"/>
      <c r="ID3570" s="0"/>
      <c r="IE3570" s="0"/>
      <c r="IF3570" s="0"/>
      <c r="IG3570" s="0"/>
      <c r="IH3570" s="0"/>
      <c r="II3570" s="0"/>
      <c r="IJ3570" s="0"/>
      <c r="IK3570" s="0"/>
      <c r="IL3570" s="0"/>
      <c r="IM3570" s="0"/>
      <c r="IN3570" s="0"/>
      <c r="IO3570" s="0"/>
      <c r="IP3570" s="0"/>
      <c r="IQ3570" s="0"/>
      <c r="IR3570" s="0"/>
      <c r="IS3570" s="0"/>
      <c r="IT3570" s="0"/>
      <c r="IU3570" s="0"/>
      <c r="IV3570" s="0"/>
      <c r="IW3570" s="0"/>
      <c r="IX3570" s="0"/>
      <c r="IY3570" s="0"/>
      <c r="IZ3570" s="0"/>
      <c r="AMH3570" s="13"/>
    </row>
    <row r="3571" customFormat="false" ht="13.8" hidden="false" customHeight="false" outlineLevel="0" collapsed="false">
      <c r="A3571" s="16" t="n">
        <v>40501051</v>
      </c>
      <c r="B3571" s="17" t="s">
        <v>3600</v>
      </c>
      <c r="C3571" s="16"/>
      <c r="D3571" s="18"/>
      <c r="E3571" s="16" t="s">
        <v>17</v>
      </c>
      <c r="F3571" s="19" t="n">
        <f aca="false">IF(C3571="",VLOOKUP(E3571,'PORTE E UCO'!$A$5:$D$46,4,0),VLOOKUP(E3571,'PORTE E UCO'!$A$5:$D$46,4,0)*C3571)</f>
        <v>150.60084</v>
      </c>
      <c r="G3571" s="20"/>
      <c r="H3571" s="21" t="n">
        <f aca="false">G3571*$R$2</f>
        <v>0</v>
      </c>
      <c r="I3571" s="16" t="n">
        <v>0</v>
      </c>
      <c r="J3571" s="22" t="str">
        <f aca="false">IF(I3571&gt;=1,F3571*$J$2,"")</f>
        <v/>
      </c>
      <c r="K3571" s="22" t="str">
        <f aca="false">IF(I3571&gt;=2,F3571*$K$2,"")</f>
        <v/>
      </c>
      <c r="L3571" s="22" t="str">
        <f aca="false">IF(I3571&gt;=3,F3571*$L$2,"")</f>
        <v/>
      </c>
      <c r="M3571" s="22" t="str">
        <f aca="false">IF(I3571&gt;=4,F3571*$M$2,"")</f>
        <v/>
      </c>
      <c r="N3571" s="16" t="n">
        <v>0</v>
      </c>
      <c r="O3571" s="16" t="n">
        <v>0</v>
      </c>
      <c r="P3571" s="23" t="n">
        <v>0</v>
      </c>
      <c r="Q3571" s="22"/>
      <c r="R3571" s="38"/>
      <c r="S3571" s="25" t="n">
        <f aca="false">SUM(F3571,H3571,J3571,K3571,L3571,M3571)</f>
        <v>150.60084</v>
      </c>
      <c r="T3571" s="25" t="n">
        <f aca="false">SUM(F3571,H3571,J3571,K3571,L3571,M3571,Q3571)</f>
        <v>150.60084</v>
      </c>
      <c r="U3571" s="0"/>
      <c r="V3571" s="0"/>
      <c r="W3571" s="0"/>
      <c r="X3571" s="0"/>
      <c r="Y3571" s="0"/>
      <c r="Z3571" s="0"/>
      <c r="AA3571" s="0"/>
      <c r="AB3571" s="0"/>
      <c r="AC3571" s="0"/>
      <c r="AD3571" s="0"/>
      <c r="AE3571" s="0"/>
      <c r="AF3571" s="0"/>
      <c r="AG3571" s="0"/>
      <c r="AH3571" s="0"/>
      <c r="AI3571" s="0"/>
      <c r="AJ3571" s="0"/>
      <c r="AK3571" s="0"/>
      <c r="AL3571" s="0"/>
      <c r="AM3571" s="0"/>
      <c r="AN3571" s="0"/>
      <c r="AO3571" s="0"/>
      <c r="AP3571" s="0"/>
      <c r="AQ3571" s="0"/>
      <c r="AR3571" s="0"/>
      <c r="AS3571" s="0"/>
      <c r="AT3571" s="0"/>
      <c r="AU3571" s="0"/>
      <c r="AV3571" s="0"/>
      <c r="AW3571" s="0"/>
      <c r="AX3571" s="0"/>
      <c r="AY3571" s="0"/>
      <c r="AZ3571" s="0"/>
      <c r="BA3571" s="0"/>
      <c r="BB3571" s="0"/>
      <c r="BC3571" s="0"/>
      <c r="BD3571" s="0"/>
      <c r="BE3571" s="0"/>
      <c r="BF3571" s="0"/>
      <c r="BG3571" s="0"/>
      <c r="BH3571" s="0"/>
      <c r="BI3571" s="0"/>
      <c r="BJ3571" s="0"/>
      <c r="BK3571" s="0"/>
      <c r="BL3571" s="0"/>
      <c r="BM3571" s="0"/>
      <c r="BN3571" s="0"/>
      <c r="BO3571" s="0"/>
      <c r="BP3571" s="0"/>
      <c r="BQ3571" s="0"/>
      <c r="BR3571" s="0"/>
      <c r="BS3571" s="0"/>
      <c r="BT3571" s="0"/>
      <c r="BU3571" s="0"/>
      <c r="BV3571" s="0"/>
      <c r="BW3571" s="0"/>
      <c r="BX3571" s="0"/>
      <c r="BY3571" s="0"/>
      <c r="BZ3571" s="0"/>
      <c r="CA3571" s="0"/>
      <c r="CB3571" s="0"/>
      <c r="CC3571" s="0"/>
      <c r="CD3571" s="0"/>
      <c r="CE3571" s="0"/>
      <c r="CF3571" s="0"/>
      <c r="CG3571" s="0"/>
      <c r="CH3571" s="0"/>
      <c r="CI3571" s="0"/>
      <c r="CJ3571" s="0"/>
      <c r="CK3571" s="0"/>
      <c r="CL3571" s="0"/>
      <c r="CM3571" s="0"/>
      <c r="CN3571" s="0"/>
      <c r="CO3571" s="0"/>
      <c r="CP3571" s="0"/>
      <c r="CQ3571" s="0"/>
      <c r="CR3571" s="0"/>
      <c r="CS3571" s="0"/>
      <c r="CT3571" s="0"/>
      <c r="CU3571" s="0"/>
      <c r="CV3571" s="0"/>
      <c r="CW3571" s="0"/>
      <c r="CX3571" s="0"/>
      <c r="CY3571" s="0"/>
      <c r="CZ3571" s="0"/>
      <c r="DA3571" s="0"/>
      <c r="DB3571" s="0"/>
      <c r="DC3571" s="0"/>
      <c r="DD3571" s="0"/>
      <c r="DE3571" s="0"/>
      <c r="DF3571" s="0"/>
      <c r="DG3571" s="0"/>
      <c r="DH3571" s="0"/>
      <c r="DI3571" s="0"/>
      <c r="DJ3571" s="0"/>
      <c r="DK3571" s="0"/>
      <c r="DL3571" s="0"/>
      <c r="DM3571" s="0"/>
      <c r="DN3571" s="0"/>
      <c r="DO3571" s="0"/>
      <c r="DP3571" s="0"/>
      <c r="DQ3571" s="0"/>
      <c r="DR3571" s="0"/>
      <c r="DS3571" s="0"/>
      <c r="DT3571" s="0"/>
      <c r="DU3571" s="0"/>
      <c r="DV3571" s="0"/>
      <c r="DW3571" s="0"/>
      <c r="DX3571" s="0"/>
      <c r="DY3571" s="0"/>
      <c r="DZ3571" s="0"/>
      <c r="EA3571" s="0"/>
      <c r="EB3571" s="0"/>
      <c r="EC3571" s="0"/>
      <c r="ED3571" s="0"/>
      <c r="EE3571" s="0"/>
      <c r="EF3571" s="0"/>
      <c r="EG3571" s="0"/>
      <c r="EH3571" s="0"/>
      <c r="EI3571" s="0"/>
      <c r="EJ3571" s="0"/>
      <c r="EK3571" s="0"/>
      <c r="EL3571" s="0"/>
      <c r="EM3571" s="0"/>
      <c r="EN3571" s="0"/>
      <c r="EO3571" s="0"/>
      <c r="EP3571" s="0"/>
      <c r="EQ3571" s="0"/>
      <c r="ER3571" s="0"/>
      <c r="ES3571" s="0"/>
      <c r="ET3571" s="0"/>
      <c r="EU3571" s="0"/>
      <c r="EV3571" s="0"/>
      <c r="EW3571" s="0"/>
      <c r="EX3571" s="0"/>
      <c r="EY3571" s="0"/>
      <c r="EZ3571" s="0"/>
      <c r="FA3571" s="0"/>
      <c r="FB3571" s="0"/>
      <c r="FC3571" s="0"/>
      <c r="FD3571" s="0"/>
      <c r="FE3571" s="0"/>
      <c r="FF3571" s="0"/>
      <c r="FG3571" s="0"/>
      <c r="FH3571" s="0"/>
      <c r="FI3571" s="0"/>
      <c r="FJ3571" s="0"/>
      <c r="FK3571" s="0"/>
      <c r="FL3571" s="0"/>
      <c r="FM3571" s="0"/>
      <c r="FN3571" s="0"/>
      <c r="FO3571" s="0"/>
      <c r="FP3571" s="0"/>
      <c r="FQ3571" s="0"/>
      <c r="FR3571" s="0"/>
      <c r="FS3571" s="0"/>
      <c r="FT3571" s="0"/>
      <c r="FU3571" s="0"/>
      <c r="FV3571" s="0"/>
      <c r="FW3571" s="0"/>
      <c r="FX3571" s="0"/>
      <c r="FY3571" s="0"/>
      <c r="FZ3571" s="0"/>
      <c r="GA3571" s="0"/>
      <c r="GB3571" s="0"/>
      <c r="GC3571" s="0"/>
      <c r="GD3571" s="0"/>
      <c r="GE3571" s="0"/>
      <c r="GF3571" s="0"/>
      <c r="GG3571" s="0"/>
      <c r="GH3571" s="0"/>
      <c r="GI3571" s="0"/>
      <c r="GJ3571" s="0"/>
      <c r="GK3571" s="0"/>
      <c r="GL3571" s="0"/>
      <c r="GM3571" s="0"/>
      <c r="GN3571" s="0"/>
      <c r="GO3571" s="0"/>
      <c r="GP3571" s="0"/>
      <c r="GQ3571" s="0"/>
      <c r="GR3571" s="0"/>
      <c r="GS3571" s="0"/>
      <c r="GT3571" s="0"/>
      <c r="GU3571" s="0"/>
      <c r="GV3571" s="0"/>
      <c r="GW3571" s="0"/>
      <c r="GX3571" s="0"/>
      <c r="GY3571" s="0"/>
      <c r="GZ3571" s="0"/>
      <c r="HA3571" s="0"/>
      <c r="HB3571" s="0"/>
      <c r="HC3571" s="0"/>
      <c r="HD3571" s="0"/>
      <c r="HE3571" s="0"/>
      <c r="HF3571" s="0"/>
      <c r="HG3571" s="0"/>
      <c r="HH3571" s="0"/>
      <c r="HI3571" s="0"/>
      <c r="HJ3571" s="0"/>
      <c r="HK3571" s="0"/>
      <c r="HL3571" s="0"/>
      <c r="HM3571" s="0"/>
      <c r="HN3571" s="0"/>
      <c r="HO3571" s="0"/>
      <c r="HP3571" s="0"/>
      <c r="HQ3571" s="0"/>
      <c r="HR3571" s="0"/>
      <c r="HS3571" s="0"/>
      <c r="HT3571" s="0"/>
      <c r="HU3571" s="0"/>
      <c r="HV3571" s="0"/>
      <c r="HW3571" s="0"/>
      <c r="HX3571" s="0"/>
      <c r="HY3571" s="0"/>
      <c r="HZ3571" s="0"/>
      <c r="IA3571" s="0"/>
      <c r="IB3571" s="0"/>
      <c r="IC3571" s="0"/>
      <c r="ID3571" s="0"/>
      <c r="IE3571" s="0"/>
      <c r="IF3571" s="0"/>
      <c r="IG3571" s="0"/>
      <c r="IH3571" s="0"/>
      <c r="II3571" s="0"/>
      <c r="IJ3571" s="0"/>
      <c r="IK3571" s="0"/>
      <c r="IL3571" s="0"/>
      <c r="IM3571" s="0"/>
      <c r="IN3571" s="0"/>
      <c r="IO3571" s="0"/>
      <c r="IP3571" s="0"/>
      <c r="IQ3571" s="0"/>
      <c r="IR3571" s="0"/>
      <c r="IS3571" s="0"/>
      <c r="IT3571" s="0"/>
      <c r="IU3571" s="0"/>
      <c r="IV3571" s="0"/>
      <c r="IW3571" s="0"/>
      <c r="IX3571" s="0"/>
      <c r="IY3571" s="0"/>
      <c r="IZ3571" s="0"/>
      <c r="AMH3571" s="13"/>
    </row>
    <row r="3572" customFormat="false" ht="14.95" hidden="false" customHeight="false" outlineLevel="0" collapsed="false">
      <c r="A3572" s="27" t="n">
        <v>40501221</v>
      </c>
      <c r="B3572" s="28" t="s">
        <v>3601</v>
      </c>
      <c r="C3572" s="27"/>
      <c r="D3572" s="29"/>
      <c r="E3572" s="27" t="s">
        <v>17</v>
      </c>
      <c r="F3572" s="19" t="n">
        <f aca="false">IF(C3572="",VLOOKUP(E3572,'PORTE E UCO'!$A$5:$D$46,4,0),VLOOKUP(E3572,'PORTE E UCO'!$A$5:$D$46,4,0)*C3572)</f>
        <v>150.60084</v>
      </c>
      <c r="G3572" s="30"/>
      <c r="H3572" s="21" t="n">
        <f aca="false">G3572*$R$2</f>
        <v>0</v>
      </c>
      <c r="I3572" s="27" t="n">
        <v>0</v>
      </c>
      <c r="J3572" s="22" t="str">
        <f aca="false">IF(I3572&gt;=1,F3572*$J$2,"")</f>
        <v/>
      </c>
      <c r="K3572" s="22" t="str">
        <f aca="false">IF(I3572&gt;=2,F3572*$K$2,"")</f>
        <v/>
      </c>
      <c r="L3572" s="22" t="str">
        <f aca="false">IF(I3572&gt;=3,F3572*$L$2,"")</f>
        <v/>
      </c>
      <c r="M3572" s="22" t="str">
        <f aca="false">IF(I3572&gt;=4,F3572*$M$2,"")</f>
        <v/>
      </c>
      <c r="N3572" s="27" t="n">
        <v>0</v>
      </c>
      <c r="O3572" s="27" t="n">
        <v>0</v>
      </c>
      <c r="P3572" s="31" t="n">
        <v>0</v>
      </c>
      <c r="Q3572" s="32"/>
      <c r="R3572" s="38"/>
      <c r="S3572" s="25" t="n">
        <f aca="false">SUM(F3572,H3572,J3572,K3572,L3572,M3572)</f>
        <v>150.60084</v>
      </c>
      <c r="T3572" s="25" t="n">
        <f aca="false">SUM(F3572,H3572,J3572,K3572,L3572,M3572,Q3572)</f>
        <v>150.60084</v>
      </c>
      <c r="U3572" s="0"/>
      <c r="V3572" s="0"/>
      <c r="W3572" s="0"/>
      <c r="X3572" s="0"/>
      <c r="Y3572" s="0"/>
      <c r="Z3572" s="0"/>
      <c r="AA3572" s="0"/>
      <c r="AB3572" s="0"/>
      <c r="AC3572" s="0"/>
      <c r="AD3572" s="0"/>
      <c r="AE3572" s="0"/>
      <c r="AF3572" s="0"/>
      <c r="AG3572" s="0"/>
      <c r="AH3572" s="0"/>
      <c r="AI3572" s="0"/>
      <c r="AJ3572" s="0"/>
      <c r="AK3572" s="0"/>
      <c r="AL3572" s="0"/>
      <c r="AM3572" s="0"/>
      <c r="AN3572" s="0"/>
      <c r="AO3572" s="0"/>
      <c r="AP3572" s="0"/>
      <c r="AQ3572" s="0"/>
      <c r="AR3572" s="0"/>
      <c r="AS3572" s="0"/>
      <c r="AT3572" s="0"/>
      <c r="AU3572" s="0"/>
      <c r="AV3572" s="0"/>
      <c r="AW3572" s="0"/>
      <c r="AX3572" s="0"/>
      <c r="AY3572" s="0"/>
      <c r="AZ3572" s="0"/>
      <c r="BA3572" s="0"/>
      <c r="BB3572" s="0"/>
      <c r="BC3572" s="0"/>
      <c r="BD3572" s="0"/>
      <c r="BE3572" s="0"/>
      <c r="BF3572" s="0"/>
      <c r="BG3572" s="0"/>
      <c r="BH3572" s="0"/>
      <c r="BI3572" s="0"/>
      <c r="BJ3572" s="0"/>
      <c r="BK3572" s="0"/>
      <c r="BL3572" s="0"/>
      <c r="BM3572" s="0"/>
      <c r="BN3572" s="0"/>
      <c r="BO3572" s="0"/>
      <c r="BP3572" s="0"/>
      <c r="BQ3572" s="0"/>
      <c r="BR3572" s="0"/>
      <c r="BS3572" s="0"/>
      <c r="BT3572" s="0"/>
      <c r="BU3572" s="0"/>
      <c r="BV3572" s="0"/>
      <c r="BW3572" s="0"/>
      <c r="BX3572" s="0"/>
      <c r="BY3572" s="0"/>
      <c r="BZ3572" s="0"/>
      <c r="CA3572" s="0"/>
      <c r="CB3572" s="0"/>
      <c r="CC3572" s="0"/>
      <c r="CD3572" s="0"/>
      <c r="CE3572" s="0"/>
      <c r="CF3572" s="0"/>
      <c r="CG3572" s="0"/>
      <c r="CH3572" s="0"/>
      <c r="CI3572" s="0"/>
      <c r="CJ3572" s="0"/>
      <c r="CK3572" s="0"/>
      <c r="CL3572" s="0"/>
      <c r="CM3572" s="0"/>
      <c r="CN3572" s="0"/>
      <c r="CO3572" s="0"/>
      <c r="CP3572" s="0"/>
      <c r="CQ3572" s="0"/>
      <c r="CR3572" s="0"/>
      <c r="CS3572" s="0"/>
      <c r="CT3572" s="0"/>
      <c r="CU3572" s="0"/>
      <c r="CV3572" s="0"/>
      <c r="CW3572" s="0"/>
      <c r="CX3572" s="0"/>
      <c r="CY3572" s="0"/>
      <c r="CZ3572" s="0"/>
      <c r="DA3572" s="0"/>
      <c r="DB3572" s="0"/>
      <c r="DC3572" s="0"/>
      <c r="DD3572" s="0"/>
      <c r="DE3572" s="0"/>
      <c r="DF3572" s="0"/>
      <c r="DG3572" s="0"/>
      <c r="DH3572" s="0"/>
      <c r="DI3572" s="0"/>
      <c r="DJ3572" s="0"/>
      <c r="DK3572" s="0"/>
      <c r="DL3572" s="0"/>
      <c r="DM3572" s="0"/>
      <c r="DN3572" s="0"/>
      <c r="DO3572" s="0"/>
      <c r="DP3572" s="0"/>
      <c r="DQ3572" s="0"/>
      <c r="DR3572" s="0"/>
      <c r="DS3572" s="0"/>
      <c r="DT3572" s="0"/>
      <c r="DU3572" s="0"/>
      <c r="DV3572" s="0"/>
      <c r="DW3572" s="0"/>
      <c r="DX3572" s="0"/>
      <c r="DY3572" s="0"/>
      <c r="DZ3572" s="0"/>
      <c r="EA3572" s="0"/>
      <c r="EB3572" s="0"/>
      <c r="EC3572" s="0"/>
      <c r="ED3572" s="0"/>
      <c r="EE3572" s="0"/>
      <c r="EF3572" s="0"/>
      <c r="EG3572" s="0"/>
      <c r="EH3572" s="0"/>
      <c r="EI3572" s="0"/>
      <c r="EJ3572" s="0"/>
      <c r="EK3572" s="0"/>
      <c r="EL3572" s="0"/>
      <c r="EM3572" s="0"/>
      <c r="EN3572" s="0"/>
      <c r="EO3572" s="0"/>
      <c r="EP3572" s="0"/>
      <c r="EQ3572" s="0"/>
      <c r="ER3572" s="0"/>
      <c r="ES3572" s="0"/>
      <c r="ET3572" s="0"/>
      <c r="EU3572" s="0"/>
      <c r="EV3572" s="0"/>
      <c r="EW3572" s="0"/>
      <c r="EX3572" s="0"/>
      <c r="EY3572" s="0"/>
      <c r="EZ3572" s="0"/>
      <c r="FA3572" s="0"/>
      <c r="FB3572" s="0"/>
      <c r="FC3572" s="0"/>
      <c r="FD3572" s="0"/>
      <c r="FE3572" s="0"/>
      <c r="FF3572" s="0"/>
      <c r="FG3572" s="0"/>
      <c r="FH3572" s="0"/>
      <c r="FI3572" s="0"/>
      <c r="FJ3572" s="0"/>
      <c r="FK3572" s="0"/>
      <c r="FL3572" s="0"/>
      <c r="FM3572" s="0"/>
      <c r="FN3572" s="0"/>
      <c r="FO3572" s="0"/>
      <c r="FP3572" s="0"/>
      <c r="FQ3572" s="0"/>
      <c r="FR3572" s="0"/>
      <c r="FS3572" s="0"/>
      <c r="FT3572" s="0"/>
      <c r="FU3572" s="0"/>
      <c r="FV3572" s="0"/>
      <c r="FW3572" s="0"/>
      <c r="FX3572" s="0"/>
      <c r="FY3572" s="0"/>
      <c r="FZ3572" s="0"/>
      <c r="GA3572" s="0"/>
      <c r="GB3572" s="0"/>
      <c r="GC3572" s="0"/>
      <c r="GD3572" s="0"/>
      <c r="GE3572" s="0"/>
      <c r="GF3572" s="0"/>
      <c r="GG3572" s="0"/>
      <c r="GH3572" s="0"/>
      <c r="GI3572" s="0"/>
      <c r="GJ3572" s="0"/>
      <c r="GK3572" s="0"/>
      <c r="GL3572" s="0"/>
      <c r="GM3572" s="0"/>
      <c r="GN3572" s="0"/>
      <c r="GO3572" s="0"/>
      <c r="GP3572" s="0"/>
      <c r="GQ3572" s="0"/>
      <c r="GR3572" s="0"/>
      <c r="GS3572" s="0"/>
      <c r="GT3572" s="0"/>
      <c r="GU3572" s="0"/>
      <c r="GV3572" s="0"/>
      <c r="GW3572" s="0"/>
      <c r="GX3572" s="0"/>
      <c r="GY3572" s="0"/>
      <c r="GZ3572" s="0"/>
      <c r="HA3572" s="0"/>
      <c r="HB3572" s="0"/>
      <c r="HC3572" s="0"/>
      <c r="HD3572" s="0"/>
      <c r="HE3572" s="0"/>
      <c r="HF3572" s="0"/>
      <c r="HG3572" s="0"/>
      <c r="HH3572" s="0"/>
      <c r="HI3572" s="0"/>
      <c r="HJ3572" s="0"/>
      <c r="HK3572" s="0"/>
      <c r="HL3572" s="0"/>
      <c r="HM3572" s="0"/>
      <c r="HN3572" s="0"/>
      <c r="HO3572" s="0"/>
      <c r="HP3572" s="0"/>
      <c r="HQ3572" s="0"/>
      <c r="HR3572" s="0"/>
      <c r="HS3572" s="0"/>
      <c r="HT3572" s="0"/>
      <c r="HU3572" s="0"/>
      <c r="HV3572" s="0"/>
      <c r="HW3572" s="0"/>
      <c r="HX3572" s="0"/>
      <c r="HY3572" s="0"/>
      <c r="HZ3572" s="0"/>
      <c r="IA3572" s="0"/>
      <c r="IB3572" s="0"/>
      <c r="IC3572" s="0"/>
      <c r="ID3572" s="0"/>
      <c r="IE3572" s="0"/>
      <c r="IF3572" s="0"/>
      <c r="IG3572" s="0"/>
      <c r="IH3572" s="0"/>
      <c r="II3572" s="0"/>
      <c r="IJ3572" s="0"/>
      <c r="IK3572" s="0"/>
      <c r="IL3572" s="0"/>
      <c r="IM3572" s="0"/>
      <c r="IN3572" s="0"/>
      <c r="IO3572" s="0"/>
      <c r="IP3572" s="0"/>
      <c r="IQ3572" s="0"/>
      <c r="IR3572" s="0"/>
      <c r="IS3572" s="0"/>
      <c r="IT3572" s="0"/>
      <c r="IU3572" s="0"/>
      <c r="IV3572" s="0"/>
      <c r="IW3572" s="0"/>
      <c r="IX3572" s="0"/>
      <c r="IY3572" s="0"/>
      <c r="IZ3572" s="0"/>
      <c r="AMH3572" s="13"/>
    </row>
    <row r="3573" customFormat="false" ht="13.8" hidden="false" customHeight="false" outlineLevel="0" collapsed="false">
      <c r="A3573" s="16" t="n">
        <v>40501060</v>
      </c>
      <c r="B3573" s="17" t="s">
        <v>3602</v>
      </c>
      <c r="C3573" s="16"/>
      <c r="D3573" s="18"/>
      <c r="E3573" s="16" t="s">
        <v>37</v>
      </c>
      <c r="F3573" s="19" t="n">
        <f aca="false">IF(C3573="",VLOOKUP(E3573,'PORTE E UCO'!$A$5:$D$46,4,0),VLOOKUP(E3573,'PORTE E UCO'!$A$5:$D$46,4,0)*C3573)</f>
        <v>192.437794</v>
      </c>
      <c r="G3573" s="20"/>
      <c r="H3573" s="21" t="n">
        <f aca="false">G3573*$R$2</f>
        <v>0</v>
      </c>
      <c r="I3573" s="16" t="n">
        <v>0</v>
      </c>
      <c r="J3573" s="22" t="str">
        <f aca="false">IF(I3573&gt;=1,F3573*$J$2,"")</f>
        <v/>
      </c>
      <c r="K3573" s="22" t="str">
        <f aca="false">IF(I3573&gt;=2,F3573*$K$2,"")</f>
        <v/>
      </c>
      <c r="L3573" s="22" t="str">
        <f aca="false">IF(I3573&gt;=3,F3573*$L$2,"")</f>
        <v/>
      </c>
      <c r="M3573" s="22" t="str">
        <f aca="false">IF(I3573&gt;=4,F3573*$M$2,"")</f>
        <v/>
      </c>
      <c r="N3573" s="16" t="n">
        <v>0</v>
      </c>
      <c r="O3573" s="16" t="n">
        <v>0</v>
      </c>
      <c r="P3573" s="23" t="n">
        <v>0</v>
      </c>
      <c r="Q3573" s="22"/>
      <c r="R3573" s="38"/>
      <c r="S3573" s="25" t="n">
        <f aca="false">SUM(F3573,H3573,J3573,K3573,L3573,M3573)</f>
        <v>192.437794</v>
      </c>
      <c r="T3573" s="25" t="n">
        <f aca="false">SUM(F3573,H3573,J3573,K3573,L3573,M3573,Q3573)</f>
        <v>192.437794</v>
      </c>
      <c r="U3573" s="0"/>
      <c r="V3573" s="0"/>
      <c r="W3573" s="0"/>
      <c r="X3573" s="0"/>
      <c r="Y3573" s="0"/>
      <c r="Z3573" s="0"/>
      <c r="AA3573" s="0"/>
      <c r="AB3573" s="0"/>
      <c r="AC3573" s="0"/>
      <c r="AD3573" s="0"/>
      <c r="AE3573" s="0"/>
      <c r="AF3573" s="0"/>
      <c r="AG3573" s="0"/>
      <c r="AH3573" s="0"/>
      <c r="AI3573" s="0"/>
      <c r="AJ3573" s="0"/>
      <c r="AK3573" s="0"/>
      <c r="AL3573" s="0"/>
      <c r="AM3573" s="0"/>
      <c r="AN3573" s="0"/>
      <c r="AO3573" s="0"/>
      <c r="AP3573" s="0"/>
      <c r="AQ3573" s="0"/>
      <c r="AR3573" s="0"/>
      <c r="AS3573" s="0"/>
      <c r="AT3573" s="0"/>
      <c r="AU3573" s="0"/>
      <c r="AV3573" s="0"/>
      <c r="AW3573" s="0"/>
      <c r="AX3573" s="0"/>
      <c r="AY3573" s="0"/>
      <c r="AZ3573" s="0"/>
      <c r="BA3573" s="0"/>
      <c r="BB3573" s="0"/>
      <c r="BC3573" s="0"/>
      <c r="BD3573" s="0"/>
      <c r="BE3573" s="0"/>
      <c r="BF3573" s="0"/>
      <c r="BG3573" s="0"/>
      <c r="BH3573" s="0"/>
      <c r="BI3573" s="0"/>
      <c r="BJ3573" s="0"/>
      <c r="BK3573" s="0"/>
      <c r="BL3573" s="0"/>
      <c r="BM3573" s="0"/>
      <c r="BN3573" s="0"/>
      <c r="BO3573" s="0"/>
      <c r="BP3573" s="0"/>
      <c r="BQ3573" s="0"/>
      <c r="BR3573" s="0"/>
      <c r="BS3573" s="0"/>
      <c r="BT3573" s="0"/>
      <c r="BU3573" s="0"/>
      <c r="BV3573" s="0"/>
      <c r="BW3573" s="0"/>
      <c r="BX3573" s="0"/>
      <c r="BY3573" s="0"/>
      <c r="BZ3573" s="0"/>
      <c r="CA3573" s="0"/>
      <c r="CB3573" s="0"/>
      <c r="CC3573" s="0"/>
      <c r="CD3573" s="0"/>
      <c r="CE3573" s="0"/>
      <c r="CF3573" s="0"/>
      <c r="CG3573" s="0"/>
      <c r="CH3573" s="0"/>
      <c r="CI3573" s="0"/>
      <c r="CJ3573" s="0"/>
      <c r="CK3573" s="0"/>
      <c r="CL3573" s="0"/>
      <c r="CM3573" s="0"/>
      <c r="CN3573" s="0"/>
      <c r="CO3573" s="0"/>
      <c r="CP3573" s="0"/>
      <c r="CQ3573" s="0"/>
      <c r="CR3573" s="0"/>
      <c r="CS3573" s="0"/>
      <c r="CT3573" s="0"/>
      <c r="CU3573" s="0"/>
      <c r="CV3573" s="0"/>
      <c r="CW3573" s="0"/>
      <c r="CX3573" s="0"/>
      <c r="CY3573" s="0"/>
      <c r="CZ3573" s="0"/>
      <c r="DA3573" s="0"/>
      <c r="DB3573" s="0"/>
      <c r="DC3573" s="0"/>
      <c r="DD3573" s="0"/>
      <c r="DE3573" s="0"/>
      <c r="DF3573" s="0"/>
      <c r="DG3573" s="0"/>
      <c r="DH3573" s="0"/>
      <c r="DI3573" s="0"/>
      <c r="DJ3573" s="0"/>
      <c r="DK3573" s="0"/>
      <c r="DL3573" s="0"/>
      <c r="DM3573" s="0"/>
      <c r="DN3573" s="0"/>
      <c r="DO3573" s="0"/>
      <c r="DP3573" s="0"/>
      <c r="DQ3573" s="0"/>
      <c r="DR3573" s="0"/>
      <c r="DS3573" s="0"/>
      <c r="DT3573" s="0"/>
      <c r="DU3573" s="0"/>
      <c r="DV3573" s="0"/>
      <c r="DW3573" s="0"/>
      <c r="DX3573" s="0"/>
      <c r="DY3573" s="0"/>
      <c r="DZ3573" s="0"/>
      <c r="EA3573" s="0"/>
      <c r="EB3573" s="0"/>
      <c r="EC3573" s="0"/>
      <c r="ED3573" s="0"/>
      <c r="EE3573" s="0"/>
      <c r="EF3573" s="0"/>
      <c r="EG3573" s="0"/>
      <c r="EH3573" s="0"/>
      <c r="EI3573" s="0"/>
      <c r="EJ3573" s="0"/>
      <c r="EK3573" s="0"/>
      <c r="EL3573" s="0"/>
      <c r="EM3573" s="0"/>
      <c r="EN3573" s="0"/>
      <c r="EO3573" s="0"/>
      <c r="EP3573" s="0"/>
      <c r="EQ3573" s="0"/>
      <c r="ER3573" s="0"/>
      <c r="ES3573" s="0"/>
      <c r="ET3573" s="0"/>
      <c r="EU3573" s="0"/>
      <c r="EV3573" s="0"/>
      <c r="EW3573" s="0"/>
      <c r="EX3573" s="0"/>
      <c r="EY3573" s="0"/>
      <c r="EZ3573" s="0"/>
      <c r="FA3573" s="0"/>
      <c r="FB3573" s="0"/>
      <c r="FC3573" s="0"/>
      <c r="FD3573" s="0"/>
      <c r="FE3573" s="0"/>
      <c r="FF3573" s="0"/>
      <c r="FG3573" s="0"/>
      <c r="FH3573" s="0"/>
      <c r="FI3573" s="0"/>
      <c r="FJ3573" s="0"/>
      <c r="FK3573" s="0"/>
      <c r="FL3573" s="0"/>
      <c r="FM3573" s="0"/>
      <c r="FN3573" s="0"/>
      <c r="FO3573" s="0"/>
      <c r="FP3573" s="0"/>
      <c r="FQ3573" s="0"/>
      <c r="FR3573" s="0"/>
      <c r="FS3573" s="0"/>
      <c r="FT3573" s="0"/>
      <c r="FU3573" s="0"/>
      <c r="FV3573" s="0"/>
      <c r="FW3573" s="0"/>
      <c r="FX3573" s="0"/>
      <c r="FY3573" s="0"/>
      <c r="FZ3573" s="0"/>
      <c r="GA3573" s="0"/>
      <c r="GB3573" s="0"/>
      <c r="GC3573" s="0"/>
      <c r="GD3573" s="0"/>
      <c r="GE3573" s="0"/>
      <c r="GF3573" s="0"/>
      <c r="GG3573" s="0"/>
      <c r="GH3573" s="0"/>
      <c r="GI3573" s="0"/>
      <c r="GJ3573" s="0"/>
      <c r="GK3573" s="0"/>
      <c r="GL3573" s="0"/>
      <c r="GM3573" s="0"/>
      <c r="GN3573" s="0"/>
      <c r="GO3573" s="0"/>
      <c r="GP3573" s="0"/>
      <c r="GQ3573" s="0"/>
      <c r="GR3573" s="0"/>
      <c r="GS3573" s="0"/>
      <c r="GT3573" s="0"/>
      <c r="GU3573" s="0"/>
      <c r="GV3573" s="0"/>
      <c r="GW3573" s="0"/>
      <c r="GX3573" s="0"/>
      <c r="GY3573" s="0"/>
      <c r="GZ3573" s="0"/>
      <c r="HA3573" s="0"/>
      <c r="HB3573" s="0"/>
      <c r="HC3573" s="0"/>
      <c r="HD3573" s="0"/>
      <c r="HE3573" s="0"/>
      <c r="HF3573" s="0"/>
      <c r="HG3573" s="0"/>
      <c r="HH3573" s="0"/>
      <c r="HI3573" s="0"/>
      <c r="HJ3573" s="0"/>
      <c r="HK3573" s="0"/>
      <c r="HL3573" s="0"/>
      <c r="HM3573" s="0"/>
      <c r="HN3573" s="0"/>
      <c r="HO3573" s="0"/>
      <c r="HP3573" s="0"/>
      <c r="HQ3573" s="0"/>
      <c r="HR3573" s="0"/>
      <c r="HS3573" s="0"/>
      <c r="HT3573" s="0"/>
      <c r="HU3573" s="0"/>
      <c r="HV3573" s="0"/>
      <c r="HW3573" s="0"/>
      <c r="HX3573" s="0"/>
      <c r="HY3573" s="0"/>
      <c r="HZ3573" s="0"/>
      <c r="IA3573" s="0"/>
      <c r="IB3573" s="0"/>
      <c r="IC3573" s="0"/>
      <c r="ID3573" s="0"/>
      <c r="IE3573" s="0"/>
      <c r="IF3573" s="0"/>
      <c r="IG3573" s="0"/>
      <c r="IH3573" s="0"/>
      <c r="II3573" s="0"/>
      <c r="IJ3573" s="0"/>
      <c r="IK3573" s="0"/>
      <c r="IL3573" s="0"/>
      <c r="IM3573" s="0"/>
      <c r="IN3573" s="0"/>
      <c r="IO3573" s="0"/>
      <c r="IP3573" s="0"/>
      <c r="IQ3573" s="0"/>
      <c r="IR3573" s="0"/>
      <c r="IS3573" s="0"/>
      <c r="IT3573" s="0"/>
      <c r="IU3573" s="0"/>
      <c r="IV3573" s="0"/>
      <c r="IW3573" s="0"/>
      <c r="IX3573" s="0"/>
      <c r="IY3573" s="0"/>
      <c r="IZ3573" s="0"/>
      <c r="AMH3573" s="13"/>
    </row>
    <row r="3574" customFormat="false" ht="13.8" hidden="false" customHeight="false" outlineLevel="0" collapsed="false">
      <c r="A3574" s="27" t="n">
        <v>40501078</v>
      </c>
      <c r="B3574" s="28" t="s">
        <v>3603</v>
      </c>
      <c r="C3574" s="27"/>
      <c r="D3574" s="29"/>
      <c r="E3574" s="27" t="s">
        <v>17</v>
      </c>
      <c r="F3574" s="19" t="n">
        <f aca="false">IF(C3574="",VLOOKUP(E3574,'PORTE E UCO'!$A$5:$D$46,4,0),VLOOKUP(E3574,'PORTE E UCO'!$A$5:$D$46,4,0)*C3574)</f>
        <v>150.60084</v>
      </c>
      <c r="G3574" s="30"/>
      <c r="H3574" s="21" t="n">
        <f aca="false">G3574*$R$2</f>
        <v>0</v>
      </c>
      <c r="I3574" s="27" t="n">
        <v>0</v>
      </c>
      <c r="J3574" s="22" t="str">
        <f aca="false">IF(I3574&gt;=1,F3574*$J$2,"")</f>
        <v/>
      </c>
      <c r="K3574" s="22" t="str">
        <f aca="false">IF(I3574&gt;=2,F3574*$K$2,"")</f>
        <v/>
      </c>
      <c r="L3574" s="22" t="str">
        <f aca="false">IF(I3574&gt;=3,F3574*$L$2,"")</f>
        <v/>
      </c>
      <c r="M3574" s="22" t="str">
        <f aca="false">IF(I3574&gt;=4,F3574*$M$2,"")</f>
        <v/>
      </c>
      <c r="N3574" s="27" t="n">
        <v>0</v>
      </c>
      <c r="O3574" s="27" t="n">
        <v>0</v>
      </c>
      <c r="P3574" s="31" t="n">
        <v>0</v>
      </c>
      <c r="Q3574" s="32"/>
      <c r="R3574" s="38"/>
      <c r="S3574" s="25" t="n">
        <f aca="false">SUM(F3574,H3574,J3574,K3574,L3574,M3574)</f>
        <v>150.60084</v>
      </c>
      <c r="T3574" s="25" t="n">
        <f aca="false">SUM(F3574,H3574,J3574,K3574,L3574,M3574,Q3574)</f>
        <v>150.60084</v>
      </c>
      <c r="U3574" s="0"/>
      <c r="V3574" s="0"/>
      <c r="W3574" s="0"/>
      <c r="X3574" s="0"/>
      <c r="Y3574" s="0"/>
      <c r="Z3574" s="0"/>
      <c r="AA3574" s="0"/>
      <c r="AB3574" s="0"/>
      <c r="AC3574" s="0"/>
      <c r="AD3574" s="0"/>
      <c r="AE3574" s="0"/>
      <c r="AF3574" s="0"/>
      <c r="AG3574" s="0"/>
      <c r="AH3574" s="0"/>
      <c r="AI3574" s="0"/>
      <c r="AJ3574" s="0"/>
      <c r="AK3574" s="0"/>
      <c r="AL3574" s="0"/>
      <c r="AM3574" s="0"/>
      <c r="AN3574" s="0"/>
      <c r="AO3574" s="0"/>
      <c r="AP3574" s="0"/>
      <c r="AQ3574" s="0"/>
      <c r="AR3574" s="0"/>
      <c r="AS3574" s="0"/>
      <c r="AT3574" s="0"/>
      <c r="AU3574" s="0"/>
      <c r="AV3574" s="0"/>
      <c r="AW3574" s="0"/>
      <c r="AX3574" s="0"/>
      <c r="AY3574" s="0"/>
      <c r="AZ3574" s="0"/>
      <c r="BA3574" s="0"/>
      <c r="BB3574" s="0"/>
      <c r="BC3574" s="0"/>
      <c r="BD3574" s="0"/>
      <c r="BE3574" s="0"/>
      <c r="BF3574" s="0"/>
      <c r="BG3574" s="0"/>
      <c r="BH3574" s="0"/>
      <c r="BI3574" s="0"/>
      <c r="BJ3574" s="0"/>
      <c r="BK3574" s="0"/>
      <c r="BL3574" s="0"/>
      <c r="BM3574" s="0"/>
      <c r="BN3574" s="0"/>
      <c r="BO3574" s="0"/>
      <c r="BP3574" s="0"/>
      <c r="BQ3574" s="0"/>
      <c r="BR3574" s="0"/>
      <c r="BS3574" s="0"/>
      <c r="BT3574" s="0"/>
      <c r="BU3574" s="0"/>
      <c r="BV3574" s="0"/>
      <c r="BW3574" s="0"/>
      <c r="BX3574" s="0"/>
      <c r="BY3574" s="0"/>
      <c r="BZ3574" s="0"/>
      <c r="CA3574" s="0"/>
      <c r="CB3574" s="0"/>
      <c r="CC3574" s="0"/>
      <c r="CD3574" s="0"/>
      <c r="CE3574" s="0"/>
      <c r="CF3574" s="0"/>
      <c r="CG3574" s="0"/>
      <c r="CH3574" s="0"/>
      <c r="CI3574" s="0"/>
      <c r="CJ3574" s="0"/>
      <c r="CK3574" s="0"/>
      <c r="CL3574" s="0"/>
      <c r="CM3574" s="0"/>
      <c r="CN3574" s="0"/>
      <c r="CO3574" s="0"/>
      <c r="CP3574" s="0"/>
      <c r="CQ3574" s="0"/>
      <c r="CR3574" s="0"/>
      <c r="CS3574" s="0"/>
      <c r="CT3574" s="0"/>
      <c r="CU3574" s="0"/>
      <c r="CV3574" s="0"/>
      <c r="CW3574" s="0"/>
      <c r="CX3574" s="0"/>
      <c r="CY3574" s="0"/>
      <c r="CZ3574" s="0"/>
      <c r="DA3574" s="0"/>
      <c r="DB3574" s="0"/>
      <c r="DC3574" s="0"/>
      <c r="DD3574" s="0"/>
      <c r="DE3574" s="0"/>
      <c r="DF3574" s="0"/>
      <c r="DG3574" s="0"/>
      <c r="DH3574" s="0"/>
      <c r="DI3574" s="0"/>
      <c r="DJ3574" s="0"/>
      <c r="DK3574" s="0"/>
      <c r="DL3574" s="0"/>
      <c r="DM3574" s="0"/>
      <c r="DN3574" s="0"/>
      <c r="DO3574" s="0"/>
      <c r="DP3574" s="0"/>
      <c r="DQ3574" s="0"/>
      <c r="DR3574" s="0"/>
      <c r="DS3574" s="0"/>
      <c r="DT3574" s="0"/>
      <c r="DU3574" s="0"/>
      <c r="DV3574" s="0"/>
      <c r="DW3574" s="0"/>
      <c r="DX3574" s="0"/>
      <c r="DY3574" s="0"/>
      <c r="DZ3574" s="0"/>
      <c r="EA3574" s="0"/>
      <c r="EB3574" s="0"/>
      <c r="EC3574" s="0"/>
      <c r="ED3574" s="0"/>
      <c r="EE3574" s="0"/>
      <c r="EF3574" s="0"/>
      <c r="EG3574" s="0"/>
      <c r="EH3574" s="0"/>
      <c r="EI3574" s="0"/>
      <c r="EJ3574" s="0"/>
      <c r="EK3574" s="0"/>
      <c r="EL3574" s="0"/>
      <c r="EM3574" s="0"/>
      <c r="EN3574" s="0"/>
      <c r="EO3574" s="0"/>
      <c r="EP3574" s="0"/>
      <c r="EQ3574" s="0"/>
      <c r="ER3574" s="0"/>
      <c r="ES3574" s="0"/>
      <c r="ET3574" s="0"/>
      <c r="EU3574" s="0"/>
      <c r="EV3574" s="0"/>
      <c r="EW3574" s="0"/>
      <c r="EX3574" s="0"/>
      <c r="EY3574" s="0"/>
      <c r="EZ3574" s="0"/>
      <c r="FA3574" s="0"/>
      <c r="FB3574" s="0"/>
      <c r="FC3574" s="0"/>
      <c r="FD3574" s="0"/>
      <c r="FE3574" s="0"/>
      <c r="FF3574" s="0"/>
      <c r="FG3574" s="0"/>
      <c r="FH3574" s="0"/>
      <c r="FI3574" s="0"/>
      <c r="FJ3574" s="0"/>
      <c r="FK3574" s="0"/>
      <c r="FL3574" s="0"/>
      <c r="FM3574" s="0"/>
      <c r="FN3574" s="0"/>
      <c r="FO3574" s="0"/>
      <c r="FP3574" s="0"/>
      <c r="FQ3574" s="0"/>
      <c r="FR3574" s="0"/>
      <c r="FS3574" s="0"/>
      <c r="FT3574" s="0"/>
      <c r="FU3574" s="0"/>
      <c r="FV3574" s="0"/>
      <c r="FW3574" s="0"/>
      <c r="FX3574" s="0"/>
      <c r="FY3574" s="0"/>
      <c r="FZ3574" s="0"/>
      <c r="GA3574" s="0"/>
      <c r="GB3574" s="0"/>
      <c r="GC3574" s="0"/>
      <c r="GD3574" s="0"/>
      <c r="GE3574" s="0"/>
      <c r="GF3574" s="0"/>
      <c r="GG3574" s="0"/>
      <c r="GH3574" s="0"/>
      <c r="GI3574" s="0"/>
      <c r="GJ3574" s="0"/>
      <c r="GK3574" s="0"/>
      <c r="GL3574" s="0"/>
      <c r="GM3574" s="0"/>
      <c r="GN3574" s="0"/>
      <c r="GO3574" s="0"/>
      <c r="GP3574" s="0"/>
      <c r="GQ3574" s="0"/>
      <c r="GR3574" s="0"/>
      <c r="GS3574" s="0"/>
      <c r="GT3574" s="0"/>
      <c r="GU3574" s="0"/>
      <c r="GV3574" s="0"/>
      <c r="GW3574" s="0"/>
      <c r="GX3574" s="0"/>
      <c r="GY3574" s="0"/>
      <c r="GZ3574" s="0"/>
      <c r="HA3574" s="0"/>
      <c r="HB3574" s="0"/>
      <c r="HC3574" s="0"/>
      <c r="HD3574" s="0"/>
      <c r="HE3574" s="0"/>
      <c r="HF3574" s="0"/>
      <c r="HG3574" s="0"/>
      <c r="HH3574" s="0"/>
      <c r="HI3574" s="0"/>
      <c r="HJ3574" s="0"/>
      <c r="HK3574" s="0"/>
      <c r="HL3574" s="0"/>
      <c r="HM3574" s="0"/>
      <c r="HN3574" s="0"/>
      <c r="HO3574" s="0"/>
      <c r="HP3574" s="0"/>
      <c r="HQ3574" s="0"/>
      <c r="HR3574" s="0"/>
      <c r="HS3574" s="0"/>
      <c r="HT3574" s="0"/>
      <c r="HU3574" s="0"/>
      <c r="HV3574" s="0"/>
      <c r="HW3574" s="0"/>
      <c r="HX3574" s="0"/>
      <c r="HY3574" s="0"/>
      <c r="HZ3574" s="0"/>
      <c r="IA3574" s="0"/>
      <c r="IB3574" s="0"/>
      <c r="IC3574" s="0"/>
      <c r="ID3574" s="0"/>
      <c r="IE3574" s="0"/>
      <c r="IF3574" s="0"/>
      <c r="IG3574" s="0"/>
      <c r="IH3574" s="0"/>
      <c r="II3574" s="0"/>
      <c r="IJ3574" s="0"/>
      <c r="IK3574" s="0"/>
      <c r="IL3574" s="0"/>
      <c r="IM3574" s="0"/>
      <c r="IN3574" s="0"/>
      <c r="IO3574" s="0"/>
      <c r="IP3574" s="0"/>
      <c r="IQ3574" s="0"/>
      <c r="IR3574" s="0"/>
      <c r="IS3574" s="0"/>
      <c r="IT3574" s="0"/>
      <c r="IU3574" s="0"/>
      <c r="IV3574" s="0"/>
      <c r="IW3574" s="0"/>
      <c r="IX3574" s="0"/>
      <c r="IY3574" s="0"/>
      <c r="IZ3574" s="0"/>
      <c r="AMH3574" s="13"/>
    </row>
    <row r="3575" customFormat="false" ht="13.8" hidden="false" customHeight="false" outlineLevel="0" collapsed="false">
      <c r="A3575" s="16" t="n">
        <v>40501086</v>
      </c>
      <c r="B3575" s="17" t="s">
        <v>3604</v>
      </c>
      <c r="C3575" s="16"/>
      <c r="D3575" s="18"/>
      <c r="E3575" s="16" t="s">
        <v>17</v>
      </c>
      <c r="F3575" s="19" t="n">
        <f aca="false">IF(C3575="",VLOOKUP(E3575,'PORTE E UCO'!$A$5:$D$46,4,0),VLOOKUP(E3575,'PORTE E UCO'!$A$5:$D$46,4,0)*C3575)</f>
        <v>150.60084</v>
      </c>
      <c r="G3575" s="20"/>
      <c r="H3575" s="21" t="n">
        <f aca="false">G3575*$R$2</f>
        <v>0</v>
      </c>
      <c r="I3575" s="16" t="n">
        <v>0</v>
      </c>
      <c r="J3575" s="22" t="str">
        <f aca="false">IF(I3575&gt;=1,F3575*$J$2,"")</f>
        <v/>
      </c>
      <c r="K3575" s="22" t="str">
        <f aca="false">IF(I3575&gt;=2,F3575*$K$2,"")</f>
        <v/>
      </c>
      <c r="L3575" s="22" t="str">
        <f aca="false">IF(I3575&gt;=3,F3575*$L$2,"")</f>
        <v/>
      </c>
      <c r="M3575" s="22" t="str">
        <f aca="false">IF(I3575&gt;=4,F3575*$M$2,"")</f>
        <v/>
      </c>
      <c r="N3575" s="16" t="n">
        <v>0</v>
      </c>
      <c r="O3575" s="16" t="n">
        <v>0</v>
      </c>
      <c r="P3575" s="23" t="n">
        <v>0</v>
      </c>
      <c r="Q3575" s="22"/>
      <c r="R3575" s="38"/>
      <c r="S3575" s="25" t="n">
        <f aca="false">SUM(F3575,H3575,J3575,K3575,L3575,M3575)</f>
        <v>150.60084</v>
      </c>
      <c r="T3575" s="25" t="n">
        <f aca="false">SUM(F3575,H3575,J3575,K3575,L3575,M3575,Q3575)</f>
        <v>150.60084</v>
      </c>
      <c r="U3575" s="0"/>
      <c r="V3575" s="0"/>
      <c r="W3575" s="0"/>
      <c r="X3575" s="0"/>
      <c r="Y3575" s="0"/>
      <c r="Z3575" s="0"/>
      <c r="AA3575" s="0"/>
      <c r="AB3575" s="0"/>
      <c r="AC3575" s="0"/>
      <c r="AD3575" s="0"/>
      <c r="AE3575" s="0"/>
      <c r="AF3575" s="0"/>
      <c r="AG3575" s="0"/>
      <c r="AH3575" s="0"/>
      <c r="AI3575" s="0"/>
      <c r="AJ3575" s="0"/>
      <c r="AK3575" s="0"/>
      <c r="AL3575" s="0"/>
      <c r="AM3575" s="0"/>
      <c r="AN3575" s="0"/>
      <c r="AO3575" s="0"/>
      <c r="AP3575" s="0"/>
      <c r="AQ3575" s="0"/>
      <c r="AR3575" s="0"/>
      <c r="AS3575" s="0"/>
      <c r="AT3575" s="0"/>
      <c r="AU3575" s="0"/>
      <c r="AV3575" s="0"/>
      <c r="AW3575" s="0"/>
      <c r="AX3575" s="0"/>
      <c r="AY3575" s="0"/>
      <c r="AZ3575" s="0"/>
      <c r="BA3575" s="0"/>
      <c r="BB3575" s="0"/>
      <c r="BC3575" s="0"/>
      <c r="BD3575" s="0"/>
      <c r="BE3575" s="0"/>
      <c r="BF3575" s="0"/>
      <c r="BG3575" s="0"/>
      <c r="BH3575" s="0"/>
      <c r="BI3575" s="0"/>
      <c r="BJ3575" s="0"/>
      <c r="BK3575" s="0"/>
      <c r="BL3575" s="0"/>
      <c r="BM3575" s="0"/>
      <c r="BN3575" s="0"/>
      <c r="BO3575" s="0"/>
      <c r="BP3575" s="0"/>
      <c r="BQ3575" s="0"/>
      <c r="BR3575" s="0"/>
      <c r="BS3575" s="0"/>
      <c r="BT3575" s="0"/>
      <c r="BU3575" s="0"/>
      <c r="BV3575" s="0"/>
      <c r="BW3575" s="0"/>
      <c r="BX3575" s="0"/>
      <c r="BY3575" s="0"/>
      <c r="BZ3575" s="0"/>
      <c r="CA3575" s="0"/>
      <c r="CB3575" s="0"/>
      <c r="CC3575" s="0"/>
      <c r="CD3575" s="0"/>
      <c r="CE3575" s="0"/>
      <c r="CF3575" s="0"/>
      <c r="CG3575" s="0"/>
      <c r="CH3575" s="0"/>
      <c r="CI3575" s="0"/>
      <c r="CJ3575" s="0"/>
      <c r="CK3575" s="0"/>
      <c r="CL3575" s="0"/>
      <c r="CM3575" s="0"/>
      <c r="CN3575" s="0"/>
      <c r="CO3575" s="0"/>
      <c r="CP3575" s="0"/>
      <c r="CQ3575" s="0"/>
      <c r="CR3575" s="0"/>
      <c r="CS3575" s="0"/>
      <c r="CT3575" s="0"/>
      <c r="CU3575" s="0"/>
      <c r="CV3575" s="0"/>
      <c r="CW3575" s="0"/>
      <c r="CX3575" s="0"/>
      <c r="CY3575" s="0"/>
      <c r="CZ3575" s="0"/>
      <c r="DA3575" s="0"/>
      <c r="DB3575" s="0"/>
      <c r="DC3575" s="0"/>
      <c r="DD3575" s="0"/>
      <c r="DE3575" s="0"/>
      <c r="DF3575" s="0"/>
      <c r="DG3575" s="0"/>
      <c r="DH3575" s="0"/>
      <c r="DI3575" s="0"/>
      <c r="DJ3575" s="0"/>
      <c r="DK3575" s="0"/>
      <c r="DL3575" s="0"/>
      <c r="DM3575" s="0"/>
      <c r="DN3575" s="0"/>
      <c r="DO3575" s="0"/>
      <c r="DP3575" s="0"/>
      <c r="DQ3575" s="0"/>
      <c r="DR3575" s="0"/>
      <c r="DS3575" s="0"/>
      <c r="DT3575" s="0"/>
      <c r="DU3575" s="0"/>
      <c r="DV3575" s="0"/>
      <c r="DW3575" s="0"/>
      <c r="DX3575" s="0"/>
      <c r="DY3575" s="0"/>
      <c r="DZ3575" s="0"/>
      <c r="EA3575" s="0"/>
      <c r="EB3575" s="0"/>
      <c r="EC3575" s="0"/>
      <c r="ED3575" s="0"/>
      <c r="EE3575" s="0"/>
      <c r="EF3575" s="0"/>
      <c r="EG3575" s="0"/>
      <c r="EH3575" s="0"/>
      <c r="EI3575" s="0"/>
      <c r="EJ3575" s="0"/>
      <c r="EK3575" s="0"/>
      <c r="EL3575" s="0"/>
      <c r="EM3575" s="0"/>
      <c r="EN3575" s="0"/>
      <c r="EO3575" s="0"/>
      <c r="EP3575" s="0"/>
      <c r="EQ3575" s="0"/>
      <c r="ER3575" s="0"/>
      <c r="ES3575" s="0"/>
      <c r="ET3575" s="0"/>
      <c r="EU3575" s="0"/>
      <c r="EV3575" s="0"/>
      <c r="EW3575" s="0"/>
      <c r="EX3575" s="0"/>
      <c r="EY3575" s="0"/>
      <c r="EZ3575" s="0"/>
      <c r="FA3575" s="0"/>
      <c r="FB3575" s="0"/>
      <c r="FC3575" s="0"/>
      <c r="FD3575" s="0"/>
      <c r="FE3575" s="0"/>
      <c r="FF3575" s="0"/>
      <c r="FG3575" s="0"/>
      <c r="FH3575" s="0"/>
      <c r="FI3575" s="0"/>
      <c r="FJ3575" s="0"/>
      <c r="FK3575" s="0"/>
      <c r="FL3575" s="0"/>
      <c r="FM3575" s="0"/>
      <c r="FN3575" s="0"/>
      <c r="FO3575" s="0"/>
      <c r="FP3575" s="0"/>
      <c r="FQ3575" s="0"/>
      <c r="FR3575" s="0"/>
      <c r="FS3575" s="0"/>
      <c r="FT3575" s="0"/>
      <c r="FU3575" s="0"/>
      <c r="FV3575" s="0"/>
      <c r="FW3575" s="0"/>
      <c r="FX3575" s="0"/>
      <c r="FY3575" s="0"/>
      <c r="FZ3575" s="0"/>
      <c r="GA3575" s="0"/>
      <c r="GB3575" s="0"/>
      <c r="GC3575" s="0"/>
      <c r="GD3575" s="0"/>
      <c r="GE3575" s="0"/>
      <c r="GF3575" s="0"/>
      <c r="GG3575" s="0"/>
      <c r="GH3575" s="0"/>
      <c r="GI3575" s="0"/>
      <c r="GJ3575" s="0"/>
      <c r="GK3575" s="0"/>
      <c r="GL3575" s="0"/>
      <c r="GM3575" s="0"/>
      <c r="GN3575" s="0"/>
      <c r="GO3575" s="0"/>
      <c r="GP3575" s="0"/>
      <c r="GQ3575" s="0"/>
      <c r="GR3575" s="0"/>
      <c r="GS3575" s="0"/>
      <c r="GT3575" s="0"/>
      <c r="GU3575" s="0"/>
      <c r="GV3575" s="0"/>
      <c r="GW3575" s="0"/>
      <c r="GX3575" s="0"/>
      <c r="GY3575" s="0"/>
      <c r="GZ3575" s="0"/>
      <c r="HA3575" s="0"/>
      <c r="HB3575" s="0"/>
      <c r="HC3575" s="0"/>
      <c r="HD3575" s="0"/>
      <c r="HE3575" s="0"/>
      <c r="HF3575" s="0"/>
      <c r="HG3575" s="0"/>
      <c r="HH3575" s="0"/>
      <c r="HI3575" s="0"/>
      <c r="HJ3575" s="0"/>
      <c r="HK3575" s="0"/>
      <c r="HL3575" s="0"/>
      <c r="HM3575" s="0"/>
      <c r="HN3575" s="0"/>
      <c r="HO3575" s="0"/>
      <c r="HP3575" s="0"/>
      <c r="HQ3575" s="0"/>
      <c r="HR3575" s="0"/>
      <c r="HS3575" s="0"/>
      <c r="HT3575" s="0"/>
      <c r="HU3575" s="0"/>
      <c r="HV3575" s="0"/>
      <c r="HW3575" s="0"/>
      <c r="HX3575" s="0"/>
      <c r="HY3575" s="0"/>
      <c r="HZ3575" s="0"/>
      <c r="IA3575" s="0"/>
      <c r="IB3575" s="0"/>
      <c r="IC3575" s="0"/>
      <c r="ID3575" s="0"/>
      <c r="IE3575" s="0"/>
      <c r="IF3575" s="0"/>
      <c r="IG3575" s="0"/>
      <c r="IH3575" s="0"/>
      <c r="II3575" s="0"/>
      <c r="IJ3575" s="0"/>
      <c r="IK3575" s="0"/>
      <c r="IL3575" s="0"/>
      <c r="IM3575" s="0"/>
      <c r="IN3575" s="0"/>
      <c r="IO3575" s="0"/>
      <c r="IP3575" s="0"/>
      <c r="IQ3575" s="0"/>
      <c r="IR3575" s="0"/>
      <c r="IS3575" s="0"/>
      <c r="IT3575" s="0"/>
      <c r="IU3575" s="0"/>
      <c r="IV3575" s="0"/>
      <c r="IW3575" s="0"/>
      <c r="IX3575" s="0"/>
      <c r="IY3575" s="0"/>
      <c r="IZ3575" s="0"/>
      <c r="AMH3575" s="13"/>
    </row>
    <row r="3576" customFormat="false" ht="13.8" hidden="false" customHeight="false" outlineLevel="0" collapsed="false">
      <c r="A3576" s="27" t="n">
        <v>40501094</v>
      </c>
      <c r="B3576" s="28" t="s">
        <v>3605</v>
      </c>
      <c r="C3576" s="27"/>
      <c r="D3576" s="29"/>
      <c r="E3576" s="27" t="s">
        <v>37</v>
      </c>
      <c r="F3576" s="19" t="n">
        <f aca="false">IF(C3576="",VLOOKUP(E3576,'PORTE E UCO'!$A$5:$D$46,4,0),VLOOKUP(E3576,'PORTE E UCO'!$A$5:$D$46,4,0)*C3576)</f>
        <v>192.437794</v>
      </c>
      <c r="G3576" s="30"/>
      <c r="H3576" s="21" t="n">
        <f aca="false">G3576*$R$2</f>
        <v>0</v>
      </c>
      <c r="I3576" s="27" t="n">
        <v>0</v>
      </c>
      <c r="J3576" s="22" t="str">
        <f aca="false">IF(I3576&gt;=1,F3576*$J$2,"")</f>
        <v/>
      </c>
      <c r="K3576" s="22" t="str">
        <f aca="false">IF(I3576&gt;=2,F3576*$K$2,"")</f>
        <v/>
      </c>
      <c r="L3576" s="22" t="str">
        <f aca="false">IF(I3576&gt;=3,F3576*$L$2,"")</f>
        <v/>
      </c>
      <c r="M3576" s="22" t="str">
        <f aca="false">IF(I3576&gt;=4,F3576*$M$2,"")</f>
        <v/>
      </c>
      <c r="N3576" s="27" t="n">
        <v>0</v>
      </c>
      <c r="O3576" s="27" t="n">
        <v>0</v>
      </c>
      <c r="P3576" s="31" t="n">
        <v>0</v>
      </c>
      <c r="Q3576" s="32"/>
      <c r="R3576" s="38"/>
      <c r="S3576" s="25" t="n">
        <f aca="false">SUM(F3576,H3576,J3576,K3576,L3576,M3576)</f>
        <v>192.437794</v>
      </c>
      <c r="T3576" s="25" t="n">
        <f aca="false">SUM(F3576,H3576,J3576,K3576,L3576,M3576,Q3576)</f>
        <v>192.437794</v>
      </c>
      <c r="U3576" s="0"/>
      <c r="V3576" s="0"/>
      <c r="W3576" s="0"/>
      <c r="X3576" s="0"/>
      <c r="Y3576" s="0"/>
      <c r="Z3576" s="0"/>
      <c r="AA3576" s="0"/>
      <c r="AB3576" s="0"/>
      <c r="AC3576" s="0"/>
      <c r="AD3576" s="0"/>
      <c r="AE3576" s="0"/>
      <c r="AF3576" s="0"/>
      <c r="AG3576" s="0"/>
      <c r="AH3576" s="0"/>
      <c r="AI3576" s="0"/>
      <c r="AJ3576" s="0"/>
      <c r="AK3576" s="0"/>
      <c r="AL3576" s="0"/>
      <c r="AM3576" s="0"/>
      <c r="AN3576" s="0"/>
      <c r="AO3576" s="0"/>
      <c r="AP3576" s="0"/>
      <c r="AQ3576" s="0"/>
      <c r="AR3576" s="0"/>
      <c r="AS3576" s="0"/>
      <c r="AT3576" s="0"/>
      <c r="AU3576" s="0"/>
      <c r="AV3576" s="0"/>
      <c r="AW3576" s="0"/>
      <c r="AX3576" s="0"/>
      <c r="AY3576" s="0"/>
      <c r="AZ3576" s="0"/>
      <c r="BA3576" s="0"/>
      <c r="BB3576" s="0"/>
      <c r="BC3576" s="0"/>
      <c r="BD3576" s="0"/>
      <c r="BE3576" s="0"/>
      <c r="BF3576" s="0"/>
      <c r="BG3576" s="0"/>
      <c r="BH3576" s="0"/>
      <c r="BI3576" s="0"/>
      <c r="BJ3576" s="0"/>
      <c r="BK3576" s="0"/>
      <c r="BL3576" s="0"/>
      <c r="BM3576" s="0"/>
      <c r="BN3576" s="0"/>
      <c r="BO3576" s="0"/>
      <c r="BP3576" s="0"/>
      <c r="BQ3576" s="0"/>
      <c r="BR3576" s="0"/>
      <c r="BS3576" s="0"/>
      <c r="BT3576" s="0"/>
      <c r="BU3576" s="0"/>
      <c r="BV3576" s="0"/>
      <c r="BW3576" s="0"/>
      <c r="BX3576" s="0"/>
      <c r="BY3576" s="0"/>
      <c r="BZ3576" s="0"/>
      <c r="CA3576" s="0"/>
      <c r="CB3576" s="0"/>
      <c r="CC3576" s="0"/>
      <c r="CD3576" s="0"/>
      <c r="CE3576" s="0"/>
      <c r="CF3576" s="0"/>
      <c r="CG3576" s="0"/>
      <c r="CH3576" s="0"/>
      <c r="CI3576" s="0"/>
      <c r="CJ3576" s="0"/>
      <c r="CK3576" s="0"/>
      <c r="CL3576" s="0"/>
      <c r="CM3576" s="0"/>
      <c r="CN3576" s="0"/>
      <c r="CO3576" s="0"/>
      <c r="CP3576" s="0"/>
      <c r="CQ3576" s="0"/>
      <c r="CR3576" s="0"/>
      <c r="CS3576" s="0"/>
      <c r="CT3576" s="0"/>
      <c r="CU3576" s="0"/>
      <c r="CV3576" s="0"/>
      <c r="CW3576" s="0"/>
      <c r="CX3576" s="0"/>
      <c r="CY3576" s="0"/>
      <c r="CZ3576" s="0"/>
      <c r="DA3576" s="0"/>
      <c r="DB3576" s="0"/>
      <c r="DC3576" s="0"/>
      <c r="DD3576" s="0"/>
      <c r="DE3576" s="0"/>
      <c r="DF3576" s="0"/>
      <c r="DG3576" s="0"/>
      <c r="DH3576" s="0"/>
      <c r="DI3576" s="0"/>
      <c r="DJ3576" s="0"/>
      <c r="DK3576" s="0"/>
      <c r="DL3576" s="0"/>
      <c r="DM3576" s="0"/>
      <c r="DN3576" s="0"/>
      <c r="DO3576" s="0"/>
      <c r="DP3576" s="0"/>
      <c r="DQ3576" s="0"/>
      <c r="DR3576" s="0"/>
      <c r="DS3576" s="0"/>
      <c r="DT3576" s="0"/>
      <c r="DU3576" s="0"/>
      <c r="DV3576" s="0"/>
      <c r="DW3576" s="0"/>
      <c r="DX3576" s="0"/>
      <c r="DY3576" s="0"/>
      <c r="DZ3576" s="0"/>
      <c r="EA3576" s="0"/>
      <c r="EB3576" s="0"/>
      <c r="EC3576" s="0"/>
      <c r="ED3576" s="0"/>
      <c r="EE3576" s="0"/>
      <c r="EF3576" s="0"/>
      <c r="EG3576" s="0"/>
      <c r="EH3576" s="0"/>
      <c r="EI3576" s="0"/>
      <c r="EJ3576" s="0"/>
      <c r="EK3576" s="0"/>
      <c r="EL3576" s="0"/>
      <c r="EM3576" s="0"/>
      <c r="EN3576" s="0"/>
      <c r="EO3576" s="0"/>
      <c r="EP3576" s="0"/>
      <c r="EQ3576" s="0"/>
      <c r="ER3576" s="0"/>
      <c r="ES3576" s="0"/>
      <c r="ET3576" s="0"/>
      <c r="EU3576" s="0"/>
      <c r="EV3576" s="0"/>
      <c r="EW3576" s="0"/>
      <c r="EX3576" s="0"/>
      <c r="EY3576" s="0"/>
      <c r="EZ3576" s="0"/>
      <c r="FA3576" s="0"/>
      <c r="FB3576" s="0"/>
      <c r="FC3576" s="0"/>
      <c r="FD3576" s="0"/>
      <c r="FE3576" s="0"/>
      <c r="FF3576" s="0"/>
      <c r="FG3576" s="0"/>
      <c r="FH3576" s="0"/>
      <c r="FI3576" s="0"/>
      <c r="FJ3576" s="0"/>
      <c r="FK3576" s="0"/>
      <c r="FL3576" s="0"/>
      <c r="FM3576" s="0"/>
      <c r="FN3576" s="0"/>
      <c r="FO3576" s="0"/>
      <c r="FP3576" s="0"/>
      <c r="FQ3576" s="0"/>
      <c r="FR3576" s="0"/>
      <c r="FS3576" s="0"/>
      <c r="FT3576" s="0"/>
      <c r="FU3576" s="0"/>
      <c r="FV3576" s="0"/>
      <c r="FW3576" s="0"/>
      <c r="FX3576" s="0"/>
      <c r="FY3576" s="0"/>
      <c r="FZ3576" s="0"/>
      <c r="GA3576" s="0"/>
      <c r="GB3576" s="0"/>
      <c r="GC3576" s="0"/>
      <c r="GD3576" s="0"/>
      <c r="GE3576" s="0"/>
      <c r="GF3576" s="0"/>
      <c r="GG3576" s="0"/>
      <c r="GH3576" s="0"/>
      <c r="GI3576" s="0"/>
      <c r="GJ3576" s="0"/>
      <c r="GK3576" s="0"/>
      <c r="GL3576" s="0"/>
      <c r="GM3576" s="0"/>
      <c r="GN3576" s="0"/>
      <c r="GO3576" s="0"/>
      <c r="GP3576" s="0"/>
      <c r="GQ3576" s="0"/>
      <c r="GR3576" s="0"/>
      <c r="GS3576" s="0"/>
      <c r="GT3576" s="0"/>
      <c r="GU3576" s="0"/>
      <c r="GV3576" s="0"/>
      <c r="GW3576" s="0"/>
      <c r="GX3576" s="0"/>
      <c r="GY3576" s="0"/>
      <c r="GZ3576" s="0"/>
      <c r="HA3576" s="0"/>
      <c r="HB3576" s="0"/>
      <c r="HC3576" s="0"/>
      <c r="HD3576" s="0"/>
      <c r="HE3576" s="0"/>
      <c r="HF3576" s="0"/>
      <c r="HG3576" s="0"/>
      <c r="HH3576" s="0"/>
      <c r="HI3576" s="0"/>
      <c r="HJ3576" s="0"/>
      <c r="HK3576" s="0"/>
      <c r="HL3576" s="0"/>
      <c r="HM3576" s="0"/>
      <c r="HN3576" s="0"/>
      <c r="HO3576" s="0"/>
      <c r="HP3576" s="0"/>
      <c r="HQ3576" s="0"/>
      <c r="HR3576" s="0"/>
      <c r="HS3576" s="0"/>
      <c r="HT3576" s="0"/>
      <c r="HU3576" s="0"/>
      <c r="HV3576" s="0"/>
      <c r="HW3576" s="0"/>
      <c r="HX3576" s="0"/>
      <c r="HY3576" s="0"/>
      <c r="HZ3576" s="0"/>
      <c r="IA3576" s="0"/>
      <c r="IB3576" s="0"/>
      <c r="IC3576" s="0"/>
      <c r="ID3576" s="0"/>
      <c r="IE3576" s="0"/>
      <c r="IF3576" s="0"/>
      <c r="IG3576" s="0"/>
      <c r="IH3576" s="0"/>
      <c r="II3576" s="0"/>
      <c r="IJ3576" s="0"/>
      <c r="IK3576" s="0"/>
      <c r="IL3576" s="0"/>
      <c r="IM3576" s="0"/>
      <c r="IN3576" s="0"/>
      <c r="IO3576" s="0"/>
      <c r="IP3576" s="0"/>
      <c r="IQ3576" s="0"/>
      <c r="IR3576" s="0"/>
      <c r="IS3576" s="0"/>
      <c r="IT3576" s="0"/>
      <c r="IU3576" s="0"/>
      <c r="IV3576" s="0"/>
      <c r="IW3576" s="0"/>
      <c r="IX3576" s="0"/>
      <c r="IY3576" s="0"/>
      <c r="IZ3576" s="0"/>
      <c r="AMH3576" s="13"/>
    </row>
    <row r="3577" customFormat="false" ht="13.8" hidden="false" customHeight="false" outlineLevel="0" collapsed="false">
      <c r="A3577" s="16" t="n">
        <v>40501108</v>
      </c>
      <c r="B3577" s="17" t="s">
        <v>3606</v>
      </c>
      <c r="C3577" s="16"/>
      <c r="D3577" s="18"/>
      <c r="E3577" s="16" t="s">
        <v>17</v>
      </c>
      <c r="F3577" s="19" t="n">
        <f aca="false">IF(C3577="",VLOOKUP(E3577,'PORTE E UCO'!$A$5:$D$46,4,0),VLOOKUP(E3577,'PORTE E UCO'!$A$5:$D$46,4,0)*C3577)</f>
        <v>150.60084</v>
      </c>
      <c r="G3577" s="20"/>
      <c r="H3577" s="21" t="n">
        <f aca="false">G3577*$R$2</f>
        <v>0</v>
      </c>
      <c r="I3577" s="16" t="n">
        <v>0</v>
      </c>
      <c r="J3577" s="22" t="str">
        <f aca="false">IF(I3577&gt;=1,F3577*$J$2,"")</f>
        <v/>
      </c>
      <c r="K3577" s="22" t="str">
        <f aca="false">IF(I3577&gt;=2,F3577*$K$2,"")</f>
        <v/>
      </c>
      <c r="L3577" s="22" t="str">
        <f aca="false">IF(I3577&gt;=3,F3577*$L$2,"")</f>
        <v/>
      </c>
      <c r="M3577" s="22" t="str">
        <f aca="false">IF(I3577&gt;=4,F3577*$M$2,"")</f>
        <v/>
      </c>
      <c r="N3577" s="16" t="n">
        <v>0</v>
      </c>
      <c r="O3577" s="16" t="n">
        <v>0</v>
      </c>
      <c r="P3577" s="23" t="n">
        <v>0</v>
      </c>
      <c r="Q3577" s="22"/>
      <c r="R3577" s="38"/>
      <c r="S3577" s="25" t="n">
        <f aca="false">SUM(F3577,H3577,J3577,K3577,L3577,M3577)</f>
        <v>150.60084</v>
      </c>
      <c r="T3577" s="25" t="n">
        <f aca="false">SUM(F3577,H3577,J3577,K3577,L3577,M3577,Q3577)</f>
        <v>150.60084</v>
      </c>
      <c r="U3577" s="0"/>
      <c r="V3577" s="0"/>
      <c r="W3577" s="0"/>
      <c r="X3577" s="0"/>
      <c r="Y3577" s="0"/>
      <c r="Z3577" s="0"/>
      <c r="AA3577" s="0"/>
      <c r="AB3577" s="0"/>
      <c r="AC3577" s="0"/>
      <c r="AD3577" s="0"/>
      <c r="AE3577" s="0"/>
      <c r="AF3577" s="0"/>
      <c r="AG3577" s="0"/>
      <c r="AH3577" s="0"/>
      <c r="AI3577" s="0"/>
      <c r="AJ3577" s="0"/>
      <c r="AK3577" s="0"/>
      <c r="AL3577" s="0"/>
      <c r="AM3577" s="0"/>
      <c r="AN3577" s="0"/>
      <c r="AO3577" s="0"/>
      <c r="AP3577" s="0"/>
      <c r="AQ3577" s="0"/>
      <c r="AR3577" s="0"/>
      <c r="AS3577" s="0"/>
      <c r="AT3577" s="0"/>
      <c r="AU3577" s="0"/>
      <c r="AV3577" s="0"/>
      <c r="AW3577" s="0"/>
      <c r="AX3577" s="0"/>
      <c r="AY3577" s="0"/>
      <c r="AZ3577" s="0"/>
      <c r="BA3577" s="0"/>
      <c r="BB3577" s="0"/>
      <c r="BC3577" s="0"/>
      <c r="BD3577" s="0"/>
      <c r="BE3577" s="0"/>
      <c r="BF3577" s="0"/>
      <c r="BG3577" s="0"/>
      <c r="BH3577" s="0"/>
      <c r="BI3577" s="0"/>
      <c r="BJ3577" s="0"/>
      <c r="BK3577" s="0"/>
      <c r="BL3577" s="0"/>
      <c r="BM3577" s="0"/>
      <c r="BN3577" s="0"/>
      <c r="BO3577" s="0"/>
      <c r="BP3577" s="0"/>
      <c r="BQ3577" s="0"/>
      <c r="BR3577" s="0"/>
      <c r="BS3577" s="0"/>
      <c r="BT3577" s="0"/>
      <c r="BU3577" s="0"/>
      <c r="BV3577" s="0"/>
      <c r="BW3577" s="0"/>
      <c r="BX3577" s="0"/>
      <c r="BY3577" s="0"/>
      <c r="BZ3577" s="0"/>
      <c r="CA3577" s="0"/>
      <c r="CB3577" s="0"/>
      <c r="CC3577" s="0"/>
      <c r="CD3577" s="0"/>
      <c r="CE3577" s="0"/>
      <c r="CF3577" s="0"/>
      <c r="CG3577" s="0"/>
      <c r="CH3577" s="0"/>
      <c r="CI3577" s="0"/>
      <c r="CJ3577" s="0"/>
      <c r="CK3577" s="0"/>
      <c r="CL3577" s="0"/>
      <c r="CM3577" s="0"/>
      <c r="CN3577" s="0"/>
      <c r="CO3577" s="0"/>
      <c r="CP3577" s="0"/>
      <c r="CQ3577" s="0"/>
      <c r="CR3577" s="0"/>
      <c r="CS3577" s="0"/>
      <c r="CT3577" s="0"/>
      <c r="CU3577" s="0"/>
      <c r="CV3577" s="0"/>
      <c r="CW3577" s="0"/>
      <c r="CX3577" s="0"/>
      <c r="CY3577" s="0"/>
      <c r="CZ3577" s="0"/>
      <c r="DA3577" s="0"/>
      <c r="DB3577" s="0"/>
      <c r="DC3577" s="0"/>
      <c r="DD3577" s="0"/>
      <c r="DE3577" s="0"/>
      <c r="DF3577" s="0"/>
      <c r="DG3577" s="0"/>
      <c r="DH3577" s="0"/>
      <c r="DI3577" s="0"/>
      <c r="DJ3577" s="0"/>
      <c r="DK3577" s="0"/>
      <c r="DL3577" s="0"/>
      <c r="DM3577" s="0"/>
      <c r="DN3577" s="0"/>
      <c r="DO3577" s="0"/>
      <c r="DP3577" s="0"/>
      <c r="DQ3577" s="0"/>
      <c r="DR3577" s="0"/>
      <c r="DS3577" s="0"/>
      <c r="DT3577" s="0"/>
      <c r="DU3577" s="0"/>
      <c r="DV3577" s="0"/>
      <c r="DW3577" s="0"/>
      <c r="DX3577" s="0"/>
      <c r="DY3577" s="0"/>
      <c r="DZ3577" s="0"/>
      <c r="EA3577" s="0"/>
      <c r="EB3577" s="0"/>
      <c r="EC3577" s="0"/>
      <c r="ED3577" s="0"/>
      <c r="EE3577" s="0"/>
      <c r="EF3577" s="0"/>
      <c r="EG3577" s="0"/>
      <c r="EH3577" s="0"/>
      <c r="EI3577" s="0"/>
      <c r="EJ3577" s="0"/>
      <c r="EK3577" s="0"/>
      <c r="EL3577" s="0"/>
      <c r="EM3577" s="0"/>
      <c r="EN3577" s="0"/>
      <c r="EO3577" s="0"/>
      <c r="EP3577" s="0"/>
      <c r="EQ3577" s="0"/>
      <c r="ER3577" s="0"/>
      <c r="ES3577" s="0"/>
      <c r="ET3577" s="0"/>
      <c r="EU3577" s="0"/>
      <c r="EV3577" s="0"/>
      <c r="EW3577" s="0"/>
      <c r="EX3577" s="0"/>
      <c r="EY3577" s="0"/>
      <c r="EZ3577" s="0"/>
      <c r="FA3577" s="0"/>
      <c r="FB3577" s="0"/>
      <c r="FC3577" s="0"/>
      <c r="FD3577" s="0"/>
      <c r="FE3577" s="0"/>
      <c r="FF3577" s="0"/>
      <c r="FG3577" s="0"/>
      <c r="FH3577" s="0"/>
      <c r="FI3577" s="0"/>
      <c r="FJ3577" s="0"/>
      <c r="FK3577" s="0"/>
      <c r="FL3577" s="0"/>
      <c r="FM3577" s="0"/>
      <c r="FN3577" s="0"/>
      <c r="FO3577" s="0"/>
      <c r="FP3577" s="0"/>
      <c r="FQ3577" s="0"/>
      <c r="FR3577" s="0"/>
      <c r="FS3577" s="0"/>
      <c r="FT3577" s="0"/>
      <c r="FU3577" s="0"/>
      <c r="FV3577" s="0"/>
      <c r="FW3577" s="0"/>
      <c r="FX3577" s="0"/>
      <c r="FY3577" s="0"/>
      <c r="FZ3577" s="0"/>
      <c r="GA3577" s="0"/>
      <c r="GB3577" s="0"/>
      <c r="GC3577" s="0"/>
      <c r="GD3577" s="0"/>
      <c r="GE3577" s="0"/>
      <c r="GF3577" s="0"/>
      <c r="GG3577" s="0"/>
      <c r="GH3577" s="0"/>
      <c r="GI3577" s="0"/>
      <c r="GJ3577" s="0"/>
      <c r="GK3577" s="0"/>
      <c r="GL3577" s="0"/>
      <c r="GM3577" s="0"/>
      <c r="GN3577" s="0"/>
      <c r="GO3577" s="0"/>
      <c r="GP3577" s="0"/>
      <c r="GQ3577" s="0"/>
      <c r="GR3577" s="0"/>
      <c r="GS3577" s="0"/>
      <c r="GT3577" s="0"/>
      <c r="GU3577" s="0"/>
      <c r="GV3577" s="0"/>
      <c r="GW3577" s="0"/>
      <c r="GX3577" s="0"/>
      <c r="GY3577" s="0"/>
      <c r="GZ3577" s="0"/>
      <c r="HA3577" s="0"/>
      <c r="HB3577" s="0"/>
      <c r="HC3577" s="0"/>
      <c r="HD3577" s="0"/>
      <c r="HE3577" s="0"/>
      <c r="HF3577" s="0"/>
      <c r="HG3577" s="0"/>
      <c r="HH3577" s="0"/>
      <c r="HI3577" s="0"/>
      <c r="HJ3577" s="0"/>
      <c r="HK3577" s="0"/>
      <c r="HL3577" s="0"/>
      <c r="HM3577" s="0"/>
      <c r="HN3577" s="0"/>
      <c r="HO3577" s="0"/>
      <c r="HP3577" s="0"/>
      <c r="HQ3577" s="0"/>
      <c r="HR3577" s="0"/>
      <c r="HS3577" s="0"/>
      <c r="HT3577" s="0"/>
      <c r="HU3577" s="0"/>
      <c r="HV3577" s="0"/>
      <c r="HW3577" s="0"/>
      <c r="HX3577" s="0"/>
      <c r="HY3577" s="0"/>
      <c r="HZ3577" s="0"/>
      <c r="IA3577" s="0"/>
      <c r="IB3577" s="0"/>
      <c r="IC3577" s="0"/>
      <c r="ID3577" s="0"/>
      <c r="IE3577" s="0"/>
      <c r="IF3577" s="0"/>
      <c r="IG3577" s="0"/>
      <c r="IH3577" s="0"/>
      <c r="II3577" s="0"/>
      <c r="IJ3577" s="0"/>
      <c r="IK3577" s="0"/>
      <c r="IL3577" s="0"/>
      <c r="IM3577" s="0"/>
      <c r="IN3577" s="0"/>
      <c r="IO3577" s="0"/>
      <c r="IP3577" s="0"/>
      <c r="IQ3577" s="0"/>
      <c r="IR3577" s="0"/>
      <c r="IS3577" s="0"/>
      <c r="IT3577" s="0"/>
      <c r="IU3577" s="0"/>
      <c r="IV3577" s="0"/>
      <c r="IW3577" s="0"/>
      <c r="IX3577" s="0"/>
      <c r="IY3577" s="0"/>
      <c r="IZ3577" s="0"/>
      <c r="AMH3577" s="13"/>
    </row>
    <row r="3578" customFormat="false" ht="13.8" hidden="false" customHeight="false" outlineLevel="0" collapsed="false">
      <c r="A3578" s="27" t="n">
        <v>40501116</v>
      </c>
      <c r="B3578" s="28" t="s">
        <v>3607</v>
      </c>
      <c r="C3578" s="27"/>
      <c r="D3578" s="29"/>
      <c r="E3578" s="27" t="s">
        <v>50</v>
      </c>
      <c r="F3578" s="19" t="n">
        <f aca="false">IF(C3578="",VLOOKUP(E3578,'PORTE E UCO'!$A$5:$D$46,4,0),VLOOKUP(E3578,'PORTE E UCO'!$A$5:$D$46,4,0)*C3578)</f>
        <v>17.661556</v>
      </c>
      <c r="G3578" s="30"/>
      <c r="H3578" s="21" t="n">
        <f aca="false">G3578*$R$2</f>
        <v>0</v>
      </c>
      <c r="I3578" s="27" t="n">
        <v>0</v>
      </c>
      <c r="J3578" s="22" t="str">
        <f aca="false">IF(I3578&gt;=1,F3578*$J$2,"")</f>
        <v/>
      </c>
      <c r="K3578" s="22" t="str">
        <f aca="false">IF(I3578&gt;=2,F3578*$K$2,"")</f>
        <v/>
      </c>
      <c r="L3578" s="22" t="str">
        <f aca="false">IF(I3578&gt;=3,F3578*$L$2,"")</f>
        <v/>
      </c>
      <c r="M3578" s="22" t="str">
        <f aca="false">IF(I3578&gt;=4,F3578*$M$2,"")</f>
        <v/>
      </c>
      <c r="N3578" s="27" t="n">
        <v>0</v>
      </c>
      <c r="O3578" s="27" t="n">
        <v>0</v>
      </c>
      <c r="P3578" s="31" t="n">
        <v>0</v>
      </c>
      <c r="Q3578" s="32"/>
      <c r="R3578" s="38"/>
      <c r="S3578" s="25" t="n">
        <f aca="false">SUM(F3578,H3578,J3578,K3578,L3578,M3578)</f>
        <v>17.661556</v>
      </c>
      <c r="T3578" s="25" t="n">
        <f aca="false">SUM(F3578,H3578,J3578,K3578,L3578,M3578,Q3578)</f>
        <v>17.661556</v>
      </c>
      <c r="U3578" s="0"/>
      <c r="V3578" s="0"/>
      <c r="W3578" s="0"/>
      <c r="X3578" s="0"/>
      <c r="Y3578" s="0"/>
      <c r="Z3578" s="0"/>
      <c r="AA3578" s="0"/>
      <c r="AB3578" s="0"/>
      <c r="AC3578" s="0"/>
      <c r="AD3578" s="0"/>
      <c r="AE3578" s="0"/>
      <c r="AF3578" s="0"/>
      <c r="AG3578" s="0"/>
      <c r="AH3578" s="0"/>
      <c r="AI3578" s="0"/>
      <c r="AJ3578" s="0"/>
      <c r="AK3578" s="0"/>
      <c r="AL3578" s="0"/>
      <c r="AM3578" s="0"/>
      <c r="AN3578" s="0"/>
      <c r="AO3578" s="0"/>
      <c r="AP3578" s="0"/>
      <c r="AQ3578" s="0"/>
      <c r="AR3578" s="0"/>
      <c r="AS3578" s="0"/>
      <c r="AT3578" s="0"/>
      <c r="AU3578" s="0"/>
      <c r="AV3578" s="0"/>
      <c r="AW3578" s="0"/>
      <c r="AX3578" s="0"/>
      <c r="AY3578" s="0"/>
      <c r="AZ3578" s="0"/>
      <c r="BA3578" s="0"/>
      <c r="BB3578" s="0"/>
      <c r="BC3578" s="0"/>
      <c r="BD3578" s="0"/>
      <c r="BE3578" s="0"/>
      <c r="BF3578" s="0"/>
      <c r="BG3578" s="0"/>
      <c r="BH3578" s="0"/>
      <c r="BI3578" s="0"/>
      <c r="BJ3578" s="0"/>
      <c r="BK3578" s="0"/>
      <c r="BL3578" s="0"/>
      <c r="BM3578" s="0"/>
      <c r="BN3578" s="0"/>
      <c r="BO3578" s="0"/>
      <c r="BP3578" s="0"/>
      <c r="BQ3578" s="0"/>
      <c r="BR3578" s="0"/>
      <c r="BS3578" s="0"/>
      <c r="BT3578" s="0"/>
      <c r="BU3578" s="0"/>
      <c r="BV3578" s="0"/>
      <c r="BW3578" s="0"/>
      <c r="BX3578" s="0"/>
      <c r="BY3578" s="0"/>
      <c r="BZ3578" s="0"/>
      <c r="CA3578" s="0"/>
      <c r="CB3578" s="0"/>
      <c r="CC3578" s="0"/>
      <c r="CD3578" s="0"/>
      <c r="CE3578" s="0"/>
      <c r="CF3578" s="0"/>
      <c r="CG3578" s="0"/>
      <c r="CH3578" s="0"/>
      <c r="CI3578" s="0"/>
      <c r="CJ3578" s="0"/>
      <c r="CK3578" s="0"/>
      <c r="CL3578" s="0"/>
      <c r="CM3578" s="0"/>
      <c r="CN3578" s="0"/>
      <c r="CO3578" s="0"/>
      <c r="CP3578" s="0"/>
      <c r="CQ3578" s="0"/>
      <c r="CR3578" s="0"/>
      <c r="CS3578" s="0"/>
      <c r="CT3578" s="0"/>
      <c r="CU3578" s="0"/>
      <c r="CV3578" s="0"/>
      <c r="CW3578" s="0"/>
      <c r="CX3578" s="0"/>
      <c r="CY3578" s="0"/>
      <c r="CZ3578" s="0"/>
      <c r="DA3578" s="0"/>
      <c r="DB3578" s="0"/>
      <c r="DC3578" s="0"/>
      <c r="DD3578" s="0"/>
      <c r="DE3578" s="0"/>
      <c r="DF3578" s="0"/>
      <c r="DG3578" s="0"/>
      <c r="DH3578" s="0"/>
      <c r="DI3578" s="0"/>
      <c r="DJ3578" s="0"/>
      <c r="DK3578" s="0"/>
      <c r="DL3578" s="0"/>
      <c r="DM3578" s="0"/>
      <c r="DN3578" s="0"/>
      <c r="DO3578" s="0"/>
      <c r="DP3578" s="0"/>
      <c r="DQ3578" s="0"/>
      <c r="DR3578" s="0"/>
      <c r="DS3578" s="0"/>
      <c r="DT3578" s="0"/>
      <c r="DU3578" s="0"/>
      <c r="DV3578" s="0"/>
      <c r="DW3578" s="0"/>
      <c r="DX3578" s="0"/>
      <c r="DY3578" s="0"/>
      <c r="DZ3578" s="0"/>
      <c r="EA3578" s="0"/>
      <c r="EB3578" s="0"/>
      <c r="EC3578" s="0"/>
      <c r="ED3578" s="0"/>
      <c r="EE3578" s="0"/>
      <c r="EF3578" s="0"/>
      <c r="EG3578" s="0"/>
      <c r="EH3578" s="0"/>
      <c r="EI3578" s="0"/>
      <c r="EJ3578" s="0"/>
      <c r="EK3578" s="0"/>
      <c r="EL3578" s="0"/>
      <c r="EM3578" s="0"/>
      <c r="EN3578" s="0"/>
      <c r="EO3578" s="0"/>
      <c r="EP3578" s="0"/>
      <c r="EQ3578" s="0"/>
      <c r="ER3578" s="0"/>
      <c r="ES3578" s="0"/>
      <c r="ET3578" s="0"/>
      <c r="EU3578" s="0"/>
      <c r="EV3578" s="0"/>
      <c r="EW3578" s="0"/>
      <c r="EX3578" s="0"/>
      <c r="EY3578" s="0"/>
      <c r="EZ3578" s="0"/>
      <c r="FA3578" s="0"/>
      <c r="FB3578" s="0"/>
      <c r="FC3578" s="0"/>
      <c r="FD3578" s="0"/>
      <c r="FE3578" s="0"/>
      <c r="FF3578" s="0"/>
      <c r="FG3578" s="0"/>
      <c r="FH3578" s="0"/>
      <c r="FI3578" s="0"/>
      <c r="FJ3578" s="0"/>
      <c r="FK3578" s="0"/>
      <c r="FL3578" s="0"/>
      <c r="FM3578" s="0"/>
      <c r="FN3578" s="0"/>
      <c r="FO3578" s="0"/>
      <c r="FP3578" s="0"/>
      <c r="FQ3578" s="0"/>
      <c r="FR3578" s="0"/>
      <c r="FS3578" s="0"/>
      <c r="FT3578" s="0"/>
      <c r="FU3578" s="0"/>
      <c r="FV3578" s="0"/>
      <c r="FW3578" s="0"/>
      <c r="FX3578" s="0"/>
      <c r="FY3578" s="0"/>
      <c r="FZ3578" s="0"/>
      <c r="GA3578" s="0"/>
      <c r="GB3578" s="0"/>
      <c r="GC3578" s="0"/>
      <c r="GD3578" s="0"/>
      <c r="GE3578" s="0"/>
      <c r="GF3578" s="0"/>
      <c r="GG3578" s="0"/>
      <c r="GH3578" s="0"/>
      <c r="GI3578" s="0"/>
      <c r="GJ3578" s="0"/>
      <c r="GK3578" s="0"/>
      <c r="GL3578" s="0"/>
      <c r="GM3578" s="0"/>
      <c r="GN3578" s="0"/>
      <c r="GO3578" s="0"/>
      <c r="GP3578" s="0"/>
      <c r="GQ3578" s="0"/>
      <c r="GR3578" s="0"/>
      <c r="GS3578" s="0"/>
      <c r="GT3578" s="0"/>
      <c r="GU3578" s="0"/>
      <c r="GV3578" s="0"/>
      <c r="GW3578" s="0"/>
      <c r="GX3578" s="0"/>
      <c r="GY3578" s="0"/>
      <c r="GZ3578" s="0"/>
      <c r="HA3578" s="0"/>
      <c r="HB3578" s="0"/>
      <c r="HC3578" s="0"/>
      <c r="HD3578" s="0"/>
      <c r="HE3578" s="0"/>
      <c r="HF3578" s="0"/>
      <c r="HG3578" s="0"/>
      <c r="HH3578" s="0"/>
      <c r="HI3578" s="0"/>
      <c r="HJ3578" s="0"/>
      <c r="HK3578" s="0"/>
      <c r="HL3578" s="0"/>
      <c r="HM3578" s="0"/>
      <c r="HN3578" s="0"/>
      <c r="HO3578" s="0"/>
      <c r="HP3578" s="0"/>
      <c r="HQ3578" s="0"/>
      <c r="HR3578" s="0"/>
      <c r="HS3578" s="0"/>
      <c r="HT3578" s="0"/>
      <c r="HU3578" s="0"/>
      <c r="HV3578" s="0"/>
      <c r="HW3578" s="0"/>
      <c r="HX3578" s="0"/>
      <c r="HY3578" s="0"/>
      <c r="HZ3578" s="0"/>
      <c r="IA3578" s="0"/>
      <c r="IB3578" s="0"/>
      <c r="IC3578" s="0"/>
      <c r="ID3578" s="0"/>
      <c r="IE3578" s="0"/>
      <c r="IF3578" s="0"/>
      <c r="IG3578" s="0"/>
      <c r="IH3578" s="0"/>
      <c r="II3578" s="0"/>
      <c r="IJ3578" s="0"/>
      <c r="IK3578" s="0"/>
      <c r="IL3578" s="0"/>
      <c r="IM3578" s="0"/>
      <c r="IN3578" s="0"/>
      <c r="IO3578" s="0"/>
      <c r="IP3578" s="0"/>
      <c r="IQ3578" s="0"/>
      <c r="IR3578" s="0"/>
      <c r="IS3578" s="0"/>
      <c r="IT3578" s="0"/>
      <c r="IU3578" s="0"/>
      <c r="IV3578" s="0"/>
      <c r="IW3578" s="0"/>
      <c r="IX3578" s="0"/>
      <c r="IY3578" s="0"/>
      <c r="IZ3578" s="0"/>
      <c r="AMH3578" s="13"/>
    </row>
    <row r="3579" customFormat="false" ht="13.8" hidden="false" customHeight="false" outlineLevel="0" collapsed="false">
      <c r="A3579" s="16" t="n">
        <v>40501124</v>
      </c>
      <c r="B3579" s="17" t="s">
        <v>3608</v>
      </c>
      <c r="C3579" s="16"/>
      <c r="D3579" s="18"/>
      <c r="E3579" s="16" t="s">
        <v>39</v>
      </c>
      <c r="F3579" s="19" t="n">
        <f aca="false">IF(C3579="",VLOOKUP(E3579,'PORTE E UCO'!$A$5:$D$46,4,0),VLOOKUP(E3579,'PORTE E UCO'!$A$5:$D$46,4,0)*C3579)</f>
        <v>52.984668</v>
      </c>
      <c r="G3579" s="20"/>
      <c r="H3579" s="21" t="n">
        <f aca="false">G3579*$R$2</f>
        <v>0</v>
      </c>
      <c r="I3579" s="16" t="n">
        <v>0</v>
      </c>
      <c r="J3579" s="22" t="str">
        <f aca="false">IF(I3579&gt;=1,F3579*$J$2,"")</f>
        <v/>
      </c>
      <c r="K3579" s="22" t="str">
        <f aca="false">IF(I3579&gt;=2,F3579*$K$2,"")</f>
        <v/>
      </c>
      <c r="L3579" s="22" t="str">
        <f aca="false">IF(I3579&gt;=3,F3579*$L$2,"")</f>
        <v/>
      </c>
      <c r="M3579" s="22" t="str">
        <f aca="false">IF(I3579&gt;=4,F3579*$M$2,"")</f>
        <v/>
      </c>
      <c r="N3579" s="16" t="n">
        <v>0</v>
      </c>
      <c r="O3579" s="16" t="n">
        <v>0</v>
      </c>
      <c r="P3579" s="23" t="n">
        <v>0</v>
      </c>
      <c r="Q3579" s="22"/>
      <c r="R3579" s="38"/>
      <c r="S3579" s="25" t="n">
        <f aca="false">SUM(F3579,H3579,J3579,K3579,L3579,M3579)</f>
        <v>52.984668</v>
      </c>
      <c r="T3579" s="25" t="n">
        <f aca="false">SUM(F3579,H3579,J3579,K3579,L3579,M3579,Q3579)</f>
        <v>52.984668</v>
      </c>
      <c r="U3579" s="0"/>
      <c r="V3579" s="0"/>
      <c r="W3579" s="0"/>
      <c r="X3579" s="0"/>
      <c r="Y3579" s="0"/>
      <c r="Z3579" s="0"/>
      <c r="AA3579" s="0"/>
      <c r="AB3579" s="0"/>
      <c r="AC3579" s="0"/>
      <c r="AD3579" s="0"/>
      <c r="AE3579" s="0"/>
      <c r="AF3579" s="0"/>
      <c r="AG3579" s="0"/>
      <c r="AH3579" s="0"/>
      <c r="AI3579" s="0"/>
      <c r="AJ3579" s="0"/>
      <c r="AK3579" s="0"/>
      <c r="AL3579" s="0"/>
      <c r="AM3579" s="0"/>
      <c r="AN3579" s="0"/>
      <c r="AO3579" s="0"/>
      <c r="AP3579" s="0"/>
      <c r="AQ3579" s="0"/>
      <c r="AR3579" s="0"/>
      <c r="AS3579" s="0"/>
      <c r="AT3579" s="0"/>
      <c r="AU3579" s="0"/>
      <c r="AV3579" s="0"/>
      <c r="AW3579" s="0"/>
      <c r="AX3579" s="0"/>
      <c r="AY3579" s="0"/>
      <c r="AZ3579" s="0"/>
      <c r="BA3579" s="0"/>
      <c r="BB3579" s="0"/>
      <c r="BC3579" s="0"/>
      <c r="BD3579" s="0"/>
      <c r="BE3579" s="0"/>
      <c r="BF3579" s="0"/>
      <c r="BG3579" s="0"/>
      <c r="BH3579" s="0"/>
      <c r="BI3579" s="0"/>
      <c r="BJ3579" s="0"/>
      <c r="BK3579" s="0"/>
      <c r="BL3579" s="0"/>
      <c r="BM3579" s="0"/>
      <c r="BN3579" s="0"/>
      <c r="BO3579" s="0"/>
      <c r="BP3579" s="0"/>
      <c r="BQ3579" s="0"/>
      <c r="BR3579" s="0"/>
      <c r="BS3579" s="0"/>
      <c r="BT3579" s="0"/>
      <c r="BU3579" s="0"/>
      <c r="BV3579" s="0"/>
      <c r="BW3579" s="0"/>
      <c r="BX3579" s="0"/>
      <c r="BY3579" s="0"/>
      <c r="BZ3579" s="0"/>
      <c r="CA3579" s="0"/>
      <c r="CB3579" s="0"/>
      <c r="CC3579" s="0"/>
      <c r="CD3579" s="0"/>
      <c r="CE3579" s="0"/>
      <c r="CF3579" s="0"/>
      <c r="CG3579" s="0"/>
      <c r="CH3579" s="0"/>
      <c r="CI3579" s="0"/>
      <c r="CJ3579" s="0"/>
      <c r="CK3579" s="0"/>
      <c r="CL3579" s="0"/>
      <c r="CM3579" s="0"/>
      <c r="CN3579" s="0"/>
      <c r="CO3579" s="0"/>
      <c r="CP3579" s="0"/>
      <c r="CQ3579" s="0"/>
      <c r="CR3579" s="0"/>
      <c r="CS3579" s="0"/>
      <c r="CT3579" s="0"/>
      <c r="CU3579" s="0"/>
      <c r="CV3579" s="0"/>
      <c r="CW3579" s="0"/>
      <c r="CX3579" s="0"/>
      <c r="CY3579" s="0"/>
      <c r="CZ3579" s="0"/>
      <c r="DA3579" s="0"/>
      <c r="DB3579" s="0"/>
      <c r="DC3579" s="0"/>
      <c r="DD3579" s="0"/>
      <c r="DE3579" s="0"/>
      <c r="DF3579" s="0"/>
      <c r="DG3579" s="0"/>
      <c r="DH3579" s="0"/>
      <c r="DI3579" s="0"/>
      <c r="DJ3579" s="0"/>
      <c r="DK3579" s="0"/>
      <c r="DL3579" s="0"/>
      <c r="DM3579" s="0"/>
      <c r="DN3579" s="0"/>
      <c r="DO3579" s="0"/>
      <c r="DP3579" s="0"/>
      <c r="DQ3579" s="0"/>
      <c r="DR3579" s="0"/>
      <c r="DS3579" s="0"/>
      <c r="DT3579" s="0"/>
      <c r="DU3579" s="0"/>
      <c r="DV3579" s="0"/>
      <c r="DW3579" s="0"/>
      <c r="DX3579" s="0"/>
      <c r="DY3579" s="0"/>
      <c r="DZ3579" s="0"/>
      <c r="EA3579" s="0"/>
      <c r="EB3579" s="0"/>
      <c r="EC3579" s="0"/>
      <c r="ED3579" s="0"/>
      <c r="EE3579" s="0"/>
      <c r="EF3579" s="0"/>
      <c r="EG3579" s="0"/>
      <c r="EH3579" s="0"/>
      <c r="EI3579" s="0"/>
      <c r="EJ3579" s="0"/>
      <c r="EK3579" s="0"/>
      <c r="EL3579" s="0"/>
      <c r="EM3579" s="0"/>
      <c r="EN3579" s="0"/>
      <c r="EO3579" s="0"/>
      <c r="EP3579" s="0"/>
      <c r="EQ3579" s="0"/>
      <c r="ER3579" s="0"/>
      <c r="ES3579" s="0"/>
      <c r="ET3579" s="0"/>
      <c r="EU3579" s="0"/>
      <c r="EV3579" s="0"/>
      <c r="EW3579" s="0"/>
      <c r="EX3579" s="0"/>
      <c r="EY3579" s="0"/>
      <c r="EZ3579" s="0"/>
      <c r="FA3579" s="0"/>
      <c r="FB3579" s="0"/>
      <c r="FC3579" s="0"/>
      <c r="FD3579" s="0"/>
      <c r="FE3579" s="0"/>
      <c r="FF3579" s="0"/>
      <c r="FG3579" s="0"/>
      <c r="FH3579" s="0"/>
      <c r="FI3579" s="0"/>
      <c r="FJ3579" s="0"/>
      <c r="FK3579" s="0"/>
      <c r="FL3579" s="0"/>
      <c r="FM3579" s="0"/>
      <c r="FN3579" s="0"/>
      <c r="FO3579" s="0"/>
      <c r="FP3579" s="0"/>
      <c r="FQ3579" s="0"/>
      <c r="FR3579" s="0"/>
      <c r="FS3579" s="0"/>
      <c r="FT3579" s="0"/>
      <c r="FU3579" s="0"/>
      <c r="FV3579" s="0"/>
      <c r="FW3579" s="0"/>
      <c r="FX3579" s="0"/>
      <c r="FY3579" s="0"/>
      <c r="FZ3579" s="0"/>
      <c r="GA3579" s="0"/>
      <c r="GB3579" s="0"/>
      <c r="GC3579" s="0"/>
      <c r="GD3579" s="0"/>
      <c r="GE3579" s="0"/>
      <c r="GF3579" s="0"/>
      <c r="GG3579" s="0"/>
      <c r="GH3579" s="0"/>
      <c r="GI3579" s="0"/>
      <c r="GJ3579" s="0"/>
      <c r="GK3579" s="0"/>
      <c r="GL3579" s="0"/>
      <c r="GM3579" s="0"/>
      <c r="GN3579" s="0"/>
      <c r="GO3579" s="0"/>
      <c r="GP3579" s="0"/>
      <c r="GQ3579" s="0"/>
      <c r="GR3579" s="0"/>
      <c r="GS3579" s="0"/>
      <c r="GT3579" s="0"/>
      <c r="GU3579" s="0"/>
      <c r="GV3579" s="0"/>
      <c r="GW3579" s="0"/>
      <c r="GX3579" s="0"/>
      <c r="GY3579" s="0"/>
      <c r="GZ3579" s="0"/>
      <c r="HA3579" s="0"/>
      <c r="HB3579" s="0"/>
      <c r="HC3579" s="0"/>
      <c r="HD3579" s="0"/>
      <c r="HE3579" s="0"/>
      <c r="HF3579" s="0"/>
      <c r="HG3579" s="0"/>
      <c r="HH3579" s="0"/>
      <c r="HI3579" s="0"/>
      <c r="HJ3579" s="0"/>
      <c r="HK3579" s="0"/>
      <c r="HL3579" s="0"/>
      <c r="HM3579" s="0"/>
      <c r="HN3579" s="0"/>
      <c r="HO3579" s="0"/>
      <c r="HP3579" s="0"/>
      <c r="HQ3579" s="0"/>
      <c r="HR3579" s="0"/>
      <c r="HS3579" s="0"/>
      <c r="HT3579" s="0"/>
      <c r="HU3579" s="0"/>
      <c r="HV3579" s="0"/>
      <c r="HW3579" s="0"/>
      <c r="HX3579" s="0"/>
      <c r="HY3579" s="0"/>
      <c r="HZ3579" s="0"/>
      <c r="IA3579" s="0"/>
      <c r="IB3579" s="0"/>
      <c r="IC3579" s="0"/>
      <c r="ID3579" s="0"/>
      <c r="IE3579" s="0"/>
      <c r="IF3579" s="0"/>
      <c r="IG3579" s="0"/>
      <c r="IH3579" s="0"/>
      <c r="II3579" s="0"/>
      <c r="IJ3579" s="0"/>
      <c r="IK3579" s="0"/>
      <c r="IL3579" s="0"/>
      <c r="IM3579" s="0"/>
      <c r="IN3579" s="0"/>
      <c r="IO3579" s="0"/>
      <c r="IP3579" s="0"/>
      <c r="IQ3579" s="0"/>
      <c r="IR3579" s="0"/>
      <c r="IS3579" s="0"/>
      <c r="IT3579" s="0"/>
      <c r="IU3579" s="0"/>
      <c r="IV3579" s="0"/>
      <c r="IW3579" s="0"/>
      <c r="IX3579" s="0"/>
      <c r="IY3579" s="0"/>
      <c r="IZ3579" s="0"/>
      <c r="AMH3579" s="13"/>
    </row>
    <row r="3580" customFormat="false" ht="13.8" hidden="false" customHeight="false" outlineLevel="0" collapsed="false">
      <c r="A3580" s="27" t="n">
        <v>40501132</v>
      </c>
      <c r="B3580" s="28" t="s">
        <v>3609</v>
      </c>
      <c r="C3580" s="27"/>
      <c r="D3580" s="29"/>
      <c r="E3580" s="27" t="s">
        <v>39</v>
      </c>
      <c r="F3580" s="19" t="n">
        <f aca="false">IF(C3580="",VLOOKUP(E3580,'PORTE E UCO'!$A$5:$D$46,4,0),VLOOKUP(E3580,'PORTE E UCO'!$A$5:$D$46,4,0)*C3580)</f>
        <v>52.984668</v>
      </c>
      <c r="G3580" s="30"/>
      <c r="H3580" s="21" t="n">
        <f aca="false">G3580*$R$2</f>
        <v>0</v>
      </c>
      <c r="I3580" s="27" t="n">
        <v>0</v>
      </c>
      <c r="J3580" s="22" t="str">
        <f aca="false">IF(I3580&gt;=1,F3580*$J$2,"")</f>
        <v/>
      </c>
      <c r="K3580" s="22" t="str">
        <f aca="false">IF(I3580&gt;=2,F3580*$K$2,"")</f>
        <v/>
      </c>
      <c r="L3580" s="22" t="str">
        <f aca="false">IF(I3580&gt;=3,F3580*$L$2,"")</f>
        <v/>
      </c>
      <c r="M3580" s="22" t="str">
        <f aca="false">IF(I3580&gt;=4,F3580*$M$2,"")</f>
        <v/>
      </c>
      <c r="N3580" s="27" t="n">
        <v>0</v>
      </c>
      <c r="O3580" s="27" t="n">
        <v>0</v>
      </c>
      <c r="P3580" s="31" t="n">
        <v>0</v>
      </c>
      <c r="Q3580" s="32"/>
      <c r="R3580" s="38"/>
      <c r="S3580" s="25" t="n">
        <f aca="false">SUM(F3580,H3580,J3580,K3580,L3580,M3580)</f>
        <v>52.984668</v>
      </c>
      <c r="T3580" s="25" t="n">
        <f aca="false">SUM(F3580,H3580,J3580,K3580,L3580,M3580,Q3580)</f>
        <v>52.984668</v>
      </c>
      <c r="U3580" s="0"/>
      <c r="V3580" s="0"/>
      <c r="W3580" s="0"/>
      <c r="X3580" s="0"/>
      <c r="Y3580" s="0"/>
      <c r="Z3580" s="0"/>
      <c r="AA3580" s="0"/>
      <c r="AB3580" s="0"/>
      <c r="AC3580" s="0"/>
      <c r="AD3580" s="0"/>
      <c r="AE3580" s="0"/>
      <c r="AF3580" s="0"/>
      <c r="AG3580" s="0"/>
      <c r="AH3580" s="0"/>
      <c r="AI3580" s="0"/>
      <c r="AJ3580" s="0"/>
      <c r="AK3580" s="0"/>
      <c r="AL3580" s="0"/>
      <c r="AM3580" s="0"/>
      <c r="AN3580" s="0"/>
      <c r="AO3580" s="0"/>
      <c r="AP3580" s="0"/>
      <c r="AQ3580" s="0"/>
      <c r="AR3580" s="0"/>
      <c r="AS3580" s="0"/>
      <c r="AT3580" s="0"/>
      <c r="AU3580" s="0"/>
      <c r="AV3580" s="0"/>
      <c r="AW3580" s="0"/>
      <c r="AX3580" s="0"/>
      <c r="AY3580" s="0"/>
      <c r="AZ3580" s="0"/>
      <c r="BA3580" s="0"/>
      <c r="BB3580" s="0"/>
      <c r="BC3580" s="0"/>
      <c r="BD3580" s="0"/>
      <c r="BE3580" s="0"/>
      <c r="BF3580" s="0"/>
      <c r="BG3580" s="0"/>
      <c r="BH3580" s="0"/>
      <c r="BI3580" s="0"/>
      <c r="BJ3580" s="0"/>
      <c r="BK3580" s="0"/>
      <c r="BL3580" s="0"/>
      <c r="BM3580" s="0"/>
      <c r="BN3580" s="0"/>
      <c r="BO3580" s="0"/>
      <c r="BP3580" s="0"/>
      <c r="BQ3580" s="0"/>
      <c r="BR3580" s="0"/>
      <c r="BS3580" s="0"/>
      <c r="BT3580" s="0"/>
      <c r="BU3580" s="0"/>
      <c r="BV3580" s="0"/>
      <c r="BW3580" s="0"/>
      <c r="BX3580" s="0"/>
      <c r="BY3580" s="0"/>
      <c r="BZ3580" s="0"/>
      <c r="CA3580" s="0"/>
      <c r="CB3580" s="0"/>
      <c r="CC3580" s="0"/>
      <c r="CD3580" s="0"/>
      <c r="CE3580" s="0"/>
      <c r="CF3580" s="0"/>
      <c r="CG3580" s="0"/>
      <c r="CH3580" s="0"/>
      <c r="CI3580" s="0"/>
      <c r="CJ3580" s="0"/>
      <c r="CK3580" s="0"/>
      <c r="CL3580" s="0"/>
      <c r="CM3580" s="0"/>
      <c r="CN3580" s="0"/>
      <c r="CO3580" s="0"/>
      <c r="CP3580" s="0"/>
      <c r="CQ3580" s="0"/>
      <c r="CR3580" s="0"/>
      <c r="CS3580" s="0"/>
      <c r="CT3580" s="0"/>
      <c r="CU3580" s="0"/>
      <c r="CV3580" s="0"/>
      <c r="CW3580" s="0"/>
      <c r="CX3580" s="0"/>
      <c r="CY3580" s="0"/>
      <c r="CZ3580" s="0"/>
      <c r="DA3580" s="0"/>
      <c r="DB3580" s="0"/>
      <c r="DC3580" s="0"/>
      <c r="DD3580" s="0"/>
      <c r="DE3580" s="0"/>
      <c r="DF3580" s="0"/>
      <c r="DG3580" s="0"/>
      <c r="DH3580" s="0"/>
      <c r="DI3580" s="0"/>
      <c r="DJ3580" s="0"/>
      <c r="DK3580" s="0"/>
      <c r="DL3580" s="0"/>
      <c r="DM3580" s="0"/>
      <c r="DN3580" s="0"/>
      <c r="DO3580" s="0"/>
      <c r="DP3580" s="0"/>
      <c r="DQ3580" s="0"/>
      <c r="DR3580" s="0"/>
      <c r="DS3580" s="0"/>
      <c r="DT3580" s="0"/>
      <c r="DU3580" s="0"/>
      <c r="DV3580" s="0"/>
      <c r="DW3580" s="0"/>
      <c r="DX3580" s="0"/>
      <c r="DY3580" s="0"/>
      <c r="DZ3580" s="0"/>
      <c r="EA3580" s="0"/>
      <c r="EB3580" s="0"/>
      <c r="EC3580" s="0"/>
      <c r="ED3580" s="0"/>
      <c r="EE3580" s="0"/>
      <c r="EF3580" s="0"/>
      <c r="EG3580" s="0"/>
      <c r="EH3580" s="0"/>
      <c r="EI3580" s="0"/>
      <c r="EJ3580" s="0"/>
      <c r="EK3580" s="0"/>
      <c r="EL3580" s="0"/>
      <c r="EM3580" s="0"/>
      <c r="EN3580" s="0"/>
      <c r="EO3580" s="0"/>
      <c r="EP3580" s="0"/>
      <c r="EQ3580" s="0"/>
      <c r="ER3580" s="0"/>
      <c r="ES3580" s="0"/>
      <c r="ET3580" s="0"/>
      <c r="EU3580" s="0"/>
      <c r="EV3580" s="0"/>
      <c r="EW3580" s="0"/>
      <c r="EX3580" s="0"/>
      <c r="EY3580" s="0"/>
      <c r="EZ3580" s="0"/>
      <c r="FA3580" s="0"/>
      <c r="FB3580" s="0"/>
      <c r="FC3580" s="0"/>
      <c r="FD3580" s="0"/>
      <c r="FE3580" s="0"/>
      <c r="FF3580" s="0"/>
      <c r="FG3580" s="0"/>
      <c r="FH3580" s="0"/>
      <c r="FI3580" s="0"/>
      <c r="FJ3580" s="0"/>
      <c r="FK3580" s="0"/>
      <c r="FL3580" s="0"/>
      <c r="FM3580" s="0"/>
      <c r="FN3580" s="0"/>
      <c r="FO3580" s="0"/>
      <c r="FP3580" s="0"/>
      <c r="FQ3580" s="0"/>
      <c r="FR3580" s="0"/>
      <c r="FS3580" s="0"/>
      <c r="FT3580" s="0"/>
      <c r="FU3580" s="0"/>
      <c r="FV3580" s="0"/>
      <c r="FW3580" s="0"/>
      <c r="FX3580" s="0"/>
      <c r="FY3580" s="0"/>
      <c r="FZ3580" s="0"/>
      <c r="GA3580" s="0"/>
      <c r="GB3580" s="0"/>
      <c r="GC3580" s="0"/>
      <c r="GD3580" s="0"/>
      <c r="GE3580" s="0"/>
      <c r="GF3580" s="0"/>
      <c r="GG3580" s="0"/>
      <c r="GH3580" s="0"/>
      <c r="GI3580" s="0"/>
      <c r="GJ3580" s="0"/>
      <c r="GK3580" s="0"/>
      <c r="GL3580" s="0"/>
      <c r="GM3580" s="0"/>
      <c r="GN3580" s="0"/>
      <c r="GO3580" s="0"/>
      <c r="GP3580" s="0"/>
      <c r="GQ3580" s="0"/>
      <c r="GR3580" s="0"/>
      <c r="GS3580" s="0"/>
      <c r="GT3580" s="0"/>
      <c r="GU3580" s="0"/>
      <c r="GV3580" s="0"/>
      <c r="GW3580" s="0"/>
      <c r="GX3580" s="0"/>
      <c r="GY3580" s="0"/>
      <c r="GZ3580" s="0"/>
      <c r="HA3580" s="0"/>
      <c r="HB3580" s="0"/>
      <c r="HC3580" s="0"/>
      <c r="HD3580" s="0"/>
      <c r="HE3580" s="0"/>
      <c r="HF3580" s="0"/>
      <c r="HG3580" s="0"/>
      <c r="HH3580" s="0"/>
      <c r="HI3580" s="0"/>
      <c r="HJ3580" s="0"/>
      <c r="HK3580" s="0"/>
      <c r="HL3580" s="0"/>
      <c r="HM3580" s="0"/>
      <c r="HN3580" s="0"/>
      <c r="HO3580" s="0"/>
      <c r="HP3580" s="0"/>
      <c r="HQ3580" s="0"/>
      <c r="HR3580" s="0"/>
      <c r="HS3580" s="0"/>
      <c r="HT3580" s="0"/>
      <c r="HU3580" s="0"/>
      <c r="HV3580" s="0"/>
      <c r="HW3580" s="0"/>
      <c r="HX3580" s="0"/>
      <c r="HY3580" s="0"/>
      <c r="HZ3580" s="0"/>
      <c r="IA3580" s="0"/>
      <c r="IB3580" s="0"/>
      <c r="IC3580" s="0"/>
      <c r="ID3580" s="0"/>
      <c r="IE3580" s="0"/>
      <c r="IF3580" s="0"/>
      <c r="IG3580" s="0"/>
      <c r="IH3580" s="0"/>
      <c r="II3580" s="0"/>
      <c r="IJ3580" s="0"/>
      <c r="IK3580" s="0"/>
      <c r="IL3580" s="0"/>
      <c r="IM3580" s="0"/>
      <c r="IN3580" s="0"/>
      <c r="IO3580" s="0"/>
      <c r="IP3580" s="0"/>
      <c r="IQ3580" s="0"/>
      <c r="IR3580" s="0"/>
      <c r="IS3580" s="0"/>
      <c r="IT3580" s="0"/>
      <c r="IU3580" s="0"/>
      <c r="IV3580" s="0"/>
      <c r="IW3580" s="0"/>
      <c r="IX3580" s="0"/>
      <c r="IY3580" s="0"/>
      <c r="IZ3580" s="0"/>
      <c r="AMH3580" s="13"/>
    </row>
    <row r="3581" customFormat="false" ht="13.8" hidden="false" customHeight="false" outlineLevel="0" collapsed="false">
      <c r="A3581" s="16" t="n">
        <v>40501140</v>
      </c>
      <c r="B3581" s="17" t="s">
        <v>3610</v>
      </c>
      <c r="C3581" s="16"/>
      <c r="D3581" s="18"/>
      <c r="E3581" s="16" t="s">
        <v>37</v>
      </c>
      <c r="F3581" s="19" t="n">
        <f aca="false">IF(C3581="",VLOOKUP(E3581,'PORTE E UCO'!$A$5:$D$46,4,0),VLOOKUP(E3581,'PORTE E UCO'!$A$5:$D$46,4,0)*C3581)</f>
        <v>192.437794</v>
      </c>
      <c r="G3581" s="20"/>
      <c r="H3581" s="21" t="n">
        <f aca="false">G3581*$R$2</f>
        <v>0</v>
      </c>
      <c r="I3581" s="16" t="n">
        <v>0</v>
      </c>
      <c r="J3581" s="22" t="str">
        <f aca="false">IF(I3581&gt;=1,F3581*$J$2,"")</f>
        <v/>
      </c>
      <c r="K3581" s="22" t="str">
        <f aca="false">IF(I3581&gt;=2,F3581*$K$2,"")</f>
        <v/>
      </c>
      <c r="L3581" s="22" t="str">
        <f aca="false">IF(I3581&gt;=3,F3581*$L$2,"")</f>
        <v/>
      </c>
      <c r="M3581" s="22" t="str">
        <f aca="false">IF(I3581&gt;=4,F3581*$M$2,"")</f>
        <v/>
      </c>
      <c r="N3581" s="16" t="n">
        <v>0</v>
      </c>
      <c r="O3581" s="16" t="n">
        <v>0</v>
      </c>
      <c r="P3581" s="23" t="n">
        <v>0</v>
      </c>
      <c r="Q3581" s="22"/>
      <c r="R3581" s="38"/>
      <c r="S3581" s="25" t="n">
        <f aca="false">SUM(F3581,H3581,J3581,K3581,L3581,M3581)</f>
        <v>192.437794</v>
      </c>
      <c r="T3581" s="25" t="n">
        <f aca="false">SUM(F3581,H3581,J3581,K3581,L3581,M3581,Q3581)</f>
        <v>192.437794</v>
      </c>
      <c r="U3581" s="0"/>
      <c r="V3581" s="0"/>
      <c r="W3581" s="0"/>
      <c r="X3581" s="0"/>
      <c r="Y3581" s="0"/>
      <c r="Z3581" s="0"/>
      <c r="AA3581" s="0"/>
      <c r="AB3581" s="0"/>
      <c r="AC3581" s="0"/>
      <c r="AD3581" s="0"/>
      <c r="AE3581" s="0"/>
      <c r="AF3581" s="0"/>
      <c r="AG3581" s="0"/>
      <c r="AH3581" s="0"/>
      <c r="AI3581" s="0"/>
      <c r="AJ3581" s="0"/>
      <c r="AK3581" s="0"/>
      <c r="AL3581" s="0"/>
      <c r="AM3581" s="0"/>
      <c r="AN3581" s="0"/>
      <c r="AO3581" s="0"/>
      <c r="AP3581" s="0"/>
      <c r="AQ3581" s="0"/>
      <c r="AR3581" s="0"/>
      <c r="AS3581" s="0"/>
      <c r="AT3581" s="0"/>
      <c r="AU3581" s="0"/>
      <c r="AV3581" s="0"/>
      <c r="AW3581" s="0"/>
      <c r="AX3581" s="0"/>
      <c r="AY3581" s="0"/>
      <c r="AZ3581" s="0"/>
      <c r="BA3581" s="0"/>
      <c r="BB3581" s="0"/>
      <c r="BC3581" s="0"/>
      <c r="BD3581" s="0"/>
      <c r="BE3581" s="0"/>
      <c r="BF3581" s="0"/>
      <c r="BG3581" s="0"/>
      <c r="BH3581" s="0"/>
      <c r="BI3581" s="0"/>
      <c r="BJ3581" s="0"/>
      <c r="BK3581" s="0"/>
      <c r="BL3581" s="0"/>
      <c r="BM3581" s="0"/>
      <c r="BN3581" s="0"/>
      <c r="BO3581" s="0"/>
      <c r="BP3581" s="0"/>
      <c r="BQ3581" s="0"/>
      <c r="BR3581" s="0"/>
      <c r="BS3581" s="0"/>
      <c r="BT3581" s="0"/>
      <c r="BU3581" s="0"/>
      <c r="BV3581" s="0"/>
      <c r="BW3581" s="0"/>
      <c r="BX3581" s="0"/>
      <c r="BY3581" s="0"/>
      <c r="BZ3581" s="0"/>
      <c r="CA3581" s="0"/>
      <c r="CB3581" s="0"/>
      <c r="CC3581" s="0"/>
      <c r="CD3581" s="0"/>
      <c r="CE3581" s="0"/>
      <c r="CF3581" s="0"/>
      <c r="CG3581" s="0"/>
      <c r="CH3581" s="0"/>
      <c r="CI3581" s="0"/>
      <c r="CJ3581" s="0"/>
      <c r="CK3581" s="0"/>
      <c r="CL3581" s="0"/>
      <c r="CM3581" s="0"/>
      <c r="CN3581" s="0"/>
      <c r="CO3581" s="0"/>
      <c r="CP3581" s="0"/>
      <c r="CQ3581" s="0"/>
      <c r="CR3581" s="0"/>
      <c r="CS3581" s="0"/>
      <c r="CT3581" s="0"/>
      <c r="CU3581" s="0"/>
      <c r="CV3581" s="0"/>
      <c r="CW3581" s="0"/>
      <c r="CX3581" s="0"/>
      <c r="CY3581" s="0"/>
      <c r="CZ3581" s="0"/>
      <c r="DA3581" s="0"/>
      <c r="DB3581" s="0"/>
      <c r="DC3581" s="0"/>
      <c r="DD3581" s="0"/>
      <c r="DE3581" s="0"/>
      <c r="DF3581" s="0"/>
      <c r="DG3581" s="0"/>
      <c r="DH3581" s="0"/>
      <c r="DI3581" s="0"/>
      <c r="DJ3581" s="0"/>
      <c r="DK3581" s="0"/>
      <c r="DL3581" s="0"/>
      <c r="DM3581" s="0"/>
      <c r="DN3581" s="0"/>
      <c r="DO3581" s="0"/>
      <c r="DP3581" s="0"/>
      <c r="DQ3581" s="0"/>
      <c r="DR3581" s="0"/>
      <c r="DS3581" s="0"/>
      <c r="DT3581" s="0"/>
      <c r="DU3581" s="0"/>
      <c r="DV3581" s="0"/>
      <c r="DW3581" s="0"/>
      <c r="DX3581" s="0"/>
      <c r="DY3581" s="0"/>
      <c r="DZ3581" s="0"/>
      <c r="EA3581" s="0"/>
      <c r="EB3581" s="0"/>
      <c r="EC3581" s="0"/>
      <c r="ED3581" s="0"/>
      <c r="EE3581" s="0"/>
      <c r="EF3581" s="0"/>
      <c r="EG3581" s="0"/>
      <c r="EH3581" s="0"/>
      <c r="EI3581" s="0"/>
      <c r="EJ3581" s="0"/>
      <c r="EK3581" s="0"/>
      <c r="EL3581" s="0"/>
      <c r="EM3581" s="0"/>
      <c r="EN3581" s="0"/>
      <c r="EO3581" s="0"/>
      <c r="EP3581" s="0"/>
      <c r="EQ3581" s="0"/>
      <c r="ER3581" s="0"/>
      <c r="ES3581" s="0"/>
      <c r="ET3581" s="0"/>
      <c r="EU3581" s="0"/>
      <c r="EV3581" s="0"/>
      <c r="EW3581" s="0"/>
      <c r="EX3581" s="0"/>
      <c r="EY3581" s="0"/>
      <c r="EZ3581" s="0"/>
      <c r="FA3581" s="0"/>
      <c r="FB3581" s="0"/>
      <c r="FC3581" s="0"/>
      <c r="FD3581" s="0"/>
      <c r="FE3581" s="0"/>
      <c r="FF3581" s="0"/>
      <c r="FG3581" s="0"/>
      <c r="FH3581" s="0"/>
      <c r="FI3581" s="0"/>
      <c r="FJ3581" s="0"/>
      <c r="FK3581" s="0"/>
      <c r="FL3581" s="0"/>
      <c r="FM3581" s="0"/>
      <c r="FN3581" s="0"/>
      <c r="FO3581" s="0"/>
      <c r="FP3581" s="0"/>
      <c r="FQ3581" s="0"/>
      <c r="FR3581" s="0"/>
      <c r="FS3581" s="0"/>
      <c r="FT3581" s="0"/>
      <c r="FU3581" s="0"/>
      <c r="FV3581" s="0"/>
      <c r="FW3581" s="0"/>
      <c r="FX3581" s="0"/>
      <c r="FY3581" s="0"/>
      <c r="FZ3581" s="0"/>
      <c r="GA3581" s="0"/>
      <c r="GB3581" s="0"/>
      <c r="GC3581" s="0"/>
      <c r="GD3581" s="0"/>
      <c r="GE3581" s="0"/>
      <c r="GF3581" s="0"/>
      <c r="GG3581" s="0"/>
      <c r="GH3581" s="0"/>
      <c r="GI3581" s="0"/>
      <c r="GJ3581" s="0"/>
      <c r="GK3581" s="0"/>
      <c r="GL3581" s="0"/>
      <c r="GM3581" s="0"/>
      <c r="GN3581" s="0"/>
      <c r="GO3581" s="0"/>
      <c r="GP3581" s="0"/>
      <c r="GQ3581" s="0"/>
      <c r="GR3581" s="0"/>
      <c r="GS3581" s="0"/>
      <c r="GT3581" s="0"/>
      <c r="GU3581" s="0"/>
      <c r="GV3581" s="0"/>
      <c r="GW3581" s="0"/>
      <c r="GX3581" s="0"/>
      <c r="GY3581" s="0"/>
      <c r="GZ3581" s="0"/>
      <c r="HA3581" s="0"/>
      <c r="HB3581" s="0"/>
      <c r="HC3581" s="0"/>
      <c r="HD3581" s="0"/>
      <c r="HE3581" s="0"/>
      <c r="HF3581" s="0"/>
      <c r="HG3581" s="0"/>
      <c r="HH3581" s="0"/>
      <c r="HI3581" s="0"/>
      <c r="HJ3581" s="0"/>
      <c r="HK3581" s="0"/>
      <c r="HL3581" s="0"/>
      <c r="HM3581" s="0"/>
      <c r="HN3581" s="0"/>
      <c r="HO3581" s="0"/>
      <c r="HP3581" s="0"/>
      <c r="HQ3581" s="0"/>
      <c r="HR3581" s="0"/>
      <c r="HS3581" s="0"/>
      <c r="HT3581" s="0"/>
      <c r="HU3581" s="0"/>
      <c r="HV3581" s="0"/>
      <c r="HW3581" s="0"/>
      <c r="HX3581" s="0"/>
      <c r="HY3581" s="0"/>
      <c r="HZ3581" s="0"/>
      <c r="IA3581" s="0"/>
      <c r="IB3581" s="0"/>
      <c r="IC3581" s="0"/>
      <c r="ID3581" s="0"/>
      <c r="IE3581" s="0"/>
      <c r="IF3581" s="0"/>
      <c r="IG3581" s="0"/>
      <c r="IH3581" s="0"/>
      <c r="II3581" s="0"/>
      <c r="IJ3581" s="0"/>
      <c r="IK3581" s="0"/>
      <c r="IL3581" s="0"/>
      <c r="IM3581" s="0"/>
      <c r="IN3581" s="0"/>
      <c r="IO3581" s="0"/>
      <c r="IP3581" s="0"/>
      <c r="IQ3581" s="0"/>
      <c r="IR3581" s="0"/>
      <c r="IS3581" s="0"/>
      <c r="IT3581" s="0"/>
      <c r="IU3581" s="0"/>
      <c r="IV3581" s="0"/>
      <c r="IW3581" s="0"/>
      <c r="IX3581" s="0"/>
      <c r="IY3581" s="0"/>
      <c r="IZ3581" s="0"/>
      <c r="AMH3581" s="13"/>
    </row>
    <row r="3582" customFormat="false" ht="14.95" hidden="false" customHeight="false" outlineLevel="0" collapsed="false">
      <c r="A3582" s="27" t="n">
        <v>40501205</v>
      </c>
      <c r="B3582" s="28" t="s">
        <v>3611</v>
      </c>
      <c r="C3582" s="27"/>
      <c r="D3582" s="29"/>
      <c r="E3582" s="27" t="s">
        <v>15</v>
      </c>
      <c r="F3582" s="19" t="n">
        <f aca="false">IF(C3582="",VLOOKUP(E3582,'PORTE E UCO'!$A$5:$D$46,4,0),VLOOKUP(E3582,'PORTE E UCO'!$A$5:$D$46,4,0)*C3582)</f>
        <v>93.13473</v>
      </c>
      <c r="G3582" s="30"/>
      <c r="H3582" s="21" t="n">
        <f aca="false">G3582*$R$2</f>
        <v>0</v>
      </c>
      <c r="I3582" s="27" t="n">
        <v>0</v>
      </c>
      <c r="J3582" s="22" t="str">
        <f aca="false">IF(I3582&gt;=1,F3582*$J$2,"")</f>
        <v/>
      </c>
      <c r="K3582" s="22" t="str">
        <f aca="false">IF(I3582&gt;=2,F3582*$K$2,"")</f>
        <v/>
      </c>
      <c r="L3582" s="22" t="str">
        <f aca="false">IF(I3582&gt;=3,F3582*$L$2,"")</f>
        <v/>
      </c>
      <c r="M3582" s="22" t="str">
        <f aca="false">IF(I3582&gt;=4,F3582*$M$2,"")</f>
        <v/>
      </c>
      <c r="N3582" s="27" t="n">
        <v>0</v>
      </c>
      <c r="O3582" s="27" t="n">
        <v>0</v>
      </c>
      <c r="P3582" s="31" t="n">
        <v>0</v>
      </c>
      <c r="Q3582" s="32"/>
      <c r="R3582" s="38"/>
      <c r="S3582" s="25" t="n">
        <f aca="false">SUM(F3582,H3582,J3582,K3582,L3582,M3582)</f>
        <v>93.13473</v>
      </c>
      <c r="T3582" s="25" t="n">
        <f aca="false">SUM(F3582,H3582,J3582,K3582,L3582,M3582,Q3582)</f>
        <v>93.13473</v>
      </c>
      <c r="U3582" s="0"/>
      <c r="V3582" s="0"/>
      <c r="W3582" s="0"/>
      <c r="X3582" s="0"/>
      <c r="Y3582" s="0"/>
      <c r="Z3582" s="0"/>
      <c r="AA3582" s="0"/>
      <c r="AB3582" s="0"/>
      <c r="AC3582" s="0"/>
      <c r="AD3582" s="0"/>
      <c r="AE3582" s="0"/>
      <c r="AF3582" s="0"/>
      <c r="AG3582" s="0"/>
      <c r="AH3582" s="0"/>
      <c r="AI3582" s="0"/>
      <c r="AJ3582" s="0"/>
      <c r="AK3582" s="0"/>
      <c r="AL3582" s="0"/>
      <c r="AM3582" s="0"/>
      <c r="AN3582" s="0"/>
      <c r="AO3582" s="0"/>
      <c r="AP3582" s="0"/>
      <c r="AQ3582" s="0"/>
      <c r="AR3582" s="0"/>
      <c r="AS3582" s="0"/>
      <c r="AT3582" s="0"/>
      <c r="AU3582" s="0"/>
      <c r="AV3582" s="0"/>
      <c r="AW3582" s="0"/>
      <c r="AX3582" s="0"/>
      <c r="AY3582" s="0"/>
      <c r="AZ3582" s="0"/>
      <c r="BA3582" s="0"/>
      <c r="BB3582" s="0"/>
      <c r="BC3582" s="0"/>
      <c r="BD3582" s="0"/>
      <c r="BE3582" s="0"/>
      <c r="BF3582" s="0"/>
      <c r="BG3582" s="0"/>
      <c r="BH3582" s="0"/>
      <c r="BI3582" s="0"/>
      <c r="BJ3582" s="0"/>
      <c r="BK3582" s="0"/>
      <c r="BL3582" s="0"/>
      <c r="BM3582" s="0"/>
      <c r="BN3582" s="0"/>
      <c r="BO3582" s="0"/>
      <c r="BP3582" s="0"/>
      <c r="BQ3582" s="0"/>
      <c r="BR3582" s="0"/>
      <c r="BS3582" s="0"/>
      <c r="BT3582" s="0"/>
      <c r="BU3582" s="0"/>
      <c r="BV3582" s="0"/>
      <c r="BW3582" s="0"/>
      <c r="BX3582" s="0"/>
      <c r="BY3582" s="0"/>
      <c r="BZ3582" s="0"/>
      <c r="CA3582" s="0"/>
      <c r="CB3582" s="0"/>
      <c r="CC3582" s="0"/>
      <c r="CD3582" s="0"/>
      <c r="CE3582" s="0"/>
      <c r="CF3582" s="0"/>
      <c r="CG3582" s="0"/>
      <c r="CH3582" s="0"/>
      <c r="CI3582" s="0"/>
      <c r="CJ3582" s="0"/>
      <c r="CK3582" s="0"/>
      <c r="CL3582" s="0"/>
      <c r="CM3582" s="0"/>
      <c r="CN3582" s="0"/>
      <c r="CO3582" s="0"/>
      <c r="CP3582" s="0"/>
      <c r="CQ3582" s="0"/>
      <c r="CR3582" s="0"/>
      <c r="CS3582" s="0"/>
      <c r="CT3582" s="0"/>
      <c r="CU3582" s="0"/>
      <c r="CV3582" s="0"/>
      <c r="CW3582" s="0"/>
      <c r="CX3582" s="0"/>
      <c r="CY3582" s="0"/>
      <c r="CZ3582" s="0"/>
      <c r="DA3582" s="0"/>
      <c r="DB3582" s="0"/>
      <c r="DC3582" s="0"/>
      <c r="DD3582" s="0"/>
      <c r="DE3582" s="0"/>
      <c r="DF3582" s="0"/>
      <c r="DG3582" s="0"/>
      <c r="DH3582" s="0"/>
      <c r="DI3582" s="0"/>
      <c r="DJ3582" s="0"/>
      <c r="DK3582" s="0"/>
      <c r="DL3582" s="0"/>
      <c r="DM3582" s="0"/>
      <c r="DN3582" s="0"/>
      <c r="DO3582" s="0"/>
      <c r="DP3582" s="0"/>
      <c r="DQ3582" s="0"/>
      <c r="DR3582" s="0"/>
      <c r="DS3582" s="0"/>
      <c r="DT3582" s="0"/>
      <c r="DU3582" s="0"/>
      <c r="DV3582" s="0"/>
      <c r="DW3582" s="0"/>
      <c r="DX3582" s="0"/>
      <c r="DY3582" s="0"/>
      <c r="DZ3582" s="0"/>
      <c r="EA3582" s="0"/>
      <c r="EB3582" s="0"/>
      <c r="EC3582" s="0"/>
      <c r="ED3582" s="0"/>
      <c r="EE3582" s="0"/>
      <c r="EF3582" s="0"/>
      <c r="EG3582" s="0"/>
      <c r="EH3582" s="0"/>
      <c r="EI3582" s="0"/>
      <c r="EJ3582" s="0"/>
      <c r="EK3582" s="0"/>
      <c r="EL3582" s="0"/>
      <c r="EM3582" s="0"/>
      <c r="EN3582" s="0"/>
      <c r="EO3582" s="0"/>
      <c r="EP3582" s="0"/>
      <c r="EQ3582" s="0"/>
      <c r="ER3582" s="0"/>
      <c r="ES3582" s="0"/>
      <c r="ET3582" s="0"/>
      <c r="EU3582" s="0"/>
      <c r="EV3582" s="0"/>
      <c r="EW3582" s="0"/>
      <c r="EX3582" s="0"/>
      <c r="EY3582" s="0"/>
      <c r="EZ3582" s="0"/>
      <c r="FA3582" s="0"/>
      <c r="FB3582" s="0"/>
      <c r="FC3582" s="0"/>
      <c r="FD3582" s="0"/>
      <c r="FE3582" s="0"/>
      <c r="FF3582" s="0"/>
      <c r="FG3582" s="0"/>
      <c r="FH3582" s="0"/>
      <c r="FI3582" s="0"/>
      <c r="FJ3582" s="0"/>
      <c r="FK3582" s="0"/>
      <c r="FL3582" s="0"/>
      <c r="FM3582" s="0"/>
      <c r="FN3582" s="0"/>
      <c r="FO3582" s="0"/>
      <c r="FP3582" s="0"/>
      <c r="FQ3582" s="0"/>
      <c r="FR3582" s="0"/>
      <c r="FS3582" s="0"/>
      <c r="FT3582" s="0"/>
      <c r="FU3582" s="0"/>
      <c r="FV3582" s="0"/>
      <c r="FW3582" s="0"/>
      <c r="FX3582" s="0"/>
      <c r="FY3582" s="0"/>
      <c r="FZ3582" s="0"/>
      <c r="GA3582" s="0"/>
      <c r="GB3582" s="0"/>
      <c r="GC3582" s="0"/>
      <c r="GD3582" s="0"/>
      <c r="GE3582" s="0"/>
      <c r="GF3582" s="0"/>
      <c r="GG3582" s="0"/>
      <c r="GH3582" s="0"/>
      <c r="GI3582" s="0"/>
      <c r="GJ3582" s="0"/>
      <c r="GK3582" s="0"/>
      <c r="GL3582" s="0"/>
      <c r="GM3582" s="0"/>
      <c r="GN3582" s="0"/>
      <c r="GO3582" s="0"/>
      <c r="GP3582" s="0"/>
      <c r="GQ3582" s="0"/>
      <c r="GR3582" s="0"/>
      <c r="GS3582" s="0"/>
      <c r="GT3582" s="0"/>
      <c r="GU3582" s="0"/>
      <c r="GV3582" s="0"/>
      <c r="GW3582" s="0"/>
      <c r="GX3582" s="0"/>
      <c r="GY3582" s="0"/>
      <c r="GZ3582" s="0"/>
      <c r="HA3582" s="0"/>
      <c r="HB3582" s="0"/>
      <c r="HC3582" s="0"/>
      <c r="HD3582" s="0"/>
      <c r="HE3582" s="0"/>
      <c r="HF3582" s="0"/>
      <c r="HG3582" s="0"/>
      <c r="HH3582" s="0"/>
      <c r="HI3582" s="0"/>
      <c r="HJ3582" s="0"/>
      <c r="HK3582" s="0"/>
      <c r="HL3582" s="0"/>
      <c r="HM3582" s="0"/>
      <c r="HN3582" s="0"/>
      <c r="HO3582" s="0"/>
      <c r="HP3582" s="0"/>
      <c r="HQ3582" s="0"/>
      <c r="HR3582" s="0"/>
      <c r="HS3582" s="0"/>
      <c r="HT3582" s="0"/>
      <c r="HU3582" s="0"/>
      <c r="HV3582" s="0"/>
      <c r="HW3582" s="0"/>
      <c r="HX3582" s="0"/>
      <c r="HY3582" s="0"/>
      <c r="HZ3582" s="0"/>
      <c r="IA3582" s="0"/>
      <c r="IB3582" s="0"/>
      <c r="IC3582" s="0"/>
      <c r="ID3582" s="0"/>
      <c r="IE3582" s="0"/>
      <c r="IF3582" s="0"/>
      <c r="IG3582" s="0"/>
      <c r="IH3582" s="0"/>
      <c r="II3582" s="0"/>
      <c r="IJ3582" s="0"/>
      <c r="IK3582" s="0"/>
      <c r="IL3582" s="0"/>
      <c r="IM3582" s="0"/>
      <c r="IN3582" s="0"/>
      <c r="IO3582" s="0"/>
      <c r="IP3582" s="0"/>
      <c r="IQ3582" s="0"/>
      <c r="IR3582" s="0"/>
      <c r="IS3582" s="0"/>
      <c r="IT3582" s="0"/>
      <c r="IU3582" s="0"/>
      <c r="IV3582" s="0"/>
      <c r="IW3582" s="0"/>
      <c r="IX3582" s="0"/>
      <c r="IY3582" s="0"/>
      <c r="IZ3582" s="0"/>
      <c r="AMH3582" s="13"/>
    </row>
    <row r="3583" customFormat="false" ht="13.8" hidden="false" customHeight="false" outlineLevel="0" collapsed="false">
      <c r="A3583" s="16" t="n">
        <v>40501159</v>
      </c>
      <c r="B3583" s="17" t="s">
        <v>3612</v>
      </c>
      <c r="C3583" s="16"/>
      <c r="D3583" s="18"/>
      <c r="E3583" s="16" t="s">
        <v>15</v>
      </c>
      <c r="F3583" s="19" t="n">
        <f aca="false">IF(C3583="",VLOOKUP(E3583,'PORTE E UCO'!$A$5:$D$46,4,0),VLOOKUP(E3583,'PORTE E UCO'!$A$5:$D$46,4,0)*C3583)</f>
        <v>93.13473</v>
      </c>
      <c r="G3583" s="20"/>
      <c r="H3583" s="21" t="n">
        <f aca="false">G3583*$R$2</f>
        <v>0</v>
      </c>
      <c r="I3583" s="16" t="n">
        <v>0</v>
      </c>
      <c r="J3583" s="22" t="str">
        <f aca="false">IF(I3583&gt;=1,F3583*$J$2,"")</f>
        <v/>
      </c>
      <c r="K3583" s="22" t="str">
        <f aca="false">IF(I3583&gt;=2,F3583*$K$2,"")</f>
        <v/>
      </c>
      <c r="L3583" s="22" t="str">
        <f aca="false">IF(I3583&gt;=3,F3583*$L$2,"")</f>
        <v/>
      </c>
      <c r="M3583" s="22" t="str">
        <f aca="false">IF(I3583&gt;=4,F3583*$M$2,"")</f>
        <v/>
      </c>
      <c r="N3583" s="16" t="n">
        <v>0</v>
      </c>
      <c r="O3583" s="16" t="n">
        <v>0</v>
      </c>
      <c r="P3583" s="23" t="n">
        <v>0</v>
      </c>
      <c r="Q3583" s="22"/>
      <c r="R3583" s="38"/>
      <c r="S3583" s="25" t="n">
        <f aca="false">SUM(F3583,H3583,J3583,K3583,L3583,M3583)</f>
        <v>93.13473</v>
      </c>
      <c r="T3583" s="25" t="n">
        <f aca="false">SUM(F3583,H3583,J3583,K3583,L3583,M3583,Q3583)</f>
        <v>93.13473</v>
      </c>
      <c r="U3583" s="0"/>
      <c r="V3583" s="0"/>
      <c r="W3583" s="0"/>
      <c r="X3583" s="0"/>
      <c r="Y3583" s="0"/>
      <c r="Z3583" s="0"/>
      <c r="AA3583" s="0"/>
      <c r="AB3583" s="0"/>
      <c r="AC3583" s="0"/>
      <c r="AD3583" s="0"/>
      <c r="AE3583" s="0"/>
      <c r="AF3583" s="0"/>
      <c r="AG3583" s="0"/>
      <c r="AH3583" s="0"/>
      <c r="AI3583" s="0"/>
      <c r="AJ3583" s="0"/>
      <c r="AK3583" s="0"/>
      <c r="AL3583" s="0"/>
      <c r="AM3583" s="0"/>
      <c r="AN3583" s="0"/>
      <c r="AO3583" s="0"/>
      <c r="AP3583" s="0"/>
      <c r="AQ3583" s="0"/>
      <c r="AR3583" s="0"/>
      <c r="AS3583" s="0"/>
      <c r="AT3583" s="0"/>
      <c r="AU3583" s="0"/>
      <c r="AV3583" s="0"/>
      <c r="AW3583" s="0"/>
      <c r="AX3583" s="0"/>
      <c r="AY3583" s="0"/>
      <c r="AZ3583" s="0"/>
      <c r="BA3583" s="0"/>
      <c r="BB3583" s="0"/>
      <c r="BC3583" s="0"/>
      <c r="BD3583" s="0"/>
      <c r="BE3583" s="0"/>
      <c r="BF3583" s="0"/>
      <c r="BG3583" s="0"/>
      <c r="BH3583" s="0"/>
      <c r="BI3583" s="0"/>
      <c r="BJ3583" s="0"/>
      <c r="BK3583" s="0"/>
      <c r="BL3583" s="0"/>
      <c r="BM3583" s="0"/>
      <c r="BN3583" s="0"/>
      <c r="BO3583" s="0"/>
      <c r="BP3583" s="0"/>
      <c r="BQ3583" s="0"/>
      <c r="BR3583" s="0"/>
      <c r="BS3583" s="0"/>
      <c r="BT3583" s="0"/>
      <c r="BU3583" s="0"/>
      <c r="BV3583" s="0"/>
      <c r="BW3583" s="0"/>
      <c r="BX3583" s="0"/>
      <c r="BY3583" s="0"/>
      <c r="BZ3583" s="0"/>
      <c r="CA3583" s="0"/>
      <c r="CB3583" s="0"/>
      <c r="CC3583" s="0"/>
      <c r="CD3583" s="0"/>
      <c r="CE3583" s="0"/>
      <c r="CF3583" s="0"/>
      <c r="CG3583" s="0"/>
      <c r="CH3583" s="0"/>
      <c r="CI3583" s="0"/>
      <c r="CJ3583" s="0"/>
      <c r="CK3583" s="0"/>
      <c r="CL3583" s="0"/>
      <c r="CM3583" s="0"/>
      <c r="CN3583" s="0"/>
      <c r="CO3583" s="0"/>
      <c r="CP3583" s="0"/>
      <c r="CQ3583" s="0"/>
      <c r="CR3583" s="0"/>
      <c r="CS3583" s="0"/>
      <c r="CT3583" s="0"/>
      <c r="CU3583" s="0"/>
      <c r="CV3583" s="0"/>
      <c r="CW3583" s="0"/>
      <c r="CX3583" s="0"/>
      <c r="CY3583" s="0"/>
      <c r="CZ3583" s="0"/>
      <c r="DA3583" s="0"/>
      <c r="DB3583" s="0"/>
      <c r="DC3583" s="0"/>
      <c r="DD3583" s="0"/>
      <c r="DE3583" s="0"/>
      <c r="DF3583" s="0"/>
      <c r="DG3583" s="0"/>
      <c r="DH3583" s="0"/>
      <c r="DI3583" s="0"/>
      <c r="DJ3583" s="0"/>
      <c r="DK3583" s="0"/>
      <c r="DL3583" s="0"/>
      <c r="DM3583" s="0"/>
      <c r="DN3583" s="0"/>
      <c r="DO3583" s="0"/>
      <c r="DP3583" s="0"/>
      <c r="DQ3583" s="0"/>
      <c r="DR3583" s="0"/>
      <c r="DS3583" s="0"/>
      <c r="DT3583" s="0"/>
      <c r="DU3583" s="0"/>
      <c r="DV3583" s="0"/>
      <c r="DW3583" s="0"/>
      <c r="DX3583" s="0"/>
      <c r="DY3583" s="0"/>
      <c r="DZ3583" s="0"/>
      <c r="EA3583" s="0"/>
      <c r="EB3583" s="0"/>
      <c r="EC3583" s="0"/>
      <c r="ED3583" s="0"/>
      <c r="EE3583" s="0"/>
      <c r="EF3583" s="0"/>
      <c r="EG3583" s="0"/>
      <c r="EH3583" s="0"/>
      <c r="EI3583" s="0"/>
      <c r="EJ3583" s="0"/>
      <c r="EK3583" s="0"/>
      <c r="EL3583" s="0"/>
      <c r="EM3583" s="0"/>
      <c r="EN3583" s="0"/>
      <c r="EO3583" s="0"/>
      <c r="EP3583" s="0"/>
      <c r="EQ3583" s="0"/>
      <c r="ER3583" s="0"/>
      <c r="ES3583" s="0"/>
      <c r="ET3583" s="0"/>
      <c r="EU3583" s="0"/>
      <c r="EV3583" s="0"/>
      <c r="EW3583" s="0"/>
      <c r="EX3583" s="0"/>
      <c r="EY3583" s="0"/>
      <c r="EZ3583" s="0"/>
      <c r="FA3583" s="0"/>
      <c r="FB3583" s="0"/>
      <c r="FC3583" s="0"/>
      <c r="FD3583" s="0"/>
      <c r="FE3583" s="0"/>
      <c r="FF3583" s="0"/>
      <c r="FG3583" s="0"/>
      <c r="FH3583" s="0"/>
      <c r="FI3583" s="0"/>
      <c r="FJ3583" s="0"/>
      <c r="FK3583" s="0"/>
      <c r="FL3583" s="0"/>
      <c r="FM3583" s="0"/>
      <c r="FN3583" s="0"/>
      <c r="FO3583" s="0"/>
      <c r="FP3583" s="0"/>
      <c r="FQ3583" s="0"/>
      <c r="FR3583" s="0"/>
      <c r="FS3583" s="0"/>
      <c r="FT3583" s="0"/>
      <c r="FU3583" s="0"/>
      <c r="FV3583" s="0"/>
      <c r="FW3583" s="0"/>
      <c r="FX3583" s="0"/>
      <c r="FY3583" s="0"/>
      <c r="FZ3583" s="0"/>
      <c r="GA3583" s="0"/>
      <c r="GB3583" s="0"/>
      <c r="GC3583" s="0"/>
      <c r="GD3583" s="0"/>
      <c r="GE3583" s="0"/>
      <c r="GF3583" s="0"/>
      <c r="GG3583" s="0"/>
      <c r="GH3583" s="0"/>
      <c r="GI3583" s="0"/>
      <c r="GJ3583" s="0"/>
      <c r="GK3583" s="0"/>
      <c r="GL3583" s="0"/>
      <c r="GM3583" s="0"/>
      <c r="GN3583" s="0"/>
      <c r="GO3583" s="0"/>
      <c r="GP3583" s="0"/>
      <c r="GQ3583" s="0"/>
      <c r="GR3583" s="0"/>
      <c r="GS3583" s="0"/>
      <c r="GT3583" s="0"/>
      <c r="GU3583" s="0"/>
      <c r="GV3583" s="0"/>
      <c r="GW3583" s="0"/>
      <c r="GX3583" s="0"/>
      <c r="GY3583" s="0"/>
      <c r="GZ3583" s="0"/>
      <c r="HA3583" s="0"/>
      <c r="HB3583" s="0"/>
      <c r="HC3583" s="0"/>
      <c r="HD3583" s="0"/>
      <c r="HE3583" s="0"/>
      <c r="HF3583" s="0"/>
      <c r="HG3583" s="0"/>
      <c r="HH3583" s="0"/>
      <c r="HI3583" s="0"/>
      <c r="HJ3583" s="0"/>
      <c r="HK3583" s="0"/>
      <c r="HL3583" s="0"/>
      <c r="HM3583" s="0"/>
      <c r="HN3583" s="0"/>
      <c r="HO3583" s="0"/>
      <c r="HP3583" s="0"/>
      <c r="HQ3583" s="0"/>
      <c r="HR3583" s="0"/>
      <c r="HS3583" s="0"/>
      <c r="HT3583" s="0"/>
      <c r="HU3583" s="0"/>
      <c r="HV3583" s="0"/>
      <c r="HW3583" s="0"/>
      <c r="HX3583" s="0"/>
      <c r="HY3583" s="0"/>
      <c r="HZ3583" s="0"/>
      <c r="IA3583" s="0"/>
      <c r="IB3583" s="0"/>
      <c r="IC3583" s="0"/>
      <c r="ID3583" s="0"/>
      <c r="IE3583" s="0"/>
      <c r="IF3583" s="0"/>
      <c r="IG3583" s="0"/>
      <c r="IH3583" s="0"/>
      <c r="II3583" s="0"/>
      <c r="IJ3583" s="0"/>
      <c r="IK3583" s="0"/>
      <c r="IL3583" s="0"/>
      <c r="IM3583" s="0"/>
      <c r="IN3583" s="0"/>
      <c r="IO3583" s="0"/>
      <c r="IP3583" s="0"/>
      <c r="IQ3583" s="0"/>
      <c r="IR3583" s="0"/>
      <c r="IS3583" s="0"/>
      <c r="IT3583" s="0"/>
      <c r="IU3583" s="0"/>
      <c r="IV3583" s="0"/>
      <c r="IW3583" s="0"/>
      <c r="IX3583" s="0"/>
      <c r="IY3583" s="0"/>
      <c r="IZ3583" s="0"/>
      <c r="AMH3583" s="13"/>
    </row>
    <row r="3584" customFormat="false" ht="13.8" hidden="false" customHeight="false" outlineLevel="0" collapsed="false">
      <c r="A3584" s="27" t="n">
        <v>40501167</v>
      </c>
      <c r="B3584" s="28" t="s">
        <v>3613</v>
      </c>
      <c r="C3584" s="27"/>
      <c r="D3584" s="29"/>
      <c r="E3584" s="27" t="s">
        <v>37</v>
      </c>
      <c r="F3584" s="19" t="n">
        <f aca="false">IF(C3584="",VLOOKUP(E3584,'PORTE E UCO'!$A$5:$D$46,4,0),VLOOKUP(E3584,'PORTE E UCO'!$A$5:$D$46,4,0)*C3584)</f>
        <v>192.437794</v>
      </c>
      <c r="G3584" s="30"/>
      <c r="H3584" s="21" t="n">
        <f aca="false">G3584*$R$2</f>
        <v>0</v>
      </c>
      <c r="I3584" s="27" t="n">
        <v>0</v>
      </c>
      <c r="J3584" s="22" t="str">
        <f aca="false">IF(I3584&gt;=1,F3584*$J$2,"")</f>
        <v/>
      </c>
      <c r="K3584" s="22" t="str">
        <f aca="false">IF(I3584&gt;=2,F3584*$K$2,"")</f>
        <v/>
      </c>
      <c r="L3584" s="22" t="str">
        <f aca="false">IF(I3584&gt;=3,F3584*$L$2,"")</f>
        <v/>
      </c>
      <c r="M3584" s="22" t="str">
        <f aca="false">IF(I3584&gt;=4,F3584*$M$2,"")</f>
        <v/>
      </c>
      <c r="N3584" s="27" t="n">
        <v>0</v>
      </c>
      <c r="O3584" s="27" t="n">
        <v>0</v>
      </c>
      <c r="P3584" s="31" t="n">
        <v>0</v>
      </c>
      <c r="Q3584" s="32"/>
      <c r="R3584" s="38"/>
      <c r="S3584" s="25" t="n">
        <f aca="false">SUM(F3584,H3584,J3584,K3584,L3584,M3584)</f>
        <v>192.437794</v>
      </c>
      <c r="T3584" s="25" t="n">
        <f aca="false">SUM(F3584,H3584,J3584,K3584,L3584,M3584,Q3584)</f>
        <v>192.437794</v>
      </c>
      <c r="U3584" s="0"/>
      <c r="V3584" s="0"/>
      <c r="W3584" s="0"/>
      <c r="X3584" s="0"/>
      <c r="Y3584" s="0"/>
      <c r="Z3584" s="0"/>
      <c r="AA3584" s="0"/>
      <c r="AB3584" s="0"/>
      <c r="AC3584" s="0"/>
      <c r="AD3584" s="0"/>
      <c r="AE3584" s="0"/>
      <c r="AF3584" s="0"/>
      <c r="AG3584" s="0"/>
      <c r="AH3584" s="0"/>
      <c r="AI3584" s="0"/>
      <c r="AJ3584" s="0"/>
      <c r="AK3584" s="0"/>
      <c r="AL3584" s="0"/>
      <c r="AM3584" s="0"/>
      <c r="AN3584" s="0"/>
      <c r="AO3584" s="0"/>
      <c r="AP3584" s="0"/>
      <c r="AQ3584" s="0"/>
      <c r="AR3584" s="0"/>
      <c r="AS3584" s="0"/>
      <c r="AT3584" s="0"/>
      <c r="AU3584" s="0"/>
      <c r="AV3584" s="0"/>
      <c r="AW3584" s="0"/>
      <c r="AX3584" s="0"/>
      <c r="AY3584" s="0"/>
      <c r="AZ3584" s="0"/>
      <c r="BA3584" s="0"/>
      <c r="BB3584" s="0"/>
      <c r="BC3584" s="0"/>
      <c r="BD3584" s="0"/>
      <c r="BE3584" s="0"/>
      <c r="BF3584" s="0"/>
      <c r="BG3584" s="0"/>
      <c r="BH3584" s="0"/>
      <c r="BI3584" s="0"/>
      <c r="BJ3584" s="0"/>
      <c r="BK3584" s="0"/>
      <c r="BL3584" s="0"/>
      <c r="BM3584" s="0"/>
      <c r="BN3584" s="0"/>
      <c r="BO3584" s="0"/>
      <c r="BP3584" s="0"/>
      <c r="BQ3584" s="0"/>
      <c r="BR3584" s="0"/>
      <c r="BS3584" s="0"/>
      <c r="BT3584" s="0"/>
      <c r="BU3584" s="0"/>
      <c r="BV3584" s="0"/>
      <c r="BW3584" s="0"/>
      <c r="BX3584" s="0"/>
      <c r="BY3584" s="0"/>
      <c r="BZ3584" s="0"/>
      <c r="CA3584" s="0"/>
      <c r="CB3584" s="0"/>
      <c r="CC3584" s="0"/>
      <c r="CD3584" s="0"/>
      <c r="CE3584" s="0"/>
      <c r="CF3584" s="0"/>
      <c r="CG3584" s="0"/>
      <c r="CH3584" s="0"/>
      <c r="CI3584" s="0"/>
      <c r="CJ3584" s="0"/>
      <c r="CK3584" s="0"/>
      <c r="CL3584" s="0"/>
      <c r="CM3584" s="0"/>
      <c r="CN3584" s="0"/>
      <c r="CO3584" s="0"/>
      <c r="CP3584" s="0"/>
      <c r="CQ3584" s="0"/>
      <c r="CR3584" s="0"/>
      <c r="CS3584" s="0"/>
      <c r="CT3584" s="0"/>
      <c r="CU3584" s="0"/>
      <c r="CV3584" s="0"/>
      <c r="CW3584" s="0"/>
      <c r="CX3584" s="0"/>
      <c r="CY3584" s="0"/>
      <c r="CZ3584" s="0"/>
      <c r="DA3584" s="0"/>
      <c r="DB3584" s="0"/>
      <c r="DC3584" s="0"/>
      <c r="DD3584" s="0"/>
      <c r="DE3584" s="0"/>
      <c r="DF3584" s="0"/>
      <c r="DG3584" s="0"/>
      <c r="DH3584" s="0"/>
      <c r="DI3584" s="0"/>
      <c r="DJ3584" s="0"/>
      <c r="DK3584" s="0"/>
      <c r="DL3584" s="0"/>
      <c r="DM3584" s="0"/>
      <c r="DN3584" s="0"/>
      <c r="DO3584" s="0"/>
      <c r="DP3584" s="0"/>
      <c r="DQ3584" s="0"/>
      <c r="DR3584" s="0"/>
      <c r="DS3584" s="0"/>
      <c r="DT3584" s="0"/>
      <c r="DU3584" s="0"/>
      <c r="DV3584" s="0"/>
      <c r="DW3584" s="0"/>
      <c r="DX3584" s="0"/>
      <c r="DY3584" s="0"/>
      <c r="DZ3584" s="0"/>
      <c r="EA3584" s="0"/>
      <c r="EB3584" s="0"/>
      <c r="EC3584" s="0"/>
      <c r="ED3584" s="0"/>
      <c r="EE3584" s="0"/>
      <c r="EF3584" s="0"/>
      <c r="EG3584" s="0"/>
      <c r="EH3584" s="0"/>
      <c r="EI3584" s="0"/>
      <c r="EJ3584" s="0"/>
      <c r="EK3584" s="0"/>
      <c r="EL3584" s="0"/>
      <c r="EM3584" s="0"/>
      <c r="EN3584" s="0"/>
      <c r="EO3584" s="0"/>
      <c r="EP3584" s="0"/>
      <c r="EQ3584" s="0"/>
      <c r="ER3584" s="0"/>
      <c r="ES3584" s="0"/>
      <c r="ET3584" s="0"/>
      <c r="EU3584" s="0"/>
      <c r="EV3584" s="0"/>
      <c r="EW3584" s="0"/>
      <c r="EX3584" s="0"/>
      <c r="EY3584" s="0"/>
      <c r="EZ3584" s="0"/>
      <c r="FA3584" s="0"/>
      <c r="FB3584" s="0"/>
      <c r="FC3584" s="0"/>
      <c r="FD3584" s="0"/>
      <c r="FE3584" s="0"/>
      <c r="FF3584" s="0"/>
      <c r="FG3584" s="0"/>
      <c r="FH3584" s="0"/>
      <c r="FI3584" s="0"/>
      <c r="FJ3584" s="0"/>
      <c r="FK3584" s="0"/>
      <c r="FL3584" s="0"/>
      <c r="FM3584" s="0"/>
      <c r="FN3584" s="0"/>
      <c r="FO3584" s="0"/>
      <c r="FP3584" s="0"/>
      <c r="FQ3584" s="0"/>
      <c r="FR3584" s="0"/>
      <c r="FS3584" s="0"/>
      <c r="FT3584" s="0"/>
      <c r="FU3584" s="0"/>
      <c r="FV3584" s="0"/>
      <c r="FW3584" s="0"/>
      <c r="FX3584" s="0"/>
      <c r="FY3584" s="0"/>
      <c r="FZ3584" s="0"/>
      <c r="GA3584" s="0"/>
      <c r="GB3584" s="0"/>
      <c r="GC3584" s="0"/>
      <c r="GD3584" s="0"/>
      <c r="GE3584" s="0"/>
      <c r="GF3584" s="0"/>
      <c r="GG3584" s="0"/>
      <c r="GH3584" s="0"/>
      <c r="GI3584" s="0"/>
      <c r="GJ3584" s="0"/>
      <c r="GK3584" s="0"/>
      <c r="GL3584" s="0"/>
      <c r="GM3584" s="0"/>
      <c r="GN3584" s="0"/>
      <c r="GO3584" s="0"/>
      <c r="GP3584" s="0"/>
      <c r="GQ3584" s="0"/>
      <c r="GR3584" s="0"/>
      <c r="GS3584" s="0"/>
      <c r="GT3584" s="0"/>
      <c r="GU3584" s="0"/>
      <c r="GV3584" s="0"/>
      <c r="GW3584" s="0"/>
      <c r="GX3584" s="0"/>
      <c r="GY3584" s="0"/>
      <c r="GZ3584" s="0"/>
      <c r="HA3584" s="0"/>
      <c r="HB3584" s="0"/>
      <c r="HC3584" s="0"/>
      <c r="HD3584" s="0"/>
      <c r="HE3584" s="0"/>
      <c r="HF3584" s="0"/>
      <c r="HG3584" s="0"/>
      <c r="HH3584" s="0"/>
      <c r="HI3584" s="0"/>
      <c r="HJ3584" s="0"/>
      <c r="HK3584" s="0"/>
      <c r="HL3584" s="0"/>
      <c r="HM3584" s="0"/>
      <c r="HN3584" s="0"/>
      <c r="HO3584" s="0"/>
      <c r="HP3584" s="0"/>
      <c r="HQ3584" s="0"/>
      <c r="HR3584" s="0"/>
      <c r="HS3584" s="0"/>
      <c r="HT3584" s="0"/>
      <c r="HU3584" s="0"/>
      <c r="HV3584" s="0"/>
      <c r="HW3584" s="0"/>
      <c r="HX3584" s="0"/>
      <c r="HY3584" s="0"/>
      <c r="HZ3584" s="0"/>
      <c r="IA3584" s="0"/>
      <c r="IB3584" s="0"/>
      <c r="IC3584" s="0"/>
      <c r="ID3584" s="0"/>
      <c r="IE3584" s="0"/>
      <c r="IF3584" s="0"/>
      <c r="IG3584" s="0"/>
      <c r="IH3584" s="0"/>
      <c r="II3584" s="0"/>
      <c r="IJ3584" s="0"/>
      <c r="IK3584" s="0"/>
      <c r="IL3584" s="0"/>
      <c r="IM3584" s="0"/>
      <c r="IN3584" s="0"/>
      <c r="IO3584" s="0"/>
      <c r="IP3584" s="0"/>
      <c r="IQ3584" s="0"/>
      <c r="IR3584" s="0"/>
      <c r="IS3584" s="0"/>
      <c r="IT3584" s="0"/>
      <c r="IU3584" s="0"/>
      <c r="IV3584" s="0"/>
      <c r="IW3584" s="0"/>
      <c r="IX3584" s="0"/>
      <c r="IY3584" s="0"/>
      <c r="IZ3584" s="0"/>
      <c r="AMH3584" s="13"/>
    </row>
    <row r="3585" customFormat="false" ht="13.8" hidden="false" customHeight="false" outlineLevel="0" collapsed="false">
      <c r="A3585" s="16" t="n">
        <v>40501175</v>
      </c>
      <c r="B3585" s="17" t="s">
        <v>3614</v>
      </c>
      <c r="C3585" s="16"/>
      <c r="D3585" s="18"/>
      <c r="E3585" s="16" t="s">
        <v>37</v>
      </c>
      <c r="F3585" s="19" t="n">
        <f aca="false">IF(C3585="",VLOOKUP(E3585,'PORTE E UCO'!$A$5:$D$46,4,0),VLOOKUP(E3585,'PORTE E UCO'!$A$5:$D$46,4,0)*C3585)</f>
        <v>192.437794</v>
      </c>
      <c r="G3585" s="20"/>
      <c r="H3585" s="21" t="n">
        <f aca="false">G3585*$R$2</f>
        <v>0</v>
      </c>
      <c r="I3585" s="16" t="n">
        <v>0</v>
      </c>
      <c r="J3585" s="22" t="str">
        <f aca="false">IF(I3585&gt;=1,F3585*$J$2,"")</f>
        <v/>
      </c>
      <c r="K3585" s="22" t="str">
        <f aca="false">IF(I3585&gt;=2,F3585*$K$2,"")</f>
        <v/>
      </c>
      <c r="L3585" s="22" t="str">
        <f aca="false">IF(I3585&gt;=3,F3585*$L$2,"")</f>
        <v/>
      </c>
      <c r="M3585" s="22" t="str">
        <f aca="false">IF(I3585&gt;=4,F3585*$M$2,"")</f>
        <v/>
      </c>
      <c r="N3585" s="16" t="n">
        <v>0</v>
      </c>
      <c r="O3585" s="16" t="n">
        <v>0</v>
      </c>
      <c r="P3585" s="23" t="n">
        <v>0</v>
      </c>
      <c r="Q3585" s="22"/>
      <c r="R3585" s="38"/>
      <c r="S3585" s="25" t="n">
        <f aca="false">SUM(F3585,H3585,J3585,K3585,L3585,M3585)</f>
        <v>192.437794</v>
      </c>
      <c r="T3585" s="25" t="n">
        <f aca="false">SUM(F3585,H3585,J3585,K3585,L3585,M3585,Q3585)</f>
        <v>192.437794</v>
      </c>
      <c r="U3585" s="0"/>
      <c r="V3585" s="0"/>
      <c r="W3585" s="0"/>
      <c r="X3585" s="0"/>
      <c r="Y3585" s="0"/>
      <c r="Z3585" s="0"/>
      <c r="AA3585" s="0"/>
      <c r="AB3585" s="0"/>
      <c r="AC3585" s="0"/>
      <c r="AD3585" s="0"/>
      <c r="AE3585" s="0"/>
      <c r="AF3585" s="0"/>
      <c r="AG3585" s="0"/>
      <c r="AH3585" s="0"/>
      <c r="AI3585" s="0"/>
      <c r="AJ3585" s="0"/>
      <c r="AK3585" s="0"/>
      <c r="AL3585" s="0"/>
      <c r="AM3585" s="0"/>
      <c r="AN3585" s="0"/>
      <c r="AO3585" s="0"/>
      <c r="AP3585" s="0"/>
      <c r="AQ3585" s="0"/>
      <c r="AR3585" s="0"/>
      <c r="AS3585" s="0"/>
      <c r="AT3585" s="0"/>
      <c r="AU3585" s="0"/>
      <c r="AV3585" s="0"/>
      <c r="AW3585" s="0"/>
      <c r="AX3585" s="0"/>
      <c r="AY3585" s="0"/>
      <c r="AZ3585" s="0"/>
      <c r="BA3585" s="0"/>
      <c r="BB3585" s="0"/>
      <c r="BC3585" s="0"/>
      <c r="BD3585" s="0"/>
      <c r="BE3585" s="0"/>
      <c r="BF3585" s="0"/>
      <c r="BG3585" s="0"/>
      <c r="BH3585" s="0"/>
      <c r="BI3585" s="0"/>
      <c r="BJ3585" s="0"/>
      <c r="BK3585" s="0"/>
      <c r="BL3585" s="0"/>
      <c r="BM3585" s="0"/>
      <c r="BN3585" s="0"/>
      <c r="BO3585" s="0"/>
      <c r="BP3585" s="0"/>
      <c r="BQ3585" s="0"/>
      <c r="BR3585" s="0"/>
      <c r="BS3585" s="0"/>
      <c r="BT3585" s="0"/>
      <c r="BU3585" s="0"/>
      <c r="BV3585" s="0"/>
      <c r="BW3585" s="0"/>
      <c r="BX3585" s="0"/>
      <c r="BY3585" s="0"/>
      <c r="BZ3585" s="0"/>
      <c r="CA3585" s="0"/>
      <c r="CB3585" s="0"/>
      <c r="CC3585" s="0"/>
      <c r="CD3585" s="0"/>
      <c r="CE3585" s="0"/>
      <c r="CF3585" s="0"/>
      <c r="CG3585" s="0"/>
      <c r="CH3585" s="0"/>
      <c r="CI3585" s="0"/>
      <c r="CJ3585" s="0"/>
      <c r="CK3585" s="0"/>
      <c r="CL3585" s="0"/>
      <c r="CM3585" s="0"/>
      <c r="CN3585" s="0"/>
      <c r="CO3585" s="0"/>
      <c r="CP3585" s="0"/>
      <c r="CQ3585" s="0"/>
      <c r="CR3585" s="0"/>
      <c r="CS3585" s="0"/>
      <c r="CT3585" s="0"/>
      <c r="CU3585" s="0"/>
      <c r="CV3585" s="0"/>
      <c r="CW3585" s="0"/>
      <c r="CX3585" s="0"/>
      <c r="CY3585" s="0"/>
      <c r="CZ3585" s="0"/>
      <c r="DA3585" s="0"/>
      <c r="DB3585" s="0"/>
      <c r="DC3585" s="0"/>
      <c r="DD3585" s="0"/>
      <c r="DE3585" s="0"/>
      <c r="DF3585" s="0"/>
      <c r="DG3585" s="0"/>
      <c r="DH3585" s="0"/>
      <c r="DI3585" s="0"/>
      <c r="DJ3585" s="0"/>
      <c r="DK3585" s="0"/>
      <c r="DL3585" s="0"/>
      <c r="DM3585" s="0"/>
      <c r="DN3585" s="0"/>
      <c r="DO3585" s="0"/>
      <c r="DP3585" s="0"/>
      <c r="DQ3585" s="0"/>
      <c r="DR3585" s="0"/>
      <c r="DS3585" s="0"/>
      <c r="DT3585" s="0"/>
      <c r="DU3585" s="0"/>
      <c r="DV3585" s="0"/>
      <c r="DW3585" s="0"/>
      <c r="DX3585" s="0"/>
      <c r="DY3585" s="0"/>
      <c r="DZ3585" s="0"/>
      <c r="EA3585" s="0"/>
      <c r="EB3585" s="0"/>
      <c r="EC3585" s="0"/>
      <c r="ED3585" s="0"/>
      <c r="EE3585" s="0"/>
      <c r="EF3585" s="0"/>
      <c r="EG3585" s="0"/>
      <c r="EH3585" s="0"/>
      <c r="EI3585" s="0"/>
      <c r="EJ3585" s="0"/>
      <c r="EK3585" s="0"/>
      <c r="EL3585" s="0"/>
      <c r="EM3585" s="0"/>
      <c r="EN3585" s="0"/>
      <c r="EO3585" s="0"/>
      <c r="EP3585" s="0"/>
      <c r="EQ3585" s="0"/>
      <c r="ER3585" s="0"/>
      <c r="ES3585" s="0"/>
      <c r="ET3585" s="0"/>
      <c r="EU3585" s="0"/>
      <c r="EV3585" s="0"/>
      <c r="EW3585" s="0"/>
      <c r="EX3585" s="0"/>
      <c r="EY3585" s="0"/>
      <c r="EZ3585" s="0"/>
      <c r="FA3585" s="0"/>
      <c r="FB3585" s="0"/>
      <c r="FC3585" s="0"/>
      <c r="FD3585" s="0"/>
      <c r="FE3585" s="0"/>
      <c r="FF3585" s="0"/>
      <c r="FG3585" s="0"/>
      <c r="FH3585" s="0"/>
      <c r="FI3585" s="0"/>
      <c r="FJ3585" s="0"/>
      <c r="FK3585" s="0"/>
      <c r="FL3585" s="0"/>
      <c r="FM3585" s="0"/>
      <c r="FN3585" s="0"/>
      <c r="FO3585" s="0"/>
      <c r="FP3585" s="0"/>
      <c r="FQ3585" s="0"/>
      <c r="FR3585" s="0"/>
      <c r="FS3585" s="0"/>
      <c r="FT3585" s="0"/>
      <c r="FU3585" s="0"/>
      <c r="FV3585" s="0"/>
      <c r="FW3585" s="0"/>
      <c r="FX3585" s="0"/>
      <c r="FY3585" s="0"/>
      <c r="FZ3585" s="0"/>
      <c r="GA3585" s="0"/>
      <c r="GB3585" s="0"/>
      <c r="GC3585" s="0"/>
      <c r="GD3585" s="0"/>
      <c r="GE3585" s="0"/>
      <c r="GF3585" s="0"/>
      <c r="GG3585" s="0"/>
      <c r="GH3585" s="0"/>
      <c r="GI3585" s="0"/>
      <c r="GJ3585" s="0"/>
      <c r="GK3585" s="0"/>
      <c r="GL3585" s="0"/>
      <c r="GM3585" s="0"/>
      <c r="GN3585" s="0"/>
      <c r="GO3585" s="0"/>
      <c r="GP3585" s="0"/>
      <c r="GQ3585" s="0"/>
      <c r="GR3585" s="0"/>
      <c r="GS3585" s="0"/>
      <c r="GT3585" s="0"/>
      <c r="GU3585" s="0"/>
      <c r="GV3585" s="0"/>
      <c r="GW3585" s="0"/>
      <c r="GX3585" s="0"/>
      <c r="GY3585" s="0"/>
      <c r="GZ3585" s="0"/>
      <c r="HA3585" s="0"/>
      <c r="HB3585" s="0"/>
      <c r="HC3585" s="0"/>
      <c r="HD3585" s="0"/>
      <c r="HE3585" s="0"/>
      <c r="HF3585" s="0"/>
      <c r="HG3585" s="0"/>
      <c r="HH3585" s="0"/>
      <c r="HI3585" s="0"/>
      <c r="HJ3585" s="0"/>
      <c r="HK3585" s="0"/>
      <c r="HL3585" s="0"/>
      <c r="HM3585" s="0"/>
      <c r="HN3585" s="0"/>
      <c r="HO3585" s="0"/>
      <c r="HP3585" s="0"/>
      <c r="HQ3585" s="0"/>
      <c r="HR3585" s="0"/>
      <c r="HS3585" s="0"/>
      <c r="HT3585" s="0"/>
      <c r="HU3585" s="0"/>
      <c r="HV3585" s="0"/>
      <c r="HW3585" s="0"/>
      <c r="HX3585" s="0"/>
      <c r="HY3585" s="0"/>
      <c r="HZ3585" s="0"/>
      <c r="IA3585" s="0"/>
      <c r="IB3585" s="0"/>
      <c r="IC3585" s="0"/>
      <c r="ID3585" s="0"/>
      <c r="IE3585" s="0"/>
      <c r="IF3585" s="0"/>
      <c r="IG3585" s="0"/>
      <c r="IH3585" s="0"/>
      <c r="II3585" s="0"/>
      <c r="IJ3585" s="0"/>
      <c r="IK3585" s="0"/>
      <c r="IL3585" s="0"/>
      <c r="IM3585" s="0"/>
      <c r="IN3585" s="0"/>
      <c r="IO3585" s="0"/>
      <c r="IP3585" s="0"/>
      <c r="IQ3585" s="0"/>
      <c r="IR3585" s="0"/>
      <c r="IS3585" s="0"/>
      <c r="IT3585" s="0"/>
      <c r="IU3585" s="0"/>
      <c r="IV3585" s="0"/>
      <c r="IW3585" s="0"/>
      <c r="IX3585" s="0"/>
      <c r="IY3585" s="0"/>
      <c r="IZ3585" s="0"/>
      <c r="AMH3585" s="13"/>
    </row>
    <row r="3586" customFormat="false" ht="14.95" hidden="false" customHeight="false" outlineLevel="0" collapsed="false">
      <c r="A3586" s="27" t="n">
        <v>40501183</v>
      </c>
      <c r="B3586" s="28" t="s">
        <v>3615</v>
      </c>
      <c r="C3586" s="27"/>
      <c r="D3586" s="29"/>
      <c r="E3586" s="27" t="s">
        <v>39</v>
      </c>
      <c r="F3586" s="19" t="n">
        <f aca="false">IF(C3586="",VLOOKUP(E3586,'PORTE E UCO'!$A$5:$D$46,4,0),VLOOKUP(E3586,'PORTE E UCO'!$A$5:$D$46,4,0)*C3586)</f>
        <v>52.984668</v>
      </c>
      <c r="G3586" s="30"/>
      <c r="H3586" s="21" t="n">
        <f aca="false">G3586*$R$2</f>
        <v>0</v>
      </c>
      <c r="I3586" s="27" t="n">
        <v>0</v>
      </c>
      <c r="J3586" s="22" t="str">
        <f aca="false">IF(I3586&gt;=1,F3586*$J$2,"")</f>
        <v/>
      </c>
      <c r="K3586" s="22" t="str">
        <f aca="false">IF(I3586&gt;=2,F3586*$K$2,"")</f>
        <v/>
      </c>
      <c r="L3586" s="22" t="str">
        <f aca="false">IF(I3586&gt;=3,F3586*$L$2,"")</f>
        <v/>
      </c>
      <c r="M3586" s="22" t="str">
        <f aca="false">IF(I3586&gt;=4,F3586*$M$2,"")</f>
        <v/>
      </c>
      <c r="N3586" s="27" t="n">
        <v>0</v>
      </c>
      <c r="O3586" s="27" t="n">
        <v>0</v>
      </c>
      <c r="P3586" s="31" t="n">
        <v>0</v>
      </c>
      <c r="Q3586" s="32"/>
      <c r="R3586" s="38"/>
      <c r="S3586" s="25" t="n">
        <f aca="false">SUM(F3586,H3586,J3586,K3586,L3586,M3586)</f>
        <v>52.984668</v>
      </c>
      <c r="T3586" s="25" t="n">
        <f aca="false">SUM(F3586,H3586,J3586,K3586,L3586,M3586,Q3586)</f>
        <v>52.984668</v>
      </c>
      <c r="U3586" s="0"/>
      <c r="V3586" s="0"/>
      <c r="W3586" s="0"/>
      <c r="X3586" s="0"/>
      <c r="Y3586" s="0"/>
      <c r="Z3586" s="0"/>
      <c r="AA3586" s="0"/>
      <c r="AB3586" s="0"/>
      <c r="AC3586" s="0"/>
      <c r="AD3586" s="0"/>
      <c r="AE3586" s="0"/>
      <c r="AF3586" s="0"/>
      <c r="AG3586" s="0"/>
      <c r="AH3586" s="0"/>
      <c r="AI3586" s="0"/>
      <c r="AJ3586" s="0"/>
      <c r="AK3586" s="0"/>
      <c r="AL3586" s="0"/>
      <c r="AM3586" s="0"/>
      <c r="AN3586" s="0"/>
      <c r="AO3586" s="0"/>
      <c r="AP3586" s="0"/>
      <c r="AQ3586" s="0"/>
      <c r="AR3586" s="0"/>
      <c r="AS3586" s="0"/>
      <c r="AT3586" s="0"/>
      <c r="AU3586" s="0"/>
      <c r="AV3586" s="0"/>
      <c r="AW3586" s="0"/>
      <c r="AX3586" s="0"/>
      <c r="AY3586" s="0"/>
      <c r="AZ3586" s="0"/>
      <c r="BA3586" s="0"/>
      <c r="BB3586" s="0"/>
      <c r="BC3586" s="0"/>
      <c r="BD3586" s="0"/>
      <c r="BE3586" s="0"/>
      <c r="BF3586" s="0"/>
      <c r="BG3586" s="0"/>
      <c r="BH3586" s="0"/>
      <c r="BI3586" s="0"/>
      <c r="BJ3586" s="0"/>
      <c r="BK3586" s="0"/>
      <c r="BL3586" s="0"/>
      <c r="BM3586" s="0"/>
      <c r="BN3586" s="0"/>
      <c r="BO3586" s="0"/>
      <c r="BP3586" s="0"/>
      <c r="BQ3586" s="0"/>
      <c r="BR3586" s="0"/>
      <c r="BS3586" s="0"/>
      <c r="BT3586" s="0"/>
      <c r="BU3586" s="0"/>
      <c r="BV3586" s="0"/>
      <c r="BW3586" s="0"/>
      <c r="BX3586" s="0"/>
      <c r="BY3586" s="0"/>
      <c r="BZ3586" s="0"/>
      <c r="CA3586" s="0"/>
      <c r="CB3586" s="0"/>
      <c r="CC3586" s="0"/>
      <c r="CD3586" s="0"/>
      <c r="CE3586" s="0"/>
      <c r="CF3586" s="0"/>
      <c r="CG3586" s="0"/>
      <c r="CH3586" s="0"/>
      <c r="CI3586" s="0"/>
      <c r="CJ3586" s="0"/>
      <c r="CK3586" s="0"/>
      <c r="CL3586" s="0"/>
      <c r="CM3586" s="0"/>
      <c r="CN3586" s="0"/>
      <c r="CO3586" s="0"/>
      <c r="CP3586" s="0"/>
      <c r="CQ3586" s="0"/>
      <c r="CR3586" s="0"/>
      <c r="CS3586" s="0"/>
      <c r="CT3586" s="0"/>
      <c r="CU3586" s="0"/>
      <c r="CV3586" s="0"/>
      <c r="CW3586" s="0"/>
      <c r="CX3586" s="0"/>
      <c r="CY3586" s="0"/>
      <c r="CZ3586" s="0"/>
      <c r="DA3586" s="0"/>
      <c r="DB3586" s="0"/>
      <c r="DC3586" s="0"/>
      <c r="DD3586" s="0"/>
      <c r="DE3586" s="0"/>
      <c r="DF3586" s="0"/>
      <c r="DG3586" s="0"/>
      <c r="DH3586" s="0"/>
      <c r="DI3586" s="0"/>
      <c r="DJ3586" s="0"/>
      <c r="DK3586" s="0"/>
      <c r="DL3586" s="0"/>
      <c r="DM3586" s="0"/>
      <c r="DN3586" s="0"/>
      <c r="DO3586" s="0"/>
      <c r="DP3586" s="0"/>
      <c r="DQ3586" s="0"/>
      <c r="DR3586" s="0"/>
      <c r="DS3586" s="0"/>
      <c r="DT3586" s="0"/>
      <c r="DU3586" s="0"/>
      <c r="DV3586" s="0"/>
      <c r="DW3586" s="0"/>
      <c r="DX3586" s="0"/>
      <c r="DY3586" s="0"/>
      <c r="DZ3586" s="0"/>
      <c r="EA3586" s="0"/>
      <c r="EB3586" s="0"/>
      <c r="EC3586" s="0"/>
      <c r="ED3586" s="0"/>
      <c r="EE3586" s="0"/>
      <c r="EF3586" s="0"/>
      <c r="EG3586" s="0"/>
      <c r="EH3586" s="0"/>
      <c r="EI3586" s="0"/>
      <c r="EJ3586" s="0"/>
      <c r="EK3586" s="0"/>
      <c r="EL3586" s="0"/>
      <c r="EM3586" s="0"/>
      <c r="EN3586" s="0"/>
      <c r="EO3586" s="0"/>
      <c r="EP3586" s="0"/>
      <c r="EQ3586" s="0"/>
      <c r="ER3586" s="0"/>
      <c r="ES3586" s="0"/>
      <c r="ET3586" s="0"/>
      <c r="EU3586" s="0"/>
      <c r="EV3586" s="0"/>
      <c r="EW3586" s="0"/>
      <c r="EX3586" s="0"/>
      <c r="EY3586" s="0"/>
      <c r="EZ3586" s="0"/>
      <c r="FA3586" s="0"/>
      <c r="FB3586" s="0"/>
      <c r="FC3586" s="0"/>
      <c r="FD3586" s="0"/>
      <c r="FE3586" s="0"/>
      <c r="FF3586" s="0"/>
      <c r="FG3586" s="0"/>
      <c r="FH3586" s="0"/>
      <c r="FI3586" s="0"/>
      <c r="FJ3586" s="0"/>
      <c r="FK3586" s="0"/>
      <c r="FL3586" s="0"/>
      <c r="FM3586" s="0"/>
      <c r="FN3586" s="0"/>
      <c r="FO3586" s="0"/>
      <c r="FP3586" s="0"/>
      <c r="FQ3586" s="0"/>
      <c r="FR3586" s="0"/>
      <c r="FS3586" s="0"/>
      <c r="FT3586" s="0"/>
      <c r="FU3586" s="0"/>
      <c r="FV3586" s="0"/>
      <c r="FW3586" s="0"/>
      <c r="FX3586" s="0"/>
      <c r="FY3586" s="0"/>
      <c r="FZ3586" s="0"/>
      <c r="GA3586" s="0"/>
      <c r="GB3586" s="0"/>
      <c r="GC3586" s="0"/>
      <c r="GD3586" s="0"/>
      <c r="GE3586" s="0"/>
      <c r="GF3586" s="0"/>
      <c r="GG3586" s="0"/>
      <c r="GH3586" s="0"/>
      <c r="GI3586" s="0"/>
      <c r="GJ3586" s="0"/>
      <c r="GK3586" s="0"/>
      <c r="GL3586" s="0"/>
      <c r="GM3586" s="0"/>
      <c r="GN3586" s="0"/>
      <c r="GO3586" s="0"/>
      <c r="GP3586" s="0"/>
      <c r="GQ3586" s="0"/>
      <c r="GR3586" s="0"/>
      <c r="GS3586" s="0"/>
      <c r="GT3586" s="0"/>
      <c r="GU3586" s="0"/>
      <c r="GV3586" s="0"/>
      <c r="GW3586" s="0"/>
      <c r="GX3586" s="0"/>
      <c r="GY3586" s="0"/>
      <c r="GZ3586" s="0"/>
      <c r="HA3586" s="0"/>
      <c r="HB3586" s="0"/>
      <c r="HC3586" s="0"/>
      <c r="HD3586" s="0"/>
      <c r="HE3586" s="0"/>
      <c r="HF3586" s="0"/>
      <c r="HG3586" s="0"/>
      <c r="HH3586" s="0"/>
      <c r="HI3586" s="0"/>
      <c r="HJ3586" s="0"/>
      <c r="HK3586" s="0"/>
      <c r="HL3586" s="0"/>
      <c r="HM3586" s="0"/>
      <c r="HN3586" s="0"/>
      <c r="HO3586" s="0"/>
      <c r="HP3586" s="0"/>
      <c r="HQ3586" s="0"/>
      <c r="HR3586" s="0"/>
      <c r="HS3586" s="0"/>
      <c r="HT3586" s="0"/>
      <c r="HU3586" s="0"/>
      <c r="HV3586" s="0"/>
      <c r="HW3586" s="0"/>
      <c r="HX3586" s="0"/>
      <c r="HY3586" s="0"/>
      <c r="HZ3586" s="0"/>
      <c r="IA3586" s="0"/>
      <c r="IB3586" s="0"/>
      <c r="IC3586" s="0"/>
      <c r="ID3586" s="0"/>
      <c r="IE3586" s="0"/>
      <c r="IF3586" s="0"/>
      <c r="IG3586" s="0"/>
      <c r="IH3586" s="0"/>
      <c r="II3586" s="0"/>
      <c r="IJ3586" s="0"/>
      <c r="IK3586" s="0"/>
      <c r="IL3586" s="0"/>
      <c r="IM3586" s="0"/>
      <c r="IN3586" s="0"/>
      <c r="IO3586" s="0"/>
      <c r="IP3586" s="0"/>
      <c r="IQ3586" s="0"/>
      <c r="IR3586" s="0"/>
      <c r="IS3586" s="0"/>
      <c r="IT3586" s="0"/>
      <c r="IU3586" s="0"/>
      <c r="IV3586" s="0"/>
      <c r="IW3586" s="0"/>
      <c r="IX3586" s="0"/>
      <c r="IY3586" s="0"/>
      <c r="IZ3586" s="0"/>
      <c r="AMH3586" s="13"/>
    </row>
    <row r="3587" customFormat="false" ht="13.8" hidden="false" customHeight="false" outlineLevel="0" collapsed="false">
      <c r="A3587" s="16" t="n">
        <v>40501213</v>
      </c>
      <c r="B3587" s="17" t="s">
        <v>3616</v>
      </c>
      <c r="C3587" s="16"/>
      <c r="D3587" s="18"/>
      <c r="E3587" s="16" t="s">
        <v>39</v>
      </c>
      <c r="F3587" s="19" t="n">
        <f aca="false">IF(C3587="",VLOOKUP(E3587,'PORTE E UCO'!$A$5:$D$46,4,0),VLOOKUP(E3587,'PORTE E UCO'!$A$5:$D$46,4,0)*C3587)</f>
        <v>52.984668</v>
      </c>
      <c r="G3587" s="20"/>
      <c r="H3587" s="21" t="n">
        <f aca="false">G3587*$R$2</f>
        <v>0</v>
      </c>
      <c r="I3587" s="16" t="n">
        <v>0</v>
      </c>
      <c r="J3587" s="22" t="str">
        <f aca="false">IF(I3587&gt;=1,F3587*$J$2,"")</f>
        <v/>
      </c>
      <c r="K3587" s="22" t="str">
        <f aca="false">IF(I3587&gt;=2,F3587*$K$2,"")</f>
        <v/>
      </c>
      <c r="L3587" s="22" t="str">
        <f aca="false">IF(I3587&gt;=3,F3587*$L$2,"")</f>
        <v/>
      </c>
      <c r="M3587" s="22" t="str">
        <f aca="false">IF(I3587&gt;=4,F3587*$M$2,"")</f>
        <v/>
      </c>
      <c r="N3587" s="16" t="n">
        <v>0</v>
      </c>
      <c r="O3587" s="16" t="n">
        <v>0</v>
      </c>
      <c r="P3587" s="23" t="n">
        <v>0</v>
      </c>
      <c r="Q3587" s="22"/>
      <c r="R3587" s="38"/>
      <c r="S3587" s="25" t="n">
        <f aca="false">SUM(F3587,H3587,J3587,K3587,L3587,M3587)</f>
        <v>52.984668</v>
      </c>
      <c r="T3587" s="25" t="n">
        <f aca="false">SUM(F3587,H3587,J3587,K3587,L3587,M3587,Q3587)</f>
        <v>52.984668</v>
      </c>
      <c r="U3587" s="0"/>
      <c r="V3587" s="0"/>
      <c r="W3587" s="0"/>
      <c r="X3587" s="0"/>
      <c r="Y3587" s="0"/>
      <c r="Z3587" s="0"/>
      <c r="AA3587" s="0"/>
      <c r="AB3587" s="0"/>
      <c r="AC3587" s="0"/>
      <c r="AD3587" s="0"/>
      <c r="AE3587" s="0"/>
      <c r="AF3587" s="0"/>
      <c r="AG3587" s="0"/>
      <c r="AH3587" s="0"/>
      <c r="AI3587" s="0"/>
      <c r="AJ3587" s="0"/>
      <c r="AK3587" s="0"/>
      <c r="AL3587" s="0"/>
      <c r="AM3587" s="0"/>
      <c r="AN3587" s="0"/>
      <c r="AO3587" s="0"/>
      <c r="AP3587" s="0"/>
      <c r="AQ3587" s="0"/>
      <c r="AR3587" s="0"/>
      <c r="AS3587" s="0"/>
      <c r="AT3587" s="0"/>
      <c r="AU3587" s="0"/>
      <c r="AV3587" s="0"/>
      <c r="AW3587" s="0"/>
      <c r="AX3587" s="0"/>
      <c r="AY3587" s="0"/>
      <c r="AZ3587" s="0"/>
      <c r="BA3587" s="0"/>
      <c r="BB3587" s="0"/>
      <c r="BC3587" s="0"/>
      <c r="BD3587" s="0"/>
      <c r="BE3587" s="0"/>
      <c r="BF3587" s="0"/>
      <c r="BG3587" s="0"/>
      <c r="BH3587" s="0"/>
      <c r="BI3587" s="0"/>
      <c r="BJ3587" s="0"/>
      <c r="BK3587" s="0"/>
      <c r="BL3587" s="0"/>
      <c r="BM3587" s="0"/>
      <c r="BN3587" s="0"/>
      <c r="BO3587" s="0"/>
      <c r="BP3587" s="0"/>
      <c r="BQ3587" s="0"/>
      <c r="BR3587" s="0"/>
      <c r="BS3587" s="0"/>
      <c r="BT3587" s="0"/>
      <c r="BU3587" s="0"/>
      <c r="BV3587" s="0"/>
      <c r="BW3587" s="0"/>
      <c r="BX3587" s="0"/>
      <c r="BY3587" s="0"/>
      <c r="BZ3587" s="0"/>
      <c r="CA3587" s="0"/>
      <c r="CB3587" s="0"/>
      <c r="CC3587" s="0"/>
      <c r="CD3587" s="0"/>
      <c r="CE3587" s="0"/>
      <c r="CF3587" s="0"/>
      <c r="CG3587" s="0"/>
      <c r="CH3587" s="0"/>
      <c r="CI3587" s="0"/>
      <c r="CJ3587" s="0"/>
      <c r="CK3587" s="0"/>
      <c r="CL3587" s="0"/>
      <c r="CM3587" s="0"/>
      <c r="CN3587" s="0"/>
      <c r="CO3587" s="0"/>
      <c r="CP3587" s="0"/>
      <c r="CQ3587" s="0"/>
      <c r="CR3587" s="0"/>
      <c r="CS3587" s="0"/>
      <c r="CT3587" s="0"/>
      <c r="CU3587" s="0"/>
      <c r="CV3587" s="0"/>
      <c r="CW3587" s="0"/>
      <c r="CX3587" s="0"/>
      <c r="CY3587" s="0"/>
      <c r="CZ3587" s="0"/>
      <c r="DA3587" s="0"/>
      <c r="DB3587" s="0"/>
      <c r="DC3587" s="0"/>
      <c r="DD3587" s="0"/>
      <c r="DE3587" s="0"/>
      <c r="DF3587" s="0"/>
      <c r="DG3587" s="0"/>
      <c r="DH3587" s="0"/>
      <c r="DI3587" s="0"/>
      <c r="DJ3587" s="0"/>
      <c r="DK3587" s="0"/>
      <c r="DL3587" s="0"/>
      <c r="DM3587" s="0"/>
      <c r="DN3587" s="0"/>
      <c r="DO3587" s="0"/>
      <c r="DP3587" s="0"/>
      <c r="DQ3587" s="0"/>
      <c r="DR3587" s="0"/>
      <c r="DS3587" s="0"/>
      <c r="DT3587" s="0"/>
      <c r="DU3587" s="0"/>
      <c r="DV3587" s="0"/>
      <c r="DW3587" s="0"/>
      <c r="DX3587" s="0"/>
      <c r="DY3587" s="0"/>
      <c r="DZ3587" s="0"/>
      <c r="EA3587" s="0"/>
      <c r="EB3587" s="0"/>
      <c r="EC3587" s="0"/>
      <c r="ED3587" s="0"/>
      <c r="EE3587" s="0"/>
      <c r="EF3587" s="0"/>
      <c r="EG3587" s="0"/>
      <c r="EH3587" s="0"/>
      <c r="EI3587" s="0"/>
      <c r="EJ3587" s="0"/>
      <c r="EK3587" s="0"/>
      <c r="EL3587" s="0"/>
      <c r="EM3587" s="0"/>
      <c r="EN3587" s="0"/>
      <c r="EO3587" s="0"/>
      <c r="EP3587" s="0"/>
      <c r="EQ3587" s="0"/>
      <c r="ER3587" s="0"/>
      <c r="ES3587" s="0"/>
      <c r="ET3587" s="0"/>
      <c r="EU3587" s="0"/>
      <c r="EV3587" s="0"/>
      <c r="EW3587" s="0"/>
      <c r="EX3587" s="0"/>
      <c r="EY3587" s="0"/>
      <c r="EZ3587" s="0"/>
      <c r="FA3587" s="0"/>
      <c r="FB3587" s="0"/>
      <c r="FC3587" s="0"/>
      <c r="FD3587" s="0"/>
      <c r="FE3587" s="0"/>
      <c r="FF3587" s="0"/>
      <c r="FG3587" s="0"/>
      <c r="FH3587" s="0"/>
      <c r="FI3587" s="0"/>
      <c r="FJ3587" s="0"/>
      <c r="FK3587" s="0"/>
      <c r="FL3587" s="0"/>
      <c r="FM3587" s="0"/>
      <c r="FN3587" s="0"/>
      <c r="FO3587" s="0"/>
      <c r="FP3587" s="0"/>
      <c r="FQ3587" s="0"/>
      <c r="FR3587" s="0"/>
      <c r="FS3587" s="0"/>
      <c r="FT3587" s="0"/>
      <c r="FU3587" s="0"/>
      <c r="FV3587" s="0"/>
      <c r="FW3587" s="0"/>
      <c r="FX3587" s="0"/>
      <c r="FY3587" s="0"/>
      <c r="FZ3587" s="0"/>
      <c r="GA3587" s="0"/>
      <c r="GB3587" s="0"/>
      <c r="GC3587" s="0"/>
      <c r="GD3587" s="0"/>
      <c r="GE3587" s="0"/>
      <c r="GF3587" s="0"/>
      <c r="GG3587" s="0"/>
      <c r="GH3587" s="0"/>
      <c r="GI3587" s="0"/>
      <c r="GJ3587" s="0"/>
      <c r="GK3587" s="0"/>
      <c r="GL3587" s="0"/>
      <c r="GM3587" s="0"/>
      <c r="GN3587" s="0"/>
      <c r="GO3587" s="0"/>
      <c r="GP3587" s="0"/>
      <c r="GQ3587" s="0"/>
      <c r="GR3587" s="0"/>
      <c r="GS3587" s="0"/>
      <c r="GT3587" s="0"/>
      <c r="GU3587" s="0"/>
      <c r="GV3587" s="0"/>
      <c r="GW3587" s="0"/>
      <c r="GX3587" s="0"/>
      <c r="GY3587" s="0"/>
      <c r="GZ3587" s="0"/>
      <c r="HA3587" s="0"/>
      <c r="HB3587" s="0"/>
      <c r="HC3587" s="0"/>
      <c r="HD3587" s="0"/>
      <c r="HE3587" s="0"/>
      <c r="HF3587" s="0"/>
      <c r="HG3587" s="0"/>
      <c r="HH3587" s="0"/>
      <c r="HI3587" s="0"/>
      <c r="HJ3587" s="0"/>
      <c r="HK3587" s="0"/>
      <c r="HL3587" s="0"/>
      <c r="HM3587" s="0"/>
      <c r="HN3587" s="0"/>
      <c r="HO3587" s="0"/>
      <c r="HP3587" s="0"/>
      <c r="HQ3587" s="0"/>
      <c r="HR3587" s="0"/>
      <c r="HS3587" s="0"/>
      <c r="HT3587" s="0"/>
      <c r="HU3587" s="0"/>
      <c r="HV3587" s="0"/>
      <c r="HW3587" s="0"/>
      <c r="HX3587" s="0"/>
      <c r="HY3587" s="0"/>
      <c r="HZ3587" s="0"/>
      <c r="IA3587" s="0"/>
      <c r="IB3587" s="0"/>
      <c r="IC3587" s="0"/>
      <c r="ID3587" s="0"/>
      <c r="IE3587" s="0"/>
      <c r="IF3587" s="0"/>
      <c r="IG3587" s="0"/>
      <c r="IH3587" s="0"/>
      <c r="II3587" s="0"/>
      <c r="IJ3587" s="0"/>
      <c r="IK3587" s="0"/>
      <c r="IL3587" s="0"/>
      <c r="IM3587" s="0"/>
      <c r="IN3587" s="0"/>
      <c r="IO3587" s="0"/>
      <c r="IP3587" s="0"/>
      <c r="IQ3587" s="0"/>
      <c r="IR3587" s="0"/>
      <c r="IS3587" s="0"/>
      <c r="IT3587" s="0"/>
      <c r="IU3587" s="0"/>
      <c r="IV3587" s="0"/>
      <c r="IW3587" s="0"/>
      <c r="IX3587" s="0"/>
      <c r="IY3587" s="0"/>
      <c r="IZ3587" s="0"/>
      <c r="AMH3587" s="13"/>
    </row>
    <row r="3588" customFormat="false" ht="14.95" hidden="false" customHeight="false" outlineLevel="0" collapsed="false">
      <c r="A3588" s="27" t="n">
        <v>40501191</v>
      </c>
      <c r="B3588" s="28" t="s">
        <v>3617</v>
      </c>
      <c r="C3588" s="27"/>
      <c r="D3588" s="29"/>
      <c r="E3588" s="27" t="s">
        <v>39</v>
      </c>
      <c r="F3588" s="19" t="n">
        <f aca="false">IF(C3588="",VLOOKUP(E3588,'PORTE E UCO'!$A$5:$D$46,4,0),VLOOKUP(E3588,'PORTE E UCO'!$A$5:$D$46,4,0)*C3588)</f>
        <v>52.984668</v>
      </c>
      <c r="G3588" s="30"/>
      <c r="H3588" s="21" t="n">
        <f aca="false">G3588*$R$2</f>
        <v>0</v>
      </c>
      <c r="I3588" s="27" t="n">
        <v>0</v>
      </c>
      <c r="J3588" s="22" t="str">
        <f aca="false">IF(I3588&gt;=1,F3588*$J$2,"")</f>
        <v/>
      </c>
      <c r="K3588" s="22" t="str">
        <f aca="false">IF(I3588&gt;=2,F3588*$K$2,"")</f>
        <v/>
      </c>
      <c r="L3588" s="22" t="str">
        <f aca="false">IF(I3588&gt;=3,F3588*$L$2,"")</f>
        <v/>
      </c>
      <c r="M3588" s="22" t="str">
        <f aca="false">IF(I3588&gt;=4,F3588*$M$2,"")</f>
        <v/>
      </c>
      <c r="N3588" s="27" t="n">
        <v>0</v>
      </c>
      <c r="O3588" s="27" t="n">
        <v>0</v>
      </c>
      <c r="P3588" s="31" t="n">
        <v>0</v>
      </c>
      <c r="Q3588" s="32"/>
      <c r="R3588" s="38"/>
      <c r="S3588" s="25" t="n">
        <f aca="false">SUM(F3588,H3588,J3588,K3588,L3588,M3588)</f>
        <v>52.984668</v>
      </c>
      <c r="T3588" s="25" t="n">
        <f aca="false">SUM(F3588,H3588,J3588,K3588,L3588,M3588,Q3588)</f>
        <v>52.984668</v>
      </c>
      <c r="U3588" s="0"/>
      <c r="V3588" s="0"/>
      <c r="W3588" s="0"/>
      <c r="X3588" s="0"/>
      <c r="Y3588" s="0"/>
      <c r="Z3588" s="0"/>
      <c r="AA3588" s="0"/>
      <c r="AB3588" s="0"/>
      <c r="AC3588" s="0"/>
      <c r="AD3588" s="0"/>
      <c r="AE3588" s="0"/>
      <c r="AF3588" s="0"/>
      <c r="AG3588" s="0"/>
      <c r="AH3588" s="0"/>
      <c r="AI3588" s="0"/>
      <c r="AJ3588" s="0"/>
      <c r="AK3588" s="0"/>
      <c r="AL3588" s="0"/>
      <c r="AM3588" s="0"/>
      <c r="AN3588" s="0"/>
      <c r="AO3588" s="0"/>
      <c r="AP3588" s="0"/>
      <c r="AQ3588" s="0"/>
      <c r="AR3588" s="0"/>
      <c r="AS3588" s="0"/>
      <c r="AT3588" s="0"/>
      <c r="AU3588" s="0"/>
      <c r="AV3588" s="0"/>
      <c r="AW3588" s="0"/>
      <c r="AX3588" s="0"/>
      <c r="AY3588" s="0"/>
      <c r="AZ3588" s="0"/>
      <c r="BA3588" s="0"/>
      <c r="BB3588" s="0"/>
      <c r="BC3588" s="0"/>
      <c r="BD3588" s="0"/>
      <c r="BE3588" s="0"/>
      <c r="BF3588" s="0"/>
      <c r="BG3588" s="0"/>
      <c r="BH3588" s="0"/>
      <c r="BI3588" s="0"/>
      <c r="BJ3588" s="0"/>
      <c r="BK3588" s="0"/>
      <c r="BL3588" s="0"/>
      <c r="BM3588" s="0"/>
      <c r="BN3588" s="0"/>
      <c r="BO3588" s="0"/>
      <c r="BP3588" s="0"/>
      <c r="BQ3588" s="0"/>
      <c r="BR3588" s="0"/>
      <c r="BS3588" s="0"/>
      <c r="BT3588" s="0"/>
      <c r="BU3588" s="0"/>
      <c r="BV3588" s="0"/>
      <c r="BW3588" s="0"/>
      <c r="BX3588" s="0"/>
      <c r="BY3588" s="0"/>
      <c r="BZ3588" s="0"/>
      <c r="CA3588" s="0"/>
      <c r="CB3588" s="0"/>
      <c r="CC3588" s="0"/>
      <c r="CD3588" s="0"/>
      <c r="CE3588" s="0"/>
      <c r="CF3588" s="0"/>
      <c r="CG3588" s="0"/>
      <c r="CH3588" s="0"/>
      <c r="CI3588" s="0"/>
      <c r="CJ3588" s="0"/>
      <c r="CK3588" s="0"/>
      <c r="CL3588" s="0"/>
      <c r="CM3588" s="0"/>
      <c r="CN3588" s="0"/>
      <c r="CO3588" s="0"/>
      <c r="CP3588" s="0"/>
      <c r="CQ3588" s="0"/>
      <c r="CR3588" s="0"/>
      <c r="CS3588" s="0"/>
      <c r="CT3588" s="0"/>
      <c r="CU3588" s="0"/>
      <c r="CV3588" s="0"/>
      <c r="CW3588" s="0"/>
      <c r="CX3588" s="0"/>
      <c r="CY3588" s="0"/>
      <c r="CZ3588" s="0"/>
      <c r="DA3588" s="0"/>
      <c r="DB3588" s="0"/>
      <c r="DC3588" s="0"/>
      <c r="DD3588" s="0"/>
      <c r="DE3588" s="0"/>
      <c r="DF3588" s="0"/>
      <c r="DG3588" s="0"/>
      <c r="DH3588" s="0"/>
      <c r="DI3588" s="0"/>
      <c r="DJ3588" s="0"/>
      <c r="DK3588" s="0"/>
      <c r="DL3588" s="0"/>
      <c r="DM3588" s="0"/>
      <c r="DN3588" s="0"/>
      <c r="DO3588" s="0"/>
      <c r="DP3588" s="0"/>
      <c r="DQ3588" s="0"/>
      <c r="DR3588" s="0"/>
      <c r="DS3588" s="0"/>
      <c r="DT3588" s="0"/>
      <c r="DU3588" s="0"/>
      <c r="DV3588" s="0"/>
      <c r="DW3588" s="0"/>
      <c r="DX3588" s="0"/>
      <c r="DY3588" s="0"/>
      <c r="DZ3588" s="0"/>
      <c r="EA3588" s="0"/>
      <c r="EB3588" s="0"/>
      <c r="EC3588" s="0"/>
      <c r="ED3588" s="0"/>
      <c r="EE3588" s="0"/>
      <c r="EF3588" s="0"/>
      <c r="EG3588" s="0"/>
      <c r="EH3588" s="0"/>
      <c r="EI3588" s="0"/>
      <c r="EJ3588" s="0"/>
      <c r="EK3588" s="0"/>
      <c r="EL3588" s="0"/>
      <c r="EM3588" s="0"/>
      <c r="EN3588" s="0"/>
      <c r="EO3588" s="0"/>
      <c r="EP3588" s="0"/>
      <c r="EQ3588" s="0"/>
      <c r="ER3588" s="0"/>
      <c r="ES3588" s="0"/>
      <c r="ET3588" s="0"/>
      <c r="EU3588" s="0"/>
      <c r="EV3588" s="0"/>
      <c r="EW3588" s="0"/>
      <c r="EX3588" s="0"/>
      <c r="EY3588" s="0"/>
      <c r="EZ3588" s="0"/>
      <c r="FA3588" s="0"/>
      <c r="FB3588" s="0"/>
      <c r="FC3588" s="0"/>
      <c r="FD3588" s="0"/>
      <c r="FE3588" s="0"/>
      <c r="FF3588" s="0"/>
      <c r="FG3588" s="0"/>
      <c r="FH3588" s="0"/>
      <c r="FI3588" s="0"/>
      <c r="FJ3588" s="0"/>
      <c r="FK3588" s="0"/>
      <c r="FL3588" s="0"/>
      <c r="FM3588" s="0"/>
      <c r="FN3588" s="0"/>
      <c r="FO3588" s="0"/>
      <c r="FP3588" s="0"/>
      <c r="FQ3588" s="0"/>
      <c r="FR3588" s="0"/>
      <c r="FS3588" s="0"/>
      <c r="FT3588" s="0"/>
      <c r="FU3588" s="0"/>
      <c r="FV3588" s="0"/>
      <c r="FW3588" s="0"/>
      <c r="FX3588" s="0"/>
      <c r="FY3588" s="0"/>
      <c r="FZ3588" s="0"/>
      <c r="GA3588" s="0"/>
      <c r="GB3588" s="0"/>
      <c r="GC3588" s="0"/>
      <c r="GD3588" s="0"/>
      <c r="GE3588" s="0"/>
      <c r="GF3588" s="0"/>
      <c r="GG3588" s="0"/>
      <c r="GH3588" s="0"/>
      <c r="GI3588" s="0"/>
      <c r="GJ3588" s="0"/>
      <c r="GK3588" s="0"/>
      <c r="GL3588" s="0"/>
      <c r="GM3588" s="0"/>
      <c r="GN3588" s="0"/>
      <c r="GO3588" s="0"/>
      <c r="GP3588" s="0"/>
      <c r="GQ3588" s="0"/>
      <c r="GR3588" s="0"/>
      <c r="GS3588" s="0"/>
      <c r="GT3588" s="0"/>
      <c r="GU3588" s="0"/>
      <c r="GV3588" s="0"/>
      <c r="GW3588" s="0"/>
      <c r="GX3588" s="0"/>
      <c r="GY3588" s="0"/>
      <c r="GZ3588" s="0"/>
      <c r="HA3588" s="0"/>
      <c r="HB3588" s="0"/>
      <c r="HC3588" s="0"/>
      <c r="HD3588" s="0"/>
      <c r="HE3588" s="0"/>
      <c r="HF3588" s="0"/>
      <c r="HG3588" s="0"/>
      <c r="HH3588" s="0"/>
      <c r="HI3588" s="0"/>
      <c r="HJ3588" s="0"/>
      <c r="HK3588" s="0"/>
      <c r="HL3588" s="0"/>
      <c r="HM3588" s="0"/>
      <c r="HN3588" s="0"/>
      <c r="HO3588" s="0"/>
      <c r="HP3588" s="0"/>
      <c r="HQ3588" s="0"/>
      <c r="HR3588" s="0"/>
      <c r="HS3588" s="0"/>
      <c r="HT3588" s="0"/>
      <c r="HU3588" s="0"/>
      <c r="HV3588" s="0"/>
      <c r="HW3588" s="0"/>
      <c r="HX3588" s="0"/>
      <c r="HY3588" s="0"/>
      <c r="HZ3588" s="0"/>
      <c r="IA3588" s="0"/>
      <c r="IB3588" s="0"/>
      <c r="IC3588" s="0"/>
      <c r="ID3588" s="0"/>
      <c r="IE3588" s="0"/>
      <c r="IF3588" s="0"/>
      <c r="IG3588" s="0"/>
      <c r="IH3588" s="0"/>
      <c r="II3588" s="0"/>
      <c r="IJ3588" s="0"/>
      <c r="IK3588" s="0"/>
      <c r="IL3588" s="0"/>
      <c r="IM3588" s="0"/>
      <c r="IN3588" s="0"/>
      <c r="IO3588" s="0"/>
      <c r="IP3588" s="0"/>
      <c r="IQ3588" s="0"/>
      <c r="IR3588" s="0"/>
      <c r="IS3588" s="0"/>
      <c r="IT3588" s="0"/>
      <c r="IU3588" s="0"/>
      <c r="IV3588" s="0"/>
      <c r="IW3588" s="0"/>
      <c r="IX3588" s="0"/>
      <c r="IY3588" s="0"/>
      <c r="IZ3588" s="0"/>
      <c r="AMH3588" s="13"/>
    </row>
    <row r="3589" customFormat="false" ht="13.8" hidden="false" customHeight="false" outlineLevel="0" collapsed="false">
      <c r="A3589" s="42" t="n">
        <v>40502058</v>
      </c>
      <c r="B3589" s="43" t="s">
        <v>3618</v>
      </c>
      <c r="C3589" s="42"/>
      <c r="D3589" s="44"/>
      <c r="E3589" s="42" t="s">
        <v>50</v>
      </c>
      <c r="F3589" s="19" t="n">
        <f aca="false">IF(C3589="",VLOOKUP(E3589,'PORTE E UCO'!$A$5:$D$46,4,0),VLOOKUP(E3589,'PORTE E UCO'!$A$5:$D$46,4,0)*C3589)</f>
        <v>17.661556</v>
      </c>
      <c r="G3589" s="45"/>
      <c r="H3589" s="21" t="n">
        <f aca="false">G3589*$R$2</f>
        <v>0</v>
      </c>
      <c r="I3589" s="16" t="n">
        <v>0</v>
      </c>
      <c r="J3589" s="22" t="str">
        <f aca="false">IF(I3589&gt;=1,F3589*$J$2,"")</f>
        <v/>
      </c>
      <c r="K3589" s="22" t="str">
        <f aca="false">IF(I3589&gt;=2,F3589*$K$2,"")</f>
        <v/>
      </c>
      <c r="L3589" s="22" t="str">
        <f aca="false">IF(I3589&gt;=3,F3589*$L$2,"")</f>
        <v/>
      </c>
      <c r="M3589" s="22" t="str">
        <f aca="false">IF(I3589&gt;=4,F3589*$M$2,"")</f>
        <v/>
      </c>
      <c r="N3589" s="16" t="n">
        <v>0</v>
      </c>
      <c r="O3589" s="16" t="n">
        <v>0</v>
      </c>
      <c r="P3589" s="23" t="n">
        <v>0</v>
      </c>
      <c r="Q3589" s="22"/>
      <c r="R3589" s="38"/>
      <c r="S3589" s="25" t="n">
        <f aca="false">SUM(F3589,H3589,J3589,K3589,L3589,M3589)</f>
        <v>17.661556</v>
      </c>
      <c r="T3589" s="25" t="n">
        <f aca="false">SUM(F3589,H3589,J3589,K3589,L3589,M3589,Q3589)</f>
        <v>17.661556</v>
      </c>
      <c r="U3589" s="0"/>
      <c r="V3589" s="0"/>
      <c r="W3589" s="0"/>
      <c r="X3589" s="0"/>
      <c r="Y3589" s="0"/>
      <c r="Z3589" s="0"/>
      <c r="AA3589" s="0"/>
      <c r="AB3589" s="0"/>
      <c r="AC3589" s="0"/>
      <c r="AD3589" s="0"/>
      <c r="AE3589" s="0"/>
      <c r="AF3589" s="0"/>
      <c r="AG3589" s="0"/>
      <c r="AH3589" s="0"/>
      <c r="AI3589" s="0"/>
      <c r="AJ3589" s="0"/>
      <c r="AK3589" s="0"/>
      <c r="AL3589" s="0"/>
      <c r="AM3589" s="0"/>
      <c r="AN3589" s="0"/>
      <c r="AO3589" s="0"/>
      <c r="AP3589" s="0"/>
      <c r="AQ3589" s="0"/>
      <c r="AR3589" s="0"/>
      <c r="AS3589" s="0"/>
      <c r="AT3589" s="0"/>
      <c r="AU3589" s="0"/>
      <c r="AV3589" s="0"/>
      <c r="AW3589" s="0"/>
      <c r="AX3589" s="0"/>
      <c r="AY3589" s="0"/>
      <c r="AZ3589" s="0"/>
      <c r="BA3589" s="0"/>
      <c r="BB3589" s="0"/>
      <c r="BC3589" s="0"/>
      <c r="BD3589" s="0"/>
      <c r="BE3589" s="0"/>
      <c r="BF3589" s="0"/>
      <c r="BG3589" s="0"/>
      <c r="BH3589" s="0"/>
      <c r="BI3589" s="0"/>
      <c r="BJ3589" s="0"/>
      <c r="BK3589" s="0"/>
      <c r="BL3589" s="0"/>
      <c r="BM3589" s="0"/>
      <c r="BN3589" s="0"/>
      <c r="BO3589" s="0"/>
      <c r="BP3589" s="0"/>
      <c r="BQ3589" s="0"/>
      <c r="BR3589" s="0"/>
      <c r="BS3589" s="0"/>
      <c r="BT3589" s="0"/>
      <c r="BU3589" s="0"/>
      <c r="BV3589" s="0"/>
      <c r="BW3589" s="0"/>
      <c r="BX3589" s="0"/>
      <c r="BY3589" s="0"/>
      <c r="BZ3589" s="0"/>
      <c r="CA3589" s="0"/>
      <c r="CB3589" s="0"/>
      <c r="CC3589" s="0"/>
      <c r="CD3589" s="0"/>
      <c r="CE3589" s="0"/>
      <c r="CF3589" s="0"/>
      <c r="CG3589" s="0"/>
      <c r="CH3589" s="0"/>
      <c r="CI3589" s="0"/>
      <c r="CJ3589" s="0"/>
      <c r="CK3589" s="0"/>
      <c r="CL3589" s="0"/>
      <c r="CM3589" s="0"/>
      <c r="CN3589" s="0"/>
      <c r="CO3589" s="0"/>
      <c r="CP3589" s="0"/>
      <c r="CQ3589" s="0"/>
      <c r="CR3589" s="0"/>
      <c r="CS3589" s="0"/>
      <c r="CT3589" s="0"/>
      <c r="CU3589" s="0"/>
      <c r="CV3589" s="0"/>
      <c r="CW3589" s="0"/>
      <c r="CX3589" s="0"/>
      <c r="CY3589" s="0"/>
      <c r="CZ3589" s="0"/>
      <c r="DA3589" s="0"/>
      <c r="DB3589" s="0"/>
      <c r="DC3589" s="0"/>
      <c r="DD3589" s="0"/>
      <c r="DE3589" s="0"/>
      <c r="DF3589" s="0"/>
      <c r="DG3589" s="0"/>
      <c r="DH3589" s="0"/>
      <c r="DI3589" s="0"/>
      <c r="DJ3589" s="0"/>
      <c r="DK3589" s="0"/>
      <c r="DL3589" s="0"/>
      <c r="DM3589" s="0"/>
      <c r="DN3589" s="0"/>
      <c r="DO3589" s="0"/>
      <c r="DP3589" s="0"/>
      <c r="DQ3589" s="0"/>
      <c r="DR3589" s="0"/>
      <c r="DS3589" s="0"/>
      <c r="DT3589" s="0"/>
      <c r="DU3589" s="0"/>
      <c r="DV3589" s="0"/>
      <c r="DW3589" s="0"/>
      <c r="DX3589" s="0"/>
      <c r="DY3589" s="0"/>
      <c r="DZ3589" s="0"/>
      <c r="EA3589" s="0"/>
      <c r="EB3589" s="0"/>
      <c r="EC3589" s="0"/>
      <c r="ED3589" s="0"/>
      <c r="EE3589" s="0"/>
      <c r="EF3589" s="0"/>
      <c r="EG3589" s="0"/>
      <c r="EH3589" s="0"/>
      <c r="EI3589" s="0"/>
      <c r="EJ3589" s="0"/>
      <c r="EK3589" s="0"/>
      <c r="EL3589" s="0"/>
      <c r="EM3589" s="0"/>
      <c r="EN3589" s="0"/>
      <c r="EO3589" s="0"/>
      <c r="EP3589" s="0"/>
      <c r="EQ3589" s="0"/>
      <c r="ER3589" s="0"/>
      <c r="ES3589" s="0"/>
      <c r="ET3589" s="0"/>
      <c r="EU3589" s="0"/>
      <c r="EV3589" s="0"/>
      <c r="EW3589" s="0"/>
      <c r="EX3589" s="0"/>
      <c r="EY3589" s="0"/>
      <c r="EZ3589" s="0"/>
      <c r="FA3589" s="0"/>
      <c r="FB3589" s="0"/>
      <c r="FC3589" s="0"/>
      <c r="FD3589" s="0"/>
      <c r="FE3589" s="0"/>
      <c r="FF3589" s="0"/>
      <c r="FG3589" s="0"/>
      <c r="FH3589" s="0"/>
      <c r="FI3589" s="0"/>
      <c r="FJ3589" s="0"/>
      <c r="FK3589" s="0"/>
      <c r="FL3589" s="0"/>
      <c r="FM3589" s="0"/>
      <c r="FN3589" s="0"/>
      <c r="FO3589" s="0"/>
      <c r="FP3589" s="0"/>
      <c r="FQ3589" s="0"/>
      <c r="FR3589" s="0"/>
      <c r="FS3589" s="0"/>
      <c r="FT3589" s="0"/>
      <c r="FU3589" s="0"/>
      <c r="FV3589" s="0"/>
      <c r="FW3589" s="0"/>
      <c r="FX3589" s="0"/>
      <c r="FY3589" s="0"/>
      <c r="FZ3589" s="0"/>
      <c r="GA3589" s="0"/>
      <c r="GB3589" s="0"/>
      <c r="GC3589" s="0"/>
      <c r="GD3589" s="0"/>
      <c r="GE3589" s="0"/>
      <c r="GF3589" s="0"/>
      <c r="GG3589" s="0"/>
      <c r="GH3589" s="0"/>
      <c r="GI3589" s="0"/>
      <c r="GJ3589" s="0"/>
      <c r="GK3589" s="0"/>
      <c r="GL3589" s="0"/>
      <c r="GM3589" s="0"/>
      <c r="GN3589" s="0"/>
      <c r="GO3589" s="0"/>
      <c r="GP3589" s="0"/>
      <c r="GQ3589" s="0"/>
      <c r="GR3589" s="0"/>
      <c r="GS3589" s="0"/>
      <c r="GT3589" s="0"/>
      <c r="GU3589" s="0"/>
      <c r="GV3589" s="0"/>
      <c r="GW3589" s="0"/>
      <c r="GX3589" s="0"/>
      <c r="GY3589" s="0"/>
      <c r="GZ3589" s="0"/>
      <c r="HA3589" s="0"/>
      <c r="HB3589" s="0"/>
      <c r="HC3589" s="0"/>
      <c r="HD3589" s="0"/>
      <c r="HE3589" s="0"/>
      <c r="HF3589" s="0"/>
      <c r="HG3589" s="0"/>
      <c r="HH3589" s="0"/>
      <c r="HI3589" s="0"/>
      <c r="HJ3589" s="0"/>
      <c r="HK3589" s="0"/>
      <c r="HL3589" s="0"/>
      <c r="HM3589" s="0"/>
      <c r="HN3589" s="0"/>
      <c r="HO3589" s="0"/>
      <c r="HP3589" s="0"/>
      <c r="HQ3589" s="0"/>
      <c r="HR3589" s="0"/>
      <c r="HS3589" s="0"/>
      <c r="HT3589" s="0"/>
      <c r="HU3589" s="0"/>
      <c r="HV3589" s="0"/>
      <c r="HW3589" s="0"/>
      <c r="HX3589" s="0"/>
      <c r="HY3589" s="0"/>
      <c r="HZ3589" s="0"/>
      <c r="IA3589" s="0"/>
      <c r="IB3589" s="0"/>
      <c r="IC3589" s="0"/>
      <c r="ID3589" s="0"/>
      <c r="IE3589" s="0"/>
      <c r="IF3589" s="0"/>
      <c r="IG3589" s="0"/>
      <c r="IH3589" s="0"/>
      <c r="II3589" s="0"/>
      <c r="IJ3589" s="0"/>
      <c r="IK3589" s="0"/>
      <c r="IL3589" s="0"/>
      <c r="IM3589" s="0"/>
      <c r="IN3589" s="0"/>
      <c r="IO3589" s="0"/>
      <c r="IP3589" s="0"/>
      <c r="IQ3589" s="0"/>
      <c r="IR3589" s="0"/>
      <c r="IS3589" s="0"/>
      <c r="IT3589" s="0"/>
      <c r="IU3589" s="0"/>
      <c r="IV3589" s="0"/>
      <c r="IW3589" s="0"/>
      <c r="IX3589" s="0"/>
      <c r="IY3589" s="0"/>
      <c r="IZ3589" s="0"/>
      <c r="AMH3589" s="13"/>
    </row>
    <row r="3590" customFormat="false" ht="14.95" hidden="false" customHeight="false" outlineLevel="0" collapsed="false">
      <c r="A3590" s="46" t="n">
        <v>40502180</v>
      </c>
      <c r="B3590" s="47" t="s">
        <v>3619</v>
      </c>
      <c r="C3590" s="46"/>
      <c r="D3590" s="48"/>
      <c r="E3590" s="46" t="s">
        <v>50</v>
      </c>
      <c r="F3590" s="19" t="n">
        <f aca="false">IF(C3590="",VLOOKUP(E3590,'PORTE E UCO'!$A$5:$D$46,4,0),VLOOKUP(E3590,'PORTE E UCO'!$A$5:$D$46,4,0)*C3590)</f>
        <v>17.661556</v>
      </c>
      <c r="G3590" s="49" t="n">
        <v>208.33</v>
      </c>
      <c r="H3590" s="21" t="n">
        <f aca="false">G3590*$R$2</f>
        <v>4098.60775456</v>
      </c>
      <c r="I3590" s="27" t="n">
        <v>0</v>
      </c>
      <c r="J3590" s="22" t="str">
        <f aca="false">IF(I3590&gt;=1,F3590*$J$2,"")</f>
        <v/>
      </c>
      <c r="K3590" s="22" t="str">
        <f aca="false">IF(I3590&gt;=2,F3590*$K$2,"")</f>
        <v/>
      </c>
      <c r="L3590" s="22" t="str">
        <f aca="false">IF(I3590&gt;=3,F3590*$L$2,"")</f>
        <v/>
      </c>
      <c r="M3590" s="22" t="str">
        <f aca="false">IF(I3590&gt;=4,F3590*$M$2,"")</f>
        <v/>
      </c>
      <c r="N3590" s="27" t="n">
        <v>0</v>
      </c>
      <c r="O3590" s="27" t="n">
        <v>0</v>
      </c>
      <c r="P3590" s="31" t="n">
        <v>0</v>
      </c>
      <c r="Q3590" s="32"/>
      <c r="R3590" s="38"/>
      <c r="S3590" s="25" t="n">
        <f aca="false">SUM(F3590,H3590,J3590,K3590,L3590,M3590)</f>
        <v>4116.26931056</v>
      </c>
      <c r="T3590" s="25" t="n">
        <f aca="false">SUM(F3590,H3590,J3590,K3590,L3590,M3590,Q3590)</f>
        <v>4116.26931056</v>
      </c>
      <c r="U3590" s="0"/>
      <c r="V3590" s="0"/>
      <c r="W3590" s="0"/>
      <c r="X3590" s="0"/>
      <c r="Y3590" s="0"/>
      <c r="Z3590" s="0"/>
      <c r="AA3590" s="0"/>
      <c r="AB3590" s="0"/>
      <c r="AC3590" s="0"/>
      <c r="AD3590" s="0"/>
      <c r="AE3590" s="0"/>
      <c r="AF3590" s="0"/>
      <c r="AG3590" s="0"/>
      <c r="AH3590" s="0"/>
      <c r="AI3590" s="0"/>
      <c r="AJ3590" s="0"/>
      <c r="AK3590" s="0"/>
      <c r="AL3590" s="0"/>
      <c r="AM3590" s="0"/>
      <c r="AN3590" s="0"/>
      <c r="AO3590" s="0"/>
      <c r="AP3590" s="0"/>
      <c r="AQ3590" s="0"/>
      <c r="AR3590" s="0"/>
      <c r="AS3590" s="0"/>
      <c r="AT3590" s="0"/>
      <c r="AU3590" s="0"/>
      <c r="AV3590" s="0"/>
      <c r="AW3590" s="0"/>
      <c r="AX3590" s="0"/>
      <c r="AY3590" s="0"/>
      <c r="AZ3590" s="0"/>
      <c r="BA3590" s="0"/>
      <c r="BB3590" s="0"/>
      <c r="BC3590" s="0"/>
      <c r="BD3590" s="0"/>
      <c r="BE3590" s="0"/>
      <c r="BF3590" s="0"/>
      <c r="BG3590" s="0"/>
      <c r="BH3590" s="0"/>
      <c r="BI3590" s="0"/>
      <c r="BJ3590" s="0"/>
      <c r="BK3590" s="0"/>
      <c r="BL3590" s="0"/>
      <c r="BM3590" s="0"/>
      <c r="BN3590" s="0"/>
      <c r="BO3590" s="0"/>
      <c r="BP3590" s="0"/>
      <c r="BQ3590" s="0"/>
      <c r="BR3590" s="0"/>
      <c r="BS3590" s="0"/>
      <c r="BT3590" s="0"/>
      <c r="BU3590" s="0"/>
      <c r="BV3590" s="0"/>
      <c r="BW3590" s="0"/>
      <c r="BX3590" s="0"/>
      <c r="BY3590" s="0"/>
      <c r="BZ3590" s="0"/>
      <c r="CA3590" s="0"/>
      <c r="CB3590" s="0"/>
      <c r="CC3590" s="0"/>
      <c r="CD3590" s="0"/>
      <c r="CE3590" s="0"/>
      <c r="CF3590" s="0"/>
      <c r="CG3590" s="0"/>
      <c r="CH3590" s="0"/>
      <c r="CI3590" s="0"/>
      <c r="CJ3590" s="0"/>
      <c r="CK3590" s="0"/>
      <c r="CL3590" s="0"/>
      <c r="CM3590" s="0"/>
      <c r="CN3590" s="0"/>
      <c r="CO3590" s="0"/>
      <c r="CP3590" s="0"/>
      <c r="CQ3590" s="0"/>
      <c r="CR3590" s="0"/>
      <c r="CS3590" s="0"/>
      <c r="CT3590" s="0"/>
      <c r="CU3590" s="0"/>
      <c r="CV3590" s="0"/>
      <c r="CW3590" s="0"/>
      <c r="CX3590" s="0"/>
      <c r="CY3590" s="0"/>
      <c r="CZ3590" s="0"/>
      <c r="DA3590" s="0"/>
      <c r="DB3590" s="0"/>
      <c r="DC3590" s="0"/>
      <c r="DD3590" s="0"/>
      <c r="DE3590" s="0"/>
      <c r="DF3590" s="0"/>
      <c r="DG3590" s="0"/>
      <c r="DH3590" s="0"/>
      <c r="DI3590" s="0"/>
      <c r="DJ3590" s="0"/>
      <c r="DK3590" s="0"/>
      <c r="DL3590" s="0"/>
      <c r="DM3590" s="0"/>
      <c r="DN3590" s="0"/>
      <c r="DO3590" s="0"/>
      <c r="DP3590" s="0"/>
      <c r="DQ3590" s="0"/>
      <c r="DR3590" s="0"/>
      <c r="DS3590" s="0"/>
      <c r="DT3590" s="0"/>
      <c r="DU3590" s="0"/>
      <c r="DV3590" s="0"/>
      <c r="DW3590" s="0"/>
      <c r="DX3590" s="0"/>
      <c r="DY3590" s="0"/>
      <c r="DZ3590" s="0"/>
      <c r="EA3590" s="0"/>
      <c r="EB3590" s="0"/>
      <c r="EC3590" s="0"/>
      <c r="ED3590" s="0"/>
      <c r="EE3590" s="0"/>
      <c r="EF3590" s="0"/>
      <c r="EG3590" s="0"/>
      <c r="EH3590" s="0"/>
      <c r="EI3590" s="0"/>
      <c r="EJ3590" s="0"/>
      <c r="EK3590" s="0"/>
      <c r="EL3590" s="0"/>
      <c r="EM3590" s="0"/>
      <c r="EN3590" s="0"/>
      <c r="EO3590" s="0"/>
      <c r="EP3590" s="0"/>
      <c r="EQ3590" s="0"/>
      <c r="ER3590" s="0"/>
      <c r="ES3590" s="0"/>
      <c r="ET3590" s="0"/>
      <c r="EU3590" s="0"/>
      <c r="EV3590" s="0"/>
      <c r="EW3590" s="0"/>
      <c r="EX3590" s="0"/>
      <c r="EY3590" s="0"/>
      <c r="EZ3590" s="0"/>
      <c r="FA3590" s="0"/>
      <c r="FB3590" s="0"/>
      <c r="FC3590" s="0"/>
      <c r="FD3590" s="0"/>
      <c r="FE3590" s="0"/>
      <c r="FF3590" s="0"/>
      <c r="FG3590" s="0"/>
      <c r="FH3590" s="0"/>
      <c r="FI3590" s="0"/>
      <c r="FJ3590" s="0"/>
      <c r="FK3590" s="0"/>
      <c r="FL3590" s="0"/>
      <c r="FM3590" s="0"/>
      <c r="FN3590" s="0"/>
      <c r="FO3590" s="0"/>
      <c r="FP3590" s="0"/>
      <c r="FQ3590" s="0"/>
      <c r="FR3590" s="0"/>
      <c r="FS3590" s="0"/>
      <c r="FT3590" s="0"/>
      <c r="FU3590" s="0"/>
      <c r="FV3590" s="0"/>
      <c r="FW3590" s="0"/>
      <c r="FX3590" s="0"/>
      <c r="FY3590" s="0"/>
      <c r="FZ3590" s="0"/>
      <c r="GA3590" s="0"/>
      <c r="GB3590" s="0"/>
      <c r="GC3590" s="0"/>
      <c r="GD3590" s="0"/>
      <c r="GE3590" s="0"/>
      <c r="GF3590" s="0"/>
      <c r="GG3590" s="0"/>
      <c r="GH3590" s="0"/>
      <c r="GI3590" s="0"/>
      <c r="GJ3590" s="0"/>
      <c r="GK3590" s="0"/>
      <c r="GL3590" s="0"/>
      <c r="GM3590" s="0"/>
      <c r="GN3590" s="0"/>
      <c r="GO3590" s="0"/>
      <c r="GP3590" s="0"/>
      <c r="GQ3590" s="0"/>
      <c r="GR3590" s="0"/>
      <c r="GS3590" s="0"/>
      <c r="GT3590" s="0"/>
      <c r="GU3590" s="0"/>
      <c r="GV3590" s="0"/>
      <c r="GW3590" s="0"/>
      <c r="GX3590" s="0"/>
      <c r="GY3590" s="0"/>
      <c r="GZ3590" s="0"/>
      <c r="HA3590" s="0"/>
      <c r="HB3590" s="0"/>
      <c r="HC3590" s="0"/>
      <c r="HD3590" s="0"/>
      <c r="HE3590" s="0"/>
      <c r="HF3590" s="0"/>
      <c r="HG3590" s="0"/>
      <c r="HH3590" s="0"/>
      <c r="HI3590" s="0"/>
      <c r="HJ3590" s="0"/>
      <c r="HK3590" s="0"/>
      <c r="HL3590" s="0"/>
      <c r="HM3590" s="0"/>
      <c r="HN3590" s="0"/>
      <c r="HO3590" s="0"/>
      <c r="HP3590" s="0"/>
      <c r="HQ3590" s="0"/>
      <c r="HR3590" s="0"/>
      <c r="HS3590" s="0"/>
      <c r="HT3590" s="0"/>
      <c r="HU3590" s="0"/>
      <c r="HV3590" s="0"/>
      <c r="HW3590" s="0"/>
      <c r="HX3590" s="0"/>
      <c r="HY3590" s="0"/>
      <c r="HZ3590" s="0"/>
      <c r="IA3590" s="0"/>
      <c r="IB3590" s="0"/>
      <c r="IC3590" s="0"/>
      <c r="ID3590" s="0"/>
      <c r="IE3590" s="0"/>
      <c r="IF3590" s="0"/>
      <c r="IG3590" s="0"/>
      <c r="IH3590" s="0"/>
      <c r="II3590" s="0"/>
      <c r="IJ3590" s="0"/>
      <c r="IK3590" s="0"/>
      <c r="IL3590" s="0"/>
      <c r="IM3590" s="0"/>
      <c r="IN3590" s="0"/>
      <c r="IO3590" s="0"/>
      <c r="IP3590" s="0"/>
      <c r="IQ3590" s="0"/>
      <c r="IR3590" s="0"/>
      <c r="IS3590" s="0"/>
      <c r="IT3590" s="0"/>
      <c r="IU3590" s="0"/>
      <c r="IV3590" s="0"/>
      <c r="IW3590" s="0"/>
      <c r="IX3590" s="0"/>
      <c r="IY3590" s="0"/>
      <c r="IZ3590" s="0"/>
      <c r="AMH3590" s="13"/>
    </row>
    <row r="3591" customFormat="false" ht="21.65" hidden="false" customHeight="false" outlineLevel="0" collapsed="false">
      <c r="A3591" s="42" t="n">
        <v>40502236</v>
      </c>
      <c r="B3591" s="43" t="s">
        <v>3620</v>
      </c>
      <c r="C3591" s="42"/>
      <c r="D3591" s="44"/>
      <c r="E3591" s="42" t="s">
        <v>15</v>
      </c>
      <c r="F3591" s="19" t="n">
        <f aca="false">IF(C3591="",VLOOKUP(E3591,'PORTE E UCO'!$A$5:$D$46,4,0),VLOOKUP(E3591,'PORTE E UCO'!$A$5:$D$46,4,0)*C3591)</f>
        <v>93.13473</v>
      </c>
      <c r="G3591" s="45"/>
      <c r="H3591" s="21" t="n">
        <f aca="false">G3591*$R$2</f>
        <v>0</v>
      </c>
      <c r="I3591" s="16" t="n">
        <v>0</v>
      </c>
      <c r="J3591" s="22" t="str">
        <f aca="false">IF(I3591&gt;=1,F3591*$J$2,"")</f>
        <v/>
      </c>
      <c r="K3591" s="22" t="str">
        <f aca="false">IF(I3591&gt;=2,F3591*$K$2,"")</f>
        <v/>
      </c>
      <c r="L3591" s="22" t="str">
        <f aca="false">IF(I3591&gt;=3,F3591*$L$2,"")</f>
        <v/>
      </c>
      <c r="M3591" s="22" t="str">
        <f aca="false">IF(I3591&gt;=4,F3591*$M$2,"")</f>
        <v/>
      </c>
      <c r="N3591" s="16" t="n">
        <v>0</v>
      </c>
      <c r="O3591" s="16" t="n">
        <v>0</v>
      </c>
      <c r="P3591" s="23" t="n">
        <v>0</v>
      </c>
      <c r="Q3591" s="22"/>
      <c r="R3591" s="38"/>
      <c r="S3591" s="25" t="n">
        <f aca="false">SUM(F3591,H3591,J3591,K3591,L3591,M3591)</f>
        <v>93.13473</v>
      </c>
      <c r="T3591" s="25" t="n">
        <f aca="false">SUM(F3591,H3591,J3591,K3591,L3591,M3591,Q3591)</f>
        <v>93.13473</v>
      </c>
      <c r="U3591" s="0"/>
      <c r="V3591" s="0"/>
      <c r="W3591" s="0"/>
      <c r="X3591" s="0"/>
      <c r="Y3591" s="0"/>
      <c r="Z3591" s="0"/>
      <c r="AA3591" s="0"/>
      <c r="AB3591" s="0"/>
      <c r="AC3591" s="0"/>
      <c r="AD3591" s="0"/>
      <c r="AE3591" s="0"/>
      <c r="AF3591" s="0"/>
      <c r="AG3591" s="0"/>
      <c r="AH3591" s="0"/>
      <c r="AI3591" s="0"/>
      <c r="AJ3591" s="0"/>
      <c r="AK3591" s="0"/>
      <c r="AL3591" s="0"/>
      <c r="AM3591" s="0"/>
      <c r="AN3591" s="0"/>
      <c r="AO3591" s="0"/>
      <c r="AP3591" s="0"/>
      <c r="AQ3591" s="0"/>
      <c r="AR3591" s="0"/>
      <c r="AS3591" s="0"/>
      <c r="AT3591" s="0"/>
      <c r="AU3591" s="0"/>
      <c r="AV3591" s="0"/>
      <c r="AW3591" s="0"/>
      <c r="AX3591" s="0"/>
      <c r="AY3591" s="0"/>
      <c r="AZ3591" s="0"/>
      <c r="BA3591" s="0"/>
      <c r="BB3591" s="0"/>
      <c r="BC3591" s="0"/>
      <c r="BD3591" s="0"/>
      <c r="BE3591" s="0"/>
      <c r="BF3591" s="0"/>
      <c r="BG3591" s="0"/>
      <c r="BH3591" s="0"/>
      <c r="BI3591" s="0"/>
      <c r="BJ3591" s="0"/>
      <c r="BK3591" s="0"/>
      <c r="BL3591" s="0"/>
      <c r="BM3591" s="0"/>
      <c r="BN3591" s="0"/>
      <c r="BO3591" s="0"/>
      <c r="BP3591" s="0"/>
      <c r="BQ3591" s="0"/>
      <c r="BR3591" s="0"/>
      <c r="BS3591" s="0"/>
      <c r="BT3591" s="0"/>
      <c r="BU3591" s="0"/>
      <c r="BV3591" s="0"/>
      <c r="BW3591" s="0"/>
      <c r="BX3591" s="0"/>
      <c r="BY3591" s="0"/>
      <c r="BZ3591" s="0"/>
      <c r="CA3591" s="0"/>
      <c r="CB3591" s="0"/>
      <c r="CC3591" s="0"/>
      <c r="CD3591" s="0"/>
      <c r="CE3591" s="0"/>
      <c r="CF3591" s="0"/>
      <c r="CG3591" s="0"/>
      <c r="CH3591" s="0"/>
      <c r="CI3591" s="0"/>
      <c r="CJ3591" s="0"/>
      <c r="CK3591" s="0"/>
      <c r="CL3591" s="0"/>
      <c r="CM3591" s="0"/>
      <c r="CN3591" s="0"/>
      <c r="CO3591" s="0"/>
      <c r="CP3591" s="0"/>
      <c r="CQ3591" s="0"/>
      <c r="CR3591" s="0"/>
      <c r="CS3591" s="0"/>
      <c r="CT3591" s="0"/>
      <c r="CU3591" s="0"/>
      <c r="CV3591" s="0"/>
      <c r="CW3591" s="0"/>
      <c r="CX3591" s="0"/>
      <c r="CY3591" s="0"/>
      <c r="CZ3591" s="0"/>
      <c r="DA3591" s="0"/>
      <c r="DB3591" s="0"/>
      <c r="DC3591" s="0"/>
      <c r="DD3591" s="0"/>
      <c r="DE3591" s="0"/>
      <c r="DF3591" s="0"/>
      <c r="DG3591" s="0"/>
      <c r="DH3591" s="0"/>
      <c r="DI3591" s="0"/>
      <c r="DJ3591" s="0"/>
      <c r="DK3591" s="0"/>
      <c r="DL3591" s="0"/>
      <c r="DM3591" s="0"/>
      <c r="DN3591" s="0"/>
      <c r="DO3591" s="0"/>
      <c r="DP3591" s="0"/>
      <c r="DQ3591" s="0"/>
      <c r="DR3591" s="0"/>
      <c r="DS3591" s="0"/>
      <c r="DT3591" s="0"/>
      <c r="DU3591" s="0"/>
      <c r="DV3591" s="0"/>
      <c r="DW3591" s="0"/>
      <c r="DX3591" s="0"/>
      <c r="DY3591" s="0"/>
      <c r="DZ3591" s="0"/>
      <c r="EA3591" s="0"/>
      <c r="EB3591" s="0"/>
      <c r="EC3591" s="0"/>
      <c r="ED3591" s="0"/>
      <c r="EE3591" s="0"/>
      <c r="EF3591" s="0"/>
      <c r="EG3591" s="0"/>
      <c r="EH3591" s="0"/>
      <c r="EI3591" s="0"/>
      <c r="EJ3591" s="0"/>
      <c r="EK3591" s="0"/>
      <c r="EL3591" s="0"/>
      <c r="EM3591" s="0"/>
      <c r="EN3591" s="0"/>
      <c r="EO3591" s="0"/>
      <c r="EP3591" s="0"/>
      <c r="EQ3591" s="0"/>
      <c r="ER3591" s="0"/>
      <c r="ES3591" s="0"/>
      <c r="ET3591" s="0"/>
      <c r="EU3591" s="0"/>
      <c r="EV3591" s="0"/>
      <c r="EW3591" s="0"/>
      <c r="EX3591" s="0"/>
      <c r="EY3591" s="0"/>
      <c r="EZ3591" s="0"/>
      <c r="FA3591" s="0"/>
      <c r="FB3591" s="0"/>
      <c r="FC3591" s="0"/>
      <c r="FD3591" s="0"/>
      <c r="FE3591" s="0"/>
      <c r="FF3591" s="0"/>
      <c r="FG3591" s="0"/>
      <c r="FH3591" s="0"/>
      <c r="FI3591" s="0"/>
      <c r="FJ3591" s="0"/>
      <c r="FK3591" s="0"/>
      <c r="FL3591" s="0"/>
      <c r="FM3591" s="0"/>
      <c r="FN3591" s="0"/>
      <c r="FO3591" s="0"/>
      <c r="FP3591" s="0"/>
      <c r="FQ3591" s="0"/>
      <c r="FR3591" s="0"/>
      <c r="FS3591" s="0"/>
      <c r="FT3591" s="0"/>
      <c r="FU3591" s="0"/>
      <c r="FV3591" s="0"/>
      <c r="FW3591" s="0"/>
      <c r="FX3591" s="0"/>
      <c r="FY3591" s="0"/>
      <c r="FZ3591" s="0"/>
      <c r="GA3591" s="0"/>
      <c r="GB3591" s="0"/>
      <c r="GC3591" s="0"/>
      <c r="GD3591" s="0"/>
      <c r="GE3591" s="0"/>
      <c r="GF3591" s="0"/>
      <c r="GG3591" s="0"/>
      <c r="GH3591" s="0"/>
      <c r="GI3591" s="0"/>
      <c r="GJ3591" s="0"/>
      <c r="GK3591" s="0"/>
      <c r="GL3591" s="0"/>
      <c r="GM3591" s="0"/>
      <c r="GN3591" s="0"/>
      <c r="GO3591" s="0"/>
      <c r="GP3591" s="0"/>
      <c r="GQ3591" s="0"/>
      <c r="GR3591" s="0"/>
      <c r="GS3591" s="0"/>
      <c r="GT3591" s="0"/>
      <c r="GU3591" s="0"/>
      <c r="GV3591" s="0"/>
      <c r="GW3591" s="0"/>
      <c r="GX3591" s="0"/>
      <c r="GY3591" s="0"/>
      <c r="GZ3591" s="0"/>
      <c r="HA3591" s="0"/>
      <c r="HB3591" s="0"/>
      <c r="HC3591" s="0"/>
      <c r="HD3591" s="0"/>
      <c r="HE3591" s="0"/>
      <c r="HF3591" s="0"/>
      <c r="HG3591" s="0"/>
      <c r="HH3591" s="0"/>
      <c r="HI3591" s="0"/>
      <c r="HJ3591" s="0"/>
      <c r="HK3591" s="0"/>
      <c r="HL3591" s="0"/>
      <c r="HM3591" s="0"/>
      <c r="HN3591" s="0"/>
      <c r="HO3591" s="0"/>
      <c r="HP3591" s="0"/>
      <c r="HQ3591" s="0"/>
      <c r="HR3591" s="0"/>
      <c r="HS3591" s="0"/>
      <c r="HT3591" s="0"/>
      <c r="HU3591" s="0"/>
      <c r="HV3591" s="0"/>
      <c r="HW3591" s="0"/>
      <c r="HX3591" s="0"/>
      <c r="HY3591" s="0"/>
      <c r="HZ3591" s="0"/>
      <c r="IA3591" s="0"/>
      <c r="IB3591" s="0"/>
      <c r="IC3591" s="0"/>
      <c r="ID3591" s="0"/>
      <c r="IE3591" s="0"/>
      <c r="IF3591" s="0"/>
      <c r="IG3591" s="0"/>
      <c r="IH3591" s="0"/>
      <c r="II3591" s="0"/>
      <c r="IJ3591" s="0"/>
      <c r="IK3591" s="0"/>
      <c r="IL3591" s="0"/>
      <c r="IM3591" s="0"/>
      <c r="IN3591" s="0"/>
      <c r="IO3591" s="0"/>
      <c r="IP3591" s="0"/>
      <c r="IQ3591" s="0"/>
      <c r="IR3591" s="0"/>
      <c r="IS3591" s="0"/>
      <c r="IT3591" s="0"/>
      <c r="IU3591" s="0"/>
      <c r="IV3591" s="0"/>
      <c r="IW3591" s="0"/>
      <c r="IX3591" s="0"/>
      <c r="IY3591" s="0"/>
      <c r="IZ3591" s="0"/>
      <c r="AMH3591" s="13"/>
    </row>
    <row r="3592" customFormat="false" ht="21.65" hidden="false" customHeight="false" outlineLevel="0" collapsed="false">
      <c r="A3592" s="46" t="n">
        <v>40502074</v>
      </c>
      <c r="B3592" s="47" t="s">
        <v>3621</v>
      </c>
      <c r="C3592" s="46"/>
      <c r="D3592" s="50"/>
      <c r="E3592" s="46" t="s">
        <v>15</v>
      </c>
      <c r="F3592" s="19" t="n">
        <f aca="false">IF(C3592="",VLOOKUP(E3592,'PORTE E UCO'!$A$5:$D$46,4,0),VLOOKUP(E3592,'PORTE E UCO'!$A$5:$D$46,4,0)*C3592)</f>
        <v>93.13473</v>
      </c>
      <c r="G3592" s="30"/>
      <c r="H3592" s="21" t="n">
        <f aca="false">G3592*$R$2</f>
        <v>0</v>
      </c>
      <c r="I3592" s="27" t="n">
        <v>0</v>
      </c>
      <c r="J3592" s="22" t="str">
        <f aca="false">IF(I3592&gt;=1,F3592*$J$2,"")</f>
        <v/>
      </c>
      <c r="K3592" s="22" t="str">
        <f aca="false">IF(I3592&gt;=2,F3592*$K$2,"")</f>
        <v/>
      </c>
      <c r="L3592" s="22" t="str">
        <f aca="false">IF(I3592&gt;=3,F3592*$L$2,"")</f>
        <v/>
      </c>
      <c r="M3592" s="22" t="str">
        <f aca="false">IF(I3592&gt;=4,F3592*$M$2,"")</f>
        <v/>
      </c>
      <c r="N3592" s="27" t="n">
        <v>0</v>
      </c>
      <c r="O3592" s="27" t="n">
        <v>0</v>
      </c>
      <c r="P3592" s="31" t="n">
        <v>0</v>
      </c>
      <c r="Q3592" s="32"/>
      <c r="R3592" s="38"/>
      <c r="S3592" s="25" t="n">
        <f aca="false">SUM(F3592,H3592,J3592,K3592,L3592,M3592)</f>
        <v>93.13473</v>
      </c>
      <c r="T3592" s="25" t="n">
        <f aca="false">SUM(F3592,H3592,J3592,K3592,L3592,M3592,Q3592)</f>
        <v>93.13473</v>
      </c>
      <c r="U3592" s="0"/>
      <c r="V3592" s="0"/>
      <c r="W3592" s="0"/>
      <c r="X3592" s="0"/>
      <c r="Y3592" s="0"/>
      <c r="Z3592" s="0"/>
      <c r="AA3592" s="0"/>
      <c r="AB3592" s="0"/>
      <c r="AC3592" s="0"/>
      <c r="AD3592" s="0"/>
      <c r="AE3592" s="0"/>
      <c r="AF3592" s="0"/>
      <c r="AG3592" s="0"/>
      <c r="AH3592" s="0"/>
      <c r="AI3592" s="0"/>
      <c r="AJ3592" s="0"/>
      <c r="AK3592" s="0"/>
      <c r="AL3592" s="0"/>
      <c r="AM3592" s="0"/>
      <c r="AN3592" s="0"/>
      <c r="AO3592" s="0"/>
      <c r="AP3592" s="0"/>
      <c r="AQ3592" s="0"/>
      <c r="AR3592" s="0"/>
      <c r="AS3592" s="0"/>
      <c r="AT3592" s="0"/>
      <c r="AU3592" s="0"/>
      <c r="AV3592" s="0"/>
      <c r="AW3592" s="0"/>
      <c r="AX3592" s="0"/>
      <c r="AY3592" s="0"/>
      <c r="AZ3592" s="0"/>
      <c r="BA3592" s="0"/>
      <c r="BB3592" s="0"/>
      <c r="BC3592" s="0"/>
      <c r="BD3592" s="0"/>
      <c r="BE3592" s="0"/>
      <c r="BF3592" s="0"/>
      <c r="BG3592" s="0"/>
      <c r="BH3592" s="0"/>
      <c r="BI3592" s="0"/>
      <c r="BJ3592" s="0"/>
      <c r="BK3592" s="0"/>
      <c r="BL3592" s="0"/>
      <c r="BM3592" s="0"/>
      <c r="BN3592" s="0"/>
      <c r="BO3592" s="0"/>
      <c r="BP3592" s="0"/>
      <c r="BQ3592" s="0"/>
      <c r="BR3592" s="0"/>
      <c r="BS3592" s="0"/>
      <c r="BT3592" s="0"/>
      <c r="BU3592" s="0"/>
      <c r="BV3592" s="0"/>
      <c r="BW3592" s="0"/>
      <c r="BX3592" s="0"/>
      <c r="BY3592" s="0"/>
      <c r="BZ3592" s="0"/>
      <c r="CA3592" s="0"/>
      <c r="CB3592" s="0"/>
      <c r="CC3592" s="0"/>
      <c r="CD3592" s="0"/>
      <c r="CE3592" s="0"/>
      <c r="CF3592" s="0"/>
      <c r="CG3592" s="0"/>
      <c r="CH3592" s="0"/>
      <c r="CI3592" s="0"/>
      <c r="CJ3592" s="0"/>
      <c r="CK3592" s="0"/>
      <c r="CL3592" s="0"/>
      <c r="CM3592" s="0"/>
      <c r="CN3592" s="0"/>
      <c r="CO3592" s="0"/>
      <c r="CP3592" s="0"/>
      <c r="CQ3592" s="0"/>
      <c r="CR3592" s="0"/>
      <c r="CS3592" s="0"/>
      <c r="CT3592" s="0"/>
      <c r="CU3592" s="0"/>
      <c r="CV3592" s="0"/>
      <c r="CW3592" s="0"/>
      <c r="CX3592" s="0"/>
      <c r="CY3592" s="0"/>
      <c r="CZ3592" s="0"/>
      <c r="DA3592" s="0"/>
      <c r="DB3592" s="0"/>
      <c r="DC3592" s="0"/>
      <c r="DD3592" s="0"/>
      <c r="DE3592" s="0"/>
      <c r="DF3592" s="0"/>
      <c r="DG3592" s="0"/>
      <c r="DH3592" s="0"/>
      <c r="DI3592" s="0"/>
      <c r="DJ3592" s="0"/>
      <c r="DK3592" s="0"/>
      <c r="DL3592" s="0"/>
      <c r="DM3592" s="0"/>
      <c r="DN3592" s="0"/>
      <c r="DO3592" s="0"/>
      <c r="DP3592" s="0"/>
      <c r="DQ3592" s="0"/>
      <c r="DR3592" s="0"/>
      <c r="DS3592" s="0"/>
      <c r="DT3592" s="0"/>
      <c r="DU3592" s="0"/>
      <c r="DV3592" s="0"/>
      <c r="DW3592" s="0"/>
      <c r="DX3592" s="0"/>
      <c r="DY3592" s="0"/>
      <c r="DZ3592" s="0"/>
      <c r="EA3592" s="0"/>
      <c r="EB3592" s="0"/>
      <c r="EC3592" s="0"/>
      <c r="ED3592" s="0"/>
      <c r="EE3592" s="0"/>
      <c r="EF3592" s="0"/>
      <c r="EG3592" s="0"/>
      <c r="EH3592" s="0"/>
      <c r="EI3592" s="0"/>
      <c r="EJ3592" s="0"/>
      <c r="EK3592" s="0"/>
      <c r="EL3592" s="0"/>
      <c r="EM3592" s="0"/>
      <c r="EN3592" s="0"/>
      <c r="EO3592" s="0"/>
      <c r="EP3592" s="0"/>
      <c r="EQ3592" s="0"/>
      <c r="ER3592" s="0"/>
      <c r="ES3592" s="0"/>
      <c r="ET3592" s="0"/>
      <c r="EU3592" s="0"/>
      <c r="EV3592" s="0"/>
      <c r="EW3592" s="0"/>
      <c r="EX3592" s="0"/>
      <c r="EY3592" s="0"/>
      <c r="EZ3592" s="0"/>
      <c r="FA3592" s="0"/>
      <c r="FB3592" s="0"/>
      <c r="FC3592" s="0"/>
      <c r="FD3592" s="0"/>
      <c r="FE3592" s="0"/>
      <c r="FF3592" s="0"/>
      <c r="FG3592" s="0"/>
      <c r="FH3592" s="0"/>
      <c r="FI3592" s="0"/>
      <c r="FJ3592" s="0"/>
      <c r="FK3592" s="0"/>
      <c r="FL3592" s="0"/>
      <c r="FM3592" s="0"/>
      <c r="FN3592" s="0"/>
      <c r="FO3592" s="0"/>
      <c r="FP3592" s="0"/>
      <c r="FQ3592" s="0"/>
      <c r="FR3592" s="0"/>
      <c r="FS3592" s="0"/>
      <c r="FT3592" s="0"/>
      <c r="FU3592" s="0"/>
      <c r="FV3592" s="0"/>
      <c r="FW3592" s="0"/>
      <c r="FX3592" s="0"/>
      <c r="FY3592" s="0"/>
      <c r="FZ3592" s="0"/>
      <c r="GA3592" s="0"/>
      <c r="GB3592" s="0"/>
      <c r="GC3592" s="0"/>
      <c r="GD3592" s="0"/>
      <c r="GE3592" s="0"/>
      <c r="GF3592" s="0"/>
      <c r="GG3592" s="0"/>
      <c r="GH3592" s="0"/>
      <c r="GI3592" s="0"/>
      <c r="GJ3592" s="0"/>
      <c r="GK3592" s="0"/>
      <c r="GL3592" s="0"/>
      <c r="GM3592" s="0"/>
      <c r="GN3592" s="0"/>
      <c r="GO3592" s="0"/>
      <c r="GP3592" s="0"/>
      <c r="GQ3592" s="0"/>
      <c r="GR3592" s="0"/>
      <c r="GS3592" s="0"/>
      <c r="GT3592" s="0"/>
      <c r="GU3592" s="0"/>
      <c r="GV3592" s="0"/>
      <c r="GW3592" s="0"/>
      <c r="GX3592" s="0"/>
      <c r="GY3592" s="0"/>
      <c r="GZ3592" s="0"/>
      <c r="HA3592" s="0"/>
      <c r="HB3592" s="0"/>
      <c r="HC3592" s="0"/>
      <c r="HD3592" s="0"/>
      <c r="HE3592" s="0"/>
      <c r="HF3592" s="0"/>
      <c r="HG3592" s="0"/>
      <c r="HH3592" s="0"/>
      <c r="HI3592" s="0"/>
      <c r="HJ3592" s="0"/>
      <c r="HK3592" s="0"/>
      <c r="HL3592" s="0"/>
      <c r="HM3592" s="0"/>
      <c r="HN3592" s="0"/>
      <c r="HO3592" s="0"/>
      <c r="HP3592" s="0"/>
      <c r="HQ3592" s="0"/>
      <c r="HR3592" s="0"/>
      <c r="HS3592" s="0"/>
      <c r="HT3592" s="0"/>
      <c r="HU3592" s="0"/>
      <c r="HV3592" s="0"/>
      <c r="HW3592" s="0"/>
      <c r="HX3592" s="0"/>
      <c r="HY3592" s="0"/>
      <c r="HZ3592" s="0"/>
      <c r="IA3592" s="0"/>
      <c r="IB3592" s="0"/>
      <c r="IC3592" s="0"/>
      <c r="ID3592" s="0"/>
      <c r="IE3592" s="0"/>
      <c r="IF3592" s="0"/>
      <c r="IG3592" s="0"/>
      <c r="IH3592" s="0"/>
      <c r="II3592" s="0"/>
      <c r="IJ3592" s="0"/>
      <c r="IK3592" s="0"/>
      <c r="IL3592" s="0"/>
      <c r="IM3592" s="0"/>
      <c r="IN3592" s="0"/>
      <c r="IO3592" s="0"/>
      <c r="IP3592" s="0"/>
      <c r="IQ3592" s="0"/>
      <c r="IR3592" s="0"/>
      <c r="IS3592" s="0"/>
      <c r="IT3592" s="0"/>
      <c r="IU3592" s="0"/>
      <c r="IV3592" s="0"/>
      <c r="IW3592" s="0"/>
      <c r="IX3592" s="0"/>
      <c r="IY3592" s="0"/>
      <c r="IZ3592" s="0"/>
      <c r="AMH3592" s="13"/>
    </row>
    <row r="3593" customFormat="false" ht="14.95" hidden="false" customHeight="false" outlineLevel="0" collapsed="false">
      <c r="A3593" s="42" t="n">
        <v>40502171</v>
      </c>
      <c r="B3593" s="43" t="s">
        <v>3622</v>
      </c>
      <c r="C3593" s="42"/>
      <c r="D3593" s="51"/>
      <c r="E3593" s="42" t="s">
        <v>50</v>
      </c>
      <c r="F3593" s="19" t="n">
        <f aca="false">IF(C3593="",VLOOKUP(E3593,'PORTE E UCO'!$A$5:$D$46,4,0),VLOOKUP(E3593,'PORTE E UCO'!$A$5:$D$46,4,0)*C3593)</f>
        <v>17.661556</v>
      </c>
      <c r="G3593" s="52" t="n">
        <v>166.67</v>
      </c>
      <c r="H3593" s="21" t="n">
        <f aca="false">G3593*$R$2</f>
        <v>3279.00424544</v>
      </c>
      <c r="I3593" s="16" t="n">
        <v>0</v>
      </c>
      <c r="J3593" s="22" t="str">
        <f aca="false">IF(I3593&gt;=1,F3593*$J$2,"")</f>
        <v/>
      </c>
      <c r="K3593" s="22" t="str">
        <f aca="false">IF(I3593&gt;=2,F3593*$K$2,"")</f>
        <v/>
      </c>
      <c r="L3593" s="22" t="str">
        <f aca="false">IF(I3593&gt;=3,F3593*$L$2,"")</f>
        <v/>
      </c>
      <c r="M3593" s="22" t="str">
        <f aca="false">IF(I3593&gt;=4,F3593*$M$2,"")</f>
        <v/>
      </c>
      <c r="N3593" s="16" t="n">
        <v>0</v>
      </c>
      <c r="O3593" s="16" t="n">
        <v>0</v>
      </c>
      <c r="P3593" s="23" t="n">
        <v>0</v>
      </c>
      <c r="Q3593" s="22"/>
      <c r="R3593" s="38"/>
      <c r="S3593" s="25" t="n">
        <f aca="false">SUM(F3593,H3593,J3593,K3593,L3593,M3593)</f>
        <v>3296.66580144</v>
      </c>
      <c r="T3593" s="25" t="n">
        <f aca="false">SUM(F3593,H3593,J3593,K3593,L3593,M3593,Q3593)</f>
        <v>3296.66580144</v>
      </c>
      <c r="U3593" s="0"/>
      <c r="V3593" s="0"/>
      <c r="W3593" s="0"/>
      <c r="X3593" s="0"/>
      <c r="Y3593" s="0"/>
      <c r="Z3593" s="0"/>
      <c r="AA3593" s="0"/>
      <c r="AB3593" s="0"/>
      <c r="AC3593" s="0"/>
      <c r="AD3593" s="0"/>
      <c r="AE3593" s="0"/>
      <c r="AF3593" s="0"/>
      <c r="AG3593" s="0"/>
      <c r="AH3593" s="0"/>
      <c r="AI3593" s="0"/>
      <c r="AJ3593" s="0"/>
      <c r="AK3593" s="0"/>
      <c r="AL3593" s="0"/>
      <c r="AM3593" s="0"/>
      <c r="AN3593" s="0"/>
      <c r="AO3593" s="0"/>
      <c r="AP3593" s="0"/>
      <c r="AQ3593" s="0"/>
      <c r="AR3593" s="0"/>
      <c r="AS3593" s="0"/>
      <c r="AT3593" s="0"/>
      <c r="AU3593" s="0"/>
      <c r="AV3593" s="0"/>
      <c r="AW3593" s="0"/>
      <c r="AX3593" s="0"/>
      <c r="AY3593" s="0"/>
      <c r="AZ3593" s="0"/>
      <c r="BA3593" s="0"/>
      <c r="BB3593" s="0"/>
      <c r="BC3593" s="0"/>
      <c r="BD3593" s="0"/>
      <c r="BE3593" s="0"/>
      <c r="BF3593" s="0"/>
      <c r="BG3593" s="0"/>
      <c r="BH3593" s="0"/>
      <c r="BI3593" s="0"/>
      <c r="BJ3593" s="0"/>
      <c r="BK3593" s="0"/>
      <c r="BL3593" s="0"/>
      <c r="BM3593" s="0"/>
      <c r="BN3593" s="0"/>
      <c r="BO3593" s="0"/>
      <c r="BP3593" s="0"/>
      <c r="BQ3593" s="0"/>
      <c r="BR3593" s="0"/>
      <c r="BS3593" s="0"/>
      <c r="BT3593" s="0"/>
      <c r="BU3593" s="0"/>
      <c r="BV3593" s="0"/>
      <c r="BW3593" s="0"/>
      <c r="BX3593" s="0"/>
      <c r="BY3593" s="0"/>
      <c r="BZ3593" s="0"/>
      <c r="CA3593" s="0"/>
      <c r="CB3593" s="0"/>
      <c r="CC3593" s="0"/>
      <c r="CD3593" s="0"/>
      <c r="CE3593" s="0"/>
      <c r="CF3593" s="0"/>
      <c r="CG3593" s="0"/>
      <c r="CH3593" s="0"/>
      <c r="CI3593" s="0"/>
      <c r="CJ3593" s="0"/>
      <c r="CK3593" s="0"/>
      <c r="CL3593" s="0"/>
      <c r="CM3593" s="0"/>
      <c r="CN3593" s="0"/>
      <c r="CO3593" s="0"/>
      <c r="CP3593" s="0"/>
      <c r="CQ3593" s="0"/>
      <c r="CR3593" s="0"/>
      <c r="CS3593" s="0"/>
      <c r="CT3593" s="0"/>
      <c r="CU3593" s="0"/>
      <c r="CV3593" s="0"/>
      <c r="CW3593" s="0"/>
      <c r="CX3593" s="0"/>
      <c r="CY3593" s="0"/>
      <c r="CZ3593" s="0"/>
      <c r="DA3593" s="0"/>
      <c r="DB3593" s="0"/>
      <c r="DC3593" s="0"/>
      <c r="DD3593" s="0"/>
      <c r="DE3593" s="0"/>
      <c r="DF3593" s="0"/>
      <c r="DG3593" s="0"/>
      <c r="DH3593" s="0"/>
      <c r="DI3593" s="0"/>
      <c r="DJ3593" s="0"/>
      <c r="DK3593" s="0"/>
      <c r="DL3593" s="0"/>
      <c r="DM3593" s="0"/>
      <c r="DN3593" s="0"/>
      <c r="DO3593" s="0"/>
      <c r="DP3593" s="0"/>
      <c r="DQ3593" s="0"/>
      <c r="DR3593" s="0"/>
      <c r="DS3593" s="0"/>
      <c r="DT3593" s="0"/>
      <c r="DU3593" s="0"/>
      <c r="DV3593" s="0"/>
      <c r="DW3593" s="0"/>
      <c r="DX3593" s="0"/>
      <c r="DY3593" s="0"/>
      <c r="DZ3593" s="0"/>
      <c r="EA3593" s="0"/>
      <c r="EB3593" s="0"/>
      <c r="EC3593" s="0"/>
      <c r="ED3593" s="0"/>
      <c r="EE3593" s="0"/>
      <c r="EF3593" s="0"/>
      <c r="EG3593" s="0"/>
      <c r="EH3593" s="0"/>
      <c r="EI3593" s="0"/>
      <c r="EJ3593" s="0"/>
      <c r="EK3593" s="0"/>
      <c r="EL3593" s="0"/>
      <c r="EM3593" s="0"/>
      <c r="EN3593" s="0"/>
      <c r="EO3593" s="0"/>
      <c r="EP3593" s="0"/>
      <c r="EQ3593" s="0"/>
      <c r="ER3593" s="0"/>
      <c r="ES3593" s="0"/>
      <c r="ET3593" s="0"/>
      <c r="EU3593" s="0"/>
      <c r="EV3593" s="0"/>
      <c r="EW3593" s="0"/>
      <c r="EX3593" s="0"/>
      <c r="EY3593" s="0"/>
      <c r="EZ3593" s="0"/>
      <c r="FA3593" s="0"/>
      <c r="FB3593" s="0"/>
      <c r="FC3593" s="0"/>
      <c r="FD3593" s="0"/>
      <c r="FE3593" s="0"/>
      <c r="FF3593" s="0"/>
      <c r="FG3593" s="0"/>
      <c r="FH3593" s="0"/>
      <c r="FI3593" s="0"/>
      <c r="FJ3593" s="0"/>
      <c r="FK3593" s="0"/>
      <c r="FL3593" s="0"/>
      <c r="FM3593" s="0"/>
      <c r="FN3593" s="0"/>
      <c r="FO3593" s="0"/>
      <c r="FP3593" s="0"/>
      <c r="FQ3593" s="0"/>
      <c r="FR3593" s="0"/>
      <c r="FS3593" s="0"/>
      <c r="FT3593" s="0"/>
      <c r="FU3593" s="0"/>
      <c r="FV3593" s="0"/>
      <c r="FW3593" s="0"/>
      <c r="FX3593" s="0"/>
      <c r="FY3593" s="0"/>
      <c r="FZ3593" s="0"/>
      <c r="GA3593" s="0"/>
      <c r="GB3593" s="0"/>
      <c r="GC3593" s="0"/>
      <c r="GD3593" s="0"/>
      <c r="GE3593" s="0"/>
      <c r="GF3593" s="0"/>
      <c r="GG3593" s="0"/>
      <c r="GH3593" s="0"/>
      <c r="GI3593" s="0"/>
      <c r="GJ3593" s="0"/>
      <c r="GK3593" s="0"/>
      <c r="GL3593" s="0"/>
      <c r="GM3593" s="0"/>
      <c r="GN3593" s="0"/>
      <c r="GO3593" s="0"/>
      <c r="GP3593" s="0"/>
      <c r="GQ3593" s="0"/>
      <c r="GR3593" s="0"/>
      <c r="GS3593" s="0"/>
      <c r="GT3593" s="0"/>
      <c r="GU3593" s="0"/>
      <c r="GV3593" s="0"/>
      <c r="GW3593" s="0"/>
      <c r="GX3593" s="0"/>
      <c r="GY3593" s="0"/>
      <c r="GZ3593" s="0"/>
      <c r="HA3593" s="0"/>
      <c r="HB3593" s="0"/>
      <c r="HC3593" s="0"/>
      <c r="HD3593" s="0"/>
      <c r="HE3593" s="0"/>
      <c r="HF3593" s="0"/>
      <c r="HG3593" s="0"/>
      <c r="HH3593" s="0"/>
      <c r="HI3593" s="0"/>
      <c r="HJ3593" s="0"/>
      <c r="HK3593" s="0"/>
      <c r="HL3593" s="0"/>
      <c r="HM3593" s="0"/>
      <c r="HN3593" s="0"/>
      <c r="HO3593" s="0"/>
      <c r="HP3593" s="0"/>
      <c r="HQ3593" s="0"/>
      <c r="HR3593" s="0"/>
      <c r="HS3593" s="0"/>
      <c r="HT3593" s="0"/>
      <c r="HU3593" s="0"/>
      <c r="HV3593" s="0"/>
      <c r="HW3593" s="0"/>
      <c r="HX3593" s="0"/>
      <c r="HY3593" s="0"/>
      <c r="HZ3593" s="0"/>
      <c r="IA3593" s="0"/>
      <c r="IB3593" s="0"/>
      <c r="IC3593" s="0"/>
      <c r="ID3593" s="0"/>
      <c r="IE3593" s="0"/>
      <c r="IF3593" s="0"/>
      <c r="IG3593" s="0"/>
      <c r="IH3593" s="0"/>
      <c r="II3593" s="0"/>
      <c r="IJ3593" s="0"/>
      <c r="IK3593" s="0"/>
      <c r="IL3593" s="0"/>
      <c r="IM3593" s="0"/>
      <c r="IN3593" s="0"/>
      <c r="IO3593" s="0"/>
      <c r="IP3593" s="0"/>
      <c r="IQ3593" s="0"/>
      <c r="IR3593" s="0"/>
      <c r="IS3593" s="0"/>
      <c r="IT3593" s="0"/>
      <c r="IU3593" s="0"/>
      <c r="IV3593" s="0"/>
      <c r="IW3593" s="0"/>
      <c r="IX3593" s="0"/>
      <c r="IY3593" s="0"/>
      <c r="IZ3593" s="0"/>
      <c r="AMH3593" s="13"/>
    </row>
    <row r="3594" customFormat="false" ht="14.95" hidden="false" customHeight="false" outlineLevel="0" collapsed="false">
      <c r="A3594" s="46" t="n">
        <v>40502082</v>
      </c>
      <c r="B3594" s="47" t="s">
        <v>3623</v>
      </c>
      <c r="C3594" s="46"/>
      <c r="D3594" s="50"/>
      <c r="E3594" s="46" t="s">
        <v>15</v>
      </c>
      <c r="F3594" s="19" t="n">
        <f aca="false">IF(C3594="",VLOOKUP(E3594,'PORTE E UCO'!$A$5:$D$46,4,0),VLOOKUP(E3594,'PORTE E UCO'!$A$5:$D$46,4,0)*C3594)</f>
        <v>93.13473</v>
      </c>
      <c r="G3594" s="30"/>
      <c r="H3594" s="21" t="n">
        <f aca="false">G3594*$R$2</f>
        <v>0</v>
      </c>
      <c r="I3594" s="27" t="n">
        <v>0</v>
      </c>
      <c r="J3594" s="22" t="str">
        <f aca="false">IF(I3594&gt;=1,F3594*$J$2,"")</f>
        <v/>
      </c>
      <c r="K3594" s="22" t="str">
        <f aca="false">IF(I3594&gt;=2,F3594*$K$2,"")</f>
        <v/>
      </c>
      <c r="L3594" s="22" t="str">
        <f aca="false">IF(I3594&gt;=3,F3594*$L$2,"")</f>
        <v/>
      </c>
      <c r="M3594" s="22" t="str">
        <f aca="false">IF(I3594&gt;=4,F3594*$M$2,"")</f>
        <v/>
      </c>
      <c r="N3594" s="27" t="n">
        <v>0</v>
      </c>
      <c r="O3594" s="27" t="n">
        <v>0</v>
      </c>
      <c r="P3594" s="31" t="n">
        <v>0</v>
      </c>
      <c r="Q3594" s="32"/>
      <c r="R3594" s="38"/>
      <c r="S3594" s="25" t="n">
        <f aca="false">SUM(F3594,H3594,J3594,K3594,L3594,M3594)</f>
        <v>93.13473</v>
      </c>
      <c r="T3594" s="25" t="n">
        <f aca="false">SUM(F3594,H3594,J3594,K3594,L3594,M3594,Q3594)</f>
        <v>93.13473</v>
      </c>
      <c r="U3594" s="0"/>
      <c r="V3594" s="0"/>
      <c r="W3594" s="0"/>
      <c r="X3594" s="0"/>
      <c r="Y3594" s="0"/>
      <c r="Z3594" s="0"/>
      <c r="AA3594" s="0"/>
      <c r="AB3594" s="0"/>
      <c r="AC3594" s="0"/>
      <c r="AD3594" s="0"/>
      <c r="AE3594" s="0"/>
      <c r="AF3594" s="0"/>
      <c r="AG3594" s="0"/>
      <c r="AH3594" s="0"/>
      <c r="AI3594" s="0"/>
      <c r="AJ3594" s="0"/>
      <c r="AK3594" s="0"/>
      <c r="AL3594" s="0"/>
      <c r="AM3594" s="0"/>
      <c r="AN3594" s="0"/>
      <c r="AO3594" s="0"/>
      <c r="AP3594" s="0"/>
      <c r="AQ3594" s="0"/>
      <c r="AR3594" s="0"/>
      <c r="AS3594" s="0"/>
      <c r="AT3594" s="0"/>
      <c r="AU3594" s="0"/>
      <c r="AV3594" s="0"/>
      <c r="AW3594" s="0"/>
      <c r="AX3594" s="0"/>
      <c r="AY3594" s="0"/>
      <c r="AZ3594" s="0"/>
      <c r="BA3594" s="0"/>
      <c r="BB3594" s="0"/>
      <c r="BC3594" s="0"/>
      <c r="BD3594" s="0"/>
      <c r="BE3594" s="0"/>
      <c r="BF3594" s="0"/>
      <c r="BG3594" s="0"/>
      <c r="BH3594" s="0"/>
      <c r="BI3594" s="0"/>
      <c r="BJ3594" s="0"/>
      <c r="BK3594" s="0"/>
      <c r="BL3594" s="0"/>
      <c r="BM3594" s="0"/>
      <c r="BN3594" s="0"/>
      <c r="BO3594" s="0"/>
      <c r="BP3594" s="0"/>
      <c r="BQ3594" s="0"/>
      <c r="BR3594" s="0"/>
      <c r="BS3594" s="0"/>
      <c r="BT3594" s="0"/>
      <c r="BU3594" s="0"/>
      <c r="BV3594" s="0"/>
      <c r="BW3594" s="0"/>
      <c r="BX3594" s="0"/>
      <c r="BY3594" s="0"/>
      <c r="BZ3594" s="0"/>
      <c r="CA3594" s="0"/>
      <c r="CB3594" s="0"/>
      <c r="CC3594" s="0"/>
      <c r="CD3594" s="0"/>
      <c r="CE3594" s="0"/>
      <c r="CF3594" s="0"/>
      <c r="CG3594" s="0"/>
      <c r="CH3594" s="0"/>
      <c r="CI3594" s="0"/>
      <c r="CJ3594" s="0"/>
      <c r="CK3594" s="0"/>
      <c r="CL3594" s="0"/>
      <c r="CM3594" s="0"/>
      <c r="CN3594" s="0"/>
      <c r="CO3594" s="0"/>
      <c r="CP3594" s="0"/>
      <c r="CQ3594" s="0"/>
      <c r="CR3594" s="0"/>
      <c r="CS3594" s="0"/>
      <c r="CT3594" s="0"/>
      <c r="CU3594" s="0"/>
      <c r="CV3594" s="0"/>
      <c r="CW3594" s="0"/>
      <c r="CX3594" s="0"/>
      <c r="CY3594" s="0"/>
      <c r="CZ3594" s="0"/>
      <c r="DA3594" s="0"/>
      <c r="DB3594" s="0"/>
      <c r="DC3594" s="0"/>
      <c r="DD3594" s="0"/>
      <c r="DE3594" s="0"/>
      <c r="DF3594" s="0"/>
      <c r="DG3594" s="0"/>
      <c r="DH3594" s="0"/>
      <c r="DI3594" s="0"/>
      <c r="DJ3594" s="0"/>
      <c r="DK3594" s="0"/>
      <c r="DL3594" s="0"/>
      <c r="DM3594" s="0"/>
      <c r="DN3594" s="0"/>
      <c r="DO3594" s="0"/>
      <c r="DP3594" s="0"/>
      <c r="DQ3594" s="0"/>
      <c r="DR3594" s="0"/>
      <c r="DS3594" s="0"/>
      <c r="DT3594" s="0"/>
      <c r="DU3594" s="0"/>
      <c r="DV3594" s="0"/>
      <c r="DW3594" s="0"/>
      <c r="DX3594" s="0"/>
      <c r="DY3594" s="0"/>
      <c r="DZ3594" s="0"/>
      <c r="EA3594" s="0"/>
      <c r="EB3594" s="0"/>
      <c r="EC3594" s="0"/>
      <c r="ED3594" s="0"/>
      <c r="EE3594" s="0"/>
      <c r="EF3594" s="0"/>
      <c r="EG3594" s="0"/>
      <c r="EH3594" s="0"/>
      <c r="EI3594" s="0"/>
      <c r="EJ3594" s="0"/>
      <c r="EK3594" s="0"/>
      <c r="EL3594" s="0"/>
      <c r="EM3594" s="0"/>
      <c r="EN3594" s="0"/>
      <c r="EO3594" s="0"/>
      <c r="EP3594" s="0"/>
      <c r="EQ3594" s="0"/>
      <c r="ER3594" s="0"/>
      <c r="ES3594" s="0"/>
      <c r="ET3594" s="0"/>
      <c r="EU3594" s="0"/>
      <c r="EV3594" s="0"/>
      <c r="EW3594" s="0"/>
      <c r="EX3594" s="0"/>
      <c r="EY3594" s="0"/>
      <c r="EZ3594" s="0"/>
      <c r="FA3594" s="0"/>
      <c r="FB3594" s="0"/>
      <c r="FC3594" s="0"/>
      <c r="FD3594" s="0"/>
      <c r="FE3594" s="0"/>
      <c r="FF3594" s="0"/>
      <c r="FG3594" s="0"/>
      <c r="FH3594" s="0"/>
      <c r="FI3594" s="0"/>
      <c r="FJ3594" s="0"/>
      <c r="FK3594" s="0"/>
      <c r="FL3594" s="0"/>
      <c r="FM3594" s="0"/>
      <c r="FN3594" s="0"/>
      <c r="FO3594" s="0"/>
      <c r="FP3594" s="0"/>
      <c r="FQ3594" s="0"/>
      <c r="FR3594" s="0"/>
      <c r="FS3594" s="0"/>
      <c r="FT3594" s="0"/>
      <c r="FU3594" s="0"/>
      <c r="FV3594" s="0"/>
      <c r="FW3594" s="0"/>
      <c r="FX3594" s="0"/>
      <c r="FY3594" s="0"/>
      <c r="FZ3594" s="0"/>
      <c r="GA3594" s="0"/>
      <c r="GB3594" s="0"/>
      <c r="GC3594" s="0"/>
      <c r="GD3594" s="0"/>
      <c r="GE3594" s="0"/>
      <c r="GF3594" s="0"/>
      <c r="GG3594" s="0"/>
      <c r="GH3594" s="0"/>
      <c r="GI3594" s="0"/>
      <c r="GJ3594" s="0"/>
      <c r="GK3594" s="0"/>
      <c r="GL3594" s="0"/>
      <c r="GM3594" s="0"/>
      <c r="GN3594" s="0"/>
      <c r="GO3594" s="0"/>
      <c r="GP3594" s="0"/>
      <c r="GQ3594" s="0"/>
      <c r="GR3594" s="0"/>
      <c r="GS3594" s="0"/>
      <c r="GT3594" s="0"/>
      <c r="GU3594" s="0"/>
      <c r="GV3594" s="0"/>
      <c r="GW3594" s="0"/>
      <c r="GX3594" s="0"/>
      <c r="GY3594" s="0"/>
      <c r="GZ3594" s="0"/>
      <c r="HA3594" s="0"/>
      <c r="HB3594" s="0"/>
      <c r="HC3594" s="0"/>
      <c r="HD3594" s="0"/>
      <c r="HE3594" s="0"/>
      <c r="HF3594" s="0"/>
      <c r="HG3594" s="0"/>
      <c r="HH3594" s="0"/>
      <c r="HI3594" s="0"/>
      <c r="HJ3594" s="0"/>
      <c r="HK3594" s="0"/>
      <c r="HL3594" s="0"/>
      <c r="HM3594" s="0"/>
      <c r="HN3594" s="0"/>
      <c r="HO3594" s="0"/>
      <c r="HP3594" s="0"/>
      <c r="HQ3594" s="0"/>
      <c r="HR3594" s="0"/>
      <c r="HS3594" s="0"/>
      <c r="HT3594" s="0"/>
      <c r="HU3594" s="0"/>
      <c r="HV3594" s="0"/>
      <c r="HW3594" s="0"/>
      <c r="HX3594" s="0"/>
      <c r="HY3594" s="0"/>
      <c r="HZ3594" s="0"/>
      <c r="IA3594" s="0"/>
      <c r="IB3594" s="0"/>
      <c r="IC3594" s="0"/>
      <c r="ID3594" s="0"/>
      <c r="IE3594" s="0"/>
      <c r="IF3594" s="0"/>
      <c r="IG3594" s="0"/>
      <c r="IH3594" s="0"/>
      <c r="II3594" s="0"/>
      <c r="IJ3594" s="0"/>
      <c r="IK3594" s="0"/>
      <c r="IL3594" s="0"/>
      <c r="IM3594" s="0"/>
      <c r="IN3594" s="0"/>
      <c r="IO3594" s="0"/>
      <c r="IP3594" s="0"/>
      <c r="IQ3594" s="0"/>
      <c r="IR3594" s="0"/>
      <c r="IS3594" s="0"/>
      <c r="IT3594" s="0"/>
      <c r="IU3594" s="0"/>
      <c r="IV3594" s="0"/>
      <c r="IW3594" s="0"/>
      <c r="IX3594" s="0"/>
      <c r="IY3594" s="0"/>
      <c r="IZ3594" s="0"/>
      <c r="AMH3594" s="13"/>
    </row>
    <row r="3595" customFormat="false" ht="21.65" hidden="false" customHeight="false" outlineLevel="0" collapsed="false">
      <c r="A3595" s="42" t="n">
        <v>40502198</v>
      </c>
      <c r="B3595" s="43" t="s">
        <v>3624</v>
      </c>
      <c r="C3595" s="42"/>
      <c r="D3595" s="51"/>
      <c r="E3595" s="42" t="s">
        <v>50</v>
      </c>
      <c r="F3595" s="19" t="n">
        <f aca="false">IF(C3595="",VLOOKUP(E3595,'PORTE E UCO'!$A$5:$D$46,4,0),VLOOKUP(E3595,'PORTE E UCO'!$A$5:$D$46,4,0)*C3595)</f>
        <v>17.661556</v>
      </c>
      <c r="G3595" s="52" t="n">
        <v>191.67</v>
      </c>
      <c r="H3595" s="21" t="n">
        <f aca="false">G3595*$R$2</f>
        <v>3770.84504544</v>
      </c>
      <c r="I3595" s="16" t="n">
        <v>0</v>
      </c>
      <c r="J3595" s="22" t="str">
        <f aca="false">IF(I3595&gt;=1,F3595*$J$2,"")</f>
        <v/>
      </c>
      <c r="K3595" s="22" t="str">
        <f aca="false">IF(I3595&gt;=2,F3595*$K$2,"")</f>
        <v/>
      </c>
      <c r="L3595" s="22" t="str">
        <f aca="false">IF(I3595&gt;=3,F3595*$L$2,"")</f>
        <v/>
      </c>
      <c r="M3595" s="22" t="str">
        <f aca="false">IF(I3595&gt;=4,F3595*$M$2,"")</f>
        <v/>
      </c>
      <c r="N3595" s="16" t="n">
        <v>0</v>
      </c>
      <c r="O3595" s="16" t="n">
        <v>0</v>
      </c>
      <c r="P3595" s="23" t="n">
        <v>0</v>
      </c>
      <c r="Q3595" s="22"/>
      <c r="R3595" s="38"/>
      <c r="S3595" s="25" t="n">
        <f aca="false">SUM(F3595,H3595,J3595,K3595,L3595,M3595)</f>
        <v>3788.50660144</v>
      </c>
      <c r="T3595" s="25" t="n">
        <f aca="false">SUM(F3595,H3595,J3595,K3595,L3595,M3595,Q3595)</f>
        <v>3788.50660144</v>
      </c>
      <c r="U3595" s="0"/>
      <c r="V3595" s="0"/>
      <c r="W3595" s="0"/>
      <c r="X3595" s="0"/>
      <c r="Y3595" s="0"/>
      <c r="Z3595" s="0"/>
      <c r="AA3595" s="0"/>
      <c r="AB3595" s="0"/>
      <c r="AC3595" s="0"/>
      <c r="AD3595" s="0"/>
      <c r="AE3595" s="0"/>
      <c r="AF3595" s="0"/>
      <c r="AG3595" s="0"/>
      <c r="AH3595" s="0"/>
      <c r="AI3595" s="0"/>
      <c r="AJ3595" s="0"/>
      <c r="AK3595" s="0"/>
      <c r="AL3595" s="0"/>
      <c r="AM3595" s="0"/>
      <c r="AN3595" s="0"/>
      <c r="AO3595" s="0"/>
      <c r="AP3595" s="0"/>
      <c r="AQ3595" s="0"/>
      <c r="AR3595" s="0"/>
      <c r="AS3595" s="0"/>
      <c r="AT3595" s="0"/>
      <c r="AU3595" s="0"/>
      <c r="AV3595" s="0"/>
      <c r="AW3595" s="0"/>
      <c r="AX3595" s="0"/>
      <c r="AY3595" s="0"/>
      <c r="AZ3595" s="0"/>
      <c r="BA3595" s="0"/>
      <c r="BB3595" s="0"/>
      <c r="BC3595" s="0"/>
      <c r="BD3595" s="0"/>
      <c r="BE3595" s="0"/>
      <c r="BF3595" s="0"/>
      <c r="BG3595" s="0"/>
      <c r="BH3595" s="0"/>
      <c r="BI3595" s="0"/>
      <c r="BJ3595" s="0"/>
      <c r="BK3595" s="0"/>
      <c r="BL3595" s="0"/>
      <c r="BM3595" s="0"/>
      <c r="BN3595" s="0"/>
      <c r="BO3595" s="0"/>
      <c r="BP3595" s="0"/>
      <c r="BQ3595" s="0"/>
      <c r="BR3595" s="0"/>
      <c r="BS3595" s="0"/>
      <c r="BT3595" s="0"/>
      <c r="BU3595" s="0"/>
      <c r="BV3595" s="0"/>
      <c r="BW3595" s="0"/>
      <c r="BX3595" s="0"/>
      <c r="BY3595" s="0"/>
      <c r="BZ3595" s="0"/>
      <c r="CA3595" s="0"/>
      <c r="CB3595" s="0"/>
      <c r="CC3595" s="0"/>
      <c r="CD3595" s="0"/>
      <c r="CE3595" s="0"/>
      <c r="CF3595" s="0"/>
      <c r="CG3595" s="0"/>
      <c r="CH3595" s="0"/>
      <c r="CI3595" s="0"/>
      <c r="CJ3595" s="0"/>
      <c r="CK3595" s="0"/>
      <c r="CL3595" s="0"/>
      <c r="CM3595" s="0"/>
      <c r="CN3595" s="0"/>
      <c r="CO3595" s="0"/>
      <c r="CP3595" s="0"/>
      <c r="CQ3595" s="0"/>
      <c r="CR3595" s="0"/>
      <c r="CS3595" s="0"/>
      <c r="CT3595" s="0"/>
      <c r="CU3595" s="0"/>
      <c r="CV3595" s="0"/>
      <c r="CW3595" s="0"/>
      <c r="CX3595" s="0"/>
      <c r="CY3595" s="0"/>
      <c r="CZ3595" s="0"/>
      <c r="DA3595" s="0"/>
      <c r="DB3595" s="0"/>
      <c r="DC3595" s="0"/>
      <c r="DD3595" s="0"/>
      <c r="DE3595" s="0"/>
      <c r="DF3595" s="0"/>
      <c r="DG3595" s="0"/>
      <c r="DH3595" s="0"/>
      <c r="DI3595" s="0"/>
      <c r="DJ3595" s="0"/>
      <c r="DK3595" s="0"/>
      <c r="DL3595" s="0"/>
      <c r="DM3595" s="0"/>
      <c r="DN3595" s="0"/>
      <c r="DO3595" s="0"/>
      <c r="DP3595" s="0"/>
      <c r="DQ3595" s="0"/>
      <c r="DR3595" s="0"/>
      <c r="DS3595" s="0"/>
      <c r="DT3595" s="0"/>
      <c r="DU3595" s="0"/>
      <c r="DV3595" s="0"/>
      <c r="DW3595" s="0"/>
      <c r="DX3595" s="0"/>
      <c r="DY3595" s="0"/>
      <c r="DZ3595" s="0"/>
      <c r="EA3595" s="0"/>
      <c r="EB3595" s="0"/>
      <c r="EC3595" s="0"/>
      <c r="ED3595" s="0"/>
      <c r="EE3595" s="0"/>
      <c r="EF3595" s="0"/>
      <c r="EG3595" s="0"/>
      <c r="EH3595" s="0"/>
      <c r="EI3595" s="0"/>
      <c r="EJ3595" s="0"/>
      <c r="EK3595" s="0"/>
      <c r="EL3595" s="0"/>
      <c r="EM3595" s="0"/>
      <c r="EN3595" s="0"/>
      <c r="EO3595" s="0"/>
      <c r="EP3595" s="0"/>
      <c r="EQ3595" s="0"/>
      <c r="ER3595" s="0"/>
      <c r="ES3595" s="0"/>
      <c r="ET3595" s="0"/>
      <c r="EU3595" s="0"/>
      <c r="EV3595" s="0"/>
      <c r="EW3595" s="0"/>
      <c r="EX3595" s="0"/>
      <c r="EY3595" s="0"/>
      <c r="EZ3595" s="0"/>
      <c r="FA3595" s="0"/>
      <c r="FB3595" s="0"/>
      <c r="FC3595" s="0"/>
      <c r="FD3595" s="0"/>
      <c r="FE3595" s="0"/>
      <c r="FF3595" s="0"/>
      <c r="FG3595" s="0"/>
      <c r="FH3595" s="0"/>
      <c r="FI3595" s="0"/>
      <c r="FJ3595" s="0"/>
      <c r="FK3595" s="0"/>
      <c r="FL3595" s="0"/>
      <c r="FM3595" s="0"/>
      <c r="FN3595" s="0"/>
      <c r="FO3595" s="0"/>
      <c r="FP3595" s="0"/>
      <c r="FQ3595" s="0"/>
      <c r="FR3595" s="0"/>
      <c r="FS3595" s="0"/>
      <c r="FT3595" s="0"/>
      <c r="FU3595" s="0"/>
      <c r="FV3595" s="0"/>
      <c r="FW3595" s="0"/>
      <c r="FX3595" s="0"/>
      <c r="FY3595" s="0"/>
      <c r="FZ3595" s="0"/>
      <c r="GA3595" s="0"/>
      <c r="GB3595" s="0"/>
      <c r="GC3595" s="0"/>
      <c r="GD3595" s="0"/>
      <c r="GE3595" s="0"/>
      <c r="GF3595" s="0"/>
      <c r="GG3595" s="0"/>
      <c r="GH3595" s="0"/>
      <c r="GI3595" s="0"/>
      <c r="GJ3595" s="0"/>
      <c r="GK3595" s="0"/>
      <c r="GL3595" s="0"/>
      <c r="GM3595" s="0"/>
      <c r="GN3595" s="0"/>
      <c r="GO3595" s="0"/>
      <c r="GP3595" s="0"/>
      <c r="GQ3595" s="0"/>
      <c r="GR3595" s="0"/>
      <c r="GS3595" s="0"/>
      <c r="GT3595" s="0"/>
      <c r="GU3595" s="0"/>
      <c r="GV3595" s="0"/>
      <c r="GW3595" s="0"/>
      <c r="GX3595" s="0"/>
      <c r="GY3595" s="0"/>
      <c r="GZ3595" s="0"/>
      <c r="HA3595" s="0"/>
      <c r="HB3595" s="0"/>
      <c r="HC3595" s="0"/>
      <c r="HD3595" s="0"/>
      <c r="HE3595" s="0"/>
      <c r="HF3595" s="0"/>
      <c r="HG3595" s="0"/>
      <c r="HH3595" s="0"/>
      <c r="HI3595" s="0"/>
      <c r="HJ3595" s="0"/>
      <c r="HK3595" s="0"/>
      <c r="HL3595" s="0"/>
      <c r="HM3595" s="0"/>
      <c r="HN3595" s="0"/>
      <c r="HO3595" s="0"/>
      <c r="HP3595" s="0"/>
      <c r="HQ3595" s="0"/>
      <c r="HR3595" s="0"/>
      <c r="HS3595" s="0"/>
      <c r="HT3595" s="0"/>
      <c r="HU3595" s="0"/>
      <c r="HV3595" s="0"/>
      <c r="HW3595" s="0"/>
      <c r="HX3595" s="0"/>
      <c r="HY3595" s="0"/>
      <c r="HZ3595" s="0"/>
      <c r="IA3595" s="0"/>
      <c r="IB3595" s="0"/>
      <c r="IC3595" s="0"/>
      <c r="ID3595" s="0"/>
      <c r="IE3595" s="0"/>
      <c r="IF3595" s="0"/>
      <c r="IG3595" s="0"/>
      <c r="IH3595" s="0"/>
      <c r="II3595" s="0"/>
      <c r="IJ3595" s="0"/>
      <c r="IK3595" s="0"/>
      <c r="IL3595" s="0"/>
      <c r="IM3595" s="0"/>
      <c r="IN3595" s="0"/>
      <c r="IO3595" s="0"/>
      <c r="IP3595" s="0"/>
      <c r="IQ3595" s="0"/>
      <c r="IR3595" s="0"/>
      <c r="IS3595" s="0"/>
      <c r="IT3595" s="0"/>
      <c r="IU3595" s="0"/>
      <c r="IV3595" s="0"/>
      <c r="IW3595" s="0"/>
      <c r="IX3595" s="0"/>
      <c r="IY3595" s="0"/>
      <c r="IZ3595" s="0"/>
      <c r="AMH3595" s="13"/>
    </row>
    <row r="3596" customFormat="false" ht="21.65" hidden="false" customHeight="false" outlineLevel="0" collapsed="false">
      <c r="A3596" s="46" t="n">
        <v>40502201</v>
      </c>
      <c r="B3596" s="47" t="s">
        <v>3625</v>
      </c>
      <c r="C3596" s="46"/>
      <c r="D3596" s="48"/>
      <c r="E3596" s="46" t="s">
        <v>50</v>
      </c>
      <c r="F3596" s="19" t="n">
        <f aca="false">IF(C3596="",VLOOKUP(E3596,'PORTE E UCO'!$A$5:$D$46,4,0),VLOOKUP(E3596,'PORTE E UCO'!$A$5:$D$46,4,0)*C3596)</f>
        <v>17.661556</v>
      </c>
      <c r="G3596" s="49" t="n">
        <v>191.67</v>
      </c>
      <c r="H3596" s="21" t="n">
        <f aca="false">G3596*$R$2</f>
        <v>3770.84504544</v>
      </c>
      <c r="I3596" s="27" t="n">
        <v>0</v>
      </c>
      <c r="J3596" s="22" t="str">
        <f aca="false">IF(I3596&gt;=1,F3596*$J$2,"")</f>
        <v/>
      </c>
      <c r="K3596" s="22" t="str">
        <f aca="false">IF(I3596&gt;=2,F3596*$K$2,"")</f>
        <v/>
      </c>
      <c r="L3596" s="22" t="str">
        <f aca="false">IF(I3596&gt;=3,F3596*$L$2,"")</f>
        <v/>
      </c>
      <c r="M3596" s="22" t="str">
        <f aca="false">IF(I3596&gt;=4,F3596*$M$2,"")</f>
        <v/>
      </c>
      <c r="N3596" s="27" t="n">
        <v>0</v>
      </c>
      <c r="O3596" s="27" t="n">
        <v>0</v>
      </c>
      <c r="P3596" s="31" t="n">
        <v>0</v>
      </c>
      <c r="Q3596" s="32"/>
      <c r="R3596" s="38"/>
      <c r="S3596" s="25" t="n">
        <f aca="false">SUM(F3596,H3596,J3596,K3596,L3596,M3596)</f>
        <v>3788.50660144</v>
      </c>
      <c r="T3596" s="25" t="n">
        <f aca="false">SUM(F3596,H3596,J3596,K3596,L3596,M3596,Q3596)</f>
        <v>3788.50660144</v>
      </c>
      <c r="U3596" s="0"/>
      <c r="V3596" s="0"/>
      <c r="W3596" s="0"/>
      <c r="X3596" s="0"/>
      <c r="Y3596" s="0"/>
      <c r="Z3596" s="0"/>
      <c r="AA3596" s="0"/>
      <c r="AB3596" s="0"/>
      <c r="AC3596" s="0"/>
      <c r="AD3596" s="0"/>
      <c r="AE3596" s="0"/>
      <c r="AF3596" s="0"/>
      <c r="AG3596" s="0"/>
      <c r="AH3596" s="0"/>
      <c r="AI3596" s="0"/>
      <c r="AJ3596" s="0"/>
      <c r="AK3596" s="0"/>
      <c r="AL3596" s="0"/>
      <c r="AM3596" s="0"/>
      <c r="AN3596" s="0"/>
      <c r="AO3596" s="0"/>
      <c r="AP3596" s="0"/>
      <c r="AQ3596" s="0"/>
      <c r="AR3596" s="0"/>
      <c r="AS3596" s="0"/>
      <c r="AT3596" s="0"/>
      <c r="AU3596" s="0"/>
      <c r="AV3596" s="0"/>
      <c r="AW3596" s="0"/>
      <c r="AX3596" s="0"/>
      <c r="AY3596" s="0"/>
      <c r="AZ3596" s="0"/>
      <c r="BA3596" s="0"/>
      <c r="BB3596" s="0"/>
      <c r="BC3596" s="0"/>
      <c r="BD3596" s="0"/>
      <c r="BE3596" s="0"/>
      <c r="BF3596" s="0"/>
      <c r="BG3596" s="0"/>
      <c r="BH3596" s="0"/>
      <c r="BI3596" s="0"/>
      <c r="BJ3596" s="0"/>
      <c r="BK3596" s="0"/>
      <c r="BL3596" s="0"/>
      <c r="BM3596" s="0"/>
      <c r="BN3596" s="0"/>
      <c r="BO3596" s="0"/>
      <c r="BP3596" s="0"/>
      <c r="BQ3596" s="0"/>
      <c r="BR3596" s="0"/>
      <c r="BS3596" s="0"/>
      <c r="BT3596" s="0"/>
      <c r="BU3596" s="0"/>
      <c r="BV3596" s="0"/>
      <c r="BW3596" s="0"/>
      <c r="BX3596" s="0"/>
      <c r="BY3596" s="0"/>
      <c r="BZ3596" s="0"/>
      <c r="CA3596" s="0"/>
      <c r="CB3596" s="0"/>
      <c r="CC3596" s="0"/>
      <c r="CD3596" s="0"/>
      <c r="CE3596" s="0"/>
      <c r="CF3596" s="0"/>
      <c r="CG3596" s="0"/>
      <c r="CH3596" s="0"/>
      <c r="CI3596" s="0"/>
      <c r="CJ3596" s="0"/>
      <c r="CK3596" s="0"/>
      <c r="CL3596" s="0"/>
      <c r="CM3596" s="0"/>
      <c r="CN3596" s="0"/>
      <c r="CO3596" s="0"/>
      <c r="CP3596" s="0"/>
      <c r="CQ3596" s="0"/>
      <c r="CR3596" s="0"/>
      <c r="CS3596" s="0"/>
      <c r="CT3596" s="0"/>
      <c r="CU3596" s="0"/>
      <c r="CV3596" s="0"/>
      <c r="CW3596" s="0"/>
      <c r="CX3596" s="0"/>
      <c r="CY3596" s="0"/>
      <c r="CZ3596" s="0"/>
      <c r="DA3596" s="0"/>
      <c r="DB3596" s="0"/>
      <c r="DC3596" s="0"/>
      <c r="DD3596" s="0"/>
      <c r="DE3596" s="0"/>
      <c r="DF3596" s="0"/>
      <c r="DG3596" s="0"/>
      <c r="DH3596" s="0"/>
      <c r="DI3596" s="0"/>
      <c r="DJ3596" s="0"/>
      <c r="DK3596" s="0"/>
      <c r="DL3596" s="0"/>
      <c r="DM3596" s="0"/>
      <c r="DN3596" s="0"/>
      <c r="DO3596" s="0"/>
      <c r="DP3596" s="0"/>
      <c r="DQ3596" s="0"/>
      <c r="DR3596" s="0"/>
      <c r="DS3596" s="0"/>
      <c r="DT3596" s="0"/>
      <c r="DU3596" s="0"/>
      <c r="DV3596" s="0"/>
      <c r="DW3596" s="0"/>
      <c r="DX3596" s="0"/>
      <c r="DY3596" s="0"/>
      <c r="DZ3596" s="0"/>
      <c r="EA3596" s="0"/>
      <c r="EB3596" s="0"/>
      <c r="EC3596" s="0"/>
      <c r="ED3596" s="0"/>
      <c r="EE3596" s="0"/>
      <c r="EF3596" s="0"/>
      <c r="EG3596" s="0"/>
      <c r="EH3596" s="0"/>
      <c r="EI3596" s="0"/>
      <c r="EJ3596" s="0"/>
      <c r="EK3596" s="0"/>
      <c r="EL3596" s="0"/>
      <c r="EM3596" s="0"/>
      <c r="EN3596" s="0"/>
      <c r="EO3596" s="0"/>
      <c r="EP3596" s="0"/>
      <c r="EQ3596" s="0"/>
      <c r="ER3596" s="0"/>
      <c r="ES3596" s="0"/>
      <c r="ET3596" s="0"/>
      <c r="EU3596" s="0"/>
      <c r="EV3596" s="0"/>
      <c r="EW3596" s="0"/>
      <c r="EX3596" s="0"/>
      <c r="EY3596" s="0"/>
      <c r="EZ3596" s="0"/>
      <c r="FA3596" s="0"/>
      <c r="FB3596" s="0"/>
      <c r="FC3596" s="0"/>
      <c r="FD3596" s="0"/>
      <c r="FE3596" s="0"/>
      <c r="FF3596" s="0"/>
      <c r="FG3596" s="0"/>
      <c r="FH3596" s="0"/>
      <c r="FI3596" s="0"/>
      <c r="FJ3596" s="0"/>
      <c r="FK3596" s="0"/>
      <c r="FL3596" s="0"/>
      <c r="FM3596" s="0"/>
      <c r="FN3596" s="0"/>
      <c r="FO3596" s="0"/>
      <c r="FP3596" s="0"/>
      <c r="FQ3596" s="0"/>
      <c r="FR3596" s="0"/>
      <c r="FS3596" s="0"/>
      <c r="FT3596" s="0"/>
      <c r="FU3596" s="0"/>
      <c r="FV3596" s="0"/>
      <c r="FW3596" s="0"/>
      <c r="FX3596" s="0"/>
      <c r="FY3596" s="0"/>
      <c r="FZ3596" s="0"/>
      <c r="GA3596" s="0"/>
      <c r="GB3596" s="0"/>
      <c r="GC3596" s="0"/>
      <c r="GD3596" s="0"/>
      <c r="GE3596" s="0"/>
      <c r="GF3596" s="0"/>
      <c r="GG3596" s="0"/>
      <c r="GH3596" s="0"/>
      <c r="GI3596" s="0"/>
      <c r="GJ3596" s="0"/>
      <c r="GK3596" s="0"/>
      <c r="GL3596" s="0"/>
      <c r="GM3596" s="0"/>
      <c r="GN3596" s="0"/>
      <c r="GO3596" s="0"/>
      <c r="GP3596" s="0"/>
      <c r="GQ3596" s="0"/>
      <c r="GR3596" s="0"/>
      <c r="GS3596" s="0"/>
      <c r="GT3596" s="0"/>
      <c r="GU3596" s="0"/>
      <c r="GV3596" s="0"/>
      <c r="GW3596" s="0"/>
      <c r="GX3596" s="0"/>
      <c r="GY3596" s="0"/>
      <c r="GZ3596" s="0"/>
      <c r="HA3596" s="0"/>
      <c r="HB3596" s="0"/>
      <c r="HC3596" s="0"/>
      <c r="HD3596" s="0"/>
      <c r="HE3596" s="0"/>
      <c r="HF3596" s="0"/>
      <c r="HG3596" s="0"/>
      <c r="HH3596" s="0"/>
      <c r="HI3596" s="0"/>
      <c r="HJ3596" s="0"/>
      <c r="HK3596" s="0"/>
      <c r="HL3596" s="0"/>
      <c r="HM3596" s="0"/>
      <c r="HN3596" s="0"/>
      <c r="HO3596" s="0"/>
      <c r="HP3596" s="0"/>
      <c r="HQ3596" s="0"/>
      <c r="HR3596" s="0"/>
      <c r="HS3596" s="0"/>
      <c r="HT3596" s="0"/>
      <c r="HU3596" s="0"/>
      <c r="HV3596" s="0"/>
      <c r="HW3596" s="0"/>
      <c r="HX3596" s="0"/>
      <c r="HY3596" s="0"/>
      <c r="HZ3596" s="0"/>
      <c r="IA3596" s="0"/>
      <c r="IB3596" s="0"/>
      <c r="IC3596" s="0"/>
      <c r="ID3596" s="0"/>
      <c r="IE3596" s="0"/>
      <c r="IF3596" s="0"/>
      <c r="IG3596" s="0"/>
      <c r="IH3596" s="0"/>
      <c r="II3596" s="0"/>
      <c r="IJ3596" s="0"/>
      <c r="IK3596" s="0"/>
      <c r="IL3596" s="0"/>
      <c r="IM3596" s="0"/>
      <c r="IN3596" s="0"/>
      <c r="IO3596" s="0"/>
      <c r="IP3596" s="0"/>
      <c r="IQ3596" s="0"/>
      <c r="IR3596" s="0"/>
      <c r="IS3596" s="0"/>
      <c r="IT3596" s="0"/>
      <c r="IU3596" s="0"/>
      <c r="IV3596" s="0"/>
      <c r="IW3596" s="0"/>
      <c r="IX3596" s="0"/>
      <c r="IY3596" s="0"/>
      <c r="IZ3596" s="0"/>
      <c r="AMH3596" s="13"/>
    </row>
    <row r="3597" customFormat="false" ht="28.3" hidden="false" customHeight="false" outlineLevel="0" collapsed="false">
      <c r="A3597" s="42" t="n">
        <v>40502090</v>
      </c>
      <c r="B3597" s="43" t="s">
        <v>3626</v>
      </c>
      <c r="C3597" s="42"/>
      <c r="D3597" s="44"/>
      <c r="E3597" s="42" t="s">
        <v>50</v>
      </c>
      <c r="F3597" s="19" t="n">
        <f aca="false">IF(C3597="",VLOOKUP(E3597,'PORTE E UCO'!$A$5:$D$46,4,0),VLOOKUP(E3597,'PORTE E UCO'!$A$5:$D$46,4,0)*C3597)</f>
        <v>17.661556</v>
      </c>
      <c r="G3597" s="20"/>
      <c r="H3597" s="21" t="n">
        <f aca="false">G3597*$R$2</f>
        <v>0</v>
      </c>
      <c r="I3597" s="16" t="n">
        <v>0</v>
      </c>
      <c r="J3597" s="22" t="str">
        <f aca="false">IF(I3597&gt;=1,F3597*$J$2,"")</f>
        <v/>
      </c>
      <c r="K3597" s="22" t="str">
        <f aca="false">IF(I3597&gt;=2,F3597*$K$2,"")</f>
        <v/>
      </c>
      <c r="L3597" s="22" t="str">
        <f aca="false">IF(I3597&gt;=3,F3597*$L$2,"")</f>
        <v/>
      </c>
      <c r="M3597" s="22" t="str">
        <f aca="false">IF(I3597&gt;=4,F3597*$M$2,"")</f>
        <v/>
      </c>
      <c r="N3597" s="16" t="n">
        <v>0</v>
      </c>
      <c r="O3597" s="16" t="n">
        <v>0</v>
      </c>
      <c r="P3597" s="23" t="n">
        <v>0</v>
      </c>
      <c r="Q3597" s="22"/>
      <c r="R3597" s="38"/>
      <c r="S3597" s="25" t="n">
        <f aca="false">SUM(F3597,H3597,J3597,K3597,L3597,M3597)</f>
        <v>17.661556</v>
      </c>
      <c r="T3597" s="25" t="n">
        <f aca="false">SUM(F3597,H3597,J3597,K3597,L3597,M3597,Q3597)</f>
        <v>17.661556</v>
      </c>
      <c r="U3597" s="0"/>
      <c r="V3597" s="0"/>
      <c r="W3597" s="0"/>
      <c r="X3597" s="0"/>
      <c r="Y3597" s="0"/>
      <c r="Z3597" s="0"/>
      <c r="AA3597" s="0"/>
      <c r="AB3597" s="0"/>
      <c r="AC3597" s="0"/>
      <c r="AD3597" s="0"/>
      <c r="AE3597" s="0"/>
      <c r="AF3597" s="0"/>
      <c r="AG3597" s="0"/>
      <c r="AH3597" s="0"/>
      <c r="AI3597" s="0"/>
      <c r="AJ3597" s="0"/>
      <c r="AK3597" s="0"/>
      <c r="AL3597" s="0"/>
      <c r="AM3597" s="0"/>
      <c r="AN3597" s="0"/>
      <c r="AO3597" s="0"/>
      <c r="AP3597" s="0"/>
      <c r="AQ3597" s="0"/>
      <c r="AR3597" s="0"/>
      <c r="AS3597" s="0"/>
      <c r="AT3597" s="0"/>
      <c r="AU3597" s="0"/>
      <c r="AV3597" s="0"/>
      <c r="AW3597" s="0"/>
      <c r="AX3597" s="0"/>
      <c r="AY3597" s="0"/>
      <c r="AZ3597" s="0"/>
      <c r="BA3597" s="0"/>
      <c r="BB3597" s="0"/>
      <c r="BC3597" s="0"/>
      <c r="BD3597" s="0"/>
      <c r="BE3597" s="0"/>
      <c r="BF3597" s="0"/>
      <c r="BG3597" s="0"/>
      <c r="BH3597" s="0"/>
      <c r="BI3597" s="0"/>
      <c r="BJ3597" s="0"/>
      <c r="BK3597" s="0"/>
      <c r="BL3597" s="0"/>
      <c r="BM3597" s="0"/>
      <c r="BN3597" s="0"/>
      <c r="BO3597" s="0"/>
      <c r="BP3597" s="0"/>
      <c r="BQ3597" s="0"/>
      <c r="BR3597" s="0"/>
      <c r="BS3597" s="0"/>
      <c r="BT3597" s="0"/>
      <c r="BU3597" s="0"/>
      <c r="BV3597" s="0"/>
      <c r="BW3597" s="0"/>
      <c r="BX3597" s="0"/>
      <c r="BY3597" s="0"/>
      <c r="BZ3597" s="0"/>
      <c r="CA3597" s="0"/>
      <c r="CB3597" s="0"/>
      <c r="CC3597" s="0"/>
      <c r="CD3597" s="0"/>
      <c r="CE3597" s="0"/>
      <c r="CF3597" s="0"/>
      <c r="CG3597" s="0"/>
      <c r="CH3597" s="0"/>
      <c r="CI3597" s="0"/>
      <c r="CJ3597" s="0"/>
      <c r="CK3597" s="0"/>
      <c r="CL3597" s="0"/>
      <c r="CM3597" s="0"/>
      <c r="CN3597" s="0"/>
      <c r="CO3597" s="0"/>
      <c r="CP3597" s="0"/>
      <c r="CQ3597" s="0"/>
      <c r="CR3597" s="0"/>
      <c r="CS3597" s="0"/>
      <c r="CT3597" s="0"/>
      <c r="CU3597" s="0"/>
      <c r="CV3597" s="0"/>
      <c r="CW3597" s="0"/>
      <c r="CX3597" s="0"/>
      <c r="CY3597" s="0"/>
      <c r="CZ3597" s="0"/>
      <c r="DA3597" s="0"/>
      <c r="DB3597" s="0"/>
      <c r="DC3597" s="0"/>
      <c r="DD3597" s="0"/>
      <c r="DE3597" s="0"/>
      <c r="DF3597" s="0"/>
      <c r="DG3597" s="0"/>
      <c r="DH3597" s="0"/>
      <c r="DI3597" s="0"/>
      <c r="DJ3597" s="0"/>
      <c r="DK3597" s="0"/>
      <c r="DL3597" s="0"/>
      <c r="DM3597" s="0"/>
      <c r="DN3597" s="0"/>
      <c r="DO3597" s="0"/>
      <c r="DP3597" s="0"/>
      <c r="DQ3597" s="0"/>
      <c r="DR3597" s="0"/>
      <c r="DS3597" s="0"/>
      <c r="DT3597" s="0"/>
      <c r="DU3597" s="0"/>
      <c r="DV3597" s="0"/>
      <c r="DW3597" s="0"/>
      <c r="DX3597" s="0"/>
      <c r="DY3597" s="0"/>
      <c r="DZ3597" s="0"/>
      <c r="EA3597" s="0"/>
      <c r="EB3597" s="0"/>
      <c r="EC3597" s="0"/>
      <c r="ED3597" s="0"/>
      <c r="EE3597" s="0"/>
      <c r="EF3597" s="0"/>
      <c r="EG3597" s="0"/>
      <c r="EH3597" s="0"/>
      <c r="EI3597" s="0"/>
      <c r="EJ3597" s="0"/>
      <c r="EK3597" s="0"/>
      <c r="EL3597" s="0"/>
      <c r="EM3597" s="0"/>
      <c r="EN3597" s="0"/>
      <c r="EO3597" s="0"/>
      <c r="EP3597" s="0"/>
      <c r="EQ3597" s="0"/>
      <c r="ER3597" s="0"/>
      <c r="ES3597" s="0"/>
      <c r="ET3597" s="0"/>
      <c r="EU3597" s="0"/>
      <c r="EV3597" s="0"/>
      <c r="EW3597" s="0"/>
      <c r="EX3597" s="0"/>
      <c r="EY3597" s="0"/>
      <c r="EZ3597" s="0"/>
      <c r="FA3597" s="0"/>
      <c r="FB3597" s="0"/>
      <c r="FC3597" s="0"/>
      <c r="FD3597" s="0"/>
      <c r="FE3597" s="0"/>
      <c r="FF3597" s="0"/>
      <c r="FG3597" s="0"/>
      <c r="FH3597" s="0"/>
      <c r="FI3597" s="0"/>
      <c r="FJ3597" s="0"/>
      <c r="FK3597" s="0"/>
      <c r="FL3597" s="0"/>
      <c r="FM3597" s="0"/>
      <c r="FN3597" s="0"/>
      <c r="FO3597" s="0"/>
      <c r="FP3597" s="0"/>
      <c r="FQ3597" s="0"/>
      <c r="FR3597" s="0"/>
      <c r="FS3597" s="0"/>
      <c r="FT3597" s="0"/>
      <c r="FU3597" s="0"/>
      <c r="FV3597" s="0"/>
      <c r="FW3597" s="0"/>
      <c r="FX3597" s="0"/>
      <c r="FY3597" s="0"/>
      <c r="FZ3597" s="0"/>
      <c r="GA3597" s="0"/>
      <c r="GB3597" s="0"/>
      <c r="GC3597" s="0"/>
      <c r="GD3597" s="0"/>
      <c r="GE3597" s="0"/>
      <c r="GF3597" s="0"/>
      <c r="GG3597" s="0"/>
      <c r="GH3597" s="0"/>
      <c r="GI3597" s="0"/>
      <c r="GJ3597" s="0"/>
      <c r="GK3597" s="0"/>
      <c r="GL3597" s="0"/>
      <c r="GM3597" s="0"/>
      <c r="GN3597" s="0"/>
      <c r="GO3597" s="0"/>
      <c r="GP3597" s="0"/>
      <c r="GQ3597" s="0"/>
      <c r="GR3597" s="0"/>
      <c r="GS3597" s="0"/>
      <c r="GT3597" s="0"/>
      <c r="GU3597" s="0"/>
      <c r="GV3597" s="0"/>
      <c r="GW3597" s="0"/>
      <c r="GX3597" s="0"/>
      <c r="GY3597" s="0"/>
      <c r="GZ3597" s="0"/>
      <c r="HA3597" s="0"/>
      <c r="HB3597" s="0"/>
      <c r="HC3597" s="0"/>
      <c r="HD3597" s="0"/>
      <c r="HE3597" s="0"/>
      <c r="HF3597" s="0"/>
      <c r="HG3597" s="0"/>
      <c r="HH3597" s="0"/>
      <c r="HI3597" s="0"/>
      <c r="HJ3597" s="0"/>
      <c r="HK3597" s="0"/>
      <c r="HL3597" s="0"/>
      <c r="HM3597" s="0"/>
      <c r="HN3597" s="0"/>
      <c r="HO3597" s="0"/>
      <c r="HP3597" s="0"/>
      <c r="HQ3597" s="0"/>
      <c r="HR3597" s="0"/>
      <c r="HS3597" s="0"/>
      <c r="HT3597" s="0"/>
      <c r="HU3597" s="0"/>
      <c r="HV3597" s="0"/>
      <c r="HW3597" s="0"/>
      <c r="HX3597" s="0"/>
      <c r="HY3597" s="0"/>
      <c r="HZ3597" s="0"/>
      <c r="IA3597" s="0"/>
      <c r="IB3597" s="0"/>
      <c r="IC3597" s="0"/>
      <c r="ID3597" s="0"/>
      <c r="IE3597" s="0"/>
      <c r="IF3597" s="0"/>
      <c r="IG3597" s="0"/>
      <c r="IH3597" s="0"/>
      <c r="II3597" s="0"/>
      <c r="IJ3597" s="0"/>
      <c r="IK3597" s="0"/>
      <c r="IL3597" s="0"/>
      <c r="IM3597" s="0"/>
      <c r="IN3597" s="0"/>
      <c r="IO3597" s="0"/>
      <c r="IP3597" s="0"/>
      <c r="IQ3597" s="0"/>
      <c r="IR3597" s="0"/>
      <c r="IS3597" s="0"/>
      <c r="IT3597" s="0"/>
      <c r="IU3597" s="0"/>
      <c r="IV3597" s="0"/>
      <c r="IW3597" s="0"/>
      <c r="IX3597" s="0"/>
      <c r="IY3597" s="0"/>
      <c r="IZ3597" s="0"/>
      <c r="AMH3597" s="13"/>
    </row>
    <row r="3598" customFormat="false" ht="21.65" hidden="false" customHeight="false" outlineLevel="0" collapsed="false">
      <c r="A3598" s="46" t="n">
        <v>40502104</v>
      </c>
      <c r="B3598" s="47" t="s">
        <v>3627</v>
      </c>
      <c r="C3598" s="46"/>
      <c r="D3598" s="50"/>
      <c r="E3598" s="46" t="s">
        <v>15</v>
      </c>
      <c r="F3598" s="19" t="n">
        <f aca="false">IF(C3598="",VLOOKUP(E3598,'PORTE E UCO'!$A$5:$D$46,4,0),VLOOKUP(E3598,'PORTE E UCO'!$A$5:$D$46,4,0)*C3598)</f>
        <v>93.13473</v>
      </c>
      <c r="G3598" s="30"/>
      <c r="H3598" s="21" t="n">
        <f aca="false">G3598*$R$2</f>
        <v>0</v>
      </c>
      <c r="I3598" s="27" t="n">
        <v>0</v>
      </c>
      <c r="J3598" s="22" t="str">
        <f aca="false">IF(I3598&gt;=1,F3598*$J$2,"")</f>
        <v/>
      </c>
      <c r="K3598" s="22" t="str">
        <f aca="false">IF(I3598&gt;=2,F3598*$K$2,"")</f>
        <v/>
      </c>
      <c r="L3598" s="22" t="str">
        <f aca="false">IF(I3598&gt;=3,F3598*$L$2,"")</f>
        <v/>
      </c>
      <c r="M3598" s="22" t="str">
        <f aca="false">IF(I3598&gt;=4,F3598*$M$2,"")</f>
        <v/>
      </c>
      <c r="N3598" s="27" t="n">
        <v>0</v>
      </c>
      <c r="O3598" s="27" t="n">
        <v>0</v>
      </c>
      <c r="P3598" s="31" t="n">
        <v>0</v>
      </c>
      <c r="Q3598" s="32"/>
      <c r="R3598" s="38"/>
      <c r="S3598" s="25" t="n">
        <f aca="false">SUM(F3598,H3598,J3598,K3598,L3598,M3598)</f>
        <v>93.13473</v>
      </c>
      <c r="T3598" s="25" t="n">
        <f aca="false">SUM(F3598,H3598,J3598,K3598,L3598,M3598,Q3598)</f>
        <v>93.13473</v>
      </c>
      <c r="U3598" s="0"/>
      <c r="V3598" s="0"/>
      <c r="W3598" s="0"/>
      <c r="X3598" s="0"/>
      <c r="Y3598" s="0"/>
      <c r="Z3598" s="0"/>
      <c r="AA3598" s="0"/>
      <c r="AB3598" s="0"/>
      <c r="AC3598" s="0"/>
      <c r="AD3598" s="0"/>
      <c r="AE3598" s="0"/>
      <c r="AF3598" s="0"/>
      <c r="AG3598" s="0"/>
      <c r="AH3598" s="0"/>
      <c r="AI3598" s="0"/>
      <c r="AJ3598" s="0"/>
      <c r="AK3598" s="0"/>
      <c r="AL3598" s="0"/>
      <c r="AM3598" s="0"/>
      <c r="AN3598" s="0"/>
      <c r="AO3598" s="0"/>
      <c r="AP3598" s="0"/>
      <c r="AQ3598" s="0"/>
      <c r="AR3598" s="0"/>
      <c r="AS3598" s="0"/>
      <c r="AT3598" s="0"/>
      <c r="AU3598" s="0"/>
      <c r="AV3598" s="0"/>
      <c r="AW3598" s="0"/>
      <c r="AX3598" s="0"/>
      <c r="AY3598" s="0"/>
      <c r="AZ3598" s="0"/>
      <c r="BA3598" s="0"/>
      <c r="BB3598" s="0"/>
      <c r="BC3598" s="0"/>
      <c r="BD3598" s="0"/>
      <c r="BE3598" s="0"/>
      <c r="BF3598" s="0"/>
      <c r="BG3598" s="0"/>
      <c r="BH3598" s="0"/>
      <c r="BI3598" s="0"/>
      <c r="BJ3598" s="0"/>
      <c r="BK3598" s="0"/>
      <c r="BL3598" s="0"/>
      <c r="BM3598" s="0"/>
      <c r="BN3598" s="0"/>
      <c r="BO3598" s="0"/>
      <c r="BP3598" s="0"/>
      <c r="BQ3598" s="0"/>
      <c r="BR3598" s="0"/>
      <c r="BS3598" s="0"/>
      <c r="BT3598" s="0"/>
      <c r="BU3598" s="0"/>
      <c r="BV3598" s="0"/>
      <c r="BW3598" s="0"/>
      <c r="BX3598" s="0"/>
      <c r="BY3598" s="0"/>
      <c r="BZ3598" s="0"/>
      <c r="CA3598" s="0"/>
      <c r="CB3598" s="0"/>
      <c r="CC3598" s="0"/>
      <c r="CD3598" s="0"/>
      <c r="CE3598" s="0"/>
      <c r="CF3598" s="0"/>
      <c r="CG3598" s="0"/>
      <c r="CH3598" s="0"/>
      <c r="CI3598" s="0"/>
      <c r="CJ3598" s="0"/>
      <c r="CK3598" s="0"/>
      <c r="CL3598" s="0"/>
      <c r="CM3598" s="0"/>
      <c r="CN3598" s="0"/>
      <c r="CO3598" s="0"/>
      <c r="CP3598" s="0"/>
      <c r="CQ3598" s="0"/>
      <c r="CR3598" s="0"/>
      <c r="CS3598" s="0"/>
      <c r="CT3598" s="0"/>
      <c r="CU3598" s="0"/>
      <c r="CV3598" s="0"/>
      <c r="CW3598" s="0"/>
      <c r="CX3598" s="0"/>
      <c r="CY3598" s="0"/>
      <c r="CZ3598" s="0"/>
      <c r="DA3598" s="0"/>
      <c r="DB3598" s="0"/>
      <c r="DC3598" s="0"/>
      <c r="DD3598" s="0"/>
      <c r="DE3598" s="0"/>
      <c r="DF3598" s="0"/>
      <c r="DG3598" s="0"/>
      <c r="DH3598" s="0"/>
      <c r="DI3598" s="0"/>
      <c r="DJ3598" s="0"/>
      <c r="DK3598" s="0"/>
      <c r="DL3598" s="0"/>
      <c r="DM3598" s="0"/>
      <c r="DN3598" s="0"/>
      <c r="DO3598" s="0"/>
      <c r="DP3598" s="0"/>
      <c r="DQ3598" s="0"/>
      <c r="DR3598" s="0"/>
      <c r="DS3598" s="0"/>
      <c r="DT3598" s="0"/>
      <c r="DU3598" s="0"/>
      <c r="DV3598" s="0"/>
      <c r="DW3598" s="0"/>
      <c r="DX3598" s="0"/>
      <c r="DY3598" s="0"/>
      <c r="DZ3598" s="0"/>
      <c r="EA3598" s="0"/>
      <c r="EB3598" s="0"/>
      <c r="EC3598" s="0"/>
      <c r="ED3598" s="0"/>
      <c r="EE3598" s="0"/>
      <c r="EF3598" s="0"/>
      <c r="EG3598" s="0"/>
      <c r="EH3598" s="0"/>
      <c r="EI3598" s="0"/>
      <c r="EJ3598" s="0"/>
      <c r="EK3598" s="0"/>
      <c r="EL3598" s="0"/>
      <c r="EM3598" s="0"/>
      <c r="EN3598" s="0"/>
      <c r="EO3598" s="0"/>
      <c r="EP3598" s="0"/>
      <c r="EQ3598" s="0"/>
      <c r="ER3598" s="0"/>
      <c r="ES3598" s="0"/>
      <c r="ET3598" s="0"/>
      <c r="EU3598" s="0"/>
      <c r="EV3598" s="0"/>
      <c r="EW3598" s="0"/>
      <c r="EX3598" s="0"/>
      <c r="EY3598" s="0"/>
      <c r="EZ3598" s="0"/>
      <c r="FA3598" s="0"/>
      <c r="FB3598" s="0"/>
      <c r="FC3598" s="0"/>
      <c r="FD3598" s="0"/>
      <c r="FE3598" s="0"/>
      <c r="FF3598" s="0"/>
      <c r="FG3598" s="0"/>
      <c r="FH3598" s="0"/>
      <c r="FI3598" s="0"/>
      <c r="FJ3598" s="0"/>
      <c r="FK3598" s="0"/>
      <c r="FL3598" s="0"/>
      <c r="FM3598" s="0"/>
      <c r="FN3598" s="0"/>
      <c r="FO3598" s="0"/>
      <c r="FP3598" s="0"/>
      <c r="FQ3598" s="0"/>
      <c r="FR3598" s="0"/>
      <c r="FS3598" s="0"/>
      <c r="FT3598" s="0"/>
      <c r="FU3598" s="0"/>
      <c r="FV3598" s="0"/>
      <c r="FW3598" s="0"/>
      <c r="FX3598" s="0"/>
      <c r="FY3598" s="0"/>
      <c r="FZ3598" s="0"/>
      <c r="GA3598" s="0"/>
      <c r="GB3598" s="0"/>
      <c r="GC3598" s="0"/>
      <c r="GD3598" s="0"/>
      <c r="GE3598" s="0"/>
      <c r="GF3598" s="0"/>
      <c r="GG3598" s="0"/>
      <c r="GH3598" s="0"/>
      <c r="GI3598" s="0"/>
      <c r="GJ3598" s="0"/>
      <c r="GK3598" s="0"/>
      <c r="GL3598" s="0"/>
      <c r="GM3598" s="0"/>
      <c r="GN3598" s="0"/>
      <c r="GO3598" s="0"/>
      <c r="GP3598" s="0"/>
      <c r="GQ3598" s="0"/>
      <c r="GR3598" s="0"/>
      <c r="GS3598" s="0"/>
      <c r="GT3598" s="0"/>
      <c r="GU3598" s="0"/>
      <c r="GV3598" s="0"/>
      <c r="GW3598" s="0"/>
      <c r="GX3598" s="0"/>
      <c r="GY3598" s="0"/>
      <c r="GZ3598" s="0"/>
      <c r="HA3598" s="0"/>
      <c r="HB3598" s="0"/>
      <c r="HC3598" s="0"/>
      <c r="HD3598" s="0"/>
      <c r="HE3598" s="0"/>
      <c r="HF3598" s="0"/>
      <c r="HG3598" s="0"/>
      <c r="HH3598" s="0"/>
      <c r="HI3598" s="0"/>
      <c r="HJ3598" s="0"/>
      <c r="HK3598" s="0"/>
      <c r="HL3598" s="0"/>
      <c r="HM3598" s="0"/>
      <c r="HN3598" s="0"/>
      <c r="HO3598" s="0"/>
      <c r="HP3598" s="0"/>
      <c r="HQ3598" s="0"/>
      <c r="HR3598" s="0"/>
      <c r="HS3598" s="0"/>
      <c r="HT3598" s="0"/>
      <c r="HU3598" s="0"/>
      <c r="HV3598" s="0"/>
      <c r="HW3598" s="0"/>
      <c r="HX3598" s="0"/>
      <c r="HY3598" s="0"/>
      <c r="HZ3598" s="0"/>
      <c r="IA3598" s="0"/>
      <c r="IB3598" s="0"/>
      <c r="IC3598" s="0"/>
      <c r="ID3598" s="0"/>
      <c r="IE3598" s="0"/>
      <c r="IF3598" s="0"/>
      <c r="IG3598" s="0"/>
      <c r="IH3598" s="0"/>
      <c r="II3598" s="0"/>
      <c r="IJ3598" s="0"/>
      <c r="IK3598" s="0"/>
      <c r="IL3598" s="0"/>
      <c r="IM3598" s="0"/>
      <c r="IN3598" s="0"/>
      <c r="IO3598" s="0"/>
      <c r="IP3598" s="0"/>
      <c r="IQ3598" s="0"/>
      <c r="IR3598" s="0"/>
      <c r="IS3598" s="0"/>
      <c r="IT3598" s="0"/>
      <c r="IU3598" s="0"/>
      <c r="IV3598" s="0"/>
      <c r="IW3598" s="0"/>
      <c r="IX3598" s="0"/>
      <c r="IY3598" s="0"/>
      <c r="IZ3598" s="0"/>
      <c r="AMH3598" s="13"/>
    </row>
    <row r="3599" customFormat="false" ht="21.65" hidden="false" customHeight="false" outlineLevel="0" collapsed="false">
      <c r="A3599" s="42" t="n">
        <v>40502112</v>
      </c>
      <c r="B3599" s="43" t="s">
        <v>3628</v>
      </c>
      <c r="C3599" s="42"/>
      <c r="D3599" s="44"/>
      <c r="E3599" s="42" t="s">
        <v>15</v>
      </c>
      <c r="F3599" s="19" t="n">
        <f aca="false">IF(C3599="",VLOOKUP(E3599,'PORTE E UCO'!$A$5:$D$46,4,0),VLOOKUP(E3599,'PORTE E UCO'!$A$5:$D$46,4,0)*C3599)</f>
        <v>93.13473</v>
      </c>
      <c r="G3599" s="20"/>
      <c r="H3599" s="21" t="n">
        <f aca="false">G3599*$R$2</f>
        <v>0</v>
      </c>
      <c r="I3599" s="16" t="n">
        <v>0</v>
      </c>
      <c r="J3599" s="22" t="str">
        <f aca="false">IF(I3599&gt;=1,F3599*$J$2,"")</f>
        <v/>
      </c>
      <c r="K3599" s="22" t="str">
        <f aca="false">IF(I3599&gt;=2,F3599*$K$2,"")</f>
        <v/>
      </c>
      <c r="L3599" s="22" t="str">
        <f aca="false">IF(I3599&gt;=3,F3599*$L$2,"")</f>
        <v/>
      </c>
      <c r="M3599" s="22" t="str">
        <f aca="false">IF(I3599&gt;=4,F3599*$M$2,"")</f>
        <v/>
      </c>
      <c r="N3599" s="16" t="n">
        <v>0</v>
      </c>
      <c r="O3599" s="16" t="n">
        <v>0</v>
      </c>
      <c r="P3599" s="23" t="n">
        <v>0</v>
      </c>
      <c r="Q3599" s="22"/>
      <c r="R3599" s="38"/>
      <c r="S3599" s="25" t="n">
        <f aca="false">SUM(F3599,H3599,J3599,K3599,L3599,M3599)</f>
        <v>93.13473</v>
      </c>
      <c r="T3599" s="25" t="n">
        <f aca="false">SUM(F3599,H3599,J3599,K3599,L3599,M3599,Q3599)</f>
        <v>93.13473</v>
      </c>
      <c r="U3599" s="0"/>
      <c r="V3599" s="0"/>
      <c r="W3599" s="0"/>
      <c r="X3599" s="0"/>
      <c r="Y3599" s="0"/>
      <c r="Z3599" s="0"/>
      <c r="AA3599" s="0"/>
      <c r="AB3599" s="0"/>
      <c r="AC3599" s="0"/>
      <c r="AD3599" s="0"/>
      <c r="AE3599" s="0"/>
      <c r="AF3599" s="0"/>
      <c r="AG3599" s="0"/>
      <c r="AH3599" s="0"/>
      <c r="AI3599" s="0"/>
      <c r="AJ3599" s="0"/>
      <c r="AK3599" s="0"/>
      <c r="AL3599" s="0"/>
      <c r="AM3599" s="0"/>
      <c r="AN3599" s="0"/>
      <c r="AO3599" s="0"/>
      <c r="AP3599" s="0"/>
      <c r="AQ3599" s="0"/>
      <c r="AR3599" s="0"/>
      <c r="AS3599" s="0"/>
      <c r="AT3599" s="0"/>
      <c r="AU3599" s="0"/>
      <c r="AV3599" s="0"/>
      <c r="AW3599" s="0"/>
      <c r="AX3599" s="0"/>
      <c r="AY3599" s="0"/>
      <c r="AZ3599" s="0"/>
      <c r="BA3599" s="0"/>
      <c r="BB3599" s="0"/>
      <c r="BC3599" s="0"/>
      <c r="BD3599" s="0"/>
      <c r="BE3599" s="0"/>
      <c r="BF3599" s="0"/>
      <c r="BG3599" s="0"/>
      <c r="BH3599" s="0"/>
      <c r="BI3599" s="0"/>
      <c r="BJ3599" s="0"/>
      <c r="BK3599" s="0"/>
      <c r="BL3599" s="0"/>
      <c r="BM3599" s="0"/>
      <c r="BN3599" s="0"/>
      <c r="BO3599" s="0"/>
      <c r="BP3599" s="0"/>
      <c r="BQ3599" s="0"/>
      <c r="BR3599" s="0"/>
      <c r="BS3599" s="0"/>
      <c r="BT3599" s="0"/>
      <c r="BU3599" s="0"/>
      <c r="BV3599" s="0"/>
      <c r="BW3599" s="0"/>
      <c r="BX3599" s="0"/>
      <c r="BY3599" s="0"/>
      <c r="BZ3599" s="0"/>
      <c r="CA3599" s="0"/>
      <c r="CB3599" s="0"/>
      <c r="CC3599" s="0"/>
      <c r="CD3599" s="0"/>
      <c r="CE3599" s="0"/>
      <c r="CF3599" s="0"/>
      <c r="CG3599" s="0"/>
      <c r="CH3599" s="0"/>
      <c r="CI3599" s="0"/>
      <c r="CJ3599" s="0"/>
      <c r="CK3599" s="0"/>
      <c r="CL3599" s="0"/>
      <c r="CM3599" s="0"/>
      <c r="CN3599" s="0"/>
      <c r="CO3599" s="0"/>
      <c r="CP3599" s="0"/>
      <c r="CQ3599" s="0"/>
      <c r="CR3599" s="0"/>
      <c r="CS3599" s="0"/>
      <c r="CT3599" s="0"/>
      <c r="CU3599" s="0"/>
      <c r="CV3599" s="0"/>
      <c r="CW3599" s="0"/>
      <c r="CX3599" s="0"/>
      <c r="CY3599" s="0"/>
      <c r="CZ3599" s="0"/>
      <c r="DA3599" s="0"/>
      <c r="DB3599" s="0"/>
      <c r="DC3599" s="0"/>
      <c r="DD3599" s="0"/>
      <c r="DE3599" s="0"/>
      <c r="DF3599" s="0"/>
      <c r="DG3599" s="0"/>
      <c r="DH3599" s="0"/>
      <c r="DI3599" s="0"/>
      <c r="DJ3599" s="0"/>
      <c r="DK3599" s="0"/>
      <c r="DL3599" s="0"/>
      <c r="DM3599" s="0"/>
      <c r="DN3599" s="0"/>
      <c r="DO3599" s="0"/>
      <c r="DP3599" s="0"/>
      <c r="DQ3599" s="0"/>
      <c r="DR3599" s="0"/>
      <c r="DS3599" s="0"/>
      <c r="DT3599" s="0"/>
      <c r="DU3599" s="0"/>
      <c r="DV3599" s="0"/>
      <c r="DW3599" s="0"/>
      <c r="DX3599" s="0"/>
      <c r="DY3599" s="0"/>
      <c r="DZ3599" s="0"/>
      <c r="EA3599" s="0"/>
      <c r="EB3599" s="0"/>
      <c r="EC3599" s="0"/>
      <c r="ED3599" s="0"/>
      <c r="EE3599" s="0"/>
      <c r="EF3599" s="0"/>
      <c r="EG3599" s="0"/>
      <c r="EH3599" s="0"/>
      <c r="EI3599" s="0"/>
      <c r="EJ3599" s="0"/>
      <c r="EK3599" s="0"/>
      <c r="EL3599" s="0"/>
      <c r="EM3599" s="0"/>
      <c r="EN3599" s="0"/>
      <c r="EO3599" s="0"/>
      <c r="EP3599" s="0"/>
      <c r="EQ3599" s="0"/>
      <c r="ER3599" s="0"/>
      <c r="ES3599" s="0"/>
      <c r="ET3599" s="0"/>
      <c r="EU3599" s="0"/>
      <c r="EV3599" s="0"/>
      <c r="EW3599" s="0"/>
      <c r="EX3599" s="0"/>
      <c r="EY3599" s="0"/>
      <c r="EZ3599" s="0"/>
      <c r="FA3599" s="0"/>
      <c r="FB3599" s="0"/>
      <c r="FC3599" s="0"/>
      <c r="FD3599" s="0"/>
      <c r="FE3599" s="0"/>
      <c r="FF3599" s="0"/>
      <c r="FG3599" s="0"/>
      <c r="FH3599" s="0"/>
      <c r="FI3599" s="0"/>
      <c r="FJ3599" s="0"/>
      <c r="FK3599" s="0"/>
      <c r="FL3599" s="0"/>
      <c r="FM3599" s="0"/>
      <c r="FN3599" s="0"/>
      <c r="FO3599" s="0"/>
      <c r="FP3599" s="0"/>
      <c r="FQ3599" s="0"/>
      <c r="FR3599" s="0"/>
      <c r="FS3599" s="0"/>
      <c r="FT3599" s="0"/>
      <c r="FU3599" s="0"/>
      <c r="FV3599" s="0"/>
      <c r="FW3599" s="0"/>
      <c r="FX3599" s="0"/>
      <c r="FY3599" s="0"/>
      <c r="FZ3599" s="0"/>
      <c r="GA3599" s="0"/>
      <c r="GB3599" s="0"/>
      <c r="GC3599" s="0"/>
      <c r="GD3599" s="0"/>
      <c r="GE3599" s="0"/>
      <c r="GF3599" s="0"/>
      <c r="GG3599" s="0"/>
      <c r="GH3599" s="0"/>
      <c r="GI3599" s="0"/>
      <c r="GJ3599" s="0"/>
      <c r="GK3599" s="0"/>
      <c r="GL3599" s="0"/>
      <c r="GM3599" s="0"/>
      <c r="GN3599" s="0"/>
      <c r="GO3599" s="0"/>
      <c r="GP3599" s="0"/>
      <c r="GQ3599" s="0"/>
      <c r="GR3599" s="0"/>
      <c r="GS3599" s="0"/>
      <c r="GT3599" s="0"/>
      <c r="GU3599" s="0"/>
      <c r="GV3599" s="0"/>
      <c r="GW3599" s="0"/>
      <c r="GX3599" s="0"/>
      <c r="GY3599" s="0"/>
      <c r="GZ3599" s="0"/>
      <c r="HA3599" s="0"/>
      <c r="HB3599" s="0"/>
      <c r="HC3599" s="0"/>
      <c r="HD3599" s="0"/>
      <c r="HE3599" s="0"/>
      <c r="HF3599" s="0"/>
      <c r="HG3599" s="0"/>
      <c r="HH3599" s="0"/>
      <c r="HI3599" s="0"/>
      <c r="HJ3599" s="0"/>
      <c r="HK3599" s="0"/>
      <c r="HL3599" s="0"/>
      <c r="HM3599" s="0"/>
      <c r="HN3599" s="0"/>
      <c r="HO3599" s="0"/>
      <c r="HP3599" s="0"/>
      <c r="HQ3599" s="0"/>
      <c r="HR3599" s="0"/>
      <c r="HS3599" s="0"/>
      <c r="HT3599" s="0"/>
      <c r="HU3599" s="0"/>
      <c r="HV3599" s="0"/>
      <c r="HW3599" s="0"/>
      <c r="HX3599" s="0"/>
      <c r="HY3599" s="0"/>
      <c r="HZ3599" s="0"/>
      <c r="IA3599" s="0"/>
      <c r="IB3599" s="0"/>
      <c r="IC3599" s="0"/>
      <c r="ID3599" s="0"/>
      <c r="IE3599" s="0"/>
      <c r="IF3599" s="0"/>
      <c r="IG3599" s="0"/>
      <c r="IH3599" s="0"/>
      <c r="II3599" s="0"/>
      <c r="IJ3599" s="0"/>
      <c r="IK3599" s="0"/>
      <c r="IL3599" s="0"/>
      <c r="IM3599" s="0"/>
      <c r="IN3599" s="0"/>
      <c r="IO3599" s="0"/>
      <c r="IP3599" s="0"/>
      <c r="IQ3599" s="0"/>
      <c r="IR3599" s="0"/>
      <c r="IS3599" s="0"/>
      <c r="IT3599" s="0"/>
      <c r="IU3599" s="0"/>
      <c r="IV3599" s="0"/>
      <c r="IW3599" s="0"/>
      <c r="IX3599" s="0"/>
      <c r="IY3599" s="0"/>
      <c r="IZ3599" s="0"/>
      <c r="AMH3599" s="13"/>
    </row>
    <row r="3600" customFormat="false" ht="14.95" hidden="false" customHeight="false" outlineLevel="0" collapsed="false">
      <c r="A3600" s="46" t="n">
        <v>40502120</v>
      </c>
      <c r="B3600" s="47" t="s">
        <v>3629</v>
      </c>
      <c r="C3600" s="46"/>
      <c r="D3600" s="50"/>
      <c r="E3600" s="46" t="s">
        <v>15</v>
      </c>
      <c r="F3600" s="19" t="n">
        <f aca="false">IF(C3600="",VLOOKUP(E3600,'PORTE E UCO'!$A$5:$D$46,4,0),VLOOKUP(E3600,'PORTE E UCO'!$A$5:$D$46,4,0)*C3600)</f>
        <v>93.13473</v>
      </c>
      <c r="G3600" s="53"/>
      <c r="H3600" s="21" t="n">
        <f aca="false">G3600*$R$2</f>
        <v>0</v>
      </c>
      <c r="I3600" s="27" t="n">
        <v>0</v>
      </c>
      <c r="J3600" s="22" t="str">
        <f aca="false">IF(I3600&gt;=1,F3600*$J$2,"")</f>
        <v/>
      </c>
      <c r="K3600" s="22" t="str">
        <f aca="false">IF(I3600&gt;=2,F3600*$K$2,"")</f>
        <v/>
      </c>
      <c r="L3600" s="22" t="str">
        <f aca="false">IF(I3600&gt;=3,F3600*$L$2,"")</f>
        <v/>
      </c>
      <c r="M3600" s="22" t="str">
        <f aca="false">IF(I3600&gt;=4,F3600*$M$2,"")</f>
        <v/>
      </c>
      <c r="N3600" s="27" t="n">
        <v>0</v>
      </c>
      <c r="O3600" s="27" t="n">
        <v>0</v>
      </c>
      <c r="P3600" s="31" t="n">
        <v>0</v>
      </c>
      <c r="Q3600" s="32"/>
      <c r="R3600" s="38"/>
      <c r="S3600" s="25" t="n">
        <f aca="false">SUM(F3600,H3600,J3600,K3600,L3600,M3600)</f>
        <v>93.13473</v>
      </c>
      <c r="T3600" s="25" t="n">
        <f aca="false">SUM(F3600,H3600,J3600,K3600,L3600,M3600,Q3600)</f>
        <v>93.13473</v>
      </c>
      <c r="U3600" s="0"/>
      <c r="V3600" s="0"/>
      <c r="W3600" s="0"/>
      <c r="X3600" s="0"/>
      <c r="Y3600" s="0"/>
      <c r="Z3600" s="0"/>
      <c r="AA3600" s="0"/>
      <c r="AB3600" s="0"/>
      <c r="AC3600" s="0"/>
      <c r="AD3600" s="0"/>
      <c r="AE3600" s="0"/>
      <c r="AF3600" s="0"/>
      <c r="AG3600" s="0"/>
      <c r="AH3600" s="0"/>
      <c r="AI3600" s="0"/>
      <c r="AJ3600" s="0"/>
      <c r="AK3600" s="0"/>
      <c r="AL3600" s="0"/>
      <c r="AM3600" s="0"/>
      <c r="AN3600" s="0"/>
      <c r="AO3600" s="0"/>
      <c r="AP3600" s="0"/>
      <c r="AQ3600" s="0"/>
      <c r="AR3600" s="0"/>
      <c r="AS3600" s="0"/>
      <c r="AT3600" s="0"/>
      <c r="AU3600" s="0"/>
      <c r="AV3600" s="0"/>
      <c r="AW3600" s="0"/>
      <c r="AX3600" s="0"/>
      <c r="AY3600" s="0"/>
      <c r="AZ3600" s="0"/>
      <c r="BA3600" s="0"/>
      <c r="BB3600" s="0"/>
      <c r="BC3600" s="0"/>
      <c r="BD3600" s="0"/>
      <c r="BE3600" s="0"/>
      <c r="BF3600" s="0"/>
      <c r="BG3600" s="0"/>
      <c r="BH3600" s="0"/>
      <c r="BI3600" s="0"/>
      <c r="BJ3600" s="0"/>
      <c r="BK3600" s="0"/>
      <c r="BL3600" s="0"/>
      <c r="BM3600" s="0"/>
      <c r="BN3600" s="0"/>
      <c r="BO3600" s="0"/>
      <c r="BP3600" s="0"/>
      <c r="BQ3600" s="0"/>
      <c r="BR3600" s="0"/>
      <c r="BS3600" s="0"/>
      <c r="BT3600" s="0"/>
      <c r="BU3600" s="0"/>
      <c r="BV3600" s="0"/>
      <c r="BW3600" s="0"/>
      <c r="BX3600" s="0"/>
      <c r="BY3600" s="0"/>
      <c r="BZ3600" s="0"/>
      <c r="CA3600" s="0"/>
      <c r="CB3600" s="0"/>
      <c r="CC3600" s="0"/>
      <c r="CD3600" s="0"/>
      <c r="CE3600" s="0"/>
      <c r="CF3600" s="0"/>
      <c r="CG3600" s="0"/>
      <c r="CH3600" s="0"/>
      <c r="CI3600" s="0"/>
      <c r="CJ3600" s="0"/>
      <c r="CK3600" s="0"/>
      <c r="CL3600" s="0"/>
      <c r="CM3600" s="0"/>
      <c r="CN3600" s="0"/>
      <c r="CO3600" s="0"/>
      <c r="CP3600" s="0"/>
      <c r="CQ3600" s="0"/>
      <c r="CR3600" s="0"/>
      <c r="CS3600" s="0"/>
      <c r="CT3600" s="0"/>
      <c r="CU3600" s="0"/>
      <c r="CV3600" s="0"/>
      <c r="CW3600" s="0"/>
      <c r="CX3600" s="0"/>
      <c r="CY3600" s="0"/>
      <c r="CZ3600" s="0"/>
      <c r="DA3600" s="0"/>
      <c r="DB3600" s="0"/>
      <c r="DC3600" s="0"/>
      <c r="DD3600" s="0"/>
      <c r="DE3600" s="0"/>
      <c r="DF3600" s="0"/>
      <c r="DG3600" s="0"/>
      <c r="DH3600" s="0"/>
      <c r="DI3600" s="0"/>
      <c r="DJ3600" s="0"/>
      <c r="DK3600" s="0"/>
      <c r="DL3600" s="0"/>
      <c r="DM3600" s="0"/>
      <c r="DN3600" s="0"/>
      <c r="DO3600" s="0"/>
      <c r="DP3600" s="0"/>
      <c r="DQ3600" s="0"/>
      <c r="DR3600" s="0"/>
      <c r="DS3600" s="0"/>
      <c r="DT3600" s="0"/>
      <c r="DU3600" s="0"/>
      <c r="DV3600" s="0"/>
      <c r="DW3600" s="0"/>
      <c r="DX3600" s="0"/>
      <c r="DY3600" s="0"/>
      <c r="DZ3600" s="0"/>
      <c r="EA3600" s="0"/>
      <c r="EB3600" s="0"/>
      <c r="EC3600" s="0"/>
      <c r="ED3600" s="0"/>
      <c r="EE3600" s="0"/>
      <c r="EF3600" s="0"/>
      <c r="EG3600" s="0"/>
      <c r="EH3600" s="0"/>
      <c r="EI3600" s="0"/>
      <c r="EJ3600" s="0"/>
      <c r="EK3600" s="0"/>
      <c r="EL3600" s="0"/>
      <c r="EM3600" s="0"/>
      <c r="EN3600" s="0"/>
      <c r="EO3600" s="0"/>
      <c r="EP3600" s="0"/>
      <c r="EQ3600" s="0"/>
      <c r="ER3600" s="0"/>
      <c r="ES3600" s="0"/>
      <c r="ET3600" s="0"/>
      <c r="EU3600" s="0"/>
      <c r="EV3600" s="0"/>
      <c r="EW3600" s="0"/>
      <c r="EX3600" s="0"/>
      <c r="EY3600" s="0"/>
      <c r="EZ3600" s="0"/>
      <c r="FA3600" s="0"/>
      <c r="FB3600" s="0"/>
      <c r="FC3600" s="0"/>
      <c r="FD3600" s="0"/>
      <c r="FE3600" s="0"/>
      <c r="FF3600" s="0"/>
      <c r="FG3600" s="0"/>
      <c r="FH3600" s="0"/>
      <c r="FI3600" s="0"/>
      <c r="FJ3600" s="0"/>
      <c r="FK3600" s="0"/>
      <c r="FL3600" s="0"/>
      <c r="FM3600" s="0"/>
      <c r="FN3600" s="0"/>
      <c r="FO3600" s="0"/>
      <c r="FP3600" s="0"/>
      <c r="FQ3600" s="0"/>
      <c r="FR3600" s="0"/>
      <c r="FS3600" s="0"/>
      <c r="FT3600" s="0"/>
      <c r="FU3600" s="0"/>
      <c r="FV3600" s="0"/>
      <c r="FW3600" s="0"/>
      <c r="FX3600" s="0"/>
      <c r="FY3600" s="0"/>
      <c r="FZ3600" s="0"/>
      <c r="GA3600" s="0"/>
      <c r="GB3600" s="0"/>
      <c r="GC3600" s="0"/>
      <c r="GD3600" s="0"/>
      <c r="GE3600" s="0"/>
      <c r="GF3600" s="0"/>
      <c r="GG3600" s="0"/>
      <c r="GH3600" s="0"/>
      <c r="GI3600" s="0"/>
      <c r="GJ3600" s="0"/>
      <c r="GK3600" s="0"/>
      <c r="GL3600" s="0"/>
      <c r="GM3600" s="0"/>
      <c r="GN3600" s="0"/>
      <c r="GO3600" s="0"/>
      <c r="GP3600" s="0"/>
      <c r="GQ3600" s="0"/>
      <c r="GR3600" s="0"/>
      <c r="GS3600" s="0"/>
      <c r="GT3600" s="0"/>
      <c r="GU3600" s="0"/>
      <c r="GV3600" s="0"/>
      <c r="GW3600" s="0"/>
      <c r="GX3600" s="0"/>
      <c r="GY3600" s="0"/>
      <c r="GZ3600" s="0"/>
      <c r="HA3600" s="0"/>
      <c r="HB3600" s="0"/>
      <c r="HC3600" s="0"/>
      <c r="HD3600" s="0"/>
      <c r="HE3600" s="0"/>
      <c r="HF3600" s="0"/>
      <c r="HG3600" s="0"/>
      <c r="HH3600" s="0"/>
      <c r="HI3600" s="0"/>
      <c r="HJ3600" s="0"/>
      <c r="HK3600" s="0"/>
      <c r="HL3600" s="0"/>
      <c r="HM3600" s="0"/>
      <c r="HN3600" s="0"/>
      <c r="HO3600" s="0"/>
      <c r="HP3600" s="0"/>
      <c r="HQ3600" s="0"/>
      <c r="HR3600" s="0"/>
      <c r="HS3600" s="0"/>
      <c r="HT3600" s="0"/>
      <c r="HU3600" s="0"/>
      <c r="HV3600" s="0"/>
      <c r="HW3600" s="0"/>
      <c r="HX3600" s="0"/>
      <c r="HY3600" s="0"/>
      <c r="HZ3600" s="0"/>
      <c r="IA3600" s="0"/>
      <c r="IB3600" s="0"/>
      <c r="IC3600" s="0"/>
      <c r="ID3600" s="0"/>
      <c r="IE3600" s="0"/>
      <c r="IF3600" s="0"/>
      <c r="IG3600" s="0"/>
      <c r="IH3600" s="0"/>
      <c r="II3600" s="0"/>
      <c r="IJ3600" s="0"/>
      <c r="IK3600" s="0"/>
      <c r="IL3600" s="0"/>
      <c r="IM3600" s="0"/>
      <c r="IN3600" s="0"/>
      <c r="IO3600" s="0"/>
      <c r="IP3600" s="0"/>
      <c r="IQ3600" s="0"/>
      <c r="IR3600" s="0"/>
      <c r="IS3600" s="0"/>
      <c r="IT3600" s="0"/>
      <c r="IU3600" s="0"/>
      <c r="IV3600" s="0"/>
      <c r="IW3600" s="0"/>
      <c r="IX3600" s="0"/>
      <c r="IY3600" s="0"/>
      <c r="IZ3600" s="0"/>
      <c r="AMH3600" s="13"/>
    </row>
    <row r="3601" customFormat="false" ht="14.95" hidden="false" customHeight="false" outlineLevel="0" collapsed="false">
      <c r="A3601" s="42" t="n">
        <v>40502015</v>
      </c>
      <c r="B3601" s="43" t="s">
        <v>3630</v>
      </c>
      <c r="C3601" s="42"/>
      <c r="D3601" s="44"/>
      <c r="E3601" s="42" t="s">
        <v>50</v>
      </c>
      <c r="F3601" s="19" t="n">
        <f aca="false">IF(C3601="",VLOOKUP(E3601,'PORTE E UCO'!$A$5:$D$46,4,0),VLOOKUP(E3601,'PORTE E UCO'!$A$5:$D$46,4,0)*C3601)</f>
        <v>17.661556</v>
      </c>
      <c r="G3601" s="45"/>
      <c r="H3601" s="21" t="n">
        <f aca="false">G3601*$R$2</f>
        <v>0</v>
      </c>
      <c r="I3601" s="16" t="n">
        <v>0</v>
      </c>
      <c r="J3601" s="22" t="str">
        <f aca="false">IF(I3601&gt;=1,F3601*$J$2,"")</f>
        <v/>
      </c>
      <c r="K3601" s="22" t="str">
        <f aca="false">IF(I3601&gt;=2,F3601*$K$2,"")</f>
        <v/>
      </c>
      <c r="L3601" s="22" t="str">
        <f aca="false">IF(I3601&gt;=3,F3601*$L$2,"")</f>
        <v/>
      </c>
      <c r="M3601" s="22" t="str">
        <f aca="false">IF(I3601&gt;=4,F3601*$M$2,"")</f>
        <v/>
      </c>
      <c r="N3601" s="16" t="n">
        <v>0</v>
      </c>
      <c r="O3601" s="16" t="n">
        <v>0</v>
      </c>
      <c r="P3601" s="23" t="n">
        <v>0</v>
      </c>
      <c r="Q3601" s="22"/>
      <c r="R3601" s="38"/>
      <c r="S3601" s="25" t="n">
        <f aca="false">SUM(F3601,H3601,J3601,K3601,L3601,M3601)</f>
        <v>17.661556</v>
      </c>
      <c r="T3601" s="25" t="n">
        <f aca="false">SUM(F3601,H3601,J3601,K3601,L3601,M3601,Q3601)</f>
        <v>17.661556</v>
      </c>
      <c r="U3601" s="0"/>
      <c r="V3601" s="0"/>
      <c r="W3601" s="0"/>
      <c r="X3601" s="0"/>
      <c r="Y3601" s="0"/>
      <c r="Z3601" s="0"/>
      <c r="AA3601" s="0"/>
      <c r="AB3601" s="0"/>
      <c r="AC3601" s="0"/>
      <c r="AD3601" s="0"/>
      <c r="AE3601" s="0"/>
      <c r="AF3601" s="0"/>
      <c r="AG3601" s="0"/>
      <c r="AH3601" s="0"/>
      <c r="AI3601" s="0"/>
      <c r="AJ3601" s="0"/>
      <c r="AK3601" s="0"/>
      <c r="AL3601" s="0"/>
      <c r="AM3601" s="0"/>
      <c r="AN3601" s="0"/>
      <c r="AO3601" s="0"/>
      <c r="AP3601" s="0"/>
      <c r="AQ3601" s="0"/>
      <c r="AR3601" s="0"/>
      <c r="AS3601" s="0"/>
      <c r="AT3601" s="0"/>
      <c r="AU3601" s="0"/>
      <c r="AV3601" s="0"/>
      <c r="AW3601" s="0"/>
      <c r="AX3601" s="0"/>
      <c r="AY3601" s="0"/>
      <c r="AZ3601" s="0"/>
      <c r="BA3601" s="0"/>
      <c r="BB3601" s="0"/>
      <c r="BC3601" s="0"/>
      <c r="BD3601" s="0"/>
      <c r="BE3601" s="0"/>
      <c r="BF3601" s="0"/>
      <c r="BG3601" s="0"/>
      <c r="BH3601" s="0"/>
      <c r="BI3601" s="0"/>
      <c r="BJ3601" s="0"/>
      <c r="BK3601" s="0"/>
      <c r="BL3601" s="0"/>
      <c r="BM3601" s="0"/>
      <c r="BN3601" s="0"/>
      <c r="BO3601" s="0"/>
      <c r="BP3601" s="0"/>
      <c r="BQ3601" s="0"/>
      <c r="BR3601" s="0"/>
      <c r="BS3601" s="0"/>
      <c r="BT3601" s="0"/>
      <c r="BU3601" s="0"/>
      <c r="BV3601" s="0"/>
      <c r="BW3601" s="0"/>
      <c r="BX3601" s="0"/>
      <c r="BY3601" s="0"/>
      <c r="BZ3601" s="0"/>
      <c r="CA3601" s="0"/>
      <c r="CB3601" s="0"/>
      <c r="CC3601" s="0"/>
      <c r="CD3601" s="0"/>
      <c r="CE3601" s="0"/>
      <c r="CF3601" s="0"/>
      <c r="CG3601" s="0"/>
      <c r="CH3601" s="0"/>
      <c r="CI3601" s="0"/>
      <c r="CJ3601" s="0"/>
      <c r="CK3601" s="0"/>
      <c r="CL3601" s="0"/>
      <c r="CM3601" s="0"/>
      <c r="CN3601" s="0"/>
      <c r="CO3601" s="0"/>
      <c r="CP3601" s="0"/>
      <c r="CQ3601" s="0"/>
      <c r="CR3601" s="0"/>
      <c r="CS3601" s="0"/>
      <c r="CT3601" s="0"/>
      <c r="CU3601" s="0"/>
      <c r="CV3601" s="0"/>
      <c r="CW3601" s="0"/>
      <c r="CX3601" s="0"/>
      <c r="CY3601" s="0"/>
      <c r="CZ3601" s="0"/>
      <c r="DA3601" s="0"/>
      <c r="DB3601" s="0"/>
      <c r="DC3601" s="0"/>
      <c r="DD3601" s="0"/>
      <c r="DE3601" s="0"/>
      <c r="DF3601" s="0"/>
      <c r="DG3601" s="0"/>
      <c r="DH3601" s="0"/>
      <c r="DI3601" s="0"/>
      <c r="DJ3601" s="0"/>
      <c r="DK3601" s="0"/>
      <c r="DL3601" s="0"/>
      <c r="DM3601" s="0"/>
      <c r="DN3601" s="0"/>
      <c r="DO3601" s="0"/>
      <c r="DP3601" s="0"/>
      <c r="DQ3601" s="0"/>
      <c r="DR3601" s="0"/>
      <c r="DS3601" s="0"/>
      <c r="DT3601" s="0"/>
      <c r="DU3601" s="0"/>
      <c r="DV3601" s="0"/>
      <c r="DW3601" s="0"/>
      <c r="DX3601" s="0"/>
      <c r="DY3601" s="0"/>
      <c r="DZ3601" s="0"/>
      <c r="EA3601" s="0"/>
      <c r="EB3601" s="0"/>
      <c r="EC3601" s="0"/>
      <c r="ED3601" s="0"/>
      <c r="EE3601" s="0"/>
      <c r="EF3601" s="0"/>
      <c r="EG3601" s="0"/>
      <c r="EH3601" s="0"/>
      <c r="EI3601" s="0"/>
      <c r="EJ3601" s="0"/>
      <c r="EK3601" s="0"/>
      <c r="EL3601" s="0"/>
      <c r="EM3601" s="0"/>
      <c r="EN3601" s="0"/>
      <c r="EO3601" s="0"/>
      <c r="EP3601" s="0"/>
      <c r="EQ3601" s="0"/>
      <c r="ER3601" s="0"/>
      <c r="ES3601" s="0"/>
      <c r="ET3601" s="0"/>
      <c r="EU3601" s="0"/>
      <c r="EV3601" s="0"/>
      <c r="EW3601" s="0"/>
      <c r="EX3601" s="0"/>
      <c r="EY3601" s="0"/>
      <c r="EZ3601" s="0"/>
      <c r="FA3601" s="0"/>
      <c r="FB3601" s="0"/>
      <c r="FC3601" s="0"/>
      <c r="FD3601" s="0"/>
      <c r="FE3601" s="0"/>
      <c r="FF3601" s="0"/>
      <c r="FG3601" s="0"/>
      <c r="FH3601" s="0"/>
      <c r="FI3601" s="0"/>
      <c r="FJ3601" s="0"/>
      <c r="FK3601" s="0"/>
      <c r="FL3601" s="0"/>
      <c r="FM3601" s="0"/>
      <c r="FN3601" s="0"/>
      <c r="FO3601" s="0"/>
      <c r="FP3601" s="0"/>
      <c r="FQ3601" s="0"/>
      <c r="FR3601" s="0"/>
      <c r="FS3601" s="0"/>
      <c r="FT3601" s="0"/>
      <c r="FU3601" s="0"/>
      <c r="FV3601" s="0"/>
      <c r="FW3601" s="0"/>
      <c r="FX3601" s="0"/>
      <c r="FY3601" s="0"/>
      <c r="FZ3601" s="0"/>
      <c r="GA3601" s="0"/>
      <c r="GB3601" s="0"/>
      <c r="GC3601" s="0"/>
      <c r="GD3601" s="0"/>
      <c r="GE3601" s="0"/>
      <c r="GF3601" s="0"/>
      <c r="GG3601" s="0"/>
      <c r="GH3601" s="0"/>
      <c r="GI3601" s="0"/>
      <c r="GJ3601" s="0"/>
      <c r="GK3601" s="0"/>
      <c r="GL3601" s="0"/>
      <c r="GM3601" s="0"/>
      <c r="GN3601" s="0"/>
      <c r="GO3601" s="0"/>
      <c r="GP3601" s="0"/>
      <c r="GQ3601" s="0"/>
      <c r="GR3601" s="0"/>
      <c r="GS3601" s="0"/>
      <c r="GT3601" s="0"/>
      <c r="GU3601" s="0"/>
      <c r="GV3601" s="0"/>
      <c r="GW3601" s="0"/>
      <c r="GX3601" s="0"/>
      <c r="GY3601" s="0"/>
      <c r="GZ3601" s="0"/>
      <c r="HA3601" s="0"/>
      <c r="HB3601" s="0"/>
      <c r="HC3601" s="0"/>
      <c r="HD3601" s="0"/>
      <c r="HE3601" s="0"/>
      <c r="HF3601" s="0"/>
      <c r="HG3601" s="0"/>
      <c r="HH3601" s="0"/>
      <c r="HI3601" s="0"/>
      <c r="HJ3601" s="0"/>
      <c r="HK3601" s="0"/>
      <c r="HL3601" s="0"/>
      <c r="HM3601" s="0"/>
      <c r="HN3601" s="0"/>
      <c r="HO3601" s="0"/>
      <c r="HP3601" s="0"/>
      <c r="HQ3601" s="0"/>
      <c r="HR3601" s="0"/>
      <c r="HS3601" s="0"/>
      <c r="HT3601" s="0"/>
      <c r="HU3601" s="0"/>
      <c r="HV3601" s="0"/>
      <c r="HW3601" s="0"/>
      <c r="HX3601" s="0"/>
      <c r="HY3601" s="0"/>
      <c r="HZ3601" s="0"/>
      <c r="IA3601" s="0"/>
      <c r="IB3601" s="0"/>
      <c r="IC3601" s="0"/>
      <c r="ID3601" s="0"/>
      <c r="IE3601" s="0"/>
      <c r="IF3601" s="0"/>
      <c r="IG3601" s="0"/>
      <c r="IH3601" s="0"/>
      <c r="II3601" s="0"/>
      <c r="IJ3601" s="0"/>
      <c r="IK3601" s="0"/>
      <c r="IL3601" s="0"/>
      <c r="IM3601" s="0"/>
      <c r="IN3601" s="0"/>
      <c r="IO3601" s="0"/>
      <c r="IP3601" s="0"/>
      <c r="IQ3601" s="0"/>
      <c r="IR3601" s="0"/>
      <c r="IS3601" s="0"/>
      <c r="IT3601" s="0"/>
      <c r="IU3601" s="0"/>
      <c r="IV3601" s="0"/>
      <c r="IW3601" s="0"/>
      <c r="IX3601" s="0"/>
      <c r="IY3601" s="0"/>
      <c r="IZ3601" s="0"/>
      <c r="AMH3601" s="13"/>
    </row>
    <row r="3602" customFormat="false" ht="13.8" hidden="false" customHeight="false" outlineLevel="0" collapsed="false">
      <c r="A3602" s="46" t="n">
        <v>40502228</v>
      </c>
      <c r="B3602" s="47" t="s">
        <v>3631</v>
      </c>
      <c r="C3602" s="46"/>
      <c r="D3602" s="48"/>
      <c r="E3602" s="46" t="s">
        <v>50</v>
      </c>
      <c r="F3602" s="19" t="n">
        <f aca="false">IF(C3602="",VLOOKUP(E3602,'PORTE E UCO'!$A$5:$D$46,4,0),VLOOKUP(E3602,'PORTE E UCO'!$A$5:$D$46,4,0)*C3602)</f>
        <v>17.661556</v>
      </c>
      <c r="G3602" s="49" t="n">
        <v>83.33</v>
      </c>
      <c r="H3602" s="21" t="n">
        <f aca="false">G3602*$R$2</f>
        <v>1639.40375456</v>
      </c>
      <c r="I3602" s="27" t="n">
        <v>0</v>
      </c>
      <c r="J3602" s="22" t="str">
        <f aca="false">IF(I3602&gt;=1,F3602*$J$2,"")</f>
        <v/>
      </c>
      <c r="K3602" s="22" t="str">
        <f aca="false">IF(I3602&gt;=2,F3602*$K$2,"")</f>
        <v/>
      </c>
      <c r="L3602" s="22" t="str">
        <f aca="false">IF(I3602&gt;=3,F3602*$L$2,"")</f>
        <v/>
      </c>
      <c r="M3602" s="22" t="str">
        <f aca="false">IF(I3602&gt;=4,F3602*$M$2,"")</f>
        <v/>
      </c>
      <c r="N3602" s="27" t="n">
        <v>0</v>
      </c>
      <c r="O3602" s="27" t="n">
        <v>0</v>
      </c>
      <c r="P3602" s="31" t="n">
        <v>0</v>
      </c>
      <c r="Q3602" s="32"/>
      <c r="R3602" s="38"/>
      <c r="S3602" s="25" t="n">
        <f aca="false">SUM(F3602,H3602,J3602,K3602,L3602,M3602)</f>
        <v>1657.06531056</v>
      </c>
      <c r="T3602" s="25" t="n">
        <f aca="false">SUM(F3602,H3602,J3602,K3602,L3602,M3602,Q3602)</f>
        <v>1657.06531056</v>
      </c>
      <c r="U3602" s="0"/>
      <c r="V3602" s="0"/>
      <c r="W3602" s="0"/>
      <c r="X3602" s="0"/>
      <c r="Y3602" s="0"/>
      <c r="Z3602" s="0"/>
      <c r="AA3602" s="0"/>
      <c r="AB3602" s="0"/>
      <c r="AC3602" s="0"/>
      <c r="AD3602" s="0"/>
      <c r="AE3602" s="0"/>
      <c r="AF3602" s="0"/>
      <c r="AG3602" s="0"/>
      <c r="AH3602" s="0"/>
      <c r="AI3602" s="0"/>
      <c r="AJ3602" s="0"/>
      <c r="AK3602" s="0"/>
      <c r="AL3602" s="0"/>
      <c r="AM3602" s="0"/>
      <c r="AN3602" s="0"/>
      <c r="AO3602" s="0"/>
      <c r="AP3602" s="0"/>
      <c r="AQ3602" s="0"/>
      <c r="AR3602" s="0"/>
      <c r="AS3602" s="0"/>
      <c r="AT3602" s="0"/>
      <c r="AU3602" s="0"/>
      <c r="AV3602" s="0"/>
      <c r="AW3602" s="0"/>
      <c r="AX3602" s="0"/>
      <c r="AY3602" s="0"/>
      <c r="AZ3602" s="0"/>
      <c r="BA3602" s="0"/>
      <c r="BB3602" s="0"/>
      <c r="BC3602" s="0"/>
      <c r="BD3602" s="0"/>
      <c r="BE3602" s="0"/>
      <c r="BF3602" s="0"/>
      <c r="BG3602" s="0"/>
      <c r="BH3602" s="0"/>
      <c r="BI3602" s="0"/>
      <c r="BJ3602" s="0"/>
      <c r="BK3602" s="0"/>
      <c r="BL3602" s="0"/>
      <c r="BM3602" s="0"/>
      <c r="BN3602" s="0"/>
      <c r="BO3602" s="0"/>
      <c r="BP3602" s="0"/>
      <c r="BQ3602" s="0"/>
      <c r="BR3602" s="0"/>
      <c r="BS3602" s="0"/>
      <c r="BT3602" s="0"/>
      <c r="BU3602" s="0"/>
      <c r="BV3602" s="0"/>
      <c r="BW3602" s="0"/>
      <c r="BX3602" s="0"/>
      <c r="BY3602" s="0"/>
      <c r="BZ3602" s="0"/>
      <c r="CA3602" s="0"/>
      <c r="CB3602" s="0"/>
      <c r="CC3602" s="0"/>
      <c r="CD3602" s="0"/>
      <c r="CE3602" s="0"/>
      <c r="CF3602" s="0"/>
      <c r="CG3602" s="0"/>
      <c r="CH3602" s="0"/>
      <c r="CI3602" s="0"/>
      <c r="CJ3602" s="0"/>
      <c r="CK3602" s="0"/>
      <c r="CL3602" s="0"/>
      <c r="CM3602" s="0"/>
      <c r="CN3602" s="0"/>
      <c r="CO3602" s="0"/>
      <c r="CP3602" s="0"/>
      <c r="CQ3602" s="0"/>
      <c r="CR3602" s="0"/>
      <c r="CS3602" s="0"/>
      <c r="CT3602" s="0"/>
      <c r="CU3602" s="0"/>
      <c r="CV3602" s="0"/>
      <c r="CW3602" s="0"/>
      <c r="CX3602" s="0"/>
      <c r="CY3602" s="0"/>
      <c r="CZ3602" s="0"/>
      <c r="DA3602" s="0"/>
      <c r="DB3602" s="0"/>
      <c r="DC3602" s="0"/>
      <c r="DD3602" s="0"/>
      <c r="DE3602" s="0"/>
      <c r="DF3602" s="0"/>
      <c r="DG3602" s="0"/>
      <c r="DH3602" s="0"/>
      <c r="DI3602" s="0"/>
      <c r="DJ3602" s="0"/>
      <c r="DK3602" s="0"/>
      <c r="DL3602" s="0"/>
      <c r="DM3602" s="0"/>
      <c r="DN3602" s="0"/>
      <c r="DO3602" s="0"/>
      <c r="DP3602" s="0"/>
      <c r="DQ3602" s="0"/>
      <c r="DR3602" s="0"/>
      <c r="DS3602" s="0"/>
      <c r="DT3602" s="0"/>
      <c r="DU3602" s="0"/>
      <c r="DV3602" s="0"/>
      <c r="DW3602" s="0"/>
      <c r="DX3602" s="0"/>
      <c r="DY3602" s="0"/>
      <c r="DZ3602" s="0"/>
      <c r="EA3602" s="0"/>
      <c r="EB3602" s="0"/>
      <c r="EC3602" s="0"/>
      <c r="ED3602" s="0"/>
      <c r="EE3602" s="0"/>
      <c r="EF3602" s="0"/>
      <c r="EG3602" s="0"/>
      <c r="EH3602" s="0"/>
      <c r="EI3602" s="0"/>
      <c r="EJ3602" s="0"/>
      <c r="EK3602" s="0"/>
      <c r="EL3602" s="0"/>
      <c r="EM3602" s="0"/>
      <c r="EN3602" s="0"/>
      <c r="EO3602" s="0"/>
      <c r="EP3602" s="0"/>
      <c r="EQ3602" s="0"/>
      <c r="ER3602" s="0"/>
      <c r="ES3602" s="0"/>
      <c r="ET3602" s="0"/>
      <c r="EU3602" s="0"/>
      <c r="EV3602" s="0"/>
      <c r="EW3602" s="0"/>
      <c r="EX3602" s="0"/>
      <c r="EY3602" s="0"/>
      <c r="EZ3602" s="0"/>
      <c r="FA3602" s="0"/>
      <c r="FB3602" s="0"/>
      <c r="FC3602" s="0"/>
      <c r="FD3602" s="0"/>
      <c r="FE3602" s="0"/>
      <c r="FF3602" s="0"/>
      <c r="FG3602" s="0"/>
      <c r="FH3602" s="0"/>
      <c r="FI3602" s="0"/>
      <c r="FJ3602" s="0"/>
      <c r="FK3602" s="0"/>
      <c r="FL3602" s="0"/>
      <c r="FM3602" s="0"/>
      <c r="FN3602" s="0"/>
      <c r="FO3602" s="0"/>
      <c r="FP3602" s="0"/>
      <c r="FQ3602" s="0"/>
      <c r="FR3602" s="0"/>
      <c r="FS3602" s="0"/>
      <c r="FT3602" s="0"/>
      <c r="FU3602" s="0"/>
      <c r="FV3602" s="0"/>
      <c r="FW3602" s="0"/>
      <c r="FX3602" s="0"/>
      <c r="FY3602" s="0"/>
      <c r="FZ3602" s="0"/>
      <c r="GA3602" s="0"/>
      <c r="GB3602" s="0"/>
      <c r="GC3602" s="0"/>
      <c r="GD3602" s="0"/>
      <c r="GE3602" s="0"/>
      <c r="GF3602" s="0"/>
      <c r="GG3602" s="0"/>
      <c r="GH3602" s="0"/>
      <c r="GI3602" s="0"/>
      <c r="GJ3602" s="0"/>
      <c r="GK3602" s="0"/>
      <c r="GL3602" s="0"/>
      <c r="GM3602" s="0"/>
      <c r="GN3602" s="0"/>
      <c r="GO3602" s="0"/>
      <c r="GP3602" s="0"/>
      <c r="GQ3602" s="0"/>
      <c r="GR3602" s="0"/>
      <c r="GS3602" s="0"/>
      <c r="GT3602" s="0"/>
      <c r="GU3602" s="0"/>
      <c r="GV3602" s="0"/>
      <c r="GW3602" s="0"/>
      <c r="GX3602" s="0"/>
      <c r="GY3602" s="0"/>
      <c r="GZ3602" s="0"/>
      <c r="HA3602" s="0"/>
      <c r="HB3602" s="0"/>
      <c r="HC3602" s="0"/>
      <c r="HD3602" s="0"/>
      <c r="HE3602" s="0"/>
      <c r="HF3602" s="0"/>
      <c r="HG3602" s="0"/>
      <c r="HH3602" s="0"/>
      <c r="HI3602" s="0"/>
      <c r="HJ3602" s="0"/>
      <c r="HK3602" s="0"/>
      <c r="HL3602" s="0"/>
      <c r="HM3602" s="0"/>
      <c r="HN3602" s="0"/>
      <c r="HO3602" s="0"/>
      <c r="HP3602" s="0"/>
      <c r="HQ3602" s="0"/>
      <c r="HR3602" s="0"/>
      <c r="HS3602" s="0"/>
      <c r="HT3602" s="0"/>
      <c r="HU3602" s="0"/>
      <c r="HV3602" s="0"/>
      <c r="HW3602" s="0"/>
      <c r="HX3602" s="0"/>
      <c r="HY3602" s="0"/>
      <c r="HZ3602" s="0"/>
      <c r="IA3602" s="0"/>
      <c r="IB3602" s="0"/>
      <c r="IC3602" s="0"/>
      <c r="ID3602" s="0"/>
      <c r="IE3602" s="0"/>
      <c r="IF3602" s="0"/>
      <c r="IG3602" s="0"/>
      <c r="IH3602" s="0"/>
      <c r="II3602" s="0"/>
      <c r="IJ3602" s="0"/>
      <c r="IK3602" s="0"/>
      <c r="IL3602" s="0"/>
      <c r="IM3602" s="0"/>
      <c r="IN3602" s="0"/>
      <c r="IO3602" s="0"/>
      <c r="IP3602" s="0"/>
      <c r="IQ3602" s="0"/>
      <c r="IR3602" s="0"/>
      <c r="IS3602" s="0"/>
      <c r="IT3602" s="0"/>
      <c r="IU3602" s="0"/>
      <c r="IV3602" s="0"/>
      <c r="IW3602" s="0"/>
      <c r="IX3602" s="0"/>
      <c r="IY3602" s="0"/>
      <c r="IZ3602" s="0"/>
      <c r="AMH3602" s="13"/>
    </row>
    <row r="3603" customFormat="false" ht="14.95" hidden="false" customHeight="false" outlineLevel="0" collapsed="false">
      <c r="A3603" s="42" t="n">
        <v>40502210</v>
      </c>
      <c r="B3603" s="43" t="s">
        <v>3632</v>
      </c>
      <c r="C3603" s="42"/>
      <c r="D3603" s="51"/>
      <c r="E3603" s="42" t="s">
        <v>50</v>
      </c>
      <c r="F3603" s="19" t="n">
        <f aca="false">IF(C3603="",VLOOKUP(E3603,'PORTE E UCO'!$A$5:$D$46,4,0),VLOOKUP(E3603,'PORTE E UCO'!$A$5:$D$46,4,0)*C3603)</f>
        <v>17.661556</v>
      </c>
      <c r="G3603" s="52" t="n">
        <v>16.67</v>
      </c>
      <c r="H3603" s="21" t="n">
        <f aca="false">G3603*$R$2</f>
        <v>327.95944544</v>
      </c>
      <c r="I3603" s="16" t="n">
        <v>0</v>
      </c>
      <c r="J3603" s="22" t="str">
        <f aca="false">IF(I3603&gt;=1,F3603*$J$2,"")</f>
        <v/>
      </c>
      <c r="K3603" s="22" t="str">
        <f aca="false">IF(I3603&gt;=2,F3603*$K$2,"")</f>
        <v/>
      </c>
      <c r="L3603" s="22" t="str">
        <f aca="false">IF(I3603&gt;=3,F3603*$L$2,"")</f>
        <v/>
      </c>
      <c r="M3603" s="22" t="str">
        <f aca="false">IF(I3603&gt;=4,F3603*$M$2,"")</f>
        <v/>
      </c>
      <c r="N3603" s="16" t="n">
        <v>0</v>
      </c>
      <c r="O3603" s="16" t="n">
        <v>0</v>
      </c>
      <c r="P3603" s="23" t="n">
        <v>0</v>
      </c>
      <c r="Q3603" s="22"/>
      <c r="R3603" s="38"/>
      <c r="S3603" s="25" t="n">
        <f aca="false">SUM(F3603,H3603,J3603,K3603,L3603,M3603)</f>
        <v>345.62100144</v>
      </c>
      <c r="T3603" s="25" t="n">
        <f aca="false">SUM(F3603,H3603,J3603,K3603,L3603,M3603,Q3603)</f>
        <v>345.62100144</v>
      </c>
      <c r="U3603" s="0"/>
      <c r="V3603" s="0"/>
      <c r="W3603" s="0"/>
      <c r="X3603" s="0"/>
      <c r="Y3603" s="0"/>
      <c r="Z3603" s="0"/>
      <c r="AA3603" s="0"/>
      <c r="AB3603" s="0"/>
      <c r="AC3603" s="0"/>
      <c r="AD3603" s="0"/>
      <c r="AE3603" s="0"/>
      <c r="AF3603" s="0"/>
      <c r="AG3603" s="0"/>
      <c r="AH3603" s="0"/>
      <c r="AI3603" s="0"/>
      <c r="AJ3603" s="0"/>
      <c r="AK3603" s="0"/>
      <c r="AL3603" s="0"/>
      <c r="AM3603" s="0"/>
      <c r="AN3603" s="0"/>
      <c r="AO3603" s="0"/>
      <c r="AP3603" s="0"/>
      <c r="AQ3603" s="0"/>
      <c r="AR3603" s="0"/>
      <c r="AS3603" s="0"/>
      <c r="AT3603" s="0"/>
      <c r="AU3603" s="0"/>
      <c r="AV3603" s="0"/>
      <c r="AW3603" s="0"/>
      <c r="AX3603" s="0"/>
      <c r="AY3603" s="0"/>
      <c r="AZ3603" s="0"/>
      <c r="BA3603" s="0"/>
      <c r="BB3603" s="0"/>
      <c r="BC3603" s="0"/>
      <c r="BD3603" s="0"/>
      <c r="BE3603" s="0"/>
      <c r="BF3603" s="0"/>
      <c r="BG3603" s="0"/>
      <c r="BH3603" s="0"/>
      <c r="BI3603" s="0"/>
      <c r="BJ3603" s="0"/>
      <c r="BK3603" s="0"/>
      <c r="BL3603" s="0"/>
      <c r="BM3603" s="0"/>
      <c r="BN3603" s="0"/>
      <c r="BO3603" s="0"/>
      <c r="BP3603" s="0"/>
      <c r="BQ3603" s="0"/>
      <c r="BR3603" s="0"/>
      <c r="BS3603" s="0"/>
      <c r="BT3603" s="0"/>
      <c r="BU3603" s="0"/>
      <c r="BV3603" s="0"/>
      <c r="BW3603" s="0"/>
      <c r="BX3603" s="0"/>
      <c r="BY3603" s="0"/>
      <c r="BZ3603" s="0"/>
      <c r="CA3603" s="0"/>
      <c r="CB3603" s="0"/>
      <c r="CC3603" s="0"/>
      <c r="CD3603" s="0"/>
      <c r="CE3603" s="0"/>
      <c r="CF3603" s="0"/>
      <c r="CG3603" s="0"/>
      <c r="CH3603" s="0"/>
      <c r="CI3603" s="0"/>
      <c r="CJ3603" s="0"/>
      <c r="CK3603" s="0"/>
      <c r="CL3603" s="0"/>
      <c r="CM3603" s="0"/>
      <c r="CN3603" s="0"/>
      <c r="CO3603" s="0"/>
      <c r="CP3603" s="0"/>
      <c r="CQ3603" s="0"/>
      <c r="CR3603" s="0"/>
      <c r="CS3603" s="0"/>
      <c r="CT3603" s="0"/>
      <c r="CU3603" s="0"/>
      <c r="CV3603" s="0"/>
      <c r="CW3603" s="0"/>
      <c r="CX3603" s="0"/>
      <c r="CY3603" s="0"/>
      <c r="CZ3603" s="0"/>
      <c r="DA3603" s="0"/>
      <c r="DB3603" s="0"/>
      <c r="DC3603" s="0"/>
      <c r="DD3603" s="0"/>
      <c r="DE3603" s="0"/>
      <c r="DF3603" s="0"/>
      <c r="DG3603" s="0"/>
      <c r="DH3603" s="0"/>
      <c r="DI3603" s="0"/>
      <c r="DJ3603" s="0"/>
      <c r="DK3603" s="0"/>
      <c r="DL3603" s="0"/>
      <c r="DM3603" s="0"/>
      <c r="DN3603" s="0"/>
      <c r="DO3603" s="0"/>
      <c r="DP3603" s="0"/>
      <c r="DQ3603" s="0"/>
      <c r="DR3603" s="0"/>
      <c r="DS3603" s="0"/>
      <c r="DT3603" s="0"/>
      <c r="DU3603" s="0"/>
      <c r="DV3603" s="0"/>
      <c r="DW3603" s="0"/>
      <c r="DX3603" s="0"/>
      <c r="DY3603" s="0"/>
      <c r="DZ3603" s="0"/>
      <c r="EA3603" s="0"/>
      <c r="EB3603" s="0"/>
      <c r="EC3603" s="0"/>
      <c r="ED3603" s="0"/>
      <c r="EE3603" s="0"/>
      <c r="EF3603" s="0"/>
      <c r="EG3603" s="0"/>
      <c r="EH3603" s="0"/>
      <c r="EI3603" s="0"/>
      <c r="EJ3603" s="0"/>
      <c r="EK3603" s="0"/>
      <c r="EL3603" s="0"/>
      <c r="EM3603" s="0"/>
      <c r="EN3603" s="0"/>
      <c r="EO3603" s="0"/>
      <c r="EP3603" s="0"/>
      <c r="EQ3603" s="0"/>
      <c r="ER3603" s="0"/>
      <c r="ES3603" s="0"/>
      <c r="ET3603" s="0"/>
      <c r="EU3603" s="0"/>
      <c r="EV3603" s="0"/>
      <c r="EW3603" s="0"/>
      <c r="EX3603" s="0"/>
      <c r="EY3603" s="0"/>
      <c r="EZ3603" s="0"/>
      <c r="FA3603" s="0"/>
      <c r="FB3603" s="0"/>
      <c r="FC3603" s="0"/>
      <c r="FD3603" s="0"/>
      <c r="FE3603" s="0"/>
      <c r="FF3603" s="0"/>
      <c r="FG3603" s="0"/>
      <c r="FH3603" s="0"/>
      <c r="FI3603" s="0"/>
      <c r="FJ3603" s="0"/>
      <c r="FK3603" s="0"/>
      <c r="FL3603" s="0"/>
      <c r="FM3603" s="0"/>
      <c r="FN3603" s="0"/>
      <c r="FO3603" s="0"/>
      <c r="FP3603" s="0"/>
      <c r="FQ3603" s="0"/>
      <c r="FR3603" s="0"/>
      <c r="FS3603" s="0"/>
      <c r="FT3603" s="0"/>
      <c r="FU3603" s="0"/>
      <c r="FV3603" s="0"/>
      <c r="FW3603" s="0"/>
      <c r="FX3603" s="0"/>
      <c r="FY3603" s="0"/>
      <c r="FZ3603" s="0"/>
      <c r="GA3603" s="0"/>
      <c r="GB3603" s="0"/>
      <c r="GC3603" s="0"/>
      <c r="GD3603" s="0"/>
      <c r="GE3603" s="0"/>
      <c r="GF3603" s="0"/>
      <c r="GG3603" s="0"/>
      <c r="GH3603" s="0"/>
      <c r="GI3603" s="0"/>
      <c r="GJ3603" s="0"/>
      <c r="GK3603" s="0"/>
      <c r="GL3603" s="0"/>
      <c r="GM3603" s="0"/>
      <c r="GN3603" s="0"/>
      <c r="GO3603" s="0"/>
      <c r="GP3603" s="0"/>
      <c r="GQ3603" s="0"/>
      <c r="GR3603" s="0"/>
      <c r="GS3603" s="0"/>
      <c r="GT3603" s="0"/>
      <c r="GU3603" s="0"/>
      <c r="GV3603" s="0"/>
      <c r="GW3603" s="0"/>
      <c r="GX3603" s="0"/>
      <c r="GY3603" s="0"/>
      <c r="GZ3603" s="0"/>
      <c r="HA3603" s="0"/>
      <c r="HB3603" s="0"/>
      <c r="HC3603" s="0"/>
      <c r="HD3603" s="0"/>
      <c r="HE3603" s="0"/>
      <c r="HF3603" s="0"/>
      <c r="HG3603" s="0"/>
      <c r="HH3603" s="0"/>
      <c r="HI3603" s="0"/>
      <c r="HJ3603" s="0"/>
      <c r="HK3603" s="0"/>
      <c r="HL3603" s="0"/>
      <c r="HM3603" s="0"/>
      <c r="HN3603" s="0"/>
      <c r="HO3603" s="0"/>
      <c r="HP3603" s="0"/>
      <c r="HQ3603" s="0"/>
      <c r="HR3603" s="0"/>
      <c r="HS3603" s="0"/>
      <c r="HT3603" s="0"/>
      <c r="HU3603" s="0"/>
      <c r="HV3603" s="0"/>
      <c r="HW3603" s="0"/>
      <c r="HX3603" s="0"/>
      <c r="HY3603" s="0"/>
      <c r="HZ3603" s="0"/>
      <c r="IA3603" s="0"/>
      <c r="IB3603" s="0"/>
      <c r="IC3603" s="0"/>
      <c r="ID3603" s="0"/>
      <c r="IE3603" s="0"/>
      <c r="IF3603" s="0"/>
      <c r="IG3603" s="0"/>
      <c r="IH3603" s="0"/>
      <c r="II3603" s="0"/>
      <c r="IJ3603" s="0"/>
      <c r="IK3603" s="0"/>
      <c r="IL3603" s="0"/>
      <c r="IM3603" s="0"/>
      <c r="IN3603" s="0"/>
      <c r="IO3603" s="0"/>
      <c r="IP3603" s="0"/>
      <c r="IQ3603" s="0"/>
      <c r="IR3603" s="0"/>
      <c r="IS3603" s="0"/>
      <c r="IT3603" s="0"/>
      <c r="IU3603" s="0"/>
      <c r="IV3603" s="0"/>
      <c r="IW3603" s="0"/>
      <c r="IX3603" s="0"/>
      <c r="IY3603" s="0"/>
      <c r="IZ3603" s="0"/>
      <c r="AMH3603" s="13"/>
    </row>
    <row r="3604" customFormat="false" ht="21.65" hidden="false" customHeight="false" outlineLevel="0" collapsed="false">
      <c r="A3604" s="46" t="n">
        <v>40502139</v>
      </c>
      <c r="B3604" s="47" t="s">
        <v>3633</v>
      </c>
      <c r="C3604" s="46"/>
      <c r="D3604" s="50"/>
      <c r="E3604" s="46" t="s">
        <v>50</v>
      </c>
      <c r="F3604" s="19" t="n">
        <f aca="false">IF(C3604="",VLOOKUP(E3604,'PORTE E UCO'!$A$5:$D$46,4,0),VLOOKUP(E3604,'PORTE E UCO'!$A$5:$D$46,4,0)*C3604)</f>
        <v>17.661556</v>
      </c>
      <c r="G3604" s="53"/>
      <c r="H3604" s="21" t="n">
        <f aca="false">G3604*$R$2</f>
        <v>0</v>
      </c>
      <c r="I3604" s="27" t="n">
        <v>0</v>
      </c>
      <c r="J3604" s="22" t="str">
        <f aca="false">IF(I3604&gt;=1,F3604*$J$2,"")</f>
        <v/>
      </c>
      <c r="K3604" s="22" t="str">
        <f aca="false">IF(I3604&gt;=2,F3604*$K$2,"")</f>
        <v/>
      </c>
      <c r="L3604" s="22" t="str">
        <f aca="false">IF(I3604&gt;=3,F3604*$L$2,"")</f>
        <v/>
      </c>
      <c r="M3604" s="22" t="str">
        <f aca="false">IF(I3604&gt;=4,F3604*$M$2,"")</f>
        <v/>
      </c>
      <c r="N3604" s="27" t="n">
        <v>0</v>
      </c>
      <c r="O3604" s="27" t="n">
        <v>0</v>
      </c>
      <c r="P3604" s="31" t="n">
        <v>0</v>
      </c>
      <c r="Q3604" s="32"/>
      <c r="R3604" s="38"/>
      <c r="S3604" s="25" t="n">
        <f aca="false">SUM(F3604,H3604,J3604,K3604,L3604,M3604)</f>
        <v>17.661556</v>
      </c>
      <c r="T3604" s="25" t="n">
        <f aca="false">SUM(F3604,H3604,J3604,K3604,L3604,M3604,Q3604)</f>
        <v>17.661556</v>
      </c>
      <c r="U3604" s="0"/>
      <c r="V3604" s="0"/>
      <c r="W3604" s="0"/>
      <c r="X3604" s="0"/>
      <c r="Y3604" s="0"/>
      <c r="Z3604" s="0"/>
      <c r="AA3604" s="0"/>
      <c r="AB3604" s="0"/>
      <c r="AC3604" s="0"/>
      <c r="AD3604" s="0"/>
      <c r="AE3604" s="0"/>
      <c r="AF3604" s="0"/>
      <c r="AG3604" s="0"/>
      <c r="AH3604" s="0"/>
      <c r="AI3604" s="0"/>
      <c r="AJ3604" s="0"/>
      <c r="AK3604" s="0"/>
      <c r="AL3604" s="0"/>
      <c r="AM3604" s="0"/>
      <c r="AN3604" s="0"/>
      <c r="AO3604" s="0"/>
      <c r="AP3604" s="0"/>
      <c r="AQ3604" s="0"/>
      <c r="AR3604" s="0"/>
      <c r="AS3604" s="0"/>
      <c r="AT3604" s="0"/>
      <c r="AU3604" s="0"/>
      <c r="AV3604" s="0"/>
      <c r="AW3604" s="0"/>
      <c r="AX3604" s="0"/>
      <c r="AY3604" s="0"/>
      <c r="AZ3604" s="0"/>
      <c r="BA3604" s="0"/>
      <c r="BB3604" s="0"/>
      <c r="BC3604" s="0"/>
      <c r="BD3604" s="0"/>
      <c r="BE3604" s="0"/>
      <c r="BF3604" s="0"/>
      <c r="BG3604" s="0"/>
      <c r="BH3604" s="0"/>
      <c r="BI3604" s="0"/>
      <c r="BJ3604" s="0"/>
      <c r="BK3604" s="0"/>
      <c r="BL3604" s="0"/>
      <c r="BM3604" s="0"/>
      <c r="BN3604" s="0"/>
      <c r="BO3604" s="0"/>
      <c r="BP3604" s="0"/>
      <c r="BQ3604" s="0"/>
      <c r="BR3604" s="0"/>
      <c r="BS3604" s="0"/>
      <c r="BT3604" s="0"/>
      <c r="BU3604" s="0"/>
      <c r="BV3604" s="0"/>
      <c r="BW3604" s="0"/>
      <c r="BX3604" s="0"/>
      <c r="BY3604" s="0"/>
      <c r="BZ3604" s="0"/>
      <c r="CA3604" s="0"/>
      <c r="CB3604" s="0"/>
      <c r="CC3604" s="0"/>
      <c r="CD3604" s="0"/>
      <c r="CE3604" s="0"/>
      <c r="CF3604" s="0"/>
      <c r="CG3604" s="0"/>
      <c r="CH3604" s="0"/>
      <c r="CI3604" s="0"/>
      <c r="CJ3604" s="0"/>
      <c r="CK3604" s="0"/>
      <c r="CL3604" s="0"/>
      <c r="CM3604" s="0"/>
      <c r="CN3604" s="0"/>
      <c r="CO3604" s="0"/>
      <c r="CP3604" s="0"/>
      <c r="CQ3604" s="0"/>
      <c r="CR3604" s="0"/>
      <c r="CS3604" s="0"/>
      <c r="CT3604" s="0"/>
      <c r="CU3604" s="0"/>
      <c r="CV3604" s="0"/>
      <c r="CW3604" s="0"/>
      <c r="CX3604" s="0"/>
      <c r="CY3604" s="0"/>
      <c r="CZ3604" s="0"/>
      <c r="DA3604" s="0"/>
      <c r="DB3604" s="0"/>
      <c r="DC3604" s="0"/>
      <c r="DD3604" s="0"/>
      <c r="DE3604" s="0"/>
      <c r="DF3604" s="0"/>
      <c r="DG3604" s="0"/>
      <c r="DH3604" s="0"/>
      <c r="DI3604" s="0"/>
      <c r="DJ3604" s="0"/>
      <c r="DK3604" s="0"/>
      <c r="DL3604" s="0"/>
      <c r="DM3604" s="0"/>
      <c r="DN3604" s="0"/>
      <c r="DO3604" s="0"/>
      <c r="DP3604" s="0"/>
      <c r="DQ3604" s="0"/>
      <c r="DR3604" s="0"/>
      <c r="DS3604" s="0"/>
      <c r="DT3604" s="0"/>
      <c r="DU3604" s="0"/>
      <c r="DV3604" s="0"/>
      <c r="DW3604" s="0"/>
      <c r="DX3604" s="0"/>
      <c r="DY3604" s="0"/>
      <c r="DZ3604" s="0"/>
      <c r="EA3604" s="0"/>
      <c r="EB3604" s="0"/>
      <c r="EC3604" s="0"/>
      <c r="ED3604" s="0"/>
      <c r="EE3604" s="0"/>
      <c r="EF3604" s="0"/>
      <c r="EG3604" s="0"/>
      <c r="EH3604" s="0"/>
      <c r="EI3604" s="0"/>
      <c r="EJ3604" s="0"/>
      <c r="EK3604" s="0"/>
      <c r="EL3604" s="0"/>
      <c r="EM3604" s="0"/>
      <c r="EN3604" s="0"/>
      <c r="EO3604" s="0"/>
      <c r="EP3604" s="0"/>
      <c r="EQ3604" s="0"/>
      <c r="ER3604" s="0"/>
      <c r="ES3604" s="0"/>
      <c r="ET3604" s="0"/>
      <c r="EU3604" s="0"/>
      <c r="EV3604" s="0"/>
      <c r="EW3604" s="0"/>
      <c r="EX3604" s="0"/>
      <c r="EY3604" s="0"/>
      <c r="EZ3604" s="0"/>
      <c r="FA3604" s="0"/>
      <c r="FB3604" s="0"/>
      <c r="FC3604" s="0"/>
      <c r="FD3604" s="0"/>
      <c r="FE3604" s="0"/>
      <c r="FF3604" s="0"/>
      <c r="FG3604" s="0"/>
      <c r="FH3604" s="0"/>
      <c r="FI3604" s="0"/>
      <c r="FJ3604" s="0"/>
      <c r="FK3604" s="0"/>
      <c r="FL3604" s="0"/>
      <c r="FM3604" s="0"/>
      <c r="FN3604" s="0"/>
      <c r="FO3604" s="0"/>
      <c r="FP3604" s="0"/>
      <c r="FQ3604" s="0"/>
      <c r="FR3604" s="0"/>
      <c r="FS3604" s="0"/>
      <c r="FT3604" s="0"/>
      <c r="FU3604" s="0"/>
      <c r="FV3604" s="0"/>
      <c r="FW3604" s="0"/>
      <c r="FX3604" s="0"/>
      <c r="FY3604" s="0"/>
      <c r="FZ3604" s="0"/>
      <c r="GA3604" s="0"/>
      <c r="GB3604" s="0"/>
      <c r="GC3604" s="0"/>
      <c r="GD3604" s="0"/>
      <c r="GE3604" s="0"/>
      <c r="GF3604" s="0"/>
      <c r="GG3604" s="0"/>
      <c r="GH3604" s="0"/>
      <c r="GI3604" s="0"/>
      <c r="GJ3604" s="0"/>
      <c r="GK3604" s="0"/>
      <c r="GL3604" s="0"/>
      <c r="GM3604" s="0"/>
      <c r="GN3604" s="0"/>
      <c r="GO3604" s="0"/>
      <c r="GP3604" s="0"/>
      <c r="GQ3604" s="0"/>
      <c r="GR3604" s="0"/>
      <c r="GS3604" s="0"/>
      <c r="GT3604" s="0"/>
      <c r="GU3604" s="0"/>
      <c r="GV3604" s="0"/>
      <c r="GW3604" s="0"/>
      <c r="GX3604" s="0"/>
      <c r="GY3604" s="0"/>
      <c r="GZ3604" s="0"/>
      <c r="HA3604" s="0"/>
      <c r="HB3604" s="0"/>
      <c r="HC3604" s="0"/>
      <c r="HD3604" s="0"/>
      <c r="HE3604" s="0"/>
      <c r="HF3604" s="0"/>
      <c r="HG3604" s="0"/>
      <c r="HH3604" s="0"/>
      <c r="HI3604" s="0"/>
      <c r="HJ3604" s="0"/>
      <c r="HK3604" s="0"/>
      <c r="HL3604" s="0"/>
      <c r="HM3604" s="0"/>
      <c r="HN3604" s="0"/>
      <c r="HO3604" s="0"/>
      <c r="HP3604" s="0"/>
      <c r="HQ3604" s="0"/>
      <c r="HR3604" s="0"/>
      <c r="HS3604" s="0"/>
      <c r="HT3604" s="0"/>
      <c r="HU3604" s="0"/>
      <c r="HV3604" s="0"/>
      <c r="HW3604" s="0"/>
      <c r="HX3604" s="0"/>
      <c r="HY3604" s="0"/>
      <c r="HZ3604" s="0"/>
      <c r="IA3604" s="0"/>
      <c r="IB3604" s="0"/>
      <c r="IC3604" s="0"/>
      <c r="ID3604" s="0"/>
      <c r="IE3604" s="0"/>
      <c r="IF3604" s="0"/>
      <c r="IG3604" s="0"/>
      <c r="IH3604" s="0"/>
      <c r="II3604" s="0"/>
      <c r="IJ3604" s="0"/>
      <c r="IK3604" s="0"/>
      <c r="IL3604" s="0"/>
      <c r="IM3604" s="0"/>
      <c r="IN3604" s="0"/>
      <c r="IO3604" s="0"/>
      <c r="IP3604" s="0"/>
      <c r="IQ3604" s="0"/>
      <c r="IR3604" s="0"/>
      <c r="IS3604" s="0"/>
      <c r="IT3604" s="0"/>
      <c r="IU3604" s="0"/>
      <c r="IV3604" s="0"/>
      <c r="IW3604" s="0"/>
      <c r="IX3604" s="0"/>
      <c r="IY3604" s="0"/>
      <c r="IZ3604" s="0"/>
      <c r="AMH3604" s="13"/>
    </row>
    <row r="3605" customFormat="false" ht="21.65" hidden="false" customHeight="false" outlineLevel="0" collapsed="false">
      <c r="A3605" s="42" t="n">
        <v>40502147</v>
      </c>
      <c r="B3605" s="43" t="s">
        <v>3634</v>
      </c>
      <c r="C3605" s="42"/>
      <c r="D3605" s="44"/>
      <c r="E3605" s="42" t="s">
        <v>50</v>
      </c>
      <c r="F3605" s="19" t="n">
        <f aca="false">IF(C3605="",VLOOKUP(E3605,'PORTE E UCO'!$A$5:$D$46,4,0),VLOOKUP(E3605,'PORTE E UCO'!$A$5:$D$46,4,0)*C3605)</f>
        <v>17.661556</v>
      </c>
      <c r="G3605" s="45"/>
      <c r="H3605" s="21" t="n">
        <f aca="false">G3605*$R$2</f>
        <v>0</v>
      </c>
      <c r="I3605" s="16" t="n">
        <v>0</v>
      </c>
      <c r="J3605" s="22" t="str">
        <f aca="false">IF(I3605&gt;=1,F3605*$J$2,"")</f>
        <v/>
      </c>
      <c r="K3605" s="22" t="str">
        <f aca="false">IF(I3605&gt;=2,F3605*$K$2,"")</f>
        <v/>
      </c>
      <c r="L3605" s="22" t="str">
        <f aca="false">IF(I3605&gt;=3,F3605*$L$2,"")</f>
        <v/>
      </c>
      <c r="M3605" s="22" t="str">
        <f aca="false">IF(I3605&gt;=4,F3605*$M$2,"")</f>
        <v/>
      </c>
      <c r="N3605" s="16" t="n">
        <v>0</v>
      </c>
      <c r="O3605" s="16" t="n">
        <v>0</v>
      </c>
      <c r="P3605" s="23" t="n">
        <v>0</v>
      </c>
      <c r="Q3605" s="22"/>
      <c r="R3605" s="38"/>
      <c r="S3605" s="25" t="n">
        <f aca="false">SUM(F3605,H3605,J3605,K3605,L3605,M3605)</f>
        <v>17.661556</v>
      </c>
      <c r="T3605" s="25" t="n">
        <f aca="false">SUM(F3605,H3605,J3605,K3605,L3605,M3605,Q3605)</f>
        <v>17.661556</v>
      </c>
      <c r="U3605" s="0"/>
      <c r="V3605" s="0"/>
      <c r="W3605" s="0"/>
      <c r="X3605" s="0"/>
      <c r="Y3605" s="0"/>
      <c r="Z3605" s="0"/>
      <c r="AA3605" s="0"/>
      <c r="AB3605" s="0"/>
      <c r="AC3605" s="0"/>
      <c r="AD3605" s="0"/>
      <c r="AE3605" s="0"/>
      <c r="AF3605" s="0"/>
      <c r="AG3605" s="0"/>
      <c r="AH3605" s="0"/>
      <c r="AI3605" s="0"/>
      <c r="AJ3605" s="0"/>
      <c r="AK3605" s="0"/>
      <c r="AL3605" s="0"/>
      <c r="AM3605" s="0"/>
      <c r="AN3605" s="0"/>
      <c r="AO3605" s="0"/>
      <c r="AP3605" s="0"/>
      <c r="AQ3605" s="0"/>
      <c r="AR3605" s="0"/>
      <c r="AS3605" s="0"/>
      <c r="AT3605" s="0"/>
      <c r="AU3605" s="0"/>
      <c r="AV3605" s="0"/>
      <c r="AW3605" s="0"/>
      <c r="AX3605" s="0"/>
      <c r="AY3605" s="0"/>
      <c r="AZ3605" s="0"/>
      <c r="BA3605" s="0"/>
      <c r="BB3605" s="0"/>
      <c r="BC3605" s="0"/>
      <c r="BD3605" s="0"/>
      <c r="BE3605" s="0"/>
      <c r="BF3605" s="0"/>
      <c r="BG3605" s="0"/>
      <c r="BH3605" s="0"/>
      <c r="BI3605" s="0"/>
      <c r="BJ3605" s="0"/>
      <c r="BK3605" s="0"/>
      <c r="BL3605" s="0"/>
      <c r="BM3605" s="0"/>
      <c r="BN3605" s="0"/>
      <c r="BO3605" s="0"/>
      <c r="BP3605" s="0"/>
      <c r="BQ3605" s="0"/>
      <c r="BR3605" s="0"/>
      <c r="BS3605" s="0"/>
      <c r="BT3605" s="0"/>
      <c r="BU3605" s="0"/>
      <c r="BV3605" s="0"/>
      <c r="BW3605" s="0"/>
      <c r="BX3605" s="0"/>
      <c r="BY3605" s="0"/>
      <c r="BZ3605" s="0"/>
      <c r="CA3605" s="0"/>
      <c r="CB3605" s="0"/>
      <c r="CC3605" s="0"/>
      <c r="CD3605" s="0"/>
      <c r="CE3605" s="0"/>
      <c r="CF3605" s="0"/>
      <c r="CG3605" s="0"/>
      <c r="CH3605" s="0"/>
      <c r="CI3605" s="0"/>
      <c r="CJ3605" s="0"/>
      <c r="CK3605" s="0"/>
      <c r="CL3605" s="0"/>
      <c r="CM3605" s="0"/>
      <c r="CN3605" s="0"/>
      <c r="CO3605" s="0"/>
      <c r="CP3605" s="0"/>
      <c r="CQ3605" s="0"/>
      <c r="CR3605" s="0"/>
      <c r="CS3605" s="0"/>
      <c r="CT3605" s="0"/>
      <c r="CU3605" s="0"/>
      <c r="CV3605" s="0"/>
      <c r="CW3605" s="0"/>
      <c r="CX3605" s="0"/>
      <c r="CY3605" s="0"/>
      <c r="CZ3605" s="0"/>
      <c r="DA3605" s="0"/>
      <c r="DB3605" s="0"/>
      <c r="DC3605" s="0"/>
      <c r="DD3605" s="0"/>
      <c r="DE3605" s="0"/>
      <c r="DF3605" s="0"/>
      <c r="DG3605" s="0"/>
      <c r="DH3605" s="0"/>
      <c r="DI3605" s="0"/>
      <c r="DJ3605" s="0"/>
      <c r="DK3605" s="0"/>
      <c r="DL3605" s="0"/>
      <c r="DM3605" s="0"/>
      <c r="DN3605" s="0"/>
      <c r="DO3605" s="0"/>
      <c r="DP3605" s="0"/>
      <c r="DQ3605" s="0"/>
      <c r="DR3605" s="0"/>
      <c r="DS3605" s="0"/>
      <c r="DT3605" s="0"/>
      <c r="DU3605" s="0"/>
      <c r="DV3605" s="0"/>
      <c r="DW3605" s="0"/>
      <c r="DX3605" s="0"/>
      <c r="DY3605" s="0"/>
      <c r="DZ3605" s="0"/>
      <c r="EA3605" s="0"/>
      <c r="EB3605" s="0"/>
      <c r="EC3605" s="0"/>
      <c r="ED3605" s="0"/>
      <c r="EE3605" s="0"/>
      <c r="EF3605" s="0"/>
      <c r="EG3605" s="0"/>
      <c r="EH3605" s="0"/>
      <c r="EI3605" s="0"/>
      <c r="EJ3605" s="0"/>
      <c r="EK3605" s="0"/>
      <c r="EL3605" s="0"/>
      <c r="EM3605" s="0"/>
      <c r="EN3605" s="0"/>
      <c r="EO3605" s="0"/>
      <c r="EP3605" s="0"/>
      <c r="EQ3605" s="0"/>
      <c r="ER3605" s="0"/>
      <c r="ES3605" s="0"/>
      <c r="ET3605" s="0"/>
      <c r="EU3605" s="0"/>
      <c r="EV3605" s="0"/>
      <c r="EW3605" s="0"/>
      <c r="EX3605" s="0"/>
      <c r="EY3605" s="0"/>
      <c r="EZ3605" s="0"/>
      <c r="FA3605" s="0"/>
      <c r="FB3605" s="0"/>
      <c r="FC3605" s="0"/>
      <c r="FD3605" s="0"/>
      <c r="FE3605" s="0"/>
      <c r="FF3605" s="0"/>
      <c r="FG3605" s="0"/>
      <c r="FH3605" s="0"/>
      <c r="FI3605" s="0"/>
      <c r="FJ3605" s="0"/>
      <c r="FK3605" s="0"/>
      <c r="FL3605" s="0"/>
      <c r="FM3605" s="0"/>
      <c r="FN3605" s="0"/>
      <c r="FO3605" s="0"/>
      <c r="FP3605" s="0"/>
      <c r="FQ3605" s="0"/>
      <c r="FR3605" s="0"/>
      <c r="FS3605" s="0"/>
      <c r="FT3605" s="0"/>
      <c r="FU3605" s="0"/>
      <c r="FV3605" s="0"/>
      <c r="FW3605" s="0"/>
      <c r="FX3605" s="0"/>
      <c r="FY3605" s="0"/>
      <c r="FZ3605" s="0"/>
      <c r="GA3605" s="0"/>
      <c r="GB3605" s="0"/>
      <c r="GC3605" s="0"/>
      <c r="GD3605" s="0"/>
      <c r="GE3605" s="0"/>
      <c r="GF3605" s="0"/>
      <c r="GG3605" s="0"/>
      <c r="GH3605" s="0"/>
      <c r="GI3605" s="0"/>
      <c r="GJ3605" s="0"/>
      <c r="GK3605" s="0"/>
      <c r="GL3605" s="0"/>
      <c r="GM3605" s="0"/>
      <c r="GN3605" s="0"/>
      <c r="GO3605" s="0"/>
      <c r="GP3605" s="0"/>
      <c r="GQ3605" s="0"/>
      <c r="GR3605" s="0"/>
      <c r="GS3605" s="0"/>
      <c r="GT3605" s="0"/>
      <c r="GU3605" s="0"/>
      <c r="GV3605" s="0"/>
      <c r="GW3605" s="0"/>
      <c r="GX3605" s="0"/>
      <c r="GY3605" s="0"/>
      <c r="GZ3605" s="0"/>
      <c r="HA3605" s="0"/>
      <c r="HB3605" s="0"/>
      <c r="HC3605" s="0"/>
      <c r="HD3605" s="0"/>
      <c r="HE3605" s="0"/>
      <c r="HF3605" s="0"/>
      <c r="HG3605" s="0"/>
      <c r="HH3605" s="0"/>
      <c r="HI3605" s="0"/>
      <c r="HJ3605" s="0"/>
      <c r="HK3605" s="0"/>
      <c r="HL3605" s="0"/>
      <c r="HM3605" s="0"/>
      <c r="HN3605" s="0"/>
      <c r="HO3605" s="0"/>
      <c r="HP3605" s="0"/>
      <c r="HQ3605" s="0"/>
      <c r="HR3605" s="0"/>
      <c r="HS3605" s="0"/>
      <c r="HT3605" s="0"/>
      <c r="HU3605" s="0"/>
      <c r="HV3605" s="0"/>
      <c r="HW3605" s="0"/>
      <c r="HX3605" s="0"/>
      <c r="HY3605" s="0"/>
      <c r="HZ3605" s="0"/>
      <c r="IA3605" s="0"/>
      <c r="IB3605" s="0"/>
      <c r="IC3605" s="0"/>
      <c r="ID3605" s="0"/>
      <c r="IE3605" s="0"/>
      <c r="IF3605" s="0"/>
      <c r="IG3605" s="0"/>
      <c r="IH3605" s="0"/>
      <c r="II3605" s="0"/>
      <c r="IJ3605" s="0"/>
      <c r="IK3605" s="0"/>
      <c r="IL3605" s="0"/>
      <c r="IM3605" s="0"/>
      <c r="IN3605" s="0"/>
      <c r="IO3605" s="0"/>
      <c r="IP3605" s="0"/>
      <c r="IQ3605" s="0"/>
      <c r="IR3605" s="0"/>
      <c r="IS3605" s="0"/>
      <c r="IT3605" s="0"/>
      <c r="IU3605" s="0"/>
      <c r="IV3605" s="0"/>
      <c r="IW3605" s="0"/>
      <c r="IX3605" s="0"/>
      <c r="IY3605" s="0"/>
      <c r="IZ3605" s="0"/>
      <c r="AMH3605" s="13"/>
    </row>
    <row r="3606" customFormat="false" ht="21.65" hidden="false" customHeight="false" outlineLevel="0" collapsed="false">
      <c r="A3606" s="46" t="n">
        <v>40502155</v>
      </c>
      <c r="B3606" s="47" t="s">
        <v>3635</v>
      </c>
      <c r="C3606" s="46"/>
      <c r="D3606" s="50"/>
      <c r="E3606" s="46" t="s">
        <v>50</v>
      </c>
      <c r="F3606" s="19" t="n">
        <f aca="false">IF(C3606="",VLOOKUP(E3606,'PORTE E UCO'!$A$5:$D$46,4,0),VLOOKUP(E3606,'PORTE E UCO'!$A$5:$D$46,4,0)*C3606)</f>
        <v>17.661556</v>
      </c>
      <c r="G3606" s="53"/>
      <c r="H3606" s="21" t="n">
        <f aca="false">G3606*$R$2</f>
        <v>0</v>
      </c>
      <c r="I3606" s="27" t="n">
        <v>0</v>
      </c>
      <c r="J3606" s="22" t="str">
        <f aca="false">IF(I3606&gt;=1,F3606*$J$2,"")</f>
        <v/>
      </c>
      <c r="K3606" s="22" t="str">
        <f aca="false">IF(I3606&gt;=2,F3606*$K$2,"")</f>
        <v/>
      </c>
      <c r="L3606" s="22" t="str">
        <f aca="false">IF(I3606&gt;=3,F3606*$L$2,"")</f>
        <v/>
      </c>
      <c r="M3606" s="22" t="str">
        <f aca="false">IF(I3606&gt;=4,F3606*$M$2,"")</f>
        <v/>
      </c>
      <c r="N3606" s="27" t="n">
        <v>0</v>
      </c>
      <c r="O3606" s="27" t="n">
        <v>0</v>
      </c>
      <c r="P3606" s="31" t="n">
        <v>0</v>
      </c>
      <c r="Q3606" s="32"/>
      <c r="R3606" s="38"/>
      <c r="S3606" s="25" t="n">
        <f aca="false">SUM(F3606,H3606,J3606,K3606,L3606,M3606)</f>
        <v>17.661556</v>
      </c>
      <c r="T3606" s="25" t="n">
        <f aca="false">SUM(F3606,H3606,J3606,K3606,L3606,M3606,Q3606)</f>
        <v>17.661556</v>
      </c>
      <c r="U3606" s="0"/>
      <c r="V3606" s="0"/>
      <c r="W3606" s="0"/>
      <c r="X3606" s="0"/>
      <c r="Y3606" s="0"/>
      <c r="Z3606" s="0"/>
      <c r="AA3606" s="0"/>
      <c r="AB3606" s="0"/>
      <c r="AC3606" s="0"/>
      <c r="AD3606" s="0"/>
      <c r="AE3606" s="0"/>
      <c r="AF3606" s="0"/>
      <c r="AG3606" s="0"/>
      <c r="AH3606" s="0"/>
      <c r="AI3606" s="0"/>
      <c r="AJ3606" s="0"/>
      <c r="AK3606" s="0"/>
      <c r="AL3606" s="0"/>
      <c r="AM3606" s="0"/>
      <c r="AN3606" s="0"/>
      <c r="AO3606" s="0"/>
      <c r="AP3606" s="0"/>
      <c r="AQ3606" s="0"/>
      <c r="AR3606" s="0"/>
      <c r="AS3606" s="0"/>
      <c r="AT3606" s="0"/>
      <c r="AU3606" s="0"/>
      <c r="AV3606" s="0"/>
      <c r="AW3606" s="0"/>
      <c r="AX3606" s="0"/>
      <c r="AY3606" s="0"/>
      <c r="AZ3606" s="0"/>
      <c r="BA3606" s="0"/>
      <c r="BB3606" s="0"/>
      <c r="BC3606" s="0"/>
      <c r="BD3606" s="0"/>
      <c r="BE3606" s="0"/>
      <c r="BF3606" s="0"/>
      <c r="BG3606" s="0"/>
      <c r="BH3606" s="0"/>
      <c r="BI3606" s="0"/>
      <c r="BJ3606" s="0"/>
      <c r="BK3606" s="0"/>
      <c r="BL3606" s="0"/>
      <c r="BM3606" s="0"/>
      <c r="BN3606" s="0"/>
      <c r="BO3606" s="0"/>
      <c r="BP3606" s="0"/>
      <c r="BQ3606" s="0"/>
      <c r="BR3606" s="0"/>
      <c r="BS3606" s="0"/>
      <c r="BT3606" s="0"/>
      <c r="BU3606" s="0"/>
      <c r="BV3606" s="0"/>
      <c r="BW3606" s="0"/>
      <c r="BX3606" s="0"/>
      <c r="BY3606" s="0"/>
      <c r="BZ3606" s="0"/>
      <c r="CA3606" s="0"/>
      <c r="CB3606" s="0"/>
      <c r="CC3606" s="0"/>
      <c r="CD3606" s="0"/>
      <c r="CE3606" s="0"/>
      <c r="CF3606" s="0"/>
      <c r="CG3606" s="0"/>
      <c r="CH3606" s="0"/>
      <c r="CI3606" s="0"/>
      <c r="CJ3606" s="0"/>
      <c r="CK3606" s="0"/>
      <c r="CL3606" s="0"/>
      <c r="CM3606" s="0"/>
      <c r="CN3606" s="0"/>
      <c r="CO3606" s="0"/>
      <c r="CP3606" s="0"/>
      <c r="CQ3606" s="0"/>
      <c r="CR3606" s="0"/>
      <c r="CS3606" s="0"/>
      <c r="CT3606" s="0"/>
      <c r="CU3606" s="0"/>
      <c r="CV3606" s="0"/>
      <c r="CW3606" s="0"/>
      <c r="CX3606" s="0"/>
      <c r="CY3606" s="0"/>
      <c r="CZ3606" s="0"/>
      <c r="DA3606" s="0"/>
      <c r="DB3606" s="0"/>
      <c r="DC3606" s="0"/>
      <c r="DD3606" s="0"/>
      <c r="DE3606" s="0"/>
      <c r="DF3606" s="0"/>
      <c r="DG3606" s="0"/>
      <c r="DH3606" s="0"/>
      <c r="DI3606" s="0"/>
      <c r="DJ3606" s="0"/>
      <c r="DK3606" s="0"/>
      <c r="DL3606" s="0"/>
      <c r="DM3606" s="0"/>
      <c r="DN3606" s="0"/>
      <c r="DO3606" s="0"/>
      <c r="DP3606" s="0"/>
      <c r="DQ3606" s="0"/>
      <c r="DR3606" s="0"/>
      <c r="DS3606" s="0"/>
      <c r="DT3606" s="0"/>
      <c r="DU3606" s="0"/>
      <c r="DV3606" s="0"/>
      <c r="DW3606" s="0"/>
      <c r="DX3606" s="0"/>
      <c r="DY3606" s="0"/>
      <c r="DZ3606" s="0"/>
      <c r="EA3606" s="0"/>
      <c r="EB3606" s="0"/>
      <c r="EC3606" s="0"/>
      <c r="ED3606" s="0"/>
      <c r="EE3606" s="0"/>
      <c r="EF3606" s="0"/>
      <c r="EG3606" s="0"/>
      <c r="EH3606" s="0"/>
      <c r="EI3606" s="0"/>
      <c r="EJ3606" s="0"/>
      <c r="EK3606" s="0"/>
      <c r="EL3606" s="0"/>
      <c r="EM3606" s="0"/>
      <c r="EN3606" s="0"/>
      <c r="EO3606" s="0"/>
      <c r="EP3606" s="0"/>
      <c r="EQ3606" s="0"/>
      <c r="ER3606" s="0"/>
      <c r="ES3606" s="0"/>
      <c r="ET3606" s="0"/>
      <c r="EU3606" s="0"/>
      <c r="EV3606" s="0"/>
      <c r="EW3606" s="0"/>
      <c r="EX3606" s="0"/>
      <c r="EY3606" s="0"/>
      <c r="EZ3606" s="0"/>
      <c r="FA3606" s="0"/>
      <c r="FB3606" s="0"/>
      <c r="FC3606" s="0"/>
      <c r="FD3606" s="0"/>
      <c r="FE3606" s="0"/>
      <c r="FF3606" s="0"/>
      <c r="FG3606" s="0"/>
      <c r="FH3606" s="0"/>
      <c r="FI3606" s="0"/>
      <c r="FJ3606" s="0"/>
      <c r="FK3606" s="0"/>
      <c r="FL3606" s="0"/>
      <c r="FM3606" s="0"/>
      <c r="FN3606" s="0"/>
      <c r="FO3606" s="0"/>
      <c r="FP3606" s="0"/>
      <c r="FQ3606" s="0"/>
      <c r="FR3606" s="0"/>
      <c r="FS3606" s="0"/>
      <c r="FT3606" s="0"/>
      <c r="FU3606" s="0"/>
      <c r="FV3606" s="0"/>
      <c r="FW3606" s="0"/>
      <c r="FX3606" s="0"/>
      <c r="FY3606" s="0"/>
      <c r="FZ3606" s="0"/>
      <c r="GA3606" s="0"/>
      <c r="GB3606" s="0"/>
      <c r="GC3606" s="0"/>
      <c r="GD3606" s="0"/>
      <c r="GE3606" s="0"/>
      <c r="GF3606" s="0"/>
      <c r="GG3606" s="0"/>
      <c r="GH3606" s="0"/>
      <c r="GI3606" s="0"/>
      <c r="GJ3606" s="0"/>
      <c r="GK3606" s="0"/>
      <c r="GL3606" s="0"/>
      <c r="GM3606" s="0"/>
      <c r="GN3606" s="0"/>
      <c r="GO3606" s="0"/>
      <c r="GP3606" s="0"/>
      <c r="GQ3606" s="0"/>
      <c r="GR3606" s="0"/>
      <c r="GS3606" s="0"/>
      <c r="GT3606" s="0"/>
      <c r="GU3606" s="0"/>
      <c r="GV3606" s="0"/>
      <c r="GW3606" s="0"/>
      <c r="GX3606" s="0"/>
      <c r="GY3606" s="0"/>
      <c r="GZ3606" s="0"/>
      <c r="HA3606" s="0"/>
      <c r="HB3606" s="0"/>
      <c r="HC3606" s="0"/>
      <c r="HD3606" s="0"/>
      <c r="HE3606" s="0"/>
      <c r="HF3606" s="0"/>
      <c r="HG3606" s="0"/>
      <c r="HH3606" s="0"/>
      <c r="HI3606" s="0"/>
      <c r="HJ3606" s="0"/>
      <c r="HK3606" s="0"/>
      <c r="HL3606" s="0"/>
      <c r="HM3606" s="0"/>
      <c r="HN3606" s="0"/>
      <c r="HO3606" s="0"/>
      <c r="HP3606" s="0"/>
      <c r="HQ3606" s="0"/>
      <c r="HR3606" s="0"/>
      <c r="HS3606" s="0"/>
      <c r="HT3606" s="0"/>
      <c r="HU3606" s="0"/>
      <c r="HV3606" s="0"/>
      <c r="HW3606" s="0"/>
      <c r="HX3606" s="0"/>
      <c r="HY3606" s="0"/>
      <c r="HZ3606" s="0"/>
      <c r="IA3606" s="0"/>
      <c r="IB3606" s="0"/>
      <c r="IC3606" s="0"/>
      <c r="ID3606" s="0"/>
      <c r="IE3606" s="0"/>
      <c r="IF3606" s="0"/>
      <c r="IG3606" s="0"/>
      <c r="IH3606" s="0"/>
      <c r="II3606" s="0"/>
      <c r="IJ3606" s="0"/>
      <c r="IK3606" s="0"/>
      <c r="IL3606" s="0"/>
      <c r="IM3606" s="0"/>
      <c r="IN3606" s="0"/>
      <c r="IO3606" s="0"/>
      <c r="IP3606" s="0"/>
      <c r="IQ3606" s="0"/>
      <c r="IR3606" s="0"/>
      <c r="IS3606" s="0"/>
      <c r="IT3606" s="0"/>
      <c r="IU3606" s="0"/>
      <c r="IV3606" s="0"/>
      <c r="IW3606" s="0"/>
      <c r="IX3606" s="0"/>
      <c r="IY3606" s="0"/>
      <c r="IZ3606" s="0"/>
      <c r="AMH3606" s="13"/>
    </row>
    <row r="3607" customFormat="false" ht="14.95" hidden="false" customHeight="false" outlineLevel="0" collapsed="false">
      <c r="A3607" s="42" t="n">
        <v>40502163</v>
      </c>
      <c r="B3607" s="43" t="s">
        <v>3636</v>
      </c>
      <c r="C3607" s="42"/>
      <c r="D3607" s="44"/>
      <c r="E3607" s="42" t="s">
        <v>50</v>
      </c>
      <c r="F3607" s="19" t="n">
        <f aca="false">IF(C3607="",VLOOKUP(E3607,'PORTE E UCO'!$A$5:$D$46,4,0),VLOOKUP(E3607,'PORTE E UCO'!$A$5:$D$46,4,0)*C3607)</f>
        <v>17.661556</v>
      </c>
      <c r="G3607" s="45"/>
      <c r="H3607" s="21" t="n">
        <f aca="false">G3607*$R$2</f>
        <v>0</v>
      </c>
      <c r="I3607" s="16" t="n">
        <v>0</v>
      </c>
      <c r="J3607" s="22" t="str">
        <f aca="false">IF(I3607&gt;=1,F3607*$J$2,"")</f>
        <v/>
      </c>
      <c r="K3607" s="22" t="str">
        <f aca="false">IF(I3607&gt;=2,F3607*$K$2,"")</f>
        <v/>
      </c>
      <c r="L3607" s="22" t="str">
        <f aca="false">IF(I3607&gt;=3,F3607*$L$2,"")</f>
        <v/>
      </c>
      <c r="M3607" s="22" t="str">
        <f aca="false">IF(I3607&gt;=4,F3607*$M$2,"")</f>
        <v/>
      </c>
      <c r="N3607" s="16" t="n">
        <v>0</v>
      </c>
      <c r="O3607" s="16" t="n">
        <v>0</v>
      </c>
      <c r="P3607" s="23" t="n">
        <v>0</v>
      </c>
      <c r="Q3607" s="22"/>
      <c r="R3607" s="38"/>
      <c r="S3607" s="25" t="n">
        <f aca="false">SUM(F3607,H3607,J3607,K3607,L3607,M3607)</f>
        <v>17.661556</v>
      </c>
      <c r="T3607" s="25" t="n">
        <f aca="false">SUM(F3607,H3607,J3607,K3607,L3607,M3607,Q3607)</f>
        <v>17.661556</v>
      </c>
      <c r="U3607" s="0"/>
      <c r="V3607" s="0"/>
      <c r="W3607" s="0"/>
      <c r="X3607" s="0"/>
      <c r="Y3607" s="0"/>
      <c r="Z3607" s="0"/>
      <c r="AA3607" s="0"/>
      <c r="AB3607" s="0"/>
      <c r="AC3607" s="0"/>
      <c r="AD3607" s="0"/>
      <c r="AE3607" s="0"/>
      <c r="AF3607" s="0"/>
      <c r="AG3607" s="0"/>
      <c r="AH3607" s="0"/>
      <c r="AI3607" s="0"/>
      <c r="AJ3607" s="0"/>
      <c r="AK3607" s="0"/>
      <c r="AL3607" s="0"/>
      <c r="AM3607" s="0"/>
      <c r="AN3607" s="0"/>
      <c r="AO3607" s="0"/>
      <c r="AP3607" s="0"/>
      <c r="AQ3607" s="0"/>
      <c r="AR3607" s="0"/>
      <c r="AS3607" s="0"/>
      <c r="AT3607" s="0"/>
      <c r="AU3607" s="0"/>
      <c r="AV3607" s="0"/>
      <c r="AW3607" s="0"/>
      <c r="AX3607" s="0"/>
      <c r="AY3607" s="0"/>
      <c r="AZ3607" s="0"/>
      <c r="BA3607" s="0"/>
      <c r="BB3607" s="0"/>
      <c r="BC3607" s="0"/>
      <c r="BD3607" s="0"/>
      <c r="BE3607" s="0"/>
      <c r="BF3607" s="0"/>
      <c r="BG3607" s="0"/>
      <c r="BH3607" s="0"/>
      <c r="BI3607" s="0"/>
      <c r="BJ3607" s="0"/>
      <c r="BK3607" s="0"/>
      <c r="BL3607" s="0"/>
      <c r="BM3607" s="0"/>
      <c r="BN3607" s="0"/>
      <c r="BO3607" s="0"/>
      <c r="BP3607" s="0"/>
      <c r="BQ3607" s="0"/>
      <c r="BR3607" s="0"/>
      <c r="BS3607" s="0"/>
      <c r="BT3607" s="0"/>
      <c r="BU3607" s="0"/>
      <c r="BV3607" s="0"/>
      <c r="BW3607" s="0"/>
      <c r="BX3607" s="0"/>
      <c r="BY3607" s="0"/>
      <c r="BZ3607" s="0"/>
      <c r="CA3607" s="0"/>
      <c r="CB3607" s="0"/>
      <c r="CC3607" s="0"/>
      <c r="CD3607" s="0"/>
      <c r="CE3607" s="0"/>
      <c r="CF3607" s="0"/>
      <c r="CG3607" s="0"/>
      <c r="CH3607" s="0"/>
      <c r="CI3607" s="0"/>
      <c r="CJ3607" s="0"/>
      <c r="CK3607" s="0"/>
      <c r="CL3607" s="0"/>
      <c r="CM3607" s="0"/>
      <c r="CN3607" s="0"/>
      <c r="CO3607" s="0"/>
      <c r="CP3607" s="0"/>
      <c r="CQ3607" s="0"/>
      <c r="CR3607" s="0"/>
      <c r="CS3607" s="0"/>
      <c r="CT3607" s="0"/>
      <c r="CU3607" s="0"/>
      <c r="CV3607" s="0"/>
      <c r="CW3607" s="0"/>
      <c r="CX3607" s="0"/>
      <c r="CY3607" s="0"/>
      <c r="CZ3607" s="0"/>
      <c r="DA3607" s="0"/>
      <c r="DB3607" s="0"/>
      <c r="DC3607" s="0"/>
      <c r="DD3607" s="0"/>
      <c r="DE3607" s="0"/>
      <c r="DF3607" s="0"/>
      <c r="DG3607" s="0"/>
      <c r="DH3607" s="0"/>
      <c r="DI3607" s="0"/>
      <c r="DJ3607" s="0"/>
      <c r="DK3607" s="0"/>
      <c r="DL3607" s="0"/>
      <c r="DM3607" s="0"/>
      <c r="DN3607" s="0"/>
      <c r="DO3607" s="0"/>
      <c r="DP3607" s="0"/>
      <c r="DQ3607" s="0"/>
      <c r="DR3607" s="0"/>
      <c r="DS3607" s="0"/>
      <c r="DT3607" s="0"/>
      <c r="DU3607" s="0"/>
      <c r="DV3607" s="0"/>
      <c r="DW3607" s="0"/>
      <c r="DX3607" s="0"/>
      <c r="DY3607" s="0"/>
      <c r="DZ3607" s="0"/>
      <c r="EA3607" s="0"/>
      <c r="EB3607" s="0"/>
      <c r="EC3607" s="0"/>
      <c r="ED3607" s="0"/>
      <c r="EE3607" s="0"/>
      <c r="EF3607" s="0"/>
      <c r="EG3607" s="0"/>
      <c r="EH3607" s="0"/>
      <c r="EI3607" s="0"/>
      <c r="EJ3607" s="0"/>
      <c r="EK3607" s="0"/>
      <c r="EL3607" s="0"/>
      <c r="EM3607" s="0"/>
      <c r="EN3607" s="0"/>
      <c r="EO3607" s="0"/>
      <c r="EP3607" s="0"/>
      <c r="EQ3607" s="0"/>
      <c r="ER3607" s="0"/>
      <c r="ES3607" s="0"/>
      <c r="ET3607" s="0"/>
      <c r="EU3607" s="0"/>
      <c r="EV3607" s="0"/>
      <c r="EW3607" s="0"/>
      <c r="EX3607" s="0"/>
      <c r="EY3607" s="0"/>
      <c r="EZ3607" s="0"/>
      <c r="FA3607" s="0"/>
      <c r="FB3607" s="0"/>
      <c r="FC3607" s="0"/>
      <c r="FD3607" s="0"/>
      <c r="FE3607" s="0"/>
      <c r="FF3607" s="0"/>
      <c r="FG3607" s="0"/>
      <c r="FH3607" s="0"/>
      <c r="FI3607" s="0"/>
      <c r="FJ3607" s="0"/>
      <c r="FK3607" s="0"/>
      <c r="FL3607" s="0"/>
      <c r="FM3607" s="0"/>
      <c r="FN3607" s="0"/>
      <c r="FO3607" s="0"/>
      <c r="FP3607" s="0"/>
      <c r="FQ3607" s="0"/>
      <c r="FR3607" s="0"/>
      <c r="FS3607" s="0"/>
      <c r="FT3607" s="0"/>
      <c r="FU3607" s="0"/>
      <c r="FV3607" s="0"/>
      <c r="FW3607" s="0"/>
      <c r="FX3607" s="0"/>
      <c r="FY3607" s="0"/>
      <c r="FZ3607" s="0"/>
      <c r="GA3607" s="0"/>
      <c r="GB3607" s="0"/>
      <c r="GC3607" s="0"/>
      <c r="GD3607" s="0"/>
      <c r="GE3607" s="0"/>
      <c r="GF3607" s="0"/>
      <c r="GG3607" s="0"/>
      <c r="GH3607" s="0"/>
      <c r="GI3607" s="0"/>
      <c r="GJ3607" s="0"/>
      <c r="GK3607" s="0"/>
      <c r="GL3607" s="0"/>
      <c r="GM3607" s="0"/>
      <c r="GN3607" s="0"/>
      <c r="GO3607" s="0"/>
      <c r="GP3607" s="0"/>
      <c r="GQ3607" s="0"/>
      <c r="GR3607" s="0"/>
      <c r="GS3607" s="0"/>
      <c r="GT3607" s="0"/>
      <c r="GU3607" s="0"/>
      <c r="GV3607" s="0"/>
      <c r="GW3607" s="0"/>
      <c r="GX3607" s="0"/>
      <c r="GY3607" s="0"/>
      <c r="GZ3607" s="0"/>
      <c r="HA3607" s="0"/>
      <c r="HB3607" s="0"/>
      <c r="HC3607" s="0"/>
      <c r="HD3607" s="0"/>
      <c r="HE3607" s="0"/>
      <c r="HF3607" s="0"/>
      <c r="HG3607" s="0"/>
      <c r="HH3607" s="0"/>
      <c r="HI3607" s="0"/>
      <c r="HJ3607" s="0"/>
      <c r="HK3607" s="0"/>
      <c r="HL3607" s="0"/>
      <c r="HM3607" s="0"/>
      <c r="HN3607" s="0"/>
      <c r="HO3607" s="0"/>
      <c r="HP3607" s="0"/>
      <c r="HQ3607" s="0"/>
      <c r="HR3607" s="0"/>
      <c r="HS3607" s="0"/>
      <c r="HT3607" s="0"/>
      <c r="HU3607" s="0"/>
      <c r="HV3607" s="0"/>
      <c r="HW3607" s="0"/>
      <c r="HX3607" s="0"/>
      <c r="HY3607" s="0"/>
      <c r="HZ3607" s="0"/>
      <c r="IA3607" s="0"/>
      <c r="IB3607" s="0"/>
      <c r="IC3607" s="0"/>
      <c r="ID3607" s="0"/>
      <c r="IE3607" s="0"/>
      <c r="IF3607" s="0"/>
      <c r="IG3607" s="0"/>
      <c r="IH3607" s="0"/>
      <c r="II3607" s="0"/>
      <c r="IJ3607" s="0"/>
      <c r="IK3607" s="0"/>
      <c r="IL3607" s="0"/>
      <c r="IM3607" s="0"/>
      <c r="IN3607" s="0"/>
      <c r="IO3607" s="0"/>
      <c r="IP3607" s="0"/>
      <c r="IQ3607" s="0"/>
      <c r="IR3607" s="0"/>
      <c r="IS3607" s="0"/>
      <c r="IT3607" s="0"/>
      <c r="IU3607" s="0"/>
      <c r="IV3607" s="0"/>
      <c r="IW3607" s="0"/>
      <c r="IX3607" s="0"/>
      <c r="IY3607" s="0"/>
      <c r="IZ3607" s="0"/>
      <c r="AMH3607" s="13"/>
    </row>
    <row r="3608" customFormat="false" ht="21.65" hidden="false" customHeight="false" outlineLevel="0" collapsed="false">
      <c r="A3608" s="27" t="n">
        <v>40503143</v>
      </c>
      <c r="B3608" s="28" t="s">
        <v>3637</v>
      </c>
      <c r="C3608" s="54"/>
      <c r="D3608" s="38"/>
      <c r="E3608" s="27" t="s">
        <v>26</v>
      </c>
      <c r="F3608" s="19" t="n">
        <f aca="false">IF(C3608="",VLOOKUP(E3608,'PORTE E UCO'!$A$5:$D$46,4,0),VLOOKUP(E3608,'PORTE E UCO'!$A$5:$D$46,4,0)*C3608)</f>
        <v>324.442174</v>
      </c>
      <c r="G3608" s="30" t="n">
        <v>32.64</v>
      </c>
      <c r="H3608" s="21" t="n">
        <f aca="false">G3608*$R$2</f>
        <v>642.14734848</v>
      </c>
      <c r="I3608" s="27" t="n">
        <v>0</v>
      </c>
      <c r="J3608" s="22" t="str">
        <f aca="false">IF(I3608&gt;=1,F3608*$J$2,"")</f>
        <v/>
      </c>
      <c r="K3608" s="22" t="str">
        <f aca="false">IF(I3608&gt;=2,F3608*$K$2,"")</f>
        <v/>
      </c>
      <c r="L3608" s="22" t="str">
        <f aca="false">IF(I3608&gt;=3,F3608*$L$2,"")</f>
        <v/>
      </c>
      <c r="M3608" s="22" t="str">
        <f aca="false">IF(I3608&gt;=4,F3608*$M$2,"")</f>
        <v/>
      </c>
      <c r="N3608" s="55" t="n">
        <v>0</v>
      </c>
      <c r="O3608" s="55" t="n">
        <v>0</v>
      </c>
      <c r="P3608" s="56" t="n">
        <v>0</v>
      </c>
      <c r="Q3608" s="57"/>
      <c r="R3608" s="38"/>
      <c r="S3608" s="25" t="n">
        <f aca="false">SUM(F3608,H3608,J3608,K3608,L3608,M3608)</f>
        <v>966.58952248</v>
      </c>
      <c r="T3608" s="25" t="n">
        <f aca="false">SUM(F3608,H3608,J3608,K3608,L3608,M3608,Q3608)</f>
        <v>966.58952248</v>
      </c>
      <c r="U3608" s="0"/>
      <c r="V3608" s="0"/>
      <c r="W3608" s="0"/>
      <c r="X3608" s="0"/>
      <c r="Y3608" s="0"/>
      <c r="Z3608" s="0"/>
      <c r="AA3608" s="0"/>
      <c r="AB3608" s="0"/>
      <c r="AC3608" s="0"/>
      <c r="AD3608" s="0"/>
      <c r="AE3608" s="0"/>
      <c r="AF3608" s="0"/>
      <c r="AG3608" s="0"/>
      <c r="AH3608" s="0"/>
      <c r="AI3608" s="0"/>
      <c r="AJ3608" s="0"/>
      <c r="AK3608" s="0"/>
      <c r="AL3608" s="0"/>
      <c r="AM3608" s="0"/>
      <c r="AN3608" s="0"/>
      <c r="AO3608" s="0"/>
      <c r="AP3608" s="0"/>
      <c r="AQ3608" s="0"/>
      <c r="AR3608" s="0"/>
      <c r="AS3608" s="0"/>
      <c r="AT3608" s="0"/>
      <c r="AU3608" s="0"/>
      <c r="AV3608" s="0"/>
      <c r="AW3608" s="0"/>
      <c r="AX3608" s="0"/>
      <c r="AY3608" s="0"/>
      <c r="AZ3608" s="0"/>
      <c r="BA3608" s="0"/>
      <c r="BB3608" s="0"/>
      <c r="BC3608" s="0"/>
      <c r="BD3608" s="0"/>
      <c r="BE3608" s="0"/>
      <c r="BF3608" s="0"/>
      <c r="BG3608" s="0"/>
      <c r="BH3608" s="0"/>
      <c r="BI3608" s="0"/>
      <c r="BJ3608" s="0"/>
      <c r="BK3608" s="0"/>
      <c r="BL3608" s="0"/>
      <c r="BM3608" s="0"/>
      <c r="BN3608" s="0"/>
      <c r="BO3608" s="0"/>
      <c r="BP3608" s="0"/>
      <c r="BQ3608" s="0"/>
      <c r="BR3608" s="0"/>
      <c r="BS3608" s="0"/>
      <c r="BT3608" s="0"/>
      <c r="BU3608" s="0"/>
      <c r="BV3608" s="0"/>
      <c r="BW3608" s="0"/>
      <c r="BX3608" s="0"/>
      <c r="BY3608" s="0"/>
      <c r="BZ3608" s="0"/>
      <c r="CA3608" s="0"/>
      <c r="CB3608" s="0"/>
      <c r="CC3608" s="0"/>
      <c r="CD3608" s="0"/>
      <c r="CE3608" s="0"/>
      <c r="CF3608" s="0"/>
      <c r="CG3608" s="0"/>
      <c r="CH3608" s="0"/>
      <c r="CI3608" s="0"/>
      <c r="CJ3608" s="0"/>
      <c r="CK3608" s="0"/>
      <c r="CL3608" s="0"/>
      <c r="CM3608" s="0"/>
      <c r="CN3608" s="0"/>
      <c r="CO3608" s="0"/>
      <c r="CP3608" s="0"/>
      <c r="CQ3608" s="0"/>
      <c r="CR3608" s="0"/>
      <c r="CS3608" s="0"/>
      <c r="CT3608" s="0"/>
      <c r="CU3608" s="0"/>
      <c r="CV3608" s="0"/>
      <c r="CW3608" s="0"/>
      <c r="CX3608" s="0"/>
      <c r="CY3608" s="0"/>
      <c r="CZ3608" s="0"/>
      <c r="DA3608" s="0"/>
      <c r="DB3608" s="0"/>
      <c r="DC3608" s="0"/>
      <c r="DD3608" s="0"/>
      <c r="DE3608" s="0"/>
      <c r="DF3608" s="0"/>
      <c r="DG3608" s="0"/>
      <c r="DH3608" s="0"/>
      <c r="DI3608" s="0"/>
      <c r="DJ3608" s="0"/>
      <c r="DK3608" s="0"/>
      <c r="DL3608" s="0"/>
      <c r="DM3608" s="0"/>
      <c r="DN3608" s="0"/>
      <c r="DO3608" s="0"/>
      <c r="DP3608" s="0"/>
      <c r="DQ3608" s="0"/>
      <c r="DR3608" s="0"/>
      <c r="DS3608" s="0"/>
      <c r="DT3608" s="0"/>
      <c r="DU3608" s="0"/>
      <c r="DV3608" s="0"/>
      <c r="DW3608" s="0"/>
      <c r="DX3608" s="0"/>
      <c r="DY3608" s="0"/>
      <c r="DZ3608" s="0"/>
      <c r="EA3608" s="0"/>
      <c r="EB3608" s="0"/>
      <c r="EC3608" s="0"/>
      <c r="ED3608" s="0"/>
      <c r="EE3608" s="0"/>
      <c r="EF3608" s="0"/>
      <c r="EG3608" s="0"/>
      <c r="EH3608" s="0"/>
      <c r="EI3608" s="0"/>
      <c r="EJ3608" s="0"/>
      <c r="EK3608" s="0"/>
      <c r="EL3608" s="0"/>
      <c r="EM3608" s="0"/>
      <c r="EN3608" s="0"/>
      <c r="EO3608" s="0"/>
      <c r="EP3608" s="0"/>
      <c r="EQ3608" s="0"/>
      <c r="ER3608" s="0"/>
      <c r="ES3608" s="0"/>
      <c r="ET3608" s="0"/>
      <c r="EU3608" s="0"/>
      <c r="EV3608" s="0"/>
      <c r="EW3608" s="0"/>
      <c r="EX3608" s="0"/>
      <c r="EY3608" s="0"/>
      <c r="EZ3608" s="0"/>
      <c r="FA3608" s="0"/>
      <c r="FB3608" s="0"/>
      <c r="FC3608" s="0"/>
      <c r="FD3608" s="0"/>
      <c r="FE3608" s="0"/>
      <c r="FF3608" s="0"/>
      <c r="FG3608" s="0"/>
      <c r="FH3608" s="0"/>
      <c r="FI3608" s="0"/>
      <c r="FJ3608" s="0"/>
      <c r="FK3608" s="0"/>
      <c r="FL3608" s="0"/>
      <c r="FM3608" s="0"/>
      <c r="FN3608" s="0"/>
      <c r="FO3608" s="0"/>
      <c r="FP3608" s="0"/>
      <c r="FQ3608" s="0"/>
      <c r="FR3608" s="0"/>
      <c r="FS3608" s="0"/>
      <c r="FT3608" s="0"/>
      <c r="FU3608" s="0"/>
      <c r="FV3608" s="0"/>
      <c r="FW3608" s="0"/>
      <c r="FX3608" s="0"/>
      <c r="FY3608" s="0"/>
      <c r="FZ3608" s="0"/>
      <c r="GA3608" s="0"/>
      <c r="GB3608" s="0"/>
      <c r="GC3608" s="0"/>
      <c r="GD3608" s="0"/>
      <c r="GE3608" s="0"/>
      <c r="GF3608" s="0"/>
      <c r="GG3608" s="0"/>
      <c r="GH3608" s="0"/>
      <c r="GI3608" s="0"/>
      <c r="GJ3608" s="0"/>
      <c r="GK3608" s="0"/>
      <c r="GL3608" s="0"/>
      <c r="GM3608" s="0"/>
      <c r="GN3608" s="0"/>
      <c r="GO3608" s="0"/>
      <c r="GP3608" s="0"/>
      <c r="GQ3608" s="0"/>
      <c r="GR3608" s="0"/>
      <c r="GS3608" s="0"/>
      <c r="GT3608" s="0"/>
      <c r="GU3608" s="0"/>
      <c r="GV3608" s="0"/>
      <c r="GW3608" s="0"/>
      <c r="GX3608" s="0"/>
      <c r="GY3608" s="0"/>
      <c r="GZ3608" s="0"/>
      <c r="HA3608" s="0"/>
      <c r="HB3608" s="0"/>
      <c r="HC3608" s="0"/>
      <c r="HD3608" s="0"/>
      <c r="HE3608" s="0"/>
      <c r="HF3608" s="0"/>
      <c r="HG3608" s="0"/>
      <c r="HH3608" s="0"/>
      <c r="HI3608" s="0"/>
      <c r="HJ3608" s="0"/>
      <c r="HK3608" s="0"/>
      <c r="HL3608" s="0"/>
      <c r="HM3608" s="0"/>
      <c r="HN3608" s="0"/>
      <c r="HO3608" s="0"/>
      <c r="HP3608" s="0"/>
      <c r="HQ3608" s="0"/>
      <c r="HR3608" s="0"/>
      <c r="HS3608" s="0"/>
      <c r="HT3608" s="0"/>
      <c r="HU3608" s="0"/>
      <c r="HV3608" s="0"/>
      <c r="HW3608" s="0"/>
      <c r="HX3608" s="0"/>
      <c r="HY3608" s="0"/>
      <c r="HZ3608" s="0"/>
      <c r="IA3608" s="0"/>
      <c r="IB3608" s="0"/>
      <c r="IC3608" s="0"/>
      <c r="ID3608" s="0"/>
      <c r="IE3608" s="0"/>
      <c r="IF3608" s="0"/>
      <c r="IG3608" s="0"/>
      <c r="IH3608" s="0"/>
      <c r="II3608" s="0"/>
      <c r="IJ3608" s="0"/>
      <c r="IK3608" s="0"/>
      <c r="IL3608" s="0"/>
      <c r="IM3608" s="0"/>
      <c r="IN3608" s="0"/>
      <c r="IO3608" s="0"/>
      <c r="IP3608" s="0"/>
      <c r="IQ3608" s="0"/>
      <c r="IR3608" s="0"/>
      <c r="IS3608" s="0"/>
      <c r="IT3608" s="0"/>
      <c r="IU3608" s="0"/>
      <c r="IV3608" s="0"/>
      <c r="IW3608" s="0"/>
      <c r="IX3608" s="0"/>
      <c r="IY3608" s="0"/>
      <c r="IZ3608" s="0"/>
      <c r="AMH3608" s="13"/>
    </row>
    <row r="3609" customFormat="false" ht="14.95" hidden="false" customHeight="false" outlineLevel="0" collapsed="false">
      <c r="A3609" s="16" t="n">
        <v>40503011</v>
      </c>
      <c r="B3609" s="17" t="s">
        <v>3638</v>
      </c>
      <c r="C3609" s="58"/>
      <c r="D3609" s="59"/>
      <c r="E3609" s="16" t="s">
        <v>39</v>
      </c>
      <c r="F3609" s="19" t="n">
        <f aca="false">IF(C3609="",VLOOKUP(E3609,'PORTE E UCO'!$A$5:$D$46,4,0),VLOOKUP(E3609,'PORTE E UCO'!$A$5:$D$46,4,0)*C3609)</f>
        <v>52.984668</v>
      </c>
      <c r="G3609" s="20" t="n">
        <v>17.32</v>
      </c>
      <c r="H3609" s="21" t="n">
        <f aca="false">G3609*$R$2</f>
        <v>340.74730624</v>
      </c>
      <c r="I3609" s="16" t="n">
        <v>0</v>
      </c>
      <c r="J3609" s="22" t="str">
        <f aca="false">IF(I3609&gt;=1,F3609*$J$2,"")</f>
        <v/>
      </c>
      <c r="K3609" s="22" t="str">
        <f aca="false">IF(I3609&gt;=2,F3609*$K$2,"")</f>
        <v/>
      </c>
      <c r="L3609" s="22" t="str">
        <f aca="false">IF(I3609&gt;=3,F3609*$L$2,"")</f>
        <v/>
      </c>
      <c r="M3609" s="22" t="str">
        <f aca="false">IF(I3609&gt;=4,F3609*$M$2,"")</f>
        <v/>
      </c>
      <c r="N3609" s="60" t="n">
        <v>0</v>
      </c>
      <c r="O3609" s="60" t="n">
        <v>0</v>
      </c>
      <c r="P3609" s="61" t="n">
        <v>0</v>
      </c>
      <c r="Q3609" s="62"/>
      <c r="R3609" s="38"/>
      <c r="S3609" s="25" t="n">
        <f aca="false">SUM(F3609,H3609,J3609,K3609,L3609,M3609)</f>
        <v>393.73197424</v>
      </c>
      <c r="T3609" s="25" t="n">
        <f aca="false">SUM(F3609,H3609,J3609,K3609,L3609,M3609,Q3609)</f>
        <v>393.73197424</v>
      </c>
      <c r="U3609" s="0"/>
      <c r="V3609" s="0"/>
      <c r="W3609" s="0"/>
      <c r="X3609" s="0"/>
      <c r="Y3609" s="0"/>
      <c r="Z3609" s="0"/>
      <c r="AA3609" s="0"/>
      <c r="AB3609" s="0"/>
      <c r="AC3609" s="0"/>
      <c r="AD3609" s="0"/>
      <c r="AE3609" s="0"/>
      <c r="AF3609" s="0"/>
      <c r="AG3609" s="0"/>
      <c r="AH3609" s="0"/>
      <c r="AI3609" s="0"/>
      <c r="AJ3609" s="0"/>
      <c r="AK3609" s="0"/>
      <c r="AL3609" s="0"/>
      <c r="AM3609" s="0"/>
      <c r="AN3609" s="0"/>
      <c r="AO3609" s="0"/>
      <c r="AP3609" s="0"/>
      <c r="AQ3609" s="0"/>
      <c r="AR3609" s="0"/>
      <c r="AS3609" s="0"/>
      <c r="AT3609" s="0"/>
      <c r="AU3609" s="0"/>
      <c r="AV3609" s="0"/>
      <c r="AW3609" s="0"/>
      <c r="AX3609" s="0"/>
      <c r="AY3609" s="0"/>
      <c r="AZ3609" s="0"/>
      <c r="BA3609" s="0"/>
      <c r="BB3609" s="0"/>
      <c r="BC3609" s="0"/>
      <c r="BD3609" s="0"/>
      <c r="BE3609" s="0"/>
      <c r="BF3609" s="0"/>
      <c r="BG3609" s="0"/>
      <c r="BH3609" s="0"/>
      <c r="BI3609" s="0"/>
      <c r="BJ3609" s="0"/>
      <c r="BK3609" s="0"/>
      <c r="BL3609" s="0"/>
      <c r="BM3609" s="0"/>
      <c r="BN3609" s="0"/>
      <c r="BO3609" s="0"/>
      <c r="BP3609" s="0"/>
      <c r="BQ3609" s="0"/>
      <c r="BR3609" s="0"/>
      <c r="BS3609" s="0"/>
      <c r="BT3609" s="0"/>
      <c r="BU3609" s="0"/>
      <c r="BV3609" s="0"/>
      <c r="BW3609" s="0"/>
      <c r="BX3609" s="0"/>
      <c r="BY3609" s="0"/>
      <c r="BZ3609" s="0"/>
      <c r="CA3609" s="0"/>
      <c r="CB3609" s="0"/>
      <c r="CC3609" s="0"/>
      <c r="CD3609" s="0"/>
      <c r="CE3609" s="0"/>
      <c r="CF3609" s="0"/>
      <c r="CG3609" s="0"/>
      <c r="CH3609" s="0"/>
      <c r="CI3609" s="0"/>
      <c r="CJ3609" s="0"/>
      <c r="CK3609" s="0"/>
      <c r="CL3609" s="0"/>
      <c r="CM3609" s="0"/>
      <c r="CN3609" s="0"/>
      <c r="CO3609" s="0"/>
      <c r="CP3609" s="0"/>
      <c r="CQ3609" s="0"/>
      <c r="CR3609" s="0"/>
      <c r="CS3609" s="0"/>
      <c r="CT3609" s="0"/>
      <c r="CU3609" s="0"/>
      <c r="CV3609" s="0"/>
      <c r="CW3609" s="0"/>
      <c r="CX3609" s="0"/>
      <c r="CY3609" s="0"/>
      <c r="CZ3609" s="0"/>
      <c r="DA3609" s="0"/>
      <c r="DB3609" s="0"/>
      <c r="DC3609" s="0"/>
      <c r="DD3609" s="0"/>
      <c r="DE3609" s="0"/>
      <c r="DF3609" s="0"/>
      <c r="DG3609" s="0"/>
      <c r="DH3609" s="0"/>
      <c r="DI3609" s="0"/>
      <c r="DJ3609" s="0"/>
      <c r="DK3609" s="0"/>
      <c r="DL3609" s="0"/>
      <c r="DM3609" s="0"/>
      <c r="DN3609" s="0"/>
      <c r="DO3609" s="0"/>
      <c r="DP3609" s="0"/>
      <c r="DQ3609" s="0"/>
      <c r="DR3609" s="0"/>
      <c r="DS3609" s="0"/>
      <c r="DT3609" s="0"/>
      <c r="DU3609" s="0"/>
      <c r="DV3609" s="0"/>
      <c r="DW3609" s="0"/>
      <c r="DX3609" s="0"/>
      <c r="DY3609" s="0"/>
      <c r="DZ3609" s="0"/>
      <c r="EA3609" s="0"/>
      <c r="EB3609" s="0"/>
      <c r="EC3609" s="0"/>
      <c r="ED3609" s="0"/>
      <c r="EE3609" s="0"/>
      <c r="EF3609" s="0"/>
      <c r="EG3609" s="0"/>
      <c r="EH3609" s="0"/>
      <c r="EI3609" s="0"/>
      <c r="EJ3609" s="0"/>
      <c r="EK3609" s="0"/>
      <c r="EL3609" s="0"/>
      <c r="EM3609" s="0"/>
      <c r="EN3609" s="0"/>
      <c r="EO3609" s="0"/>
      <c r="EP3609" s="0"/>
      <c r="EQ3609" s="0"/>
      <c r="ER3609" s="0"/>
      <c r="ES3609" s="0"/>
      <c r="ET3609" s="0"/>
      <c r="EU3609" s="0"/>
      <c r="EV3609" s="0"/>
      <c r="EW3609" s="0"/>
      <c r="EX3609" s="0"/>
      <c r="EY3609" s="0"/>
      <c r="EZ3609" s="0"/>
      <c r="FA3609" s="0"/>
      <c r="FB3609" s="0"/>
      <c r="FC3609" s="0"/>
      <c r="FD3609" s="0"/>
      <c r="FE3609" s="0"/>
      <c r="FF3609" s="0"/>
      <c r="FG3609" s="0"/>
      <c r="FH3609" s="0"/>
      <c r="FI3609" s="0"/>
      <c r="FJ3609" s="0"/>
      <c r="FK3609" s="0"/>
      <c r="FL3609" s="0"/>
      <c r="FM3609" s="0"/>
      <c r="FN3609" s="0"/>
      <c r="FO3609" s="0"/>
      <c r="FP3609" s="0"/>
      <c r="FQ3609" s="0"/>
      <c r="FR3609" s="0"/>
      <c r="FS3609" s="0"/>
      <c r="FT3609" s="0"/>
      <c r="FU3609" s="0"/>
      <c r="FV3609" s="0"/>
      <c r="FW3609" s="0"/>
      <c r="FX3609" s="0"/>
      <c r="FY3609" s="0"/>
      <c r="FZ3609" s="0"/>
      <c r="GA3609" s="0"/>
      <c r="GB3609" s="0"/>
      <c r="GC3609" s="0"/>
      <c r="GD3609" s="0"/>
      <c r="GE3609" s="0"/>
      <c r="GF3609" s="0"/>
      <c r="GG3609" s="0"/>
      <c r="GH3609" s="0"/>
      <c r="GI3609" s="0"/>
      <c r="GJ3609" s="0"/>
      <c r="GK3609" s="0"/>
      <c r="GL3609" s="0"/>
      <c r="GM3609" s="0"/>
      <c r="GN3609" s="0"/>
      <c r="GO3609" s="0"/>
      <c r="GP3609" s="0"/>
      <c r="GQ3609" s="0"/>
      <c r="GR3609" s="0"/>
      <c r="GS3609" s="0"/>
      <c r="GT3609" s="0"/>
      <c r="GU3609" s="0"/>
      <c r="GV3609" s="0"/>
      <c r="GW3609" s="0"/>
      <c r="GX3609" s="0"/>
      <c r="GY3609" s="0"/>
      <c r="GZ3609" s="0"/>
      <c r="HA3609" s="0"/>
      <c r="HB3609" s="0"/>
      <c r="HC3609" s="0"/>
      <c r="HD3609" s="0"/>
      <c r="HE3609" s="0"/>
      <c r="HF3609" s="0"/>
      <c r="HG3609" s="0"/>
      <c r="HH3609" s="0"/>
      <c r="HI3609" s="0"/>
      <c r="HJ3609" s="0"/>
      <c r="HK3609" s="0"/>
      <c r="HL3609" s="0"/>
      <c r="HM3609" s="0"/>
      <c r="HN3609" s="0"/>
      <c r="HO3609" s="0"/>
      <c r="HP3609" s="0"/>
      <c r="HQ3609" s="0"/>
      <c r="HR3609" s="0"/>
      <c r="HS3609" s="0"/>
      <c r="HT3609" s="0"/>
      <c r="HU3609" s="0"/>
      <c r="HV3609" s="0"/>
      <c r="HW3609" s="0"/>
      <c r="HX3609" s="0"/>
      <c r="HY3609" s="0"/>
      <c r="HZ3609" s="0"/>
      <c r="IA3609" s="0"/>
      <c r="IB3609" s="0"/>
      <c r="IC3609" s="0"/>
      <c r="ID3609" s="0"/>
      <c r="IE3609" s="0"/>
      <c r="IF3609" s="0"/>
      <c r="IG3609" s="0"/>
      <c r="IH3609" s="0"/>
      <c r="II3609" s="0"/>
      <c r="IJ3609" s="0"/>
      <c r="IK3609" s="0"/>
      <c r="IL3609" s="0"/>
      <c r="IM3609" s="0"/>
      <c r="IN3609" s="0"/>
      <c r="IO3609" s="0"/>
      <c r="IP3609" s="0"/>
      <c r="IQ3609" s="0"/>
      <c r="IR3609" s="0"/>
      <c r="IS3609" s="0"/>
      <c r="IT3609" s="0"/>
      <c r="IU3609" s="0"/>
      <c r="IV3609" s="0"/>
      <c r="IW3609" s="0"/>
      <c r="IX3609" s="0"/>
      <c r="IY3609" s="0"/>
      <c r="IZ3609" s="0"/>
      <c r="AMH3609" s="13"/>
    </row>
    <row r="3610" customFormat="false" ht="14.95" hidden="false" customHeight="false" outlineLevel="0" collapsed="false">
      <c r="A3610" s="27" t="n">
        <v>40503020</v>
      </c>
      <c r="B3610" s="28" t="s">
        <v>3639</v>
      </c>
      <c r="C3610" s="54"/>
      <c r="D3610" s="38"/>
      <c r="E3610" s="27" t="s">
        <v>22</v>
      </c>
      <c r="F3610" s="19" t="n">
        <f aca="false">IF(C3610="",VLOOKUP(E3610,'PORTE E UCO'!$A$5:$D$46,4,0),VLOOKUP(E3610,'PORTE E UCO'!$A$5:$D$46,4,0)*C3610)</f>
        <v>220.434104</v>
      </c>
      <c r="G3610" s="30" t="n">
        <v>4.824</v>
      </c>
      <c r="H3610" s="21" t="n">
        <f aca="false">G3610*$R$2</f>
        <v>94.905600768</v>
      </c>
      <c r="I3610" s="27" t="n">
        <v>0</v>
      </c>
      <c r="J3610" s="22" t="str">
        <f aca="false">IF(I3610&gt;=1,F3610*$J$2,"")</f>
        <v/>
      </c>
      <c r="K3610" s="22" t="str">
        <f aca="false">IF(I3610&gt;=2,F3610*$K$2,"")</f>
        <v/>
      </c>
      <c r="L3610" s="22" t="str">
        <f aca="false">IF(I3610&gt;=3,F3610*$L$2,"")</f>
        <v/>
      </c>
      <c r="M3610" s="22" t="str">
        <f aca="false">IF(I3610&gt;=4,F3610*$M$2,"")</f>
        <v/>
      </c>
      <c r="N3610" s="55" t="n">
        <v>0</v>
      </c>
      <c r="O3610" s="55" t="n">
        <v>0</v>
      </c>
      <c r="P3610" s="56" t="n">
        <v>0</v>
      </c>
      <c r="Q3610" s="57"/>
      <c r="R3610" s="38"/>
      <c r="S3610" s="25" t="n">
        <f aca="false">SUM(F3610,H3610,J3610,K3610,L3610,M3610)</f>
        <v>315.339704768</v>
      </c>
      <c r="T3610" s="25" t="n">
        <f aca="false">SUM(F3610,H3610,J3610,K3610,L3610,M3610,Q3610)</f>
        <v>315.339704768</v>
      </c>
      <c r="U3610" s="0"/>
      <c r="V3610" s="0"/>
      <c r="W3610" s="0"/>
      <c r="X3610" s="0"/>
      <c r="Y3610" s="0"/>
      <c r="Z3610" s="0"/>
      <c r="AA3610" s="0"/>
      <c r="AB3610" s="0"/>
      <c r="AC3610" s="0"/>
      <c r="AD3610" s="0"/>
      <c r="AE3610" s="0"/>
      <c r="AF3610" s="0"/>
      <c r="AG3610" s="0"/>
      <c r="AH3610" s="0"/>
      <c r="AI3610" s="0"/>
      <c r="AJ3610" s="0"/>
      <c r="AK3610" s="0"/>
      <c r="AL3610" s="0"/>
      <c r="AM3610" s="0"/>
      <c r="AN3610" s="0"/>
      <c r="AO3610" s="0"/>
      <c r="AP3610" s="0"/>
      <c r="AQ3610" s="0"/>
      <c r="AR3610" s="0"/>
      <c r="AS3610" s="0"/>
      <c r="AT3610" s="0"/>
      <c r="AU3610" s="0"/>
      <c r="AV3610" s="0"/>
      <c r="AW3610" s="0"/>
      <c r="AX3610" s="0"/>
      <c r="AY3610" s="0"/>
      <c r="AZ3610" s="0"/>
      <c r="BA3610" s="0"/>
      <c r="BB3610" s="0"/>
      <c r="BC3610" s="0"/>
      <c r="BD3610" s="0"/>
      <c r="BE3610" s="0"/>
      <c r="BF3610" s="0"/>
      <c r="BG3610" s="0"/>
      <c r="BH3610" s="0"/>
      <c r="BI3610" s="0"/>
      <c r="BJ3610" s="0"/>
      <c r="BK3610" s="0"/>
      <c r="BL3610" s="0"/>
      <c r="BM3610" s="0"/>
      <c r="BN3610" s="0"/>
      <c r="BO3610" s="0"/>
      <c r="BP3610" s="0"/>
      <c r="BQ3610" s="0"/>
      <c r="BR3610" s="0"/>
      <c r="BS3610" s="0"/>
      <c r="BT3610" s="0"/>
      <c r="BU3610" s="0"/>
      <c r="BV3610" s="0"/>
      <c r="BW3610" s="0"/>
      <c r="BX3610" s="0"/>
      <c r="BY3610" s="0"/>
      <c r="BZ3610" s="0"/>
      <c r="CA3610" s="0"/>
      <c r="CB3610" s="0"/>
      <c r="CC3610" s="0"/>
      <c r="CD3610" s="0"/>
      <c r="CE3610" s="0"/>
      <c r="CF3610" s="0"/>
      <c r="CG3610" s="0"/>
      <c r="CH3610" s="0"/>
      <c r="CI3610" s="0"/>
      <c r="CJ3610" s="0"/>
      <c r="CK3610" s="0"/>
      <c r="CL3610" s="0"/>
      <c r="CM3610" s="0"/>
      <c r="CN3610" s="0"/>
      <c r="CO3610" s="0"/>
      <c r="CP3610" s="0"/>
      <c r="CQ3610" s="0"/>
      <c r="CR3610" s="0"/>
      <c r="CS3610" s="0"/>
      <c r="CT3610" s="0"/>
      <c r="CU3610" s="0"/>
      <c r="CV3610" s="0"/>
      <c r="CW3610" s="0"/>
      <c r="CX3610" s="0"/>
      <c r="CY3610" s="0"/>
      <c r="CZ3610" s="0"/>
      <c r="DA3610" s="0"/>
      <c r="DB3610" s="0"/>
      <c r="DC3610" s="0"/>
      <c r="DD3610" s="0"/>
      <c r="DE3610" s="0"/>
      <c r="DF3610" s="0"/>
      <c r="DG3610" s="0"/>
      <c r="DH3610" s="0"/>
      <c r="DI3610" s="0"/>
      <c r="DJ3610" s="0"/>
      <c r="DK3610" s="0"/>
      <c r="DL3610" s="0"/>
      <c r="DM3610" s="0"/>
      <c r="DN3610" s="0"/>
      <c r="DO3610" s="0"/>
      <c r="DP3610" s="0"/>
      <c r="DQ3610" s="0"/>
      <c r="DR3610" s="0"/>
      <c r="DS3610" s="0"/>
      <c r="DT3610" s="0"/>
      <c r="DU3610" s="0"/>
      <c r="DV3610" s="0"/>
      <c r="DW3610" s="0"/>
      <c r="DX3610" s="0"/>
      <c r="DY3610" s="0"/>
      <c r="DZ3610" s="0"/>
      <c r="EA3610" s="0"/>
      <c r="EB3610" s="0"/>
      <c r="EC3610" s="0"/>
      <c r="ED3610" s="0"/>
      <c r="EE3610" s="0"/>
      <c r="EF3610" s="0"/>
      <c r="EG3610" s="0"/>
      <c r="EH3610" s="0"/>
      <c r="EI3610" s="0"/>
      <c r="EJ3610" s="0"/>
      <c r="EK3610" s="0"/>
      <c r="EL3610" s="0"/>
      <c r="EM3610" s="0"/>
      <c r="EN3610" s="0"/>
      <c r="EO3610" s="0"/>
      <c r="EP3610" s="0"/>
      <c r="EQ3610" s="0"/>
      <c r="ER3610" s="0"/>
      <c r="ES3610" s="0"/>
      <c r="ET3610" s="0"/>
      <c r="EU3610" s="0"/>
      <c r="EV3610" s="0"/>
      <c r="EW3610" s="0"/>
      <c r="EX3610" s="0"/>
      <c r="EY3610" s="0"/>
      <c r="EZ3610" s="0"/>
      <c r="FA3610" s="0"/>
      <c r="FB3610" s="0"/>
      <c r="FC3610" s="0"/>
      <c r="FD3610" s="0"/>
      <c r="FE3610" s="0"/>
      <c r="FF3610" s="0"/>
      <c r="FG3610" s="0"/>
      <c r="FH3610" s="0"/>
      <c r="FI3610" s="0"/>
      <c r="FJ3610" s="0"/>
      <c r="FK3610" s="0"/>
      <c r="FL3610" s="0"/>
      <c r="FM3610" s="0"/>
      <c r="FN3610" s="0"/>
      <c r="FO3610" s="0"/>
      <c r="FP3610" s="0"/>
      <c r="FQ3610" s="0"/>
      <c r="FR3610" s="0"/>
      <c r="FS3610" s="0"/>
      <c r="FT3610" s="0"/>
      <c r="FU3610" s="0"/>
      <c r="FV3610" s="0"/>
      <c r="FW3610" s="0"/>
      <c r="FX3610" s="0"/>
      <c r="FY3610" s="0"/>
      <c r="FZ3610" s="0"/>
      <c r="GA3610" s="0"/>
      <c r="GB3610" s="0"/>
      <c r="GC3610" s="0"/>
      <c r="GD3610" s="0"/>
      <c r="GE3610" s="0"/>
      <c r="GF3610" s="0"/>
      <c r="GG3610" s="0"/>
      <c r="GH3610" s="0"/>
      <c r="GI3610" s="0"/>
      <c r="GJ3610" s="0"/>
      <c r="GK3610" s="0"/>
      <c r="GL3610" s="0"/>
      <c r="GM3610" s="0"/>
      <c r="GN3610" s="0"/>
      <c r="GO3610" s="0"/>
      <c r="GP3610" s="0"/>
      <c r="GQ3610" s="0"/>
      <c r="GR3610" s="0"/>
      <c r="GS3610" s="0"/>
      <c r="GT3610" s="0"/>
      <c r="GU3610" s="0"/>
      <c r="GV3610" s="0"/>
      <c r="GW3610" s="0"/>
      <c r="GX3610" s="0"/>
      <c r="GY3610" s="0"/>
      <c r="GZ3610" s="0"/>
      <c r="HA3610" s="0"/>
      <c r="HB3610" s="0"/>
      <c r="HC3610" s="0"/>
      <c r="HD3610" s="0"/>
      <c r="HE3610" s="0"/>
      <c r="HF3610" s="0"/>
      <c r="HG3610" s="0"/>
      <c r="HH3610" s="0"/>
      <c r="HI3610" s="0"/>
      <c r="HJ3610" s="0"/>
      <c r="HK3610" s="0"/>
      <c r="HL3610" s="0"/>
      <c r="HM3610" s="0"/>
      <c r="HN3610" s="0"/>
      <c r="HO3610" s="0"/>
      <c r="HP3610" s="0"/>
      <c r="HQ3610" s="0"/>
      <c r="HR3610" s="0"/>
      <c r="HS3610" s="0"/>
      <c r="HT3610" s="0"/>
      <c r="HU3610" s="0"/>
      <c r="HV3610" s="0"/>
      <c r="HW3610" s="0"/>
      <c r="HX3610" s="0"/>
      <c r="HY3610" s="0"/>
      <c r="HZ3610" s="0"/>
      <c r="IA3610" s="0"/>
      <c r="IB3610" s="0"/>
      <c r="IC3610" s="0"/>
      <c r="ID3610" s="0"/>
      <c r="IE3610" s="0"/>
      <c r="IF3610" s="0"/>
      <c r="IG3610" s="0"/>
      <c r="IH3610" s="0"/>
      <c r="II3610" s="0"/>
      <c r="IJ3610" s="0"/>
      <c r="IK3610" s="0"/>
      <c r="IL3610" s="0"/>
      <c r="IM3610" s="0"/>
      <c r="IN3610" s="0"/>
      <c r="IO3610" s="0"/>
      <c r="IP3610" s="0"/>
      <c r="IQ3610" s="0"/>
      <c r="IR3610" s="0"/>
      <c r="IS3610" s="0"/>
      <c r="IT3610" s="0"/>
      <c r="IU3610" s="0"/>
      <c r="IV3610" s="0"/>
      <c r="IW3610" s="0"/>
      <c r="IX3610" s="0"/>
      <c r="IY3610" s="0"/>
      <c r="IZ3610" s="0"/>
      <c r="AMH3610" s="13"/>
    </row>
    <row r="3611" customFormat="false" ht="14.95" hidden="false" customHeight="false" outlineLevel="0" collapsed="false">
      <c r="A3611" s="16" t="n">
        <v>40503160</v>
      </c>
      <c r="B3611" s="17" t="s">
        <v>3640</v>
      </c>
      <c r="C3611" s="58"/>
      <c r="D3611" s="59"/>
      <c r="E3611" s="16" t="s">
        <v>26</v>
      </c>
      <c r="F3611" s="19" t="n">
        <f aca="false">IF(C3611="",VLOOKUP(E3611,'PORTE E UCO'!$A$5:$D$46,4,0),VLOOKUP(E3611,'PORTE E UCO'!$A$5:$D$46,4,0)*C3611)</f>
        <v>324.442174</v>
      </c>
      <c r="G3611" s="20" t="n">
        <v>20.88</v>
      </c>
      <c r="H3611" s="21" t="n">
        <f aca="false">G3611*$R$2</f>
        <v>410.78543616</v>
      </c>
      <c r="I3611" s="16" t="n">
        <v>0</v>
      </c>
      <c r="J3611" s="22" t="str">
        <f aca="false">IF(I3611&gt;=1,F3611*$J$2,"")</f>
        <v/>
      </c>
      <c r="K3611" s="22" t="str">
        <f aca="false">IF(I3611&gt;=2,F3611*$K$2,"")</f>
        <v/>
      </c>
      <c r="L3611" s="22" t="str">
        <f aca="false">IF(I3611&gt;=3,F3611*$L$2,"")</f>
        <v/>
      </c>
      <c r="M3611" s="22" t="str">
        <f aca="false">IF(I3611&gt;=4,F3611*$M$2,"")</f>
        <v/>
      </c>
      <c r="N3611" s="60" t="n">
        <v>0</v>
      </c>
      <c r="O3611" s="60" t="n">
        <v>0</v>
      </c>
      <c r="P3611" s="61" t="n">
        <v>0</v>
      </c>
      <c r="Q3611" s="62"/>
      <c r="R3611" s="38"/>
      <c r="S3611" s="25" t="n">
        <f aca="false">SUM(F3611,H3611,J3611,K3611,L3611,M3611)</f>
        <v>735.22761016</v>
      </c>
      <c r="T3611" s="25" t="n">
        <f aca="false">SUM(F3611,H3611,J3611,K3611,L3611,M3611,Q3611)</f>
        <v>735.22761016</v>
      </c>
      <c r="U3611" s="0"/>
      <c r="V3611" s="0"/>
      <c r="W3611" s="0"/>
      <c r="X3611" s="0"/>
      <c r="Y3611" s="0"/>
      <c r="Z3611" s="0"/>
      <c r="AA3611" s="0"/>
      <c r="AB3611" s="0"/>
      <c r="AC3611" s="0"/>
      <c r="AD3611" s="0"/>
      <c r="AE3611" s="0"/>
      <c r="AF3611" s="0"/>
      <c r="AG3611" s="0"/>
      <c r="AH3611" s="0"/>
      <c r="AI3611" s="0"/>
      <c r="AJ3611" s="0"/>
      <c r="AK3611" s="0"/>
      <c r="AL3611" s="0"/>
      <c r="AM3611" s="0"/>
      <c r="AN3611" s="0"/>
      <c r="AO3611" s="0"/>
      <c r="AP3611" s="0"/>
      <c r="AQ3611" s="0"/>
      <c r="AR3611" s="0"/>
      <c r="AS3611" s="0"/>
      <c r="AT3611" s="0"/>
      <c r="AU3611" s="0"/>
      <c r="AV3611" s="0"/>
      <c r="AW3611" s="0"/>
      <c r="AX3611" s="0"/>
      <c r="AY3611" s="0"/>
      <c r="AZ3611" s="0"/>
      <c r="BA3611" s="0"/>
      <c r="BB3611" s="0"/>
      <c r="BC3611" s="0"/>
      <c r="BD3611" s="0"/>
      <c r="BE3611" s="0"/>
      <c r="BF3611" s="0"/>
      <c r="BG3611" s="0"/>
      <c r="BH3611" s="0"/>
      <c r="BI3611" s="0"/>
      <c r="BJ3611" s="0"/>
      <c r="BK3611" s="0"/>
      <c r="BL3611" s="0"/>
      <c r="BM3611" s="0"/>
      <c r="BN3611" s="0"/>
      <c r="BO3611" s="0"/>
      <c r="BP3611" s="0"/>
      <c r="BQ3611" s="0"/>
      <c r="BR3611" s="0"/>
      <c r="BS3611" s="0"/>
      <c r="BT3611" s="0"/>
      <c r="BU3611" s="0"/>
      <c r="BV3611" s="0"/>
      <c r="BW3611" s="0"/>
      <c r="BX3611" s="0"/>
      <c r="BY3611" s="0"/>
      <c r="BZ3611" s="0"/>
      <c r="CA3611" s="0"/>
      <c r="CB3611" s="0"/>
      <c r="CC3611" s="0"/>
      <c r="CD3611" s="0"/>
      <c r="CE3611" s="0"/>
      <c r="CF3611" s="0"/>
      <c r="CG3611" s="0"/>
      <c r="CH3611" s="0"/>
      <c r="CI3611" s="0"/>
      <c r="CJ3611" s="0"/>
      <c r="CK3611" s="0"/>
      <c r="CL3611" s="0"/>
      <c r="CM3611" s="0"/>
      <c r="CN3611" s="0"/>
      <c r="CO3611" s="0"/>
      <c r="CP3611" s="0"/>
      <c r="CQ3611" s="0"/>
      <c r="CR3611" s="0"/>
      <c r="CS3611" s="0"/>
      <c r="CT3611" s="0"/>
      <c r="CU3611" s="0"/>
      <c r="CV3611" s="0"/>
      <c r="CW3611" s="0"/>
      <c r="CX3611" s="0"/>
      <c r="CY3611" s="0"/>
      <c r="CZ3611" s="0"/>
      <c r="DA3611" s="0"/>
      <c r="DB3611" s="0"/>
      <c r="DC3611" s="0"/>
      <c r="DD3611" s="0"/>
      <c r="DE3611" s="0"/>
      <c r="DF3611" s="0"/>
      <c r="DG3611" s="0"/>
      <c r="DH3611" s="0"/>
      <c r="DI3611" s="0"/>
      <c r="DJ3611" s="0"/>
      <c r="DK3611" s="0"/>
      <c r="DL3611" s="0"/>
      <c r="DM3611" s="0"/>
      <c r="DN3611" s="0"/>
      <c r="DO3611" s="0"/>
      <c r="DP3611" s="0"/>
      <c r="DQ3611" s="0"/>
      <c r="DR3611" s="0"/>
      <c r="DS3611" s="0"/>
      <c r="DT3611" s="0"/>
      <c r="DU3611" s="0"/>
      <c r="DV3611" s="0"/>
      <c r="DW3611" s="0"/>
      <c r="DX3611" s="0"/>
      <c r="DY3611" s="0"/>
      <c r="DZ3611" s="0"/>
      <c r="EA3611" s="0"/>
      <c r="EB3611" s="0"/>
      <c r="EC3611" s="0"/>
      <c r="ED3611" s="0"/>
      <c r="EE3611" s="0"/>
      <c r="EF3611" s="0"/>
      <c r="EG3611" s="0"/>
      <c r="EH3611" s="0"/>
      <c r="EI3611" s="0"/>
      <c r="EJ3611" s="0"/>
      <c r="EK3611" s="0"/>
      <c r="EL3611" s="0"/>
      <c r="EM3611" s="0"/>
      <c r="EN3611" s="0"/>
      <c r="EO3611" s="0"/>
      <c r="EP3611" s="0"/>
      <c r="EQ3611" s="0"/>
      <c r="ER3611" s="0"/>
      <c r="ES3611" s="0"/>
      <c r="ET3611" s="0"/>
      <c r="EU3611" s="0"/>
      <c r="EV3611" s="0"/>
      <c r="EW3611" s="0"/>
      <c r="EX3611" s="0"/>
      <c r="EY3611" s="0"/>
      <c r="EZ3611" s="0"/>
      <c r="FA3611" s="0"/>
      <c r="FB3611" s="0"/>
      <c r="FC3611" s="0"/>
      <c r="FD3611" s="0"/>
      <c r="FE3611" s="0"/>
      <c r="FF3611" s="0"/>
      <c r="FG3611" s="0"/>
      <c r="FH3611" s="0"/>
      <c r="FI3611" s="0"/>
      <c r="FJ3611" s="0"/>
      <c r="FK3611" s="0"/>
      <c r="FL3611" s="0"/>
      <c r="FM3611" s="0"/>
      <c r="FN3611" s="0"/>
      <c r="FO3611" s="0"/>
      <c r="FP3611" s="0"/>
      <c r="FQ3611" s="0"/>
      <c r="FR3611" s="0"/>
      <c r="FS3611" s="0"/>
      <c r="FT3611" s="0"/>
      <c r="FU3611" s="0"/>
      <c r="FV3611" s="0"/>
      <c r="FW3611" s="0"/>
      <c r="FX3611" s="0"/>
      <c r="FY3611" s="0"/>
      <c r="FZ3611" s="0"/>
      <c r="GA3611" s="0"/>
      <c r="GB3611" s="0"/>
      <c r="GC3611" s="0"/>
      <c r="GD3611" s="0"/>
      <c r="GE3611" s="0"/>
      <c r="GF3611" s="0"/>
      <c r="GG3611" s="0"/>
      <c r="GH3611" s="0"/>
      <c r="GI3611" s="0"/>
      <c r="GJ3611" s="0"/>
      <c r="GK3611" s="0"/>
      <c r="GL3611" s="0"/>
      <c r="GM3611" s="0"/>
      <c r="GN3611" s="0"/>
      <c r="GO3611" s="0"/>
      <c r="GP3611" s="0"/>
      <c r="GQ3611" s="0"/>
      <c r="GR3611" s="0"/>
      <c r="GS3611" s="0"/>
      <c r="GT3611" s="0"/>
      <c r="GU3611" s="0"/>
      <c r="GV3611" s="0"/>
      <c r="GW3611" s="0"/>
      <c r="GX3611" s="0"/>
      <c r="GY3611" s="0"/>
      <c r="GZ3611" s="0"/>
      <c r="HA3611" s="0"/>
      <c r="HB3611" s="0"/>
      <c r="HC3611" s="0"/>
      <c r="HD3611" s="0"/>
      <c r="HE3611" s="0"/>
      <c r="HF3611" s="0"/>
      <c r="HG3611" s="0"/>
      <c r="HH3611" s="0"/>
      <c r="HI3611" s="0"/>
      <c r="HJ3611" s="0"/>
      <c r="HK3611" s="0"/>
      <c r="HL3611" s="0"/>
      <c r="HM3611" s="0"/>
      <c r="HN3611" s="0"/>
      <c r="HO3611" s="0"/>
      <c r="HP3611" s="0"/>
      <c r="HQ3611" s="0"/>
      <c r="HR3611" s="0"/>
      <c r="HS3611" s="0"/>
      <c r="HT3611" s="0"/>
      <c r="HU3611" s="0"/>
      <c r="HV3611" s="0"/>
      <c r="HW3611" s="0"/>
      <c r="HX3611" s="0"/>
      <c r="HY3611" s="0"/>
      <c r="HZ3611" s="0"/>
      <c r="IA3611" s="0"/>
      <c r="IB3611" s="0"/>
      <c r="IC3611" s="0"/>
      <c r="ID3611" s="0"/>
      <c r="IE3611" s="0"/>
      <c r="IF3611" s="0"/>
      <c r="IG3611" s="0"/>
      <c r="IH3611" s="0"/>
      <c r="II3611" s="0"/>
      <c r="IJ3611" s="0"/>
      <c r="IK3611" s="0"/>
      <c r="IL3611" s="0"/>
      <c r="IM3611" s="0"/>
      <c r="IN3611" s="0"/>
      <c r="IO3611" s="0"/>
      <c r="IP3611" s="0"/>
      <c r="IQ3611" s="0"/>
      <c r="IR3611" s="0"/>
      <c r="IS3611" s="0"/>
      <c r="IT3611" s="0"/>
      <c r="IU3611" s="0"/>
      <c r="IV3611" s="0"/>
      <c r="IW3611" s="0"/>
      <c r="IX3611" s="0"/>
      <c r="IY3611" s="0"/>
      <c r="IZ3611" s="0"/>
      <c r="AMH3611" s="13"/>
    </row>
    <row r="3612" customFormat="false" ht="13.8" hidden="false" customHeight="false" outlineLevel="0" collapsed="false">
      <c r="A3612" s="27" t="n">
        <v>40503046</v>
      </c>
      <c r="B3612" s="28" t="s">
        <v>3641</v>
      </c>
      <c r="C3612" s="54"/>
      <c r="D3612" s="38"/>
      <c r="E3612" s="27" t="s">
        <v>39</v>
      </c>
      <c r="F3612" s="19" t="n">
        <f aca="false">IF(C3612="",VLOOKUP(E3612,'PORTE E UCO'!$A$5:$D$46,4,0),VLOOKUP(E3612,'PORTE E UCO'!$A$5:$D$46,4,0)*C3612)</f>
        <v>52.984668</v>
      </c>
      <c r="G3612" s="30" t="n">
        <v>4.848</v>
      </c>
      <c r="H3612" s="21" t="n">
        <f aca="false">G3612*$R$2</f>
        <v>95.377767936</v>
      </c>
      <c r="I3612" s="27" t="n">
        <v>0</v>
      </c>
      <c r="J3612" s="22" t="str">
        <f aca="false">IF(I3612&gt;=1,F3612*$J$2,"")</f>
        <v/>
      </c>
      <c r="K3612" s="22" t="str">
        <f aca="false">IF(I3612&gt;=2,F3612*$K$2,"")</f>
        <v/>
      </c>
      <c r="L3612" s="22" t="str">
        <f aca="false">IF(I3612&gt;=3,F3612*$L$2,"")</f>
        <v/>
      </c>
      <c r="M3612" s="22" t="str">
        <f aca="false">IF(I3612&gt;=4,F3612*$M$2,"")</f>
        <v/>
      </c>
      <c r="N3612" s="55" t="n">
        <v>0</v>
      </c>
      <c r="O3612" s="55" t="n">
        <v>0</v>
      </c>
      <c r="P3612" s="56" t="n">
        <v>0</v>
      </c>
      <c r="Q3612" s="57"/>
      <c r="R3612" s="38"/>
      <c r="S3612" s="25" t="n">
        <f aca="false">SUM(F3612,H3612,J3612,K3612,L3612,M3612)</f>
        <v>148.362435936</v>
      </c>
      <c r="T3612" s="25" t="n">
        <f aca="false">SUM(F3612,H3612,J3612,K3612,L3612,M3612,Q3612)</f>
        <v>148.362435936</v>
      </c>
      <c r="U3612" s="0"/>
      <c r="V3612" s="0"/>
      <c r="W3612" s="0"/>
      <c r="X3612" s="0"/>
      <c r="Y3612" s="0"/>
      <c r="Z3612" s="0"/>
      <c r="AA3612" s="0"/>
      <c r="AB3612" s="0"/>
      <c r="AC3612" s="0"/>
      <c r="AD3612" s="0"/>
      <c r="AE3612" s="0"/>
      <c r="AF3612" s="0"/>
      <c r="AG3612" s="0"/>
      <c r="AH3612" s="0"/>
      <c r="AI3612" s="0"/>
      <c r="AJ3612" s="0"/>
      <c r="AK3612" s="0"/>
      <c r="AL3612" s="0"/>
      <c r="AM3612" s="0"/>
      <c r="AN3612" s="0"/>
      <c r="AO3612" s="0"/>
      <c r="AP3612" s="0"/>
      <c r="AQ3612" s="0"/>
      <c r="AR3612" s="0"/>
      <c r="AS3612" s="0"/>
      <c r="AT3612" s="0"/>
      <c r="AU3612" s="0"/>
      <c r="AV3612" s="0"/>
      <c r="AW3612" s="0"/>
      <c r="AX3612" s="0"/>
      <c r="AY3612" s="0"/>
      <c r="AZ3612" s="0"/>
      <c r="BA3612" s="0"/>
      <c r="BB3612" s="0"/>
      <c r="BC3612" s="0"/>
      <c r="BD3612" s="0"/>
      <c r="BE3612" s="0"/>
      <c r="BF3612" s="0"/>
      <c r="BG3612" s="0"/>
      <c r="BH3612" s="0"/>
      <c r="BI3612" s="0"/>
      <c r="BJ3612" s="0"/>
      <c r="BK3612" s="0"/>
      <c r="BL3612" s="0"/>
      <c r="BM3612" s="0"/>
      <c r="BN3612" s="0"/>
      <c r="BO3612" s="0"/>
      <c r="BP3612" s="0"/>
      <c r="BQ3612" s="0"/>
      <c r="BR3612" s="0"/>
      <c r="BS3612" s="0"/>
      <c r="BT3612" s="0"/>
      <c r="BU3612" s="0"/>
      <c r="BV3612" s="0"/>
      <c r="BW3612" s="0"/>
      <c r="BX3612" s="0"/>
      <c r="BY3612" s="0"/>
      <c r="BZ3612" s="0"/>
      <c r="CA3612" s="0"/>
      <c r="CB3612" s="0"/>
      <c r="CC3612" s="0"/>
      <c r="CD3612" s="0"/>
      <c r="CE3612" s="0"/>
      <c r="CF3612" s="0"/>
      <c r="CG3612" s="0"/>
      <c r="CH3612" s="0"/>
      <c r="CI3612" s="0"/>
      <c r="CJ3612" s="0"/>
      <c r="CK3612" s="0"/>
      <c r="CL3612" s="0"/>
      <c r="CM3612" s="0"/>
      <c r="CN3612" s="0"/>
      <c r="CO3612" s="0"/>
      <c r="CP3612" s="0"/>
      <c r="CQ3612" s="0"/>
      <c r="CR3612" s="0"/>
      <c r="CS3612" s="0"/>
      <c r="CT3612" s="0"/>
      <c r="CU3612" s="0"/>
      <c r="CV3612" s="0"/>
      <c r="CW3612" s="0"/>
      <c r="CX3612" s="0"/>
      <c r="CY3612" s="0"/>
      <c r="CZ3612" s="0"/>
      <c r="DA3612" s="0"/>
      <c r="DB3612" s="0"/>
      <c r="DC3612" s="0"/>
      <c r="DD3612" s="0"/>
      <c r="DE3612" s="0"/>
      <c r="DF3612" s="0"/>
      <c r="DG3612" s="0"/>
      <c r="DH3612" s="0"/>
      <c r="DI3612" s="0"/>
      <c r="DJ3612" s="0"/>
      <c r="DK3612" s="0"/>
      <c r="DL3612" s="0"/>
      <c r="DM3612" s="0"/>
      <c r="DN3612" s="0"/>
      <c r="DO3612" s="0"/>
      <c r="DP3612" s="0"/>
      <c r="DQ3612" s="0"/>
      <c r="DR3612" s="0"/>
      <c r="DS3612" s="0"/>
      <c r="DT3612" s="0"/>
      <c r="DU3612" s="0"/>
      <c r="DV3612" s="0"/>
      <c r="DW3612" s="0"/>
      <c r="DX3612" s="0"/>
      <c r="DY3612" s="0"/>
      <c r="DZ3612" s="0"/>
      <c r="EA3612" s="0"/>
      <c r="EB3612" s="0"/>
      <c r="EC3612" s="0"/>
      <c r="ED3612" s="0"/>
      <c r="EE3612" s="0"/>
      <c r="EF3612" s="0"/>
      <c r="EG3612" s="0"/>
      <c r="EH3612" s="0"/>
      <c r="EI3612" s="0"/>
      <c r="EJ3612" s="0"/>
      <c r="EK3612" s="0"/>
      <c r="EL3612" s="0"/>
      <c r="EM3612" s="0"/>
      <c r="EN3612" s="0"/>
      <c r="EO3612" s="0"/>
      <c r="EP3612" s="0"/>
      <c r="EQ3612" s="0"/>
      <c r="ER3612" s="0"/>
      <c r="ES3612" s="0"/>
      <c r="ET3612" s="0"/>
      <c r="EU3612" s="0"/>
      <c r="EV3612" s="0"/>
      <c r="EW3612" s="0"/>
      <c r="EX3612" s="0"/>
      <c r="EY3612" s="0"/>
      <c r="EZ3612" s="0"/>
      <c r="FA3612" s="0"/>
      <c r="FB3612" s="0"/>
      <c r="FC3612" s="0"/>
      <c r="FD3612" s="0"/>
      <c r="FE3612" s="0"/>
      <c r="FF3612" s="0"/>
      <c r="FG3612" s="0"/>
      <c r="FH3612" s="0"/>
      <c r="FI3612" s="0"/>
      <c r="FJ3612" s="0"/>
      <c r="FK3612" s="0"/>
      <c r="FL3612" s="0"/>
      <c r="FM3612" s="0"/>
      <c r="FN3612" s="0"/>
      <c r="FO3612" s="0"/>
      <c r="FP3612" s="0"/>
      <c r="FQ3612" s="0"/>
      <c r="FR3612" s="0"/>
      <c r="FS3612" s="0"/>
      <c r="FT3612" s="0"/>
      <c r="FU3612" s="0"/>
      <c r="FV3612" s="0"/>
      <c r="FW3612" s="0"/>
      <c r="FX3612" s="0"/>
      <c r="FY3612" s="0"/>
      <c r="FZ3612" s="0"/>
      <c r="GA3612" s="0"/>
      <c r="GB3612" s="0"/>
      <c r="GC3612" s="0"/>
      <c r="GD3612" s="0"/>
      <c r="GE3612" s="0"/>
      <c r="GF3612" s="0"/>
      <c r="GG3612" s="0"/>
      <c r="GH3612" s="0"/>
      <c r="GI3612" s="0"/>
      <c r="GJ3612" s="0"/>
      <c r="GK3612" s="0"/>
      <c r="GL3612" s="0"/>
      <c r="GM3612" s="0"/>
      <c r="GN3612" s="0"/>
      <c r="GO3612" s="0"/>
      <c r="GP3612" s="0"/>
      <c r="GQ3612" s="0"/>
      <c r="GR3612" s="0"/>
      <c r="GS3612" s="0"/>
      <c r="GT3612" s="0"/>
      <c r="GU3612" s="0"/>
      <c r="GV3612" s="0"/>
      <c r="GW3612" s="0"/>
      <c r="GX3612" s="0"/>
      <c r="GY3612" s="0"/>
      <c r="GZ3612" s="0"/>
      <c r="HA3612" s="0"/>
      <c r="HB3612" s="0"/>
      <c r="HC3612" s="0"/>
      <c r="HD3612" s="0"/>
      <c r="HE3612" s="0"/>
      <c r="HF3612" s="0"/>
      <c r="HG3612" s="0"/>
      <c r="HH3612" s="0"/>
      <c r="HI3612" s="0"/>
      <c r="HJ3612" s="0"/>
      <c r="HK3612" s="0"/>
      <c r="HL3612" s="0"/>
      <c r="HM3612" s="0"/>
      <c r="HN3612" s="0"/>
      <c r="HO3612" s="0"/>
      <c r="HP3612" s="0"/>
      <c r="HQ3612" s="0"/>
      <c r="HR3612" s="0"/>
      <c r="HS3612" s="0"/>
      <c r="HT3612" s="0"/>
      <c r="HU3612" s="0"/>
      <c r="HV3612" s="0"/>
      <c r="HW3612" s="0"/>
      <c r="HX3612" s="0"/>
      <c r="HY3612" s="0"/>
      <c r="HZ3612" s="0"/>
      <c r="IA3612" s="0"/>
      <c r="IB3612" s="0"/>
      <c r="IC3612" s="0"/>
      <c r="ID3612" s="0"/>
      <c r="IE3612" s="0"/>
      <c r="IF3612" s="0"/>
      <c r="IG3612" s="0"/>
      <c r="IH3612" s="0"/>
      <c r="II3612" s="0"/>
      <c r="IJ3612" s="0"/>
      <c r="IK3612" s="0"/>
      <c r="IL3612" s="0"/>
      <c r="IM3612" s="0"/>
      <c r="IN3612" s="0"/>
      <c r="IO3612" s="0"/>
      <c r="IP3612" s="0"/>
      <c r="IQ3612" s="0"/>
      <c r="IR3612" s="0"/>
      <c r="IS3612" s="0"/>
      <c r="IT3612" s="0"/>
      <c r="IU3612" s="0"/>
      <c r="IV3612" s="0"/>
      <c r="IW3612" s="0"/>
      <c r="IX3612" s="0"/>
      <c r="IY3612" s="0"/>
      <c r="IZ3612" s="0"/>
      <c r="AMH3612" s="13"/>
    </row>
    <row r="3613" customFormat="false" ht="13.8" hidden="false" customHeight="false" outlineLevel="0" collapsed="false">
      <c r="A3613" s="16" t="n">
        <v>40503054</v>
      </c>
      <c r="B3613" s="17" t="s">
        <v>3642</v>
      </c>
      <c r="C3613" s="58"/>
      <c r="D3613" s="59"/>
      <c r="E3613" s="16" t="s">
        <v>39</v>
      </c>
      <c r="F3613" s="19" t="n">
        <f aca="false">IF(C3613="",VLOOKUP(E3613,'PORTE E UCO'!$A$5:$D$46,4,0),VLOOKUP(E3613,'PORTE E UCO'!$A$5:$D$46,4,0)*C3613)</f>
        <v>52.984668</v>
      </c>
      <c r="G3613" s="20" t="n">
        <v>22.256</v>
      </c>
      <c r="H3613" s="21" t="n">
        <f aca="false">G3613*$R$2</f>
        <v>437.856353792</v>
      </c>
      <c r="I3613" s="16" t="n">
        <v>0</v>
      </c>
      <c r="J3613" s="22" t="str">
        <f aca="false">IF(I3613&gt;=1,F3613*$J$2,"")</f>
        <v/>
      </c>
      <c r="K3613" s="22" t="str">
        <f aca="false">IF(I3613&gt;=2,F3613*$K$2,"")</f>
        <v/>
      </c>
      <c r="L3613" s="22" t="str">
        <f aca="false">IF(I3613&gt;=3,F3613*$L$2,"")</f>
        <v/>
      </c>
      <c r="M3613" s="22" t="str">
        <f aca="false">IF(I3613&gt;=4,F3613*$M$2,"")</f>
        <v/>
      </c>
      <c r="N3613" s="60" t="n">
        <v>0</v>
      </c>
      <c r="O3613" s="60" t="n">
        <v>0</v>
      </c>
      <c r="P3613" s="61" t="n">
        <v>0</v>
      </c>
      <c r="Q3613" s="62"/>
      <c r="R3613" s="38"/>
      <c r="S3613" s="25" t="n">
        <f aca="false">SUM(F3613,H3613,J3613,K3613,L3613,M3613)</f>
        <v>490.841021792</v>
      </c>
      <c r="T3613" s="25" t="n">
        <f aca="false">SUM(F3613,H3613,J3613,K3613,L3613,M3613,Q3613)</f>
        <v>490.841021792</v>
      </c>
      <c r="U3613" s="0"/>
      <c r="V3613" s="0"/>
      <c r="W3613" s="0"/>
      <c r="X3613" s="0"/>
      <c r="Y3613" s="0"/>
      <c r="Z3613" s="0"/>
      <c r="AA3613" s="0"/>
      <c r="AB3613" s="0"/>
      <c r="AC3613" s="0"/>
      <c r="AD3613" s="0"/>
      <c r="AE3613" s="0"/>
      <c r="AF3613" s="0"/>
      <c r="AG3613" s="0"/>
      <c r="AH3613" s="0"/>
      <c r="AI3613" s="0"/>
      <c r="AJ3613" s="0"/>
      <c r="AK3613" s="0"/>
      <c r="AL3613" s="0"/>
      <c r="AM3613" s="0"/>
      <c r="AN3613" s="0"/>
      <c r="AO3613" s="0"/>
      <c r="AP3613" s="0"/>
      <c r="AQ3613" s="0"/>
      <c r="AR3613" s="0"/>
      <c r="AS3613" s="0"/>
      <c r="AT3613" s="0"/>
      <c r="AU3613" s="0"/>
      <c r="AV3613" s="0"/>
      <c r="AW3613" s="0"/>
      <c r="AX3613" s="0"/>
      <c r="AY3613" s="0"/>
      <c r="AZ3613" s="0"/>
      <c r="BA3613" s="0"/>
      <c r="BB3613" s="0"/>
      <c r="BC3613" s="0"/>
      <c r="BD3613" s="0"/>
      <c r="BE3613" s="0"/>
      <c r="BF3613" s="0"/>
      <c r="BG3613" s="0"/>
      <c r="BH3613" s="0"/>
      <c r="BI3613" s="0"/>
      <c r="BJ3613" s="0"/>
      <c r="BK3613" s="0"/>
      <c r="BL3613" s="0"/>
      <c r="BM3613" s="0"/>
      <c r="BN3613" s="0"/>
      <c r="BO3613" s="0"/>
      <c r="BP3613" s="0"/>
      <c r="BQ3613" s="0"/>
      <c r="BR3613" s="0"/>
      <c r="BS3613" s="0"/>
      <c r="BT3613" s="0"/>
      <c r="BU3613" s="0"/>
      <c r="BV3613" s="0"/>
      <c r="BW3613" s="0"/>
      <c r="BX3613" s="0"/>
      <c r="BY3613" s="0"/>
      <c r="BZ3613" s="0"/>
      <c r="CA3613" s="0"/>
      <c r="CB3613" s="0"/>
      <c r="CC3613" s="0"/>
      <c r="CD3613" s="0"/>
      <c r="CE3613" s="0"/>
      <c r="CF3613" s="0"/>
      <c r="CG3613" s="0"/>
      <c r="CH3613" s="0"/>
      <c r="CI3613" s="0"/>
      <c r="CJ3613" s="0"/>
      <c r="CK3613" s="0"/>
      <c r="CL3613" s="0"/>
      <c r="CM3613" s="0"/>
      <c r="CN3613" s="0"/>
      <c r="CO3613" s="0"/>
      <c r="CP3613" s="0"/>
      <c r="CQ3613" s="0"/>
      <c r="CR3613" s="0"/>
      <c r="CS3613" s="0"/>
      <c r="CT3613" s="0"/>
      <c r="CU3613" s="0"/>
      <c r="CV3613" s="0"/>
      <c r="CW3613" s="0"/>
      <c r="CX3613" s="0"/>
      <c r="CY3613" s="0"/>
      <c r="CZ3613" s="0"/>
      <c r="DA3613" s="0"/>
      <c r="DB3613" s="0"/>
      <c r="DC3613" s="0"/>
      <c r="DD3613" s="0"/>
      <c r="DE3613" s="0"/>
      <c r="DF3613" s="0"/>
      <c r="DG3613" s="0"/>
      <c r="DH3613" s="0"/>
      <c r="DI3613" s="0"/>
      <c r="DJ3613" s="0"/>
      <c r="DK3613" s="0"/>
      <c r="DL3613" s="0"/>
      <c r="DM3613" s="0"/>
      <c r="DN3613" s="0"/>
      <c r="DO3613" s="0"/>
      <c r="DP3613" s="0"/>
      <c r="DQ3613" s="0"/>
      <c r="DR3613" s="0"/>
      <c r="DS3613" s="0"/>
      <c r="DT3613" s="0"/>
      <c r="DU3613" s="0"/>
      <c r="DV3613" s="0"/>
      <c r="DW3613" s="0"/>
      <c r="DX3613" s="0"/>
      <c r="DY3613" s="0"/>
      <c r="DZ3613" s="0"/>
      <c r="EA3613" s="0"/>
      <c r="EB3613" s="0"/>
      <c r="EC3613" s="0"/>
      <c r="ED3613" s="0"/>
      <c r="EE3613" s="0"/>
      <c r="EF3613" s="0"/>
      <c r="EG3613" s="0"/>
      <c r="EH3613" s="0"/>
      <c r="EI3613" s="0"/>
      <c r="EJ3613" s="0"/>
      <c r="EK3613" s="0"/>
      <c r="EL3613" s="0"/>
      <c r="EM3613" s="0"/>
      <c r="EN3613" s="0"/>
      <c r="EO3613" s="0"/>
      <c r="EP3613" s="0"/>
      <c r="EQ3613" s="0"/>
      <c r="ER3613" s="0"/>
      <c r="ES3613" s="0"/>
      <c r="ET3613" s="0"/>
      <c r="EU3613" s="0"/>
      <c r="EV3613" s="0"/>
      <c r="EW3613" s="0"/>
      <c r="EX3613" s="0"/>
      <c r="EY3613" s="0"/>
      <c r="EZ3613" s="0"/>
      <c r="FA3613" s="0"/>
      <c r="FB3613" s="0"/>
      <c r="FC3613" s="0"/>
      <c r="FD3613" s="0"/>
      <c r="FE3613" s="0"/>
      <c r="FF3613" s="0"/>
      <c r="FG3613" s="0"/>
      <c r="FH3613" s="0"/>
      <c r="FI3613" s="0"/>
      <c r="FJ3613" s="0"/>
      <c r="FK3613" s="0"/>
      <c r="FL3613" s="0"/>
      <c r="FM3613" s="0"/>
      <c r="FN3613" s="0"/>
      <c r="FO3613" s="0"/>
      <c r="FP3613" s="0"/>
      <c r="FQ3613" s="0"/>
      <c r="FR3613" s="0"/>
      <c r="FS3613" s="0"/>
      <c r="FT3613" s="0"/>
      <c r="FU3613" s="0"/>
      <c r="FV3613" s="0"/>
      <c r="FW3613" s="0"/>
      <c r="FX3613" s="0"/>
      <c r="FY3613" s="0"/>
      <c r="FZ3613" s="0"/>
      <c r="GA3613" s="0"/>
      <c r="GB3613" s="0"/>
      <c r="GC3613" s="0"/>
      <c r="GD3613" s="0"/>
      <c r="GE3613" s="0"/>
      <c r="GF3613" s="0"/>
      <c r="GG3613" s="0"/>
      <c r="GH3613" s="0"/>
      <c r="GI3613" s="0"/>
      <c r="GJ3613" s="0"/>
      <c r="GK3613" s="0"/>
      <c r="GL3613" s="0"/>
      <c r="GM3613" s="0"/>
      <c r="GN3613" s="0"/>
      <c r="GO3613" s="0"/>
      <c r="GP3613" s="0"/>
      <c r="GQ3613" s="0"/>
      <c r="GR3613" s="0"/>
      <c r="GS3613" s="0"/>
      <c r="GT3613" s="0"/>
      <c r="GU3613" s="0"/>
      <c r="GV3613" s="0"/>
      <c r="GW3613" s="0"/>
      <c r="GX3613" s="0"/>
      <c r="GY3613" s="0"/>
      <c r="GZ3613" s="0"/>
      <c r="HA3613" s="0"/>
      <c r="HB3613" s="0"/>
      <c r="HC3613" s="0"/>
      <c r="HD3613" s="0"/>
      <c r="HE3613" s="0"/>
      <c r="HF3613" s="0"/>
      <c r="HG3613" s="0"/>
      <c r="HH3613" s="0"/>
      <c r="HI3613" s="0"/>
      <c r="HJ3613" s="0"/>
      <c r="HK3613" s="0"/>
      <c r="HL3613" s="0"/>
      <c r="HM3613" s="0"/>
      <c r="HN3613" s="0"/>
      <c r="HO3613" s="0"/>
      <c r="HP3613" s="0"/>
      <c r="HQ3613" s="0"/>
      <c r="HR3613" s="0"/>
      <c r="HS3613" s="0"/>
      <c r="HT3613" s="0"/>
      <c r="HU3613" s="0"/>
      <c r="HV3613" s="0"/>
      <c r="HW3613" s="0"/>
      <c r="HX3613" s="0"/>
      <c r="HY3613" s="0"/>
      <c r="HZ3613" s="0"/>
      <c r="IA3613" s="0"/>
      <c r="IB3613" s="0"/>
      <c r="IC3613" s="0"/>
      <c r="ID3613" s="0"/>
      <c r="IE3613" s="0"/>
      <c r="IF3613" s="0"/>
      <c r="IG3613" s="0"/>
      <c r="IH3613" s="0"/>
      <c r="II3613" s="0"/>
      <c r="IJ3613" s="0"/>
      <c r="IK3613" s="0"/>
      <c r="IL3613" s="0"/>
      <c r="IM3613" s="0"/>
      <c r="IN3613" s="0"/>
      <c r="IO3613" s="0"/>
      <c r="IP3613" s="0"/>
      <c r="IQ3613" s="0"/>
      <c r="IR3613" s="0"/>
      <c r="IS3613" s="0"/>
      <c r="IT3613" s="0"/>
      <c r="IU3613" s="0"/>
      <c r="IV3613" s="0"/>
      <c r="IW3613" s="0"/>
      <c r="IX3613" s="0"/>
      <c r="IY3613" s="0"/>
      <c r="IZ3613" s="0"/>
      <c r="AMH3613" s="13"/>
    </row>
    <row r="3614" customFormat="false" ht="13.8" hidden="false" customHeight="false" outlineLevel="0" collapsed="false">
      <c r="A3614" s="27" t="n">
        <v>40503151</v>
      </c>
      <c r="B3614" s="28" t="s">
        <v>3643</v>
      </c>
      <c r="C3614" s="54"/>
      <c r="D3614" s="38"/>
      <c r="E3614" s="27" t="s">
        <v>26</v>
      </c>
      <c r="F3614" s="19" t="n">
        <f aca="false">IF(C3614="",VLOOKUP(E3614,'PORTE E UCO'!$A$5:$D$46,4,0),VLOOKUP(E3614,'PORTE E UCO'!$A$5:$D$46,4,0)*C3614)</f>
        <v>324.442174</v>
      </c>
      <c r="G3614" s="30" t="n">
        <v>20.88</v>
      </c>
      <c r="H3614" s="21" t="n">
        <f aca="false">G3614*$R$2</f>
        <v>410.78543616</v>
      </c>
      <c r="I3614" s="27" t="n">
        <v>0</v>
      </c>
      <c r="J3614" s="22" t="str">
        <f aca="false">IF(I3614&gt;=1,F3614*$J$2,"")</f>
        <v/>
      </c>
      <c r="K3614" s="22" t="str">
        <f aca="false">IF(I3614&gt;=2,F3614*$K$2,"")</f>
        <v/>
      </c>
      <c r="L3614" s="22" t="str">
        <f aca="false">IF(I3614&gt;=3,F3614*$L$2,"")</f>
        <v/>
      </c>
      <c r="M3614" s="22" t="str">
        <f aca="false">IF(I3614&gt;=4,F3614*$M$2,"")</f>
        <v/>
      </c>
      <c r="N3614" s="55" t="n">
        <v>0</v>
      </c>
      <c r="O3614" s="55" t="n">
        <v>0</v>
      </c>
      <c r="P3614" s="56" t="n">
        <v>0</v>
      </c>
      <c r="Q3614" s="57"/>
      <c r="R3614" s="38"/>
      <c r="S3614" s="25" t="n">
        <f aca="false">SUM(F3614,H3614,J3614,K3614,L3614,M3614)</f>
        <v>735.22761016</v>
      </c>
      <c r="T3614" s="25" t="n">
        <f aca="false">SUM(F3614,H3614,J3614,K3614,L3614,M3614,Q3614)</f>
        <v>735.22761016</v>
      </c>
      <c r="U3614" s="0"/>
      <c r="V3614" s="0"/>
      <c r="W3614" s="0"/>
      <c r="X3614" s="0"/>
      <c r="Y3614" s="0"/>
      <c r="Z3614" s="0"/>
      <c r="AA3614" s="0"/>
      <c r="AB3614" s="0"/>
      <c r="AC3614" s="0"/>
      <c r="AD3614" s="0"/>
      <c r="AE3614" s="0"/>
      <c r="AF3614" s="0"/>
      <c r="AG3614" s="0"/>
      <c r="AH3614" s="0"/>
      <c r="AI3614" s="0"/>
      <c r="AJ3614" s="0"/>
      <c r="AK3614" s="0"/>
      <c r="AL3614" s="0"/>
      <c r="AM3614" s="0"/>
      <c r="AN3614" s="0"/>
      <c r="AO3614" s="0"/>
      <c r="AP3614" s="0"/>
      <c r="AQ3614" s="0"/>
      <c r="AR3614" s="0"/>
      <c r="AS3614" s="0"/>
      <c r="AT3614" s="0"/>
      <c r="AU3614" s="0"/>
      <c r="AV3614" s="0"/>
      <c r="AW3614" s="0"/>
      <c r="AX3614" s="0"/>
      <c r="AY3614" s="0"/>
      <c r="AZ3614" s="0"/>
      <c r="BA3614" s="0"/>
      <c r="BB3614" s="0"/>
      <c r="BC3614" s="0"/>
      <c r="BD3614" s="0"/>
      <c r="BE3614" s="0"/>
      <c r="BF3614" s="0"/>
      <c r="BG3614" s="0"/>
      <c r="BH3614" s="0"/>
      <c r="BI3614" s="0"/>
      <c r="BJ3614" s="0"/>
      <c r="BK3614" s="0"/>
      <c r="BL3614" s="0"/>
      <c r="BM3614" s="0"/>
      <c r="BN3614" s="0"/>
      <c r="BO3614" s="0"/>
      <c r="BP3614" s="0"/>
      <c r="BQ3614" s="0"/>
      <c r="BR3614" s="0"/>
      <c r="BS3614" s="0"/>
      <c r="BT3614" s="0"/>
      <c r="BU3614" s="0"/>
      <c r="BV3614" s="0"/>
      <c r="BW3614" s="0"/>
      <c r="BX3614" s="0"/>
      <c r="BY3614" s="0"/>
      <c r="BZ3614" s="0"/>
      <c r="CA3614" s="0"/>
      <c r="CB3614" s="0"/>
      <c r="CC3614" s="0"/>
      <c r="CD3614" s="0"/>
      <c r="CE3614" s="0"/>
      <c r="CF3614" s="0"/>
      <c r="CG3614" s="0"/>
      <c r="CH3614" s="0"/>
      <c r="CI3614" s="0"/>
      <c r="CJ3614" s="0"/>
      <c r="CK3614" s="0"/>
      <c r="CL3614" s="0"/>
      <c r="CM3614" s="0"/>
      <c r="CN3614" s="0"/>
      <c r="CO3614" s="0"/>
      <c r="CP3614" s="0"/>
      <c r="CQ3614" s="0"/>
      <c r="CR3614" s="0"/>
      <c r="CS3614" s="0"/>
      <c r="CT3614" s="0"/>
      <c r="CU3614" s="0"/>
      <c r="CV3614" s="0"/>
      <c r="CW3614" s="0"/>
      <c r="CX3614" s="0"/>
      <c r="CY3614" s="0"/>
      <c r="CZ3614" s="0"/>
      <c r="DA3614" s="0"/>
      <c r="DB3614" s="0"/>
      <c r="DC3614" s="0"/>
      <c r="DD3614" s="0"/>
      <c r="DE3614" s="0"/>
      <c r="DF3614" s="0"/>
      <c r="DG3614" s="0"/>
      <c r="DH3614" s="0"/>
      <c r="DI3614" s="0"/>
      <c r="DJ3614" s="0"/>
      <c r="DK3614" s="0"/>
      <c r="DL3614" s="0"/>
      <c r="DM3614" s="0"/>
      <c r="DN3614" s="0"/>
      <c r="DO3614" s="0"/>
      <c r="DP3614" s="0"/>
      <c r="DQ3614" s="0"/>
      <c r="DR3614" s="0"/>
      <c r="DS3614" s="0"/>
      <c r="DT3614" s="0"/>
      <c r="DU3614" s="0"/>
      <c r="DV3614" s="0"/>
      <c r="DW3614" s="0"/>
      <c r="DX3614" s="0"/>
      <c r="DY3614" s="0"/>
      <c r="DZ3614" s="0"/>
      <c r="EA3614" s="0"/>
      <c r="EB3614" s="0"/>
      <c r="EC3614" s="0"/>
      <c r="ED3614" s="0"/>
      <c r="EE3614" s="0"/>
      <c r="EF3614" s="0"/>
      <c r="EG3614" s="0"/>
      <c r="EH3614" s="0"/>
      <c r="EI3614" s="0"/>
      <c r="EJ3614" s="0"/>
      <c r="EK3614" s="0"/>
      <c r="EL3614" s="0"/>
      <c r="EM3614" s="0"/>
      <c r="EN3614" s="0"/>
      <c r="EO3614" s="0"/>
      <c r="EP3614" s="0"/>
      <c r="EQ3614" s="0"/>
      <c r="ER3614" s="0"/>
      <c r="ES3614" s="0"/>
      <c r="ET3614" s="0"/>
      <c r="EU3614" s="0"/>
      <c r="EV3614" s="0"/>
      <c r="EW3614" s="0"/>
      <c r="EX3614" s="0"/>
      <c r="EY3614" s="0"/>
      <c r="EZ3614" s="0"/>
      <c r="FA3614" s="0"/>
      <c r="FB3614" s="0"/>
      <c r="FC3614" s="0"/>
      <c r="FD3614" s="0"/>
      <c r="FE3614" s="0"/>
      <c r="FF3614" s="0"/>
      <c r="FG3614" s="0"/>
      <c r="FH3614" s="0"/>
      <c r="FI3614" s="0"/>
      <c r="FJ3614" s="0"/>
      <c r="FK3614" s="0"/>
      <c r="FL3614" s="0"/>
      <c r="FM3614" s="0"/>
      <c r="FN3614" s="0"/>
      <c r="FO3614" s="0"/>
      <c r="FP3614" s="0"/>
      <c r="FQ3614" s="0"/>
      <c r="FR3614" s="0"/>
      <c r="FS3614" s="0"/>
      <c r="FT3614" s="0"/>
      <c r="FU3614" s="0"/>
      <c r="FV3614" s="0"/>
      <c r="FW3614" s="0"/>
      <c r="FX3614" s="0"/>
      <c r="FY3614" s="0"/>
      <c r="FZ3614" s="0"/>
      <c r="GA3614" s="0"/>
      <c r="GB3614" s="0"/>
      <c r="GC3614" s="0"/>
      <c r="GD3614" s="0"/>
      <c r="GE3614" s="0"/>
      <c r="GF3614" s="0"/>
      <c r="GG3614" s="0"/>
      <c r="GH3614" s="0"/>
      <c r="GI3614" s="0"/>
      <c r="GJ3614" s="0"/>
      <c r="GK3614" s="0"/>
      <c r="GL3614" s="0"/>
      <c r="GM3614" s="0"/>
      <c r="GN3614" s="0"/>
      <c r="GO3614" s="0"/>
      <c r="GP3614" s="0"/>
      <c r="GQ3614" s="0"/>
      <c r="GR3614" s="0"/>
      <c r="GS3614" s="0"/>
      <c r="GT3614" s="0"/>
      <c r="GU3614" s="0"/>
      <c r="GV3614" s="0"/>
      <c r="GW3614" s="0"/>
      <c r="GX3614" s="0"/>
      <c r="GY3614" s="0"/>
      <c r="GZ3614" s="0"/>
      <c r="HA3614" s="0"/>
      <c r="HB3614" s="0"/>
      <c r="HC3614" s="0"/>
      <c r="HD3614" s="0"/>
      <c r="HE3614" s="0"/>
      <c r="HF3614" s="0"/>
      <c r="HG3614" s="0"/>
      <c r="HH3614" s="0"/>
      <c r="HI3614" s="0"/>
      <c r="HJ3614" s="0"/>
      <c r="HK3614" s="0"/>
      <c r="HL3614" s="0"/>
      <c r="HM3614" s="0"/>
      <c r="HN3614" s="0"/>
      <c r="HO3614" s="0"/>
      <c r="HP3614" s="0"/>
      <c r="HQ3614" s="0"/>
      <c r="HR3614" s="0"/>
      <c r="HS3614" s="0"/>
      <c r="HT3614" s="0"/>
      <c r="HU3614" s="0"/>
      <c r="HV3614" s="0"/>
      <c r="HW3614" s="0"/>
      <c r="HX3614" s="0"/>
      <c r="HY3614" s="0"/>
      <c r="HZ3614" s="0"/>
      <c r="IA3614" s="0"/>
      <c r="IB3614" s="0"/>
      <c r="IC3614" s="0"/>
      <c r="ID3614" s="0"/>
      <c r="IE3614" s="0"/>
      <c r="IF3614" s="0"/>
      <c r="IG3614" s="0"/>
      <c r="IH3614" s="0"/>
      <c r="II3614" s="0"/>
      <c r="IJ3614" s="0"/>
      <c r="IK3614" s="0"/>
      <c r="IL3614" s="0"/>
      <c r="IM3614" s="0"/>
      <c r="IN3614" s="0"/>
      <c r="IO3614" s="0"/>
      <c r="IP3614" s="0"/>
      <c r="IQ3614" s="0"/>
      <c r="IR3614" s="0"/>
      <c r="IS3614" s="0"/>
      <c r="IT3614" s="0"/>
      <c r="IU3614" s="0"/>
      <c r="IV3614" s="0"/>
      <c r="IW3614" s="0"/>
      <c r="IX3614" s="0"/>
      <c r="IY3614" s="0"/>
      <c r="IZ3614" s="0"/>
      <c r="AMH3614" s="13"/>
    </row>
    <row r="3615" customFormat="false" ht="14.95" hidden="false" customHeight="false" outlineLevel="0" collapsed="false">
      <c r="A3615" s="16" t="n">
        <v>40503224</v>
      </c>
      <c r="B3615" s="17" t="s">
        <v>3644</v>
      </c>
      <c r="C3615" s="58"/>
      <c r="D3615" s="59"/>
      <c r="E3615" s="16" t="s">
        <v>37</v>
      </c>
      <c r="F3615" s="19" t="n">
        <f aca="false">IF(C3615="",VLOOKUP(E3615,'PORTE E UCO'!$A$5:$D$46,4,0),VLOOKUP(E3615,'PORTE E UCO'!$A$5:$D$46,4,0)*C3615)</f>
        <v>192.437794</v>
      </c>
      <c r="G3615" s="20" t="n">
        <v>34.1</v>
      </c>
      <c r="H3615" s="21" t="n">
        <f aca="false">G3615*$R$2</f>
        <v>670.8708512</v>
      </c>
      <c r="I3615" s="16" t="n">
        <v>0</v>
      </c>
      <c r="J3615" s="22" t="str">
        <f aca="false">IF(I3615&gt;=1,F3615*$J$2,"")</f>
        <v/>
      </c>
      <c r="K3615" s="22" t="str">
        <f aca="false">IF(I3615&gt;=2,F3615*$K$2,"")</f>
        <v/>
      </c>
      <c r="L3615" s="22" t="str">
        <f aca="false">IF(I3615&gt;=3,F3615*$L$2,"")</f>
        <v/>
      </c>
      <c r="M3615" s="22" t="str">
        <f aca="false">IF(I3615&gt;=4,F3615*$M$2,"")</f>
        <v/>
      </c>
      <c r="N3615" s="16" t="n">
        <v>0</v>
      </c>
      <c r="O3615" s="16" t="n">
        <v>0</v>
      </c>
      <c r="P3615" s="23" t="n">
        <v>0</v>
      </c>
      <c r="Q3615" s="22"/>
      <c r="R3615" s="38"/>
      <c r="S3615" s="25" t="n">
        <f aca="false">SUM(F3615,H3615,J3615,K3615,L3615,M3615)</f>
        <v>863.3086452</v>
      </c>
      <c r="T3615" s="25" t="n">
        <f aca="false">SUM(F3615,H3615,J3615,K3615,L3615,M3615,Q3615)</f>
        <v>863.3086452</v>
      </c>
      <c r="U3615" s="0"/>
      <c r="V3615" s="0"/>
      <c r="W3615" s="0"/>
      <c r="X3615" s="0"/>
      <c r="Y3615" s="0"/>
      <c r="Z3615" s="0"/>
      <c r="AA3615" s="0"/>
      <c r="AB3615" s="0"/>
      <c r="AC3615" s="0"/>
      <c r="AD3615" s="0"/>
      <c r="AE3615" s="0"/>
      <c r="AF3615" s="0"/>
      <c r="AG3615" s="0"/>
      <c r="AH3615" s="0"/>
      <c r="AI3615" s="0"/>
      <c r="AJ3615" s="0"/>
      <c r="AK3615" s="0"/>
      <c r="AL3615" s="0"/>
      <c r="AM3615" s="0"/>
      <c r="AN3615" s="0"/>
      <c r="AO3615" s="0"/>
      <c r="AP3615" s="0"/>
      <c r="AQ3615" s="0"/>
      <c r="AR3615" s="0"/>
      <c r="AS3615" s="0"/>
      <c r="AT3615" s="0"/>
      <c r="AU3615" s="0"/>
      <c r="AV3615" s="0"/>
      <c r="AW3615" s="0"/>
      <c r="AX3615" s="0"/>
      <c r="AY3615" s="0"/>
      <c r="AZ3615" s="0"/>
      <c r="BA3615" s="0"/>
      <c r="BB3615" s="0"/>
      <c r="BC3615" s="0"/>
      <c r="BD3615" s="0"/>
      <c r="BE3615" s="0"/>
      <c r="BF3615" s="0"/>
      <c r="BG3615" s="0"/>
      <c r="BH3615" s="0"/>
      <c r="BI3615" s="0"/>
      <c r="BJ3615" s="0"/>
      <c r="BK3615" s="0"/>
      <c r="BL3615" s="0"/>
      <c r="BM3615" s="0"/>
      <c r="BN3615" s="0"/>
      <c r="BO3615" s="0"/>
      <c r="BP3615" s="0"/>
      <c r="BQ3615" s="0"/>
      <c r="BR3615" s="0"/>
      <c r="BS3615" s="0"/>
      <c r="BT3615" s="0"/>
      <c r="BU3615" s="0"/>
      <c r="BV3615" s="0"/>
      <c r="BW3615" s="0"/>
      <c r="BX3615" s="0"/>
      <c r="BY3615" s="0"/>
      <c r="BZ3615" s="0"/>
      <c r="CA3615" s="0"/>
      <c r="CB3615" s="0"/>
      <c r="CC3615" s="0"/>
      <c r="CD3615" s="0"/>
      <c r="CE3615" s="0"/>
      <c r="CF3615" s="0"/>
      <c r="CG3615" s="0"/>
      <c r="CH3615" s="0"/>
      <c r="CI3615" s="0"/>
      <c r="CJ3615" s="0"/>
      <c r="CK3615" s="0"/>
      <c r="CL3615" s="0"/>
      <c r="CM3615" s="0"/>
      <c r="CN3615" s="0"/>
      <c r="CO3615" s="0"/>
      <c r="CP3615" s="0"/>
      <c r="CQ3615" s="0"/>
      <c r="CR3615" s="0"/>
      <c r="CS3615" s="0"/>
      <c r="CT3615" s="0"/>
      <c r="CU3615" s="0"/>
      <c r="CV3615" s="0"/>
      <c r="CW3615" s="0"/>
      <c r="CX3615" s="0"/>
      <c r="CY3615" s="0"/>
      <c r="CZ3615" s="0"/>
      <c r="DA3615" s="0"/>
      <c r="DB3615" s="0"/>
      <c r="DC3615" s="0"/>
      <c r="DD3615" s="0"/>
      <c r="DE3615" s="0"/>
      <c r="DF3615" s="0"/>
      <c r="DG3615" s="0"/>
      <c r="DH3615" s="0"/>
      <c r="DI3615" s="0"/>
      <c r="DJ3615" s="0"/>
      <c r="DK3615" s="0"/>
      <c r="DL3615" s="0"/>
      <c r="DM3615" s="0"/>
      <c r="DN3615" s="0"/>
      <c r="DO3615" s="0"/>
      <c r="DP3615" s="0"/>
      <c r="DQ3615" s="0"/>
      <c r="DR3615" s="0"/>
      <c r="DS3615" s="0"/>
      <c r="DT3615" s="0"/>
      <c r="DU3615" s="0"/>
      <c r="DV3615" s="0"/>
      <c r="DW3615" s="0"/>
      <c r="DX3615" s="0"/>
      <c r="DY3615" s="0"/>
      <c r="DZ3615" s="0"/>
      <c r="EA3615" s="0"/>
      <c r="EB3615" s="0"/>
      <c r="EC3615" s="0"/>
      <c r="ED3615" s="0"/>
      <c r="EE3615" s="0"/>
      <c r="EF3615" s="0"/>
      <c r="EG3615" s="0"/>
      <c r="EH3615" s="0"/>
      <c r="EI3615" s="0"/>
      <c r="EJ3615" s="0"/>
      <c r="EK3615" s="0"/>
      <c r="EL3615" s="0"/>
      <c r="EM3615" s="0"/>
      <c r="EN3615" s="0"/>
      <c r="EO3615" s="0"/>
      <c r="EP3615" s="0"/>
      <c r="EQ3615" s="0"/>
      <c r="ER3615" s="0"/>
      <c r="ES3615" s="0"/>
      <c r="ET3615" s="0"/>
      <c r="EU3615" s="0"/>
      <c r="EV3615" s="0"/>
      <c r="EW3615" s="0"/>
      <c r="EX3615" s="0"/>
      <c r="EY3615" s="0"/>
      <c r="EZ3615" s="0"/>
      <c r="FA3615" s="0"/>
      <c r="FB3615" s="0"/>
      <c r="FC3615" s="0"/>
      <c r="FD3615" s="0"/>
      <c r="FE3615" s="0"/>
      <c r="FF3615" s="0"/>
      <c r="FG3615" s="0"/>
      <c r="FH3615" s="0"/>
      <c r="FI3615" s="0"/>
      <c r="FJ3615" s="0"/>
      <c r="FK3615" s="0"/>
      <c r="FL3615" s="0"/>
      <c r="FM3615" s="0"/>
      <c r="FN3615" s="0"/>
      <c r="FO3615" s="0"/>
      <c r="FP3615" s="0"/>
      <c r="FQ3615" s="0"/>
      <c r="FR3615" s="0"/>
      <c r="FS3615" s="0"/>
      <c r="FT3615" s="0"/>
      <c r="FU3615" s="0"/>
      <c r="FV3615" s="0"/>
      <c r="FW3615" s="0"/>
      <c r="FX3615" s="0"/>
      <c r="FY3615" s="0"/>
      <c r="FZ3615" s="0"/>
      <c r="GA3615" s="0"/>
      <c r="GB3615" s="0"/>
      <c r="GC3615" s="0"/>
      <c r="GD3615" s="0"/>
      <c r="GE3615" s="0"/>
      <c r="GF3615" s="0"/>
      <c r="GG3615" s="0"/>
      <c r="GH3615" s="0"/>
      <c r="GI3615" s="0"/>
      <c r="GJ3615" s="0"/>
      <c r="GK3615" s="0"/>
      <c r="GL3615" s="0"/>
      <c r="GM3615" s="0"/>
      <c r="GN3615" s="0"/>
      <c r="GO3615" s="0"/>
      <c r="GP3615" s="0"/>
      <c r="GQ3615" s="0"/>
      <c r="GR3615" s="0"/>
      <c r="GS3615" s="0"/>
      <c r="GT3615" s="0"/>
      <c r="GU3615" s="0"/>
      <c r="GV3615" s="0"/>
      <c r="GW3615" s="0"/>
      <c r="GX3615" s="0"/>
      <c r="GY3615" s="0"/>
      <c r="GZ3615" s="0"/>
      <c r="HA3615" s="0"/>
      <c r="HB3615" s="0"/>
      <c r="HC3615" s="0"/>
      <c r="HD3615" s="0"/>
      <c r="HE3615" s="0"/>
      <c r="HF3615" s="0"/>
      <c r="HG3615" s="0"/>
      <c r="HH3615" s="0"/>
      <c r="HI3615" s="0"/>
      <c r="HJ3615" s="0"/>
      <c r="HK3615" s="0"/>
      <c r="HL3615" s="0"/>
      <c r="HM3615" s="0"/>
      <c r="HN3615" s="0"/>
      <c r="HO3615" s="0"/>
      <c r="HP3615" s="0"/>
      <c r="HQ3615" s="0"/>
      <c r="HR3615" s="0"/>
      <c r="HS3615" s="0"/>
      <c r="HT3615" s="0"/>
      <c r="HU3615" s="0"/>
      <c r="HV3615" s="0"/>
      <c r="HW3615" s="0"/>
      <c r="HX3615" s="0"/>
      <c r="HY3615" s="0"/>
      <c r="HZ3615" s="0"/>
      <c r="IA3615" s="0"/>
      <c r="IB3615" s="0"/>
      <c r="IC3615" s="0"/>
      <c r="ID3615" s="0"/>
      <c r="IE3615" s="0"/>
      <c r="IF3615" s="0"/>
      <c r="IG3615" s="0"/>
      <c r="IH3615" s="0"/>
      <c r="II3615" s="0"/>
      <c r="IJ3615" s="0"/>
      <c r="IK3615" s="0"/>
      <c r="IL3615" s="0"/>
      <c r="IM3615" s="0"/>
      <c r="IN3615" s="0"/>
      <c r="IO3615" s="0"/>
      <c r="IP3615" s="0"/>
      <c r="IQ3615" s="0"/>
      <c r="IR3615" s="0"/>
      <c r="IS3615" s="0"/>
      <c r="IT3615" s="0"/>
      <c r="IU3615" s="0"/>
      <c r="IV3615" s="0"/>
      <c r="IW3615" s="0"/>
      <c r="IX3615" s="0"/>
      <c r="IY3615" s="0"/>
      <c r="IZ3615" s="0"/>
      <c r="AMH3615" s="13"/>
    </row>
    <row r="3616" customFormat="false" ht="14.95" hidden="false" customHeight="false" outlineLevel="0" collapsed="false">
      <c r="A3616" s="27" t="n">
        <v>40503208</v>
      </c>
      <c r="B3616" s="28" t="s">
        <v>3645</v>
      </c>
      <c r="C3616" s="54"/>
      <c r="D3616" s="38"/>
      <c r="E3616" s="27" t="s">
        <v>26</v>
      </c>
      <c r="F3616" s="19" t="n">
        <f aca="false">IF(C3616="",VLOOKUP(E3616,'PORTE E UCO'!$A$5:$D$46,4,0),VLOOKUP(E3616,'PORTE E UCO'!$A$5:$D$46,4,0)*C3616)</f>
        <v>324.442174</v>
      </c>
      <c r="G3616" s="30" t="n">
        <v>0.54</v>
      </c>
      <c r="H3616" s="21" t="n">
        <f aca="false">G3616*$R$2</f>
        <v>10.62376128</v>
      </c>
      <c r="I3616" s="27" t="n">
        <v>0</v>
      </c>
      <c r="J3616" s="22" t="str">
        <f aca="false">IF(I3616&gt;=1,F3616*$J$2,"")</f>
        <v/>
      </c>
      <c r="K3616" s="22" t="str">
        <f aca="false">IF(I3616&gt;=2,F3616*$K$2,"")</f>
        <v/>
      </c>
      <c r="L3616" s="22" t="str">
        <f aca="false">IF(I3616&gt;=3,F3616*$L$2,"")</f>
        <v/>
      </c>
      <c r="M3616" s="22" t="str">
        <f aca="false">IF(I3616&gt;=4,F3616*$M$2,"")</f>
        <v/>
      </c>
      <c r="N3616" s="55" t="n">
        <v>0</v>
      </c>
      <c r="O3616" s="55" t="n">
        <v>0</v>
      </c>
      <c r="P3616" s="56" t="n">
        <v>0</v>
      </c>
      <c r="Q3616" s="57"/>
      <c r="R3616" s="38"/>
      <c r="S3616" s="25" t="n">
        <f aca="false">SUM(F3616,H3616,J3616,K3616,L3616,M3616)</f>
        <v>335.06593528</v>
      </c>
      <c r="T3616" s="25" t="n">
        <f aca="false">SUM(F3616,H3616,J3616,K3616,L3616,M3616,Q3616)</f>
        <v>335.06593528</v>
      </c>
      <c r="U3616" s="0"/>
      <c r="V3616" s="0"/>
      <c r="W3616" s="0"/>
      <c r="X3616" s="0"/>
      <c r="Y3616" s="0"/>
      <c r="Z3616" s="0"/>
      <c r="AA3616" s="0"/>
      <c r="AB3616" s="0"/>
      <c r="AC3616" s="0"/>
      <c r="AD3616" s="0"/>
      <c r="AE3616" s="0"/>
      <c r="AF3616" s="0"/>
      <c r="AG3616" s="0"/>
      <c r="AH3616" s="0"/>
      <c r="AI3616" s="0"/>
      <c r="AJ3616" s="0"/>
      <c r="AK3616" s="0"/>
      <c r="AL3616" s="0"/>
      <c r="AM3616" s="0"/>
      <c r="AN3616" s="0"/>
      <c r="AO3616" s="0"/>
      <c r="AP3616" s="0"/>
      <c r="AQ3616" s="0"/>
      <c r="AR3616" s="0"/>
      <c r="AS3616" s="0"/>
      <c r="AT3616" s="0"/>
      <c r="AU3616" s="0"/>
      <c r="AV3616" s="0"/>
      <c r="AW3616" s="0"/>
      <c r="AX3616" s="0"/>
      <c r="AY3616" s="0"/>
      <c r="AZ3616" s="0"/>
      <c r="BA3616" s="0"/>
      <c r="BB3616" s="0"/>
      <c r="BC3616" s="0"/>
      <c r="BD3616" s="0"/>
      <c r="BE3616" s="0"/>
      <c r="BF3616" s="0"/>
      <c r="BG3616" s="0"/>
      <c r="BH3616" s="0"/>
      <c r="BI3616" s="0"/>
      <c r="BJ3616" s="0"/>
      <c r="BK3616" s="0"/>
      <c r="BL3616" s="0"/>
      <c r="BM3616" s="0"/>
      <c r="BN3616" s="0"/>
      <c r="BO3616" s="0"/>
      <c r="BP3616" s="0"/>
      <c r="BQ3616" s="0"/>
      <c r="BR3616" s="0"/>
      <c r="BS3616" s="0"/>
      <c r="BT3616" s="0"/>
      <c r="BU3616" s="0"/>
      <c r="BV3616" s="0"/>
      <c r="BW3616" s="0"/>
      <c r="BX3616" s="0"/>
      <c r="BY3616" s="0"/>
      <c r="BZ3616" s="0"/>
      <c r="CA3616" s="0"/>
      <c r="CB3616" s="0"/>
      <c r="CC3616" s="0"/>
      <c r="CD3616" s="0"/>
      <c r="CE3616" s="0"/>
      <c r="CF3616" s="0"/>
      <c r="CG3616" s="0"/>
      <c r="CH3616" s="0"/>
      <c r="CI3616" s="0"/>
      <c r="CJ3616" s="0"/>
      <c r="CK3616" s="0"/>
      <c r="CL3616" s="0"/>
      <c r="CM3616" s="0"/>
      <c r="CN3616" s="0"/>
      <c r="CO3616" s="0"/>
      <c r="CP3616" s="0"/>
      <c r="CQ3616" s="0"/>
      <c r="CR3616" s="0"/>
      <c r="CS3616" s="0"/>
      <c r="CT3616" s="0"/>
      <c r="CU3616" s="0"/>
      <c r="CV3616" s="0"/>
      <c r="CW3616" s="0"/>
      <c r="CX3616" s="0"/>
      <c r="CY3616" s="0"/>
      <c r="CZ3616" s="0"/>
      <c r="DA3616" s="0"/>
      <c r="DB3616" s="0"/>
      <c r="DC3616" s="0"/>
      <c r="DD3616" s="0"/>
      <c r="DE3616" s="0"/>
      <c r="DF3616" s="0"/>
      <c r="DG3616" s="0"/>
      <c r="DH3616" s="0"/>
      <c r="DI3616" s="0"/>
      <c r="DJ3616" s="0"/>
      <c r="DK3616" s="0"/>
      <c r="DL3616" s="0"/>
      <c r="DM3616" s="0"/>
      <c r="DN3616" s="0"/>
      <c r="DO3616" s="0"/>
      <c r="DP3616" s="0"/>
      <c r="DQ3616" s="0"/>
      <c r="DR3616" s="0"/>
      <c r="DS3616" s="0"/>
      <c r="DT3616" s="0"/>
      <c r="DU3616" s="0"/>
      <c r="DV3616" s="0"/>
      <c r="DW3616" s="0"/>
      <c r="DX3616" s="0"/>
      <c r="DY3616" s="0"/>
      <c r="DZ3616" s="0"/>
      <c r="EA3616" s="0"/>
      <c r="EB3616" s="0"/>
      <c r="EC3616" s="0"/>
      <c r="ED3616" s="0"/>
      <c r="EE3616" s="0"/>
      <c r="EF3616" s="0"/>
      <c r="EG3616" s="0"/>
      <c r="EH3616" s="0"/>
      <c r="EI3616" s="0"/>
      <c r="EJ3616" s="0"/>
      <c r="EK3616" s="0"/>
      <c r="EL3616" s="0"/>
      <c r="EM3616" s="0"/>
      <c r="EN3616" s="0"/>
      <c r="EO3616" s="0"/>
      <c r="EP3616" s="0"/>
      <c r="EQ3616" s="0"/>
      <c r="ER3616" s="0"/>
      <c r="ES3616" s="0"/>
      <c r="ET3616" s="0"/>
      <c r="EU3616" s="0"/>
      <c r="EV3616" s="0"/>
      <c r="EW3616" s="0"/>
      <c r="EX3616" s="0"/>
      <c r="EY3616" s="0"/>
      <c r="EZ3616" s="0"/>
      <c r="FA3616" s="0"/>
      <c r="FB3616" s="0"/>
      <c r="FC3616" s="0"/>
      <c r="FD3616" s="0"/>
      <c r="FE3616" s="0"/>
      <c r="FF3616" s="0"/>
      <c r="FG3616" s="0"/>
      <c r="FH3616" s="0"/>
      <c r="FI3616" s="0"/>
      <c r="FJ3616" s="0"/>
      <c r="FK3616" s="0"/>
      <c r="FL3616" s="0"/>
      <c r="FM3616" s="0"/>
      <c r="FN3616" s="0"/>
      <c r="FO3616" s="0"/>
      <c r="FP3616" s="0"/>
      <c r="FQ3616" s="0"/>
      <c r="FR3616" s="0"/>
      <c r="FS3616" s="0"/>
      <c r="FT3616" s="0"/>
      <c r="FU3616" s="0"/>
      <c r="FV3616" s="0"/>
      <c r="FW3616" s="0"/>
      <c r="FX3616" s="0"/>
      <c r="FY3616" s="0"/>
      <c r="FZ3616" s="0"/>
      <c r="GA3616" s="0"/>
      <c r="GB3616" s="0"/>
      <c r="GC3616" s="0"/>
      <c r="GD3616" s="0"/>
      <c r="GE3616" s="0"/>
      <c r="GF3616" s="0"/>
      <c r="GG3616" s="0"/>
      <c r="GH3616" s="0"/>
      <c r="GI3616" s="0"/>
      <c r="GJ3616" s="0"/>
      <c r="GK3616" s="0"/>
      <c r="GL3616" s="0"/>
      <c r="GM3616" s="0"/>
      <c r="GN3616" s="0"/>
      <c r="GO3616" s="0"/>
      <c r="GP3616" s="0"/>
      <c r="GQ3616" s="0"/>
      <c r="GR3616" s="0"/>
      <c r="GS3616" s="0"/>
      <c r="GT3616" s="0"/>
      <c r="GU3616" s="0"/>
      <c r="GV3616" s="0"/>
      <c r="GW3616" s="0"/>
      <c r="GX3616" s="0"/>
      <c r="GY3616" s="0"/>
      <c r="GZ3616" s="0"/>
      <c r="HA3616" s="0"/>
      <c r="HB3616" s="0"/>
      <c r="HC3616" s="0"/>
      <c r="HD3616" s="0"/>
      <c r="HE3616" s="0"/>
      <c r="HF3616" s="0"/>
      <c r="HG3616" s="0"/>
      <c r="HH3616" s="0"/>
      <c r="HI3616" s="0"/>
      <c r="HJ3616" s="0"/>
      <c r="HK3616" s="0"/>
      <c r="HL3616" s="0"/>
      <c r="HM3616" s="0"/>
      <c r="HN3616" s="0"/>
      <c r="HO3616" s="0"/>
      <c r="HP3616" s="0"/>
      <c r="HQ3616" s="0"/>
      <c r="HR3616" s="0"/>
      <c r="HS3616" s="0"/>
      <c r="HT3616" s="0"/>
      <c r="HU3616" s="0"/>
      <c r="HV3616" s="0"/>
      <c r="HW3616" s="0"/>
      <c r="HX3616" s="0"/>
      <c r="HY3616" s="0"/>
      <c r="HZ3616" s="0"/>
      <c r="IA3616" s="0"/>
      <c r="IB3616" s="0"/>
      <c r="IC3616" s="0"/>
      <c r="ID3616" s="0"/>
      <c r="IE3616" s="0"/>
      <c r="IF3616" s="0"/>
      <c r="IG3616" s="0"/>
      <c r="IH3616" s="0"/>
      <c r="II3616" s="0"/>
      <c r="IJ3616" s="0"/>
      <c r="IK3616" s="0"/>
      <c r="IL3616" s="0"/>
      <c r="IM3616" s="0"/>
      <c r="IN3616" s="0"/>
      <c r="IO3616" s="0"/>
      <c r="IP3616" s="0"/>
      <c r="IQ3616" s="0"/>
      <c r="IR3616" s="0"/>
      <c r="IS3616" s="0"/>
      <c r="IT3616" s="0"/>
      <c r="IU3616" s="0"/>
      <c r="IV3616" s="0"/>
      <c r="IW3616" s="0"/>
      <c r="IX3616" s="0"/>
      <c r="IY3616" s="0"/>
      <c r="IZ3616" s="0"/>
      <c r="AMH3616" s="13"/>
    </row>
    <row r="3617" customFormat="false" ht="28.3" hidden="false" customHeight="false" outlineLevel="0" collapsed="false">
      <c r="A3617" s="16" t="n">
        <v>40503232</v>
      </c>
      <c r="B3617" s="17" t="s">
        <v>3646</v>
      </c>
      <c r="C3617" s="58"/>
      <c r="D3617" s="59"/>
      <c r="E3617" s="16" t="s">
        <v>37</v>
      </c>
      <c r="F3617" s="19" t="n">
        <f aca="false">IF(C3617="",VLOOKUP(E3617,'PORTE E UCO'!$A$5:$D$46,4,0),VLOOKUP(E3617,'PORTE E UCO'!$A$5:$D$46,4,0)*C3617)</f>
        <v>192.437794</v>
      </c>
      <c r="G3617" s="20" t="n">
        <v>141</v>
      </c>
      <c r="H3617" s="21" t="n">
        <f aca="false">G3617*$R$2</f>
        <v>2773.982112</v>
      </c>
      <c r="I3617" s="16" t="n">
        <v>0</v>
      </c>
      <c r="J3617" s="22" t="str">
        <f aca="false">IF(I3617&gt;=1,F3617*$J$2,"")</f>
        <v/>
      </c>
      <c r="K3617" s="22" t="str">
        <f aca="false">IF(I3617&gt;=2,F3617*$K$2,"")</f>
        <v/>
      </c>
      <c r="L3617" s="22" t="str">
        <f aca="false">IF(I3617&gt;=3,F3617*$L$2,"")</f>
        <v/>
      </c>
      <c r="M3617" s="22" t="str">
        <f aca="false">IF(I3617&gt;=4,F3617*$M$2,"")</f>
        <v/>
      </c>
      <c r="N3617" s="16" t="n">
        <v>0</v>
      </c>
      <c r="O3617" s="16" t="n">
        <v>0</v>
      </c>
      <c r="P3617" s="23" t="n">
        <v>0</v>
      </c>
      <c r="Q3617" s="22"/>
      <c r="R3617" s="38"/>
      <c r="S3617" s="25" t="n">
        <f aca="false">SUM(F3617,H3617,J3617,K3617,L3617,M3617)</f>
        <v>2966.419906</v>
      </c>
      <c r="T3617" s="25" t="n">
        <f aca="false">SUM(F3617,H3617,J3617,K3617,L3617,M3617,Q3617)</f>
        <v>2966.419906</v>
      </c>
      <c r="U3617" s="0"/>
      <c r="V3617" s="0"/>
      <c r="W3617" s="0"/>
      <c r="X3617" s="0"/>
      <c r="Y3617" s="0"/>
      <c r="Z3617" s="0"/>
      <c r="AA3617" s="0"/>
      <c r="AB3617" s="0"/>
      <c r="AC3617" s="0"/>
      <c r="AD3617" s="0"/>
      <c r="AE3617" s="0"/>
      <c r="AF3617" s="0"/>
      <c r="AG3617" s="0"/>
      <c r="AH3617" s="0"/>
      <c r="AI3617" s="0"/>
      <c r="AJ3617" s="0"/>
      <c r="AK3617" s="0"/>
      <c r="AL3617" s="0"/>
      <c r="AM3617" s="0"/>
      <c r="AN3617" s="0"/>
      <c r="AO3617" s="0"/>
      <c r="AP3617" s="0"/>
      <c r="AQ3617" s="0"/>
      <c r="AR3617" s="0"/>
      <c r="AS3617" s="0"/>
      <c r="AT3617" s="0"/>
      <c r="AU3617" s="0"/>
      <c r="AV3617" s="0"/>
      <c r="AW3617" s="0"/>
      <c r="AX3617" s="0"/>
      <c r="AY3617" s="0"/>
      <c r="AZ3617" s="0"/>
      <c r="BA3617" s="0"/>
      <c r="BB3617" s="0"/>
      <c r="BC3617" s="0"/>
      <c r="BD3617" s="0"/>
      <c r="BE3617" s="0"/>
      <c r="BF3617" s="0"/>
      <c r="BG3617" s="0"/>
      <c r="BH3617" s="0"/>
      <c r="BI3617" s="0"/>
      <c r="BJ3617" s="0"/>
      <c r="BK3617" s="0"/>
      <c r="BL3617" s="0"/>
      <c r="BM3617" s="0"/>
      <c r="BN3617" s="0"/>
      <c r="BO3617" s="0"/>
      <c r="BP3617" s="0"/>
      <c r="BQ3617" s="0"/>
      <c r="BR3617" s="0"/>
      <c r="BS3617" s="0"/>
      <c r="BT3617" s="0"/>
      <c r="BU3617" s="0"/>
      <c r="BV3617" s="0"/>
      <c r="BW3617" s="0"/>
      <c r="BX3617" s="0"/>
      <c r="BY3617" s="0"/>
      <c r="BZ3617" s="0"/>
      <c r="CA3617" s="0"/>
      <c r="CB3617" s="0"/>
      <c r="CC3617" s="0"/>
      <c r="CD3617" s="0"/>
      <c r="CE3617" s="0"/>
      <c r="CF3617" s="0"/>
      <c r="CG3617" s="0"/>
      <c r="CH3617" s="0"/>
      <c r="CI3617" s="0"/>
      <c r="CJ3617" s="0"/>
      <c r="CK3617" s="0"/>
      <c r="CL3617" s="0"/>
      <c r="CM3617" s="0"/>
      <c r="CN3617" s="0"/>
      <c r="CO3617" s="0"/>
      <c r="CP3617" s="0"/>
      <c r="CQ3617" s="0"/>
      <c r="CR3617" s="0"/>
      <c r="CS3617" s="0"/>
      <c r="CT3617" s="0"/>
      <c r="CU3617" s="0"/>
      <c r="CV3617" s="0"/>
      <c r="CW3617" s="0"/>
      <c r="CX3617" s="0"/>
      <c r="CY3617" s="0"/>
      <c r="CZ3617" s="0"/>
      <c r="DA3617" s="0"/>
      <c r="DB3617" s="0"/>
      <c r="DC3617" s="0"/>
      <c r="DD3617" s="0"/>
      <c r="DE3617" s="0"/>
      <c r="DF3617" s="0"/>
      <c r="DG3617" s="0"/>
      <c r="DH3617" s="0"/>
      <c r="DI3617" s="0"/>
      <c r="DJ3617" s="0"/>
      <c r="DK3617" s="0"/>
      <c r="DL3617" s="0"/>
      <c r="DM3617" s="0"/>
      <c r="DN3617" s="0"/>
      <c r="DO3617" s="0"/>
      <c r="DP3617" s="0"/>
      <c r="DQ3617" s="0"/>
      <c r="DR3617" s="0"/>
      <c r="DS3617" s="0"/>
      <c r="DT3617" s="0"/>
      <c r="DU3617" s="0"/>
      <c r="DV3617" s="0"/>
      <c r="DW3617" s="0"/>
      <c r="DX3617" s="0"/>
      <c r="DY3617" s="0"/>
      <c r="DZ3617" s="0"/>
      <c r="EA3617" s="0"/>
      <c r="EB3617" s="0"/>
      <c r="EC3617" s="0"/>
      <c r="ED3617" s="0"/>
      <c r="EE3617" s="0"/>
      <c r="EF3617" s="0"/>
      <c r="EG3617" s="0"/>
      <c r="EH3617" s="0"/>
      <c r="EI3617" s="0"/>
      <c r="EJ3617" s="0"/>
      <c r="EK3617" s="0"/>
      <c r="EL3617" s="0"/>
      <c r="EM3617" s="0"/>
      <c r="EN3617" s="0"/>
      <c r="EO3617" s="0"/>
      <c r="EP3617" s="0"/>
      <c r="EQ3617" s="0"/>
      <c r="ER3617" s="0"/>
      <c r="ES3617" s="0"/>
      <c r="ET3617" s="0"/>
      <c r="EU3617" s="0"/>
      <c r="EV3617" s="0"/>
      <c r="EW3617" s="0"/>
      <c r="EX3617" s="0"/>
      <c r="EY3617" s="0"/>
      <c r="EZ3617" s="0"/>
      <c r="FA3617" s="0"/>
      <c r="FB3617" s="0"/>
      <c r="FC3617" s="0"/>
      <c r="FD3617" s="0"/>
      <c r="FE3617" s="0"/>
      <c r="FF3617" s="0"/>
      <c r="FG3617" s="0"/>
      <c r="FH3617" s="0"/>
      <c r="FI3617" s="0"/>
      <c r="FJ3617" s="0"/>
      <c r="FK3617" s="0"/>
      <c r="FL3617" s="0"/>
      <c r="FM3617" s="0"/>
      <c r="FN3617" s="0"/>
      <c r="FO3617" s="0"/>
      <c r="FP3617" s="0"/>
      <c r="FQ3617" s="0"/>
      <c r="FR3617" s="0"/>
      <c r="FS3617" s="0"/>
      <c r="FT3617" s="0"/>
      <c r="FU3617" s="0"/>
      <c r="FV3617" s="0"/>
      <c r="FW3617" s="0"/>
      <c r="FX3617" s="0"/>
      <c r="FY3617" s="0"/>
      <c r="FZ3617" s="0"/>
      <c r="GA3617" s="0"/>
      <c r="GB3617" s="0"/>
      <c r="GC3617" s="0"/>
      <c r="GD3617" s="0"/>
      <c r="GE3617" s="0"/>
      <c r="GF3617" s="0"/>
      <c r="GG3617" s="0"/>
      <c r="GH3617" s="0"/>
      <c r="GI3617" s="0"/>
      <c r="GJ3617" s="0"/>
      <c r="GK3617" s="0"/>
      <c r="GL3617" s="0"/>
      <c r="GM3617" s="0"/>
      <c r="GN3617" s="0"/>
      <c r="GO3617" s="0"/>
      <c r="GP3617" s="0"/>
      <c r="GQ3617" s="0"/>
      <c r="GR3617" s="0"/>
      <c r="GS3617" s="0"/>
      <c r="GT3617" s="0"/>
      <c r="GU3617" s="0"/>
      <c r="GV3617" s="0"/>
      <c r="GW3617" s="0"/>
      <c r="GX3617" s="0"/>
      <c r="GY3617" s="0"/>
      <c r="GZ3617" s="0"/>
      <c r="HA3617" s="0"/>
      <c r="HB3617" s="0"/>
      <c r="HC3617" s="0"/>
      <c r="HD3617" s="0"/>
      <c r="HE3617" s="0"/>
      <c r="HF3617" s="0"/>
      <c r="HG3617" s="0"/>
      <c r="HH3617" s="0"/>
      <c r="HI3617" s="0"/>
      <c r="HJ3617" s="0"/>
      <c r="HK3617" s="0"/>
      <c r="HL3617" s="0"/>
      <c r="HM3617" s="0"/>
      <c r="HN3617" s="0"/>
      <c r="HO3617" s="0"/>
      <c r="HP3617" s="0"/>
      <c r="HQ3617" s="0"/>
      <c r="HR3617" s="0"/>
      <c r="HS3617" s="0"/>
      <c r="HT3617" s="0"/>
      <c r="HU3617" s="0"/>
      <c r="HV3617" s="0"/>
      <c r="HW3617" s="0"/>
      <c r="HX3617" s="0"/>
      <c r="HY3617" s="0"/>
      <c r="HZ3617" s="0"/>
      <c r="IA3617" s="0"/>
      <c r="IB3617" s="0"/>
      <c r="IC3617" s="0"/>
      <c r="ID3617" s="0"/>
      <c r="IE3617" s="0"/>
      <c r="IF3617" s="0"/>
      <c r="IG3617" s="0"/>
      <c r="IH3617" s="0"/>
      <c r="II3617" s="0"/>
      <c r="IJ3617" s="0"/>
      <c r="IK3617" s="0"/>
      <c r="IL3617" s="0"/>
      <c r="IM3617" s="0"/>
      <c r="IN3617" s="0"/>
      <c r="IO3617" s="0"/>
      <c r="IP3617" s="0"/>
      <c r="IQ3617" s="0"/>
      <c r="IR3617" s="0"/>
      <c r="IS3617" s="0"/>
      <c r="IT3617" s="0"/>
      <c r="IU3617" s="0"/>
      <c r="IV3617" s="0"/>
      <c r="IW3617" s="0"/>
      <c r="IX3617" s="0"/>
      <c r="IY3617" s="0"/>
      <c r="IZ3617" s="0"/>
      <c r="AMH3617" s="13"/>
    </row>
    <row r="3618" customFormat="false" ht="14.95" hidden="false" customHeight="false" outlineLevel="0" collapsed="false">
      <c r="A3618" s="27" t="n">
        <v>40503070</v>
      </c>
      <c r="B3618" s="28" t="s">
        <v>3647</v>
      </c>
      <c r="C3618" s="54"/>
      <c r="D3618" s="38"/>
      <c r="E3618" s="27" t="s">
        <v>37</v>
      </c>
      <c r="F3618" s="19" t="n">
        <f aca="false">IF(C3618="",VLOOKUP(E3618,'PORTE E UCO'!$A$5:$D$46,4,0),VLOOKUP(E3618,'PORTE E UCO'!$A$5:$D$46,4,0)*C3618)</f>
        <v>192.437794</v>
      </c>
      <c r="G3618" s="30" t="n">
        <v>22.256</v>
      </c>
      <c r="H3618" s="21" t="n">
        <f aca="false">G3618*$R$2</f>
        <v>437.856353792</v>
      </c>
      <c r="I3618" s="27" t="n">
        <v>0</v>
      </c>
      <c r="J3618" s="22" t="str">
        <f aca="false">IF(I3618&gt;=1,F3618*$J$2,"")</f>
        <v/>
      </c>
      <c r="K3618" s="22" t="str">
        <f aca="false">IF(I3618&gt;=2,F3618*$K$2,"")</f>
        <v/>
      </c>
      <c r="L3618" s="22" t="str">
        <f aca="false">IF(I3618&gt;=3,F3618*$L$2,"")</f>
        <v/>
      </c>
      <c r="M3618" s="22" t="str">
        <f aca="false">IF(I3618&gt;=4,F3618*$M$2,"")</f>
        <v/>
      </c>
      <c r="N3618" s="55" t="n">
        <v>0</v>
      </c>
      <c r="O3618" s="55" t="n">
        <v>0</v>
      </c>
      <c r="P3618" s="56" t="n">
        <v>0</v>
      </c>
      <c r="Q3618" s="57"/>
      <c r="R3618" s="38"/>
      <c r="S3618" s="25" t="n">
        <f aca="false">SUM(F3618,H3618,J3618,K3618,L3618,M3618)</f>
        <v>630.294147792</v>
      </c>
      <c r="T3618" s="25" t="n">
        <f aca="false">SUM(F3618,H3618,J3618,K3618,L3618,M3618,Q3618)</f>
        <v>630.294147792</v>
      </c>
      <c r="U3618" s="0"/>
      <c r="V3618" s="0"/>
      <c r="W3618" s="0"/>
      <c r="X3618" s="0"/>
      <c r="Y3618" s="0"/>
      <c r="Z3618" s="0"/>
      <c r="AA3618" s="0"/>
      <c r="AB3618" s="0"/>
      <c r="AC3618" s="0"/>
      <c r="AD3618" s="0"/>
      <c r="AE3618" s="0"/>
      <c r="AF3618" s="0"/>
      <c r="AG3618" s="0"/>
      <c r="AH3618" s="0"/>
      <c r="AI3618" s="0"/>
      <c r="AJ3618" s="0"/>
      <c r="AK3618" s="0"/>
      <c r="AL3618" s="0"/>
      <c r="AM3618" s="0"/>
      <c r="AN3618" s="0"/>
      <c r="AO3618" s="0"/>
      <c r="AP3618" s="0"/>
      <c r="AQ3618" s="0"/>
      <c r="AR3618" s="0"/>
      <c r="AS3618" s="0"/>
      <c r="AT3618" s="0"/>
      <c r="AU3618" s="0"/>
      <c r="AV3618" s="0"/>
      <c r="AW3618" s="0"/>
      <c r="AX3618" s="0"/>
      <c r="AY3618" s="0"/>
      <c r="AZ3618" s="0"/>
      <c r="BA3618" s="0"/>
      <c r="BB3618" s="0"/>
      <c r="BC3618" s="0"/>
      <c r="BD3618" s="0"/>
      <c r="BE3618" s="0"/>
      <c r="BF3618" s="0"/>
      <c r="BG3618" s="0"/>
      <c r="BH3618" s="0"/>
      <c r="BI3618" s="0"/>
      <c r="BJ3618" s="0"/>
      <c r="BK3618" s="0"/>
      <c r="BL3618" s="0"/>
      <c r="BM3618" s="0"/>
      <c r="BN3618" s="0"/>
      <c r="BO3618" s="0"/>
      <c r="BP3618" s="0"/>
      <c r="BQ3618" s="0"/>
      <c r="BR3618" s="0"/>
      <c r="BS3618" s="0"/>
      <c r="BT3618" s="0"/>
      <c r="BU3618" s="0"/>
      <c r="BV3618" s="0"/>
      <c r="BW3618" s="0"/>
      <c r="BX3618" s="0"/>
      <c r="BY3618" s="0"/>
      <c r="BZ3618" s="0"/>
      <c r="CA3618" s="0"/>
      <c r="CB3618" s="0"/>
      <c r="CC3618" s="0"/>
      <c r="CD3618" s="0"/>
      <c r="CE3618" s="0"/>
      <c r="CF3618" s="0"/>
      <c r="CG3618" s="0"/>
      <c r="CH3618" s="0"/>
      <c r="CI3618" s="0"/>
      <c r="CJ3618" s="0"/>
      <c r="CK3618" s="0"/>
      <c r="CL3618" s="0"/>
      <c r="CM3618" s="0"/>
      <c r="CN3618" s="0"/>
      <c r="CO3618" s="0"/>
      <c r="CP3618" s="0"/>
      <c r="CQ3618" s="0"/>
      <c r="CR3618" s="0"/>
      <c r="CS3618" s="0"/>
      <c r="CT3618" s="0"/>
      <c r="CU3618" s="0"/>
      <c r="CV3618" s="0"/>
      <c r="CW3618" s="0"/>
      <c r="CX3618" s="0"/>
      <c r="CY3618" s="0"/>
      <c r="CZ3618" s="0"/>
      <c r="DA3618" s="0"/>
      <c r="DB3618" s="0"/>
      <c r="DC3618" s="0"/>
      <c r="DD3618" s="0"/>
      <c r="DE3618" s="0"/>
      <c r="DF3618" s="0"/>
      <c r="DG3618" s="0"/>
      <c r="DH3618" s="0"/>
      <c r="DI3618" s="0"/>
      <c r="DJ3618" s="0"/>
      <c r="DK3618" s="0"/>
      <c r="DL3618" s="0"/>
      <c r="DM3618" s="0"/>
      <c r="DN3618" s="0"/>
      <c r="DO3618" s="0"/>
      <c r="DP3618" s="0"/>
      <c r="DQ3618" s="0"/>
      <c r="DR3618" s="0"/>
      <c r="DS3618" s="0"/>
      <c r="DT3618" s="0"/>
      <c r="DU3618" s="0"/>
      <c r="DV3618" s="0"/>
      <c r="DW3618" s="0"/>
      <c r="DX3618" s="0"/>
      <c r="DY3618" s="0"/>
      <c r="DZ3618" s="0"/>
      <c r="EA3618" s="0"/>
      <c r="EB3618" s="0"/>
      <c r="EC3618" s="0"/>
      <c r="ED3618" s="0"/>
      <c r="EE3618" s="0"/>
      <c r="EF3618" s="0"/>
      <c r="EG3618" s="0"/>
      <c r="EH3618" s="0"/>
      <c r="EI3618" s="0"/>
      <c r="EJ3618" s="0"/>
      <c r="EK3618" s="0"/>
      <c r="EL3618" s="0"/>
      <c r="EM3618" s="0"/>
      <c r="EN3618" s="0"/>
      <c r="EO3618" s="0"/>
      <c r="EP3618" s="0"/>
      <c r="EQ3618" s="0"/>
      <c r="ER3618" s="0"/>
      <c r="ES3618" s="0"/>
      <c r="ET3618" s="0"/>
      <c r="EU3618" s="0"/>
      <c r="EV3618" s="0"/>
      <c r="EW3618" s="0"/>
      <c r="EX3618" s="0"/>
      <c r="EY3618" s="0"/>
      <c r="EZ3618" s="0"/>
      <c r="FA3618" s="0"/>
      <c r="FB3618" s="0"/>
      <c r="FC3618" s="0"/>
      <c r="FD3618" s="0"/>
      <c r="FE3618" s="0"/>
      <c r="FF3618" s="0"/>
      <c r="FG3618" s="0"/>
      <c r="FH3618" s="0"/>
      <c r="FI3618" s="0"/>
      <c r="FJ3618" s="0"/>
      <c r="FK3618" s="0"/>
      <c r="FL3618" s="0"/>
      <c r="FM3618" s="0"/>
      <c r="FN3618" s="0"/>
      <c r="FO3618" s="0"/>
      <c r="FP3618" s="0"/>
      <c r="FQ3618" s="0"/>
      <c r="FR3618" s="0"/>
      <c r="FS3618" s="0"/>
      <c r="FT3618" s="0"/>
      <c r="FU3618" s="0"/>
      <c r="FV3618" s="0"/>
      <c r="FW3618" s="0"/>
      <c r="FX3618" s="0"/>
      <c r="FY3618" s="0"/>
      <c r="FZ3618" s="0"/>
      <c r="GA3618" s="0"/>
      <c r="GB3618" s="0"/>
      <c r="GC3618" s="0"/>
      <c r="GD3618" s="0"/>
      <c r="GE3618" s="0"/>
      <c r="GF3618" s="0"/>
      <c r="GG3618" s="0"/>
      <c r="GH3618" s="0"/>
      <c r="GI3618" s="0"/>
      <c r="GJ3618" s="0"/>
      <c r="GK3618" s="0"/>
      <c r="GL3618" s="0"/>
      <c r="GM3618" s="0"/>
      <c r="GN3618" s="0"/>
      <c r="GO3618" s="0"/>
      <c r="GP3618" s="0"/>
      <c r="GQ3618" s="0"/>
      <c r="GR3618" s="0"/>
      <c r="GS3618" s="0"/>
      <c r="GT3618" s="0"/>
      <c r="GU3618" s="0"/>
      <c r="GV3618" s="0"/>
      <c r="GW3618" s="0"/>
      <c r="GX3618" s="0"/>
      <c r="GY3618" s="0"/>
      <c r="GZ3618" s="0"/>
      <c r="HA3618" s="0"/>
      <c r="HB3618" s="0"/>
      <c r="HC3618" s="0"/>
      <c r="HD3618" s="0"/>
      <c r="HE3618" s="0"/>
      <c r="HF3618" s="0"/>
      <c r="HG3618" s="0"/>
      <c r="HH3618" s="0"/>
      <c r="HI3618" s="0"/>
      <c r="HJ3618" s="0"/>
      <c r="HK3618" s="0"/>
      <c r="HL3618" s="0"/>
      <c r="HM3618" s="0"/>
      <c r="HN3618" s="0"/>
      <c r="HO3618" s="0"/>
      <c r="HP3618" s="0"/>
      <c r="HQ3618" s="0"/>
      <c r="HR3618" s="0"/>
      <c r="HS3618" s="0"/>
      <c r="HT3618" s="0"/>
      <c r="HU3618" s="0"/>
      <c r="HV3618" s="0"/>
      <c r="HW3618" s="0"/>
      <c r="HX3618" s="0"/>
      <c r="HY3618" s="0"/>
      <c r="HZ3618" s="0"/>
      <c r="IA3618" s="0"/>
      <c r="IB3618" s="0"/>
      <c r="IC3618" s="0"/>
      <c r="ID3618" s="0"/>
      <c r="IE3618" s="0"/>
      <c r="IF3618" s="0"/>
      <c r="IG3618" s="0"/>
      <c r="IH3618" s="0"/>
      <c r="II3618" s="0"/>
      <c r="IJ3618" s="0"/>
      <c r="IK3618" s="0"/>
      <c r="IL3618" s="0"/>
      <c r="IM3618" s="0"/>
      <c r="IN3618" s="0"/>
      <c r="IO3618" s="0"/>
      <c r="IP3618" s="0"/>
      <c r="IQ3618" s="0"/>
      <c r="IR3618" s="0"/>
      <c r="IS3618" s="0"/>
      <c r="IT3618" s="0"/>
      <c r="IU3618" s="0"/>
      <c r="IV3618" s="0"/>
      <c r="IW3618" s="0"/>
      <c r="IX3618" s="0"/>
      <c r="IY3618" s="0"/>
      <c r="IZ3618" s="0"/>
      <c r="AMH3618" s="13"/>
    </row>
    <row r="3619" customFormat="false" ht="13.8" hidden="false" customHeight="false" outlineLevel="0" collapsed="false">
      <c r="A3619" s="16" t="n">
        <v>40503089</v>
      </c>
      <c r="B3619" s="17" t="s">
        <v>3648</v>
      </c>
      <c r="C3619" s="58"/>
      <c r="D3619" s="59"/>
      <c r="E3619" s="16" t="s">
        <v>54</v>
      </c>
      <c r="F3619" s="19" t="n">
        <f aca="false">IF(C3619="",VLOOKUP(E3619,'PORTE E UCO'!$A$5:$D$46,4,0),VLOOKUP(E3619,'PORTE E UCO'!$A$5:$D$46,4,0)*C3619)</f>
        <v>35.31295</v>
      </c>
      <c r="G3619" s="20" t="n">
        <v>40.36</v>
      </c>
      <c r="H3619" s="21" t="n">
        <f aca="false">G3619*$R$2</f>
        <v>794.02778752</v>
      </c>
      <c r="I3619" s="16" t="n">
        <v>0</v>
      </c>
      <c r="J3619" s="22" t="str">
        <f aca="false">IF(I3619&gt;=1,F3619*$J$2,"")</f>
        <v/>
      </c>
      <c r="K3619" s="22" t="str">
        <f aca="false">IF(I3619&gt;=2,F3619*$K$2,"")</f>
        <v/>
      </c>
      <c r="L3619" s="22" t="str">
        <f aca="false">IF(I3619&gt;=3,F3619*$L$2,"")</f>
        <v/>
      </c>
      <c r="M3619" s="22" t="str">
        <f aca="false">IF(I3619&gt;=4,F3619*$M$2,"")</f>
        <v/>
      </c>
      <c r="N3619" s="60" t="n">
        <v>0</v>
      </c>
      <c r="O3619" s="60" t="n">
        <v>0</v>
      </c>
      <c r="P3619" s="61" t="n">
        <v>0</v>
      </c>
      <c r="Q3619" s="62"/>
      <c r="R3619" s="38"/>
      <c r="S3619" s="25" t="n">
        <f aca="false">SUM(F3619,H3619,J3619,K3619,L3619,M3619)</f>
        <v>829.34073752</v>
      </c>
      <c r="T3619" s="25" t="n">
        <f aca="false">SUM(F3619,H3619,J3619,K3619,L3619,M3619,Q3619)</f>
        <v>829.34073752</v>
      </c>
      <c r="U3619" s="0"/>
      <c r="V3619" s="0"/>
      <c r="W3619" s="0"/>
      <c r="X3619" s="0"/>
      <c r="Y3619" s="0"/>
      <c r="Z3619" s="0"/>
      <c r="AA3619" s="0"/>
      <c r="AB3619" s="0"/>
      <c r="AC3619" s="0"/>
      <c r="AD3619" s="0"/>
      <c r="AE3619" s="0"/>
      <c r="AF3619" s="0"/>
      <c r="AG3619" s="0"/>
      <c r="AH3619" s="0"/>
      <c r="AI3619" s="0"/>
      <c r="AJ3619" s="0"/>
      <c r="AK3619" s="0"/>
      <c r="AL3619" s="0"/>
      <c r="AM3619" s="0"/>
      <c r="AN3619" s="0"/>
      <c r="AO3619" s="0"/>
      <c r="AP3619" s="0"/>
      <c r="AQ3619" s="0"/>
      <c r="AR3619" s="0"/>
      <c r="AS3619" s="0"/>
      <c r="AT3619" s="0"/>
      <c r="AU3619" s="0"/>
      <c r="AV3619" s="0"/>
      <c r="AW3619" s="0"/>
      <c r="AX3619" s="0"/>
      <c r="AY3619" s="0"/>
      <c r="AZ3619" s="0"/>
      <c r="BA3619" s="0"/>
      <c r="BB3619" s="0"/>
      <c r="BC3619" s="0"/>
      <c r="BD3619" s="0"/>
      <c r="BE3619" s="0"/>
      <c r="BF3619" s="0"/>
      <c r="BG3619" s="0"/>
      <c r="BH3619" s="0"/>
      <c r="BI3619" s="0"/>
      <c r="BJ3619" s="0"/>
      <c r="BK3619" s="0"/>
      <c r="BL3619" s="0"/>
      <c r="BM3619" s="0"/>
      <c r="BN3619" s="0"/>
      <c r="BO3619" s="0"/>
      <c r="BP3619" s="0"/>
      <c r="BQ3619" s="0"/>
      <c r="BR3619" s="0"/>
      <c r="BS3619" s="0"/>
      <c r="BT3619" s="0"/>
      <c r="BU3619" s="0"/>
      <c r="BV3619" s="0"/>
      <c r="BW3619" s="0"/>
      <c r="BX3619" s="0"/>
      <c r="BY3619" s="0"/>
      <c r="BZ3619" s="0"/>
      <c r="CA3619" s="0"/>
      <c r="CB3619" s="0"/>
      <c r="CC3619" s="0"/>
      <c r="CD3619" s="0"/>
      <c r="CE3619" s="0"/>
      <c r="CF3619" s="0"/>
      <c r="CG3619" s="0"/>
      <c r="CH3619" s="0"/>
      <c r="CI3619" s="0"/>
      <c r="CJ3619" s="0"/>
      <c r="CK3619" s="0"/>
      <c r="CL3619" s="0"/>
      <c r="CM3619" s="0"/>
      <c r="CN3619" s="0"/>
      <c r="CO3619" s="0"/>
      <c r="CP3619" s="0"/>
      <c r="CQ3619" s="0"/>
      <c r="CR3619" s="0"/>
      <c r="CS3619" s="0"/>
      <c r="CT3619" s="0"/>
      <c r="CU3619" s="0"/>
      <c r="CV3619" s="0"/>
      <c r="CW3619" s="0"/>
      <c r="CX3619" s="0"/>
      <c r="CY3619" s="0"/>
      <c r="CZ3619" s="0"/>
      <c r="DA3619" s="0"/>
      <c r="DB3619" s="0"/>
      <c r="DC3619" s="0"/>
      <c r="DD3619" s="0"/>
      <c r="DE3619" s="0"/>
      <c r="DF3619" s="0"/>
      <c r="DG3619" s="0"/>
      <c r="DH3619" s="0"/>
      <c r="DI3619" s="0"/>
      <c r="DJ3619" s="0"/>
      <c r="DK3619" s="0"/>
      <c r="DL3619" s="0"/>
      <c r="DM3619" s="0"/>
      <c r="DN3619" s="0"/>
      <c r="DO3619" s="0"/>
      <c r="DP3619" s="0"/>
      <c r="DQ3619" s="0"/>
      <c r="DR3619" s="0"/>
      <c r="DS3619" s="0"/>
      <c r="DT3619" s="0"/>
      <c r="DU3619" s="0"/>
      <c r="DV3619" s="0"/>
      <c r="DW3619" s="0"/>
      <c r="DX3619" s="0"/>
      <c r="DY3619" s="0"/>
      <c r="DZ3619" s="0"/>
      <c r="EA3619" s="0"/>
      <c r="EB3619" s="0"/>
      <c r="EC3619" s="0"/>
      <c r="ED3619" s="0"/>
      <c r="EE3619" s="0"/>
      <c r="EF3619" s="0"/>
      <c r="EG3619" s="0"/>
      <c r="EH3619" s="0"/>
      <c r="EI3619" s="0"/>
      <c r="EJ3619" s="0"/>
      <c r="EK3619" s="0"/>
      <c r="EL3619" s="0"/>
      <c r="EM3619" s="0"/>
      <c r="EN3619" s="0"/>
      <c r="EO3619" s="0"/>
      <c r="EP3619" s="0"/>
      <c r="EQ3619" s="0"/>
      <c r="ER3619" s="0"/>
      <c r="ES3619" s="0"/>
      <c r="ET3619" s="0"/>
      <c r="EU3619" s="0"/>
      <c r="EV3619" s="0"/>
      <c r="EW3619" s="0"/>
      <c r="EX3619" s="0"/>
      <c r="EY3619" s="0"/>
      <c r="EZ3619" s="0"/>
      <c r="FA3619" s="0"/>
      <c r="FB3619" s="0"/>
      <c r="FC3619" s="0"/>
      <c r="FD3619" s="0"/>
      <c r="FE3619" s="0"/>
      <c r="FF3619" s="0"/>
      <c r="FG3619" s="0"/>
      <c r="FH3619" s="0"/>
      <c r="FI3619" s="0"/>
      <c r="FJ3619" s="0"/>
      <c r="FK3619" s="0"/>
      <c r="FL3619" s="0"/>
      <c r="FM3619" s="0"/>
      <c r="FN3619" s="0"/>
      <c r="FO3619" s="0"/>
      <c r="FP3619" s="0"/>
      <c r="FQ3619" s="0"/>
      <c r="FR3619" s="0"/>
      <c r="FS3619" s="0"/>
      <c r="FT3619" s="0"/>
      <c r="FU3619" s="0"/>
      <c r="FV3619" s="0"/>
      <c r="FW3619" s="0"/>
      <c r="FX3619" s="0"/>
      <c r="FY3619" s="0"/>
      <c r="FZ3619" s="0"/>
      <c r="GA3619" s="0"/>
      <c r="GB3619" s="0"/>
      <c r="GC3619" s="0"/>
      <c r="GD3619" s="0"/>
      <c r="GE3619" s="0"/>
      <c r="GF3619" s="0"/>
      <c r="GG3619" s="0"/>
      <c r="GH3619" s="0"/>
      <c r="GI3619" s="0"/>
      <c r="GJ3619" s="0"/>
      <c r="GK3619" s="0"/>
      <c r="GL3619" s="0"/>
      <c r="GM3619" s="0"/>
      <c r="GN3619" s="0"/>
      <c r="GO3619" s="0"/>
      <c r="GP3619" s="0"/>
      <c r="GQ3619" s="0"/>
      <c r="GR3619" s="0"/>
      <c r="GS3619" s="0"/>
      <c r="GT3619" s="0"/>
      <c r="GU3619" s="0"/>
      <c r="GV3619" s="0"/>
      <c r="GW3619" s="0"/>
      <c r="GX3619" s="0"/>
      <c r="GY3619" s="0"/>
      <c r="GZ3619" s="0"/>
      <c r="HA3619" s="0"/>
      <c r="HB3619" s="0"/>
      <c r="HC3619" s="0"/>
      <c r="HD3619" s="0"/>
      <c r="HE3619" s="0"/>
      <c r="HF3619" s="0"/>
      <c r="HG3619" s="0"/>
      <c r="HH3619" s="0"/>
      <c r="HI3619" s="0"/>
      <c r="HJ3619" s="0"/>
      <c r="HK3619" s="0"/>
      <c r="HL3619" s="0"/>
      <c r="HM3619" s="0"/>
      <c r="HN3619" s="0"/>
      <c r="HO3619" s="0"/>
      <c r="HP3619" s="0"/>
      <c r="HQ3619" s="0"/>
      <c r="HR3619" s="0"/>
      <c r="HS3619" s="0"/>
      <c r="HT3619" s="0"/>
      <c r="HU3619" s="0"/>
      <c r="HV3619" s="0"/>
      <c r="HW3619" s="0"/>
      <c r="HX3619" s="0"/>
      <c r="HY3619" s="0"/>
      <c r="HZ3619" s="0"/>
      <c r="IA3619" s="0"/>
      <c r="IB3619" s="0"/>
      <c r="IC3619" s="0"/>
      <c r="ID3619" s="0"/>
      <c r="IE3619" s="0"/>
      <c r="IF3619" s="0"/>
      <c r="IG3619" s="0"/>
      <c r="IH3619" s="0"/>
      <c r="II3619" s="0"/>
      <c r="IJ3619" s="0"/>
      <c r="IK3619" s="0"/>
      <c r="IL3619" s="0"/>
      <c r="IM3619" s="0"/>
      <c r="IN3619" s="0"/>
      <c r="IO3619" s="0"/>
      <c r="IP3619" s="0"/>
      <c r="IQ3619" s="0"/>
      <c r="IR3619" s="0"/>
      <c r="IS3619" s="0"/>
      <c r="IT3619" s="0"/>
      <c r="IU3619" s="0"/>
      <c r="IV3619" s="0"/>
      <c r="IW3619" s="0"/>
      <c r="IX3619" s="0"/>
      <c r="IY3619" s="0"/>
      <c r="IZ3619" s="0"/>
      <c r="AMH3619" s="13"/>
    </row>
    <row r="3620" customFormat="false" ht="14.95" hidden="false" customHeight="false" outlineLevel="0" collapsed="false">
      <c r="A3620" s="27" t="n">
        <v>40503127</v>
      </c>
      <c r="B3620" s="28" t="s">
        <v>3649</v>
      </c>
      <c r="C3620" s="54"/>
      <c r="D3620" s="38"/>
      <c r="E3620" s="27" t="s">
        <v>26</v>
      </c>
      <c r="F3620" s="19" t="n">
        <f aca="false">IF(C3620="",VLOOKUP(E3620,'PORTE E UCO'!$A$5:$D$46,4,0),VLOOKUP(E3620,'PORTE E UCO'!$A$5:$D$46,4,0)*C3620)</f>
        <v>324.442174</v>
      </c>
      <c r="G3620" s="30" t="n">
        <v>12.54</v>
      </c>
      <c r="H3620" s="21" t="n">
        <f aca="false">G3620*$R$2</f>
        <v>246.70734528</v>
      </c>
      <c r="I3620" s="27" t="n">
        <v>0</v>
      </c>
      <c r="J3620" s="22" t="str">
        <f aca="false">IF(I3620&gt;=1,F3620*$J$2,"")</f>
        <v/>
      </c>
      <c r="K3620" s="22" t="str">
        <f aca="false">IF(I3620&gt;=2,F3620*$K$2,"")</f>
        <v/>
      </c>
      <c r="L3620" s="22" t="str">
        <f aca="false">IF(I3620&gt;=3,F3620*$L$2,"")</f>
        <v/>
      </c>
      <c r="M3620" s="22" t="str">
        <f aca="false">IF(I3620&gt;=4,F3620*$M$2,"")</f>
        <v/>
      </c>
      <c r="N3620" s="55" t="n">
        <v>0</v>
      </c>
      <c r="O3620" s="55" t="n">
        <v>0</v>
      </c>
      <c r="P3620" s="56" t="n">
        <v>0</v>
      </c>
      <c r="Q3620" s="57"/>
      <c r="R3620" s="38"/>
      <c r="S3620" s="25" t="n">
        <f aca="false">SUM(F3620,H3620,J3620,K3620,L3620,M3620)</f>
        <v>571.14951928</v>
      </c>
      <c r="T3620" s="25" t="n">
        <f aca="false">SUM(F3620,H3620,J3620,K3620,L3620,M3620,Q3620)</f>
        <v>571.14951928</v>
      </c>
      <c r="U3620" s="0"/>
      <c r="V3620" s="0"/>
      <c r="W3620" s="0"/>
      <c r="X3620" s="0"/>
      <c r="Y3620" s="0"/>
      <c r="Z3620" s="0"/>
      <c r="AA3620" s="0"/>
      <c r="AB3620" s="0"/>
      <c r="AC3620" s="0"/>
      <c r="AD3620" s="0"/>
      <c r="AE3620" s="0"/>
      <c r="AF3620" s="0"/>
      <c r="AG3620" s="0"/>
      <c r="AH3620" s="0"/>
      <c r="AI3620" s="0"/>
      <c r="AJ3620" s="0"/>
      <c r="AK3620" s="0"/>
      <c r="AL3620" s="0"/>
      <c r="AM3620" s="0"/>
      <c r="AN3620" s="0"/>
      <c r="AO3620" s="0"/>
      <c r="AP3620" s="0"/>
      <c r="AQ3620" s="0"/>
      <c r="AR3620" s="0"/>
      <c r="AS3620" s="0"/>
      <c r="AT3620" s="0"/>
      <c r="AU3620" s="0"/>
      <c r="AV3620" s="0"/>
      <c r="AW3620" s="0"/>
      <c r="AX3620" s="0"/>
      <c r="AY3620" s="0"/>
      <c r="AZ3620" s="0"/>
      <c r="BA3620" s="0"/>
      <c r="BB3620" s="0"/>
      <c r="BC3620" s="0"/>
      <c r="BD3620" s="0"/>
      <c r="BE3620" s="0"/>
      <c r="BF3620" s="0"/>
      <c r="BG3620" s="0"/>
      <c r="BH3620" s="0"/>
      <c r="BI3620" s="0"/>
      <c r="BJ3620" s="0"/>
      <c r="BK3620" s="0"/>
      <c r="BL3620" s="0"/>
      <c r="BM3620" s="0"/>
      <c r="BN3620" s="0"/>
      <c r="BO3620" s="0"/>
      <c r="BP3620" s="0"/>
      <c r="BQ3620" s="0"/>
      <c r="BR3620" s="0"/>
      <c r="BS3620" s="0"/>
      <c r="BT3620" s="0"/>
      <c r="BU3620" s="0"/>
      <c r="BV3620" s="0"/>
      <c r="BW3620" s="0"/>
      <c r="BX3620" s="0"/>
      <c r="BY3620" s="0"/>
      <c r="BZ3620" s="0"/>
      <c r="CA3620" s="0"/>
      <c r="CB3620" s="0"/>
      <c r="CC3620" s="0"/>
      <c r="CD3620" s="0"/>
      <c r="CE3620" s="0"/>
      <c r="CF3620" s="0"/>
      <c r="CG3620" s="0"/>
      <c r="CH3620" s="0"/>
      <c r="CI3620" s="0"/>
      <c r="CJ3620" s="0"/>
      <c r="CK3620" s="0"/>
      <c r="CL3620" s="0"/>
      <c r="CM3620" s="0"/>
      <c r="CN3620" s="0"/>
      <c r="CO3620" s="0"/>
      <c r="CP3620" s="0"/>
      <c r="CQ3620" s="0"/>
      <c r="CR3620" s="0"/>
      <c r="CS3620" s="0"/>
      <c r="CT3620" s="0"/>
      <c r="CU3620" s="0"/>
      <c r="CV3620" s="0"/>
      <c r="CW3620" s="0"/>
      <c r="CX3620" s="0"/>
      <c r="CY3620" s="0"/>
      <c r="CZ3620" s="0"/>
      <c r="DA3620" s="0"/>
      <c r="DB3620" s="0"/>
      <c r="DC3620" s="0"/>
      <c r="DD3620" s="0"/>
      <c r="DE3620" s="0"/>
      <c r="DF3620" s="0"/>
      <c r="DG3620" s="0"/>
      <c r="DH3620" s="0"/>
      <c r="DI3620" s="0"/>
      <c r="DJ3620" s="0"/>
      <c r="DK3620" s="0"/>
      <c r="DL3620" s="0"/>
      <c r="DM3620" s="0"/>
      <c r="DN3620" s="0"/>
      <c r="DO3620" s="0"/>
      <c r="DP3620" s="0"/>
      <c r="DQ3620" s="0"/>
      <c r="DR3620" s="0"/>
      <c r="DS3620" s="0"/>
      <c r="DT3620" s="0"/>
      <c r="DU3620" s="0"/>
      <c r="DV3620" s="0"/>
      <c r="DW3620" s="0"/>
      <c r="DX3620" s="0"/>
      <c r="DY3620" s="0"/>
      <c r="DZ3620" s="0"/>
      <c r="EA3620" s="0"/>
      <c r="EB3620" s="0"/>
      <c r="EC3620" s="0"/>
      <c r="ED3620" s="0"/>
      <c r="EE3620" s="0"/>
      <c r="EF3620" s="0"/>
      <c r="EG3620" s="0"/>
      <c r="EH3620" s="0"/>
      <c r="EI3620" s="0"/>
      <c r="EJ3620" s="0"/>
      <c r="EK3620" s="0"/>
      <c r="EL3620" s="0"/>
      <c r="EM3620" s="0"/>
      <c r="EN3620" s="0"/>
      <c r="EO3620" s="0"/>
      <c r="EP3620" s="0"/>
      <c r="EQ3620" s="0"/>
      <c r="ER3620" s="0"/>
      <c r="ES3620" s="0"/>
      <c r="ET3620" s="0"/>
      <c r="EU3620" s="0"/>
      <c r="EV3620" s="0"/>
      <c r="EW3620" s="0"/>
      <c r="EX3620" s="0"/>
      <c r="EY3620" s="0"/>
      <c r="EZ3620" s="0"/>
      <c r="FA3620" s="0"/>
      <c r="FB3620" s="0"/>
      <c r="FC3620" s="0"/>
      <c r="FD3620" s="0"/>
      <c r="FE3620" s="0"/>
      <c r="FF3620" s="0"/>
      <c r="FG3620" s="0"/>
      <c r="FH3620" s="0"/>
      <c r="FI3620" s="0"/>
      <c r="FJ3620" s="0"/>
      <c r="FK3620" s="0"/>
      <c r="FL3620" s="0"/>
      <c r="FM3620" s="0"/>
      <c r="FN3620" s="0"/>
      <c r="FO3620" s="0"/>
      <c r="FP3620" s="0"/>
      <c r="FQ3620" s="0"/>
      <c r="FR3620" s="0"/>
      <c r="FS3620" s="0"/>
      <c r="FT3620" s="0"/>
      <c r="FU3620" s="0"/>
      <c r="FV3620" s="0"/>
      <c r="FW3620" s="0"/>
      <c r="FX3620" s="0"/>
      <c r="FY3620" s="0"/>
      <c r="FZ3620" s="0"/>
      <c r="GA3620" s="0"/>
      <c r="GB3620" s="0"/>
      <c r="GC3620" s="0"/>
      <c r="GD3620" s="0"/>
      <c r="GE3620" s="0"/>
      <c r="GF3620" s="0"/>
      <c r="GG3620" s="0"/>
      <c r="GH3620" s="0"/>
      <c r="GI3620" s="0"/>
      <c r="GJ3620" s="0"/>
      <c r="GK3620" s="0"/>
      <c r="GL3620" s="0"/>
      <c r="GM3620" s="0"/>
      <c r="GN3620" s="0"/>
      <c r="GO3620" s="0"/>
      <c r="GP3620" s="0"/>
      <c r="GQ3620" s="0"/>
      <c r="GR3620" s="0"/>
      <c r="GS3620" s="0"/>
      <c r="GT3620" s="0"/>
      <c r="GU3620" s="0"/>
      <c r="GV3620" s="0"/>
      <c r="GW3620" s="0"/>
      <c r="GX3620" s="0"/>
      <c r="GY3620" s="0"/>
      <c r="GZ3620" s="0"/>
      <c r="HA3620" s="0"/>
      <c r="HB3620" s="0"/>
      <c r="HC3620" s="0"/>
      <c r="HD3620" s="0"/>
      <c r="HE3620" s="0"/>
      <c r="HF3620" s="0"/>
      <c r="HG3620" s="0"/>
      <c r="HH3620" s="0"/>
      <c r="HI3620" s="0"/>
      <c r="HJ3620" s="0"/>
      <c r="HK3620" s="0"/>
      <c r="HL3620" s="0"/>
      <c r="HM3620" s="0"/>
      <c r="HN3620" s="0"/>
      <c r="HO3620" s="0"/>
      <c r="HP3620" s="0"/>
      <c r="HQ3620" s="0"/>
      <c r="HR3620" s="0"/>
      <c r="HS3620" s="0"/>
      <c r="HT3620" s="0"/>
      <c r="HU3620" s="0"/>
      <c r="HV3620" s="0"/>
      <c r="HW3620" s="0"/>
      <c r="HX3620" s="0"/>
      <c r="HY3620" s="0"/>
      <c r="HZ3620" s="0"/>
      <c r="IA3620" s="0"/>
      <c r="IB3620" s="0"/>
      <c r="IC3620" s="0"/>
      <c r="ID3620" s="0"/>
      <c r="IE3620" s="0"/>
      <c r="IF3620" s="0"/>
      <c r="IG3620" s="0"/>
      <c r="IH3620" s="0"/>
      <c r="II3620" s="0"/>
      <c r="IJ3620" s="0"/>
      <c r="IK3620" s="0"/>
      <c r="IL3620" s="0"/>
      <c r="IM3620" s="0"/>
      <c r="IN3620" s="0"/>
      <c r="IO3620" s="0"/>
      <c r="IP3620" s="0"/>
      <c r="IQ3620" s="0"/>
      <c r="IR3620" s="0"/>
      <c r="IS3620" s="0"/>
      <c r="IT3620" s="0"/>
      <c r="IU3620" s="0"/>
      <c r="IV3620" s="0"/>
      <c r="IW3620" s="0"/>
      <c r="IX3620" s="0"/>
      <c r="IY3620" s="0"/>
      <c r="IZ3620" s="0"/>
      <c r="AMH3620" s="13"/>
    </row>
    <row r="3621" customFormat="false" ht="14.95" hidden="false" customHeight="false" outlineLevel="0" collapsed="false">
      <c r="A3621" s="16" t="n">
        <v>40503100</v>
      </c>
      <c r="B3621" s="17" t="s">
        <v>3650</v>
      </c>
      <c r="C3621" s="58"/>
      <c r="D3621" s="59"/>
      <c r="E3621" s="16" t="s">
        <v>20</v>
      </c>
      <c r="F3621" s="19" t="n">
        <f aca="false">IF(C3621="",VLOOKUP(E3621,'PORTE E UCO'!$A$5:$D$46,4,0),VLOOKUP(E3621,'PORTE E UCO'!$A$5:$D$46,4,0)*C3621)</f>
        <v>70.656386</v>
      </c>
      <c r="G3621" s="63"/>
      <c r="H3621" s="21" t="n">
        <f aca="false">G3621*$R$2</f>
        <v>0</v>
      </c>
      <c r="I3621" s="16" t="n">
        <v>0</v>
      </c>
      <c r="J3621" s="22" t="str">
        <f aca="false">IF(I3621&gt;=1,F3621*$J$2,"")</f>
        <v/>
      </c>
      <c r="K3621" s="22" t="str">
        <f aca="false">IF(I3621&gt;=2,F3621*$K$2,"")</f>
        <v/>
      </c>
      <c r="L3621" s="22" t="str">
        <f aca="false">IF(I3621&gt;=3,F3621*$L$2,"")</f>
        <v/>
      </c>
      <c r="M3621" s="22" t="str">
        <f aca="false">IF(I3621&gt;=4,F3621*$M$2,"")</f>
        <v/>
      </c>
      <c r="N3621" s="60" t="n">
        <v>0</v>
      </c>
      <c r="O3621" s="60" t="n">
        <v>0</v>
      </c>
      <c r="P3621" s="61" t="n">
        <v>0</v>
      </c>
      <c r="Q3621" s="62"/>
      <c r="R3621" s="38"/>
      <c r="S3621" s="25" t="n">
        <f aca="false">SUM(F3621,H3621,J3621,K3621,L3621,M3621)</f>
        <v>70.656386</v>
      </c>
      <c r="T3621" s="25" t="n">
        <f aca="false">SUM(F3621,H3621,J3621,K3621,L3621,M3621,Q3621)</f>
        <v>70.656386</v>
      </c>
      <c r="U3621" s="0"/>
      <c r="V3621" s="0"/>
      <c r="W3621" s="0"/>
      <c r="X3621" s="0"/>
      <c r="Y3621" s="0"/>
      <c r="Z3621" s="0"/>
      <c r="AA3621" s="0"/>
      <c r="AB3621" s="0"/>
      <c r="AC3621" s="0"/>
      <c r="AD3621" s="0"/>
      <c r="AE3621" s="0"/>
      <c r="AF3621" s="0"/>
      <c r="AG3621" s="0"/>
      <c r="AH3621" s="0"/>
      <c r="AI3621" s="0"/>
      <c r="AJ3621" s="0"/>
      <c r="AK3621" s="0"/>
      <c r="AL3621" s="0"/>
      <c r="AM3621" s="0"/>
      <c r="AN3621" s="0"/>
      <c r="AO3621" s="0"/>
      <c r="AP3621" s="0"/>
      <c r="AQ3621" s="0"/>
      <c r="AR3621" s="0"/>
      <c r="AS3621" s="0"/>
      <c r="AT3621" s="0"/>
      <c r="AU3621" s="0"/>
      <c r="AV3621" s="0"/>
      <c r="AW3621" s="0"/>
      <c r="AX3621" s="0"/>
      <c r="AY3621" s="0"/>
      <c r="AZ3621" s="0"/>
      <c r="BA3621" s="0"/>
      <c r="BB3621" s="0"/>
      <c r="BC3621" s="0"/>
      <c r="BD3621" s="0"/>
      <c r="BE3621" s="0"/>
      <c r="BF3621" s="0"/>
      <c r="BG3621" s="0"/>
      <c r="BH3621" s="0"/>
      <c r="BI3621" s="0"/>
      <c r="BJ3621" s="0"/>
      <c r="BK3621" s="0"/>
      <c r="BL3621" s="0"/>
      <c r="BM3621" s="0"/>
      <c r="BN3621" s="0"/>
      <c r="BO3621" s="0"/>
      <c r="BP3621" s="0"/>
      <c r="BQ3621" s="0"/>
      <c r="BR3621" s="0"/>
      <c r="BS3621" s="0"/>
      <c r="BT3621" s="0"/>
      <c r="BU3621" s="0"/>
      <c r="BV3621" s="0"/>
      <c r="BW3621" s="0"/>
      <c r="BX3621" s="0"/>
      <c r="BY3621" s="0"/>
      <c r="BZ3621" s="0"/>
      <c r="CA3621" s="0"/>
      <c r="CB3621" s="0"/>
      <c r="CC3621" s="0"/>
      <c r="CD3621" s="0"/>
      <c r="CE3621" s="0"/>
      <c r="CF3621" s="0"/>
      <c r="CG3621" s="0"/>
      <c r="CH3621" s="0"/>
      <c r="CI3621" s="0"/>
      <c r="CJ3621" s="0"/>
      <c r="CK3621" s="0"/>
      <c r="CL3621" s="0"/>
      <c r="CM3621" s="0"/>
      <c r="CN3621" s="0"/>
      <c r="CO3621" s="0"/>
      <c r="CP3621" s="0"/>
      <c r="CQ3621" s="0"/>
      <c r="CR3621" s="0"/>
      <c r="CS3621" s="0"/>
      <c r="CT3621" s="0"/>
      <c r="CU3621" s="0"/>
      <c r="CV3621" s="0"/>
      <c r="CW3621" s="0"/>
      <c r="CX3621" s="0"/>
      <c r="CY3621" s="0"/>
      <c r="CZ3621" s="0"/>
      <c r="DA3621" s="0"/>
      <c r="DB3621" s="0"/>
      <c r="DC3621" s="0"/>
      <c r="DD3621" s="0"/>
      <c r="DE3621" s="0"/>
      <c r="DF3621" s="0"/>
      <c r="DG3621" s="0"/>
      <c r="DH3621" s="0"/>
      <c r="DI3621" s="0"/>
      <c r="DJ3621" s="0"/>
      <c r="DK3621" s="0"/>
      <c r="DL3621" s="0"/>
      <c r="DM3621" s="0"/>
      <c r="DN3621" s="0"/>
      <c r="DO3621" s="0"/>
      <c r="DP3621" s="0"/>
      <c r="DQ3621" s="0"/>
      <c r="DR3621" s="0"/>
      <c r="DS3621" s="0"/>
      <c r="DT3621" s="0"/>
      <c r="DU3621" s="0"/>
      <c r="DV3621" s="0"/>
      <c r="DW3621" s="0"/>
      <c r="DX3621" s="0"/>
      <c r="DY3621" s="0"/>
      <c r="DZ3621" s="0"/>
      <c r="EA3621" s="0"/>
      <c r="EB3621" s="0"/>
      <c r="EC3621" s="0"/>
      <c r="ED3621" s="0"/>
      <c r="EE3621" s="0"/>
      <c r="EF3621" s="0"/>
      <c r="EG3621" s="0"/>
      <c r="EH3621" s="0"/>
      <c r="EI3621" s="0"/>
      <c r="EJ3621" s="0"/>
      <c r="EK3621" s="0"/>
      <c r="EL3621" s="0"/>
      <c r="EM3621" s="0"/>
      <c r="EN3621" s="0"/>
      <c r="EO3621" s="0"/>
      <c r="EP3621" s="0"/>
      <c r="EQ3621" s="0"/>
      <c r="ER3621" s="0"/>
      <c r="ES3621" s="0"/>
      <c r="ET3621" s="0"/>
      <c r="EU3621" s="0"/>
      <c r="EV3621" s="0"/>
      <c r="EW3621" s="0"/>
      <c r="EX3621" s="0"/>
      <c r="EY3621" s="0"/>
      <c r="EZ3621" s="0"/>
      <c r="FA3621" s="0"/>
      <c r="FB3621" s="0"/>
      <c r="FC3621" s="0"/>
      <c r="FD3621" s="0"/>
      <c r="FE3621" s="0"/>
      <c r="FF3621" s="0"/>
      <c r="FG3621" s="0"/>
      <c r="FH3621" s="0"/>
      <c r="FI3621" s="0"/>
      <c r="FJ3621" s="0"/>
      <c r="FK3621" s="0"/>
      <c r="FL3621" s="0"/>
      <c r="FM3621" s="0"/>
      <c r="FN3621" s="0"/>
      <c r="FO3621" s="0"/>
      <c r="FP3621" s="0"/>
      <c r="FQ3621" s="0"/>
      <c r="FR3621" s="0"/>
      <c r="FS3621" s="0"/>
      <c r="FT3621" s="0"/>
      <c r="FU3621" s="0"/>
      <c r="FV3621" s="0"/>
      <c r="FW3621" s="0"/>
      <c r="FX3621" s="0"/>
      <c r="FY3621" s="0"/>
      <c r="FZ3621" s="0"/>
      <c r="GA3621" s="0"/>
      <c r="GB3621" s="0"/>
      <c r="GC3621" s="0"/>
      <c r="GD3621" s="0"/>
      <c r="GE3621" s="0"/>
      <c r="GF3621" s="0"/>
      <c r="GG3621" s="0"/>
      <c r="GH3621" s="0"/>
      <c r="GI3621" s="0"/>
      <c r="GJ3621" s="0"/>
      <c r="GK3621" s="0"/>
      <c r="GL3621" s="0"/>
      <c r="GM3621" s="0"/>
      <c r="GN3621" s="0"/>
      <c r="GO3621" s="0"/>
      <c r="GP3621" s="0"/>
      <c r="GQ3621" s="0"/>
      <c r="GR3621" s="0"/>
      <c r="GS3621" s="0"/>
      <c r="GT3621" s="0"/>
      <c r="GU3621" s="0"/>
      <c r="GV3621" s="0"/>
      <c r="GW3621" s="0"/>
      <c r="GX3621" s="0"/>
      <c r="GY3621" s="0"/>
      <c r="GZ3621" s="0"/>
      <c r="HA3621" s="0"/>
      <c r="HB3621" s="0"/>
      <c r="HC3621" s="0"/>
      <c r="HD3621" s="0"/>
      <c r="HE3621" s="0"/>
      <c r="HF3621" s="0"/>
      <c r="HG3621" s="0"/>
      <c r="HH3621" s="0"/>
      <c r="HI3621" s="0"/>
      <c r="HJ3621" s="0"/>
      <c r="HK3621" s="0"/>
      <c r="HL3621" s="0"/>
      <c r="HM3621" s="0"/>
      <c r="HN3621" s="0"/>
      <c r="HO3621" s="0"/>
      <c r="HP3621" s="0"/>
      <c r="HQ3621" s="0"/>
      <c r="HR3621" s="0"/>
      <c r="HS3621" s="0"/>
      <c r="HT3621" s="0"/>
      <c r="HU3621" s="0"/>
      <c r="HV3621" s="0"/>
      <c r="HW3621" s="0"/>
      <c r="HX3621" s="0"/>
      <c r="HY3621" s="0"/>
      <c r="HZ3621" s="0"/>
      <c r="IA3621" s="0"/>
      <c r="IB3621" s="0"/>
      <c r="IC3621" s="0"/>
      <c r="ID3621" s="0"/>
      <c r="IE3621" s="0"/>
      <c r="IF3621" s="0"/>
      <c r="IG3621" s="0"/>
      <c r="IH3621" s="0"/>
      <c r="II3621" s="0"/>
      <c r="IJ3621" s="0"/>
      <c r="IK3621" s="0"/>
      <c r="IL3621" s="0"/>
      <c r="IM3621" s="0"/>
      <c r="IN3621" s="0"/>
      <c r="IO3621" s="0"/>
      <c r="IP3621" s="0"/>
      <c r="IQ3621" s="0"/>
      <c r="IR3621" s="0"/>
      <c r="IS3621" s="0"/>
      <c r="IT3621" s="0"/>
      <c r="IU3621" s="0"/>
      <c r="IV3621" s="0"/>
      <c r="IW3621" s="0"/>
      <c r="IX3621" s="0"/>
      <c r="IY3621" s="0"/>
      <c r="IZ3621" s="0"/>
      <c r="AMH3621" s="13"/>
    </row>
    <row r="3622" customFormat="false" ht="13.8" hidden="false" customHeight="false" outlineLevel="0" collapsed="false">
      <c r="A3622" s="27" t="n">
        <v>40503216</v>
      </c>
      <c r="B3622" s="28" t="s">
        <v>3651</v>
      </c>
      <c r="C3622" s="54"/>
      <c r="D3622" s="38"/>
      <c r="E3622" s="27" t="s">
        <v>223</v>
      </c>
      <c r="F3622" s="19" t="n">
        <f aca="false">IF(C3622="",VLOOKUP(E3622,'PORTE E UCO'!$A$5:$D$46,4,0),VLOOKUP(E3622,'PORTE E UCO'!$A$5:$D$46,4,0)*C3622)</f>
        <v>436.20385</v>
      </c>
      <c r="G3622" s="30" t="n">
        <v>7.79</v>
      </c>
      <c r="H3622" s="21" t="n">
        <f aca="false">G3622*$R$2</f>
        <v>153.25759328</v>
      </c>
      <c r="I3622" s="27" t="n">
        <v>0</v>
      </c>
      <c r="J3622" s="22" t="str">
        <f aca="false">IF(I3622&gt;=1,F3622*$J$2,"")</f>
        <v/>
      </c>
      <c r="K3622" s="22" t="str">
        <f aca="false">IF(I3622&gt;=2,F3622*$K$2,"")</f>
        <v/>
      </c>
      <c r="L3622" s="22" t="str">
        <f aca="false">IF(I3622&gt;=3,F3622*$L$2,"")</f>
        <v/>
      </c>
      <c r="M3622" s="22" t="str">
        <f aca="false">IF(I3622&gt;=4,F3622*$M$2,"")</f>
        <v/>
      </c>
      <c r="N3622" s="27" t="n">
        <v>0</v>
      </c>
      <c r="O3622" s="27" t="n">
        <v>0</v>
      </c>
      <c r="P3622" s="31" t="n">
        <v>0</v>
      </c>
      <c r="Q3622" s="32"/>
      <c r="R3622" s="38"/>
      <c r="S3622" s="25" t="n">
        <f aca="false">SUM(F3622,H3622,J3622,K3622,L3622,M3622)</f>
        <v>589.46144328</v>
      </c>
      <c r="T3622" s="25" t="n">
        <f aca="false">SUM(F3622,H3622,J3622,K3622,L3622,M3622,Q3622)</f>
        <v>589.46144328</v>
      </c>
      <c r="U3622" s="0"/>
      <c r="V3622" s="0"/>
      <c r="W3622" s="0"/>
      <c r="X3622" s="0"/>
      <c r="Y3622" s="0"/>
      <c r="Z3622" s="0"/>
      <c r="AA3622" s="0"/>
      <c r="AB3622" s="0"/>
      <c r="AC3622" s="0"/>
      <c r="AD3622" s="0"/>
      <c r="AE3622" s="0"/>
      <c r="AF3622" s="0"/>
      <c r="AG3622" s="0"/>
      <c r="AH3622" s="0"/>
      <c r="AI3622" s="0"/>
      <c r="AJ3622" s="0"/>
      <c r="AK3622" s="0"/>
      <c r="AL3622" s="0"/>
      <c r="AM3622" s="0"/>
      <c r="AN3622" s="0"/>
      <c r="AO3622" s="0"/>
      <c r="AP3622" s="0"/>
      <c r="AQ3622" s="0"/>
      <c r="AR3622" s="0"/>
      <c r="AS3622" s="0"/>
      <c r="AT3622" s="0"/>
      <c r="AU3622" s="0"/>
      <c r="AV3622" s="0"/>
      <c r="AW3622" s="0"/>
      <c r="AX3622" s="0"/>
      <c r="AY3622" s="0"/>
      <c r="AZ3622" s="0"/>
      <c r="BA3622" s="0"/>
      <c r="BB3622" s="0"/>
      <c r="BC3622" s="0"/>
      <c r="BD3622" s="0"/>
      <c r="BE3622" s="0"/>
      <c r="BF3622" s="0"/>
      <c r="BG3622" s="0"/>
      <c r="BH3622" s="0"/>
      <c r="BI3622" s="0"/>
      <c r="BJ3622" s="0"/>
      <c r="BK3622" s="0"/>
      <c r="BL3622" s="0"/>
      <c r="BM3622" s="0"/>
      <c r="BN3622" s="0"/>
      <c r="BO3622" s="0"/>
      <c r="BP3622" s="0"/>
      <c r="BQ3622" s="0"/>
      <c r="BR3622" s="0"/>
      <c r="BS3622" s="0"/>
      <c r="BT3622" s="0"/>
      <c r="BU3622" s="0"/>
      <c r="BV3622" s="0"/>
      <c r="BW3622" s="0"/>
      <c r="BX3622" s="0"/>
      <c r="BY3622" s="0"/>
      <c r="BZ3622" s="0"/>
      <c r="CA3622" s="0"/>
      <c r="CB3622" s="0"/>
      <c r="CC3622" s="0"/>
      <c r="CD3622" s="0"/>
      <c r="CE3622" s="0"/>
      <c r="CF3622" s="0"/>
      <c r="CG3622" s="0"/>
      <c r="CH3622" s="0"/>
      <c r="CI3622" s="0"/>
      <c r="CJ3622" s="0"/>
      <c r="CK3622" s="0"/>
      <c r="CL3622" s="0"/>
      <c r="CM3622" s="0"/>
      <c r="CN3622" s="0"/>
      <c r="CO3622" s="0"/>
      <c r="CP3622" s="0"/>
      <c r="CQ3622" s="0"/>
      <c r="CR3622" s="0"/>
      <c r="CS3622" s="0"/>
      <c r="CT3622" s="0"/>
      <c r="CU3622" s="0"/>
      <c r="CV3622" s="0"/>
      <c r="CW3622" s="0"/>
      <c r="CX3622" s="0"/>
      <c r="CY3622" s="0"/>
      <c r="CZ3622" s="0"/>
      <c r="DA3622" s="0"/>
      <c r="DB3622" s="0"/>
      <c r="DC3622" s="0"/>
      <c r="DD3622" s="0"/>
      <c r="DE3622" s="0"/>
      <c r="DF3622" s="0"/>
      <c r="DG3622" s="0"/>
      <c r="DH3622" s="0"/>
      <c r="DI3622" s="0"/>
      <c r="DJ3622" s="0"/>
      <c r="DK3622" s="0"/>
      <c r="DL3622" s="0"/>
      <c r="DM3622" s="0"/>
      <c r="DN3622" s="0"/>
      <c r="DO3622" s="0"/>
      <c r="DP3622" s="0"/>
      <c r="DQ3622" s="0"/>
      <c r="DR3622" s="0"/>
      <c r="DS3622" s="0"/>
      <c r="DT3622" s="0"/>
      <c r="DU3622" s="0"/>
      <c r="DV3622" s="0"/>
      <c r="DW3622" s="0"/>
      <c r="DX3622" s="0"/>
      <c r="DY3622" s="0"/>
      <c r="DZ3622" s="0"/>
      <c r="EA3622" s="0"/>
      <c r="EB3622" s="0"/>
      <c r="EC3622" s="0"/>
      <c r="ED3622" s="0"/>
      <c r="EE3622" s="0"/>
      <c r="EF3622" s="0"/>
      <c r="EG3622" s="0"/>
      <c r="EH3622" s="0"/>
      <c r="EI3622" s="0"/>
      <c r="EJ3622" s="0"/>
      <c r="EK3622" s="0"/>
      <c r="EL3622" s="0"/>
      <c r="EM3622" s="0"/>
      <c r="EN3622" s="0"/>
      <c r="EO3622" s="0"/>
      <c r="EP3622" s="0"/>
      <c r="EQ3622" s="0"/>
      <c r="ER3622" s="0"/>
      <c r="ES3622" s="0"/>
      <c r="ET3622" s="0"/>
      <c r="EU3622" s="0"/>
      <c r="EV3622" s="0"/>
      <c r="EW3622" s="0"/>
      <c r="EX3622" s="0"/>
      <c r="EY3622" s="0"/>
      <c r="EZ3622" s="0"/>
      <c r="FA3622" s="0"/>
      <c r="FB3622" s="0"/>
      <c r="FC3622" s="0"/>
      <c r="FD3622" s="0"/>
      <c r="FE3622" s="0"/>
      <c r="FF3622" s="0"/>
      <c r="FG3622" s="0"/>
      <c r="FH3622" s="0"/>
      <c r="FI3622" s="0"/>
      <c r="FJ3622" s="0"/>
      <c r="FK3622" s="0"/>
      <c r="FL3622" s="0"/>
      <c r="FM3622" s="0"/>
      <c r="FN3622" s="0"/>
      <c r="FO3622" s="0"/>
      <c r="FP3622" s="0"/>
      <c r="FQ3622" s="0"/>
      <c r="FR3622" s="0"/>
      <c r="FS3622" s="0"/>
      <c r="FT3622" s="0"/>
      <c r="FU3622" s="0"/>
      <c r="FV3622" s="0"/>
      <c r="FW3622" s="0"/>
      <c r="FX3622" s="0"/>
      <c r="FY3622" s="0"/>
      <c r="FZ3622" s="0"/>
      <c r="GA3622" s="0"/>
      <c r="GB3622" s="0"/>
      <c r="GC3622" s="0"/>
      <c r="GD3622" s="0"/>
      <c r="GE3622" s="0"/>
      <c r="GF3622" s="0"/>
      <c r="GG3622" s="0"/>
      <c r="GH3622" s="0"/>
      <c r="GI3622" s="0"/>
      <c r="GJ3622" s="0"/>
      <c r="GK3622" s="0"/>
      <c r="GL3622" s="0"/>
      <c r="GM3622" s="0"/>
      <c r="GN3622" s="0"/>
      <c r="GO3622" s="0"/>
      <c r="GP3622" s="0"/>
      <c r="GQ3622" s="0"/>
      <c r="GR3622" s="0"/>
      <c r="GS3622" s="0"/>
      <c r="GT3622" s="0"/>
      <c r="GU3622" s="0"/>
      <c r="GV3622" s="0"/>
      <c r="GW3622" s="0"/>
      <c r="GX3622" s="0"/>
      <c r="GY3622" s="0"/>
      <c r="GZ3622" s="0"/>
      <c r="HA3622" s="0"/>
      <c r="HB3622" s="0"/>
      <c r="HC3622" s="0"/>
      <c r="HD3622" s="0"/>
      <c r="HE3622" s="0"/>
      <c r="HF3622" s="0"/>
      <c r="HG3622" s="0"/>
      <c r="HH3622" s="0"/>
      <c r="HI3622" s="0"/>
      <c r="HJ3622" s="0"/>
      <c r="HK3622" s="0"/>
      <c r="HL3622" s="0"/>
      <c r="HM3622" s="0"/>
      <c r="HN3622" s="0"/>
      <c r="HO3622" s="0"/>
      <c r="HP3622" s="0"/>
      <c r="HQ3622" s="0"/>
      <c r="HR3622" s="0"/>
      <c r="HS3622" s="0"/>
      <c r="HT3622" s="0"/>
      <c r="HU3622" s="0"/>
      <c r="HV3622" s="0"/>
      <c r="HW3622" s="0"/>
      <c r="HX3622" s="0"/>
      <c r="HY3622" s="0"/>
      <c r="HZ3622" s="0"/>
      <c r="IA3622" s="0"/>
      <c r="IB3622" s="0"/>
      <c r="IC3622" s="0"/>
      <c r="ID3622" s="0"/>
      <c r="IE3622" s="0"/>
      <c r="IF3622" s="0"/>
      <c r="IG3622" s="0"/>
      <c r="IH3622" s="0"/>
      <c r="II3622" s="0"/>
      <c r="IJ3622" s="0"/>
      <c r="IK3622" s="0"/>
      <c r="IL3622" s="0"/>
      <c r="IM3622" s="0"/>
      <c r="IN3622" s="0"/>
      <c r="IO3622" s="0"/>
      <c r="IP3622" s="0"/>
      <c r="IQ3622" s="0"/>
      <c r="IR3622" s="0"/>
      <c r="IS3622" s="0"/>
      <c r="IT3622" s="0"/>
      <c r="IU3622" s="0"/>
      <c r="IV3622" s="0"/>
      <c r="IW3622" s="0"/>
      <c r="IX3622" s="0"/>
      <c r="IY3622" s="0"/>
      <c r="IZ3622" s="0"/>
      <c r="AMH3622" s="13"/>
    </row>
    <row r="3623" customFormat="false" ht="14.95" hidden="false" customHeight="false" outlineLevel="0" collapsed="false">
      <c r="A3623" s="16" t="n">
        <v>40503119</v>
      </c>
      <c r="B3623" s="17" t="s">
        <v>3652</v>
      </c>
      <c r="C3623" s="58"/>
      <c r="D3623" s="59"/>
      <c r="E3623" s="16" t="s">
        <v>39</v>
      </c>
      <c r="F3623" s="19" t="n">
        <f aca="false">IF(C3623="",VLOOKUP(E3623,'PORTE E UCO'!$A$5:$D$46,4,0),VLOOKUP(E3623,'PORTE E UCO'!$A$5:$D$46,4,0)*C3623)</f>
        <v>52.984668</v>
      </c>
      <c r="G3623" s="20" t="n">
        <v>5.71</v>
      </c>
      <c r="H3623" s="21" t="n">
        <f aca="false">G3623*$R$2</f>
        <v>112.33643872</v>
      </c>
      <c r="I3623" s="16" t="n">
        <v>0</v>
      </c>
      <c r="J3623" s="22" t="str">
        <f aca="false">IF(I3623&gt;=1,F3623*$J$2,"")</f>
        <v/>
      </c>
      <c r="K3623" s="22" t="str">
        <f aca="false">IF(I3623&gt;=2,F3623*$K$2,"")</f>
        <v/>
      </c>
      <c r="L3623" s="22" t="str">
        <f aca="false">IF(I3623&gt;=3,F3623*$L$2,"")</f>
        <v/>
      </c>
      <c r="M3623" s="22" t="str">
        <f aca="false">IF(I3623&gt;=4,F3623*$M$2,"")</f>
        <v/>
      </c>
      <c r="N3623" s="60" t="n">
        <v>0</v>
      </c>
      <c r="O3623" s="60" t="n">
        <v>0</v>
      </c>
      <c r="P3623" s="61" t="n">
        <v>0</v>
      </c>
      <c r="Q3623" s="62"/>
      <c r="R3623" s="38"/>
      <c r="S3623" s="25" t="n">
        <f aca="false">SUM(F3623,H3623,J3623,K3623,L3623,M3623)</f>
        <v>165.32110672</v>
      </c>
      <c r="T3623" s="25" t="n">
        <f aca="false">SUM(F3623,H3623,J3623,K3623,L3623,M3623,Q3623)</f>
        <v>165.32110672</v>
      </c>
      <c r="U3623" s="0"/>
      <c r="V3623" s="0"/>
      <c r="W3623" s="0"/>
      <c r="X3623" s="0"/>
      <c r="Y3623" s="0"/>
      <c r="Z3623" s="0"/>
      <c r="AA3623" s="0"/>
      <c r="AB3623" s="0"/>
      <c r="AC3623" s="0"/>
      <c r="AD3623" s="0"/>
      <c r="AE3623" s="0"/>
      <c r="AF3623" s="0"/>
      <c r="AG3623" s="0"/>
      <c r="AH3623" s="0"/>
      <c r="AI3623" s="0"/>
      <c r="AJ3623" s="0"/>
      <c r="AK3623" s="0"/>
      <c r="AL3623" s="0"/>
      <c r="AM3623" s="0"/>
      <c r="AN3623" s="0"/>
      <c r="AO3623" s="0"/>
      <c r="AP3623" s="0"/>
      <c r="AQ3623" s="0"/>
      <c r="AR3623" s="0"/>
      <c r="AS3623" s="0"/>
      <c r="AT3623" s="0"/>
      <c r="AU3623" s="0"/>
      <c r="AV3623" s="0"/>
      <c r="AW3623" s="0"/>
      <c r="AX3623" s="0"/>
      <c r="AY3623" s="0"/>
      <c r="AZ3623" s="0"/>
      <c r="BA3623" s="0"/>
      <c r="BB3623" s="0"/>
      <c r="BC3623" s="0"/>
      <c r="BD3623" s="0"/>
      <c r="BE3623" s="0"/>
      <c r="BF3623" s="0"/>
      <c r="BG3623" s="0"/>
      <c r="BH3623" s="0"/>
      <c r="BI3623" s="0"/>
      <c r="BJ3623" s="0"/>
      <c r="BK3623" s="0"/>
      <c r="BL3623" s="0"/>
      <c r="BM3623" s="0"/>
      <c r="BN3623" s="0"/>
      <c r="BO3623" s="0"/>
      <c r="BP3623" s="0"/>
      <c r="BQ3623" s="0"/>
      <c r="BR3623" s="0"/>
      <c r="BS3623" s="0"/>
      <c r="BT3623" s="0"/>
      <c r="BU3623" s="0"/>
      <c r="BV3623" s="0"/>
      <c r="BW3623" s="0"/>
      <c r="BX3623" s="0"/>
      <c r="BY3623" s="0"/>
      <c r="BZ3623" s="0"/>
      <c r="CA3623" s="0"/>
      <c r="CB3623" s="0"/>
      <c r="CC3623" s="0"/>
      <c r="CD3623" s="0"/>
      <c r="CE3623" s="0"/>
      <c r="CF3623" s="0"/>
      <c r="CG3623" s="0"/>
      <c r="CH3623" s="0"/>
      <c r="CI3623" s="0"/>
      <c r="CJ3623" s="0"/>
      <c r="CK3623" s="0"/>
      <c r="CL3623" s="0"/>
      <c r="CM3623" s="0"/>
      <c r="CN3623" s="0"/>
      <c r="CO3623" s="0"/>
      <c r="CP3623" s="0"/>
      <c r="CQ3623" s="0"/>
      <c r="CR3623" s="0"/>
      <c r="CS3623" s="0"/>
      <c r="CT3623" s="0"/>
      <c r="CU3623" s="0"/>
      <c r="CV3623" s="0"/>
      <c r="CW3623" s="0"/>
      <c r="CX3623" s="0"/>
      <c r="CY3623" s="0"/>
      <c r="CZ3623" s="0"/>
      <c r="DA3623" s="0"/>
      <c r="DB3623" s="0"/>
      <c r="DC3623" s="0"/>
      <c r="DD3623" s="0"/>
      <c r="DE3623" s="0"/>
      <c r="DF3623" s="0"/>
      <c r="DG3623" s="0"/>
      <c r="DH3623" s="0"/>
      <c r="DI3623" s="0"/>
      <c r="DJ3623" s="0"/>
      <c r="DK3623" s="0"/>
      <c r="DL3623" s="0"/>
      <c r="DM3623" s="0"/>
      <c r="DN3623" s="0"/>
      <c r="DO3623" s="0"/>
      <c r="DP3623" s="0"/>
      <c r="DQ3623" s="0"/>
      <c r="DR3623" s="0"/>
      <c r="DS3623" s="0"/>
      <c r="DT3623" s="0"/>
      <c r="DU3623" s="0"/>
      <c r="DV3623" s="0"/>
      <c r="DW3623" s="0"/>
      <c r="DX3623" s="0"/>
      <c r="DY3623" s="0"/>
      <c r="DZ3623" s="0"/>
      <c r="EA3623" s="0"/>
      <c r="EB3623" s="0"/>
      <c r="EC3623" s="0"/>
      <c r="ED3623" s="0"/>
      <c r="EE3623" s="0"/>
      <c r="EF3623" s="0"/>
      <c r="EG3623" s="0"/>
      <c r="EH3623" s="0"/>
      <c r="EI3623" s="0"/>
      <c r="EJ3623" s="0"/>
      <c r="EK3623" s="0"/>
      <c r="EL3623" s="0"/>
      <c r="EM3623" s="0"/>
      <c r="EN3623" s="0"/>
      <c r="EO3623" s="0"/>
      <c r="EP3623" s="0"/>
      <c r="EQ3623" s="0"/>
      <c r="ER3623" s="0"/>
      <c r="ES3623" s="0"/>
      <c r="ET3623" s="0"/>
      <c r="EU3623" s="0"/>
      <c r="EV3623" s="0"/>
      <c r="EW3623" s="0"/>
      <c r="EX3623" s="0"/>
      <c r="EY3623" s="0"/>
      <c r="EZ3623" s="0"/>
      <c r="FA3623" s="0"/>
      <c r="FB3623" s="0"/>
      <c r="FC3623" s="0"/>
      <c r="FD3623" s="0"/>
      <c r="FE3623" s="0"/>
      <c r="FF3623" s="0"/>
      <c r="FG3623" s="0"/>
      <c r="FH3623" s="0"/>
      <c r="FI3623" s="0"/>
      <c r="FJ3623" s="0"/>
      <c r="FK3623" s="0"/>
      <c r="FL3623" s="0"/>
      <c r="FM3623" s="0"/>
      <c r="FN3623" s="0"/>
      <c r="FO3623" s="0"/>
      <c r="FP3623" s="0"/>
      <c r="FQ3623" s="0"/>
      <c r="FR3623" s="0"/>
      <c r="FS3623" s="0"/>
      <c r="FT3623" s="0"/>
      <c r="FU3623" s="0"/>
      <c r="FV3623" s="0"/>
      <c r="FW3623" s="0"/>
      <c r="FX3623" s="0"/>
      <c r="FY3623" s="0"/>
      <c r="FZ3623" s="0"/>
      <c r="GA3623" s="0"/>
      <c r="GB3623" s="0"/>
      <c r="GC3623" s="0"/>
      <c r="GD3623" s="0"/>
      <c r="GE3623" s="0"/>
      <c r="GF3623" s="0"/>
      <c r="GG3623" s="0"/>
      <c r="GH3623" s="0"/>
      <c r="GI3623" s="0"/>
      <c r="GJ3623" s="0"/>
      <c r="GK3623" s="0"/>
      <c r="GL3623" s="0"/>
      <c r="GM3623" s="0"/>
      <c r="GN3623" s="0"/>
      <c r="GO3623" s="0"/>
      <c r="GP3623" s="0"/>
      <c r="GQ3623" s="0"/>
      <c r="GR3623" s="0"/>
      <c r="GS3623" s="0"/>
      <c r="GT3623" s="0"/>
      <c r="GU3623" s="0"/>
      <c r="GV3623" s="0"/>
      <c r="GW3623" s="0"/>
      <c r="GX3623" s="0"/>
      <c r="GY3623" s="0"/>
      <c r="GZ3623" s="0"/>
      <c r="HA3623" s="0"/>
      <c r="HB3623" s="0"/>
      <c r="HC3623" s="0"/>
      <c r="HD3623" s="0"/>
      <c r="HE3623" s="0"/>
      <c r="HF3623" s="0"/>
      <c r="HG3623" s="0"/>
      <c r="HH3623" s="0"/>
      <c r="HI3623" s="0"/>
      <c r="HJ3623" s="0"/>
      <c r="HK3623" s="0"/>
      <c r="HL3623" s="0"/>
      <c r="HM3623" s="0"/>
      <c r="HN3623" s="0"/>
      <c r="HO3623" s="0"/>
      <c r="HP3623" s="0"/>
      <c r="HQ3623" s="0"/>
      <c r="HR3623" s="0"/>
      <c r="HS3623" s="0"/>
      <c r="HT3623" s="0"/>
      <c r="HU3623" s="0"/>
      <c r="HV3623" s="0"/>
      <c r="HW3623" s="0"/>
      <c r="HX3623" s="0"/>
      <c r="HY3623" s="0"/>
      <c r="HZ3623" s="0"/>
      <c r="IA3623" s="0"/>
      <c r="IB3623" s="0"/>
      <c r="IC3623" s="0"/>
      <c r="ID3623" s="0"/>
      <c r="IE3623" s="0"/>
      <c r="IF3623" s="0"/>
      <c r="IG3623" s="0"/>
      <c r="IH3623" s="0"/>
      <c r="II3623" s="0"/>
      <c r="IJ3623" s="0"/>
      <c r="IK3623" s="0"/>
      <c r="IL3623" s="0"/>
      <c r="IM3623" s="0"/>
      <c r="IN3623" s="0"/>
      <c r="IO3623" s="0"/>
      <c r="IP3623" s="0"/>
      <c r="IQ3623" s="0"/>
      <c r="IR3623" s="0"/>
      <c r="IS3623" s="0"/>
      <c r="IT3623" s="0"/>
      <c r="IU3623" s="0"/>
      <c r="IV3623" s="0"/>
      <c r="IW3623" s="0"/>
      <c r="IX3623" s="0"/>
      <c r="IY3623" s="0"/>
      <c r="IZ3623" s="0"/>
      <c r="AMH3623" s="13"/>
    </row>
    <row r="3624" customFormat="false" ht="13.8" hidden="false" customHeight="false" outlineLevel="0" collapsed="false">
      <c r="A3624" s="27" t="n">
        <v>40503178</v>
      </c>
      <c r="B3624" s="28" t="s">
        <v>3653</v>
      </c>
      <c r="C3624" s="54"/>
      <c r="D3624" s="38"/>
      <c r="E3624" s="27" t="s">
        <v>26</v>
      </c>
      <c r="F3624" s="19" t="n">
        <f aca="false">IF(C3624="",VLOOKUP(E3624,'PORTE E UCO'!$A$5:$D$46,4,0),VLOOKUP(E3624,'PORTE E UCO'!$A$5:$D$46,4,0)*C3624)</f>
        <v>324.442174</v>
      </c>
      <c r="G3624" s="30" t="n">
        <v>12.54</v>
      </c>
      <c r="H3624" s="21" t="n">
        <f aca="false">G3624*$R$2</f>
        <v>246.70734528</v>
      </c>
      <c r="I3624" s="27" t="n">
        <v>0</v>
      </c>
      <c r="J3624" s="22" t="str">
        <f aca="false">IF(I3624&gt;=1,F3624*$J$2,"")</f>
        <v/>
      </c>
      <c r="K3624" s="22" t="str">
        <f aca="false">IF(I3624&gt;=2,F3624*$K$2,"")</f>
        <v/>
      </c>
      <c r="L3624" s="22" t="str">
        <f aca="false">IF(I3624&gt;=3,F3624*$L$2,"")</f>
        <v/>
      </c>
      <c r="M3624" s="22" t="str">
        <f aca="false">IF(I3624&gt;=4,F3624*$M$2,"")</f>
        <v/>
      </c>
      <c r="N3624" s="55" t="n">
        <v>0</v>
      </c>
      <c r="O3624" s="55" t="n">
        <v>0</v>
      </c>
      <c r="P3624" s="56" t="n">
        <v>0</v>
      </c>
      <c r="Q3624" s="57"/>
      <c r="R3624" s="38"/>
      <c r="S3624" s="25" t="n">
        <f aca="false">SUM(F3624,H3624,J3624,K3624,L3624,M3624)</f>
        <v>571.14951928</v>
      </c>
      <c r="T3624" s="25" t="n">
        <f aca="false">SUM(F3624,H3624,J3624,K3624,L3624,M3624,Q3624)</f>
        <v>571.14951928</v>
      </c>
      <c r="U3624" s="0"/>
      <c r="V3624" s="0"/>
      <c r="W3624" s="0"/>
      <c r="X3624" s="0"/>
      <c r="Y3624" s="0"/>
      <c r="Z3624" s="0"/>
      <c r="AA3624" s="0"/>
      <c r="AB3624" s="0"/>
      <c r="AC3624" s="0"/>
      <c r="AD3624" s="0"/>
      <c r="AE3624" s="0"/>
      <c r="AF3624" s="0"/>
      <c r="AG3624" s="0"/>
      <c r="AH3624" s="0"/>
      <c r="AI3624" s="0"/>
      <c r="AJ3624" s="0"/>
      <c r="AK3624" s="0"/>
      <c r="AL3624" s="0"/>
      <c r="AM3624" s="0"/>
      <c r="AN3624" s="0"/>
      <c r="AO3624" s="0"/>
      <c r="AP3624" s="0"/>
      <c r="AQ3624" s="0"/>
      <c r="AR3624" s="0"/>
      <c r="AS3624" s="0"/>
      <c r="AT3624" s="0"/>
      <c r="AU3624" s="0"/>
      <c r="AV3624" s="0"/>
      <c r="AW3624" s="0"/>
      <c r="AX3624" s="0"/>
      <c r="AY3624" s="0"/>
      <c r="AZ3624" s="0"/>
      <c r="BA3624" s="0"/>
      <c r="BB3624" s="0"/>
      <c r="BC3624" s="0"/>
      <c r="BD3624" s="0"/>
      <c r="BE3624" s="0"/>
      <c r="BF3624" s="0"/>
      <c r="BG3624" s="0"/>
      <c r="BH3624" s="0"/>
      <c r="BI3624" s="0"/>
      <c r="BJ3624" s="0"/>
      <c r="BK3624" s="0"/>
      <c r="BL3624" s="0"/>
      <c r="BM3624" s="0"/>
      <c r="BN3624" s="0"/>
      <c r="BO3624" s="0"/>
      <c r="BP3624" s="0"/>
      <c r="BQ3624" s="0"/>
      <c r="BR3624" s="0"/>
      <c r="BS3624" s="0"/>
      <c r="BT3624" s="0"/>
      <c r="BU3624" s="0"/>
      <c r="BV3624" s="0"/>
      <c r="BW3624" s="0"/>
      <c r="BX3624" s="0"/>
      <c r="BY3624" s="0"/>
      <c r="BZ3624" s="0"/>
      <c r="CA3624" s="0"/>
      <c r="CB3624" s="0"/>
      <c r="CC3624" s="0"/>
      <c r="CD3624" s="0"/>
      <c r="CE3624" s="0"/>
      <c r="CF3624" s="0"/>
      <c r="CG3624" s="0"/>
      <c r="CH3624" s="0"/>
      <c r="CI3624" s="0"/>
      <c r="CJ3624" s="0"/>
      <c r="CK3624" s="0"/>
      <c r="CL3624" s="0"/>
      <c r="CM3624" s="0"/>
      <c r="CN3624" s="0"/>
      <c r="CO3624" s="0"/>
      <c r="CP3624" s="0"/>
      <c r="CQ3624" s="0"/>
      <c r="CR3624" s="0"/>
      <c r="CS3624" s="0"/>
      <c r="CT3624" s="0"/>
      <c r="CU3624" s="0"/>
      <c r="CV3624" s="0"/>
      <c r="CW3624" s="0"/>
      <c r="CX3624" s="0"/>
      <c r="CY3624" s="0"/>
      <c r="CZ3624" s="0"/>
      <c r="DA3624" s="0"/>
      <c r="DB3624" s="0"/>
      <c r="DC3624" s="0"/>
      <c r="DD3624" s="0"/>
      <c r="DE3624" s="0"/>
      <c r="DF3624" s="0"/>
      <c r="DG3624" s="0"/>
      <c r="DH3624" s="0"/>
      <c r="DI3624" s="0"/>
      <c r="DJ3624" s="0"/>
      <c r="DK3624" s="0"/>
      <c r="DL3624" s="0"/>
      <c r="DM3624" s="0"/>
      <c r="DN3624" s="0"/>
      <c r="DO3624" s="0"/>
      <c r="DP3624" s="0"/>
      <c r="DQ3624" s="0"/>
      <c r="DR3624" s="0"/>
      <c r="DS3624" s="0"/>
      <c r="DT3624" s="0"/>
      <c r="DU3624" s="0"/>
      <c r="DV3624" s="0"/>
      <c r="DW3624" s="0"/>
      <c r="DX3624" s="0"/>
      <c r="DY3624" s="0"/>
      <c r="DZ3624" s="0"/>
      <c r="EA3624" s="0"/>
      <c r="EB3624" s="0"/>
      <c r="EC3624" s="0"/>
      <c r="ED3624" s="0"/>
      <c r="EE3624" s="0"/>
      <c r="EF3624" s="0"/>
      <c r="EG3624" s="0"/>
      <c r="EH3624" s="0"/>
      <c r="EI3624" s="0"/>
      <c r="EJ3624" s="0"/>
      <c r="EK3624" s="0"/>
      <c r="EL3624" s="0"/>
      <c r="EM3624" s="0"/>
      <c r="EN3624" s="0"/>
      <c r="EO3624" s="0"/>
      <c r="EP3624" s="0"/>
      <c r="EQ3624" s="0"/>
      <c r="ER3624" s="0"/>
      <c r="ES3624" s="0"/>
      <c r="ET3624" s="0"/>
      <c r="EU3624" s="0"/>
      <c r="EV3624" s="0"/>
      <c r="EW3624" s="0"/>
      <c r="EX3624" s="0"/>
      <c r="EY3624" s="0"/>
      <c r="EZ3624" s="0"/>
      <c r="FA3624" s="0"/>
      <c r="FB3624" s="0"/>
      <c r="FC3624" s="0"/>
      <c r="FD3624" s="0"/>
      <c r="FE3624" s="0"/>
      <c r="FF3624" s="0"/>
      <c r="FG3624" s="0"/>
      <c r="FH3624" s="0"/>
      <c r="FI3624" s="0"/>
      <c r="FJ3624" s="0"/>
      <c r="FK3624" s="0"/>
      <c r="FL3624" s="0"/>
      <c r="FM3624" s="0"/>
      <c r="FN3624" s="0"/>
      <c r="FO3624" s="0"/>
      <c r="FP3624" s="0"/>
      <c r="FQ3624" s="0"/>
      <c r="FR3624" s="0"/>
      <c r="FS3624" s="0"/>
      <c r="FT3624" s="0"/>
      <c r="FU3624" s="0"/>
      <c r="FV3624" s="0"/>
      <c r="FW3624" s="0"/>
      <c r="FX3624" s="0"/>
      <c r="FY3624" s="0"/>
      <c r="FZ3624" s="0"/>
      <c r="GA3624" s="0"/>
      <c r="GB3624" s="0"/>
      <c r="GC3624" s="0"/>
      <c r="GD3624" s="0"/>
      <c r="GE3624" s="0"/>
      <c r="GF3624" s="0"/>
      <c r="GG3624" s="0"/>
      <c r="GH3624" s="0"/>
      <c r="GI3624" s="0"/>
      <c r="GJ3624" s="0"/>
      <c r="GK3624" s="0"/>
      <c r="GL3624" s="0"/>
      <c r="GM3624" s="0"/>
      <c r="GN3624" s="0"/>
      <c r="GO3624" s="0"/>
      <c r="GP3624" s="0"/>
      <c r="GQ3624" s="0"/>
      <c r="GR3624" s="0"/>
      <c r="GS3624" s="0"/>
      <c r="GT3624" s="0"/>
      <c r="GU3624" s="0"/>
      <c r="GV3624" s="0"/>
      <c r="GW3624" s="0"/>
      <c r="GX3624" s="0"/>
      <c r="GY3624" s="0"/>
      <c r="GZ3624" s="0"/>
      <c r="HA3624" s="0"/>
      <c r="HB3624" s="0"/>
      <c r="HC3624" s="0"/>
      <c r="HD3624" s="0"/>
      <c r="HE3624" s="0"/>
      <c r="HF3624" s="0"/>
      <c r="HG3624" s="0"/>
      <c r="HH3624" s="0"/>
      <c r="HI3624" s="0"/>
      <c r="HJ3624" s="0"/>
      <c r="HK3624" s="0"/>
      <c r="HL3624" s="0"/>
      <c r="HM3624" s="0"/>
      <c r="HN3624" s="0"/>
      <c r="HO3624" s="0"/>
      <c r="HP3624" s="0"/>
      <c r="HQ3624" s="0"/>
      <c r="HR3624" s="0"/>
      <c r="HS3624" s="0"/>
      <c r="HT3624" s="0"/>
      <c r="HU3624" s="0"/>
      <c r="HV3624" s="0"/>
      <c r="HW3624" s="0"/>
      <c r="HX3624" s="0"/>
      <c r="HY3624" s="0"/>
      <c r="HZ3624" s="0"/>
      <c r="IA3624" s="0"/>
      <c r="IB3624" s="0"/>
      <c r="IC3624" s="0"/>
      <c r="ID3624" s="0"/>
      <c r="IE3624" s="0"/>
      <c r="IF3624" s="0"/>
      <c r="IG3624" s="0"/>
      <c r="IH3624" s="0"/>
      <c r="II3624" s="0"/>
      <c r="IJ3624" s="0"/>
      <c r="IK3624" s="0"/>
      <c r="IL3624" s="0"/>
      <c r="IM3624" s="0"/>
      <c r="IN3624" s="0"/>
      <c r="IO3624" s="0"/>
      <c r="IP3624" s="0"/>
      <c r="IQ3624" s="0"/>
      <c r="IR3624" s="0"/>
      <c r="IS3624" s="0"/>
      <c r="IT3624" s="0"/>
      <c r="IU3624" s="0"/>
      <c r="IV3624" s="0"/>
      <c r="IW3624" s="0"/>
      <c r="IX3624" s="0"/>
      <c r="IY3624" s="0"/>
      <c r="IZ3624" s="0"/>
      <c r="AMH3624" s="13"/>
    </row>
    <row r="3625" customFormat="false" ht="28.3" hidden="false" customHeight="false" outlineLevel="0" collapsed="false">
      <c r="A3625" s="16" t="n">
        <v>40503194</v>
      </c>
      <c r="B3625" s="17" t="s">
        <v>3654</v>
      </c>
      <c r="C3625" s="58"/>
      <c r="D3625" s="59"/>
      <c r="E3625" s="16" t="s">
        <v>26</v>
      </c>
      <c r="F3625" s="19" t="n">
        <f aca="false">IF(C3625="",VLOOKUP(E3625,'PORTE E UCO'!$A$5:$D$46,4,0),VLOOKUP(E3625,'PORTE E UCO'!$A$5:$D$46,4,0)*C3625)</f>
        <v>324.442174</v>
      </c>
      <c r="G3625" s="20" t="n">
        <v>20.88</v>
      </c>
      <c r="H3625" s="21" t="n">
        <f aca="false">G3625*$R$2</f>
        <v>410.78543616</v>
      </c>
      <c r="I3625" s="16" t="n">
        <v>0</v>
      </c>
      <c r="J3625" s="22" t="str">
        <f aca="false">IF(I3625&gt;=1,F3625*$J$2,"")</f>
        <v/>
      </c>
      <c r="K3625" s="22" t="str">
        <f aca="false">IF(I3625&gt;=2,F3625*$K$2,"")</f>
        <v/>
      </c>
      <c r="L3625" s="22" t="str">
        <f aca="false">IF(I3625&gt;=3,F3625*$L$2,"")</f>
        <v/>
      </c>
      <c r="M3625" s="22" t="str">
        <f aca="false">IF(I3625&gt;=4,F3625*$M$2,"")</f>
        <v/>
      </c>
      <c r="N3625" s="60" t="n">
        <v>0</v>
      </c>
      <c r="O3625" s="60" t="n">
        <v>0</v>
      </c>
      <c r="P3625" s="61" t="n">
        <v>0</v>
      </c>
      <c r="Q3625" s="62"/>
      <c r="R3625" s="38"/>
      <c r="S3625" s="25" t="n">
        <f aca="false">SUM(F3625,H3625,J3625,K3625,L3625,M3625)</f>
        <v>735.22761016</v>
      </c>
      <c r="T3625" s="25" t="n">
        <f aca="false">SUM(F3625,H3625,J3625,K3625,L3625,M3625,Q3625)</f>
        <v>735.22761016</v>
      </c>
      <c r="U3625" s="0"/>
      <c r="V3625" s="0"/>
      <c r="W3625" s="0"/>
      <c r="X3625" s="0"/>
      <c r="Y3625" s="0"/>
      <c r="Z3625" s="0"/>
      <c r="AA3625" s="0"/>
      <c r="AB3625" s="0"/>
      <c r="AC3625" s="0"/>
      <c r="AD3625" s="0"/>
      <c r="AE3625" s="0"/>
      <c r="AF3625" s="0"/>
      <c r="AG3625" s="0"/>
      <c r="AH3625" s="0"/>
      <c r="AI3625" s="0"/>
      <c r="AJ3625" s="0"/>
      <c r="AK3625" s="0"/>
      <c r="AL3625" s="0"/>
      <c r="AM3625" s="0"/>
      <c r="AN3625" s="0"/>
      <c r="AO3625" s="0"/>
      <c r="AP3625" s="0"/>
      <c r="AQ3625" s="0"/>
      <c r="AR3625" s="0"/>
      <c r="AS3625" s="0"/>
      <c r="AT3625" s="0"/>
      <c r="AU3625" s="0"/>
      <c r="AV3625" s="0"/>
      <c r="AW3625" s="0"/>
      <c r="AX3625" s="0"/>
      <c r="AY3625" s="0"/>
      <c r="AZ3625" s="0"/>
      <c r="BA3625" s="0"/>
      <c r="BB3625" s="0"/>
      <c r="BC3625" s="0"/>
      <c r="BD3625" s="0"/>
      <c r="BE3625" s="0"/>
      <c r="BF3625" s="0"/>
      <c r="BG3625" s="0"/>
      <c r="BH3625" s="0"/>
      <c r="BI3625" s="0"/>
      <c r="BJ3625" s="0"/>
      <c r="BK3625" s="0"/>
      <c r="BL3625" s="0"/>
      <c r="BM3625" s="0"/>
      <c r="BN3625" s="0"/>
      <c r="BO3625" s="0"/>
      <c r="BP3625" s="0"/>
      <c r="BQ3625" s="0"/>
      <c r="BR3625" s="0"/>
      <c r="BS3625" s="0"/>
      <c r="BT3625" s="0"/>
      <c r="BU3625" s="0"/>
      <c r="BV3625" s="0"/>
      <c r="BW3625" s="0"/>
      <c r="BX3625" s="0"/>
      <c r="BY3625" s="0"/>
      <c r="BZ3625" s="0"/>
      <c r="CA3625" s="0"/>
      <c r="CB3625" s="0"/>
      <c r="CC3625" s="0"/>
      <c r="CD3625" s="0"/>
      <c r="CE3625" s="0"/>
      <c r="CF3625" s="0"/>
      <c r="CG3625" s="0"/>
      <c r="CH3625" s="0"/>
      <c r="CI3625" s="0"/>
      <c r="CJ3625" s="0"/>
      <c r="CK3625" s="0"/>
      <c r="CL3625" s="0"/>
      <c r="CM3625" s="0"/>
      <c r="CN3625" s="0"/>
      <c r="CO3625" s="0"/>
      <c r="CP3625" s="0"/>
      <c r="CQ3625" s="0"/>
      <c r="CR3625" s="0"/>
      <c r="CS3625" s="0"/>
      <c r="CT3625" s="0"/>
      <c r="CU3625" s="0"/>
      <c r="CV3625" s="0"/>
      <c r="CW3625" s="0"/>
      <c r="CX3625" s="0"/>
      <c r="CY3625" s="0"/>
      <c r="CZ3625" s="0"/>
      <c r="DA3625" s="0"/>
      <c r="DB3625" s="0"/>
      <c r="DC3625" s="0"/>
      <c r="DD3625" s="0"/>
      <c r="DE3625" s="0"/>
      <c r="DF3625" s="0"/>
      <c r="DG3625" s="0"/>
      <c r="DH3625" s="0"/>
      <c r="DI3625" s="0"/>
      <c r="DJ3625" s="0"/>
      <c r="DK3625" s="0"/>
      <c r="DL3625" s="0"/>
      <c r="DM3625" s="0"/>
      <c r="DN3625" s="0"/>
      <c r="DO3625" s="0"/>
      <c r="DP3625" s="0"/>
      <c r="DQ3625" s="0"/>
      <c r="DR3625" s="0"/>
      <c r="DS3625" s="0"/>
      <c r="DT3625" s="0"/>
      <c r="DU3625" s="0"/>
      <c r="DV3625" s="0"/>
      <c r="DW3625" s="0"/>
      <c r="DX3625" s="0"/>
      <c r="DY3625" s="0"/>
      <c r="DZ3625" s="0"/>
      <c r="EA3625" s="0"/>
      <c r="EB3625" s="0"/>
      <c r="EC3625" s="0"/>
      <c r="ED3625" s="0"/>
      <c r="EE3625" s="0"/>
      <c r="EF3625" s="0"/>
      <c r="EG3625" s="0"/>
      <c r="EH3625" s="0"/>
      <c r="EI3625" s="0"/>
      <c r="EJ3625" s="0"/>
      <c r="EK3625" s="0"/>
      <c r="EL3625" s="0"/>
      <c r="EM3625" s="0"/>
      <c r="EN3625" s="0"/>
      <c r="EO3625" s="0"/>
      <c r="EP3625" s="0"/>
      <c r="EQ3625" s="0"/>
      <c r="ER3625" s="0"/>
      <c r="ES3625" s="0"/>
      <c r="ET3625" s="0"/>
      <c r="EU3625" s="0"/>
      <c r="EV3625" s="0"/>
      <c r="EW3625" s="0"/>
      <c r="EX3625" s="0"/>
      <c r="EY3625" s="0"/>
      <c r="EZ3625" s="0"/>
      <c r="FA3625" s="0"/>
      <c r="FB3625" s="0"/>
      <c r="FC3625" s="0"/>
      <c r="FD3625" s="0"/>
      <c r="FE3625" s="0"/>
      <c r="FF3625" s="0"/>
      <c r="FG3625" s="0"/>
      <c r="FH3625" s="0"/>
      <c r="FI3625" s="0"/>
      <c r="FJ3625" s="0"/>
      <c r="FK3625" s="0"/>
      <c r="FL3625" s="0"/>
      <c r="FM3625" s="0"/>
      <c r="FN3625" s="0"/>
      <c r="FO3625" s="0"/>
      <c r="FP3625" s="0"/>
      <c r="FQ3625" s="0"/>
      <c r="FR3625" s="0"/>
      <c r="FS3625" s="0"/>
      <c r="FT3625" s="0"/>
      <c r="FU3625" s="0"/>
      <c r="FV3625" s="0"/>
      <c r="FW3625" s="0"/>
      <c r="FX3625" s="0"/>
      <c r="FY3625" s="0"/>
      <c r="FZ3625" s="0"/>
      <c r="GA3625" s="0"/>
      <c r="GB3625" s="0"/>
      <c r="GC3625" s="0"/>
      <c r="GD3625" s="0"/>
      <c r="GE3625" s="0"/>
      <c r="GF3625" s="0"/>
      <c r="GG3625" s="0"/>
      <c r="GH3625" s="0"/>
      <c r="GI3625" s="0"/>
      <c r="GJ3625" s="0"/>
      <c r="GK3625" s="0"/>
      <c r="GL3625" s="0"/>
      <c r="GM3625" s="0"/>
      <c r="GN3625" s="0"/>
      <c r="GO3625" s="0"/>
      <c r="GP3625" s="0"/>
      <c r="GQ3625" s="0"/>
      <c r="GR3625" s="0"/>
      <c r="GS3625" s="0"/>
      <c r="GT3625" s="0"/>
      <c r="GU3625" s="0"/>
      <c r="GV3625" s="0"/>
      <c r="GW3625" s="0"/>
      <c r="GX3625" s="0"/>
      <c r="GY3625" s="0"/>
      <c r="GZ3625" s="0"/>
      <c r="HA3625" s="0"/>
      <c r="HB3625" s="0"/>
      <c r="HC3625" s="0"/>
      <c r="HD3625" s="0"/>
      <c r="HE3625" s="0"/>
      <c r="HF3625" s="0"/>
      <c r="HG3625" s="0"/>
      <c r="HH3625" s="0"/>
      <c r="HI3625" s="0"/>
      <c r="HJ3625" s="0"/>
      <c r="HK3625" s="0"/>
      <c r="HL3625" s="0"/>
      <c r="HM3625" s="0"/>
      <c r="HN3625" s="0"/>
      <c r="HO3625" s="0"/>
      <c r="HP3625" s="0"/>
      <c r="HQ3625" s="0"/>
      <c r="HR3625" s="0"/>
      <c r="HS3625" s="0"/>
      <c r="HT3625" s="0"/>
      <c r="HU3625" s="0"/>
      <c r="HV3625" s="0"/>
      <c r="HW3625" s="0"/>
      <c r="HX3625" s="0"/>
      <c r="HY3625" s="0"/>
      <c r="HZ3625" s="0"/>
      <c r="IA3625" s="0"/>
      <c r="IB3625" s="0"/>
      <c r="IC3625" s="0"/>
      <c r="ID3625" s="0"/>
      <c r="IE3625" s="0"/>
      <c r="IF3625" s="0"/>
      <c r="IG3625" s="0"/>
      <c r="IH3625" s="0"/>
      <c r="II3625" s="0"/>
      <c r="IJ3625" s="0"/>
      <c r="IK3625" s="0"/>
      <c r="IL3625" s="0"/>
      <c r="IM3625" s="0"/>
      <c r="IN3625" s="0"/>
      <c r="IO3625" s="0"/>
      <c r="IP3625" s="0"/>
      <c r="IQ3625" s="0"/>
      <c r="IR3625" s="0"/>
      <c r="IS3625" s="0"/>
      <c r="IT3625" s="0"/>
      <c r="IU3625" s="0"/>
      <c r="IV3625" s="0"/>
      <c r="IW3625" s="0"/>
      <c r="IX3625" s="0"/>
      <c r="IY3625" s="0"/>
      <c r="IZ3625" s="0"/>
      <c r="AMH3625" s="13"/>
    </row>
    <row r="3626" customFormat="false" ht="28.3" hidden="false" customHeight="false" outlineLevel="0" collapsed="false">
      <c r="A3626" s="27" t="n">
        <v>40503240</v>
      </c>
      <c r="B3626" s="28" t="s">
        <v>3655</v>
      </c>
      <c r="C3626" s="24" t="n">
        <v>0.1</v>
      </c>
      <c r="D3626" s="38"/>
      <c r="E3626" s="27" t="s">
        <v>3656</v>
      </c>
      <c r="F3626" s="19" t="e">
        <f aca="false">IF(C3626="",VLOOKUP(E3626,'PORTE E UCO'!$A$5:$D$46,4,0),VLOOKUP(E3626,'PORTE E UCO'!$A$5:$D$46,4,0)*C3626)</f>
        <v>#N/A</v>
      </c>
      <c r="G3626" s="30" t="n">
        <v>0.1</v>
      </c>
      <c r="H3626" s="21" t="n">
        <f aca="false">G3626*$R$2</f>
        <v>1.9673632</v>
      </c>
      <c r="I3626" s="27" t="n">
        <v>0</v>
      </c>
      <c r="J3626" s="22" t="str">
        <f aca="false">IF(I3626&gt;=1,F3626*$J$2,"")</f>
        <v/>
      </c>
      <c r="K3626" s="22" t="str">
        <f aca="false">IF(I3626&gt;=2,F3626*$K$2,"")</f>
        <v/>
      </c>
      <c r="L3626" s="22" t="str">
        <f aca="false">IF(I3626&gt;=3,F3626*$L$2,"")</f>
        <v/>
      </c>
      <c r="M3626" s="22" t="str">
        <f aca="false">IF(I3626&gt;=4,F3626*$M$2,"")</f>
        <v/>
      </c>
      <c r="N3626" s="27" t="n">
        <v>0</v>
      </c>
      <c r="O3626" s="27" t="n">
        <v>0</v>
      </c>
      <c r="P3626" s="31" t="n">
        <v>0</v>
      </c>
      <c r="Q3626" s="32"/>
      <c r="R3626" s="38"/>
      <c r="S3626" s="25" t="e">
        <f aca="false">SUM(F3626,H3626,J3626,K3626,L3626,M3626)</f>
        <v>#N/A</v>
      </c>
      <c r="T3626" s="25" t="e">
        <f aca="false">SUM(F3626,H3626,J3626,K3626,L3626,M3626,Q3626)</f>
        <v>#N/A</v>
      </c>
      <c r="U3626" s="0"/>
      <c r="V3626" s="0"/>
      <c r="W3626" s="0"/>
      <c r="X3626" s="0"/>
      <c r="Y3626" s="0"/>
      <c r="Z3626" s="0"/>
      <c r="AA3626" s="0"/>
      <c r="AB3626" s="0"/>
      <c r="AC3626" s="0"/>
      <c r="AD3626" s="0"/>
      <c r="AE3626" s="0"/>
      <c r="AF3626" s="0"/>
      <c r="AG3626" s="0"/>
      <c r="AH3626" s="0"/>
      <c r="AI3626" s="0"/>
      <c r="AJ3626" s="0"/>
      <c r="AK3626" s="0"/>
      <c r="AL3626" s="0"/>
      <c r="AM3626" s="0"/>
      <c r="AN3626" s="0"/>
      <c r="AO3626" s="0"/>
      <c r="AP3626" s="0"/>
      <c r="AQ3626" s="0"/>
      <c r="AR3626" s="0"/>
      <c r="AS3626" s="0"/>
      <c r="AT3626" s="0"/>
      <c r="AU3626" s="0"/>
      <c r="AV3626" s="0"/>
      <c r="AW3626" s="0"/>
      <c r="AX3626" s="0"/>
      <c r="AY3626" s="0"/>
      <c r="AZ3626" s="0"/>
      <c r="BA3626" s="0"/>
      <c r="BB3626" s="0"/>
      <c r="BC3626" s="0"/>
      <c r="BD3626" s="0"/>
      <c r="BE3626" s="0"/>
      <c r="BF3626" s="0"/>
      <c r="BG3626" s="0"/>
      <c r="BH3626" s="0"/>
      <c r="BI3626" s="0"/>
      <c r="BJ3626" s="0"/>
      <c r="BK3626" s="0"/>
      <c r="BL3626" s="0"/>
      <c r="BM3626" s="0"/>
      <c r="BN3626" s="0"/>
      <c r="BO3626" s="0"/>
      <c r="BP3626" s="0"/>
      <c r="BQ3626" s="0"/>
      <c r="BR3626" s="0"/>
      <c r="BS3626" s="0"/>
      <c r="BT3626" s="0"/>
      <c r="BU3626" s="0"/>
      <c r="BV3626" s="0"/>
      <c r="BW3626" s="0"/>
      <c r="BX3626" s="0"/>
      <c r="BY3626" s="0"/>
      <c r="BZ3626" s="0"/>
      <c r="CA3626" s="0"/>
      <c r="CB3626" s="0"/>
      <c r="CC3626" s="0"/>
      <c r="CD3626" s="0"/>
      <c r="CE3626" s="0"/>
      <c r="CF3626" s="0"/>
      <c r="CG3626" s="0"/>
      <c r="CH3626" s="0"/>
      <c r="CI3626" s="0"/>
      <c r="CJ3626" s="0"/>
      <c r="CK3626" s="0"/>
      <c r="CL3626" s="0"/>
      <c r="CM3626" s="0"/>
      <c r="CN3626" s="0"/>
      <c r="CO3626" s="0"/>
      <c r="CP3626" s="0"/>
      <c r="CQ3626" s="0"/>
      <c r="CR3626" s="0"/>
      <c r="CS3626" s="0"/>
      <c r="CT3626" s="0"/>
      <c r="CU3626" s="0"/>
      <c r="CV3626" s="0"/>
      <c r="CW3626" s="0"/>
      <c r="CX3626" s="0"/>
      <c r="CY3626" s="0"/>
      <c r="CZ3626" s="0"/>
      <c r="DA3626" s="0"/>
      <c r="DB3626" s="0"/>
      <c r="DC3626" s="0"/>
      <c r="DD3626" s="0"/>
      <c r="DE3626" s="0"/>
      <c r="DF3626" s="0"/>
      <c r="DG3626" s="0"/>
      <c r="DH3626" s="0"/>
      <c r="DI3626" s="0"/>
      <c r="DJ3626" s="0"/>
      <c r="DK3626" s="0"/>
      <c r="DL3626" s="0"/>
      <c r="DM3626" s="0"/>
      <c r="DN3626" s="0"/>
      <c r="DO3626" s="0"/>
      <c r="DP3626" s="0"/>
      <c r="DQ3626" s="0"/>
      <c r="DR3626" s="0"/>
      <c r="DS3626" s="0"/>
      <c r="DT3626" s="0"/>
      <c r="DU3626" s="0"/>
      <c r="DV3626" s="0"/>
      <c r="DW3626" s="0"/>
      <c r="DX3626" s="0"/>
      <c r="DY3626" s="0"/>
      <c r="DZ3626" s="0"/>
      <c r="EA3626" s="0"/>
      <c r="EB3626" s="0"/>
      <c r="EC3626" s="0"/>
      <c r="ED3626" s="0"/>
      <c r="EE3626" s="0"/>
      <c r="EF3626" s="0"/>
      <c r="EG3626" s="0"/>
      <c r="EH3626" s="0"/>
      <c r="EI3626" s="0"/>
      <c r="EJ3626" s="0"/>
      <c r="EK3626" s="0"/>
      <c r="EL3626" s="0"/>
      <c r="EM3626" s="0"/>
      <c r="EN3626" s="0"/>
      <c r="EO3626" s="0"/>
      <c r="EP3626" s="0"/>
      <c r="EQ3626" s="0"/>
      <c r="ER3626" s="0"/>
      <c r="ES3626" s="0"/>
      <c r="ET3626" s="0"/>
      <c r="EU3626" s="0"/>
      <c r="EV3626" s="0"/>
      <c r="EW3626" s="0"/>
      <c r="EX3626" s="0"/>
      <c r="EY3626" s="0"/>
      <c r="EZ3626" s="0"/>
      <c r="FA3626" s="0"/>
      <c r="FB3626" s="0"/>
      <c r="FC3626" s="0"/>
      <c r="FD3626" s="0"/>
      <c r="FE3626" s="0"/>
      <c r="FF3626" s="0"/>
      <c r="FG3626" s="0"/>
      <c r="FH3626" s="0"/>
      <c r="FI3626" s="0"/>
      <c r="FJ3626" s="0"/>
      <c r="FK3626" s="0"/>
      <c r="FL3626" s="0"/>
      <c r="FM3626" s="0"/>
      <c r="FN3626" s="0"/>
      <c r="FO3626" s="0"/>
      <c r="FP3626" s="0"/>
      <c r="FQ3626" s="0"/>
      <c r="FR3626" s="0"/>
      <c r="FS3626" s="0"/>
      <c r="FT3626" s="0"/>
      <c r="FU3626" s="0"/>
      <c r="FV3626" s="0"/>
      <c r="FW3626" s="0"/>
      <c r="FX3626" s="0"/>
      <c r="FY3626" s="0"/>
      <c r="FZ3626" s="0"/>
      <c r="GA3626" s="0"/>
      <c r="GB3626" s="0"/>
      <c r="GC3626" s="0"/>
      <c r="GD3626" s="0"/>
      <c r="GE3626" s="0"/>
      <c r="GF3626" s="0"/>
      <c r="GG3626" s="0"/>
      <c r="GH3626" s="0"/>
      <c r="GI3626" s="0"/>
      <c r="GJ3626" s="0"/>
      <c r="GK3626" s="0"/>
      <c r="GL3626" s="0"/>
      <c r="GM3626" s="0"/>
      <c r="GN3626" s="0"/>
      <c r="GO3626" s="0"/>
      <c r="GP3626" s="0"/>
      <c r="GQ3626" s="0"/>
      <c r="GR3626" s="0"/>
      <c r="GS3626" s="0"/>
      <c r="GT3626" s="0"/>
      <c r="GU3626" s="0"/>
      <c r="GV3626" s="0"/>
      <c r="GW3626" s="0"/>
      <c r="GX3626" s="0"/>
      <c r="GY3626" s="0"/>
      <c r="GZ3626" s="0"/>
      <c r="HA3626" s="0"/>
      <c r="HB3626" s="0"/>
      <c r="HC3626" s="0"/>
      <c r="HD3626" s="0"/>
      <c r="HE3626" s="0"/>
      <c r="HF3626" s="0"/>
      <c r="HG3626" s="0"/>
      <c r="HH3626" s="0"/>
      <c r="HI3626" s="0"/>
      <c r="HJ3626" s="0"/>
      <c r="HK3626" s="0"/>
      <c r="HL3626" s="0"/>
      <c r="HM3626" s="0"/>
      <c r="HN3626" s="0"/>
      <c r="HO3626" s="0"/>
      <c r="HP3626" s="0"/>
      <c r="HQ3626" s="0"/>
      <c r="HR3626" s="0"/>
      <c r="HS3626" s="0"/>
      <c r="HT3626" s="0"/>
      <c r="HU3626" s="0"/>
      <c r="HV3626" s="0"/>
      <c r="HW3626" s="0"/>
      <c r="HX3626" s="0"/>
      <c r="HY3626" s="0"/>
      <c r="HZ3626" s="0"/>
      <c r="IA3626" s="0"/>
      <c r="IB3626" s="0"/>
      <c r="IC3626" s="0"/>
      <c r="ID3626" s="0"/>
      <c r="IE3626" s="0"/>
      <c r="IF3626" s="0"/>
      <c r="IG3626" s="0"/>
      <c r="IH3626" s="0"/>
      <c r="II3626" s="0"/>
      <c r="IJ3626" s="0"/>
      <c r="IK3626" s="0"/>
      <c r="IL3626" s="0"/>
      <c r="IM3626" s="0"/>
      <c r="IN3626" s="0"/>
      <c r="IO3626" s="0"/>
      <c r="IP3626" s="0"/>
      <c r="IQ3626" s="0"/>
      <c r="IR3626" s="0"/>
      <c r="IS3626" s="0"/>
      <c r="IT3626" s="0"/>
      <c r="IU3626" s="0"/>
      <c r="IV3626" s="0"/>
      <c r="IW3626" s="0"/>
      <c r="IX3626" s="0"/>
      <c r="IY3626" s="0"/>
      <c r="IZ3626" s="0"/>
      <c r="AMH3626" s="13"/>
    </row>
    <row r="3627" customFormat="false" ht="14.95" hidden="false" customHeight="false" outlineLevel="0" collapsed="false">
      <c r="A3627" s="16" t="n">
        <v>40503186</v>
      </c>
      <c r="B3627" s="17" t="s">
        <v>3657</v>
      </c>
      <c r="C3627" s="58"/>
      <c r="D3627" s="59"/>
      <c r="E3627" s="16" t="s">
        <v>26</v>
      </c>
      <c r="F3627" s="19" t="n">
        <f aca="false">IF(C3627="",VLOOKUP(E3627,'PORTE E UCO'!$A$5:$D$46,4,0),VLOOKUP(E3627,'PORTE E UCO'!$A$5:$D$46,4,0)*C3627)</f>
        <v>324.442174</v>
      </c>
      <c r="G3627" s="20" t="n">
        <v>20.38</v>
      </c>
      <c r="H3627" s="21" t="n">
        <f aca="false">G3627*$R$2</f>
        <v>400.94862016</v>
      </c>
      <c r="I3627" s="16" t="n">
        <v>0</v>
      </c>
      <c r="J3627" s="22" t="str">
        <f aca="false">IF(I3627&gt;=1,F3627*$J$2,"")</f>
        <v/>
      </c>
      <c r="K3627" s="22" t="str">
        <f aca="false">IF(I3627&gt;=2,F3627*$K$2,"")</f>
        <v/>
      </c>
      <c r="L3627" s="22" t="str">
        <f aca="false">IF(I3627&gt;=3,F3627*$L$2,"")</f>
        <v/>
      </c>
      <c r="M3627" s="22" t="str">
        <f aca="false">IF(I3627&gt;=4,F3627*$M$2,"")</f>
        <v/>
      </c>
      <c r="N3627" s="60" t="n">
        <v>0</v>
      </c>
      <c r="O3627" s="60" t="n">
        <v>0</v>
      </c>
      <c r="P3627" s="61" t="n">
        <v>0</v>
      </c>
      <c r="Q3627" s="62"/>
      <c r="R3627" s="38"/>
      <c r="S3627" s="25" t="n">
        <f aca="false">SUM(F3627,H3627,J3627,K3627,L3627,M3627)</f>
        <v>725.39079416</v>
      </c>
      <c r="T3627" s="25" t="n">
        <f aca="false">SUM(F3627,H3627,J3627,K3627,L3627,M3627,Q3627)</f>
        <v>725.39079416</v>
      </c>
      <c r="U3627" s="0"/>
      <c r="V3627" s="0"/>
      <c r="W3627" s="0"/>
      <c r="X3627" s="0"/>
      <c r="Y3627" s="0"/>
      <c r="Z3627" s="0"/>
      <c r="AA3627" s="0"/>
      <c r="AB3627" s="0"/>
      <c r="AC3627" s="0"/>
      <c r="AD3627" s="0"/>
      <c r="AE3627" s="0"/>
      <c r="AF3627" s="0"/>
      <c r="AG3627" s="0"/>
      <c r="AH3627" s="0"/>
      <c r="AI3627" s="0"/>
      <c r="AJ3627" s="0"/>
      <c r="AK3627" s="0"/>
      <c r="AL3627" s="0"/>
      <c r="AM3627" s="0"/>
      <c r="AN3627" s="0"/>
      <c r="AO3627" s="0"/>
      <c r="AP3627" s="0"/>
      <c r="AQ3627" s="0"/>
      <c r="AR3627" s="0"/>
      <c r="AS3627" s="0"/>
      <c r="AT3627" s="0"/>
      <c r="AU3627" s="0"/>
      <c r="AV3627" s="0"/>
      <c r="AW3627" s="0"/>
      <c r="AX3627" s="0"/>
      <c r="AY3627" s="0"/>
      <c r="AZ3627" s="0"/>
      <c r="BA3627" s="0"/>
      <c r="BB3627" s="0"/>
      <c r="BC3627" s="0"/>
      <c r="BD3627" s="0"/>
      <c r="BE3627" s="0"/>
      <c r="BF3627" s="0"/>
      <c r="BG3627" s="0"/>
      <c r="BH3627" s="0"/>
      <c r="BI3627" s="0"/>
      <c r="BJ3627" s="0"/>
      <c r="BK3627" s="0"/>
      <c r="BL3627" s="0"/>
      <c r="BM3627" s="0"/>
      <c r="BN3627" s="0"/>
      <c r="BO3627" s="0"/>
      <c r="BP3627" s="0"/>
      <c r="BQ3627" s="0"/>
      <c r="BR3627" s="0"/>
      <c r="BS3627" s="0"/>
      <c r="BT3627" s="0"/>
      <c r="BU3627" s="0"/>
      <c r="BV3627" s="0"/>
      <c r="BW3627" s="0"/>
      <c r="BX3627" s="0"/>
      <c r="BY3627" s="0"/>
      <c r="BZ3627" s="0"/>
      <c r="CA3627" s="0"/>
      <c r="CB3627" s="0"/>
      <c r="CC3627" s="0"/>
      <c r="CD3627" s="0"/>
      <c r="CE3627" s="0"/>
      <c r="CF3627" s="0"/>
      <c r="CG3627" s="0"/>
      <c r="CH3627" s="0"/>
      <c r="CI3627" s="0"/>
      <c r="CJ3627" s="0"/>
      <c r="CK3627" s="0"/>
      <c r="CL3627" s="0"/>
      <c r="CM3627" s="0"/>
      <c r="CN3627" s="0"/>
      <c r="CO3627" s="0"/>
      <c r="CP3627" s="0"/>
      <c r="CQ3627" s="0"/>
      <c r="CR3627" s="0"/>
      <c r="CS3627" s="0"/>
      <c r="CT3627" s="0"/>
      <c r="CU3627" s="0"/>
      <c r="CV3627" s="0"/>
      <c r="CW3627" s="0"/>
      <c r="CX3627" s="0"/>
      <c r="CY3627" s="0"/>
      <c r="CZ3627" s="0"/>
      <c r="DA3627" s="0"/>
      <c r="DB3627" s="0"/>
      <c r="DC3627" s="0"/>
      <c r="DD3627" s="0"/>
      <c r="DE3627" s="0"/>
      <c r="DF3627" s="0"/>
      <c r="DG3627" s="0"/>
      <c r="DH3627" s="0"/>
      <c r="DI3627" s="0"/>
      <c r="DJ3627" s="0"/>
      <c r="DK3627" s="0"/>
      <c r="DL3627" s="0"/>
      <c r="DM3627" s="0"/>
      <c r="DN3627" s="0"/>
      <c r="DO3627" s="0"/>
      <c r="DP3627" s="0"/>
      <c r="DQ3627" s="0"/>
      <c r="DR3627" s="0"/>
      <c r="DS3627" s="0"/>
      <c r="DT3627" s="0"/>
      <c r="DU3627" s="0"/>
      <c r="DV3627" s="0"/>
      <c r="DW3627" s="0"/>
      <c r="DX3627" s="0"/>
      <c r="DY3627" s="0"/>
      <c r="DZ3627" s="0"/>
      <c r="EA3627" s="0"/>
      <c r="EB3627" s="0"/>
      <c r="EC3627" s="0"/>
      <c r="ED3627" s="0"/>
      <c r="EE3627" s="0"/>
      <c r="EF3627" s="0"/>
      <c r="EG3627" s="0"/>
      <c r="EH3627" s="0"/>
      <c r="EI3627" s="0"/>
      <c r="EJ3627" s="0"/>
      <c r="EK3627" s="0"/>
      <c r="EL3627" s="0"/>
      <c r="EM3627" s="0"/>
      <c r="EN3627" s="0"/>
      <c r="EO3627" s="0"/>
      <c r="EP3627" s="0"/>
      <c r="EQ3627" s="0"/>
      <c r="ER3627" s="0"/>
      <c r="ES3627" s="0"/>
      <c r="ET3627" s="0"/>
      <c r="EU3627" s="0"/>
      <c r="EV3627" s="0"/>
      <c r="EW3627" s="0"/>
      <c r="EX3627" s="0"/>
      <c r="EY3627" s="0"/>
      <c r="EZ3627" s="0"/>
      <c r="FA3627" s="0"/>
      <c r="FB3627" s="0"/>
      <c r="FC3627" s="0"/>
      <c r="FD3627" s="0"/>
      <c r="FE3627" s="0"/>
      <c r="FF3627" s="0"/>
      <c r="FG3627" s="0"/>
      <c r="FH3627" s="0"/>
      <c r="FI3627" s="0"/>
      <c r="FJ3627" s="0"/>
      <c r="FK3627" s="0"/>
      <c r="FL3627" s="0"/>
      <c r="FM3627" s="0"/>
      <c r="FN3627" s="0"/>
      <c r="FO3627" s="0"/>
      <c r="FP3627" s="0"/>
      <c r="FQ3627" s="0"/>
      <c r="FR3627" s="0"/>
      <c r="FS3627" s="0"/>
      <c r="FT3627" s="0"/>
      <c r="FU3627" s="0"/>
      <c r="FV3627" s="0"/>
      <c r="FW3627" s="0"/>
      <c r="FX3627" s="0"/>
      <c r="FY3627" s="0"/>
      <c r="FZ3627" s="0"/>
      <c r="GA3627" s="0"/>
      <c r="GB3627" s="0"/>
      <c r="GC3627" s="0"/>
      <c r="GD3627" s="0"/>
      <c r="GE3627" s="0"/>
      <c r="GF3627" s="0"/>
      <c r="GG3627" s="0"/>
      <c r="GH3627" s="0"/>
      <c r="GI3627" s="0"/>
      <c r="GJ3627" s="0"/>
      <c r="GK3627" s="0"/>
      <c r="GL3627" s="0"/>
      <c r="GM3627" s="0"/>
      <c r="GN3627" s="0"/>
      <c r="GO3627" s="0"/>
      <c r="GP3627" s="0"/>
      <c r="GQ3627" s="0"/>
      <c r="GR3627" s="0"/>
      <c r="GS3627" s="0"/>
      <c r="GT3627" s="0"/>
      <c r="GU3627" s="0"/>
      <c r="GV3627" s="0"/>
      <c r="GW3627" s="0"/>
      <c r="GX3627" s="0"/>
      <c r="GY3627" s="0"/>
      <c r="GZ3627" s="0"/>
      <c r="HA3627" s="0"/>
      <c r="HB3627" s="0"/>
      <c r="HC3627" s="0"/>
      <c r="HD3627" s="0"/>
      <c r="HE3627" s="0"/>
      <c r="HF3627" s="0"/>
      <c r="HG3627" s="0"/>
      <c r="HH3627" s="0"/>
      <c r="HI3627" s="0"/>
      <c r="HJ3627" s="0"/>
      <c r="HK3627" s="0"/>
      <c r="HL3627" s="0"/>
      <c r="HM3627" s="0"/>
      <c r="HN3627" s="0"/>
      <c r="HO3627" s="0"/>
      <c r="HP3627" s="0"/>
      <c r="HQ3627" s="0"/>
      <c r="HR3627" s="0"/>
      <c r="HS3627" s="0"/>
      <c r="HT3627" s="0"/>
      <c r="HU3627" s="0"/>
      <c r="HV3627" s="0"/>
      <c r="HW3627" s="0"/>
      <c r="HX3627" s="0"/>
      <c r="HY3627" s="0"/>
      <c r="HZ3627" s="0"/>
      <c r="IA3627" s="0"/>
      <c r="IB3627" s="0"/>
      <c r="IC3627" s="0"/>
      <c r="ID3627" s="0"/>
      <c r="IE3627" s="0"/>
      <c r="IF3627" s="0"/>
      <c r="IG3627" s="0"/>
      <c r="IH3627" s="0"/>
      <c r="II3627" s="0"/>
      <c r="IJ3627" s="0"/>
      <c r="IK3627" s="0"/>
      <c r="IL3627" s="0"/>
      <c r="IM3627" s="0"/>
      <c r="IN3627" s="0"/>
      <c r="IO3627" s="0"/>
      <c r="IP3627" s="0"/>
      <c r="IQ3627" s="0"/>
      <c r="IR3627" s="0"/>
      <c r="IS3627" s="0"/>
      <c r="IT3627" s="0"/>
      <c r="IU3627" s="0"/>
      <c r="IV3627" s="0"/>
      <c r="IW3627" s="0"/>
      <c r="IX3627" s="0"/>
      <c r="IY3627" s="0"/>
      <c r="IZ3627" s="0"/>
      <c r="AMH3627" s="13"/>
    </row>
    <row r="3628" customFormat="false" ht="13.8" hidden="false" customHeight="false" outlineLevel="0" collapsed="false">
      <c r="A3628" s="27" t="n">
        <v>40503135</v>
      </c>
      <c r="B3628" s="28" t="s">
        <v>3658</v>
      </c>
      <c r="C3628" s="54"/>
      <c r="D3628" s="38"/>
      <c r="E3628" s="27" t="s">
        <v>26</v>
      </c>
      <c r="F3628" s="19" t="n">
        <f aca="false">IF(C3628="",VLOOKUP(E3628,'PORTE E UCO'!$A$5:$D$46,4,0),VLOOKUP(E3628,'PORTE E UCO'!$A$5:$D$46,4,0)*C3628)</f>
        <v>324.442174</v>
      </c>
      <c r="G3628" s="30" t="n">
        <v>4.21</v>
      </c>
      <c r="H3628" s="21" t="n">
        <f aca="false">G3628*$R$2</f>
        <v>82.82599072</v>
      </c>
      <c r="I3628" s="27" t="n">
        <v>0</v>
      </c>
      <c r="J3628" s="22" t="str">
        <f aca="false">IF(I3628&gt;=1,F3628*$J$2,"")</f>
        <v/>
      </c>
      <c r="K3628" s="22" t="str">
        <f aca="false">IF(I3628&gt;=2,F3628*$K$2,"")</f>
        <v/>
      </c>
      <c r="L3628" s="22" t="str">
        <f aca="false">IF(I3628&gt;=3,F3628*$L$2,"")</f>
        <v/>
      </c>
      <c r="M3628" s="22" t="str">
        <f aca="false">IF(I3628&gt;=4,F3628*$M$2,"")</f>
        <v/>
      </c>
      <c r="N3628" s="55" t="n">
        <v>0</v>
      </c>
      <c r="O3628" s="55" t="n">
        <v>0</v>
      </c>
      <c r="P3628" s="56" t="n">
        <v>0</v>
      </c>
      <c r="Q3628" s="57"/>
      <c r="R3628" s="38"/>
      <c r="S3628" s="25" t="n">
        <f aca="false">SUM(F3628,H3628,J3628,K3628,L3628,M3628)</f>
        <v>407.26816472</v>
      </c>
      <c r="T3628" s="25" t="n">
        <f aca="false">SUM(F3628,H3628,J3628,K3628,L3628,M3628,Q3628)</f>
        <v>407.26816472</v>
      </c>
      <c r="U3628" s="0"/>
      <c r="V3628" s="0"/>
      <c r="W3628" s="0"/>
      <c r="X3628" s="0"/>
      <c r="Y3628" s="0"/>
      <c r="Z3628" s="0"/>
      <c r="AA3628" s="0"/>
      <c r="AB3628" s="0"/>
      <c r="AC3628" s="0"/>
      <c r="AD3628" s="0"/>
      <c r="AE3628" s="0"/>
      <c r="AF3628" s="0"/>
      <c r="AG3628" s="0"/>
      <c r="AH3628" s="0"/>
      <c r="AI3628" s="0"/>
      <c r="AJ3628" s="0"/>
      <c r="AK3628" s="0"/>
      <c r="AL3628" s="0"/>
      <c r="AM3628" s="0"/>
      <c r="AN3628" s="0"/>
      <c r="AO3628" s="0"/>
      <c r="AP3628" s="0"/>
      <c r="AQ3628" s="0"/>
      <c r="AR3628" s="0"/>
      <c r="AS3628" s="0"/>
      <c r="AT3628" s="0"/>
      <c r="AU3628" s="0"/>
      <c r="AV3628" s="0"/>
      <c r="AW3628" s="0"/>
      <c r="AX3628" s="0"/>
      <c r="AY3628" s="0"/>
      <c r="AZ3628" s="0"/>
      <c r="BA3628" s="0"/>
      <c r="BB3628" s="0"/>
      <c r="BC3628" s="0"/>
      <c r="BD3628" s="0"/>
      <c r="BE3628" s="0"/>
      <c r="BF3628" s="0"/>
      <c r="BG3628" s="0"/>
      <c r="BH3628" s="0"/>
      <c r="BI3628" s="0"/>
      <c r="BJ3628" s="0"/>
      <c r="BK3628" s="0"/>
      <c r="BL3628" s="0"/>
      <c r="BM3628" s="0"/>
      <c r="BN3628" s="0"/>
      <c r="BO3628" s="0"/>
      <c r="BP3628" s="0"/>
      <c r="BQ3628" s="0"/>
      <c r="BR3628" s="0"/>
      <c r="BS3628" s="0"/>
      <c r="BT3628" s="0"/>
      <c r="BU3628" s="0"/>
      <c r="BV3628" s="0"/>
      <c r="BW3628" s="0"/>
      <c r="BX3628" s="0"/>
      <c r="BY3628" s="0"/>
      <c r="BZ3628" s="0"/>
      <c r="CA3628" s="0"/>
      <c r="CB3628" s="0"/>
      <c r="CC3628" s="0"/>
      <c r="CD3628" s="0"/>
      <c r="CE3628" s="0"/>
      <c r="CF3628" s="0"/>
      <c r="CG3628" s="0"/>
      <c r="CH3628" s="0"/>
      <c r="CI3628" s="0"/>
      <c r="CJ3628" s="0"/>
      <c r="CK3628" s="0"/>
      <c r="CL3628" s="0"/>
      <c r="CM3628" s="0"/>
      <c r="CN3628" s="0"/>
      <c r="CO3628" s="0"/>
      <c r="CP3628" s="0"/>
      <c r="CQ3628" s="0"/>
      <c r="CR3628" s="0"/>
      <c r="CS3628" s="0"/>
      <c r="CT3628" s="0"/>
      <c r="CU3628" s="0"/>
      <c r="CV3628" s="0"/>
      <c r="CW3628" s="0"/>
      <c r="CX3628" s="0"/>
      <c r="CY3628" s="0"/>
      <c r="CZ3628" s="0"/>
      <c r="DA3628" s="0"/>
      <c r="DB3628" s="0"/>
      <c r="DC3628" s="0"/>
      <c r="DD3628" s="0"/>
      <c r="DE3628" s="0"/>
      <c r="DF3628" s="0"/>
      <c r="DG3628" s="0"/>
      <c r="DH3628" s="0"/>
      <c r="DI3628" s="0"/>
      <c r="DJ3628" s="0"/>
      <c r="DK3628" s="0"/>
      <c r="DL3628" s="0"/>
      <c r="DM3628" s="0"/>
      <c r="DN3628" s="0"/>
      <c r="DO3628" s="0"/>
      <c r="DP3628" s="0"/>
      <c r="DQ3628" s="0"/>
      <c r="DR3628" s="0"/>
      <c r="DS3628" s="0"/>
      <c r="DT3628" s="0"/>
      <c r="DU3628" s="0"/>
      <c r="DV3628" s="0"/>
      <c r="DW3628" s="0"/>
      <c r="DX3628" s="0"/>
      <c r="DY3628" s="0"/>
      <c r="DZ3628" s="0"/>
      <c r="EA3628" s="0"/>
      <c r="EB3628" s="0"/>
      <c r="EC3628" s="0"/>
      <c r="ED3628" s="0"/>
      <c r="EE3628" s="0"/>
      <c r="EF3628" s="0"/>
      <c r="EG3628" s="0"/>
      <c r="EH3628" s="0"/>
      <c r="EI3628" s="0"/>
      <c r="EJ3628" s="0"/>
      <c r="EK3628" s="0"/>
      <c r="EL3628" s="0"/>
      <c r="EM3628" s="0"/>
      <c r="EN3628" s="0"/>
      <c r="EO3628" s="0"/>
      <c r="EP3628" s="0"/>
      <c r="EQ3628" s="0"/>
      <c r="ER3628" s="0"/>
      <c r="ES3628" s="0"/>
      <c r="ET3628" s="0"/>
      <c r="EU3628" s="0"/>
      <c r="EV3628" s="0"/>
      <c r="EW3628" s="0"/>
      <c r="EX3628" s="0"/>
      <c r="EY3628" s="0"/>
      <c r="EZ3628" s="0"/>
      <c r="FA3628" s="0"/>
      <c r="FB3628" s="0"/>
      <c r="FC3628" s="0"/>
      <c r="FD3628" s="0"/>
      <c r="FE3628" s="0"/>
      <c r="FF3628" s="0"/>
      <c r="FG3628" s="0"/>
      <c r="FH3628" s="0"/>
      <c r="FI3628" s="0"/>
      <c r="FJ3628" s="0"/>
      <c r="FK3628" s="0"/>
      <c r="FL3628" s="0"/>
      <c r="FM3628" s="0"/>
      <c r="FN3628" s="0"/>
      <c r="FO3628" s="0"/>
      <c r="FP3628" s="0"/>
      <c r="FQ3628" s="0"/>
      <c r="FR3628" s="0"/>
      <c r="FS3628" s="0"/>
      <c r="FT3628" s="0"/>
      <c r="FU3628" s="0"/>
      <c r="FV3628" s="0"/>
      <c r="FW3628" s="0"/>
      <c r="FX3628" s="0"/>
      <c r="FY3628" s="0"/>
      <c r="FZ3628" s="0"/>
      <c r="GA3628" s="0"/>
      <c r="GB3628" s="0"/>
      <c r="GC3628" s="0"/>
      <c r="GD3628" s="0"/>
      <c r="GE3628" s="0"/>
      <c r="GF3628" s="0"/>
      <c r="GG3628" s="0"/>
      <c r="GH3628" s="0"/>
      <c r="GI3628" s="0"/>
      <c r="GJ3628" s="0"/>
      <c r="GK3628" s="0"/>
      <c r="GL3628" s="0"/>
      <c r="GM3628" s="0"/>
      <c r="GN3628" s="0"/>
      <c r="GO3628" s="0"/>
      <c r="GP3628" s="0"/>
      <c r="GQ3628" s="0"/>
      <c r="GR3628" s="0"/>
      <c r="GS3628" s="0"/>
      <c r="GT3628" s="0"/>
      <c r="GU3628" s="0"/>
      <c r="GV3628" s="0"/>
      <c r="GW3628" s="0"/>
      <c r="GX3628" s="0"/>
      <c r="GY3628" s="0"/>
      <c r="GZ3628" s="0"/>
      <c r="HA3628" s="0"/>
      <c r="HB3628" s="0"/>
      <c r="HC3628" s="0"/>
      <c r="HD3628" s="0"/>
      <c r="HE3628" s="0"/>
      <c r="HF3628" s="0"/>
      <c r="HG3628" s="0"/>
      <c r="HH3628" s="0"/>
      <c r="HI3628" s="0"/>
      <c r="HJ3628" s="0"/>
      <c r="HK3628" s="0"/>
      <c r="HL3628" s="0"/>
      <c r="HM3628" s="0"/>
      <c r="HN3628" s="0"/>
      <c r="HO3628" s="0"/>
      <c r="HP3628" s="0"/>
      <c r="HQ3628" s="0"/>
      <c r="HR3628" s="0"/>
      <c r="HS3628" s="0"/>
      <c r="HT3628" s="0"/>
      <c r="HU3628" s="0"/>
      <c r="HV3628" s="0"/>
      <c r="HW3628" s="0"/>
      <c r="HX3628" s="0"/>
      <c r="HY3628" s="0"/>
      <c r="HZ3628" s="0"/>
      <c r="IA3628" s="0"/>
      <c r="IB3628" s="0"/>
      <c r="IC3628" s="0"/>
      <c r="ID3628" s="0"/>
      <c r="IE3628" s="0"/>
      <c r="IF3628" s="0"/>
      <c r="IG3628" s="0"/>
      <c r="IH3628" s="0"/>
      <c r="II3628" s="0"/>
      <c r="IJ3628" s="0"/>
      <c r="IK3628" s="0"/>
      <c r="IL3628" s="0"/>
      <c r="IM3628" s="0"/>
      <c r="IN3628" s="0"/>
      <c r="IO3628" s="0"/>
      <c r="IP3628" s="0"/>
      <c r="IQ3628" s="0"/>
      <c r="IR3628" s="0"/>
      <c r="IS3628" s="0"/>
      <c r="IT3628" s="0"/>
      <c r="IU3628" s="0"/>
      <c r="IV3628" s="0"/>
      <c r="IW3628" s="0"/>
      <c r="IX3628" s="0"/>
      <c r="IY3628" s="0"/>
      <c r="IZ3628" s="0"/>
      <c r="AMH3628" s="13"/>
    </row>
    <row r="3629" customFormat="false" ht="21.65" hidden="false" customHeight="false" outlineLevel="0" collapsed="false">
      <c r="A3629" s="16" t="n">
        <v>40503259</v>
      </c>
      <c r="B3629" s="17" t="s">
        <v>3659</v>
      </c>
      <c r="C3629" s="58"/>
      <c r="D3629" s="59"/>
      <c r="E3629" s="16" t="s">
        <v>37</v>
      </c>
      <c r="F3629" s="19" t="n">
        <f aca="false">IF(C3629="",VLOOKUP(E3629,'PORTE E UCO'!$A$5:$D$46,4,0),VLOOKUP(E3629,'PORTE E UCO'!$A$5:$D$46,4,0)*C3629)</f>
        <v>192.437794</v>
      </c>
      <c r="G3629" s="20" t="n">
        <v>141</v>
      </c>
      <c r="H3629" s="21" t="n">
        <f aca="false">G3629*$R$2</f>
        <v>2773.982112</v>
      </c>
      <c r="I3629" s="16" t="n">
        <v>0</v>
      </c>
      <c r="J3629" s="22" t="str">
        <f aca="false">IF(I3629&gt;=1,F3629*$J$2,"")</f>
        <v/>
      </c>
      <c r="K3629" s="22" t="str">
        <f aca="false">IF(I3629&gt;=2,F3629*$K$2,"")</f>
        <v/>
      </c>
      <c r="L3629" s="22" t="str">
        <f aca="false">IF(I3629&gt;=3,F3629*$L$2,"")</f>
        <v/>
      </c>
      <c r="M3629" s="22" t="str">
        <f aca="false">IF(I3629&gt;=4,F3629*$M$2,"")</f>
        <v/>
      </c>
      <c r="N3629" s="16" t="n">
        <v>0</v>
      </c>
      <c r="O3629" s="16" t="n">
        <v>0</v>
      </c>
      <c r="P3629" s="23" t="n">
        <v>0</v>
      </c>
      <c r="Q3629" s="22"/>
      <c r="R3629" s="38"/>
      <c r="S3629" s="25" t="n">
        <f aca="false">SUM(F3629,H3629,J3629,K3629,L3629,M3629)</f>
        <v>2966.419906</v>
      </c>
      <c r="T3629" s="25" t="n">
        <f aca="false">SUM(F3629,H3629,J3629,K3629,L3629,M3629,Q3629)</f>
        <v>2966.419906</v>
      </c>
      <c r="U3629" s="0"/>
      <c r="V3629" s="0"/>
      <c r="W3629" s="0"/>
      <c r="X3629" s="0"/>
      <c r="Y3629" s="0"/>
      <c r="Z3629" s="0"/>
      <c r="AA3629" s="0"/>
      <c r="AB3629" s="0"/>
      <c r="AC3629" s="0"/>
      <c r="AD3629" s="0"/>
      <c r="AE3629" s="0"/>
      <c r="AF3629" s="0"/>
      <c r="AG3629" s="0"/>
      <c r="AH3629" s="0"/>
      <c r="AI3629" s="0"/>
      <c r="AJ3629" s="0"/>
      <c r="AK3629" s="0"/>
      <c r="AL3629" s="0"/>
      <c r="AM3629" s="0"/>
      <c r="AN3629" s="0"/>
      <c r="AO3629" s="0"/>
      <c r="AP3629" s="0"/>
      <c r="AQ3629" s="0"/>
      <c r="AR3629" s="0"/>
      <c r="AS3629" s="0"/>
      <c r="AT3629" s="0"/>
      <c r="AU3629" s="0"/>
      <c r="AV3629" s="0"/>
      <c r="AW3629" s="0"/>
      <c r="AX3629" s="0"/>
      <c r="AY3629" s="0"/>
      <c r="AZ3629" s="0"/>
      <c r="BA3629" s="0"/>
      <c r="BB3629" s="0"/>
      <c r="BC3629" s="0"/>
      <c r="BD3629" s="0"/>
      <c r="BE3629" s="0"/>
      <c r="BF3629" s="0"/>
      <c r="BG3629" s="0"/>
      <c r="BH3629" s="0"/>
      <c r="BI3629" s="0"/>
      <c r="BJ3629" s="0"/>
      <c r="BK3629" s="0"/>
      <c r="BL3629" s="0"/>
      <c r="BM3629" s="0"/>
      <c r="BN3629" s="0"/>
      <c r="BO3629" s="0"/>
      <c r="BP3629" s="0"/>
      <c r="BQ3629" s="0"/>
      <c r="BR3629" s="0"/>
      <c r="BS3629" s="0"/>
      <c r="BT3629" s="0"/>
      <c r="BU3629" s="0"/>
      <c r="BV3629" s="0"/>
      <c r="BW3629" s="0"/>
      <c r="BX3629" s="0"/>
      <c r="BY3629" s="0"/>
      <c r="BZ3629" s="0"/>
      <c r="CA3629" s="0"/>
      <c r="CB3629" s="0"/>
      <c r="CC3629" s="0"/>
      <c r="CD3629" s="0"/>
      <c r="CE3629" s="0"/>
      <c r="CF3629" s="0"/>
      <c r="CG3629" s="0"/>
      <c r="CH3629" s="0"/>
      <c r="CI3629" s="0"/>
      <c r="CJ3629" s="0"/>
      <c r="CK3629" s="0"/>
      <c r="CL3629" s="0"/>
      <c r="CM3629" s="0"/>
      <c r="CN3629" s="0"/>
      <c r="CO3629" s="0"/>
      <c r="CP3629" s="0"/>
      <c r="CQ3629" s="0"/>
      <c r="CR3629" s="0"/>
      <c r="CS3629" s="0"/>
      <c r="CT3629" s="0"/>
      <c r="CU3629" s="0"/>
      <c r="CV3629" s="0"/>
      <c r="CW3629" s="0"/>
      <c r="CX3629" s="0"/>
      <c r="CY3629" s="0"/>
      <c r="CZ3629" s="0"/>
      <c r="DA3629" s="0"/>
      <c r="DB3629" s="0"/>
      <c r="DC3629" s="0"/>
      <c r="DD3629" s="0"/>
      <c r="DE3629" s="0"/>
      <c r="DF3629" s="0"/>
      <c r="DG3629" s="0"/>
      <c r="DH3629" s="0"/>
      <c r="DI3629" s="0"/>
      <c r="DJ3629" s="0"/>
      <c r="DK3629" s="0"/>
      <c r="DL3629" s="0"/>
      <c r="DM3629" s="0"/>
      <c r="DN3629" s="0"/>
      <c r="DO3629" s="0"/>
      <c r="DP3629" s="0"/>
      <c r="DQ3629" s="0"/>
      <c r="DR3629" s="0"/>
      <c r="DS3629" s="0"/>
      <c r="DT3629" s="0"/>
      <c r="DU3629" s="0"/>
      <c r="DV3629" s="0"/>
      <c r="DW3629" s="0"/>
      <c r="DX3629" s="0"/>
      <c r="DY3629" s="0"/>
      <c r="DZ3629" s="0"/>
      <c r="EA3629" s="0"/>
      <c r="EB3629" s="0"/>
      <c r="EC3629" s="0"/>
      <c r="ED3629" s="0"/>
      <c r="EE3629" s="0"/>
      <c r="EF3629" s="0"/>
      <c r="EG3629" s="0"/>
      <c r="EH3629" s="0"/>
      <c r="EI3629" s="0"/>
      <c r="EJ3629" s="0"/>
      <c r="EK3629" s="0"/>
      <c r="EL3629" s="0"/>
      <c r="EM3629" s="0"/>
      <c r="EN3629" s="0"/>
      <c r="EO3629" s="0"/>
      <c r="EP3629" s="0"/>
      <c r="EQ3629" s="0"/>
      <c r="ER3629" s="0"/>
      <c r="ES3629" s="0"/>
      <c r="ET3629" s="0"/>
      <c r="EU3629" s="0"/>
      <c r="EV3629" s="0"/>
      <c r="EW3629" s="0"/>
      <c r="EX3629" s="0"/>
      <c r="EY3629" s="0"/>
      <c r="EZ3629" s="0"/>
      <c r="FA3629" s="0"/>
      <c r="FB3629" s="0"/>
      <c r="FC3629" s="0"/>
      <c r="FD3629" s="0"/>
      <c r="FE3629" s="0"/>
      <c r="FF3629" s="0"/>
      <c r="FG3629" s="0"/>
      <c r="FH3629" s="0"/>
      <c r="FI3629" s="0"/>
      <c r="FJ3629" s="0"/>
      <c r="FK3629" s="0"/>
      <c r="FL3629" s="0"/>
      <c r="FM3629" s="0"/>
      <c r="FN3629" s="0"/>
      <c r="FO3629" s="0"/>
      <c r="FP3629" s="0"/>
      <c r="FQ3629" s="0"/>
      <c r="FR3629" s="0"/>
      <c r="FS3629" s="0"/>
      <c r="FT3629" s="0"/>
      <c r="FU3629" s="0"/>
      <c r="FV3629" s="0"/>
      <c r="FW3629" s="0"/>
      <c r="FX3629" s="0"/>
      <c r="FY3629" s="0"/>
      <c r="FZ3629" s="0"/>
      <c r="GA3629" s="0"/>
      <c r="GB3629" s="0"/>
      <c r="GC3629" s="0"/>
      <c r="GD3629" s="0"/>
      <c r="GE3629" s="0"/>
      <c r="GF3629" s="0"/>
      <c r="GG3629" s="0"/>
      <c r="GH3629" s="0"/>
      <c r="GI3629" s="0"/>
      <c r="GJ3629" s="0"/>
      <c r="GK3629" s="0"/>
      <c r="GL3629" s="0"/>
      <c r="GM3629" s="0"/>
      <c r="GN3629" s="0"/>
      <c r="GO3629" s="0"/>
      <c r="GP3629" s="0"/>
      <c r="GQ3629" s="0"/>
      <c r="GR3629" s="0"/>
      <c r="GS3629" s="0"/>
      <c r="GT3629" s="0"/>
      <c r="GU3629" s="0"/>
      <c r="GV3629" s="0"/>
      <c r="GW3629" s="0"/>
      <c r="GX3629" s="0"/>
      <c r="GY3629" s="0"/>
      <c r="GZ3629" s="0"/>
      <c r="HA3629" s="0"/>
      <c r="HB3629" s="0"/>
      <c r="HC3629" s="0"/>
      <c r="HD3629" s="0"/>
      <c r="HE3629" s="0"/>
      <c r="HF3629" s="0"/>
      <c r="HG3629" s="0"/>
      <c r="HH3629" s="0"/>
      <c r="HI3629" s="0"/>
      <c r="HJ3629" s="0"/>
      <c r="HK3629" s="0"/>
      <c r="HL3629" s="0"/>
      <c r="HM3629" s="0"/>
      <c r="HN3629" s="0"/>
      <c r="HO3629" s="0"/>
      <c r="HP3629" s="0"/>
      <c r="HQ3629" s="0"/>
      <c r="HR3629" s="0"/>
      <c r="HS3629" s="0"/>
      <c r="HT3629" s="0"/>
      <c r="HU3629" s="0"/>
      <c r="HV3629" s="0"/>
      <c r="HW3629" s="0"/>
      <c r="HX3629" s="0"/>
      <c r="HY3629" s="0"/>
      <c r="HZ3629" s="0"/>
      <c r="IA3629" s="0"/>
      <c r="IB3629" s="0"/>
      <c r="IC3629" s="0"/>
      <c r="ID3629" s="0"/>
      <c r="IE3629" s="0"/>
      <c r="IF3629" s="0"/>
      <c r="IG3629" s="0"/>
      <c r="IH3629" s="0"/>
      <c r="II3629" s="0"/>
      <c r="IJ3629" s="0"/>
      <c r="IK3629" s="0"/>
      <c r="IL3629" s="0"/>
      <c r="IM3629" s="0"/>
      <c r="IN3629" s="0"/>
      <c r="IO3629" s="0"/>
      <c r="IP3629" s="0"/>
      <c r="IQ3629" s="0"/>
      <c r="IR3629" s="0"/>
      <c r="IS3629" s="0"/>
      <c r="IT3629" s="0"/>
      <c r="IU3629" s="0"/>
      <c r="IV3629" s="0"/>
      <c r="IW3629" s="0"/>
      <c r="IX3629" s="0"/>
      <c r="IY3629" s="0"/>
      <c r="IZ3629" s="0"/>
      <c r="AMH3629" s="13"/>
    </row>
    <row r="3630" customFormat="false" ht="14.95" hidden="false" customHeight="false" outlineLevel="0" collapsed="false">
      <c r="A3630" s="27" t="n">
        <v>40601102</v>
      </c>
      <c r="B3630" s="28" t="s">
        <v>3660</v>
      </c>
      <c r="C3630" s="29"/>
      <c r="D3630" s="29"/>
      <c r="E3630" s="27" t="s">
        <v>37</v>
      </c>
      <c r="F3630" s="19" t="n">
        <f aca="false">IF(C3630="",VLOOKUP(E3630,'PORTE E UCO'!$A$5:$D$46,4,0),VLOOKUP(E3630,'PORTE E UCO'!$A$5:$D$46,4,0)*C3630)</f>
        <v>192.437794</v>
      </c>
      <c r="G3630" s="30" t="n">
        <v>16.7</v>
      </c>
      <c r="H3630" s="21" t="n">
        <f aca="false">G3630*$R$2</f>
        <v>328.5496544</v>
      </c>
      <c r="I3630" s="27" t="n">
        <v>0</v>
      </c>
      <c r="J3630" s="22" t="str">
        <f aca="false">IF(I3630&gt;=1,F3630*$J$2,"")</f>
        <v/>
      </c>
      <c r="K3630" s="22" t="str">
        <f aca="false">IF(I3630&gt;=2,F3630*$K$2,"")</f>
        <v/>
      </c>
      <c r="L3630" s="22" t="str">
        <f aca="false">IF(I3630&gt;=3,F3630*$L$2,"")</f>
        <v/>
      </c>
      <c r="M3630" s="22" t="str">
        <f aca="false">IF(I3630&gt;=4,F3630*$M$2,"")</f>
        <v/>
      </c>
      <c r="N3630" s="27" t="n">
        <v>0</v>
      </c>
      <c r="O3630" s="27" t="n">
        <v>0</v>
      </c>
      <c r="P3630" s="31" t="n">
        <v>0</v>
      </c>
      <c r="Q3630" s="32"/>
      <c r="R3630" s="38"/>
      <c r="S3630" s="25" t="n">
        <f aca="false">SUM(F3630,H3630,J3630,K3630,L3630,M3630)</f>
        <v>520.9874484</v>
      </c>
      <c r="T3630" s="25" t="n">
        <f aca="false">SUM(F3630,H3630,J3630,K3630,L3630,M3630,Q3630)</f>
        <v>520.9874484</v>
      </c>
      <c r="U3630" s="0"/>
      <c r="V3630" s="0"/>
      <c r="W3630" s="0"/>
      <c r="X3630" s="0"/>
      <c r="Y3630" s="0"/>
      <c r="Z3630" s="0"/>
      <c r="AA3630" s="0"/>
      <c r="AB3630" s="0"/>
      <c r="AC3630" s="0"/>
      <c r="AD3630" s="0"/>
      <c r="AE3630" s="0"/>
      <c r="AF3630" s="0"/>
      <c r="AG3630" s="0"/>
      <c r="AH3630" s="0"/>
      <c r="AI3630" s="0"/>
      <c r="AJ3630" s="0"/>
      <c r="AK3630" s="0"/>
      <c r="AL3630" s="0"/>
      <c r="AM3630" s="0"/>
      <c r="AN3630" s="0"/>
      <c r="AO3630" s="0"/>
      <c r="AP3630" s="0"/>
      <c r="AQ3630" s="0"/>
      <c r="AR3630" s="0"/>
      <c r="AS3630" s="0"/>
      <c r="AT3630" s="0"/>
      <c r="AU3630" s="0"/>
      <c r="AV3630" s="0"/>
      <c r="AW3630" s="0"/>
      <c r="AX3630" s="0"/>
      <c r="AY3630" s="0"/>
      <c r="AZ3630" s="0"/>
      <c r="BA3630" s="0"/>
      <c r="BB3630" s="0"/>
      <c r="BC3630" s="0"/>
      <c r="BD3630" s="0"/>
      <c r="BE3630" s="0"/>
      <c r="BF3630" s="0"/>
      <c r="BG3630" s="0"/>
      <c r="BH3630" s="0"/>
      <c r="BI3630" s="0"/>
      <c r="BJ3630" s="0"/>
      <c r="BK3630" s="0"/>
      <c r="BL3630" s="0"/>
      <c r="BM3630" s="0"/>
      <c r="BN3630" s="0"/>
      <c r="BO3630" s="0"/>
      <c r="BP3630" s="0"/>
      <c r="BQ3630" s="0"/>
      <c r="BR3630" s="0"/>
      <c r="BS3630" s="0"/>
      <c r="BT3630" s="0"/>
      <c r="BU3630" s="0"/>
      <c r="BV3630" s="0"/>
      <c r="BW3630" s="0"/>
      <c r="BX3630" s="0"/>
      <c r="BY3630" s="0"/>
      <c r="BZ3630" s="0"/>
      <c r="CA3630" s="0"/>
      <c r="CB3630" s="0"/>
      <c r="CC3630" s="0"/>
      <c r="CD3630" s="0"/>
      <c r="CE3630" s="0"/>
      <c r="CF3630" s="0"/>
      <c r="CG3630" s="0"/>
      <c r="CH3630" s="0"/>
      <c r="CI3630" s="0"/>
      <c r="CJ3630" s="0"/>
      <c r="CK3630" s="0"/>
      <c r="CL3630" s="0"/>
      <c r="CM3630" s="0"/>
      <c r="CN3630" s="0"/>
      <c r="CO3630" s="0"/>
      <c r="CP3630" s="0"/>
      <c r="CQ3630" s="0"/>
      <c r="CR3630" s="0"/>
      <c r="CS3630" s="0"/>
      <c r="CT3630" s="0"/>
      <c r="CU3630" s="0"/>
      <c r="CV3630" s="0"/>
      <c r="CW3630" s="0"/>
      <c r="CX3630" s="0"/>
      <c r="CY3630" s="0"/>
      <c r="CZ3630" s="0"/>
      <c r="DA3630" s="0"/>
      <c r="DB3630" s="0"/>
      <c r="DC3630" s="0"/>
      <c r="DD3630" s="0"/>
      <c r="DE3630" s="0"/>
      <c r="DF3630" s="0"/>
      <c r="DG3630" s="0"/>
      <c r="DH3630" s="0"/>
      <c r="DI3630" s="0"/>
      <c r="DJ3630" s="0"/>
      <c r="DK3630" s="0"/>
      <c r="DL3630" s="0"/>
      <c r="DM3630" s="0"/>
      <c r="DN3630" s="0"/>
      <c r="DO3630" s="0"/>
      <c r="DP3630" s="0"/>
      <c r="DQ3630" s="0"/>
      <c r="DR3630" s="0"/>
      <c r="DS3630" s="0"/>
      <c r="DT3630" s="0"/>
      <c r="DU3630" s="0"/>
      <c r="DV3630" s="0"/>
      <c r="DW3630" s="0"/>
      <c r="DX3630" s="0"/>
      <c r="DY3630" s="0"/>
      <c r="DZ3630" s="0"/>
      <c r="EA3630" s="0"/>
      <c r="EB3630" s="0"/>
      <c r="EC3630" s="0"/>
      <c r="ED3630" s="0"/>
      <c r="EE3630" s="0"/>
      <c r="EF3630" s="0"/>
      <c r="EG3630" s="0"/>
      <c r="EH3630" s="0"/>
      <c r="EI3630" s="0"/>
      <c r="EJ3630" s="0"/>
      <c r="EK3630" s="0"/>
      <c r="EL3630" s="0"/>
      <c r="EM3630" s="0"/>
      <c r="EN3630" s="0"/>
      <c r="EO3630" s="0"/>
      <c r="EP3630" s="0"/>
      <c r="EQ3630" s="0"/>
      <c r="ER3630" s="0"/>
      <c r="ES3630" s="0"/>
      <c r="ET3630" s="0"/>
      <c r="EU3630" s="0"/>
      <c r="EV3630" s="0"/>
      <c r="EW3630" s="0"/>
      <c r="EX3630" s="0"/>
      <c r="EY3630" s="0"/>
      <c r="EZ3630" s="0"/>
      <c r="FA3630" s="0"/>
      <c r="FB3630" s="0"/>
      <c r="FC3630" s="0"/>
      <c r="FD3630" s="0"/>
      <c r="FE3630" s="0"/>
      <c r="FF3630" s="0"/>
      <c r="FG3630" s="0"/>
      <c r="FH3630" s="0"/>
      <c r="FI3630" s="0"/>
      <c r="FJ3630" s="0"/>
      <c r="FK3630" s="0"/>
      <c r="FL3630" s="0"/>
      <c r="FM3630" s="0"/>
      <c r="FN3630" s="0"/>
      <c r="FO3630" s="0"/>
      <c r="FP3630" s="0"/>
      <c r="FQ3630" s="0"/>
      <c r="FR3630" s="0"/>
      <c r="FS3630" s="0"/>
      <c r="FT3630" s="0"/>
      <c r="FU3630" s="0"/>
      <c r="FV3630" s="0"/>
      <c r="FW3630" s="0"/>
      <c r="FX3630" s="0"/>
      <c r="FY3630" s="0"/>
      <c r="FZ3630" s="0"/>
      <c r="GA3630" s="0"/>
      <c r="GB3630" s="0"/>
      <c r="GC3630" s="0"/>
      <c r="GD3630" s="0"/>
      <c r="GE3630" s="0"/>
      <c r="GF3630" s="0"/>
      <c r="GG3630" s="0"/>
      <c r="GH3630" s="0"/>
      <c r="GI3630" s="0"/>
      <c r="GJ3630" s="0"/>
      <c r="GK3630" s="0"/>
      <c r="GL3630" s="0"/>
      <c r="GM3630" s="0"/>
      <c r="GN3630" s="0"/>
      <c r="GO3630" s="0"/>
      <c r="GP3630" s="0"/>
      <c r="GQ3630" s="0"/>
      <c r="GR3630" s="0"/>
      <c r="GS3630" s="0"/>
      <c r="GT3630" s="0"/>
      <c r="GU3630" s="0"/>
      <c r="GV3630" s="0"/>
      <c r="GW3630" s="0"/>
      <c r="GX3630" s="0"/>
      <c r="GY3630" s="0"/>
      <c r="GZ3630" s="0"/>
      <c r="HA3630" s="0"/>
      <c r="HB3630" s="0"/>
      <c r="HC3630" s="0"/>
      <c r="HD3630" s="0"/>
      <c r="HE3630" s="0"/>
      <c r="HF3630" s="0"/>
      <c r="HG3630" s="0"/>
      <c r="HH3630" s="0"/>
      <c r="HI3630" s="0"/>
      <c r="HJ3630" s="0"/>
      <c r="HK3630" s="0"/>
      <c r="HL3630" s="0"/>
      <c r="HM3630" s="0"/>
      <c r="HN3630" s="0"/>
      <c r="HO3630" s="0"/>
      <c r="HP3630" s="0"/>
      <c r="HQ3630" s="0"/>
      <c r="HR3630" s="0"/>
      <c r="HS3630" s="0"/>
      <c r="HT3630" s="0"/>
      <c r="HU3630" s="0"/>
      <c r="HV3630" s="0"/>
      <c r="HW3630" s="0"/>
      <c r="HX3630" s="0"/>
      <c r="HY3630" s="0"/>
      <c r="HZ3630" s="0"/>
      <c r="IA3630" s="0"/>
      <c r="IB3630" s="0"/>
      <c r="IC3630" s="0"/>
      <c r="ID3630" s="0"/>
      <c r="IE3630" s="0"/>
      <c r="IF3630" s="0"/>
      <c r="IG3630" s="0"/>
      <c r="IH3630" s="0"/>
      <c r="II3630" s="0"/>
      <c r="IJ3630" s="0"/>
      <c r="IK3630" s="0"/>
      <c r="IL3630" s="0"/>
      <c r="IM3630" s="0"/>
      <c r="IN3630" s="0"/>
      <c r="IO3630" s="0"/>
      <c r="IP3630" s="0"/>
      <c r="IQ3630" s="0"/>
      <c r="IR3630" s="0"/>
      <c r="IS3630" s="0"/>
      <c r="IT3630" s="0"/>
      <c r="IU3630" s="0"/>
      <c r="IV3630" s="0"/>
      <c r="IW3630" s="0"/>
      <c r="IX3630" s="0"/>
      <c r="IY3630" s="0"/>
      <c r="IZ3630" s="0"/>
      <c r="AMH3630" s="13"/>
    </row>
    <row r="3631" customFormat="false" ht="14.95" hidden="false" customHeight="false" outlineLevel="0" collapsed="false">
      <c r="A3631" s="16" t="n">
        <v>40601080</v>
      </c>
      <c r="B3631" s="17" t="s">
        <v>3661</v>
      </c>
      <c r="C3631" s="18"/>
      <c r="D3631" s="18"/>
      <c r="E3631" s="16" t="s">
        <v>37</v>
      </c>
      <c r="F3631" s="19" t="n">
        <f aca="false">IF(C3631="",VLOOKUP(E3631,'PORTE E UCO'!$A$5:$D$46,4,0),VLOOKUP(E3631,'PORTE E UCO'!$A$5:$D$46,4,0)*C3631)</f>
        <v>192.437794</v>
      </c>
      <c r="G3631" s="20" t="n">
        <v>9.1</v>
      </c>
      <c r="H3631" s="21" t="n">
        <f aca="false">G3631*$R$2</f>
        <v>179.0300512</v>
      </c>
      <c r="I3631" s="16" t="n">
        <v>0</v>
      </c>
      <c r="J3631" s="22" t="str">
        <f aca="false">IF(I3631&gt;=1,F3631*$J$2,"")</f>
        <v/>
      </c>
      <c r="K3631" s="22" t="str">
        <f aca="false">IF(I3631&gt;=2,F3631*$K$2,"")</f>
        <v/>
      </c>
      <c r="L3631" s="22" t="str">
        <f aca="false">IF(I3631&gt;=3,F3631*$L$2,"")</f>
        <v/>
      </c>
      <c r="M3631" s="22" t="str">
        <f aca="false">IF(I3631&gt;=4,F3631*$M$2,"")</f>
        <v/>
      </c>
      <c r="N3631" s="16" t="n">
        <v>0</v>
      </c>
      <c r="O3631" s="16" t="n">
        <v>0</v>
      </c>
      <c r="P3631" s="23" t="n">
        <v>0</v>
      </c>
      <c r="Q3631" s="22"/>
      <c r="R3631" s="38"/>
      <c r="S3631" s="25" t="n">
        <f aca="false">SUM(F3631,H3631,J3631,K3631,L3631,M3631)</f>
        <v>371.4678452</v>
      </c>
      <c r="T3631" s="25" t="n">
        <f aca="false">SUM(F3631,H3631,J3631,K3631,L3631,M3631,Q3631)</f>
        <v>371.4678452</v>
      </c>
      <c r="U3631" s="0"/>
      <c r="V3631" s="0"/>
      <c r="W3631" s="0"/>
      <c r="X3631" s="0"/>
      <c r="Y3631" s="0"/>
      <c r="Z3631" s="0"/>
      <c r="AA3631" s="0"/>
      <c r="AB3631" s="0"/>
      <c r="AC3631" s="0"/>
      <c r="AD3631" s="0"/>
      <c r="AE3631" s="0"/>
      <c r="AF3631" s="0"/>
      <c r="AG3631" s="0"/>
      <c r="AH3631" s="0"/>
      <c r="AI3631" s="0"/>
      <c r="AJ3631" s="0"/>
      <c r="AK3631" s="0"/>
      <c r="AL3631" s="0"/>
      <c r="AM3631" s="0"/>
      <c r="AN3631" s="0"/>
      <c r="AO3631" s="0"/>
      <c r="AP3631" s="0"/>
      <c r="AQ3631" s="0"/>
      <c r="AR3631" s="0"/>
      <c r="AS3631" s="0"/>
      <c r="AT3631" s="0"/>
      <c r="AU3631" s="0"/>
      <c r="AV3631" s="0"/>
      <c r="AW3631" s="0"/>
      <c r="AX3631" s="0"/>
      <c r="AY3631" s="0"/>
      <c r="AZ3631" s="0"/>
      <c r="BA3631" s="0"/>
      <c r="BB3631" s="0"/>
      <c r="BC3631" s="0"/>
      <c r="BD3631" s="0"/>
      <c r="BE3631" s="0"/>
      <c r="BF3631" s="0"/>
      <c r="BG3631" s="0"/>
      <c r="BH3631" s="0"/>
      <c r="BI3631" s="0"/>
      <c r="BJ3631" s="0"/>
      <c r="BK3631" s="0"/>
      <c r="BL3631" s="0"/>
      <c r="BM3631" s="0"/>
      <c r="BN3631" s="0"/>
      <c r="BO3631" s="0"/>
      <c r="BP3631" s="0"/>
      <c r="BQ3631" s="0"/>
      <c r="BR3631" s="0"/>
      <c r="BS3631" s="0"/>
      <c r="BT3631" s="0"/>
      <c r="BU3631" s="0"/>
      <c r="BV3631" s="0"/>
      <c r="BW3631" s="0"/>
      <c r="BX3631" s="0"/>
      <c r="BY3631" s="0"/>
      <c r="BZ3631" s="0"/>
      <c r="CA3631" s="0"/>
      <c r="CB3631" s="0"/>
      <c r="CC3631" s="0"/>
      <c r="CD3631" s="0"/>
      <c r="CE3631" s="0"/>
      <c r="CF3631" s="0"/>
      <c r="CG3631" s="0"/>
      <c r="CH3631" s="0"/>
      <c r="CI3631" s="0"/>
      <c r="CJ3631" s="0"/>
      <c r="CK3631" s="0"/>
      <c r="CL3631" s="0"/>
      <c r="CM3631" s="0"/>
      <c r="CN3631" s="0"/>
      <c r="CO3631" s="0"/>
      <c r="CP3631" s="0"/>
      <c r="CQ3631" s="0"/>
      <c r="CR3631" s="0"/>
      <c r="CS3631" s="0"/>
      <c r="CT3631" s="0"/>
      <c r="CU3631" s="0"/>
      <c r="CV3631" s="0"/>
      <c r="CW3631" s="0"/>
      <c r="CX3631" s="0"/>
      <c r="CY3631" s="0"/>
      <c r="CZ3631" s="0"/>
      <c r="DA3631" s="0"/>
      <c r="DB3631" s="0"/>
      <c r="DC3631" s="0"/>
      <c r="DD3631" s="0"/>
      <c r="DE3631" s="0"/>
      <c r="DF3631" s="0"/>
      <c r="DG3631" s="0"/>
      <c r="DH3631" s="0"/>
      <c r="DI3631" s="0"/>
      <c r="DJ3631" s="0"/>
      <c r="DK3631" s="0"/>
      <c r="DL3631" s="0"/>
      <c r="DM3631" s="0"/>
      <c r="DN3631" s="0"/>
      <c r="DO3631" s="0"/>
      <c r="DP3631" s="0"/>
      <c r="DQ3631" s="0"/>
      <c r="DR3631" s="0"/>
      <c r="DS3631" s="0"/>
      <c r="DT3631" s="0"/>
      <c r="DU3631" s="0"/>
      <c r="DV3631" s="0"/>
      <c r="DW3631" s="0"/>
      <c r="DX3631" s="0"/>
      <c r="DY3631" s="0"/>
      <c r="DZ3631" s="0"/>
      <c r="EA3631" s="0"/>
      <c r="EB3631" s="0"/>
      <c r="EC3631" s="0"/>
      <c r="ED3631" s="0"/>
      <c r="EE3631" s="0"/>
      <c r="EF3631" s="0"/>
      <c r="EG3631" s="0"/>
      <c r="EH3631" s="0"/>
      <c r="EI3631" s="0"/>
      <c r="EJ3631" s="0"/>
      <c r="EK3631" s="0"/>
      <c r="EL3631" s="0"/>
      <c r="EM3631" s="0"/>
      <c r="EN3631" s="0"/>
      <c r="EO3631" s="0"/>
      <c r="EP3631" s="0"/>
      <c r="EQ3631" s="0"/>
      <c r="ER3631" s="0"/>
      <c r="ES3631" s="0"/>
      <c r="ET3631" s="0"/>
      <c r="EU3631" s="0"/>
      <c r="EV3631" s="0"/>
      <c r="EW3631" s="0"/>
      <c r="EX3631" s="0"/>
      <c r="EY3631" s="0"/>
      <c r="EZ3631" s="0"/>
      <c r="FA3631" s="0"/>
      <c r="FB3631" s="0"/>
      <c r="FC3631" s="0"/>
      <c r="FD3631" s="0"/>
      <c r="FE3631" s="0"/>
      <c r="FF3631" s="0"/>
      <c r="FG3631" s="0"/>
      <c r="FH3631" s="0"/>
      <c r="FI3631" s="0"/>
      <c r="FJ3631" s="0"/>
      <c r="FK3631" s="0"/>
      <c r="FL3631" s="0"/>
      <c r="FM3631" s="0"/>
      <c r="FN3631" s="0"/>
      <c r="FO3631" s="0"/>
      <c r="FP3631" s="0"/>
      <c r="FQ3631" s="0"/>
      <c r="FR3631" s="0"/>
      <c r="FS3631" s="0"/>
      <c r="FT3631" s="0"/>
      <c r="FU3631" s="0"/>
      <c r="FV3631" s="0"/>
      <c r="FW3631" s="0"/>
      <c r="FX3631" s="0"/>
      <c r="FY3631" s="0"/>
      <c r="FZ3631" s="0"/>
      <c r="GA3631" s="0"/>
      <c r="GB3631" s="0"/>
      <c r="GC3631" s="0"/>
      <c r="GD3631" s="0"/>
      <c r="GE3631" s="0"/>
      <c r="GF3631" s="0"/>
      <c r="GG3631" s="0"/>
      <c r="GH3631" s="0"/>
      <c r="GI3631" s="0"/>
      <c r="GJ3631" s="0"/>
      <c r="GK3631" s="0"/>
      <c r="GL3631" s="0"/>
      <c r="GM3631" s="0"/>
      <c r="GN3631" s="0"/>
      <c r="GO3631" s="0"/>
      <c r="GP3631" s="0"/>
      <c r="GQ3631" s="0"/>
      <c r="GR3631" s="0"/>
      <c r="GS3631" s="0"/>
      <c r="GT3631" s="0"/>
      <c r="GU3631" s="0"/>
      <c r="GV3631" s="0"/>
      <c r="GW3631" s="0"/>
      <c r="GX3631" s="0"/>
      <c r="GY3631" s="0"/>
      <c r="GZ3631" s="0"/>
      <c r="HA3631" s="0"/>
      <c r="HB3631" s="0"/>
      <c r="HC3631" s="0"/>
      <c r="HD3631" s="0"/>
      <c r="HE3631" s="0"/>
      <c r="HF3631" s="0"/>
      <c r="HG3631" s="0"/>
      <c r="HH3631" s="0"/>
      <c r="HI3631" s="0"/>
      <c r="HJ3631" s="0"/>
      <c r="HK3631" s="0"/>
      <c r="HL3631" s="0"/>
      <c r="HM3631" s="0"/>
      <c r="HN3631" s="0"/>
      <c r="HO3631" s="0"/>
      <c r="HP3631" s="0"/>
      <c r="HQ3631" s="0"/>
      <c r="HR3631" s="0"/>
      <c r="HS3631" s="0"/>
      <c r="HT3631" s="0"/>
      <c r="HU3631" s="0"/>
      <c r="HV3631" s="0"/>
      <c r="HW3631" s="0"/>
      <c r="HX3631" s="0"/>
      <c r="HY3631" s="0"/>
      <c r="HZ3631" s="0"/>
      <c r="IA3631" s="0"/>
      <c r="IB3631" s="0"/>
      <c r="IC3631" s="0"/>
      <c r="ID3631" s="0"/>
      <c r="IE3631" s="0"/>
      <c r="IF3631" s="0"/>
      <c r="IG3631" s="0"/>
      <c r="IH3631" s="0"/>
      <c r="II3631" s="0"/>
      <c r="IJ3631" s="0"/>
      <c r="IK3631" s="0"/>
      <c r="IL3631" s="0"/>
      <c r="IM3631" s="0"/>
      <c r="IN3631" s="0"/>
      <c r="IO3631" s="0"/>
      <c r="IP3631" s="0"/>
      <c r="IQ3631" s="0"/>
      <c r="IR3631" s="0"/>
      <c r="IS3631" s="0"/>
      <c r="IT3631" s="0"/>
      <c r="IU3631" s="0"/>
      <c r="IV3631" s="0"/>
      <c r="IW3631" s="0"/>
      <c r="IX3631" s="0"/>
      <c r="IY3631" s="0"/>
      <c r="IZ3631" s="0"/>
      <c r="AMH3631" s="13"/>
    </row>
    <row r="3632" customFormat="false" ht="14.95" hidden="false" customHeight="false" outlineLevel="0" collapsed="false">
      <c r="A3632" s="27" t="n">
        <v>40601072</v>
      </c>
      <c r="B3632" s="28" t="s">
        <v>3662</v>
      </c>
      <c r="C3632" s="29"/>
      <c r="D3632" s="29"/>
      <c r="E3632" s="27" t="s">
        <v>20</v>
      </c>
      <c r="F3632" s="19" t="n">
        <f aca="false">IF(C3632="",VLOOKUP(E3632,'PORTE E UCO'!$A$5:$D$46,4,0),VLOOKUP(E3632,'PORTE E UCO'!$A$5:$D$46,4,0)*C3632)</f>
        <v>70.656386</v>
      </c>
      <c r="G3632" s="30" t="n">
        <v>4.2</v>
      </c>
      <c r="H3632" s="21" t="n">
        <f aca="false">G3632*$R$2</f>
        <v>82.6292544</v>
      </c>
      <c r="I3632" s="27" t="n">
        <v>0</v>
      </c>
      <c r="J3632" s="22" t="str">
        <f aca="false">IF(I3632&gt;=1,F3632*$J$2,"")</f>
        <v/>
      </c>
      <c r="K3632" s="22" t="str">
        <f aca="false">IF(I3632&gt;=2,F3632*$K$2,"")</f>
        <v/>
      </c>
      <c r="L3632" s="22" t="str">
        <f aca="false">IF(I3632&gt;=3,F3632*$L$2,"")</f>
        <v/>
      </c>
      <c r="M3632" s="22" t="str">
        <f aca="false">IF(I3632&gt;=4,F3632*$M$2,"")</f>
        <v/>
      </c>
      <c r="N3632" s="27" t="n">
        <v>0</v>
      </c>
      <c r="O3632" s="27" t="n">
        <v>0</v>
      </c>
      <c r="P3632" s="31" t="n">
        <v>0</v>
      </c>
      <c r="Q3632" s="32"/>
      <c r="R3632" s="38"/>
      <c r="S3632" s="25" t="n">
        <f aca="false">SUM(F3632,H3632,J3632,K3632,L3632,M3632)</f>
        <v>153.2856404</v>
      </c>
      <c r="T3632" s="25" t="n">
        <f aca="false">SUM(F3632,H3632,J3632,K3632,L3632,M3632,Q3632)</f>
        <v>153.2856404</v>
      </c>
      <c r="U3632" s="0"/>
      <c r="V3632" s="0"/>
      <c r="W3632" s="0"/>
      <c r="X3632" s="0"/>
      <c r="Y3632" s="0"/>
      <c r="Z3632" s="0"/>
      <c r="AA3632" s="0"/>
      <c r="AB3632" s="0"/>
      <c r="AC3632" s="0"/>
      <c r="AD3632" s="0"/>
      <c r="AE3632" s="0"/>
      <c r="AF3632" s="0"/>
      <c r="AG3632" s="0"/>
      <c r="AH3632" s="0"/>
      <c r="AI3632" s="0"/>
      <c r="AJ3632" s="0"/>
      <c r="AK3632" s="0"/>
      <c r="AL3632" s="0"/>
      <c r="AM3632" s="0"/>
      <c r="AN3632" s="0"/>
      <c r="AO3632" s="0"/>
      <c r="AP3632" s="0"/>
      <c r="AQ3632" s="0"/>
      <c r="AR3632" s="0"/>
      <c r="AS3632" s="0"/>
      <c r="AT3632" s="0"/>
      <c r="AU3632" s="0"/>
      <c r="AV3632" s="0"/>
      <c r="AW3632" s="0"/>
      <c r="AX3632" s="0"/>
      <c r="AY3632" s="0"/>
      <c r="AZ3632" s="0"/>
      <c r="BA3632" s="0"/>
      <c r="BB3632" s="0"/>
      <c r="BC3632" s="0"/>
      <c r="BD3632" s="0"/>
      <c r="BE3632" s="0"/>
      <c r="BF3632" s="0"/>
      <c r="BG3632" s="0"/>
      <c r="BH3632" s="0"/>
      <c r="BI3632" s="0"/>
      <c r="BJ3632" s="0"/>
      <c r="BK3632" s="0"/>
      <c r="BL3632" s="0"/>
      <c r="BM3632" s="0"/>
      <c r="BN3632" s="0"/>
      <c r="BO3632" s="0"/>
      <c r="BP3632" s="0"/>
      <c r="BQ3632" s="0"/>
      <c r="BR3632" s="0"/>
      <c r="BS3632" s="0"/>
      <c r="BT3632" s="0"/>
      <c r="BU3632" s="0"/>
      <c r="BV3632" s="0"/>
      <c r="BW3632" s="0"/>
      <c r="BX3632" s="0"/>
      <c r="BY3632" s="0"/>
      <c r="BZ3632" s="0"/>
      <c r="CA3632" s="0"/>
      <c r="CB3632" s="0"/>
      <c r="CC3632" s="0"/>
      <c r="CD3632" s="0"/>
      <c r="CE3632" s="0"/>
      <c r="CF3632" s="0"/>
      <c r="CG3632" s="0"/>
      <c r="CH3632" s="0"/>
      <c r="CI3632" s="0"/>
      <c r="CJ3632" s="0"/>
      <c r="CK3632" s="0"/>
      <c r="CL3632" s="0"/>
      <c r="CM3632" s="0"/>
      <c r="CN3632" s="0"/>
      <c r="CO3632" s="0"/>
      <c r="CP3632" s="0"/>
      <c r="CQ3632" s="0"/>
      <c r="CR3632" s="0"/>
      <c r="CS3632" s="0"/>
      <c r="CT3632" s="0"/>
      <c r="CU3632" s="0"/>
      <c r="CV3632" s="0"/>
      <c r="CW3632" s="0"/>
      <c r="CX3632" s="0"/>
      <c r="CY3632" s="0"/>
      <c r="CZ3632" s="0"/>
      <c r="DA3632" s="0"/>
      <c r="DB3632" s="0"/>
      <c r="DC3632" s="0"/>
      <c r="DD3632" s="0"/>
      <c r="DE3632" s="0"/>
      <c r="DF3632" s="0"/>
      <c r="DG3632" s="0"/>
      <c r="DH3632" s="0"/>
      <c r="DI3632" s="0"/>
      <c r="DJ3632" s="0"/>
      <c r="DK3632" s="0"/>
      <c r="DL3632" s="0"/>
      <c r="DM3632" s="0"/>
      <c r="DN3632" s="0"/>
      <c r="DO3632" s="0"/>
      <c r="DP3632" s="0"/>
      <c r="DQ3632" s="0"/>
      <c r="DR3632" s="0"/>
      <c r="DS3632" s="0"/>
      <c r="DT3632" s="0"/>
      <c r="DU3632" s="0"/>
      <c r="DV3632" s="0"/>
      <c r="DW3632" s="0"/>
      <c r="DX3632" s="0"/>
      <c r="DY3632" s="0"/>
      <c r="DZ3632" s="0"/>
      <c r="EA3632" s="0"/>
      <c r="EB3632" s="0"/>
      <c r="EC3632" s="0"/>
      <c r="ED3632" s="0"/>
      <c r="EE3632" s="0"/>
      <c r="EF3632" s="0"/>
      <c r="EG3632" s="0"/>
      <c r="EH3632" s="0"/>
      <c r="EI3632" s="0"/>
      <c r="EJ3632" s="0"/>
      <c r="EK3632" s="0"/>
      <c r="EL3632" s="0"/>
      <c r="EM3632" s="0"/>
      <c r="EN3632" s="0"/>
      <c r="EO3632" s="0"/>
      <c r="EP3632" s="0"/>
      <c r="EQ3632" s="0"/>
      <c r="ER3632" s="0"/>
      <c r="ES3632" s="0"/>
      <c r="ET3632" s="0"/>
      <c r="EU3632" s="0"/>
      <c r="EV3632" s="0"/>
      <c r="EW3632" s="0"/>
      <c r="EX3632" s="0"/>
      <c r="EY3632" s="0"/>
      <c r="EZ3632" s="0"/>
      <c r="FA3632" s="0"/>
      <c r="FB3632" s="0"/>
      <c r="FC3632" s="0"/>
      <c r="FD3632" s="0"/>
      <c r="FE3632" s="0"/>
      <c r="FF3632" s="0"/>
      <c r="FG3632" s="0"/>
      <c r="FH3632" s="0"/>
      <c r="FI3632" s="0"/>
      <c r="FJ3632" s="0"/>
      <c r="FK3632" s="0"/>
      <c r="FL3632" s="0"/>
      <c r="FM3632" s="0"/>
      <c r="FN3632" s="0"/>
      <c r="FO3632" s="0"/>
      <c r="FP3632" s="0"/>
      <c r="FQ3632" s="0"/>
      <c r="FR3632" s="0"/>
      <c r="FS3632" s="0"/>
      <c r="FT3632" s="0"/>
      <c r="FU3632" s="0"/>
      <c r="FV3632" s="0"/>
      <c r="FW3632" s="0"/>
      <c r="FX3632" s="0"/>
      <c r="FY3632" s="0"/>
      <c r="FZ3632" s="0"/>
      <c r="GA3632" s="0"/>
      <c r="GB3632" s="0"/>
      <c r="GC3632" s="0"/>
      <c r="GD3632" s="0"/>
      <c r="GE3632" s="0"/>
      <c r="GF3632" s="0"/>
      <c r="GG3632" s="0"/>
      <c r="GH3632" s="0"/>
      <c r="GI3632" s="0"/>
      <c r="GJ3632" s="0"/>
      <c r="GK3632" s="0"/>
      <c r="GL3632" s="0"/>
      <c r="GM3632" s="0"/>
      <c r="GN3632" s="0"/>
      <c r="GO3632" s="0"/>
      <c r="GP3632" s="0"/>
      <c r="GQ3632" s="0"/>
      <c r="GR3632" s="0"/>
      <c r="GS3632" s="0"/>
      <c r="GT3632" s="0"/>
      <c r="GU3632" s="0"/>
      <c r="GV3632" s="0"/>
      <c r="GW3632" s="0"/>
      <c r="GX3632" s="0"/>
      <c r="GY3632" s="0"/>
      <c r="GZ3632" s="0"/>
      <c r="HA3632" s="0"/>
      <c r="HB3632" s="0"/>
      <c r="HC3632" s="0"/>
      <c r="HD3632" s="0"/>
      <c r="HE3632" s="0"/>
      <c r="HF3632" s="0"/>
      <c r="HG3632" s="0"/>
      <c r="HH3632" s="0"/>
      <c r="HI3632" s="0"/>
      <c r="HJ3632" s="0"/>
      <c r="HK3632" s="0"/>
      <c r="HL3632" s="0"/>
      <c r="HM3632" s="0"/>
      <c r="HN3632" s="0"/>
      <c r="HO3632" s="0"/>
      <c r="HP3632" s="0"/>
      <c r="HQ3632" s="0"/>
      <c r="HR3632" s="0"/>
      <c r="HS3632" s="0"/>
      <c r="HT3632" s="0"/>
      <c r="HU3632" s="0"/>
      <c r="HV3632" s="0"/>
      <c r="HW3632" s="0"/>
      <c r="HX3632" s="0"/>
      <c r="HY3632" s="0"/>
      <c r="HZ3632" s="0"/>
      <c r="IA3632" s="0"/>
      <c r="IB3632" s="0"/>
      <c r="IC3632" s="0"/>
      <c r="ID3632" s="0"/>
      <c r="IE3632" s="0"/>
      <c r="IF3632" s="0"/>
      <c r="IG3632" s="0"/>
      <c r="IH3632" s="0"/>
      <c r="II3632" s="0"/>
      <c r="IJ3632" s="0"/>
      <c r="IK3632" s="0"/>
      <c r="IL3632" s="0"/>
      <c r="IM3632" s="0"/>
      <c r="IN3632" s="0"/>
      <c r="IO3632" s="0"/>
      <c r="IP3632" s="0"/>
      <c r="IQ3632" s="0"/>
      <c r="IR3632" s="0"/>
      <c r="IS3632" s="0"/>
      <c r="IT3632" s="0"/>
      <c r="IU3632" s="0"/>
      <c r="IV3632" s="0"/>
      <c r="IW3632" s="0"/>
      <c r="IX3632" s="0"/>
      <c r="IY3632" s="0"/>
      <c r="IZ3632" s="0"/>
      <c r="AMH3632" s="13"/>
    </row>
    <row r="3633" customFormat="false" ht="14.95" hidden="false" customHeight="false" outlineLevel="0" collapsed="false">
      <c r="A3633" s="16" t="n">
        <v>40601099</v>
      </c>
      <c r="B3633" s="17" t="s">
        <v>3663</v>
      </c>
      <c r="C3633" s="18"/>
      <c r="D3633" s="18"/>
      <c r="E3633" s="16" t="s">
        <v>20</v>
      </c>
      <c r="F3633" s="19" t="n">
        <f aca="false">IF(C3633="",VLOOKUP(E3633,'PORTE E UCO'!$A$5:$D$46,4,0),VLOOKUP(E3633,'PORTE E UCO'!$A$5:$D$46,4,0)*C3633)</f>
        <v>70.656386</v>
      </c>
      <c r="G3633" s="20" t="n">
        <v>9</v>
      </c>
      <c r="H3633" s="21" t="n">
        <f aca="false">G3633*$R$2</f>
        <v>177.062688</v>
      </c>
      <c r="I3633" s="16" t="n">
        <v>0</v>
      </c>
      <c r="J3633" s="22" t="str">
        <f aca="false">IF(I3633&gt;=1,F3633*$J$2,"")</f>
        <v/>
      </c>
      <c r="K3633" s="22" t="str">
        <f aca="false">IF(I3633&gt;=2,F3633*$K$2,"")</f>
        <v/>
      </c>
      <c r="L3633" s="22" t="str">
        <f aca="false">IF(I3633&gt;=3,F3633*$L$2,"")</f>
        <v/>
      </c>
      <c r="M3633" s="22" t="str">
        <f aca="false">IF(I3633&gt;=4,F3633*$M$2,"")</f>
        <v/>
      </c>
      <c r="N3633" s="16" t="n">
        <v>0</v>
      </c>
      <c r="O3633" s="16" t="n">
        <v>0</v>
      </c>
      <c r="P3633" s="23" t="n">
        <v>0</v>
      </c>
      <c r="Q3633" s="22"/>
      <c r="R3633" s="38"/>
      <c r="S3633" s="25" t="n">
        <f aca="false">SUM(F3633,H3633,J3633,K3633,L3633,M3633)</f>
        <v>247.719074</v>
      </c>
      <c r="T3633" s="25" t="n">
        <f aca="false">SUM(F3633,H3633,J3633,K3633,L3633,M3633,Q3633)</f>
        <v>247.719074</v>
      </c>
      <c r="U3633" s="0"/>
      <c r="V3633" s="0"/>
      <c r="W3633" s="0"/>
      <c r="X3633" s="0"/>
      <c r="Y3633" s="0"/>
      <c r="Z3633" s="0"/>
      <c r="AA3633" s="0"/>
      <c r="AB3633" s="0"/>
      <c r="AC3633" s="0"/>
      <c r="AD3633" s="0"/>
      <c r="AE3633" s="0"/>
      <c r="AF3633" s="0"/>
      <c r="AG3633" s="0"/>
      <c r="AH3633" s="0"/>
      <c r="AI3633" s="0"/>
      <c r="AJ3633" s="0"/>
      <c r="AK3633" s="0"/>
      <c r="AL3633" s="0"/>
      <c r="AM3633" s="0"/>
      <c r="AN3633" s="0"/>
      <c r="AO3633" s="0"/>
      <c r="AP3633" s="0"/>
      <c r="AQ3633" s="0"/>
      <c r="AR3633" s="0"/>
      <c r="AS3633" s="0"/>
      <c r="AT3633" s="0"/>
      <c r="AU3633" s="0"/>
      <c r="AV3633" s="0"/>
      <c r="AW3633" s="0"/>
      <c r="AX3633" s="0"/>
      <c r="AY3633" s="0"/>
      <c r="AZ3633" s="0"/>
      <c r="BA3633" s="0"/>
      <c r="BB3633" s="0"/>
      <c r="BC3633" s="0"/>
      <c r="BD3633" s="0"/>
      <c r="BE3633" s="0"/>
      <c r="BF3633" s="0"/>
      <c r="BG3633" s="0"/>
      <c r="BH3633" s="0"/>
      <c r="BI3633" s="0"/>
      <c r="BJ3633" s="0"/>
      <c r="BK3633" s="0"/>
      <c r="BL3633" s="0"/>
      <c r="BM3633" s="0"/>
      <c r="BN3633" s="0"/>
      <c r="BO3633" s="0"/>
      <c r="BP3633" s="0"/>
      <c r="BQ3633" s="0"/>
      <c r="BR3633" s="0"/>
      <c r="BS3633" s="0"/>
      <c r="BT3633" s="0"/>
      <c r="BU3633" s="0"/>
      <c r="BV3633" s="0"/>
      <c r="BW3633" s="0"/>
      <c r="BX3633" s="0"/>
      <c r="BY3633" s="0"/>
      <c r="BZ3633" s="0"/>
      <c r="CA3633" s="0"/>
      <c r="CB3633" s="0"/>
      <c r="CC3633" s="0"/>
      <c r="CD3633" s="0"/>
      <c r="CE3633" s="0"/>
      <c r="CF3633" s="0"/>
      <c r="CG3633" s="0"/>
      <c r="CH3633" s="0"/>
      <c r="CI3633" s="0"/>
      <c r="CJ3633" s="0"/>
      <c r="CK3633" s="0"/>
      <c r="CL3633" s="0"/>
      <c r="CM3633" s="0"/>
      <c r="CN3633" s="0"/>
      <c r="CO3633" s="0"/>
      <c r="CP3633" s="0"/>
      <c r="CQ3633" s="0"/>
      <c r="CR3633" s="0"/>
      <c r="CS3633" s="0"/>
      <c r="CT3633" s="0"/>
      <c r="CU3633" s="0"/>
      <c r="CV3633" s="0"/>
      <c r="CW3633" s="0"/>
      <c r="CX3633" s="0"/>
      <c r="CY3633" s="0"/>
      <c r="CZ3633" s="0"/>
      <c r="DA3633" s="0"/>
      <c r="DB3633" s="0"/>
      <c r="DC3633" s="0"/>
      <c r="DD3633" s="0"/>
      <c r="DE3633" s="0"/>
      <c r="DF3633" s="0"/>
      <c r="DG3633" s="0"/>
      <c r="DH3633" s="0"/>
      <c r="DI3633" s="0"/>
      <c r="DJ3633" s="0"/>
      <c r="DK3633" s="0"/>
      <c r="DL3633" s="0"/>
      <c r="DM3633" s="0"/>
      <c r="DN3633" s="0"/>
      <c r="DO3633" s="0"/>
      <c r="DP3633" s="0"/>
      <c r="DQ3633" s="0"/>
      <c r="DR3633" s="0"/>
      <c r="DS3633" s="0"/>
      <c r="DT3633" s="0"/>
      <c r="DU3633" s="0"/>
      <c r="DV3633" s="0"/>
      <c r="DW3633" s="0"/>
      <c r="DX3633" s="0"/>
      <c r="DY3633" s="0"/>
      <c r="DZ3633" s="0"/>
      <c r="EA3633" s="0"/>
      <c r="EB3633" s="0"/>
      <c r="EC3633" s="0"/>
      <c r="ED3633" s="0"/>
      <c r="EE3633" s="0"/>
      <c r="EF3633" s="0"/>
      <c r="EG3633" s="0"/>
      <c r="EH3633" s="0"/>
      <c r="EI3633" s="0"/>
      <c r="EJ3633" s="0"/>
      <c r="EK3633" s="0"/>
      <c r="EL3633" s="0"/>
      <c r="EM3633" s="0"/>
      <c r="EN3633" s="0"/>
      <c r="EO3633" s="0"/>
      <c r="EP3633" s="0"/>
      <c r="EQ3633" s="0"/>
      <c r="ER3633" s="0"/>
      <c r="ES3633" s="0"/>
      <c r="ET3633" s="0"/>
      <c r="EU3633" s="0"/>
      <c r="EV3633" s="0"/>
      <c r="EW3633" s="0"/>
      <c r="EX3633" s="0"/>
      <c r="EY3633" s="0"/>
      <c r="EZ3633" s="0"/>
      <c r="FA3633" s="0"/>
      <c r="FB3633" s="0"/>
      <c r="FC3633" s="0"/>
      <c r="FD3633" s="0"/>
      <c r="FE3633" s="0"/>
      <c r="FF3633" s="0"/>
      <c r="FG3633" s="0"/>
      <c r="FH3633" s="0"/>
      <c r="FI3633" s="0"/>
      <c r="FJ3633" s="0"/>
      <c r="FK3633" s="0"/>
      <c r="FL3633" s="0"/>
      <c r="FM3633" s="0"/>
      <c r="FN3633" s="0"/>
      <c r="FO3633" s="0"/>
      <c r="FP3633" s="0"/>
      <c r="FQ3633" s="0"/>
      <c r="FR3633" s="0"/>
      <c r="FS3633" s="0"/>
      <c r="FT3633" s="0"/>
      <c r="FU3633" s="0"/>
      <c r="FV3633" s="0"/>
      <c r="FW3633" s="0"/>
      <c r="FX3633" s="0"/>
      <c r="FY3633" s="0"/>
      <c r="FZ3633" s="0"/>
      <c r="GA3633" s="0"/>
      <c r="GB3633" s="0"/>
      <c r="GC3633" s="0"/>
      <c r="GD3633" s="0"/>
      <c r="GE3633" s="0"/>
      <c r="GF3633" s="0"/>
      <c r="GG3633" s="0"/>
      <c r="GH3633" s="0"/>
      <c r="GI3633" s="0"/>
      <c r="GJ3633" s="0"/>
      <c r="GK3633" s="0"/>
      <c r="GL3633" s="0"/>
      <c r="GM3633" s="0"/>
      <c r="GN3633" s="0"/>
      <c r="GO3633" s="0"/>
      <c r="GP3633" s="0"/>
      <c r="GQ3633" s="0"/>
      <c r="GR3633" s="0"/>
      <c r="GS3633" s="0"/>
      <c r="GT3633" s="0"/>
      <c r="GU3633" s="0"/>
      <c r="GV3633" s="0"/>
      <c r="GW3633" s="0"/>
      <c r="GX3633" s="0"/>
      <c r="GY3633" s="0"/>
      <c r="GZ3633" s="0"/>
      <c r="HA3633" s="0"/>
      <c r="HB3633" s="0"/>
      <c r="HC3633" s="0"/>
      <c r="HD3633" s="0"/>
      <c r="HE3633" s="0"/>
      <c r="HF3633" s="0"/>
      <c r="HG3633" s="0"/>
      <c r="HH3633" s="0"/>
      <c r="HI3633" s="0"/>
      <c r="HJ3633" s="0"/>
      <c r="HK3633" s="0"/>
      <c r="HL3633" s="0"/>
      <c r="HM3633" s="0"/>
      <c r="HN3633" s="0"/>
      <c r="HO3633" s="0"/>
      <c r="HP3633" s="0"/>
      <c r="HQ3633" s="0"/>
      <c r="HR3633" s="0"/>
      <c r="HS3633" s="0"/>
      <c r="HT3633" s="0"/>
      <c r="HU3633" s="0"/>
      <c r="HV3633" s="0"/>
      <c r="HW3633" s="0"/>
      <c r="HX3633" s="0"/>
      <c r="HY3633" s="0"/>
      <c r="HZ3633" s="0"/>
      <c r="IA3633" s="0"/>
      <c r="IB3633" s="0"/>
      <c r="IC3633" s="0"/>
      <c r="ID3633" s="0"/>
      <c r="IE3633" s="0"/>
      <c r="IF3633" s="0"/>
      <c r="IG3633" s="0"/>
      <c r="IH3633" s="0"/>
      <c r="II3633" s="0"/>
      <c r="IJ3633" s="0"/>
      <c r="IK3633" s="0"/>
      <c r="IL3633" s="0"/>
      <c r="IM3633" s="0"/>
      <c r="IN3633" s="0"/>
      <c r="IO3633" s="0"/>
      <c r="IP3633" s="0"/>
      <c r="IQ3633" s="0"/>
      <c r="IR3633" s="0"/>
      <c r="IS3633" s="0"/>
      <c r="IT3633" s="0"/>
      <c r="IU3633" s="0"/>
      <c r="IV3633" s="0"/>
      <c r="IW3633" s="0"/>
      <c r="IX3633" s="0"/>
      <c r="IY3633" s="0"/>
      <c r="IZ3633" s="0"/>
      <c r="AMH3633" s="13"/>
    </row>
    <row r="3634" customFormat="false" ht="13.8" hidden="false" customHeight="false" outlineLevel="0" collapsed="false">
      <c r="A3634" s="27" t="n">
        <v>40601269</v>
      </c>
      <c r="B3634" s="28" t="s">
        <v>3664</v>
      </c>
      <c r="C3634" s="29"/>
      <c r="D3634" s="29"/>
      <c r="E3634" s="27" t="s">
        <v>54</v>
      </c>
      <c r="F3634" s="19" t="n">
        <f aca="false">IF(C3634="",VLOOKUP(E3634,'PORTE E UCO'!$A$5:$D$46,4,0),VLOOKUP(E3634,'PORTE E UCO'!$A$5:$D$46,4,0)*C3634)</f>
        <v>35.31295</v>
      </c>
      <c r="G3634" s="30" t="n">
        <v>1.03</v>
      </c>
      <c r="H3634" s="21" t="n">
        <f aca="false">G3634*$R$2</f>
        <v>20.26384096</v>
      </c>
      <c r="I3634" s="27" t="n">
        <v>0</v>
      </c>
      <c r="J3634" s="22" t="str">
        <f aca="false">IF(I3634&gt;=1,F3634*$J$2,"")</f>
        <v/>
      </c>
      <c r="K3634" s="22" t="str">
        <f aca="false">IF(I3634&gt;=2,F3634*$K$2,"")</f>
        <v/>
      </c>
      <c r="L3634" s="22" t="str">
        <f aca="false">IF(I3634&gt;=3,F3634*$L$2,"")</f>
        <v/>
      </c>
      <c r="M3634" s="22" t="str">
        <f aca="false">IF(I3634&gt;=4,F3634*$M$2,"")</f>
        <v/>
      </c>
      <c r="N3634" s="27" t="n">
        <v>0</v>
      </c>
      <c r="O3634" s="27" t="n">
        <v>0</v>
      </c>
      <c r="P3634" s="31" t="n">
        <v>0</v>
      </c>
      <c r="Q3634" s="32"/>
      <c r="R3634" s="38"/>
      <c r="S3634" s="25" t="n">
        <f aca="false">SUM(F3634,H3634,J3634,K3634,L3634,M3634)</f>
        <v>55.57679096</v>
      </c>
      <c r="T3634" s="25" t="n">
        <f aca="false">SUM(F3634,H3634,J3634,K3634,L3634,M3634,Q3634)</f>
        <v>55.57679096</v>
      </c>
      <c r="U3634" s="0"/>
      <c r="V3634" s="0"/>
      <c r="W3634" s="0"/>
      <c r="X3634" s="0"/>
      <c r="Y3634" s="0"/>
      <c r="Z3634" s="0"/>
      <c r="AA3634" s="0"/>
      <c r="AB3634" s="0"/>
      <c r="AC3634" s="0"/>
      <c r="AD3634" s="0"/>
      <c r="AE3634" s="0"/>
      <c r="AF3634" s="0"/>
      <c r="AG3634" s="0"/>
      <c r="AH3634" s="0"/>
      <c r="AI3634" s="0"/>
      <c r="AJ3634" s="0"/>
      <c r="AK3634" s="0"/>
      <c r="AL3634" s="0"/>
      <c r="AM3634" s="0"/>
      <c r="AN3634" s="0"/>
      <c r="AO3634" s="0"/>
      <c r="AP3634" s="0"/>
      <c r="AQ3634" s="0"/>
      <c r="AR3634" s="0"/>
      <c r="AS3634" s="0"/>
      <c r="AT3634" s="0"/>
      <c r="AU3634" s="0"/>
      <c r="AV3634" s="0"/>
      <c r="AW3634" s="0"/>
      <c r="AX3634" s="0"/>
      <c r="AY3634" s="0"/>
      <c r="AZ3634" s="0"/>
      <c r="BA3634" s="0"/>
      <c r="BB3634" s="0"/>
      <c r="BC3634" s="0"/>
      <c r="BD3634" s="0"/>
      <c r="BE3634" s="0"/>
      <c r="BF3634" s="0"/>
      <c r="BG3634" s="0"/>
      <c r="BH3634" s="0"/>
      <c r="BI3634" s="0"/>
      <c r="BJ3634" s="0"/>
      <c r="BK3634" s="0"/>
      <c r="BL3634" s="0"/>
      <c r="BM3634" s="0"/>
      <c r="BN3634" s="0"/>
      <c r="BO3634" s="0"/>
      <c r="BP3634" s="0"/>
      <c r="BQ3634" s="0"/>
      <c r="BR3634" s="0"/>
      <c r="BS3634" s="0"/>
      <c r="BT3634" s="0"/>
      <c r="BU3634" s="0"/>
      <c r="BV3634" s="0"/>
      <c r="BW3634" s="0"/>
      <c r="BX3634" s="0"/>
      <c r="BY3634" s="0"/>
      <c r="BZ3634" s="0"/>
      <c r="CA3634" s="0"/>
      <c r="CB3634" s="0"/>
      <c r="CC3634" s="0"/>
      <c r="CD3634" s="0"/>
      <c r="CE3634" s="0"/>
      <c r="CF3634" s="0"/>
      <c r="CG3634" s="0"/>
      <c r="CH3634" s="0"/>
      <c r="CI3634" s="0"/>
      <c r="CJ3634" s="0"/>
      <c r="CK3634" s="0"/>
      <c r="CL3634" s="0"/>
      <c r="CM3634" s="0"/>
      <c r="CN3634" s="0"/>
      <c r="CO3634" s="0"/>
      <c r="CP3634" s="0"/>
      <c r="CQ3634" s="0"/>
      <c r="CR3634" s="0"/>
      <c r="CS3634" s="0"/>
      <c r="CT3634" s="0"/>
      <c r="CU3634" s="0"/>
      <c r="CV3634" s="0"/>
      <c r="CW3634" s="0"/>
      <c r="CX3634" s="0"/>
      <c r="CY3634" s="0"/>
      <c r="CZ3634" s="0"/>
      <c r="DA3634" s="0"/>
      <c r="DB3634" s="0"/>
      <c r="DC3634" s="0"/>
      <c r="DD3634" s="0"/>
      <c r="DE3634" s="0"/>
      <c r="DF3634" s="0"/>
      <c r="DG3634" s="0"/>
      <c r="DH3634" s="0"/>
      <c r="DI3634" s="0"/>
      <c r="DJ3634" s="0"/>
      <c r="DK3634" s="0"/>
      <c r="DL3634" s="0"/>
      <c r="DM3634" s="0"/>
      <c r="DN3634" s="0"/>
      <c r="DO3634" s="0"/>
      <c r="DP3634" s="0"/>
      <c r="DQ3634" s="0"/>
      <c r="DR3634" s="0"/>
      <c r="DS3634" s="0"/>
      <c r="DT3634" s="0"/>
      <c r="DU3634" s="0"/>
      <c r="DV3634" s="0"/>
      <c r="DW3634" s="0"/>
      <c r="DX3634" s="0"/>
      <c r="DY3634" s="0"/>
      <c r="DZ3634" s="0"/>
      <c r="EA3634" s="0"/>
      <c r="EB3634" s="0"/>
      <c r="EC3634" s="0"/>
      <c r="ED3634" s="0"/>
      <c r="EE3634" s="0"/>
      <c r="EF3634" s="0"/>
      <c r="EG3634" s="0"/>
      <c r="EH3634" s="0"/>
      <c r="EI3634" s="0"/>
      <c r="EJ3634" s="0"/>
      <c r="EK3634" s="0"/>
      <c r="EL3634" s="0"/>
      <c r="EM3634" s="0"/>
      <c r="EN3634" s="0"/>
      <c r="EO3634" s="0"/>
      <c r="EP3634" s="0"/>
      <c r="EQ3634" s="0"/>
      <c r="ER3634" s="0"/>
      <c r="ES3634" s="0"/>
      <c r="ET3634" s="0"/>
      <c r="EU3634" s="0"/>
      <c r="EV3634" s="0"/>
      <c r="EW3634" s="0"/>
      <c r="EX3634" s="0"/>
      <c r="EY3634" s="0"/>
      <c r="EZ3634" s="0"/>
      <c r="FA3634" s="0"/>
      <c r="FB3634" s="0"/>
      <c r="FC3634" s="0"/>
      <c r="FD3634" s="0"/>
      <c r="FE3634" s="0"/>
      <c r="FF3634" s="0"/>
      <c r="FG3634" s="0"/>
      <c r="FH3634" s="0"/>
      <c r="FI3634" s="0"/>
      <c r="FJ3634" s="0"/>
      <c r="FK3634" s="0"/>
      <c r="FL3634" s="0"/>
      <c r="FM3634" s="0"/>
      <c r="FN3634" s="0"/>
      <c r="FO3634" s="0"/>
      <c r="FP3634" s="0"/>
      <c r="FQ3634" s="0"/>
      <c r="FR3634" s="0"/>
      <c r="FS3634" s="0"/>
      <c r="FT3634" s="0"/>
      <c r="FU3634" s="0"/>
      <c r="FV3634" s="0"/>
      <c r="FW3634" s="0"/>
      <c r="FX3634" s="0"/>
      <c r="FY3634" s="0"/>
      <c r="FZ3634" s="0"/>
      <c r="GA3634" s="0"/>
      <c r="GB3634" s="0"/>
      <c r="GC3634" s="0"/>
      <c r="GD3634" s="0"/>
      <c r="GE3634" s="0"/>
      <c r="GF3634" s="0"/>
      <c r="GG3634" s="0"/>
      <c r="GH3634" s="0"/>
      <c r="GI3634" s="0"/>
      <c r="GJ3634" s="0"/>
      <c r="GK3634" s="0"/>
      <c r="GL3634" s="0"/>
      <c r="GM3634" s="0"/>
      <c r="GN3634" s="0"/>
      <c r="GO3634" s="0"/>
      <c r="GP3634" s="0"/>
      <c r="GQ3634" s="0"/>
      <c r="GR3634" s="0"/>
      <c r="GS3634" s="0"/>
      <c r="GT3634" s="0"/>
      <c r="GU3634" s="0"/>
      <c r="GV3634" s="0"/>
      <c r="GW3634" s="0"/>
      <c r="GX3634" s="0"/>
      <c r="GY3634" s="0"/>
      <c r="GZ3634" s="0"/>
      <c r="HA3634" s="0"/>
      <c r="HB3634" s="0"/>
      <c r="HC3634" s="0"/>
      <c r="HD3634" s="0"/>
      <c r="HE3634" s="0"/>
      <c r="HF3634" s="0"/>
      <c r="HG3634" s="0"/>
      <c r="HH3634" s="0"/>
      <c r="HI3634" s="0"/>
      <c r="HJ3634" s="0"/>
      <c r="HK3634" s="0"/>
      <c r="HL3634" s="0"/>
      <c r="HM3634" s="0"/>
      <c r="HN3634" s="0"/>
      <c r="HO3634" s="0"/>
      <c r="HP3634" s="0"/>
      <c r="HQ3634" s="0"/>
      <c r="HR3634" s="0"/>
      <c r="HS3634" s="0"/>
      <c r="HT3634" s="0"/>
      <c r="HU3634" s="0"/>
      <c r="HV3634" s="0"/>
      <c r="HW3634" s="0"/>
      <c r="HX3634" s="0"/>
      <c r="HY3634" s="0"/>
      <c r="HZ3634" s="0"/>
      <c r="IA3634" s="0"/>
      <c r="IB3634" s="0"/>
      <c r="IC3634" s="0"/>
      <c r="ID3634" s="0"/>
      <c r="IE3634" s="0"/>
      <c r="IF3634" s="0"/>
      <c r="IG3634" s="0"/>
      <c r="IH3634" s="0"/>
      <c r="II3634" s="0"/>
      <c r="IJ3634" s="0"/>
      <c r="IK3634" s="0"/>
      <c r="IL3634" s="0"/>
      <c r="IM3634" s="0"/>
      <c r="IN3634" s="0"/>
      <c r="IO3634" s="0"/>
      <c r="IP3634" s="0"/>
      <c r="IQ3634" s="0"/>
      <c r="IR3634" s="0"/>
      <c r="IS3634" s="0"/>
      <c r="IT3634" s="0"/>
      <c r="IU3634" s="0"/>
      <c r="IV3634" s="0"/>
      <c r="IW3634" s="0"/>
      <c r="IX3634" s="0"/>
      <c r="IY3634" s="0"/>
      <c r="IZ3634" s="0"/>
      <c r="AMH3634" s="13"/>
    </row>
    <row r="3635" customFormat="false" ht="13.8" hidden="false" customHeight="false" outlineLevel="0" collapsed="false">
      <c r="A3635" s="16" t="n">
        <v>40601064</v>
      </c>
      <c r="B3635" s="17" t="s">
        <v>3665</v>
      </c>
      <c r="C3635" s="18"/>
      <c r="D3635" s="18"/>
      <c r="E3635" s="16" t="s">
        <v>460</v>
      </c>
      <c r="F3635" s="19" t="n">
        <f aca="false">IF(C3635="",VLOOKUP(E3635,'PORTE E UCO'!$A$5:$D$46,4,0),VLOOKUP(E3635,'PORTE E UCO'!$A$5:$D$46,4,0)*C3635)</f>
        <v>627.14783</v>
      </c>
      <c r="G3635" s="20" t="n">
        <v>20</v>
      </c>
      <c r="H3635" s="21" t="n">
        <f aca="false">G3635*$R$2</f>
        <v>393.47264</v>
      </c>
      <c r="I3635" s="16" t="n">
        <v>0</v>
      </c>
      <c r="J3635" s="22" t="str">
        <f aca="false">IF(I3635&gt;=1,F3635*$J$2,"")</f>
        <v/>
      </c>
      <c r="K3635" s="22" t="str">
        <f aca="false">IF(I3635&gt;=2,F3635*$K$2,"")</f>
        <v/>
      </c>
      <c r="L3635" s="22" t="str">
        <f aca="false">IF(I3635&gt;=3,F3635*$L$2,"")</f>
        <v/>
      </c>
      <c r="M3635" s="22" t="str">
        <f aca="false">IF(I3635&gt;=4,F3635*$M$2,"")</f>
        <v/>
      </c>
      <c r="N3635" s="16" t="n">
        <v>0</v>
      </c>
      <c r="O3635" s="16" t="n">
        <v>0</v>
      </c>
      <c r="P3635" s="23" t="n">
        <v>0</v>
      </c>
      <c r="Q3635" s="22"/>
      <c r="R3635" s="38"/>
      <c r="S3635" s="25" t="n">
        <f aca="false">SUM(F3635,H3635,J3635,K3635,L3635,M3635)</f>
        <v>1020.62047</v>
      </c>
      <c r="T3635" s="25" t="n">
        <f aca="false">SUM(F3635,H3635,J3635,K3635,L3635,M3635,Q3635)</f>
        <v>1020.62047</v>
      </c>
      <c r="U3635" s="0"/>
      <c r="V3635" s="0"/>
      <c r="W3635" s="0"/>
      <c r="X3635" s="0"/>
      <c r="Y3635" s="0"/>
      <c r="Z3635" s="0"/>
      <c r="AA3635" s="0"/>
      <c r="AB3635" s="0"/>
      <c r="AC3635" s="0"/>
      <c r="AD3635" s="0"/>
      <c r="AE3635" s="0"/>
      <c r="AF3635" s="0"/>
      <c r="AG3635" s="0"/>
      <c r="AH3635" s="0"/>
      <c r="AI3635" s="0"/>
      <c r="AJ3635" s="0"/>
      <c r="AK3635" s="0"/>
      <c r="AL3635" s="0"/>
      <c r="AM3635" s="0"/>
      <c r="AN3635" s="0"/>
      <c r="AO3635" s="0"/>
      <c r="AP3635" s="0"/>
      <c r="AQ3635" s="0"/>
      <c r="AR3635" s="0"/>
      <c r="AS3635" s="0"/>
      <c r="AT3635" s="0"/>
      <c r="AU3635" s="0"/>
      <c r="AV3635" s="0"/>
      <c r="AW3635" s="0"/>
      <c r="AX3635" s="0"/>
      <c r="AY3635" s="0"/>
      <c r="AZ3635" s="0"/>
      <c r="BA3635" s="0"/>
      <c r="BB3635" s="0"/>
      <c r="BC3635" s="0"/>
      <c r="BD3635" s="0"/>
      <c r="BE3635" s="0"/>
      <c r="BF3635" s="0"/>
      <c r="BG3635" s="0"/>
      <c r="BH3635" s="0"/>
      <c r="BI3635" s="0"/>
      <c r="BJ3635" s="0"/>
      <c r="BK3635" s="0"/>
      <c r="BL3635" s="0"/>
      <c r="BM3635" s="0"/>
      <c r="BN3635" s="0"/>
      <c r="BO3635" s="0"/>
      <c r="BP3635" s="0"/>
      <c r="BQ3635" s="0"/>
      <c r="BR3635" s="0"/>
      <c r="BS3635" s="0"/>
      <c r="BT3635" s="0"/>
      <c r="BU3635" s="0"/>
      <c r="BV3635" s="0"/>
      <c r="BW3635" s="0"/>
      <c r="BX3635" s="0"/>
      <c r="BY3635" s="0"/>
      <c r="BZ3635" s="0"/>
      <c r="CA3635" s="0"/>
      <c r="CB3635" s="0"/>
      <c r="CC3635" s="0"/>
      <c r="CD3635" s="0"/>
      <c r="CE3635" s="0"/>
      <c r="CF3635" s="0"/>
      <c r="CG3635" s="0"/>
      <c r="CH3635" s="0"/>
      <c r="CI3635" s="0"/>
      <c r="CJ3635" s="0"/>
      <c r="CK3635" s="0"/>
      <c r="CL3635" s="0"/>
      <c r="CM3635" s="0"/>
      <c r="CN3635" s="0"/>
      <c r="CO3635" s="0"/>
      <c r="CP3635" s="0"/>
      <c r="CQ3635" s="0"/>
      <c r="CR3635" s="0"/>
      <c r="CS3635" s="0"/>
      <c r="CT3635" s="0"/>
      <c r="CU3635" s="0"/>
      <c r="CV3635" s="0"/>
      <c r="CW3635" s="0"/>
      <c r="CX3635" s="0"/>
      <c r="CY3635" s="0"/>
      <c r="CZ3635" s="0"/>
      <c r="DA3635" s="0"/>
      <c r="DB3635" s="0"/>
      <c r="DC3635" s="0"/>
      <c r="DD3635" s="0"/>
      <c r="DE3635" s="0"/>
      <c r="DF3635" s="0"/>
      <c r="DG3635" s="0"/>
      <c r="DH3635" s="0"/>
      <c r="DI3635" s="0"/>
      <c r="DJ3635" s="0"/>
      <c r="DK3635" s="0"/>
      <c r="DL3635" s="0"/>
      <c r="DM3635" s="0"/>
      <c r="DN3635" s="0"/>
      <c r="DO3635" s="0"/>
      <c r="DP3635" s="0"/>
      <c r="DQ3635" s="0"/>
      <c r="DR3635" s="0"/>
      <c r="DS3635" s="0"/>
      <c r="DT3635" s="0"/>
      <c r="DU3635" s="0"/>
      <c r="DV3635" s="0"/>
      <c r="DW3635" s="0"/>
      <c r="DX3635" s="0"/>
      <c r="DY3635" s="0"/>
      <c r="DZ3635" s="0"/>
      <c r="EA3635" s="0"/>
      <c r="EB3635" s="0"/>
      <c r="EC3635" s="0"/>
      <c r="ED3635" s="0"/>
      <c r="EE3635" s="0"/>
      <c r="EF3635" s="0"/>
      <c r="EG3635" s="0"/>
      <c r="EH3635" s="0"/>
      <c r="EI3635" s="0"/>
      <c r="EJ3635" s="0"/>
      <c r="EK3635" s="0"/>
      <c r="EL3635" s="0"/>
      <c r="EM3635" s="0"/>
      <c r="EN3635" s="0"/>
      <c r="EO3635" s="0"/>
      <c r="EP3635" s="0"/>
      <c r="EQ3635" s="0"/>
      <c r="ER3635" s="0"/>
      <c r="ES3635" s="0"/>
      <c r="ET3635" s="0"/>
      <c r="EU3635" s="0"/>
      <c r="EV3635" s="0"/>
      <c r="EW3635" s="0"/>
      <c r="EX3635" s="0"/>
      <c r="EY3635" s="0"/>
      <c r="EZ3635" s="0"/>
      <c r="FA3635" s="0"/>
      <c r="FB3635" s="0"/>
      <c r="FC3635" s="0"/>
      <c r="FD3635" s="0"/>
      <c r="FE3635" s="0"/>
      <c r="FF3635" s="0"/>
      <c r="FG3635" s="0"/>
      <c r="FH3635" s="0"/>
      <c r="FI3635" s="0"/>
      <c r="FJ3635" s="0"/>
      <c r="FK3635" s="0"/>
      <c r="FL3635" s="0"/>
      <c r="FM3635" s="0"/>
      <c r="FN3635" s="0"/>
      <c r="FO3635" s="0"/>
      <c r="FP3635" s="0"/>
      <c r="FQ3635" s="0"/>
      <c r="FR3635" s="0"/>
      <c r="FS3635" s="0"/>
      <c r="FT3635" s="0"/>
      <c r="FU3635" s="0"/>
      <c r="FV3635" s="0"/>
      <c r="FW3635" s="0"/>
      <c r="FX3635" s="0"/>
      <c r="FY3635" s="0"/>
      <c r="FZ3635" s="0"/>
      <c r="GA3635" s="0"/>
      <c r="GB3635" s="0"/>
      <c r="GC3635" s="0"/>
      <c r="GD3635" s="0"/>
      <c r="GE3635" s="0"/>
      <c r="GF3635" s="0"/>
      <c r="GG3635" s="0"/>
      <c r="GH3635" s="0"/>
      <c r="GI3635" s="0"/>
      <c r="GJ3635" s="0"/>
      <c r="GK3635" s="0"/>
      <c r="GL3635" s="0"/>
      <c r="GM3635" s="0"/>
      <c r="GN3635" s="0"/>
      <c r="GO3635" s="0"/>
      <c r="GP3635" s="0"/>
      <c r="GQ3635" s="0"/>
      <c r="GR3635" s="0"/>
      <c r="GS3635" s="0"/>
      <c r="GT3635" s="0"/>
      <c r="GU3635" s="0"/>
      <c r="GV3635" s="0"/>
      <c r="GW3635" s="0"/>
      <c r="GX3635" s="0"/>
      <c r="GY3635" s="0"/>
      <c r="GZ3635" s="0"/>
      <c r="HA3635" s="0"/>
      <c r="HB3635" s="0"/>
      <c r="HC3635" s="0"/>
      <c r="HD3635" s="0"/>
      <c r="HE3635" s="0"/>
      <c r="HF3635" s="0"/>
      <c r="HG3635" s="0"/>
      <c r="HH3635" s="0"/>
      <c r="HI3635" s="0"/>
      <c r="HJ3635" s="0"/>
      <c r="HK3635" s="0"/>
      <c r="HL3635" s="0"/>
      <c r="HM3635" s="0"/>
      <c r="HN3635" s="0"/>
      <c r="HO3635" s="0"/>
      <c r="HP3635" s="0"/>
      <c r="HQ3635" s="0"/>
      <c r="HR3635" s="0"/>
      <c r="HS3635" s="0"/>
      <c r="HT3635" s="0"/>
      <c r="HU3635" s="0"/>
      <c r="HV3635" s="0"/>
      <c r="HW3635" s="0"/>
      <c r="HX3635" s="0"/>
      <c r="HY3635" s="0"/>
      <c r="HZ3635" s="0"/>
      <c r="IA3635" s="0"/>
      <c r="IB3635" s="0"/>
      <c r="IC3635" s="0"/>
      <c r="ID3635" s="0"/>
      <c r="IE3635" s="0"/>
      <c r="IF3635" s="0"/>
      <c r="IG3635" s="0"/>
      <c r="IH3635" s="0"/>
      <c r="II3635" s="0"/>
      <c r="IJ3635" s="0"/>
      <c r="IK3635" s="0"/>
      <c r="IL3635" s="0"/>
      <c r="IM3635" s="0"/>
      <c r="IN3635" s="0"/>
      <c r="IO3635" s="0"/>
      <c r="IP3635" s="0"/>
      <c r="IQ3635" s="0"/>
      <c r="IR3635" s="0"/>
      <c r="IS3635" s="0"/>
      <c r="IT3635" s="0"/>
      <c r="IU3635" s="0"/>
      <c r="IV3635" s="0"/>
      <c r="IW3635" s="0"/>
      <c r="IX3635" s="0"/>
      <c r="IY3635" s="0"/>
      <c r="IZ3635" s="0"/>
      <c r="AMH3635" s="13"/>
    </row>
    <row r="3636" customFormat="false" ht="14.95" hidden="false" customHeight="false" outlineLevel="0" collapsed="false">
      <c r="A3636" s="27" t="n">
        <v>40601048</v>
      </c>
      <c r="B3636" s="28" t="s">
        <v>3666</v>
      </c>
      <c r="C3636" s="29"/>
      <c r="D3636" s="29"/>
      <c r="E3636" s="27" t="s">
        <v>229</v>
      </c>
      <c r="F3636" s="19" t="n">
        <f aca="false">IF(C3636="",VLOOKUP(E3636,'PORTE E UCO'!$A$5:$D$46,4,0),VLOOKUP(E3636,'PORTE E UCO'!$A$5:$D$46,4,0)*C3636)</f>
        <v>946.935808</v>
      </c>
      <c r="G3636" s="30" t="n">
        <v>16</v>
      </c>
      <c r="H3636" s="21" t="n">
        <f aca="false">G3636*$R$2</f>
        <v>314.778112</v>
      </c>
      <c r="I3636" s="27" t="n">
        <v>0</v>
      </c>
      <c r="J3636" s="22" t="str">
        <f aca="false">IF(I3636&gt;=1,F3636*$J$2,"")</f>
        <v/>
      </c>
      <c r="K3636" s="22" t="str">
        <f aca="false">IF(I3636&gt;=2,F3636*$K$2,"")</f>
        <v/>
      </c>
      <c r="L3636" s="22" t="str">
        <f aca="false">IF(I3636&gt;=3,F3636*$L$2,"")</f>
        <v/>
      </c>
      <c r="M3636" s="22" t="str">
        <f aca="false">IF(I3636&gt;=4,F3636*$M$2,"")</f>
        <v/>
      </c>
      <c r="N3636" s="27" t="n">
        <v>0</v>
      </c>
      <c r="O3636" s="27" t="n">
        <v>0</v>
      </c>
      <c r="P3636" s="31" t="n">
        <v>0</v>
      </c>
      <c r="Q3636" s="32"/>
      <c r="R3636" s="38"/>
      <c r="S3636" s="25" t="n">
        <f aca="false">SUM(F3636,H3636,J3636,K3636,L3636,M3636)</f>
        <v>1261.71392</v>
      </c>
      <c r="T3636" s="25" t="n">
        <f aca="false">SUM(F3636,H3636,J3636,K3636,L3636,M3636,Q3636)</f>
        <v>1261.71392</v>
      </c>
      <c r="U3636" s="0"/>
      <c r="V3636" s="0"/>
      <c r="W3636" s="0"/>
      <c r="X3636" s="0"/>
      <c r="Y3636" s="0"/>
      <c r="Z3636" s="0"/>
      <c r="AA3636" s="0"/>
      <c r="AB3636" s="0"/>
      <c r="AC3636" s="0"/>
      <c r="AD3636" s="0"/>
      <c r="AE3636" s="0"/>
      <c r="AF3636" s="0"/>
      <c r="AG3636" s="0"/>
      <c r="AH3636" s="0"/>
      <c r="AI3636" s="0"/>
      <c r="AJ3636" s="0"/>
      <c r="AK3636" s="0"/>
      <c r="AL3636" s="0"/>
      <c r="AM3636" s="0"/>
      <c r="AN3636" s="0"/>
      <c r="AO3636" s="0"/>
      <c r="AP3636" s="0"/>
      <c r="AQ3636" s="0"/>
      <c r="AR3636" s="0"/>
      <c r="AS3636" s="0"/>
      <c r="AT3636" s="0"/>
      <c r="AU3636" s="0"/>
      <c r="AV3636" s="0"/>
      <c r="AW3636" s="0"/>
      <c r="AX3636" s="0"/>
      <c r="AY3636" s="0"/>
      <c r="AZ3636" s="0"/>
      <c r="BA3636" s="0"/>
      <c r="BB3636" s="0"/>
      <c r="BC3636" s="0"/>
      <c r="BD3636" s="0"/>
      <c r="BE3636" s="0"/>
      <c r="BF3636" s="0"/>
      <c r="BG3636" s="0"/>
      <c r="BH3636" s="0"/>
      <c r="BI3636" s="0"/>
      <c r="BJ3636" s="0"/>
      <c r="BK3636" s="0"/>
      <c r="BL3636" s="0"/>
      <c r="BM3636" s="0"/>
      <c r="BN3636" s="0"/>
      <c r="BO3636" s="0"/>
      <c r="BP3636" s="0"/>
      <c r="BQ3636" s="0"/>
      <c r="BR3636" s="0"/>
      <c r="BS3636" s="0"/>
      <c r="BT3636" s="0"/>
      <c r="BU3636" s="0"/>
      <c r="BV3636" s="0"/>
      <c r="BW3636" s="0"/>
      <c r="BX3636" s="0"/>
      <c r="BY3636" s="0"/>
      <c r="BZ3636" s="0"/>
      <c r="CA3636" s="0"/>
      <c r="CB3636" s="0"/>
      <c r="CC3636" s="0"/>
      <c r="CD3636" s="0"/>
      <c r="CE3636" s="0"/>
      <c r="CF3636" s="0"/>
      <c r="CG3636" s="0"/>
      <c r="CH3636" s="0"/>
      <c r="CI3636" s="0"/>
      <c r="CJ3636" s="0"/>
      <c r="CK3636" s="0"/>
      <c r="CL3636" s="0"/>
      <c r="CM3636" s="0"/>
      <c r="CN3636" s="0"/>
      <c r="CO3636" s="0"/>
      <c r="CP3636" s="0"/>
      <c r="CQ3636" s="0"/>
      <c r="CR3636" s="0"/>
      <c r="CS3636" s="0"/>
      <c r="CT3636" s="0"/>
      <c r="CU3636" s="0"/>
      <c r="CV3636" s="0"/>
      <c r="CW3636" s="0"/>
      <c r="CX3636" s="0"/>
      <c r="CY3636" s="0"/>
      <c r="CZ3636" s="0"/>
      <c r="DA3636" s="0"/>
      <c r="DB3636" s="0"/>
      <c r="DC3636" s="0"/>
      <c r="DD3636" s="0"/>
      <c r="DE3636" s="0"/>
      <c r="DF3636" s="0"/>
      <c r="DG3636" s="0"/>
      <c r="DH3636" s="0"/>
      <c r="DI3636" s="0"/>
      <c r="DJ3636" s="0"/>
      <c r="DK3636" s="0"/>
      <c r="DL3636" s="0"/>
      <c r="DM3636" s="0"/>
      <c r="DN3636" s="0"/>
      <c r="DO3636" s="0"/>
      <c r="DP3636" s="0"/>
      <c r="DQ3636" s="0"/>
      <c r="DR3636" s="0"/>
      <c r="DS3636" s="0"/>
      <c r="DT3636" s="0"/>
      <c r="DU3636" s="0"/>
      <c r="DV3636" s="0"/>
      <c r="DW3636" s="0"/>
      <c r="DX3636" s="0"/>
      <c r="DY3636" s="0"/>
      <c r="DZ3636" s="0"/>
      <c r="EA3636" s="0"/>
      <c r="EB3636" s="0"/>
      <c r="EC3636" s="0"/>
      <c r="ED3636" s="0"/>
      <c r="EE3636" s="0"/>
      <c r="EF3636" s="0"/>
      <c r="EG3636" s="0"/>
      <c r="EH3636" s="0"/>
      <c r="EI3636" s="0"/>
      <c r="EJ3636" s="0"/>
      <c r="EK3636" s="0"/>
      <c r="EL3636" s="0"/>
      <c r="EM3636" s="0"/>
      <c r="EN3636" s="0"/>
      <c r="EO3636" s="0"/>
      <c r="EP3636" s="0"/>
      <c r="EQ3636" s="0"/>
      <c r="ER3636" s="0"/>
      <c r="ES3636" s="0"/>
      <c r="ET3636" s="0"/>
      <c r="EU3636" s="0"/>
      <c r="EV3636" s="0"/>
      <c r="EW3636" s="0"/>
      <c r="EX3636" s="0"/>
      <c r="EY3636" s="0"/>
      <c r="EZ3636" s="0"/>
      <c r="FA3636" s="0"/>
      <c r="FB3636" s="0"/>
      <c r="FC3636" s="0"/>
      <c r="FD3636" s="0"/>
      <c r="FE3636" s="0"/>
      <c r="FF3636" s="0"/>
      <c r="FG3636" s="0"/>
      <c r="FH3636" s="0"/>
      <c r="FI3636" s="0"/>
      <c r="FJ3636" s="0"/>
      <c r="FK3636" s="0"/>
      <c r="FL3636" s="0"/>
      <c r="FM3636" s="0"/>
      <c r="FN3636" s="0"/>
      <c r="FO3636" s="0"/>
      <c r="FP3636" s="0"/>
      <c r="FQ3636" s="0"/>
      <c r="FR3636" s="0"/>
      <c r="FS3636" s="0"/>
      <c r="FT3636" s="0"/>
      <c r="FU3636" s="0"/>
      <c r="FV3636" s="0"/>
      <c r="FW3636" s="0"/>
      <c r="FX3636" s="0"/>
      <c r="FY3636" s="0"/>
      <c r="FZ3636" s="0"/>
      <c r="GA3636" s="0"/>
      <c r="GB3636" s="0"/>
      <c r="GC3636" s="0"/>
      <c r="GD3636" s="0"/>
      <c r="GE3636" s="0"/>
      <c r="GF3636" s="0"/>
      <c r="GG3636" s="0"/>
      <c r="GH3636" s="0"/>
      <c r="GI3636" s="0"/>
      <c r="GJ3636" s="0"/>
      <c r="GK3636" s="0"/>
      <c r="GL3636" s="0"/>
      <c r="GM3636" s="0"/>
      <c r="GN3636" s="0"/>
      <c r="GO3636" s="0"/>
      <c r="GP3636" s="0"/>
      <c r="GQ3636" s="0"/>
      <c r="GR3636" s="0"/>
      <c r="GS3636" s="0"/>
      <c r="GT3636" s="0"/>
      <c r="GU3636" s="0"/>
      <c r="GV3636" s="0"/>
      <c r="GW3636" s="0"/>
      <c r="GX3636" s="0"/>
      <c r="GY3636" s="0"/>
      <c r="GZ3636" s="0"/>
      <c r="HA3636" s="0"/>
      <c r="HB3636" s="0"/>
      <c r="HC3636" s="0"/>
      <c r="HD3636" s="0"/>
      <c r="HE3636" s="0"/>
      <c r="HF3636" s="0"/>
      <c r="HG3636" s="0"/>
      <c r="HH3636" s="0"/>
      <c r="HI3636" s="0"/>
      <c r="HJ3636" s="0"/>
      <c r="HK3636" s="0"/>
      <c r="HL3636" s="0"/>
      <c r="HM3636" s="0"/>
      <c r="HN3636" s="0"/>
      <c r="HO3636" s="0"/>
      <c r="HP3636" s="0"/>
      <c r="HQ3636" s="0"/>
      <c r="HR3636" s="0"/>
      <c r="HS3636" s="0"/>
      <c r="HT3636" s="0"/>
      <c r="HU3636" s="0"/>
      <c r="HV3636" s="0"/>
      <c r="HW3636" s="0"/>
      <c r="HX3636" s="0"/>
      <c r="HY3636" s="0"/>
      <c r="HZ3636" s="0"/>
      <c r="IA3636" s="0"/>
      <c r="IB3636" s="0"/>
      <c r="IC3636" s="0"/>
      <c r="ID3636" s="0"/>
      <c r="IE3636" s="0"/>
      <c r="IF3636" s="0"/>
      <c r="IG3636" s="0"/>
      <c r="IH3636" s="0"/>
      <c r="II3636" s="0"/>
      <c r="IJ3636" s="0"/>
      <c r="IK3636" s="0"/>
      <c r="IL3636" s="0"/>
      <c r="IM3636" s="0"/>
      <c r="IN3636" s="0"/>
      <c r="IO3636" s="0"/>
      <c r="IP3636" s="0"/>
      <c r="IQ3636" s="0"/>
      <c r="IR3636" s="0"/>
      <c r="IS3636" s="0"/>
      <c r="IT3636" s="0"/>
      <c r="IU3636" s="0"/>
      <c r="IV3636" s="0"/>
      <c r="IW3636" s="0"/>
      <c r="IX3636" s="0"/>
      <c r="IY3636" s="0"/>
      <c r="IZ3636" s="0"/>
      <c r="AMH3636" s="13"/>
    </row>
    <row r="3637" customFormat="false" ht="13.8" hidden="false" customHeight="false" outlineLevel="0" collapsed="false">
      <c r="A3637" s="16" t="n">
        <v>40601056</v>
      </c>
      <c r="B3637" s="17" t="s">
        <v>3667</v>
      </c>
      <c r="C3637" s="18"/>
      <c r="D3637" s="18"/>
      <c r="E3637" s="16" t="s">
        <v>167</v>
      </c>
      <c r="F3637" s="19" t="n">
        <f aca="false">IF(C3637="",VLOOKUP(E3637,'PORTE E UCO'!$A$5:$D$46,4,0),VLOOKUP(E3637,'PORTE E UCO'!$A$5:$D$46,4,0)*C3637)</f>
        <v>566.612796</v>
      </c>
      <c r="G3637" s="20" t="n">
        <v>5.8</v>
      </c>
      <c r="H3637" s="21" t="n">
        <f aca="false">G3637*$R$2</f>
        <v>114.1070656</v>
      </c>
      <c r="I3637" s="16" t="n">
        <v>0</v>
      </c>
      <c r="J3637" s="22" t="str">
        <f aca="false">IF(I3637&gt;=1,F3637*$J$2,"")</f>
        <v/>
      </c>
      <c r="K3637" s="22" t="str">
        <f aca="false">IF(I3637&gt;=2,F3637*$K$2,"")</f>
        <v/>
      </c>
      <c r="L3637" s="22" t="str">
        <f aca="false">IF(I3637&gt;=3,F3637*$L$2,"")</f>
        <v/>
      </c>
      <c r="M3637" s="22" t="str">
        <f aca="false">IF(I3637&gt;=4,F3637*$M$2,"")</f>
        <v/>
      </c>
      <c r="N3637" s="16" t="n">
        <v>0</v>
      </c>
      <c r="O3637" s="16" t="n">
        <v>0</v>
      </c>
      <c r="P3637" s="23" t="n">
        <v>0</v>
      </c>
      <c r="Q3637" s="22"/>
      <c r="R3637" s="38"/>
      <c r="S3637" s="25" t="n">
        <f aca="false">SUM(F3637,H3637,J3637,K3637,L3637,M3637)</f>
        <v>680.7198616</v>
      </c>
      <c r="T3637" s="25" t="n">
        <f aca="false">SUM(F3637,H3637,J3637,K3637,L3637,M3637,Q3637)</f>
        <v>680.7198616</v>
      </c>
      <c r="U3637" s="0"/>
      <c r="V3637" s="0"/>
      <c r="W3637" s="0"/>
      <c r="X3637" s="0"/>
      <c r="Y3637" s="0"/>
      <c r="Z3637" s="0"/>
      <c r="AA3637" s="0"/>
      <c r="AB3637" s="0"/>
      <c r="AC3637" s="0"/>
      <c r="AD3637" s="0"/>
      <c r="AE3637" s="0"/>
      <c r="AF3637" s="0"/>
      <c r="AG3637" s="0"/>
      <c r="AH3637" s="0"/>
      <c r="AI3637" s="0"/>
      <c r="AJ3637" s="0"/>
      <c r="AK3637" s="0"/>
      <c r="AL3637" s="0"/>
      <c r="AM3637" s="0"/>
      <c r="AN3637" s="0"/>
      <c r="AO3637" s="0"/>
      <c r="AP3637" s="0"/>
      <c r="AQ3637" s="0"/>
      <c r="AR3637" s="0"/>
      <c r="AS3637" s="0"/>
      <c r="AT3637" s="0"/>
      <c r="AU3637" s="0"/>
      <c r="AV3637" s="0"/>
      <c r="AW3637" s="0"/>
      <c r="AX3637" s="0"/>
      <c r="AY3637" s="0"/>
      <c r="AZ3637" s="0"/>
      <c r="BA3637" s="0"/>
      <c r="BB3637" s="0"/>
      <c r="BC3637" s="0"/>
      <c r="BD3637" s="0"/>
      <c r="BE3637" s="0"/>
      <c r="BF3637" s="0"/>
      <c r="BG3637" s="0"/>
      <c r="BH3637" s="0"/>
      <c r="BI3637" s="0"/>
      <c r="BJ3637" s="0"/>
      <c r="BK3637" s="0"/>
      <c r="BL3637" s="0"/>
      <c r="BM3637" s="0"/>
      <c r="BN3637" s="0"/>
      <c r="BO3637" s="0"/>
      <c r="BP3637" s="0"/>
      <c r="BQ3637" s="0"/>
      <c r="BR3637" s="0"/>
      <c r="BS3637" s="0"/>
      <c r="BT3637" s="0"/>
      <c r="BU3637" s="0"/>
      <c r="BV3637" s="0"/>
      <c r="BW3637" s="0"/>
      <c r="BX3637" s="0"/>
      <c r="BY3637" s="0"/>
      <c r="BZ3637" s="0"/>
      <c r="CA3637" s="0"/>
      <c r="CB3637" s="0"/>
      <c r="CC3637" s="0"/>
      <c r="CD3637" s="0"/>
      <c r="CE3637" s="0"/>
      <c r="CF3637" s="0"/>
      <c r="CG3637" s="0"/>
      <c r="CH3637" s="0"/>
      <c r="CI3637" s="0"/>
      <c r="CJ3637" s="0"/>
      <c r="CK3637" s="0"/>
      <c r="CL3637" s="0"/>
      <c r="CM3637" s="0"/>
      <c r="CN3637" s="0"/>
      <c r="CO3637" s="0"/>
      <c r="CP3637" s="0"/>
      <c r="CQ3637" s="0"/>
      <c r="CR3637" s="0"/>
      <c r="CS3637" s="0"/>
      <c r="CT3637" s="0"/>
      <c r="CU3637" s="0"/>
      <c r="CV3637" s="0"/>
      <c r="CW3637" s="0"/>
      <c r="CX3637" s="0"/>
      <c r="CY3637" s="0"/>
      <c r="CZ3637" s="0"/>
      <c r="DA3637" s="0"/>
      <c r="DB3637" s="0"/>
      <c r="DC3637" s="0"/>
      <c r="DD3637" s="0"/>
      <c r="DE3637" s="0"/>
      <c r="DF3637" s="0"/>
      <c r="DG3637" s="0"/>
      <c r="DH3637" s="0"/>
      <c r="DI3637" s="0"/>
      <c r="DJ3637" s="0"/>
      <c r="DK3637" s="0"/>
      <c r="DL3637" s="0"/>
      <c r="DM3637" s="0"/>
      <c r="DN3637" s="0"/>
      <c r="DO3637" s="0"/>
      <c r="DP3637" s="0"/>
      <c r="DQ3637" s="0"/>
      <c r="DR3637" s="0"/>
      <c r="DS3637" s="0"/>
      <c r="DT3637" s="0"/>
      <c r="DU3637" s="0"/>
      <c r="DV3637" s="0"/>
      <c r="DW3637" s="0"/>
      <c r="DX3637" s="0"/>
      <c r="DY3637" s="0"/>
      <c r="DZ3637" s="0"/>
      <c r="EA3637" s="0"/>
      <c r="EB3637" s="0"/>
      <c r="EC3637" s="0"/>
      <c r="ED3637" s="0"/>
      <c r="EE3637" s="0"/>
      <c r="EF3637" s="0"/>
      <c r="EG3637" s="0"/>
      <c r="EH3637" s="0"/>
      <c r="EI3637" s="0"/>
      <c r="EJ3637" s="0"/>
      <c r="EK3637" s="0"/>
      <c r="EL3637" s="0"/>
      <c r="EM3637" s="0"/>
      <c r="EN3637" s="0"/>
      <c r="EO3637" s="0"/>
      <c r="EP3637" s="0"/>
      <c r="EQ3637" s="0"/>
      <c r="ER3637" s="0"/>
      <c r="ES3637" s="0"/>
      <c r="ET3637" s="0"/>
      <c r="EU3637" s="0"/>
      <c r="EV3637" s="0"/>
      <c r="EW3637" s="0"/>
      <c r="EX3637" s="0"/>
      <c r="EY3637" s="0"/>
      <c r="EZ3637" s="0"/>
      <c r="FA3637" s="0"/>
      <c r="FB3637" s="0"/>
      <c r="FC3637" s="0"/>
      <c r="FD3637" s="0"/>
      <c r="FE3637" s="0"/>
      <c r="FF3637" s="0"/>
      <c r="FG3637" s="0"/>
      <c r="FH3637" s="0"/>
      <c r="FI3637" s="0"/>
      <c r="FJ3637" s="0"/>
      <c r="FK3637" s="0"/>
      <c r="FL3637" s="0"/>
      <c r="FM3637" s="0"/>
      <c r="FN3637" s="0"/>
      <c r="FO3637" s="0"/>
      <c r="FP3637" s="0"/>
      <c r="FQ3637" s="0"/>
      <c r="FR3637" s="0"/>
      <c r="FS3637" s="0"/>
      <c r="FT3637" s="0"/>
      <c r="FU3637" s="0"/>
      <c r="FV3637" s="0"/>
      <c r="FW3637" s="0"/>
      <c r="FX3637" s="0"/>
      <c r="FY3637" s="0"/>
      <c r="FZ3637" s="0"/>
      <c r="GA3637" s="0"/>
      <c r="GB3637" s="0"/>
      <c r="GC3637" s="0"/>
      <c r="GD3637" s="0"/>
      <c r="GE3637" s="0"/>
      <c r="GF3637" s="0"/>
      <c r="GG3637" s="0"/>
      <c r="GH3637" s="0"/>
      <c r="GI3637" s="0"/>
      <c r="GJ3637" s="0"/>
      <c r="GK3637" s="0"/>
      <c r="GL3637" s="0"/>
      <c r="GM3637" s="0"/>
      <c r="GN3637" s="0"/>
      <c r="GO3637" s="0"/>
      <c r="GP3637" s="0"/>
      <c r="GQ3637" s="0"/>
      <c r="GR3637" s="0"/>
      <c r="GS3637" s="0"/>
      <c r="GT3637" s="0"/>
      <c r="GU3637" s="0"/>
      <c r="GV3637" s="0"/>
      <c r="GW3637" s="0"/>
      <c r="GX3637" s="0"/>
      <c r="GY3637" s="0"/>
      <c r="GZ3637" s="0"/>
      <c r="HA3637" s="0"/>
      <c r="HB3637" s="0"/>
      <c r="HC3637" s="0"/>
      <c r="HD3637" s="0"/>
      <c r="HE3637" s="0"/>
      <c r="HF3637" s="0"/>
      <c r="HG3637" s="0"/>
      <c r="HH3637" s="0"/>
      <c r="HI3637" s="0"/>
      <c r="HJ3637" s="0"/>
      <c r="HK3637" s="0"/>
      <c r="HL3637" s="0"/>
      <c r="HM3637" s="0"/>
      <c r="HN3637" s="0"/>
      <c r="HO3637" s="0"/>
      <c r="HP3637" s="0"/>
      <c r="HQ3637" s="0"/>
      <c r="HR3637" s="0"/>
      <c r="HS3637" s="0"/>
      <c r="HT3637" s="0"/>
      <c r="HU3637" s="0"/>
      <c r="HV3637" s="0"/>
      <c r="HW3637" s="0"/>
      <c r="HX3637" s="0"/>
      <c r="HY3637" s="0"/>
      <c r="HZ3637" s="0"/>
      <c r="IA3637" s="0"/>
      <c r="IB3637" s="0"/>
      <c r="IC3637" s="0"/>
      <c r="ID3637" s="0"/>
      <c r="IE3637" s="0"/>
      <c r="IF3637" s="0"/>
      <c r="IG3637" s="0"/>
      <c r="IH3637" s="0"/>
      <c r="II3637" s="0"/>
      <c r="IJ3637" s="0"/>
      <c r="IK3637" s="0"/>
      <c r="IL3637" s="0"/>
      <c r="IM3637" s="0"/>
      <c r="IN3637" s="0"/>
      <c r="IO3637" s="0"/>
      <c r="IP3637" s="0"/>
      <c r="IQ3637" s="0"/>
      <c r="IR3637" s="0"/>
      <c r="IS3637" s="0"/>
      <c r="IT3637" s="0"/>
      <c r="IU3637" s="0"/>
      <c r="IV3637" s="0"/>
      <c r="IW3637" s="0"/>
      <c r="IX3637" s="0"/>
      <c r="IY3637" s="0"/>
      <c r="IZ3637" s="0"/>
      <c r="AMH3637" s="13"/>
    </row>
    <row r="3638" customFormat="false" ht="13.8" hidden="false" customHeight="false" outlineLevel="0" collapsed="false">
      <c r="A3638" s="27" t="n">
        <v>40601323</v>
      </c>
      <c r="B3638" s="28" t="s">
        <v>3668</v>
      </c>
      <c r="C3638" s="29"/>
      <c r="D3638" s="29"/>
      <c r="E3638" s="27" t="s">
        <v>54</v>
      </c>
      <c r="F3638" s="19" t="n">
        <f aca="false">IF(C3638="",VLOOKUP(E3638,'PORTE E UCO'!$A$5:$D$46,4,0),VLOOKUP(E3638,'PORTE E UCO'!$A$5:$D$46,4,0)*C3638)</f>
        <v>35.31295</v>
      </c>
      <c r="G3638" s="30" t="n">
        <v>2.5</v>
      </c>
      <c r="H3638" s="21" t="n">
        <f aca="false">G3638*$R$2</f>
        <v>49.18408</v>
      </c>
      <c r="I3638" s="27" t="n">
        <v>0</v>
      </c>
      <c r="J3638" s="22" t="str">
        <f aca="false">IF(I3638&gt;=1,F3638*$J$2,"")</f>
        <v/>
      </c>
      <c r="K3638" s="22" t="str">
        <f aca="false">IF(I3638&gt;=2,F3638*$K$2,"")</f>
        <v/>
      </c>
      <c r="L3638" s="22" t="str">
        <f aca="false">IF(I3638&gt;=3,F3638*$L$2,"")</f>
        <v/>
      </c>
      <c r="M3638" s="22" t="str">
        <f aca="false">IF(I3638&gt;=4,F3638*$M$2,"")</f>
        <v/>
      </c>
      <c r="N3638" s="27" t="n">
        <v>0</v>
      </c>
      <c r="O3638" s="27" t="n">
        <v>0</v>
      </c>
      <c r="P3638" s="31" t="n">
        <v>0</v>
      </c>
      <c r="Q3638" s="32"/>
      <c r="R3638" s="38"/>
      <c r="S3638" s="25" t="n">
        <f aca="false">SUM(F3638,H3638,J3638,K3638,L3638,M3638)</f>
        <v>84.49703</v>
      </c>
      <c r="T3638" s="25" t="n">
        <f aca="false">SUM(F3638,H3638,J3638,K3638,L3638,M3638,Q3638)</f>
        <v>84.49703</v>
      </c>
      <c r="U3638" s="0"/>
      <c r="V3638" s="0"/>
      <c r="W3638" s="0"/>
      <c r="X3638" s="0"/>
      <c r="Y3638" s="0"/>
      <c r="Z3638" s="0"/>
      <c r="AA3638" s="0"/>
      <c r="AB3638" s="0"/>
      <c r="AC3638" s="0"/>
      <c r="AD3638" s="0"/>
      <c r="AE3638" s="0"/>
      <c r="AF3638" s="0"/>
      <c r="AG3638" s="0"/>
      <c r="AH3638" s="0"/>
      <c r="AI3638" s="0"/>
      <c r="AJ3638" s="0"/>
      <c r="AK3638" s="0"/>
      <c r="AL3638" s="0"/>
      <c r="AM3638" s="0"/>
      <c r="AN3638" s="0"/>
      <c r="AO3638" s="0"/>
      <c r="AP3638" s="0"/>
      <c r="AQ3638" s="0"/>
      <c r="AR3638" s="0"/>
      <c r="AS3638" s="0"/>
      <c r="AT3638" s="0"/>
      <c r="AU3638" s="0"/>
      <c r="AV3638" s="0"/>
      <c r="AW3638" s="0"/>
      <c r="AX3638" s="0"/>
      <c r="AY3638" s="0"/>
      <c r="AZ3638" s="0"/>
      <c r="BA3638" s="0"/>
      <c r="BB3638" s="0"/>
      <c r="BC3638" s="0"/>
      <c r="BD3638" s="0"/>
      <c r="BE3638" s="0"/>
      <c r="BF3638" s="0"/>
      <c r="BG3638" s="0"/>
      <c r="BH3638" s="0"/>
      <c r="BI3638" s="0"/>
      <c r="BJ3638" s="0"/>
      <c r="BK3638" s="0"/>
      <c r="BL3638" s="0"/>
      <c r="BM3638" s="0"/>
      <c r="BN3638" s="0"/>
      <c r="BO3638" s="0"/>
      <c r="BP3638" s="0"/>
      <c r="BQ3638" s="0"/>
      <c r="BR3638" s="0"/>
      <c r="BS3638" s="0"/>
      <c r="BT3638" s="0"/>
      <c r="BU3638" s="0"/>
      <c r="BV3638" s="0"/>
      <c r="BW3638" s="0"/>
      <c r="BX3638" s="0"/>
      <c r="BY3638" s="0"/>
      <c r="BZ3638" s="0"/>
      <c r="CA3638" s="0"/>
      <c r="CB3638" s="0"/>
      <c r="CC3638" s="0"/>
      <c r="CD3638" s="0"/>
      <c r="CE3638" s="0"/>
      <c r="CF3638" s="0"/>
      <c r="CG3638" s="0"/>
      <c r="CH3638" s="0"/>
      <c r="CI3638" s="0"/>
      <c r="CJ3638" s="0"/>
      <c r="CK3638" s="0"/>
      <c r="CL3638" s="0"/>
      <c r="CM3638" s="0"/>
      <c r="CN3638" s="0"/>
      <c r="CO3638" s="0"/>
      <c r="CP3638" s="0"/>
      <c r="CQ3638" s="0"/>
      <c r="CR3638" s="0"/>
      <c r="CS3638" s="0"/>
      <c r="CT3638" s="0"/>
      <c r="CU3638" s="0"/>
      <c r="CV3638" s="0"/>
      <c r="CW3638" s="0"/>
      <c r="CX3638" s="0"/>
      <c r="CY3638" s="0"/>
      <c r="CZ3638" s="0"/>
      <c r="DA3638" s="0"/>
      <c r="DB3638" s="0"/>
      <c r="DC3638" s="0"/>
      <c r="DD3638" s="0"/>
      <c r="DE3638" s="0"/>
      <c r="DF3638" s="0"/>
      <c r="DG3638" s="0"/>
      <c r="DH3638" s="0"/>
      <c r="DI3638" s="0"/>
      <c r="DJ3638" s="0"/>
      <c r="DK3638" s="0"/>
      <c r="DL3638" s="0"/>
      <c r="DM3638" s="0"/>
      <c r="DN3638" s="0"/>
      <c r="DO3638" s="0"/>
      <c r="DP3638" s="0"/>
      <c r="DQ3638" s="0"/>
      <c r="DR3638" s="0"/>
      <c r="DS3638" s="0"/>
      <c r="DT3638" s="0"/>
      <c r="DU3638" s="0"/>
      <c r="DV3638" s="0"/>
      <c r="DW3638" s="0"/>
      <c r="DX3638" s="0"/>
      <c r="DY3638" s="0"/>
      <c r="DZ3638" s="0"/>
      <c r="EA3638" s="0"/>
      <c r="EB3638" s="0"/>
      <c r="EC3638" s="0"/>
      <c r="ED3638" s="0"/>
      <c r="EE3638" s="0"/>
      <c r="EF3638" s="0"/>
      <c r="EG3638" s="0"/>
      <c r="EH3638" s="0"/>
      <c r="EI3638" s="0"/>
      <c r="EJ3638" s="0"/>
      <c r="EK3638" s="0"/>
      <c r="EL3638" s="0"/>
      <c r="EM3638" s="0"/>
      <c r="EN3638" s="0"/>
      <c r="EO3638" s="0"/>
      <c r="EP3638" s="0"/>
      <c r="EQ3638" s="0"/>
      <c r="ER3638" s="0"/>
      <c r="ES3638" s="0"/>
      <c r="ET3638" s="0"/>
      <c r="EU3638" s="0"/>
      <c r="EV3638" s="0"/>
      <c r="EW3638" s="0"/>
      <c r="EX3638" s="0"/>
      <c r="EY3638" s="0"/>
      <c r="EZ3638" s="0"/>
      <c r="FA3638" s="0"/>
      <c r="FB3638" s="0"/>
      <c r="FC3638" s="0"/>
      <c r="FD3638" s="0"/>
      <c r="FE3638" s="0"/>
      <c r="FF3638" s="0"/>
      <c r="FG3638" s="0"/>
      <c r="FH3638" s="0"/>
      <c r="FI3638" s="0"/>
      <c r="FJ3638" s="0"/>
      <c r="FK3638" s="0"/>
      <c r="FL3638" s="0"/>
      <c r="FM3638" s="0"/>
      <c r="FN3638" s="0"/>
      <c r="FO3638" s="0"/>
      <c r="FP3638" s="0"/>
      <c r="FQ3638" s="0"/>
      <c r="FR3638" s="0"/>
      <c r="FS3638" s="0"/>
      <c r="FT3638" s="0"/>
      <c r="FU3638" s="0"/>
      <c r="FV3638" s="0"/>
      <c r="FW3638" s="0"/>
      <c r="FX3638" s="0"/>
      <c r="FY3638" s="0"/>
      <c r="FZ3638" s="0"/>
      <c r="GA3638" s="0"/>
      <c r="GB3638" s="0"/>
      <c r="GC3638" s="0"/>
      <c r="GD3638" s="0"/>
      <c r="GE3638" s="0"/>
      <c r="GF3638" s="0"/>
      <c r="GG3638" s="0"/>
      <c r="GH3638" s="0"/>
      <c r="GI3638" s="0"/>
      <c r="GJ3638" s="0"/>
      <c r="GK3638" s="0"/>
      <c r="GL3638" s="0"/>
      <c r="GM3638" s="0"/>
      <c r="GN3638" s="0"/>
      <c r="GO3638" s="0"/>
      <c r="GP3638" s="0"/>
      <c r="GQ3638" s="0"/>
      <c r="GR3638" s="0"/>
      <c r="GS3638" s="0"/>
      <c r="GT3638" s="0"/>
      <c r="GU3638" s="0"/>
      <c r="GV3638" s="0"/>
      <c r="GW3638" s="0"/>
      <c r="GX3638" s="0"/>
      <c r="GY3638" s="0"/>
      <c r="GZ3638" s="0"/>
      <c r="HA3638" s="0"/>
      <c r="HB3638" s="0"/>
      <c r="HC3638" s="0"/>
      <c r="HD3638" s="0"/>
      <c r="HE3638" s="0"/>
      <c r="HF3638" s="0"/>
      <c r="HG3638" s="0"/>
      <c r="HH3638" s="0"/>
      <c r="HI3638" s="0"/>
      <c r="HJ3638" s="0"/>
      <c r="HK3638" s="0"/>
      <c r="HL3638" s="0"/>
      <c r="HM3638" s="0"/>
      <c r="HN3638" s="0"/>
      <c r="HO3638" s="0"/>
      <c r="HP3638" s="0"/>
      <c r="HQ3638" s="0"/>
      <c r="HR3638" s="0"/>
      <c r="HS3638" s="0"/>
      <c r="HT3638" s="0"/>
      <c r="HU3638" s="0"/>
      <c r="HV3638" s="0"/>
      <c r="HW3638" s="0"/>
      <c r="HX3638" s="0"/>
      <c r="HY3638" s="0"/>
      <c r="HZ3638" s="0"/>
      <c r="IA3638" s="0"/>
      <c r="IB3638" s="0"/>
      <c r="IC3638" s="0"/>
      <c r="ID3638" s="0"/>
      <c r="IE3638" s="0"/>
      <c r="IF3638" s="0"/>
      <c r="IG3638" s="0"/>
      <c r="IH3638" s="0"/>
      <c r="II3638" s="0"/>
      <c r="IJ3638" s="0"/>
      <c r="IK3638" s="0"/>
      <c r="IL3638" s="0"/>
      <c r="IM3638" s="0"/>
      <c r="IN3638" s="0"/>
      <c r="IO3638" s="0"/>
      <c r="IP3638" s="0"/>
      <c r="IQ3638" s="0"/>
      <c r="IR3638" s="0"/>
      <c r="IS3638" s="0"/>
      <c r="IT3638" s="0"/>
      <c r="IU3638" s="0"/>
      <c r="IV3638" s="0"/>
      <c r="IW3638" s="0"/>
      <c r="IX3638" s="0"/>
      <c r="IY3638" s="0"/>
      <c r="IZ3638" s="0"/>
      <c r="AMH3638" s="13"/>
    </row>
    <row r="3639" customFormat="false" ht="14.95" hidden="false" customHeight="false" outlineLevel="0" collapsed="false">
      <c r="A3639" s="16" t="n">
        <v>40601129</v>
      </c>
      <c r="B3639" s="17" t="s">
        <v>3669</v>
      </c>
      <c r="C3639" s="18"/>
      <c r="D3639" s="18"/>
      <c r="E3639" s="16" t="s">
        <v>20</v>
      </c>
      <c r="F3639" s="19" t="n">
        <f aca="false">IF(C3639="",VLOOKUP(E3639,'PORTE E UCO'!$A$5:$D$46,4,0),VLOOKUP(E3639,'PORTE E UCO'!$A$5:$D$46,4,0)*C3639)</f>
        <v>70.656386</v>
      </c>
      <c r="G3639" s="20" t="n">
        <v>2.06</v>
      </c>
      <c r="H3639" s="21" t="n">
        <f aca="false">G3639*$R$2</f>
        <v>40.52768192</v>
      </c>
      <c r="I3639" s="16" t="n">
        <v>0</v>
      </c>
      <c r="J3639" s="22" t="str">
        <f aca="false">IF(I3639&gt;=1,F3639*$J$2,"")</f>
        <v/>
      </c>
      <c r="K3639" s="22" t="str">
        <f aca="false">IF(I3639&gt;=2,F3639*$K$2,"")</f>
        <v/>
      </c>
      <c r="L3639" s="22" t="str">
        <f aca="false">IF(I3639&gt;=3,F3639*$L$2,"")</f>
        <v/>
      </c>
      <c r="M3639" s="22" t="str">
        <f aca="false">IF(I3639&gt;=4,F3639*$M$2,"")</f>
        <v/>
      </c>
      <c r="N3639" s="16" t="n">
        <v>0</v>
      </c>
      <c r="O3639" s="16" t="n">
        <v>0</v>
      </c>
      <c r="P3639" s="23" t="n">
        <v>0</v>
      </c>
      <c r="Q3639" s="22"/>
      <c r="R3639" s="38"/>
      <c r="S3639" s="25" t="n">
        <f aca="false">SUM(F3639,H3639,J3639,K3639,L3639,M3639)</f>
        <v>111.18406792</v>
      </c>
      <c r="T3639" s="25" t="n">
        <f aca="false">SUM(F3639,H3639,J3639,K3639,L3639,M3639,Q3639)</f>
        <v>111.18406792</v>
      </c>
      <c r="U3639" s="0"/>
      <c r="V3639" s="0"/>
      <c r="W3639" s="0"/>
      <c r="X3639" s="0"/>
      <c r="Y3639" s="0"/>
      <c r="Z3639" s="0"/>
      <c r="AA3639" s="0"/>
      <c r="AB3639" s="0"/>
      <c r="AC3639" s="0"/>
      <c r="AD3639" s="0"/>
      <c r="AE3639" s="0"/>
      <c r="AF3639" s="0"/>
      <c r="AG3639" s="0"/>
      <c r="AH3639" s="0"/>
      <c r="AI3639" s="0"/>
      <c r="AJ3639" s="0"/>
      <c r="AK3639" s="0"/>
      <c r="AL3639" s="0"/>
      <c r="AM3639" s="0"/>
      <c r="AN3639" s="0"/>
      <c r="AO3639" s="0"/>
      <c r="AP3639" s="0"/>
      <c r="AQ3639" s="0"/>
      <c r="AR3639" s="0"/>
      <c r="AS3639" s="0"/>
      <c r="AT3639" s="0"/>
      <c r="AU3639" s="0"/>
      <c r="AV3639" s="0"/>
      <c r="AW3639" s="0"/>
      <c r="AX3639" s="0"/>
      <c r="AY3639" s="0"/>
      <c r="AZ3639" s="0"/>
      <c r="BA3639" s="0"/>
      <c r="BB3639" s="0"/>
      <c r="BC3639" s="0"/>
      <c r="BD3639" s="0"/>
      <c r="BE3639" s="0"/>
      <c r="BF3639" s="0"/>
      <c r="BG3639" s="0"/>
      <c r="BH3639" s="0"/>
      <c r="BI3639" s="0"/>
      <c r="BJ3639" s="0"/>
      <c r="BK3639" s="0"/>
      <c r="BL3639" s="0"/>
      <c r="BM3639" s="0"/>
      <c r="BN3639" s="0"/>
      <c r="BO3639" s="0"/>
      <c r="BP3639" s="0"/>
      <c r="BQ3639" s="0"/>
      <c r="BR3639" s="0"/>
      <c r="BS3639" s="0"/>
      <c r="BT3639" s="0"/>
      <c r="BU3639" s="0"/>
      <c r="BV3639" s="0"/>
      <c r="BW3639" s="0"/>
      <c r="BX3639" s="0"/>
      <c r="BY3639" s="0"/>
      <c r="BZ3639" s="0"/>
      <c r="CA3639" s="0"/>
      <c r="CB3639" s="0"/>
      <c r="CC3639" s="0"/>
      <c r="CD3639" s="0"/>
      <c r="CE3639" s="0"/>
      <c r="CF3639" s="0"/>
      <c r="CG3639" s="0"/>
      <c r="CH3639" s="0"/>
      <c r="CI3639" s="0"/>
      <c r="CJ3639" s="0"/>
      <c r="CK3639" s="0"/>
      <c r="CL3639" s="0"/>
      <c r="CM3639" s="0"/>
      <c r="CN3639" s="0"/>
      <c r="CO3639" s="0"/>
      <c r="CP3639" s="0"/>
      <c r="CQ3639" s="0"/>
      <c r="CR3639" s="0"/>
      <c r="CS3639" s="0"/>
      <c r="CT3639" s="0"/>
      <c r="CU3639" s="0"/>
      <c r="CV3639" s="0"/>
      <c r="CW3639" s="0"/>
      <c r="CX3639" s="0"/>
      <c r="CY3639" s="0"/>
      <c r="CZ3639" s="0"/>
      <c r="DA3639" s="0"/>
      <c r="DB3639" s="0"/>
      <c r="DC3639" s="0"/>
      <c r="DD3639" s="0"/>
      <c r="DE3639" s="0"/>
      <c r="DF3639" s="0"/>
      <c r="DG3639" s="0"/>
      <c r="DH3639" s="0"/>
      <c r="DI3639" s="0"/>
      <c r="DJ3639" s="0"/>
      <c r="DK3639" s="0"/>
      <c r="DL3639" s="0"/>
      <c r="DM3639" s="0"/>
      <c r="DN3639" s="0"/>
      <c r="DO3639" s="0"/>
      <c r="DP3639" s="0"/>
      <c r="DQ3639" s="0"/>
      <c r="DR3639" s="0"/>
      <c r="DS3639" s="0"/>
      <c r="DT3639" s="0"/>
      <c r="DU3639" s="0"/>
      <c r="DV3639" s="0"/>
      <c r="DW3639" s="0"/>
      <c r="DX3639" s="0"/>
      <c r="DY3639" s="0"/>
      <c r="DZ3639" s="0"/>
      <c r="EA3639" s="0"/>
      <c r="EB3639" s="0"/>
      <c r="EC3639" s="0"/>
      <c r="ED3639" s="0"/>
      <c r="EE3639" s="0"/>
      <c r="EF3639" s="0"/>
      <c r="EG3639" s="0"/>
      <c r="EH3639" s="0"/>
      <c r="EI3639" s="0"/>
      <c r="EJ3639" s="0"/>
      <c r="EK3639" s="0"/>
      <c r="EL3639" s="0"/>
      <c r="EM3639" s="0"/>
      <c r="EN3639" s="0"/>
      <c r="EO3639" s="0"/>
      <c r="EP3639" s="0"/>
      <c r="EQ3639" s="0"/>
      <c r="ER3639" s="0"/>
      <c r="ES3639" s="0"/>
      <c r="ET3639" s="0"/>
      <c r="EU3639" s="0"/>
      <c r="EV3639" s="0"/>
      <c r="EW3639" s="0"/>
      <c r="EX3639" s="0"/>
      <c r="EY3639" s="0"/>
      <c r="EZ3639" s="0"/>
      <c r="FA3639" s="0"/>
      <c r="FB3639" s="0"/>
      <c r="FC3639" s="0"/>
      <c r="FD3639" s="0"/>
      <c r="FE3639" s="0"/>
      <c r="FF3639" s="0"/>
      <c r="FG3639" s="0"/>
      <c r="FH3639" s="0"/>
      <c r="FI3639" s="0"/>
      <c r="FJ3639" s="0"/>
      <c r="FK3639" s="0"/>
      <c r="FL3639" s="0"/>
      <c r="FM3639" s="0"/>
      <c r="FN3639" s="0"/>
      <c r="FO3639" s="0"/>
      <c r="FP3639" s="0"/>
      <c r="FQ3639" s="0"/>
      <c r="FR3639" s="0"/>
      <c r="FS3639" s="0"/>
      <c r="FT3639" s="0"/>
      <c r="FU3639" s="0"/>
      <c r="FV3639" s="0"/>
      <c r="FW3639" s="0"/>
      <c r="FX3639" s="0"/>
      <c r="FY3639" s="0"/>
      <c r="FZ3639" s="0"/>
      <c r="GA3639" s="0"/>
      <c r="GB3639" s="0"/>
      <c r="GC3639" s="0"/>
      <c r="GD3639" s="0"/>
      <c r="GE3639" s="0"/>
      <c r="GF3639" s="0"/>
      <c r="GG3639" s="0"/>
      <c r="GH3639" s="0"/>
      <c r="GI3639" s="0"/>
      <c r="GJ3639" s="0"/>
      <c r="GK3639" s="0"/>
      <c r="GL3639" s="0"/>
      <c r="GM3639" s="0"/>
      <c r="GN3639" s="0"/>
      <c r="GO3639" s="0"/>
      <c r="GP3639" s="0"/>
      <c r="GQ3639" s="0"/>
      <c r="GR3639" s="0"/>
      <c r="GS3639" s="0"/>
      <c r="GT3639" s="0"/>
      <c r="GU3639" s="0"/>
      <c r="GV3639" s="0"/>
      <c r="GW3639" s="0"/>
      <c r="GX3639" s="0"/>
      <c r="GY3639" s="0"/>
      <c r="GZ3639" s="0"/>
      <c r="HA3639" s="0"/>
      <c r="HB3639" s="0"/>
      <c r="HC3639" s="0"/>
      <c r="HD3639" s="0"/>
      <c r="HE3639" s="0"/>
      <c r="HF3639" s="0"/>
      <c r="HG3639" s="0"/>
      <c r="HH3639" s="0"/>
      <c r="HI3639" s="0"/>
      <c r="HJ3639" s="0"/>
      <c r="HK3639" s="0"/>
      <c r="HL3639" s="0"/>
      <c r="HM3639" s="0"/>
      <c r="HN3639" s="0"/>
      <c r="HO3639" s="0"/>
      <c r="HP3639" s="0"/>
      <c r="HQ3639" s="0"/>
      <c r="HR3639" s="0"/>
      <c r="HS3639" s="0"/>
      <c r="HT3639" s="0"/>
      <c r="HU3639" s="0"/>
      <c r="HV3639" s="0"/>
      <c r="HW3639" s="0"/>
      <c r="HX3639" s="0"/>
      <c r="HY3639" s="0"/>
      <c r="HZ3639" s="0"/>
      <c r="IA3639" s="0"/>
      <c r="IB3639" s="0"/>
      <c r="IC3639" s="0"/>
      <c r="ID3639" s="0"/>
      <c r="IE3639" s="0"/>
      <c r="IF3639" s="0"/>
      <c r="IG3639" s="0"/>
      <c r="IH3639" s="0"/>
      <c r="II3639" s="0"/>
      <c r="IJ3639" s="0"/>
      <c r="IK3639" s="0"/>
      <c r="IL3639" s="0"/>
      <c r="IM3639" s="0"/>
      <c r="IN3639" s="0"/>
      <c r="IO3639" s="0"/>
      <c r="IP3639" s="0"/>
      <c r="IQ3639" s="0"/>
      <c r="IR3639" s="0"/>
      <c r="IS3639" s="0"/>
      <c r="IT3639" s="0"/>
      <c r="IU3639" s="0"/>
      <c r="IV3639" s="0"/>
      <c r="IW3639" s="0"/>
      <c r="IX3639" s="0"/>
      <c r="IY3639" s="0"/>
      <c r="IZ3639" s="0"/>
      <c r="AMH3639" s="13"/>
    </row>
    <row r="3640" customFormat="false" ht="14.95" hidden="false" customHeight="false" outlineLevel="0" collapsed="false">
      <c r="A3640" s="27" t="n">
        <v>40601242</v>
      </c>
      <c r="B3640" s="28" t="s">
        <v>3670</v>
      </c>
      <c r="C3640" s="29"/>
      <c r="D3640" s="29"/>
      <c r="E3640" s="27" t="s">
        <v>17</v>
      </c>
      <c r="F3640" s="19" t="n">
        <f aca="false">IF(C3640="",VLOOKUP(E3640,'PORTE E UCO'!$A$5:$D$46,4,0),VLOOKUP(E3640,'PORTE E UCO'!$A$5:$D$46,4,0)*C3640)</f>
        <v>150.60084</v>
      </c>
      <c r="G3640" s="30" t="n">
        <v>14.6</v>
      </c>
      <c r="H3640" s="21" t="n">
        <f aca="false">G3640*$R$2</f>
        <v>287.2350272</v>
      </c>
      <c r="I3640" s="27" t="n">
        <v>0</v>
      </c>
      <c r="J3640" s="22" t="str">
        <f aca="false">IF(I3640&gt;=1,F3640*$J$2,"")</f>
        <v/>
      </c>
      <c r="K3640" s="22" t="str">
        <f aca="false">IF(I3640&gt;=2,F3640*$K$2,"")</f>
        <v/>
      </c>
      <c r="L3640" s="22" t="str">
        <f aca="false">IF(I3640&gt;=3,F3640*$L$2,"")</f>
        <v/>
      </c>
      <c r="M3640" s="22" t="str">
        <f aca="false">IF(I3640&gt;=4,F3640*$M$2,"")</f>
        <v/>
      </c>
      <c r="N3640" s="27" t="n">
        <v>0</v>
      </c>
      <c r="O3640" s="27" t="n">
        <v>0</v>
      </c>
      <c r="P3640" s="31" t="n">
        <v>0</v>
      </c>
      <c r="Q3640" s="32"/>
      <c r="R3640" s="38"/>
      <c r="S3640" s="25" t="n">
        <f aca="false">SUM(F3640,H3640,J3640,K3640,L3640,M3640)</f>
        <v>437.8358672</v>
      </c>
      <c r="T3640" s="25" t="n">
        <f aca="false">SUM(F3640,H3640,J3640,K3640,L3640,M3640,Q3640)</f>
        <v>437.8358672</v>
      </c>
      <c r="U3640" s="0"/>
      <c r="V3640" s="0"/>
      <c r="W3640" s="0"/>
      <c r="X3640" s="0"/>
      <c r="Y3640" s="0"/>
      <c r="Z3640" s="0"/>
      <c r="AA3640" s="0"/>
      <c r="AB3640" s="0"/>
      <c r="AC3640" s="0"/>
      <c r="AD3640" s="0"/>
      <c r="AE3640" s="0"/>
      <c r="AF3640" s="0"/>
      <c r="AG3640" s="0"/>
      <c r="AH3640" s="0"/>
      <c r="AI3640" s="0"/>
      <c r="AJ3640" s="0"/>
      <c r="AK3640" s="0"/>
      <c r="AL3640" s="0"/>
      <c r="AM3640" s="0"/>
      <c r="AN3640" s="0"/>
      <c r="AO3640" s="0"/>
      <c r="AP3640" s="0"/>
      <c r="AQ3640" s="0"/>
      <c r="AR3640" s="0"/>
      <c r="AS3640" s="0"/>
      <c r="AT3640" s="0"/>
      <c r="AU3640" s="0"/>
      <c r="AV3640" s="0"/>
      <c r="AW3640" s="0"/>
      <c r="AX3640" s="0"/>
      <c r="AY3640" s="0"/>
      <c r="AZ3640" s="0"/>
      <c r="BA3640" s="0"/>
      <c r="BB3640" s="0"/>
      <c r="BC3640" s="0"/>
      <c r="BD3640" s="0"/>
      <c r="BE3640" s="0"/>
      <c r="BF3640" s="0"/>
      <c r="BG3640" s="0"/>
      <c r="BH3640" s="0"/>
      <c r="BI3640" s="0"/>
      <c r="BJ3640" s="0"/>
      <c r="BK3640" s="0"/>
      <c r="BL3640" s="0"/>
      <c r="BM3640" s="0"/>
      <c r="BN3640" s="0"/>
      <c r="BO3640" s="0"/>
      <c r="BP3640" s="0"/>
      <c r="BQ3640" s="0"/>
      <c r="BR3640" s="0"/>
      <c r="BS3640" s="0"/>
      <c r="BT3640" s="0"/>
      <c r="BU3640" s="0"/>
      <c r="BV3640" s="0"/>
      <c r="BW3640" s="0"/>
      <c r="BX3640" s="0"/>
      <c r="BY3640" s="0"/>
      <c r="BZ3640" s="0"/>
      <c r="CA3640" s="0"/>
      <c r="CB3640" s="0"/>
      <c r="CC3640" s="0"/>
      <c r="CD3640" s="0"/>
      <c r="CE3640" s="0"/>
      <c r="CF3640" s="0"/>
      <c r="CG3640" s="0"/>
      <c r="CH3640" s="0"/>
      <c r="CI3640" s="0"/>
      <c r="CJ3640" s="0"/>
      <c r="CK3640" s="0"/>
      <c r="CL3640" s="0"/>
      <c r="CM3640" s="0"/>
      <c r="CN3640" s="0"/>
      <c r="CO3640" s="0"/>
      <c r="CP3640" s="0"/>
      <c r="CQ3640" s="0"/>
      <c r="CR3640" s="0"/>
      <c r="CS3640" s="0"/>
      <c r="CT3640" s="0"/>
      <c r="CU3640" s="0"/>
      <c r="CV3640" s="0"/>
      <c r="CW3640" s="0"/>
      <c r="CX3640" s="0"/>
      <c r="CY3640" s="0"/>
      <c r="CZ3640" s="0"/>
      <c r="DA3640" s="0"/>
      <c r="DB3640" s="0"/>
      <c r="DC3640" s="0"/>
      <c r="DD3640" s="0"/>
      <c r="DE3640" s="0"/>
      <c r="DF3640" s="0"/>
      <c r="DG3640" s="0"/>
      <c r="DH3640" s="0"/>
      <c r="DI3640" s="0"/>
      <c r="DJ3640" s="0"/>
      <c r="DK3640" s="0"/>
      <c r="DL3640" s="0"/>
      <c r="DM3640" s="0"/>
      <c r="DN3640" s="0"/>
      <c r="DO3640" s="0"/>
      <c r="DP3640" s="0"/>
      <c r="DQ3640" s="0"/>
      <c r="DR3640" s="0"/>
      <c r="DS3640" s="0"/>
      <c r="DT3640" s="0"/>
      <c r="DU3640" s="0"/>
      <c r="DV3640" s="0"/>
      <c r="DW3640" s="0"/>
      <c r="DX3640" s="0"/>
      <c r="DY3640" s="0"/>
      <c r="DZ3640" s="0"/>
      <c r="EA3640" s="0"/>
      <c r="EB3640" s="0"/>
      <c r="EC3640" s="0"/>
      <c r="ED3640" s="0"/>
      <c r="EE3640" s="0"/>
      <c r="EF3640" s="0"/>
      <c r="EG3640" s="0"/>
      <c r="EH3640" s="0"/>
      <c r="EI3640" s="0"/>
      <c r="EJ3640" s="0"/>
      <c r="EK3640" s="0"/>
      <c r="EL3640" s="0"/>
      <c r="EM3640" s="0"/>
      <c r="EN3640" s="0"/>
      <c r="EO3640" s="0"/>
      <c r="EP3640" s="0"/>
      <c r="EQ3640" s="0"/>
      <c r="ER3640" s="0"/>
      <c r="ES3640" s="0"/>
      <c r="ET3640" s="0"/>
      <c r="EU3640" s="0"/>
      <c r="EV3640" s="0"/>
      <c r="EW3640" s="0"/>
      <c r="EX3640" s="0"/>
      <c r="EY3640" s="0"/>
      <c r="EZ3640" s="0"/>
      <c r="FA3640" s="0"/>
      <c r="FB3640" s="0"/>
      <c r="FC3640" s="0"/>
      <c r="FD3640" s="0"/>
      <c r="FE3640" s="0"/>
      <c r="FF3640" s="0"/>
      <c r="FG3640" s="0"/>
      <c r="FH3640" s="0"/>
      <c r="FI3640" s="0"/>
      <c r="FJ3640" s="0"/>
      <c r="FK3640" s="0"/>
      <c r="FL3640" s="0"/>
      <c r="FM3640" s="0"/>
      <c r="FN3640" s="0"/>
      <c r="FO3640" s="0"/>
      <c r="FP3640" s="0"/>
      <c r="FQ3640" s="0"/>
      <c r="FR3640" s="0"/>
      <c r="FS3640" s="0"/>
      <c r="FT3640" s="0"/>
      <c r="FU3640" s="0"/>
      <c r="FV3640" s="0"/>
      <c r="FW3640" s="0"/>
      <c r="FX3640" s="0"/>
      <c r="FY3640" s="0"/>
      <c r="FZ3640" s="0"/>
      <c r="GA3640" s="0"/>
      <c r="GB3640" s="0"/>
      <c r="GC3640" s="0"/>
      <c r="GD3640" s="0"/>
      <c r="GE3640" s="0"/>
      <c r="GF3640" s="0"/>
      <c r="GG3640" s="0"/>
      <c r="GH3640" s="0"/>
      <c r="GI3640" s="0"/>
      <c r="GJ3640" s="0"/>
      <c r="GK3640" s="0"/>
      <c r="GL3640" s="0"/>
      <c r="GM3640" s="0"/>
      <c r="GN3640" s="0"/>
      <c r="GO3640" s="0"/>
      <c r="GP3640" s="0"/>
      <c r="GQ3640" s="0"/>
      <c r="GR3640" s="0"/>
      <c r="GS3640" s="0"/>
      <c r="GT3640" s="0"/>
      <c r="GU3640" s="0"/>
      <c r="GV3640" s="0"/>
      <c r="GW3640" s="0"/>
      <c r="GX3640" s="0"/>
      <c r="GY3640" s="0"/>
      <c r="GZ3640" s="0"/>
      <c r="HA3640" s="0"/>
      <c r="HB3640" s="0"/>
      <c r="HC3640" s="0"/>
      <c r="HD3640" s="0"/>
      <c r="HE3640" s="0"/>
      <c r="HF3640" s="0"/>
      <c r="HG3640" s="0"/>
      <c r="HH3640" s="0"/>
      <c r="HI3640" s="0"/>
      <c r="HJ3640" s="0"/>
      <c r="HK3640" s="0"/>
      <c r="HL3640" s="0"/>
      <c r="HM3640" s="0"/>
      <c r="HN3640" s="0"/>
      <c r="HO3640" s="0"/>
      <c r="HP3640" s="0"/>
      <c r="HQ3640" s="0"/>
      <c r="HR3640" s="0"/>
      <c r="HS3640" s="0"/>
      <c r="HT3640" s="0"/>
      <c r="HU3640" s="0"/>
      <c r="HV3640" s="0"/>
      <c r="HW3640" s="0"/>
      <c r="HX3640" s="0"/>
      <c r="HY3640" s="0"/>
      <c r="HZ3640" s="0"/>
      <c r="IA3640" s="0"/>
      <c r="IB3640" s="0"/>
      <c r="IC3640" s="0"/>
      <c r="ID3640" s="0"/>
      <c r="IE3640" s="0"/>
      <c r="IF3640" s="0"/>
      <c r="IG3640" s="0"/>
      <c r="IH3640" s="0"/>
      <c r="II3640" s="0"/>
      <c r="IJ3640" s="0"/>
      <c r="IK3640" s="0"/>
      <c r="IL3640" s="0"/>
      <c r="IM3640" s="0"/>
      <c r="IN3640" s="0"/>
      <c r="IO3640" s="0"/>
      <c r="IP3640" s="0"/>
      <c r="IQ3640" s="0"/>
      <c r="IR3640" s="0"/>
      <c r="IS3640" s="0"/>
      <c r="IT3640" s="0"/>
      <c r="IU3640" s="0"/>
      <c r="IV3640" s="0"/>
      <c r="IW3640" s="0"/>
      <c r="IX3640" s="0"/>
      <c r="IY3640" s="0"/>
      <c r="IZ3640" s="0"/>
      <c r="AMH3640" s="13"/>
    </row>
    <row r="3641" customFormat="false" ht="14.95" hidden="false" customHeight="false" outlineLevel="0" collapsed="false">
      <c r="A3641" s="16" t="n">
        <v>40601234</v>
      </c>
      <c r="B3641" s="17" t="s">
        <v>3671</v>
      </c>
      <c r="C3641" s="18"/>
      <c r="D3641" s="18"/>
      <c r="E3641" s="16" t="s">
        <v>20</v>
      </c>
      <c r="F3641" s="19" t="n">
        <f aca="false">IF(C3641="",VLOOKUP(E3641,'PORTE E UCO'!$A$5:$D$46,4,0),VLOOKUP(E3641,'PORTE E UCO'!$A$5:$D$46,4,0)*C3641)</f>
        <v>70.656386</v>
      </c>
      <c r="G3641" s="20" t="n">
        <v>7.283</v>
      </c>
      <c r="H3641" s="21" t="n">
        <f aca="false">G3641*$R$2</f>
        <v>143.283061856</v>
      </c>
      <c r="I3641" s="16" t="n">
        <v>0</v>
      </c>
      <c r="J3641" s="22" t="str">
        <f aca="false">IF(I3641&gt;=1,F3641*$J$2,"")</f>
        <v/>
      </c>
      <c r="K3641" s="22" t="str">
        <f aca="false">IF(I3641&gt;=2,F3641*$K$2,"")</f>
        <v/>
      </c>
      <c r="L3641" s="22" t="str">
        <f aca="false">IF(I3641&gt;=3,F3641*$L$2,"")</f>
        <v/>
      </c>
      <c r="M3641" s="22" t="str">
        <f aca="false">IF(I3641&gt;=4,F3641*$M$2,"")</f>
        <v/>
      </c>
      <c r="N3641" s="16" t="n">
        <v>0</v>
      </c>
      <c r="O3641" s="16" t="n">
        <v>0</v>
      </c>
      <c r="P3641" s="23" t="n">
        <v>0</v>
      </c>
      <c r="Q3641" s="22"/>
      <c r="R3641" s="38"/>
      <c r="S3641" s="25" t="n">
        <f aca="false">SUM(F3641,H3641,J3641,K3641,L3641,M3641)</f>
        <v>213.939447856</v>
      </c>
      <c r="T3641" s="25" t="n">
        <f aca="false">SUM(F3641,H3641,J3641,K3641,L3641,M3641,Q3641)</f>
        <v>213.939447856</v>
      </c>
      <c r="U3641" s="0"/>
      <c r="V3641" s="0"/>
      <c r="W3641" s="0"/>
      <c r="X3641" s="0"/>
      <c r="Y3641" s="0"/>
      <c r="Z3641" s="0"/>
      <c r="AA3641" s="0"/>
      <c r="AB3641" s="0"/>
      <c r="AC3641" s="0"/>
      <c r="AD3641" s="0"/>
      <c r="AE3641" s="0"/>
      <c r="AF3641" s="0"/>
      <c r="AG3641" s="0"/>
      <c r="AH3641" s="0"/>
      <c r="AI3641" s="0"/>
      <c r="AJ3641" s="0"/>
      <c r="AK3641" s="0"/>
      <c r="AL3641" s="0"/>
      <c r="AM3641" s="0"/>
      <c r="AN3641" s="0"/>
      <c r="AO3641" s="0"/>
      <c r="AP3641" s="0"/>
      <c r="AQ3641" s="0"/>
      <c r="AR3641" s="0"/>
      <c r="AS3641" s="0"/>
      <c r="AT3641" s="0"/>
      <c r="AU3641" s="0"/>
      <c r="AV3641" s="0"/>
      <c r="AW3641" s="0"/>
      <c r="AX3641" s="0"/>
      <c r="AY3641" s="0"/>
      <c r="AZ3641" s="0"/>
      <c r="BA3641" s="0"/>
      <c r="BB3641" s="0"/>
      <c r="BC3641" s="0"/>
      <c r="BD3641" s="0"/>
      <c r="BE3641" s="0"/>
      <c r="BF3641" s="0"/>
      <c r="BG3641" s="0"/>
      <c r="BH3641" s="0"/>
      <c r="BI3641" s="0"/>
      <c r="BJ3641" s="0"/>
      <c r="BK3641" s="0"/>
      <c r="BL3641" s="0"/>
      <c r="BM3641" s="0"/>
      <c r="BN3641" s="0"/>
      <c r="BO3641" s="0"/>
      <c r="BP3641" s="0"/>
      <c r="BQ3641" s="0"/>
      <c r="BR3641" s="0"/>
      <c r="BS3641" s="0"/>
      <c r="BT3641" s="0"/>
      <c r="BU3641" s="0"/>
      <c r="BV3641" s="0"/>
      <c r="BW3641" s="0"/>
      <c r="BX3641" s="0"/>
      <c r="BY3641" s="0"/>
      <c r="BZ3641" s="0"/>
      <c r="CA3641" s="0"/>
      <c r="CB3641" s="0"/>
      <c r="CC3641" s="0"/>
      <c r="CD3641" s="0"/>
      <c r="CE3641" s="0"/>
      <c r="CF3641" s="0"/>
      <c r="CG3641" s="0"/>
      <c r="CH3641" s="0"/>
      <c r="CI3641" s="0"/>
      <c r="CJ3641" s="0"/>
      <c r="CK3641" s="0"/>
      <c r="CL3641" s="0"/>
      <c r="CM3641" s="0"/>
      <c r="CN3641" s="0"/>
      <c r="CO3641" s="0"/>
      <c r="CP3641" s="0"/>
      <c r="CQ3641" s="0"/>
      <c r="CR3641" s="0"/>
      <c r="CS3641" s="0"/>
      <c r="CT3641" s="0"/>
      <c r="CU3641" s="0"/>
      <c r="CV3641" s="0"/>
      <c r="CW3641" s="0"/>
      <c r="CX3641" s="0"/>
      <c r="CY3641" s="0"/>
      <c r="CZ3641" s="0"/>
      <c r="DA3641" s="0"/>
      <c r="DB3641" s="0"/>
      <c r="DC3641" s="0"/>
      <c r="DD3641" s="0"/>
      <c r="DE3641" s="0"/>
      <c r="DF3641" s="0"/>
      <c r="DG3641" s="0"/>
      <c r="DH3641" s="0"/>
      <c r="DI3641" s="0"/>
      <c r="DJ3641" s="0"/>
      <c r="DK3641" s="0"/>
      <c r="DL3641" s="0"/>
      <c r="DM3641" s="0"/>
      <c r="DN3641" s="0"/>
      <c r="DO3641" s="0"/>
      <c r="DP3641" s="0"/>
      <c r="DQ3641" s="0"/>
      <c r="DR3641" s="0"/>
      <c r="DS3641" s="0"/>
      <c r="DT3641" s="0"/>
      <c r="DU3641" s="0"/>
      <c r="DV3641" s="0"/>
      <c r="DW3641" s="0"/>
      <c r="DX3641" s="0"/>
      <c r="DY3641" s="0"/>
      <c r="DZ3641" s="0"/>
      <c r="EA3641" s="0"/>
      <c r="EB3641" s="0"/>
      <c r="EC3641" s="0"/>
      <c r="ED3641" s="0"/>
      <c r="EE3641" s="0"/>
      <c r="EF3641" s="0"/>
      <c r="EG3641" s="0"/>
      <c r="EH3641" s="0"/>
      <c r="EI3641" s="0"/>
      <c r="EJ3641" s="0"/>
      <c r="EK3641" s="0"/>
      <c r="EL3641" s="0"/>
      <c r="EM3641" s="0"/>
      <c r="EN3641" s="0"/>
      <c r="EO3641" s="0"/>
      <c r="EP3641" s="0"/>
      <c r="EQ3641" s="0"/>
      <c r="ER3641" s="0"/>
      <c r="ES3641" s="0"/>
      <c r="ET3641" s="0"/>
      <c r="EU3641" s="0"/>
      <c r="EV3641" s="0"/>
      <c r="EW3641" s="0"/>
      <c r="EX3641" s="0"/>
      <c r="EY3641" s="0"/>
      <c r="EZ3641" s="0"/>
      <c r="FA3641" s="0"/>
      <c r="FB3641" s="0"/>
      <c r="FC3641" s="0"/>
      <c r="FD3641" s="0"/>
      <c r="FE3641" s="0"/>
      <c r="FF3641" s="0"/>
      <c r="FG3641" s="0"/>
      <c r="FH3641" s="0"/>
      <c r="FI3641" s="0"/>
      <c r="FJ3641" s="0"/>
      <c r="FK3641" s="0"/>
      <c r="FL3641" s="0"/>
      <c r="FM3641" s="0"/>
      <c r="FN3641" s="0"/>
      <c r="FO3641" s="0"/>
      <c r="FP3641" s="0"/>
      <c r="FQ3641" s="0"/>
      <c r="FR3641" s="0"/>
      <c r="FS3641" s="0"/>
      <c r="FT3641" s="0"/>
      <c r="FU3641" s="0"/>
      <c r="FV3641" s="0"/>
      <c r="FW3641" s="0"/>
      <c r="FX3641" s="0"/>
      <c r="FY3641" s="0"/>
      <c r="FZ3641" s="0"/>
      <c r="GA3641" s="0"/>
      <c r="GB3641" s="0"/>
      <c r="GC3641" s="0"/>
      <c r="GD3641" s="0"/>
      <c r="GE3641" s="0"/>
      <c r="GF3641" s="0"/>
      <c r="GG3641" s="0"/>
      <c r="GH3641" s="0"/>
      <c r="GI3641" s="0"/>
      <c r="GJ3641" s="0"/>
      <c r="GK3641" s="0"/>
      <c r="GL3641" s="0"/>
      <c r="GM3641" s="0"/>
      <c r="GN3641" s="0"/>
      <c r="GO3641" s="0"/>
      <c r="GP3641" s="0"/>
      <c r="GQ3641" s="0"/>
      <c r="GR3641" s="0"/>
      <c r="GS3641" s="0"/>
      <c r="GT3641" s="0"/>
      <c r="GU3641" s="0"/>
      <c r="GV3641" s="0"/>
      <c r="GW3641" s="0"/>
      <c r="GX3641" s="0"/>
      <c r="GY3641" s="0"/>
      <c r="GZ3641" s="0"/>
      <c r="HA3641" s="0"/>
      <c r="HB3641" s="0"/>
      <c r="HC3641" s="0"/>
      <c r="HD3641" s="0"/>
      <c r="HE3641" s="0"/>
      <c r="HF3641" s="0"/>
      <c r="HG3641" s="0"/>
      <c r="HH3641" s="0"/>
      <c r="HI3641" s="0"/>
      <c r="HJ3641" s="0"/>
      <c r="HK3641" s="0"/>
      <c r="HL3641" s="0"/>
      <c r="HM3641" s="0"/>
      <c r="HN3641" s="0"/>
      <c r="HO3641" s="0"/>
      <c r="HP3641" s="0"/>
      <c r="HQ3641" s="0"/>
      <c r="HR3641" s="0"/>
      <c r="HS3641" s="0"/>
      <c r="HT3641" s="0"/>
      <c r="HU3641" s="0"/>
      <c r="HV3641" s="0"/>
      <c r="HW3641" s="0"/>
      <c r="HX3641" s="0"/>
      <c r="HY3641" s="0"/>
      <c r="HZ3641" s="0"/>
      <c r="IA3641" s="0"/>
      <c r="IB3641" s="0"/>
      <c r="IC3641" s="0"/>
      <c r="ID3641" s="0"/>
      <c r="IE3641" s="0"/>
      <c r="IF3641" s="0"/>
      <c r="IG3641" s="0"/>
      <c r="IH3641" s="0"/>
      <c r="II3641" s="0"/>
      <c r="IJ3641" s="0"/>
      <c r="IK3641" s="0"/>
      <c r="IL3641" s="0"/>
      <c r="IM3641" s="0"/>
      <c r="IN3641" s="0"/>
      <c r="IO3641" s="0"/>
      <c r="IP3641" s="0"/>
      <c r="IQ3641" s="0"/>
      <c r="IR3641" s="0"/>
      <c r="IS3641" s="0"/>
      <c r="IT3641" s="0"/>
      <c r="IU3641" s="0"/>
      <c r="IV3641" s="0"/>
      <c r="IW3641" s="0"/>
      <c r="IX3641" s="0"/>
      <c r="IY3641" s="0"/>
      <c r="IZ3641" s="0"/>
      <c r="AMH3641" s="13"/>
    </row>
    <row r="3642" customFormat="false" ht="13.8" hidden="false" customHeight="false" outlineLevel="0" collapsed="false">
      <c r="A3642" s="27" t="n">
        <v>40601110</v>
      </c>
      <c r="B3642" s="28" t="s">
        <v>3672</v>
      </c>
      <c r="C3642" s="29"/>
      <c r="D3642" s="29"/>
      <c r="E3642" s="27" t="s">
        <v>20</v>
      </c>
      <c r="F3642" s="19" t="n">
        <f aca="false">IF(C3642="",VLOOKUP(E3642,'PORTE E UCO'!$A$5:$D$46,4,0),VLOOKUP(E3642,'PORTE E UCO'!$A$5:$D$46,4,0)*C3642)</f>
        <v>70.656386</v>
      </c>
      <c r="G3642" s="30" t="n">
        <v>2.06</v>
      </c>
      <c r="H3642" s="21" t="n">
        <f aca="false">G3642*$R$2</f>
        <v>40.52768192</v>
      </c>
      <c r="I3642" s="27" t="n">
        <v>0</v>
      </c>
      <c r="J3642" s="22" t="str">
        <f aca="false">IF(I3642&gt;=1,F3642*$J$2,"")</f>
        <v/>
      </c>
      <c r="K3642" s="22" t="str">
        <f aca="false">IF(I3642&gt;=2,F3642*$K$2,"")</f>
        <v/>
      </c>
      <c r="L3642" s="22" t="str">
        <f aca="false">IF(I3642&gt;=3,F3642*$L$2,"")</f>
        <v/>
      </c>
      <c r="M3642" s="22" t="str">
        <f aca="false">IF(I3642&gt;=4,F3642*$M$2,"")</f>
        <v/>
      </c>
      <c r="N3642" s="27" t="n">
        <v>0</v>
      </c>
      <c r="O3642" s="27" t="n">
        <v>0</v>
      </c>
      <c r="P3642" s="31" t="n">
        <v>0</v>
      </c>
      <c r="Q3642" s="32"/>
      <c r="R3642" s="38"/>
      <c r="S3642" s="25" t="n">
        <f aca="false">SUM(F3642,H3642,J3642,K3642,L3642,M3642)</f>
        <v>111.18406792</v>
      </c>
      <c r="T3642" s="25" t="n">
        <f aca="false">SUM(F3642,H3642,J3642,K3642,L3642,M3642,Q3642)</f>
        <v>111.18406792</v>
      </c>
      <c r="U3642" s="0"/>
      <c r="V3642" s="0"/>
      <c r="W3642" s="0"/>
      <c r="X3642" s="0"/>
      <c r="Y3642" s="0"/>
      <c r="Z3642" s="0"/>
      <c r="AA3642" s="0"/>
      <c r="AB3642" s="0"/>
      <c r="AC3642" s="0"/>
      <c r="AD3642" s="0"/>
      <c r="AE3642" s="0"/>
      <c r="AF3642" s="0"/>
      <c r="AG3642" s="0"/>
      <c r="AH3642" s="0"/>
      <c r="AI3642" s="0"/>
      <c r="AJ3642" s="0"/>
      <c r="AK3642" s="0"/>
      <c r="AL3642" s="0"/>
      <c r="AM3642" s="0"/>
      <c r="AN3642" s="0"/>
      <c r="AO3642" s="0"/>
      <c r="AP3642" s="0"/>
      <c r="AQ3642" s="0"/>
      <c r="AR3642" s="0"/>
      <c r="AS3642" s="0"/>
      <c r="AT3642" s="0"/>
      <c r="AU3642" s="0"/>
      <c r="AV3642" s="0"/>
      <c r="AW3642" s="0"/>
      <c r="AX3642" s="0"/>
      <c r="AY3642" s="0"/>
      <c r="AZ3642" s="0"/>
      <c r="BA3642" s="0"/>
      <c r="BB3642" s="0"/>
      <c r="BC3642" s="0"/>
      <c r="BD3642" s="0"/>
      <c r="BE3642" s="0"/>
      <c r="BF3642" s="0"/>
      <c r="BG3642" s="0"/>
      <c r="BH3642" s="0"/>
      <c r="BI3642" s="0"/>
      <c r="BJ3642" s="0"/>
      <c r="BK3642" s="0"/>
      <c r="BL3642" s="0"/>
      <c r="BM3642" s="0"/>
      <c r="BN3642" s="0"/>
      <c r="BO3642" s="0"/>
      <c r="BP3642" s="0"/>
      <c r="BQ3642" s="0"/>
      <c r="BR3642" s="0"/>
      <c r="BS3642" s="0"/>
      <c r="BT3642" s="0"/>
      <c r="BU3642" s="0"/>
      <c r="BV3642" s="0"/>
      <c r="BW3642" s="0"/>
      <c r="BX3642" s="0"/>
      <c r="BY3642" s="0"/>
      <c r="BZ3642" s="0"/>
      <c r="CA3642" s="0"/>
      <c r="CB3642" s="0"/>
      <c r="CC3642" s="0"/>
      <c r="CD3642" s="0"/>
      <c r="CE3642" s="0"/>
      <c r="CF3642" s="0"/>
      <c r="CG3642" s="0"/>
      <c r="CH3642" s="0"/>
      <c r="CI3642" s="0"/>
      <c r="CJ3642" s="0"/>
      <c r="CK3642" s="0"/>
      <c r="CL3642" s="0"/>
      <c r="CM3642" s="0"/>
      <c r="CN3642" s="0"/>
      <c r="CO3642" s="0"/>
      <c r="CP3642" s="0"/>
      <c r="CQ3642" s="0"/>
      <c r="CR3642" s="0"/>
      <c r="CS3642" s="0"/>
      <c r="CT3642" s="0"/>
      <c r="CU3642" s="0"/>
      <c r="CV3642" s="0"/>
      <c r="CW3642" s="0"/>
      <c r="CX3642" s="0"/>
      <c r="CY3642" s="0"/>
      <c r="CZ3642" s="0"/>
      <c r="DA3642" s="0"/>
      <c r="DB3642" s="0"/>
      <c r="DC3642" s="0"/>
      <c r="DD3642" s="0"/>
      <c r="DE3642" s="0"/>
      <c r="DF3642" s="0"/>
      <c r="DG3642" s="0"/>
      <c r="DH3642" s="0"/>
      <c r="DI3642" s="0"/>
      <c r="DJ3642" s="0"/>
      <c r="DK3642" s="0"/>
      <c r="DL3642" s="0"/>
      <c r="DM3642" s="0"/>
      <c r="DN3642" s="0"/>
      <c r="DO3642" s="0"/>
      <c r="DP3642" s="0"/>
      <c r="DQ3642" s="0"/>
      <c r="DR3642" s="0"/>
      <c r="DS3642" s="0"/>
      <c r="DT3642" s="0"/>
      <c r="DU3642" s="0"/>
      <c r="DV3642" s="0"/>
      <c r="DW3642" s="0"/>
      <c r="DX3642" s="0"/>
      <c r="DY3642" s="0"/>
      <c r="DZ3642" s="0"/>
      <c r="EA3642" s="0"/>
      <c r="EB3642" s="0"/>
      <c r="EC3642" s="0"/>
      <c r="ED3642" s="0"/>
      <c r="EE3642" s="0"/>
      <c r="EF3642" s="0"/>
      <c r="EG3642" s="0"/>
      <c r="EH3642" s="0"/>
      <c r="EI3642" s="0"/>
      <c r="EJ3642" s="0"/>
      <c r="EK3642" s="0"/>
      <c r="EL3642" s="0"/>
      <c r="EM3642" s="0"/>
      <c r="EN3642" s="0"/>
      <c r="EO3642" s="0"/>
      <c r="EP3642" s="0"/>
      <c r="EQ3642" s="0"/>
      <c r="ER3642" s="0"/>
      <c r="ES3642" s="0"/>
      <c r="ET3642" s="0"/>
      <c r="EU3642" s="0"/>
      <c r="EV3642" s="0"/>
      <c r="EW3642" s="0"/>
      <c r="EX3642" s="0"/>
      <c r="EY3642" s="0"/>
      <c r="EZ3642" s="0"/>
      <c r="FA3642" s="0"/>
      <c r="FB3642" s="0"/>
      <c r="FC3642" s="0"/>
      <c r="FD3642" s="0"/>
      <c r="FE3642" s="0"/>
      <c r="FF3642" s="0"/>
      <c r="FG3642" s="0"/>
      <c r="FH3642" s="0"/>
      <c r="FI3642" s="0"/>
      <c r="FJ3642" s="0"/>
      <c r="FK3642" s="0"/>
      <c r="FL3642" s="0"/>
      <c r="FM3642" s="0"/>
      <c r="FN3642" s="0"/>
      <c r="FO3642" s="0"/>
      <c r="FP3642" s="0"/>
      <c r="FQ3642" s="0"/>
      <c r="FR3642" s="0"/>
      <c r="FS3642" s="0"/>
      <c r="FT3642" s="0"/>
      <c r="FU3642" s="0"/>
      <c r="FV3642" s="0"/>
      <c r="FW3642" s="0"/>
      <c r="FX3642" s="0"/>
      <c r="FY3642" s="0"/>
      <c r="FZ3642" s="0"/>
      <c r="GA3642" s="0"/>
      <c r="GB3642" s="0"/>
      <c r="GC3642" s="0"/>
      <c r="GD3642" s="0"/>
      <c r="GE3642" s="0"/>
      <c r="GF3642" s="0"/>
      <c r="GG3642" s="0"/>
      <c r="GH3642" s="0"/>
      <c r="GI3642" s="0"/>
      <c r="GJ3642" s="0"/>
      <c r="GK3642" s="0"/>
      <c r="GL3642" s="0"/>
      <c r="GM3642" s="0"/>
      <c r="GN3642" s="0"/>
      <c r="GO3642" s="0"/>
      <c r="GP3642" s="0"/>
      <c r="GQ3642" s="0"/>
      <c r="GR3642" s="0"/>
      <c r="GS3642" s="0"/>
      <c r="GT3642" s="0"/>
      <c r="GU3642" s="0"/>
      <c r="GV3642" s="0"/>
      <c r="GW3642" s="0"/>
      <c r="GX3642" s="0"/>
      <c r="GY3642" s="0"/>
      <c r="GZ3642" s="0"/>
      <c r="HA3642" s="0"/>
      <c r="HB3642" s="0"/>
      <c r="HC3642" s="0"/>
      <c r="HD3642" s="0"/>
      <c r="HE3642" s="0"/>
      <c r="HF3642" s="0"/>
      <c r="HG3642" s="0"/>
      <c r="HH3642" s="0"/>
      <c r="HI3642" s="0"/>
      <c r="HJ3642" s="0"/>
      <c r="HK3642" s="0"/>
      <c r="HL3642" s="0"/>
      <c r="HM3642" s="0"/>
      <c r="HN3642" s="0"/>
      <c r="HO3642" s="0"/>
      <c r="HP3642" s="0"/>
      <c r="HQ3642" s="0"/>
      <c r="HR3642" s="0"/>
      <c r="HS3642" s="0"/>
      <c r="HT3642" s="0"/>
      <c r="HU3642" s="0"/>
      <c r="HV3642" s="0"/>
      <c r="HW3642" s="0"/>
      <c r="HX3642" s="0"/>
      <c r="HY3642" s="0"/>
      <c r="HZ3642" s="0"/>
      <c r="IA3642" s="0"/>
      <c r="IB3642" s="0"/>
      <c r="IC3642" s="0"/>
      <c r="ID3642" s="0"/>
      <c r="IE3642" s="0"/>
      <c r="IF3642" s="0"/>
      <c r="IG3642" s="0"/>
      <c r="IH3642" s="0"/>
      <c r="II3642" s="0"/>
      <c r="IJ3642" s="0"/>
      <c r="IK3642" s="0"/>
      <c r="IL3642" s="0"/>
      <c r="IM3642" s="0"/>
      <c r="IN3642" s="0"/>
      <c r="IO3642" s="0"/>
      <c r="IP3642" s="0"/>
      <c r="IQ3642" s="0"/>
      <c r="IR3642" s="0"/>
      <c r="IS3642" s="0"/>
      <c r="IT3642" s="0"/>
      <c r="IU3642" s="0"/>
      <c r="IV3642" s="0"/>
      <c r="IW3642" s="0"/>
      <c r="IX3642" s="0"/>
      <c r="IY3642" s="0"/>
      <c r="IZ3642" s="0"/>
      <c r="AMH3642" s="13"/>
    </row>
    <row r="3643" customFormat="false" ht="13.8" hidden="false" customHeight="false" outlineLevel="0" collapsed="false">
      <c r="A3643" s="16" t="n">
        <v>40601161</v>
      </c>
      <c r="B3643" s="17" t="s">
        <v>3673</v>
      </c>
      <c r="C3643" s="18"/>
      <c r="D3643" s="18"/>
      <c r="E3643" s="16" t="s">
        <v>50</v>
      </c>
      <c r="F3643" s="19" t="n">
        <f aca="false">IF(C3643="",VLOOKUP(E3643,'PORTE E UCO'!$A$5:$D$46,4,0),VLOOKUP(E3643,'PORTE E UCO'!$A$5:$D$46,4,0)*C3643)</f>
        <v>17.661556</v>
      </c>
      <c r="G3643" s="20" t="n">
        <v>0.875</v>
      </c>
      <c r="H3643" s="21" t="n">
        <f aca="false">G3643*$R$2</f>
        <v>17.214428</v>
      </c>
      <c r="I3643" s="16" t="n">
        <v>0</v>
      </c>
      <c r="J3643" s="22" t="str">
        <f aca="false">IF(I3643&gt;=1,F3643*$J$2,"")</f>
        <v/>
      </c>
      <c r="K3643" s="22" t="str">
        <f aca="false">IF(I3643&gt;=2,F3643*$K$2,"")</f>
        <v/>
      </c>
      <c r="L3643" s="22" t="str">
        <f aca="false">IF(I3643&gt;=3,F3643*$L$2,"")</f>
        <v/>
      </c>
      <c r="M3643" s="22" t="str">
        <f aca="false">IF(I3643&gt;=4,F3643*$M$2,"")</f>
        <v/>
      </c>
      <c r="N3643" s="16" t="n">
        <v>0</v>
      </c>
      <c r="O3643" s="16" t="n">
        <v>0</v>
      </c>
      <c r="P3643" s="23" t="n">
        <v>0</v>
      </c>
      <c r="Q3643" s="22"/>
      <c r="R3643" s="38"/>
      <c r="S3643" s="25" t="n">
        <f aca="false">SUM(F3643,H3643,J3643,K3643,L3643,M3643)</f>
        <v>34.875984</v>
      </c>
      <c r="T3643" s="25" t="n">
        <f aca="false">SUM(F3643,H3643,J3643,K3643,L3643,M3643,Q3643)</f>
        <v>34.875984</v>
      </c>
      <c r="U3643" s="0"/>
      <c r="V3643" s="0"/>
      <c r="W3643" s="0"/>
      <c r="X3643" s="0"/>
      <c r="Y3643" s="0"/>
      <c r="Z3643" s="0"/>
      <c r="AA3643" s="0"/>
      <c r="AB3643" s="0"/>
      <c r="AC3643" s="0"/>
      <c r="AD3643" s="0"/>
      <c r="AE3643" s="0"/>
      <c r="AF3643" s="0"/>
      <c r="AG3643" s="0"/>
      <c r="AH3643" s="0"/>
      <c r="AI3643" s="0"/>
      <c r="AJ3643" s="0"/>
      <c r="AK3643" s="0"/>
      <c r="AL3643" s="0"/>
      <c r="AM3643" s="0"/>
      <c r="AN3643" s="0"/>
      <c r="AO3643" s="0"/>
      <c r="AP3643" s="0"/>
      <c r="AQ3643" s="0"/>
      <c r="AR3643" s="0"/>
      <c r="AS3643" s="0"/>
      <c r="AT3643" s="0"/>
      <c r="AU3643" s="0"/>
      <c r="AV3643" s="0"/>
      <c r="AW3643" s="0"/>
      <c r="AX3643" s="0"/>
      <c r="AY3643" s="0"/>
      <c r="AZ3643" s="0"/>
      <c r="BA3643" s="0"/>
      <c r="BB3643" s="0"/>
      <c r="BC3643" s="0"/>
      <c r="BD3643" s="0"/>
      <c r="BE3643" s="0"/>
      <c r="BF3643" s="0"/>
      <c r="BG3643" s="0"/>
      <c r="BH3643" s="0"/>
      <c r="BI3643" s="0"/>
      <c r="BJ3643" s="0"/>
      <c r="BK3643" s="0"/>
      <c r="BL3643" s="0"/>
      <c r="BM3643" s="0"/>
      <c r="BN3643" s="0"/>
      <c r="BO3643" s="0"/>
      <c r="BP3643" s="0"/>
      <c r="BQ3643" s="0"/>
      <c r="BR3643" s="0"/>
      <c r="BS3643" s="0"/>
      <c r="BT3643" s="0"/>
      <c r="BU3643" s="0"/>
      <c r="BV3643" s="0"/>
      <c r="BW3643" s="0"/>
      <c r="BX3643" s="0"/>
      <c r="BY3643" s="0"/>
      <c r="BZ3643" s="0"/>
      <c r="CA3643" s="0"/>
      <c r="CB3643" s="0"/>
      <c r="CC3643" s="0"/>
      <c r="CD3643" s="0"/>
      <c r="CE3643" s="0"/>
      <c r="CF3643" s="0"/>
      <c r="CG3643" s="0"/>
      <c r="CH3643" s="0"/>
      <c r="CI3643" s="0"/>
      <c r="CJ3643" s="0"/>
      <c r="CK3643" s="0"/>
      <c r="CL3643" s="0"/>
      <c r="CM3643" s="0"/>
      <c r="CN3643" s="0"/>
      <c r="CO3643" s="0"/>
      <c r="CP3643" s="0"/>
      <c r="CQ3643" s="0"/>
      <c r="CR3643" s="0"/>
      <c r="CS3643" s="0"/>
      <c r="CT3643" s="0"/>
      <c r="CU3643" s="0"/>
      <c r="CV3643" s="0"/>
      <c r="CW3643" s="0"/>
      <c r="CX3643" s="0"/>
      <c r="CY3643" s="0"/>
      <c r="CZ3643" s="0"/>
      <c r="DA3643" s="0"/>
      <c r="DB3643" s="0"/>
      <c r="DC3643" s="0"/>
      <c r="DD3643" s="0"/>
      <c r="DE3643" s="0"/>
      <c r="DF3643" s="0"/>
      <c r="DG3643" s="0"/>
      <c r="DH3643" s="0"/>
      <c r="DI3643" s="0"/>
      <c r="DJ3643" s="0"/>
      <c r="DK3643" s="0"/>
      <c r="DL3643" s="0"/>
      <c r="DM3643" s="0"/>
      <c r="DN3643" s="0"/>
      <c r="DO3643" s="0"/>
      <c r="DP3643" s="0"/>
      <c r="DQ3643" s="0"/>
      <c r="DR3643" s="0"/>
      <c r="DS3643" s="0"/>
      <c r="DT3643" s="0"/>
      <c r="DU3643" s="0"/>
      <c r="DV3643" s="0"/>
      <c r="DW3643" s="0"/>
      <c r="DX3643" s="0"/>
      <c r="DY3643" s="0"/>
      <c r="DZ3643" s="0"/>
      <c r="EA3643" s="0"/>
      <c r="EB3643" s="0"/>
      <c r="EC3643" s="0"/>
      <c r="ED3643" s="0"/>
      <c r="EE3643" s="0"/>
      <c r="EF3643" s="0"/>
      <c r="EG3643" s="0"/>
      <c r="EH3643" s="0"/>
      <c r="EI3643" s="0"/>
      <c r="EJ3643" s="0"/>
      <c r="EK3643" s="0"/>
      <c r="EL3643" s="0"/>
      <c r="EM3643" s="0"/>
      <c r="EN3643" s="0"/>
      <c r="EO3643" s="0"/>
      <c r="EP3643" s="0"/>
      <c r="EQ3643" s="0"/>
      <c r="ER3643" s="0"/>
      <c r="ES3643" s="0"/>
      <c r="ET3643" s="0"/>
      <c r="EU3643" s="0"/>
      <c r="EV3643" s="0"/>
      <c r="EW3643" s="0"/>
      <c r="EX3643" s="0"/>
      <c r="EY3643" s="0"/>
      <c r="EZ3643" s="0"/>
      <c r="FA3643" s="0"/>
      <c r="FB3643" s="0"/>
      <c r="FC3643" s="0"/>
      <c r="FD3643" s="0"/>
      <c r="FE3643" s="0"/>
      <c r="FF3643" s="0"/>
      <c r="FG3643" s="0"/>
      <c r="FH3643" s="0"/>
      <c r="FI3643" s="0"/>
      <c r="FJ3643" s="0"/>
      <c r="FK3643" s="0"/>
      <c r="FL3643" s="0"/>
      <c r="FM3643" s="0"/>
      <c r="FN3643" s="0"/>
      <c r="FO3643" s="0"/>
      <c r="FP3643" s="0"/>
      <c r="FQ3643" s="0"/>
      <c r="FR3643" s="0"/>
      <c r="FS3643" s="0"/>
      <c r="FT3643" s="0"/>
      <c r="FU3643" s="0"/>
      <c r="FV3643" s="0"/>
      <c r="FW3643" s="0"/>
      <c r="FX3643" s="0"/>
      <c r="FY3643" s="0"/>
      <c r="FZ3643" s="0"/>
      <c r="GA3643" s="0"/>
      <c r="GB3643" s="0"/>
      <c r="GC3643" s="0"/>
      <c r="GD3643" s="0"/>
      <c r="GE3643" s="0"/>
      <c r="GF3643" s="0"/>
      <c r="GG3643" s="0"/>
      <c r="GH3643" s="0"/>
      <c r="GI3643" s="0"/>
      <c r="GJ3643" s="0"/>
      <c r="GK3643" s="0"/>
      <c r="GL3643" s="0"/>
      <c r="GM3643" s="0"/>
      <c r="GN3643" s="0"/>
      <c r="GO3643" s="0"/>
      <c r="GP3643" s="0"/>
      <c r="GQ3643" s="0"/>
      <c r="GR3643" s="0"/>
      <c r="GS3643" s="0"/>
      <c r="GT3643" s="0"/>
      <c r="GU3643" s="0"/>
      <c r="GV3643" s="0"/>
      <c r="GW3643" s="0"/>
      <c r="GX3643" s="0"/>
      <c r="GY3643" s="0"/>
      <c r="GZ3643" s="0"/>
      <c r="HA3643" s="0"/>
      <c r="HB3643" s="0"/>
      <c r="HC3643" s="0"/>
      <c r="HD3643" s="0"/>
      <c r="HE3643" s="0"/>
      <c r="HF3643" s="0"/>
      <c r="HG3643" s="0"/>
      <c r="HH3643" s="0"/>
      <c r="HI3643" s="0"/>
      <c r="HJ3643" s="0"/>
      <c r="HK3643" s="0"/>
      <c r="HL3643" s="0"/>
      <c r="HM3643" s="0"/>
      <c r="HN3643" s="0"/>
      <c r="HO3643" s="0"/>
      <c r="HP3643" s="0"/>
      <c r="HQ3643" s="0"/>
      <c r="HR3643" s="0"/>
      <c r="HS3643" s="0"/>
      <c r="HT3643" s="0"/>
      <c r="HU3643" s="0"/>
      <c r="HV3643" s="0"/>
      <c r="HW3643" s="0"/>
      <c r="HX3643" s="0"/>
      <c r="HY3643" s="0"/>
      <c r="HZ3643" s="0"/>
      <c r="IA3643" s="0"/>
      <c r="IB3643" s="0"/>
      <c r="IC3643" s="0"/>
      <c r="ID3643" s="0"/>
      <c r="IE3643" s="0"/>
      <c r="IF3643" s="0"/>
      <c r="IG3643" s="0"/>
      <c r="IH3643" s="0"/>
      <c r="II3643" s="0"/>
      <c r="IJ3643" s="0"/>
      <c r="IK3643" s="0"/>
      <c r="IL3643" s="0"/>
      <c r="IM3643" s="0"/>
      <c r="IN3643" s="0"/>
      <c r="IO3643" s="0"/>
      <c r="IP3643" s="0"/>
      <c r="IQ3643" s="0"/>
      <c r="IR3643" s="0"/>
      <c r="IS3643" s="0"/>
      <c r="IT3643" s="0"/>
      <c r="IU3643" s="0"/>
      <c r="IV3643" s="0"/>
      <c r="IW3643" s="0"/>
      <c r="IX3643" s="0"/>
      <c r="IY3643" s="0"/>
      <c r="IZ3643" s="0"/>
      <c r="AMH3643" s="13"/>
    </row>
    <row r="3644" customFormat="false" ht="13.8" hidden="false" customHeight="false" outlineLevel="0" collapsed="false">
      <c r="A3644" s="27" t="n">
        <v>40601145</v>
      </c>
      <c r="B3644" s="28" t="s">
        <v>3674</v>
      </c>
      <c r="C3644" s="29"/>
      <c r="D3644" s="29"/>
      <c r="E3644" s="27" t="s">
        <v>39</v>
      </c>
      <c r="F3644" s="19" t="n">
        <f aca="false">IF(C3644="",VLOOKUP(E3644,'PORTE E UCO'!$A$5:$D$46,4,0),VLOOKUP(E3644,'PORTE E UCO'!$A$5:$D$46,4,0)*C3644)</f>
        <v>52.984668</v>
      </c>
      <c r="G3644" s="30" t="n">
        <v>1.5</v>
      </c>
      <c r="H3644" s="21" t="n">
        <f aca="false">G3644*$R$2</f>
        <v>29.510448</v>
      </c>
      <c r="I3644" s="27" t="n">
        <v>0</v>
      </c>
      <c r="J3644" s="22" t="str">
        <f aca="false">IF(I3644&gt;=1,F3644*$J$2,"")</f>
        <v/>
      </c>
      <c r="K3644" s="22" t="str">
        <f aca="false">IF(I3644&gt;=2,F3644*$K$2,"")</f>
        <v/>
      </c>
      <c r="L3644" s="22" t="str">
        <f aca="false">IF(I3644&gt;=3,F3644*$L$2,"")</f>
        <v/>
      </c>
      <c r="M3644" s="22" t="str">
        <f aca="false">IF(I3644&gt;=4,F3644*$M$2,"")</f>
        <v/>
      </c>
      <c r="N3644" s="27" t="n">
        <v>0</v>
      </c>
      <c r="O3644" s="27" t="n">
        <v>0</v>
      </c>
      <c r="P3644" s="31" t="n">
        <v>0</v>
      </c>
      <c r="Q3644" s="32"/>
      <c r="R3644" s="38"/>
      <c r="S3644" s="25" t="n">
        <f aca="false">SUM(F3644,H3644,J3644,K3644,L3644,M3644)</f>
        <v>82.495116</v>
      </c>
      <c r="T3644" s="25" t="n">
        <f aca="false">SUM(F3644,H3644,J3644,K3644,L3644,M3644,Q3644)</f>
        <v>82.495116</v>
      </c>
      <c r="U3644" s="0"/>
      <c r="V3644" s="0"/>
      <c r="W3644" s="0"/>
      <c r="X3644" s="0"/>
      <c r="Y3644" s="0"/>
      <c r="Z3644" s="0"/>
      <c r="AA3644" s="0"/>
      <c r="AB3644" s="0"/>
      <c r="AC3644" s="0"/>
      <c r="AD3644" s="0"/>
      <c r="AE3644" s="0"/>
      <c r="AF3644" s="0"/>
      <c r="AG3644" s="0"/>
      <c r="AH3644" s="0"/>
      <c r="AI3644" s="0"/>
      <c r="AJ3644" s="0"/>
      <c r="AK3644" s="0"/>
      <c r="AL3644" s="0"/>
      <c r="AM3644" s="0"/>
      <c r="AN3644" s="0"/>
      <c r="AO3644" s="0"/>
      <c r="AP3644" s="0"/>
      <c r="AQ3644" s="0"/>
      <c r="AR3644" s="0"/>
      <c r="AS3644" s="0"/>
      <c r="AT3644" s="0"/>
      <c r="AU3644" s="0"/>
      <c r="AV3644" s="0"/>
      <c r="AW3644" s="0"/>
      <c r="AX3644" s="0"/>
      <c r="AY3644" s="0"/>
      <c r="AZ3644" s="0"/>
      <c r="BA3644" s="0"/>
      <c r="BB3644" s="0"/>
      <c r="BC3644" s="0"/>
      <c r="BD3644" s="0"/>
      <c r="BE3644" s="0"/>
      <c r="BF3644" s="0"/>
      <c r="BG3644" s="0"/>
      <c r="BH3644" s="0"/>
      <c r="BI3644" s="0"/>
      <c r="BJ3644" s="0"/>
      <c r="BK3644" s="0"/>
      <c r="BL3644" s="0"/>
      <c r="BM3644" s="0"/>
      <c r="BN3644" s="0"/>
      <c r="BO3644" s="0"/>
      <c r="BP3644" s="0"/>
      <c r="BQ3644" s="0"/>
      <c r="BR3644" s="0"/>
      <c r="BS3644" s="0"/>
      <c r="BT3644" s="0"/>
      <c r="BU3644" s="0"/>
      <c r="BV3644" s="0"/>
      <c r="BW3644" s="0"/>
      <c r="BX3644" s="0"/>
      <c r="BY3644" s="0"/>
      <c r="BZ3644" s="0"/>
      <c r="CA3644" s="0"/>
      <c r="CB3644" s="0"/>
      <c r="CC3644" s="0"/>
      <c r="CD3644" s="0"/>
      <c r="CE3644" s="0"/>
      <c r="CF3644" s="0"/>
      <c r="CG3644" s="0"/>
      <c r="CH3644" s="0"/>
      <c r="CI3644" s="0"/>
      <c r="CJ3644" s="0"/>
      <c r="CK3644" s="0"/>
      <c r="CL3644" s="0"/>
      <c r="CM3644" s="0"/>
      <c r="CN3644" s="0"/>
      <c r="CO3644" s="0"/>
      <c r="CP3644" s="0"/>
      <c r="CQ3644" s="0"/>
      <c r="CR3644" s="0"/>
      <c r="CS3644" s="0"/>
      <c r="CT3644" s="0"/>
      <c r="CU3644" s="0"/>
      <c r="CV3644" s="0"/>
      <c r="CW3644" s="0"/>
      <c r="CX3644" s="0"/>
      <c r="CY3644" s="0"/>
      <c r="CZ3644" s="0"/>
      <c r="DA3644" s="0"/>
      <c r="DB3644" s="0"/>
      <c r="DC3644" s="0"/>
      <c r="DD3644" s="0"/>
      <c r="DE3644" s="0"/>
      <c r="DF3644" s="0"/>
      <c r="DG3644" s="0"/>
      <c r="DH3644" s="0"/>
      <c r="DI3644" s="0"/>
      <c r="DJ3644" s="0"/>
      <c r="DK3644" s="0"/>
      <c r="DL3644" s="0"/>
      <c r="DM3644" s="0"/>
      <c r="DN3644" s="0"/>
      <c r="DO3644" s="0"/>
      <c r="DP3644" s="0"/>
      <c r="DQ3644" s="0"/>
      <c r="DR3644" s="0"/>
      <c r="DS3644" s="0"/>
      <c r="DT3644" s="0"/>
      <c r="DU3644" s="0"/>
      <c r="DV3644" s="0"/>
      <c r="DW3644" s="0"/>
      <c r="DX3644" s="0"/>
      <c r="DY3644" s="0"/>
      <c r="DZ3644" s="0"/>
      <c r="EA3644" s="0"/>
      <c r="EB3644" s="0"/>
      <c r="EC3644" s="0"/>
      <c r="ED3644" s="0"/>
      <c r="EE3644" s="0"/>
      <c r="EF3644" s="0"/>
      <c r="EG3644" s="0"/>
      <c r="EH3644" s="0"/>
      <c r="EI3644" s="0"/>
      <c r="EJ3644" s="0"/>
      <c r="EK3644" s="0"/>
      <c r="EL3644" s="0"/>
      <c r="EM3644" s="0"/>
      <c r="EN3644" s="0"/>
      <c r="EO3644" s="0"/>
      <c r="EP3644" s="0"/>
      <c r="EQ3644" s="0"/>
      <c r="ER3644" s="0"/>
      <c r="ES3644" s="0"/>
      <c r="ET3644" s="0"/>
      <c r="EU3644" s="0"/>
      <c r="EV3644" s="0"/>
      <c r="EW3644" s="0"/>
      <c r="EX3644" s="0"/>
      <c r="EY3644" s="0"/>
      <c r="EZ3644" s="0"/>
      <c r="FA3644" s="0"/>
      <c r="FB3644" s="0"/>
      <c r="FC3644" s="0"/>
      <c r="FD3644" s="0"/>
      <c r="FE3644" s="0"/>
      <c r="FF3644" s="0"/>
      <c r="FG3644" s="0"/>
      <c r="FH3644" s="0"/>
      <c r="FI3644" s="0"/>
      <c r="FJ3644" s="0"/>
      <c r="FK3644" s="0"/>
      <c r="FL3644" s="0"/>
      <c r="FM3644" s="0"/>
      <c r="FN3644" s="0"/>
      <c r="FO3644" s="0"/>
      <c r="FP3644" s="0"/>
      <c r="FQ3644" s="0"/>
      <c r="FR3644" s="0"/>
      <c r="FS3644" s="0"/>
      <c r="FT3644" s="0"/>
      <c r="FU3644" s="0"/>
      <c r="FV3644" s="0"/>
      <c r="FW3644" s="0"/>
      <c r="FX3644" s="0"/>
      <c r="FY3644" s="0"/>
      <c r="FZ3644" s="0"/>
      <c r="GA3644" s="0"/>
      <c r="GB3644" s="0"/>
      <c r="GC3644" s="0"/>
      <c r="GD3644" s="0"/>
      <c r="GE3644" s="0"/>
      <c r="GF3644" s="0"/>
      <c r="GG3644" s="0"/>
      <c r="GH3644" s="0"/>
      <c r="GI3644" s="0"/>
      <c r="GJ3644" s="0"/>
      <c r="GK3644" s="0"/>
      <c r="GL3644" s="0"/>
      <c r="GM3644" s="0"/>
      <c r="GN3644" s="0"/>
      <c r="GO3644" s="0"/>
      <c r="GP3644" s="0"/>
      <c r="GQ3644" s="0"/>
      <c r="GR3644" s="0"/>
      <c r="GS3644" s="0"/>
      <c r="GT3644" s="0"/>
      <c r="GU3644" s="0"/>
      <c r="GV3644" s="0"/>
      <c r="GW3644" s="0"/>
      <c r="GX3644" s="0"/>
      <c r="GY3644" s="0"/>
      <c r="GZ3644" s="0"/>
      <c r="HA3644" s="0"/>
      <c r="HB3644" s="0"/>
      <c r="HC3644" s="0"/>
      <c r="HD3644" s="0"/>
      <c r="HE3644" s="0"/>
      <c r="HF3644" s="0"/>
      <c r="HG3644" s="0"/>
      <c r="HH3644" s="0"/>
      <c r="HI3644" s="0"/>
      <c r="HJ3644" s="0"/>
      <c r="HK3644" s="0"/>
      <c r="HL3644" s="0"/>
      <c r="HM3644" s="0"/>
      <c r="HN3644" s="0"/>
      <c r="HO3644" s="0"/>
      <c r="HP3644" s="0"/>
      <c r="HQ3644" s="0"/>
      <c r="HR3644" s="0"/>
      <c r="HS3644" s="0"/>
      <c r="HT3644" s="0"/>
      <c r="HU3644" s="0"/>
      <c r="HV3644" s="0"/>
      <c r="HW3644" s="0"/>
      <c r="HX3644" s="0"/>
      <c r="HY3644" s="0"/>
      <c r="HZ3644" s="0"/>
      <c r="IA3644" s="0"/>
      <c r="IB3644" s="0"/>
      <c r="IC3644" s="0"/>
      <c r="ID3644" s="0"/>
      <c r="IE3644" s="0"/>
      <c r="IF3644" s="0"/>
      <c r="IG3644" s="0"/>
      <c r="IH3644" s="0"/>
      <c r="II3644" s="0"/>
      <c r="IJ3644" s="0"/>
      <c r="IK3644" s="0"/>
      <c r="IL3644" s="0"/>
      <c r="IM3644" s="0"/>
      <c r="IN3644" s="0"/>
      <c r="IO3644" s="0"/>
      <c r="IP3644" s="0"/>
      <c r="IQ3644" s="0"/>
      <c r="IR3644" s="0"/>
      <c r="IS3644" s="0"/>
      <c r="IT3644" s="0"/>
      <c r="IU3644" s="0"/>
      <c r="IV3644" s="0"/>
      <c r="IW3644" s="0"/>
      <c r="IX3644" s="0"/>
      <c r="IY3644" s="0"/>
      <c r="IZ3644" s="0"/>
      <c r="AMH3644" s="13"/>
    </row>
    <row r="3645" customFormat="false" ht="14.95" hidden="false" customHeight="false" outlineLevel="0" collapsed="false">
      <c r="A3645" s="16" t="n">
        <v>40601307</v>
      </c>
      <c r="B3645" s="17" t="s">
        <v>3675</v>
      </c>
      <c r="C3645" s="18"/>
      <c r="D3645" s="18"/>
      <c r="E3645" s="16" t="s">
        <v>50</v>
      </c>
      <c r="F3645" s="19" t="n">
        <f aca="false">IF(C3645="",VLOOKUP(E3645,'PORTE E UCO'!$A$5:$D$46,4,0),VLOOKUP(E3645,'PORTE E UCO'!$A$5:$D$46,4,0)*C3645)</f>
        <v>17.661556</v>
      </c>
      <c r="G3645" s="20" t="n">
        <v>8.05</v>
      </c>
      <c r="H3645" s="21" t="n">
        <f aca="false">G3645*$R$2</f>
        <v>158.3727376</v>
      </c>
      <c r="I3645" s="16" t="n">
        <v>0</v>
      </c>
      <c r="J3645" s="22" t="str">
        <f aca="false">IF(I3645&gt;=1,F3645*$J$2,"")</f>
        <v/>
      </c>
      <c r="K3645" s="22" t="str">
        <f aca="false">IF(I3645&gt;=2,F3645*$K$2,"")</f>
        <v/>
      </c>
      <c r="L3645" s="22" t="str">
        <f aca="false">IF(I3645&gt;=3,F3645*$L$2,"")</f>
        <v/>
      </c>
      <c r="M3645" s="22" t="str">
        <f aca="false">IF(I3645&gt;=4,F3645*$M$2,"")</f>
        <v/>
      </c>
      <c r="N3645" s="16" t="n">
        <v>0</v>
      </c>
      <c r="O3645" s="16" t="n">
        <v>0</v>
      </c>
      <c r="P3645" s="23" t="n">
        <v>0</v>
      </c>
      <c r="Q3645" s="22"/>
      <c r="R3645" s="38"/>
      <c r="S3645" s="25" t="n">
        <f aca="false">SUM(F3645,H3645,J3645,K3645,L3645,M3645)</f>
        <v>176.0342936</v>
      </c>
      <c r="T3645" s="25" t="n">
        <f aca="false">SUM(F3645,H3645,J3645,K3645,L3645,M3645,Q3645)</f>
        <v>176.0342936</v>
      </c>
      <c r="U3645" s="0"/>
      <c r="V3645" s="0"/>
      <c r="W3645" s="0"/>
      <c r="X3645" s="0"/>
      <c r="Y3645" s="0"/>
      <c r="Z3645" s="0"/>
      <c r="AA3645" s="0"/>
      <c r="AB3645" s="0"/>
      <c r="AC3645" s="0"/>
      <c r="AD3645" s="0"/>
      <c r="AE3645" s="0"/>
      <c r="AF3645" s="0"/>
      <c r="AG3645" s="0"/>
      <c r="AH3645" s="0"/>
      <c r="AI3645" s="0"/>
      <c r="AJ3645" s="0"/>
      <c r="AK3645" s="0"/>
      <c r="AL3645" s="0"/>
      <c r="AM3645" s="0"/>
      <c r="AN3645" s="0"/>
      <c r="AO3645" s="0"/>
      <c r="AP3645" s="0"/>
      <c r="AQ3645" s="0"/>
      <c r="AR3645" s="0"/>
      <c r="AS3645" s="0"/>
      <c r="AT3645" s="0"/>
      <c r="AU3645" s="0"/>
      <c r="AV3645" s="0"/>
      <c r="AW3645" s="0"/>
      <c r="AX3645" s="0"/>
      <c r="AY3645" s="0"/>
      <c r="AZ3645" s="0"/>
      <c r="BA3645" s="0"/>
      <c r="BB3645" s="0"/>
      <c r="BC3645" s="0"/>
      <c r="BD3645" s="0"/>
      <c r="BE3645" s="0"/>
      <c r="BF3645" s="0"/>
      <c r="BG3645" s="0"/>
      <c r="BH3645" s="0"/>
      <c r="BI3645" s="0"/>
      <c r="BJ3645" s="0"/>
      <c r="BK3645" s="0"/>
      <c r="BL3645" s="0"/>
      <c r="BM3645" s="0"/>
      <c r="BN3645" s="0"/>
      <c r="BO3645" s="0"/>
      <c r="BP3645" s="0"/>
      <c r="BQ3645" s="0"/>
      <c r="BR3645" s="0"/>
      <c r="BS3645" s="0"/>
      <c r="BT3645" s="0"/>
      <c r="BU3645" s="0"/>
      <c r="BV3645" s="0"/>
      <c r="BW3645" s="0"/>
      <c r="BX3645" s="0"/>
      <c r="BY3645" s="0"/>
      <c r="BZ3645" s="0"/>
      <c r="CA3645" s="0"/>
      <c r="CB3645" s="0"/>
      <c r="CC3645" s="0"/>
      <c r="CD3645" s="0"/>
      <c r="CE3645" s="0"/>
      <c r="CF3645" s="0"/>
      <c r="CG3645" s="0"/>
      <c r="CH3645" s="0"/>
      <c r="CI3645" s="0"/>
      <c r="CJ3645" s="0"/>
      <c r="CK3645" s="0"/>
      <c r="CL3645" s="0"/>
      <c r="CM3645" s="0"/>
      <c r="CN3645" s="0"/>
      <c r="CO3645" s="0"/>
      <c r="CP3645" s="0"/>
      <c r="CQ3645" s="0"/>
      <c r="CR3645" s="0"/>
      <c r="CS3645" s="0"/>
      <c r="CT3645" s="0"/>
      <c r="CU3645" s="0"/>
      <c r="CV3645" s="0"/>
      <c r="CW3645" s="0"/>
      <c r="CX3645" s="0"/>
      <c r="CY3645" s="0"/>
      <c r="CZ3645" s="0"/>
      <c r="DA3645" s="0"/>
      <c r="DB3645" s="0"/>
      <c r="DC3645" s="0"/>
      <c r="DD3645" s="0"/>
      <c r="DE3645" s="0"/>
      <c r="DF3645" s="0"/>
      <c r="DG3645" s="0"/>
      <c r="DH3645" s="0"/>
      <c r="DI3645" s="0"/>
      <c r="DJ3645" s="0"/>
      <c r="DK3645" s="0"/>
      <c r="DL3645" s="0"/>
      <c r="DM3645" s="0"/>
      <c r="DN3645" s="0"/>
      <c r="DO3645" s="0"/>
      <c r="DP3645" s="0"/>
      <c r="DQ3645" s="0"/>
      <c r="DR3645" s="0"/>
      <c r="DS3645" s="0"/>
      <c r="DT3645" s="0"/>
      <c r="DU3645" s="0"/>
      <c r="DV3645" s="0"/>
      <c r="DW3645" s="0"/>
      <c r="DX3645" s="0"/>
      <c r="DY3645" s="0"/>
      <c r="DZ3645" s="0"/>
      <c r="EA3645" s="0"/>
      <c r="EB3645" s="0"/>
      <c r="EC3645" s="0"/>
      <c r="ED3645" s="0"/>
      <c r="EE3645" s="0"/>
      <c r="EF3645" s="0"/>
      <c r="EG3645" s="0"/>
      <c r="EH3645" s="0"/>
      <c r="EI3645" s="0"/>
      <c r="EJ3645" s="0"/>
      <c r="EK3645" s="0"/>
      <c r="EL3645" s="0"/>
      <c r="EM3645" s="0"/>
      <c r="EN3645" s="0"/>
      <c r="EO3645" s="0"/>
      <c r="EP3645" s="0"/>
      <c r="EQ3645" s="0"/>
      <c r="ER3645" s="0"/>
      <c r="ES3645" s="0"/>
      <c r="ET3645" s="0"/>
      <c r="EU3645" s="0"/>
      <c r="EV3645" s="0"/>
      <c r="EW3645" s="0"/>
      <c r="EX3645" s="0"/>
      <c r="EY3645" s="0"/>
      <c r="EZ3645" s="0"/>
      <c r="FA3645" s="0"/>
      <c r="FB3645" s="0"/>
      <c r="FC3645" s="0"/>
      <c r="FD3645" s="0"/>
      <c r="FE3645" s="0"/>
      <c r="FF3645" s="0"/>
      <c r="FG3645" s="0"/>
      <c r="FH3645" s="0"/>
      <c r="FI3645" s="0"/>
      <c r="FJ3645" s="0"/>
      <c r="FK3645" s="0"/>
      <c r="FL3645" s="0"/>
      <c r="FM3645" s="0"/>
      <c r="FN3645" s="0"/>
      <c r="FO3645" s="0"/>
      <c r="FP3645" s="0"/>
      <c r="FQ3645" s="0"/>
      <c r="FR3645" s="0"/>
      <c r="FS3645" s="0"/>
      <c r="FT3645" s="0"/>
      <c r="FU3645" s="0"/>
      <c r="FV3645" s="0"/>
      <c r="FW3645" s="0"/>
      <c r="FX3645" s="0"/>
      <c r="FY3645" s="0"/>
      <c r="FZ3645" s="0"/>
      <c r="GA3645" s="0"/>
      <c r="GB3645" s="0"/>
      <c r="GC3645" s="0"/>
      <c r="GD3645" s="0"/>
      <c r="GE3645" s="0"/>
      <c r="GF3645" s="0"/>
      <c r="GG3645" s="0"/>
      <c r="GH3645" s="0"/>
      <c r="GI3645" s="0"/>
      <c r="GJ3645" s="0"/>
      <c r="GK3645" s="0"/>
      <c r="GL3645" s="0"/>
      <c r="GM3645" s="0"/>
      <c r="GN3645" s="0"/>
      <c r="GO3645" s="0"/>
      <c r="GP3645" s="0"/>
      <c r="GQ3645" s="0"/>
      <c r="GR3645" s="0"/>
      <c r="GS3645" s="0"/>
      <c r="GT3645" s="0"/>
      <c r="GU3645" s="0"/>
      <c r="GV3645" s="0"/>
      <c r="GW3645" s="0"/>
      <c r="GX3645" s="0"/>
      <c r="GY3645" s="0"/>
      <c r="GZ3645" s="0"/>
      <c r="HA3645" s="0"/>
      <c r="HB3645" s="0"/>
      <c r="HC3645" s="0"/>
      <c r="HD3645" s="0"/>
      <c r="HE3645" s="0"/>
      <c r="HF3645" s="0"/>
      <c r="HG3645" s="0"/>
      <c r="HH3645" s="0"/>
      <c r="HI3645" s="0"/>
      <c r="HJ3645" s="0"/>
      <c r="HK3645" s="0"/>
      <c r="HL3645" s="0"/>
      <c r="HM3645" s="0"/>
      <c r="HN3645" s="0"/>
      <c r="HO3645" s="0"/>
      <c r="HP3645" s="0"/>
      <c r="HQ3645" s="0"/>
      <c r="HR3645" s="0"/>
      <c r="HS3645" s="0"/>
      <c r="HT3645" s="0"/>
      <c r="HU3645" s="0"/>
      <c r="HV3645" s="0"/>
      <c r="HW3645" s="0"/>
      <c r="HX3645" s="0"/>
      <c r="HY3645" s="0"/>
      <c r="HZ3645" s="0"/>
      <c r="IA3645" s="0"/>
      <c r="IB3645" s="0"/>
      <c r="IC3645" s="0"/>
      <c r="ID3645" s="0"/>
      <c r="IE3645" s="0"/>
      <c r="IF3645" s="0"/>
      <c r="IG3645" s="0"/>
      <c r="IH3645" s="0"/>
      <c r="II3645" s="0"/>
      <c r="IJ3645" s="0"/>
      <c r="IK3645" s="0"/>
      <c r="IL3645" s="0"/>
      <c r="IM3645" s="0"/>
      <c r="IN3645" s="0"/>
      <c r="IO3645" s="0"/>
      <c r="IP3645" s="0"/>
      <c r="IQ3645" s="0"/>
      <c r="IR3645" s="0"/>
      <c r="IS3645" s="0"/>
      <c r="IT3645" s="0"/>
      <c r="IU3645" s="0"/>
      <c r="IV3645" s="0"/>
      <c r="IW3645" s="0"/>
      <c r="IX3645" s="0"/>
      <c r="IY3645" s="0"/>
      <c r="IZ3645" s="0"/>
      <c r="AMH3645" s="13"/>
    </row>
    <row r="3646" customFormat="false" ht="13.8" hidden="false" customHeight="false" outlineLevel="0" collapsed="false">
      <c r="A3646" s="27" t="n">
        <v>40601315</v>
      </c>
      <c r="B3646" s="28" t="s">
        <v>3676</v>
      </c>
      <c r="C3646" s="29"/>
      <c r="D3646" s="29"/>
      <c r="E3646" s="27" t="s">
        <v>26</v>
      </c>
      <c r="F3646" s="19" t="n">
        <f aca="false">IF(C3646="",VLOOKUP(E3646,'PORTE E UCO'!$A$5:$D$46,4,0),VLOOKUP(E3646,'PORTE E UCO'!$A$5:$D$46,4,0)*C3646)</f>
        <v>324.442174</v>
      </c>
      <c r="G3646" s="30" t="n">
        <v>27</v>
      </c>
      <c r="H3646" s="21" t="n">
        <f aca="false">G3646*$R$2</f>
        <v>531.188064</v>
      </c>
      <c r="I3646" s="27" t="n">
        <v>0</v>
      </c>
      <c r="J3646" s="22" t="str">
        <f aca="false">IF(I3646&gt;=1,F3646*$J$2,"")</f>
        <v/>
      </c>
      <c r="K3646" s="22" t="str">
        <f aca="false">IF(I3646&gt;=2,F3646*$K$2,"")</f>
        <v/>
      </c>
      <c r="L3646" s="22" t="str">
        <f aca="false">IF(I3646&gt;=3,F3646*$L$2,"")</f>
        <v/>
      </c>
      <c r="M3646" s="22" t="str">
        <f aca="false">IF(I3646&gt;=4,F3646*$M$2,"")</f>
        <v/>
      </c>
      <c r="N3646" s="27" t="n">
        <v>0</v>
      </c>
      <c r="O3646" s="27" t="n">
        <v>0</v>
      </c>
      <c r="P3646" s="31" t="n">
        <v>0</v>
      </c>
      <c r="Q3646" s="32"/>
      <c r="R3646" s="38"/>
      <c r="S3646" s="25" t="n">
        <f aca="false">SUM(F3646,H3646,J3646,K3646,L3646,M3646)</f>
        <v>855.630238</v>
      </c>
      <c r="T3646" s="25" t="n">
        <f aca="false">SUM(F3646,H3646,J3646,K3646,L3646,M3646,Q3646)</f>
        <v>855.630238</v>
      </c>
      <c r="U3646" s="0"/>
      <c r="V3646" s="0"/>
      <c r="W3646" s="0"/>
      <c r="X3646" s="0"/>
      <c r="Y3646" s="0"/>
      <c r="Z3646" s="0"/>
      <c r="AA3646" s="0"/>
      <c r="AB3646" s="0"/>
      <c r="AC3646" s="0"/>
      <c r="AD3646" s="0"/>
      <c r="AE3646" s="0"/>
      <c r="AF3646" s="0"/>
      <c r="AG3646" s="0"/>
      <c r="AH3646" s="0"/>
      <c r="AI3646" s="0"/>
      <c r="AJ3646" s="0"/>
      <c r="AK3646" s="0"/>
      <c r="AL3646" s="0"/>
      <c r="AM3646" s="0"/>
      <c r="AN3646" s="0"/>
      <c r="AO3646" s="0"/>
      <c r="AP3646" s="0"/>
      <c r="AQ3646" s="0"/>
      <c r="AR3646" s="0"/>
      <c r="AS3646" s="0"/>
      <c r="AT3646" s="0"/>
      <c r="AU3646" s="0"/>
      <c r="AV3646" s="0"/>
      <c r="AW3646" s="0"/>
      <c r="AX3646" s="0"/>
      <c r="AY3646" s="0"/>
      <c r="AZ3646" s="0"/>
      <c r="BA3646" s="0"/>
      <c r="BB3646" s="0"/>
      <c r="BC3646" s="0"/>
      <c r="BD3646" s="0"/>
      <c r="BE3646" s="0"/>
      <c r="BF3646" s="0"/>
      <c r="BG3646" s="0"/>
      <c r="BH3646" s="0"/>
      <c r="BI3646" s="0"/>
      <c r="BJ3646" s="0"/>
      <c r="BK3646" s="0"/>
      <c r="BL3646" s="0"/>
      <c r="BM3646" s="0"/>
      <c r="BN3646" s="0"/>
      <c r="BO3646" s="0"/>
      <c r="BP3646" s="0"/>
      <c r="BQ3646" s="0"/>
      <c r="BR3646" s="0"/>
      <c r="BS3646" s="0"/>
      <c r="BT3646" s="0"/>
      <c r="BU3646" s="0"/>
      <c r="BV3646" s="0"/>
      <c r="BW3646" s="0"/>
      <c r="BX3646" s="0"/>
      <c r="BY3646" s="0"/>
      <c r="BZ3646" s="0"/>
      <c r="CA3646" s="0"/>
      <c r="CB3646" s="0"/>
      <c r="CC3646" s="0"/>
      <c r="CD3646" s="0"/>
      <c r="CE3646" s="0"/>
      <c r="CF3646" s="0"/>
      <c r="CG3646" s="0"/>
      <c r="CH3646" s="0"/>
      <c r="CI3646" s="0"/>
      <c r="CJ3646" s="0"/>
      <c r="CK3646" s="0"/>
      <c r="CL3646" s="0"/>
      <c r="CM3646" s="0"/>
      <c r="CN3646" s="0"/>
      <c r="CO3646" s="0"/>
      <c r="CP3646" s="0"/>
      <c r="CQ3646" s="0"/>
      <c r="CR3646" s="0"/>
      <c r="CS3646" s="0"/>
      <c r="CT3646" s="0"/>
      <c r="CU3646" s="0"/>
      <c r="CV3646" s="0"/>
      <c r="CW3646" s="0"/>
      <c r="CX3646" s="0"/>
      <c r="CY3646" s="0"/>
      <c r="CZ3646" s="0"/>
      <c r="DA3646" s="0"/>
      <c r="DB3646" s="0"/>
      <c r="DC3646" s="0"/>
      <c r="DD3646" s="0"/>
      <c r="DE3646" s="0"/>
      <c r="DF3646" s="0"/>
      <c r="DG3646" s="0"/>
      <c r="DH3646" s="0"/>
      <c r="DI3646" s="0"/>
      <c r="DJ3646" s="0"/>
      <c r="DK3646" s="0"/>
      <c r="DL3646" s="0"/>
      <c r="DM3646" s="0"/>
      <c r="DN3646" s="0"/>
      <c r="DO3646" s="0"/>
      <c r="DP3646" s="0"/>
      <c r="DQ3646" s="0"/>
      <c r="DR3646" s="0"/>
      <c r="DS3646" s="0"/>
      <c r="DT3646" s="0"/>
      <c r="DU3646" s="0"/>
      <c r="DV3646" s="0"/>
      <c r="DW3646" s="0"/>
      <c r="DX3646" s="0"/>
      <c r="DY3646" s="0"/>
      <c r="DZ3646" s="0"/>
      <c r="EA3646" s="0"/>
      <c r="EB3646" s="0"/>
      <c r="EC3646" s="0"/>
      <c r="ED3646" s="0"/>
      <c r="EE3646" s="0"/>
      <c r="EF3646" s="0"/>
      <c r="EG3646" s="0"/>
      <c r="EH3646" s="0"/>
      <c r="EI3646" s="0"/>
      <c r="EJ3646" s="0"/>
      <c r="EK3646" s="0"/>
      <c r="EL3646" s="0"/>
      <c r="EM3646" s="0"/>
      <c r="EN3646" s="0"/>
      <c r="EO3646" s="0"/>
      <c r="EP3646" s="0"/>
      <c r="EQ3646" s="0"/>
      <c r="ER3646" s="0"/>
      <c r="ES3646" s="0"/>
      <c r="ET3646" s="0"/>
      <c r="EU3646" s="0"/>
      <c r="EV3646" s="0"/>
      <c r="EW3646" s="0"/>
      <c r="EX3646" s="0"/>
      <c r="EY3646" s="0"/>
      <c r="EZ3646" s="0"/>
      <c r="FA3646" s="0"/>
      <c r="FB3646" s="0"/>
      <c r="FC3646" s="0"/>
      <c r="FD3646" s="0"/>
      <c r="FE3646" s="0"/>
      <c r="FF3646" s="0"/>
      <c r="FG3646" s="0"/>
      <c r="FH3646" s="0"/>
      <c r="FI3646" s="0"/>
      <c r="FJ3646" s="0"/>
      <c r="FK3646" s="0"/>
      <c r="FL3646" s="0"/>
      <c r="FM3646" s="0"/>
      <c r="FN3646" s="0"/>
      <c r="FO3646" s="0"/>
      <c r="FP3646" s="0"/>
      <c r="FQ3646" s="0"/>
      <c r="FR3646" s="0"/>
      <c r="FS3646" s="0"/>
      <c r="FT3646" s="0"/>
      <c r="FU3646" s="0"/>
      <c r="FV3646" s="0"/>
      <c r="FW3646" s="0"/>
      <c r="FX3646" s="0"/>
      <c r="FY3646" s="0"/>
      <c r="FZ3646" s="0"/>
      <c r="GA3646" s="0"/>
      <c r="GB3646" s="0"/>
      <c r="GC3646" s="0"/>
      <c r="GD3646" s="0"/>
      <c r="GE3646" s="0"/>
      <c r="GF3646" s="0"/>
      <c r="GG3646" s="0"/>
      <c r="GH3646" s="0"/>
      <c r="GI3646" s="0"/>
      <c r="GJ3646" s="0"/>
      <c r="GK3646" s="0"/>
      <c r="GL3646" s="0"/>
      <c r="GM3646" s="0"/>
      <c r="GN3646" s="0"/>
      <c r="GO3646" s="0"/>
      <c r="GP3646" s="0"/>
      <c r="GQ3646" s="0"/>
      <c r="GR3646" s="0"/>
      <c r="GS3646" s="0"/>
      <c r="GT3646" s="0"/>
      <c r="GU3646" s="0"/>
      <c r="GV3646" s="0"/>
      <c r="GW3646" s="0"/>
      <c r="GX3646" s="0"/>
      <c r="GY3646" s="0"/>
      <c r="GZ3646" s="0"/>
      <c r="HA3646" s="0"/>
      <c r="HB3646" s="0"/>
      <c r="HC3646" s="0"/>
      <c r="HD3646" s="0"/>
      <c r="HE3646" s="0"/>
      <c r="HF3646" s="0"/>
      <c r="HG3646" s="0"/>
      <c r="HH3646" s="0"/>
      <c r="HI3646" s="0"/>
      <c r="HJ3646" s="0"/>
      <c r="HK3646" s="0"/>
      <c r="HL3646" s="0"/>
      <c r="HM3646" s="0"/>
      <c r="HN3646" s="0"/>
      <c r="HO3646" s="0"/>
      <c r="HP3646" s="0"/>
      <c r="HQ3646" s="0"/>
      <c r="HR3646" s="0"/>
      <c r="HS3646" s="0"/>
      <c r="HT3646" s="0"/>
      <c r="HU3646" s="0"/>
      <c r="HV3646" s="0"/>
      <c r="HW3646" s="0"/>
      <c r="HX3646" s="0"/>
      <c r="HY3646" s="0"/>
      <c r="HZ3646" s="0"/>
      <c r="IA3646" s="0"/>
      <c r="IB3646" s="0"/>
      <c r="IC3646" s="0"/>
      <c r="ID3646" s="0"/>
      <c r="IE3646" s="0"/>
      <c r="IF3646" s="0"/>
      <c r="IG3646" s="0"/>
      <c r="IH3646" s="0"/>
      <c r="II3646" s="0"/>
      <c r="IJ3646" s="0"/>
      <c r="IK3646" s="0"/>
      <c r="IL3646" s="0"/>
      <c r="IM3646" s="0"/>
      <c r="IN3646" s="0"/>
      <c r="IO3646" s="0"/>
      <c r="IP3646" s="0"/>
      <c r="IQ3646" s="0"/>
      <c r="IR3646" s="0"/>
      <c r="IS3646" s="0"/>
      <c r="IT3646" s="0"/>
      <c r="IU3646" s="0"/>
      <c r="IV3646" s="0"/>
      <c r="IW3646" s="0"/>
      <c r="IX3646" s="0"/>
      <c r="IY3646" s="0"/>
      <c r="IZ3646" s="0"/>
      <c r="AMH3646" s="13"/>
    </row>
    <row r="3647" customFormat="false" ht="13.8" hidden="false" customHeight="false" outlineLevel="0" collapsed="false">
      <c r="A3647" s="16" t="n">
        <v>40601137</v>
      </c>
      <c r="B3647" s="17" t="s">
        <v>3677</v>
      </c>
      <c r="C3647" s="18"/>
      <c r="D3647" s="18"/>
      <c r="E3647" s="16" t="s">
        <v>54</v>
      </c>
      <c r="F3647" s="19" t="n">
        <f aca="false">IF(C3647="",VLOOKUP(E3647,'PORTE E UCO'!$A$5:$D$46,4,0),VLOOKUP(E3647,'PORTE E UCO'!$A$5:$D$46,4,0)*C3647)</f>
        <v>35.31295</v>
      </c>
      <c r="G3647" s="20" t="n">
        <v>1.03</v>
      </c>
      <c r="H3647" s="21" t="n">
        <f aca="false">G3647*$R$2</f>
        <v>20.26384096</v>
      </c>
      <c r="I3647" s="16" t="n">
        <v>0</v>
      </c>
      <c r="J3647" s="22" t="str">
        <f aca="false">IF(I3647&gt;=1,F3647*$J$2,"")</f>
        <v/>
      </c>
      <c r="K3647" s="22" t="str">
        <f aca="false">IF(I3647&gt;=2,F3647*$K$2,"")</f>
        <v/>
      </c>
      <c r="L3647" s="22" t="str">
        <f aca="false">IF(I3647&gt;=3,F3647*$L$2,"")</f>
        <v/>
      </c>
      <c r="M3647" s="22" t="str">
        <f aca="false">IF(I3647&gt;=4,F3647*$M$2,"")</f>
        <v/>
      </c>
      <c r="N3647" s="16" t="n">
        <v>0</v>
      </c>
      <c r="O3647" s="16" t="n">
        <v>0</v>
      </c>
      <c r="P3647" s="23" t="n">
        <v>0</v>
      </c>
      <c r="Q3647" s="22"/>
      <c r="R3647" s="38"/>
      <c r="S3647" s="25" t="n">
        <f aca="false">SUM(F3647,H3647,J3647,K3647,L3647,M3647)</f>
        <v>55.57679096</v>
      </c>
      <c r="T3647" s="25" t="n">
        <f aca="false">SUM(F3647,H3647,J3647,K3647,L3647,M3647,Q3647)</f>
        <v>55.57679096</v>
      </c>
      <c r="U3647" s="0"/>
      <c r="V3647" s="0"/>
      <c r="W3647" s="0"/>
      <c r="X3647" s="0"/>
      <c r="Y3647" s="0"/>
      <c r="Z3647" s="0"/>
      <c r="AA3647" s="0"/>
      <c r="AB3647" s="0"/>
      <c r="AC3647" s="0"/>
      <c r="AD3647" s="0"/>
      <c r="AE3647" s="0"/>
      <c r="AF3647" s="0"/>
      <c r="AG3647" s="0"/>
      <c r="AH3647" s="0"/>
      <c r="AI3647" s="0"/>
      <c r="AJ3647" s="0"/>
      <c r="AK3647" s="0"/>
      <c r="AL3647" s="0"/>
      <c r="AM3647" s="0"/>
      <c r="AN3647" s="0"/>
      <c r="AO3647" s="0"/>
      <c r="AP3647" s="0"/>
      <c r="AQ3647" s="0"/>
      <c r="AR3647" s="0"/>
      <c r="AS3647" s="0"/>
      <c r="AT3647" s="0"/>
      <c r="AU3647" s="0"/>
      <c r="AV3647" s="0"/>
      <c r="AW3647" s="0"/>
      <c r="AX3647" s="0"/>
      <c r="AY3647" s="0"/>
      <c r="AZ3647" s="0"/>
      <c r="BA3647" s="0"/>
      <c r="BB3647" s="0"/>
      <c r="BC3647" s="0"/>
      <c r="BD3647" s="0"/>
      <c r="BE3647" s="0"/>
      <c r="BF3647" s="0"/>
      <c r="BG3647" s="0"/>
      <c r="BH3647" s="0"/>
      <c r="BI3647" s="0"/>
      <c r="BJ3647" s="0"/>
      <c r="BK3647" s="0"/>
      <c r="BL3647" s="0"/>
      <c r="BM3647" s="0"/>
      <c r="BN3647" s="0"/>
      <c r="BO3647" s="0"/>
      <c r="BP3647" s="0"/>
      <c r="BQ3647" s="0"/>
      <c r="BR3647" s="0"/>
      <c r="BS3647" s="0"/>
      <c r="BT3647" s="0"/>
      <c r="BU3647" s="0"/>
      <c r="BV3647" s="0"/>
      <c r="BW3647" s="0"/>
      <c r="BX3647" s="0"/>
      <c r="BY3647" s="0"/>
      <c r="BZ3647" s="0"/>
      <c r="CA3647" s="0"/>
      <c r="CB3647" s="0"/>
      <c r="CC3647" s="0"/>
      <c r="CD3647" s="0"/>
      <c r="CE3647" s="0"/>
      <c r="CF3647" s="0"/>
      <c r="CG3647" s="0"/>
      <c r="CH3647" s="0"/>
      <c r="CI3647" s="0"/>
      <c r="CJ3647" s="0"/>
      <c r="CK3647" s="0"/>
      <c r="CL3647" s="0"/>
      <c r="CM3647" s="0"/>
      <c r="CN3647" s="0"/>
      <c r="CO3647" s="0"/>
      <c r="CP3647" s="0"/>
      <c r="CQ3647" s="0"/>
      <c r="CR3647" s="0"/>
      <c r="CS3647" s="0"/>
      <c r="CT3647" s="0"/>
      <c r="CU3647" s="0"/>
      <c r="CV3647" s="0"/>
      <c r="CW3647" s="0"/>
      <c r="CX3647" s="0"/>
      <c r="CY3647" s="0"/>
      <c r="CZ3647" s="0"/>
      <c r="DA3647" s="0"/>
      <c r="DB3647" s="0"/>
      <c r="DC3647" s="0"/>
      <c r="DD3647" s="0"/>
      <c r="DE3647" s="0"/>
      <c r="DF3647" s="0"/>
      <c r="DG3647" s="0"/>
      <c r="DH3647" s="0"/>
      <c r="DI3647" s="0"/>
      <c r="DJ3647" s="0"/>
      <c r="DK3647" s="0"/>
      <c r="DL3647" s="0"/>
      <c r="DM3647" s="0"/>
      <c r="DN3647" s="0"/>
      <c r="DO3647" s="0"/>
      <c r="DP3647" s="0"/>
      <c r="DQ3647" s="0"/>
      <c r="DR3647" s="0"/>
      <c r="DS3647" s="0"/>
      <c r="DT3647" s="0"/>
      <c r="DU3647" s="0"/>
      <c r="DV3647" s="0"/>
      <c r="DW3647" s="0"/>
      <c r="DX3647" s="0"/>
      <c r="DY3647" s="0"/>
      <c r="DZ3647" s="0"/>
      <c r="EA3647" s="0"/>
      <c r="EB3647" s="0"/>
      <c r="EC3647" s="0"/>
      <c r="ED3647" s="0"/>
      <c r="EE3647" s="0"/>
      <c r="EF3647" s="0"/>
      <c r="EG3647" s="0"/>
      <c r="EH3647" s="0"/>
      <c r="EI3647" s="0"/>
      <c r="EJ3647" s="0"/>
      <c r="EK3647" s="0"/>
      <c r="EL3647" s="0"/>
      <c r="EM3647" s="0"/>
      <c r="EN3647" s="0"/>
      <c r="EO3647" s="0"/>
      <c r="EP3647" s="0"/>
      <c r="EQ3647" s="0"/>
      <c r="ER3647" s="0"/>
      <c r="ES3647" s="0"/>
      <c r="ET3647" s="0"/>
      <c r="EU3647" s="0"/>
      <c r="EV3647" s="0"/>
      <c r="EW3647" s="0"/>
      <c r="EX3647" s="0"/>
      <c r="EY3647" s="0"/>
      <c r="EZ3647" s="0"/>
      <c r="FA3647" s="0"/>
      <c r="FB3647" s="0"/>
      <c r="FC3647" s="0"/>
      <c r="FD3647" s="0"/>
      <c r="FE3647" s="0"/>
      <c r="FF3647" s="0"/>
      <c r="FG3647" s="0"/>
      <c r="FH3647" s="0"/>
      <c r="FI3647" s="0"/>
      <c r="FJ3647" s="0"/>
      <c r="FK3647" s="0"/>
      <c r="FL3647" s="0"/>
      <c r="FM3647" s="0"/>
      <c r="FN3647" s="0"/>
      <c r="FO3647" s="0"/>
      <c r="FP3647" s="0"/>
      <c r="FQ3647" s="0"/>
      <c r="FR3647" s="0"/>
      <c r="FS3647" s="0"/>
      <c r="FT3647" s="0"/>
      <c r="FU3647" s="0"/>
      <c r="FV3647" s="0"/>
      <c r="FW3647" s="0"/>
      <c r="FX3647" s="0"/>
      <c r="FY3647" s="0"/>
      <c r="FZ3647" s="0"/>
      <c r="GA3647" s="0"/>
      <c r="GB3647" s="0"/>
      <c r="GC3647" s="0"/>
      <c r="GD3647" s="0"/>
      <c r="GE3647" s="0"/>
      <c r="GF3647" s="0"/>
      <c r="GG3647" s="0"/>
      <c r="GH3647" s="0"/>
      <c r="GI3647" s="0"/>
      <c r="GJ3647" s="0"/>
      <c r="GK3647" s="0"/>
      <c r="GL3647" s="0"/>
      <c r="GM3647" s="0"/>
      <c r="GN3647" s="0"/>
      <c r="GO3647" s="0"/>
      <c r="GP3647" s="0"/>
      <c r="GQ3647" s="0"/>
      <c r="GR3647" s="0"/>
      <c r="GS3647" s="0"/>
      <c r="GT3647" s="0"/>
      <c r="GU3647" s="0"/>
      <c r="GV3647" s="0"/>
      <c r="GW3647" s="0"/>
      <c r="GX3647" s="0"/>
      <c r="GY3647" s="0"/>
      <c r="GZ3647" s="0"/>
      <c r="HA3647" s="0"/>
      <c r="HB3647" s="0"/>
      <c r="HC3647" s="0"/>
      <c r="HD3647" s="0"/>
      <c r="HE3647" s="0"/>
      <c r="HF3647" s="0"/>
      <c r="HG3647" s="0"/>
      <c r="HH3647" s="0"/>
      <c r="HI3647" s="0"/>
      <c r="HJ3647" s="0"/>
      <c r="HK3647" s="0"/>
      <c r="HL3647" s="0"/>
      <c r="HM3647" s="0"/>
      <c r="HN3647" s="0"/>
      <c r="HO3647" s="0"/>
      <c r="HP3647" s="0"/>
      <c r="HQ3647" s="0"/>
      <c r="HR3647" s="0"/>
      <c r="HS3647" s="0"/>
      <c r="HT3647" s="0"/>
      <c r="HU3647" s="0"/>
      <c r="HV3647" s="0"/>
      <c r="HW3647" s="0"/>
      <c r="HX3647" s="0"/>
      <c r="HY3647" s="0"/>
      <c r="HZ3647" s="0"/>
      <c r="IA3647" s="0"/>
      <c r="IB3647" s="0"/>
      <c r="IC3647" s="0"/>
      <c r="ID3647" s="0"/>
      <c r="IE3647" s="0"/>
      <c r="IF3647" s="0"/>
      <c r="IG3647" s="0"/>
      <c r="IH3647" s="0"/>
      <c r="II3647" s="0"/>
      <c r="IJ3647" s="0"/>
      <c r="IK3647" s="0"/>
      <c r="IL3647" s="0"/>
      <c r="IM3647" s="0"/>
      <c r="IN3647" s="0"/>
      <c r="IO3647" s="0"/>
      <c r="IP3647" s="0"/>
      <c r="IQ3647" s="0"/>
      <c r="IR3647" s="0"/>
      <c r="IS3647" s="0"/>
      <c r="IT3647" s="0"/>
      <c r="IU3647" s="0"/>
      <c r="IV3647" s="0"/>
      <c r="IW3647" s="0"/>
      <c r="IX3647" s="0"/>
      <c r="IY3647" s="0"/>
      <c r="IZ3647" s="0"/>
      <c r="AMH3647" s="13"/>
    </row>
    <row r="3648" customFormat="false" ht="21.65" hidden="false" customHeight="false" outlineLevel="0" collapsed="false">
      <c r="A3648" s="27" t="n">
        <v>40601196</v>
      </c>
      <c r="B3648" s="28" t="s">
        <v>3678</v>
      </c>
      <c r="C3648" s="29"/>
      <c r="D3648" s="29"/>
      <c r="E3648" s="27" t="s">
        <v>17</v>
      </c>
      <c r="F3648" s="19" t="n">
        <f aca="false">IF(C3648="",VLOOKUP(E3648,'PORTE E UCO'!$A$5:$D$46,4,0),VLOOKUP(E3648,'PORTE E UCO'!$A$5:$D$46,4,0)*C3648)</f>
        <v>150.60084</v>
      </c>
      <c r="G3648" s="30" t="n">
        <v>4.5</v>
      </c>
      <c r="H3648" s="21" t="n">
        <f aca="false">G3648*$R$2</f>
        <v>88.531344</v>
      </c>
      <c r="I3648" s="27" t="n">
        <v>0</v>
      </c>
      <c r="J3648" s="22" t="str">
        <f aca="false">IF(I3648&gt;=1,F3648*$J$2,"")</f>
        <v/>
      </c>
      <c r="K3648" s="22" t="str">
        <f aca="false">IF(I3648&gt;=2,F3648*$K$2,"")</f>
        <v/>
      </c>
      <c r="L3648" s="22" t="str">
        <f aca="false">IF(I3648&gt;=3,F3648*$L$2,"")</f>
        <v/>
      </c>
      <c r="M3648" s="22" t="str">
        <f aca="false">IF(I3648&gt;=4,F3648*$M$2,"")</f>
        <v/>
      </c>
      <c r="N3648" s="27" t="n">
        <v>0</v>
      </c>
      <c r="O3648" s="27" t="n">
        <v>0</v>
      </c>
      <c r="P3648" s="31" t="n">
        <v>0</v>
      </c>
      <c r="Q3648" s="32"/>
      <c r="R3648" s="38"/>
      <c r="S3648" s="25" t="n">
        <f aca="false">SUM(F3648,H3648,J3648,K3648,L3648,M3648)</f>
        <v>239.132184</v>
      </c>
      <c r="T3648" s="25" t="n">
        <f aca="false">SUM(F3648,H3648,J3648,K3648,L3648,M3648,Q3648)</f>
        <v>239.132184</v>
      </c>
      <c r="U3648" s="0"/>
      <c r="V3648" s="0"/>
      <c r="W3648" s="0"/>
      <c r="X3648" s="0"/>
      <c r="Y3648" s="0"/>
      <c r="Z3648" s="0"/>
      <c r="AA3648" s="0"/>
      <c r="AB3648" s="0"/>
      <c r="AC3648" s="0"/>
      <c r="AD3648" s="0"/>
      <c r="AE3648" s="0"/>
      <c r="AF3648" s="0"/>
      <c r="AG3648" s="0"/>
      <c r="AH3648" s="0"/>
      <c r="AI3648" s="0"/>
      <c r="AJ3648" s="0"/>
      <c r="AK3648" s="0"/>
      <c r="AL3648" s="0"/>
      <c r="AM3648" s="0"/>
      <c r="AN3648" s="0"/>
      <c r="AO3648" s="0"/>
      <c r="AP3648" s="0"/>
      <c r="AQ3648" s="0"/>
      <c r="AR3648" s="0"/>
      <c r="AS3648" s="0"/>
      <c r="AT3648" s="0"/>
      <c r="AU3648" s="0"/>
      <c r="AV3648" s="0"/>
      <c r="AW3648" s="0"/>
      <c r="AX3648" s="0"/>
      <c r="AY3648" s="0"/>
      <c r="AZ3648" s="0"/>
      <c r="BA3648" s="0"/>
      <c r="BB3648" s="0"/>
      <c r="BC3648" s="0"/>
      <c r="BD3648" s="0"/>
      <c r="BE3648" s="0"/>
      <c r="BF3648" s="0"/>
      <c r="BG3648" s="0"/>
      <c r="BH3648" s="0"/>
      <c r="BI3648" s="0"/>
      <c r="BJ3648" s="0"/>
      <c r="BK3648" s="0"/>
      <c r="BL3648" s="0"/>
      <c r="BM3648" s="0"/>
      <c r="BN3648" s="0"/>
      <c r="BO3648" s="0"/>
      <c r="BP3648" s="0"/>
      <c r="BQ3648" s="0"/>
      <c r="BR3648" s="0"/>
      <c r="BS3648" s="0"/>
      <c r="BT3648" s="0"/>
      <c r="BU3648" s="0"/>
      <c r="BV3648" s="0"/>
      <c r="BW3648" s="0"/>
      <c r="BX3648" s="0"/>
      <c r="BY3648" s="0"/>
      <c r="BZ3648" s="0"/>
      <c r="CA3648" s="0"/>
      <c r="CB3648" s="0"/>
      <c r="CC3648" s="0"/>
      <c r="CD3648" s="0"/>
      <c r="CE3648" s="0"/>
      <c r="CF3648" s="0"/>
      <c r="CG3648" s="0"/>
      <c r="CH3648" s="0"/>
      <c r="CI3648" s="0"/>
      <c r="CJ3648" s="0"/>
      <c r="CK3648" s="0"/>
      <c r="CL3648" s="0"/>
      <c r="CM3648" s="0"/>
      <c r="CN3648" s="0"/>
      <c r="CO3648" s="0"/>
      <c r="CP3648" s="0"/>
      <c r="CQ3648" s="0"/>
      <c r="CR3648" s="0"/>
      <c r="CS3648" s="0"/>
      <c r="CT3648" s="0"/>
      <c r="CU3648" s="0"/>
      <c r="CV3648" s="0"/>
      <c r="CW3648" s="0"/>
      <c r="CX3648" s="0"/>
      <c r="CY3648" s="0"/>
      <c r="CZ3648" s="0"/>
      <c r="DA3648" s="0"/>
      <c r="DB3648" s="0"/>
      <c r="DC3648" s="0"/>
      <c r="DD3648" s="0"/>
      <c r="DE3648" s="0"/>
      <c r="DF3648" s="0"/>
      <c r="DG3648" s="0"/>
      <c r="DH3648" s="0"/>
      <c r="DI3648" s="0"/>
      <c r="DJ3648" s="0"/>
      <c r="DK3648" s="0"/>
      <c r="DL3648" s="0"/>
      <c r="DM3648" s="0"/>
      <c r="DN3648" s="0"/>
      <c r="DO3648" s="0"/>
      <c r="DP3648" s="0"/>
      <c r="DQ3648" s="0"/>
      <c r="DR3648" s="0"/>
      <c r="DS3648" s="0"/>
      <c r="DT3648" s="0"/>
      <c r="DU3648" s="0"/>
      <c r="DV3648" s="0"/>
      <c r="DW3648" s="0"/>
      <c r="DX3648" s="0"/>
      <c r="DY3648" s="0"/>
      <c r="DZ3648" s="0"/>
      <c r="EA3648" s="0"/>
      <c r="EB3648" s="0"/>
      <c r="EC3648" s="0"/>
      <c r="ED3648" s="0"/>
      <c r="EE3648" s="0"/>
      <c r="EF3648" s="0"/>
      <c r="EG3648" s="0"/>
      <c r="EH3648" s="0"/>
      <c r="EI3648" s="0"/>
      <c r="EJ3648" s="0"/>
      <c r="EK3648" s="0"/>
      <c r="EL3648" s="0"/>
      <c r="EM3648" s="0"/>
      <c r="EN3648" s="0"/>
      <c r="EO3648" s="0"/>
      <c r="EP3648" s="0"/>
      <c r="EQ3648" s="0"/>
      <c r="ER3648" s="0"/>
      <c r="ES3648" s="0"/>
      <c r="ET3648" s="0"/>
      <c r="EU3648" s="0"/>
      <c r="EV3648" s="0"/>
      <c r="EW3648" s="0"/>
      <c r="EX3648" s="0"/>
      <c r="EY3648" s="0"/>
      <c r="EZ3648" s="0"/>
      <c r="FA3648" s="0"/>
      <c r="FB3648" s="0"/>
      <c r="FC3648" s="0"/>
      <c r="FD3648" s="0"/>
      <c r="FE3648" s="0"/>
      <c r="FF3648" s="0"/>
      <c r="FG3648" s="0"/>
      <c r="FH3648" s="0"/>
      <c r="FI3648" s="0"/>
      <c r="FJ3648" s="0"/>
      <c r="FK3648" s="0"/>
      <c r="FL3648" s="0"/>
      <c r="FM3648" s="0"/>
      <c r="FN3648" s="0"/>
      <c r="FO3648" s="0"/>
      <c r="FP3648" s="0"/>
      <c r="FQ3648" s="0"/>
      <c r="FR3648" s="0"/>
      <c r="FS3648" s="0"/>
      <c r="FT3648" s="0"/>
      <c r="FU3648" s="0"/>
      <c r="FV3648" s="0"/>
      <c r="FW3648" s="0"/>
      <c r="FX3648" s="0"/>
      <c r="FY3648" s="0"/>
      <c r="FZ3648" s="0"/>
      <c r="GA3648" s="0"/>
      <c r="GB3648" s="0"/>
      <c r="GC3648" s="0"/>
      <c r="GD3648" s="0"/>
      <c r="GE3648" s="0"/>
      <c r="GF3648" s="0"/>
      <c r="GG3648" s="0"/>
      <c r="GH3648" s="0"/>
      <c r="GI3648" s="0"/>
      <c r="GJ3648" s="0"/>
      <c r="GK3648" s="0"/>
      <c r="GL3648" s="0"/>
      <c r="GM3648" s="0"/>
      <c r="GN3648" s="0"/>
      <c r="GO3648" s="0"/>
      <c r="GP3648" s="0"/>
      <c r="GQ3648" s="0"/>
      <c r="GR3648" s="0"/>
      <c r="GS3648" s="0"/>
      <c r="GT3648" s="0"/>
      <c r="GU3648" s="0"/>
      <c r="GV3648" s="0"/>
      <c r="GW3648" s="0"/>
      <c r="GX3648" s="0"/>
      <c r="GY3648" s="0"/>
      <c r="GZ3648" s="0"/>
      <c r="HA3648" s="0"/>
      <c r="HB3648" s="0"/>
      <c r="HC3648" s="0"/>
      <c r="HD3648" s="0"/>
      <c r="HE3648" s="0"/>
      <c r="HF3648" s="0"/>
      <c r="HG3648" s="0"/>
      <c r="HH3648" s="0"/>
      <c r="HI3648" s="0"/>
      <c r="HJ3648" s="0"/>
      <c r="HK3648" s="0"/>
      <c r="HL3648" s="0"/>
      <c r="HM3648" s="0"/>
      <c r="HN3648" s="0"/>
      <c r="HO3648" s="0"/>
      <c r="HP3648" s="0"/>
      <c r="HQ3648" s="0"/>
      <c r="HR3648" s="0"/>
      <c r="HS3648" s="0"/>
      <c r="HT3648" s="0"/>
      <c r="HU3648" s="0"/>
      <c r="HV3648" s="0"/>
      <c r="HW3648" s="0"/>
      <c r="HX3648" s="0"/>
      <c r="HY3648" s="0"/>
      <c r="HZ3648" s="0"/>
      <c r="IA3648" s="0"/>
      <c r="IB3648" s="0"/>
      <c r="IC3648" s="0"/>
      <c r="ID3648" s="0"/>
      <c r="IE3648" s="0"/>
      <c r="IF3648" s="0"/>
      <c r="IG3648" s="0"/>
      <c r="IH3648" s="0"/>
      <c r="II3648" s="0"/>
      <c r="IJ3648" s="0"/>
      <c r="IK3648" s="0"/>
      <c r="IL3648" s="0"/>
      <c r="IM3648" s="0"/>
      <c r="IN3648" s="0"/>
      <c r="IO3648" s="0"/>
      <c r="IP3648" s="0"/>
      <c r="IQ3648" s="0"/>
      <c r="IR3648" s="0"/>
      <c r="IS3648" s="0"/>
      <c r="IT3648" s="0"/>
      <c r="IU3648" s="0"/>
      <c r="IV3648" s="0"/>
      <c r="IW3648" s="0"/>
      <c r="IX3648" s="0"/>
      <c r="IY3648" s="0"/>
      <c r="IZ3648" s="0"/>
      <c r="AMH3648" s="13"/>
    </row>
    <row r="3649" customFormat="false" ht="21.65" hidden="false" customHeight="false" outlineLevel="0" collapsed="false">
      <c r="A3649" s="16" t="n">
        <v>40601226</v>
      </c>
      <c r="B3649" s="17" t="s">
        <v>3679</v>
      </c>
      <c r="C3649" s="18"/>
      <c r="D3649" s="18"/>
      <c r="E3649" s="16" t="s">
        <v>20</v>
      </c>
      <c r="F3649" s="19" t="n">
        <f aca="false">IF(C3649="",VLOOKUP(E3649,'PORTE E UCO'!$A$5:$D$46,4,0),VLOOKUP(E3649,'PORTE E UCO'!$A$5:$D$46,4,0)*C3649)</f>
        <v>70.656386</v>
      </c>
      <c r="G3649" s="20" t="n">
        <v>2.06</v>
      </c>
      <c r="H3649" s="21" t="n">
        <f aca="false">G3649*$R$2</f>
        <v>40.52768192</v>
      </c>
      <c r="I3649" s="16" t="n">
        <v>0</v>
      </c>
      <c r="J3649" s="22" t="str">
        <f aca="false">IF(I3649&gt;=1,F3649*$J$2,"")</f>
        <v/>
      </c>
      <c r="K3649" s="22" t="str">
        <f aca="false">IF(I3649&gt;=2,F3649*$K$2,"")</f>
        <v/>
      </c>
      <c r="L3649" s="22" t="str">
        <f aca="false">IF(I3649&gt;=3,F3649*$L$2,"")</f>
        <v/>
      </c>
      <c r="M3649" s="22" t="str">
        <f aca="false">IF(I3649&gt;=4,F3649*$M$2,"")</f>
        <v/>
      </c>
      <c r="N3649" s="16" t="n">
        <v>0</v>
      </c>
      <c r="O3649" s="16" t="n">
        <v>0</v>
      </c>
      <c r="P3649" s="23" t="n">
        <v>0</v>
      </c>
      <c r="Q3649" s="22"/>
      <c r="R3649" s="38"/>
      <c r="S3649" s="25" t="n">
        <f aca="false">SUM(F3649,H3649,J3649,K3649,L3649,M3649)</f>
        <v>111.18406792</v>
      </c>
      <c r="T3649" s="25" t="n">
        <f aca="false">SUM(F3649,H3649,J3649,K3649,L3649,M3649,Q3649)</f>
        <v>111.18406792</v>
      </c>
      <c r="U3649" s="0"/>
      <c r="V3649" s="0"/>
      <c r="W3649" s="0"/>
      <c r="X3649" s="0"/>
      <c r="Y3649" s="0"/>
      <c r="Z3649" s="0"/>
      <c r="AA3649" s="0"/>
      <c r="AB3649" s="0"/>
      <c r="AC3649" s="0"/>
      <c r="AD3649" s="0"/>
      <c r="AE3649" s="0"/>
      <c r="AF3649" s="0"/>
      <c r="AG3649" s="0"/>
      <c r="AH3649" s="0"/>
      <c r="AI3649" s="0"/>
      <c r="AJ3649" s="0"/>
      <c r="AK3649" s="0"/>
      <c r="AL3649" s="0"/>
      <c r="AM3649" s="0"/>
      <c r="AN3649" s="0"/>
      <c r="AO3649" s="0"/>
      <c r="AP3649" s="0"/>
      <c r="AQ3649" s="0"/>
      <c r="AR3649" s="0"/>
      <c r="AS3649" s="0"/>
      <c r="AT3649" s="0"/>
      <c r="AU3649" s="0"/>
      <c r="AV3649" s="0"/>
      <c r="AW3649" s="0"/>
      <c r="AX3649" s="0"/>
      <c r="AY3649" s="0"/>
      <c r="AZ3649" s="0"/>
      <c r="BA3649" s="0"/>
      <c r="BB3649" s="0"/>
      <c r="BC3649" s="0"/>
      <c r="BD3649" s="0"/>
      <c r="BE3649" s="0"/>
      <c r="BF3649" s="0"/>
      <c r="BG3649" s="0"/>
      <c r="BH3649" s="0"/>
      <c r="BI3649" s="0"/>
      <c r="BJ3649" s="0"/>
      <c r="BK3649" s="0"/>
      <c r="BL3649" s="0"/>
      <c r="BM3649" s="0"/>
      <c r="BN3649" s="0"/>
      <c r="BO3649" s="0"/>
      <c r="BP3649" s="0"/>
      <c r="BQ3649" s="0"/>
      <c r="BR3649" s="0"/>
      <c r="BS3649" s="0"/>
      <c r="BT3649" s="0"/>
      <c r="BU3649" s="0"/>
      <c r="BV3649" s="0"/>
      <c r="BW3649" s="0"/>
      <c r="BX3649" s="0"/>
      <c r="BY3649" s="0"/>
      <c r="BZ3649" s="0"/>
      <c r="CA3649" s="0"/>
      <c r="CB3649" s="0"/>
      <c r="CC3649" s="0"/>
      <c r="CD3649" s="0"/>
      <c r="CE3649" s="0"/>
      <c r="CF3649" s="0"/>
      <c r="CG3649" s="0"/>
      <c r="CH3649" s="0"/>
      <c r="CI3649" s="0"/>
      <c r="CJ3649" s="0"/>
      <c r="CK3649" s="0"/>
      <c r="CL3649" s="0"/>
      <c r="CM3649" s="0"/>
      <c r="CN3649" s="0"/>
      <c r="CO3649" s="0"/>
      <c r="CP3649" s="0"/>
      <c r="CQ3649" s="0"/>
      <c r="CR3649" s="0"/>
      <c r="CS3649" s="0"/>
      <c r="CT3649" s="0"/>
      <c r="CU3649" s="0"/>
      <c r="CV3649" s="0"/>
      <c r="CW3649" s="0"/>
      <c r="CX3649" s="0"/>
      <c r="CY3649" s="0"/>
      <c r="CZ3649" s="0"/>
      <c r="DA3649" s="0"/>
      <c r="DB3649" s="0"/>
      <c r="DC3649" s="0"/>
      <c r="DD3649" s="0"/>
      <c r="DE3649" s="0"/>
      <c r="DF3649" s="0"/>
      <c r="DG3649" s="0"/>
      <c r="DH3649" s="0"/>
      <c r="DI3649" s="0"/>
      <c r="DJ3649" s="0"/>
      <c r="DK3649" s="0"/>
      <c r="DL3649" s="0"/>
      <c r="DM3649" s="0"/>
      <c r="DN3649" s="0"/>
      <c r="DO3649" s="0"/>
      <c r="DP3649" s="0"/>
      <c r="DQ3649" s="0"/>
      <c r="DR3649" s="0"/>
      <c r="DS3649" s="0"/>
      <c r="DT3649" s="0"/>
      <c r="DU3649" s="0"/>
      <c r="DV3649" s="0"/>
      <c r="DW3649" s="0"/>
      <c r="DX3649" s="0"/>
      <c r="DY3649" s="0"/>
      <c r="DZ3649" s="0"/>
      <c r="EA3649" s="0"/>
      <c r="EB3649" s="0"/>
      <c r="EC3649" s="0"/>
      <c r="ED3649" s="0"/>
      <c r="EE3649" s="0"/>
      <c r="EF3649" s="0"/>
      <c r="EG3649" s="0"/>
      <c r="EH3649" s="0"/>
      <c r="EI3649" s="0"/>
      <c r="EJ3649" s="0"/>
      <c r="EK3649" s="0"/>
      <c r="EL3649" s="0"/>
      <c r="EM3649" s="0"/>
      <c r="EN3649" s="0"/>
      <c r="EO3649" s="0"/>
      <c r="EP3649" s="0"/>
      <c r="EQ3649" s="0"/>
      <c r="ER3649" s="0"/>
      <c r="ES3649" s="0"/>
      <c r="ET3649" s="0"/>
      <c r="EU3649" s="0"/>
      <c r="EV3649" s="0"/>
      <c r="EW3649" s="0"/>
      <c r="EX3649" s="0"/>
      <c r="EY3649" s="0"/>
      <c r="EZ3649" s="0"/>
      <c r="FA3649" s="0"/>
      <c r="FB3649" s="0"/>
      <c r="FC3649" s="0"/>
      <c r="FD3649" s="0"/>
      <c r="FE3649" s="0"/>
      <c r="FF3649" s="0"/>
      <c r="FG3649" s="0"/>
      <c r="FH3649" s="0"/>
      <c r="FI3649" s="0"/>
      <c r="FJ3649" s="0"/>
      <c r="FK3649" s="0"/>
      <c r="FL3649" s="0"/>
      <c r="FM3649" s="0"/>
      <c r="FN3649" s="0"/>
      <c r="FO3649" s="0"/>
      <c r="FP3649" s="0"/>
      <c r="FQ3649" s="0"/>
      <c r="FR3649" s="0"/>
      <c r="FS3649" s="0"/>
      <c r="FT3649" s="0"/>
      <c r="FU3649" s="0"/>
      <c r="FV3649" s="0"/>
      <c r="FW3649" s="0"/>
      <c r="FX3649" s="0"/>
      <c r="FY3649" s="0"/>
      <c r="FZ3649" s="0"/>
      <c r="GA3649" s="0"/>
      <c r="GB3649" s="0"/>
      <c r="GC3649" s="0"/>
      <c r="GD3649" s="0"/>
      <c r="GE3649" s="0"/>
      <c r="GF3649" s="0"/>
      <c r="GG3649" s="0"/>
      <c r="GH3649" s="0"/>
      <c r="GI3649" s="0"/>
      <c r="GJ3649" s="0"/>
      <c r="GK3649" s="0"/>
      <c r="GL3649" s="0"/>
      <c r="GM3649" s="0"/>
      <c r="GN3649" s="0"/>
      <c r="GO3649" s="0"/>
      <c r="GP3649" s="0"/>
      <c r="GQ3649" s="0"/>
      <c r="GR3649" s="0"/>
      <c r="GS3649" s="0"/>
      <c r="GT3649" s="0"/>
      <c r="GU3649" s="0"/>
      <c r="GV3649" s="0"/>
      <c r="GW3649" s="0"/>
      <c r="GX3649" s="0"/>
      <c r="GY3649" s="0"/>
      <c r="GZ3649" s="0"/>
      <c r="HA3649" s="0"/>
      <c r="HB3649" s="0"/>
      <c r="HC3649" s="0"/>
      <c r="HD3649" s="0"/>
      <c r="HE3649" s="0"/>
      <c r="HF3649" s="0"/>
      <c r="HG3649" s="0"/>
      <c r="HH3649" s="0"/>
      <c r="HI3649" s="0"/>
      <c r="HJ3649" s="0"/>
      <c r="HK3649" s="0"/>
      <c r="HL3649" s="0"/>
      <c r="HM3649" s="0"/>
      <c r="HN3649" s="0"/>
      <c r="HO3649" s="0"/>
      <c r="HP3649" s="0"/>
      <c r="HQ3649" s="0"/>
      <c r="HR3649" s="0"/>
      <c r="HS3649" s="0"/>
      <c r="HT3649" s="0"/>
      <c r="HU3649" s="0"/>
      <c r="HV3649" s="0"/>
      <c r="HW3649" s="0"/>
      <c r="HX3649" s="0"/>
      <c r="HY3649" s="0"/>
      <c r="HZ3649" s="0"/>
      <c r="IA3649" s="0"/>
      <c r="IB3649" s="0"/>
      <c r="IC3649" s="0"/>
      <c r="ID3649" s="0"/>
      <c r="IE3649" s="0"/>
      <c r="IF3649" s="0"/>
      <c r="IG3649" s="0"/>
      <c r="IH3649" s="0"/>
      <c r="II3649" s="0"/>
      <c r="IJ3649" s="0"/>
      <c r="IK3649" s="0"/>
      <c r="IL3649" s="0"/>
      <c r="IM3649" s="0"/>
      <c r="IN3649" s="0"/>
      <c r="IO3649" s="0"/>
      <c r="IP3649" s="0"/>
      <c r="IQ3649" s="0"/>
      <c r="IR3649" s="0"/>
      <c r="IS3649" s="0"/>
      <c r="IT3649" s="0"/>
      <c r="IU3649" s="0"/>
      <c r="IV3649" s="0"/>
      <c r="IW3649" s="0"/>
      <c r="IX3649" s="0"/>
      <c r="IY3649" s="0"/>
      <c r="IZ3649" s="0"/>
      <c r="AMH3649" s="13"/>
    </row>
    <row r="3650" customFormat="false" ht="13.8" hidden="false" customHeight="false" outlineLevel="0" collapsed="false">
      <c r="A3650" s="27" t="n">
        <v>40601277</v>
      </c>
      <c r="B3650" s="28" t="s">
        <v>3680</v>
      </c>
      <c r="C3650" s="29"/>
      <c r="D3650" s="29"/>
      <c r="E3650" s="27" t="s">
        <v>26</v>
      </c>
      <c r="F3650" s="19" t="n">
        <f aca="false">IF(C3650="",VLOOKUP(E3650,'PORTE E UCO'!$A$5:$D$46,4,0),VLOOKUP(E3650,'PORTE E UCO'!$A$5:$D$46,4,0)*C3650)</f>
        <v>324.442174</v>
      </c>
      <c r="G3650" s="30" t="n">
        <v>27</v>
      </c>
      <c r="H3650" s="21" t="n">
        <f aca="false">G3650*$R$2</f>
        <v>531.188064</v>
      </c>
      <c r="I3650" s="27" t="n">
        <v>0</v>
      </c>
      <c r="J3650" s="22" t="str">
        <f aca="false">IF(I3650&gt;=1,F3650*$J$2,"")</f>
        <v/>
      </c>
      <c r="K3650" s="22" t="str">
        <f aca="false">IF(I3650&gt;=2,F3650*$K$2,"")</f>
        <v/>
      </c>
      <c r="L3650" s="22" t="str">
        <f aca="false">IF(I3650&gt;=3,F3650*$L$2,"")</f>
        <v/>
      </c>
      <c r="M3650" s="22" t="str">
        <f aca="false">IF(I3650&gt;=4,F3650*$M$2,"")</f>
        <v/>
      </c>
      <c r="N3650" s="27" t="n">
        <v>0</v>
      </c>
      <c r="O3650" s="27" t="n">
        <v>0</v>
      </c>
      <c r="P3650" s="31" t="n">
        <v>0</v>
      </c>
      <c r="Q3650" s="32"/>
      <c r="R3650" s="38"/>
      <c r="S3650" s="25" t="n">
        <f aca="false">SUM(F3650,H3650,J3650,K3650,L3650,M3650)</f>
        <v>855.630238</v>
      </c>
      <c r="T3650" s="25" t="n">
        <f aca="false">SUM(F3650,H3650,J3650,K3650,L3650,M3650,Q3650)</f>
        <v>855.630238</v>
      </c>
      <c r="U3650" s="0"/>
      <c r="V3650" s="0"/>
      <c r="W3650" s="0"/>
      <c r="X3650" s="0"/>
      <c r="Y3650" s="0"/>
      <c r="Z3650" s="0"/>
      <c r="AA3650" s="0"/>
      <c r="AB3650" s="0"/>
      <c r="AC3650" s="0"/>
      <c r="AD3650" s="0"/>
      <c r="AE3650" s="0"/>
      <c r="AF3650" s="0"/>
      <c r="AG3650" s="0"/>
      <c r="AH3650" s="0"/>
      <c r="AI3650" s="0"/>
      <c r="AJ3650" s="0"/>
      <c r="AK3650" s="0"/>
      <c r="AL3650" s="0"/>
      <c r="AM3650" s="0"/>
      <c r="AN3650" s="0"/>
      <c r="AO3650" s="0"/>
      <c r="AP3650" s="0"/>
      <c r="AQ3650" s="0"/>
      <c r="AR3650" s="0"/>
      <c r="AS3650" s="0"/>
      <c r="AT3650" s="0"/>
      <c r="AU3650" s="0"/>
      <c r="AV3650" s="0"/>
      <c r="AW3650" s="0"/>
      <c r="AX3650" s="0"/>
      <c r="AY3650" s="0"/>
      <c r="AZ3650" s="0"/>
      <c r="BA3650" s="0"/>
      <c r="BB3650" s="0"/>
      <c r="BC3650" s="0"/>
      <c r="BD3650" s="0"/>
      <c r="BE3650" s="0"/>
      <c r="BF3650" s="0"/>
      <c r="BG3650" s="0"/>
      <c r="BH3650" s="0"/>
      <c r="BI3650" s="0"/>
      <c r="BJ3650" s="0"/>
      <c r="BK3650" s="0"/>
      <c r="BL3650" s="0"/>
      <c r="BM3650" s="0"/>
      <c r="BN3650" s="0"/>
      <c r="BO3650" s="0"/>
      <c r="BP3650" s="0"/>
      <c r="BQ3650" s="0"/>
      <c r="BR3650" s="0"/>
      <c r="BS3650" s="0"/>
      <c r="BT3650" s="0"/>
      <c r="BU3650" s="0"/>
      <c r="BV3650" s="0"/>
      <c r="BW3650" s="0"/>
      <c r="BX3650" s="0"/>
      <c r="BY3650" s="0"/>
      <c r="BZ3650" s="0"/>
      <c r="CA3650" s="0"/>
      <c r="CB3650" s="0"/>
      <c r="CC3650" s="0"/>
      <c r="CD3650" s="0"/>
      <c r="CE3650" s="0"/>
      <c r="CF3650" s="0"/>
      <c r="CG3650" s="0"/>
      <c r="CH3650" s="0"/>
      <c r="CI3650" s="0"/>
      <c r="CJ3650" s="0"/>
      <c r="CK3650" s="0"/>
      <c r="CL3650" s="0"/>
      <c r="CM3650" s="0"/>
      <c r="CN3650" s="0"/>
      <c r="CO3650" s="0"/>
      <c r="CP3650" s="0"/>
      <c r="CQ3650" s="0"/>
      <c r="CR3650" s="0"/>
      <c r="CS3650" s="0"/>
      <c r="CT3650" s="0"/>
      <c r="CU3650" s="0"/>
      <c r="CV3650" s="0"/>
      <c r="CW3650" s="0"/>
      <c r="CX3650" s="0"/>
      <c r="CY3650" s="0"/>
      <c r="CZ3650" s="0"/>
      <c r="DA3650" s="0"/>
      <c r="DB3650" s="0"/>
      <c r="DC3650" s="0"/>
      <c r="DD3650" s="0"/>
      <c r="DE3650" s="0"/>
      <c r="DF3650" s="0"/>
      <c r="DG3650" s="0"/>
      <c r="DH3650" s="0"/>
      <c r="DI3650" s="0"/>
      <c r="DJ3650" s="0"/>
      <c r="DK3650" s="0"/>
      <c r="DL3650" s="0"/>
      <c r="DM3650" s="0"/>
      <c r="DN3650" s="0"/>
      <c r="DO3650" s="0"/>
      <c r="DP3650" s="0"/>
      <c r="DQ3650" s="0"/>
      <c r="DR3650" s="0"/>
      <c r="DS3650" s="0"/>
      <c r="DT3650" s="0"/>
      <c r="DU3650" s="0"/>
      <c r="DV3650" s="0"/>
      <c r="DW3650" s="0"/>
      <c r="DX3650" s="0"/>
      <c r="DY3650" s="0"/>
      <c r="DZ3650" s="0"/>
      <c r="EA3650" s="0"/>
      <c r="EB3650" s="0"/>
      <c r="EC3650" s="0"/>
      <c r="ED3650" s="0"/>
      <c r="EE3650" s="0"/>
      <c r="EF3650" s="0"/>
      <c r="EG3650" s="0"/>
      <c r="EH3650" s="0"/>
      <c r="EI3650" s="0"/>
      <c r="EJ3650" s="0"/>
      <c r="EK3650" s="0"/>
      <c r="EL3650" s="0"/>
      <c r="EM3650" s="0"/>
      <c r="EN3650" s="0"/>
      <c r="EO3650" s="0"/>
      <c r="EP3650" s="0"/>
      <c r="EQ3650" s="0"/>
      <c r="ER3650" s="0"/>
      <c r="ES3650" s="0"/>
      <c r="ET3650" s="0"/>
      <c r="EU3650" s="0"/>
      <c r="EV3650" s="0"/>
      <c r="EW3650" s="0"/>
      <c r="EX3650" s="0"/>
      <c r="EY3650" s="0"/>
      <c r="EZ3650" s="0"/>
      <c r="FA3650" s="0"/>
      <c r="FB3650" s="0"/>
      <c r="FC3650" s="0"/>
      <c r="FD3650" s="0"/>
      <c r="FE3650" s="0"/>
      <c r="FF3650" s="0"/>
      <c r="FG3650" s="0"/>
      <c r="FH3650" s="0"/>
      <c r="FI3650" s="0"/>
      <c r="FJ3650" s="0"/>
      <c r="FK3650" s="0"/>
      <c r="FL3650" s="0"/>
      <c r="FM3650" s="0"/>
      <c r="FN3650" s="0"/>
      <c r="FO3650" s="0"/>
      <c r="FP3650" s="0"/>
      <c r="FQ3650" s="0"/>
      <c r="FR3650" s="0"/>
      <c r="FS3650" s="0"/>
      <c r="FT3650" s="0"/>
      <c r="FU3650" s="0"/>
      <c r="FV3650" s="0"/>
      <c r="FW3650" s="0"/>
      <c r="FX3650" s="0"/>
      <c r="FY3650" s="0"/>
      <c r="FZ3650" s="0"/>
      <c r="GA3650" s="0"/>
      <c r="GB3650" s="0"/>
      <c r="GC3650" s="0"/>
      <c r="GD3650" s="0"/>
      <c r="GE3650" s="0"/>
      <c r="GF3650" s="0"/>
      <c r="GG3650" s="0"/>
      <c r="GH3650" s="0"/>
      <c r="GI3650" s="0"/>
      <c r="GJ3650" s="0"/>
      <c r="GK3650" s="0"/>
      <c r="GL3650" s="0"/>
      <c r="GM3650" s="0"/>
      <c r="GN3650" s="0"/>
      <c r="GO3650" s="0"/>
      <c r="GP3650" s="0"/>
      <c r="GQ3650" s="0"/>
      <c r="GR3650" s="0"/>
      <c r="GS3650" s="0"/>
      <c r="GT3650" s="0"/>
      <c r="GU3650" s="0"/>
      <c r="GV3650" s="0"/>
      <c r="GW3650" s="0"/>
      <c r="GX3650" s="0"/>
      <c r="GY3650" s="0"/>
      <c r="GZ3650" s="0"/>
      <c r="HA3650" s="0"/>
      <c r="HB3650" s="0"/>
      <c r="HC3650" s="0"/>
      <c r="HD3650" s="0"/>
      <c r="HE3650" s="0"/>
      <c r="HF3650" s="0"/>
      <c r="HG3650" s="0"/>
      <c r="HH3650" s="0"/>
      <c r="HI3650" s="0"/>
      <c r="HJ3650" s="0"/>
      <c r="HK3650" s="0"/>
      <c r="HL3650" s="0"/>
      <c r="HM3650" s="0"/>
      <c r="HN3650" s="0"/>
      <c r="HO3650" s="0"/>
      <c r="HP3650" s="0"/>
      <c r="HQ3650" s="0"/>
      <c r="HR3650" s="0"/>
      <c r="HS3650" s="0"/>
      <c r="HT3650" s="0"/>
      <c r="HU3650" s="0"/>
      <c r="HV3650" s="0"/>
      <c r="HW3650" s="0"/>
      <c r="HX3650" s="0"/>
      <c r="HY3650" s="0"/>
      <c r="HZ3650" s="0"/>
      <c r="IA3650" s="0"/>
      <c r="IB3650" s="0"/>
      <c r="IC3650" s="0"/>
      <c r="ID3650" s="0"/>
      <c r="IE3650" s="0"/>
      <c r="IF3650" s="0"/>
      <c r="IG3650" s="0"/>
      <c r="IH3650" s="0"/>
      <c r="II3650" s="0"/>
      <c r="IJ3650" s="0"/>
      <c r="IK3650" s="0"/>
      <c r="IL3650" s="0"/>
      <c r="IM3650" s="0"/>
      <c r="IN3650" s="0"/>
      <c r="IO3650" s="0"/>
      <c r="IP3650" s="0"/>
      <c r="IQ3650" s="0"/>
      <c r="IR3650" s="0"/>
      <c r="IS3650" s="0"/>
      <c r="IT3650" s="0"/>
      <c r="IU3650" s="0"/>
      <c r="IV3650" s="0"/>
      <c r="IW3650" s="0"/>
      <c r="IX3650" s="0"/>
      <c r="IY3650" s="0"/>
      <c r="IZ3650" s="0"/>
      <c r="AMH3650" s="13"/>
    </row>
    <row r="3651" customFormat="false" ht="13.8" hidden="false" customHeight="false" outlineLevel="0" collapsed="false">
      <c r="A3651" s="16" t="n">
        <v>40601250</v>
      </c>
      <c r="B3651" s="17" t="s">
        <v>3681</v>
      </c>
      <c r="C3651" s="18"/>
      <c r="D3651" s="18"/>
      <c r="E3651" s="16" t="s">
        <v>20</v>
      </c>
      <c r="F3651" s="19" t="n">
        <f aca="false">IF(C3651="",VLOOKUP(E3651,'PORTE E UCO'!$A$5:$D$46,4,0),VLOOKUP(E3651,'PORTE E UCO'!$A$5:$D$46,4,0)*C3651)</f>
        <v>70.656386</v>
      </c>
      <c r="G3651" s="20" t="n">
        <v>2.06</v>
      </c>
      <c r="H3651" s="21" t="n">
        <f aca="false">G3651*$R$2</f>
        <v>40.52768192</v>
      </c>
      <c r="I3651" s="16" t="n">
        <v>0</v>
      </c>
      <c r="J3651" s="22" t="str">
        <f aca="false">IF(I3651&gt;=1,F3651*$J$2,"")</f>
        <v/>
      </c>
      <c r="K3651" s="22" t="str">
        <f aca="false">IF(I3651&gt;=2,F3651*$K$2,"")</f>
        <v/>
      </c>
      <c r="L3651" s="22" t="str">
        <f aca="false">IF(I3651&gt;=3,F3651*$L$2,"")</f>
        <v/>
      </c>
      <c r="M3651" s="22" t="str">
        <f aca="false">IF(I3651&gt;=4,F3651*$M$2,"")</f>
        <v/>
      </c>
      <c r="N3651" s="16" t="n">
        <v>0</v>
      </c>
      <c r="O3651" s="16" t="n">
        <v>0</v>
      </c>
      <c r="P3651" s="23" t="n">
        <v>0</v>
      </c>
      <c r="Q3651" s="22"/>
      <c r="R3651" s="38"/>
      <c r="S3651" s="25" t="n">
        <f aca="false">SUM(F3651,H3651,J3651,K3651,L3651,M3651)</f>
        <v>111.18406792</v>
      </c>
      <c r="T3651" s="25" t="n">
        <f aca="false">SUM(F3651,H3651,J3651,K3651,L3651,M3651,Q3651)</f>
        <v>111.18406792</v>
      </c>
      <c r="U3651" s="0"/>
      <c r="V3651" s="0"/>
      <c r="W3651" s="0"/>
      <c r="X3651" s="0"/>
      <c r="Y3651" s="0"/>
      <c r="Z3651" s="0"/>
      <c r="AA3651" s="0"/>
      <c r="AB3651" s="0"/>
      <c r="AC3651" s="0"/>
      <c r="AD3651" s="0"/>
      <c r="AE3651" s="0"/>
      <c r="AF3651" s="0"/>
      <c r="AG3651" s="0"/>
      <c r="AH3651" s="0"/>
      <c r="AI3651" s="0"/>
      <c r="AJ3651" s="0"/>
      <c r="AK3651" s="0"/>
      <c r="AL3651" s="0"/>
      <c r="AM3651" s="0"/>
      <c r="AN3651" s="0"/>
      <c r="AO3651" s="0"/>
      <c r="AP3651" s="0"/>
      <c r="AQ3651" s="0"/>
      <c r="AR3651" s="0"/>
      <c r="AS3651" s="0"/>
      <c r="AT3651" s="0"/>
      <c r="AU3651" s="0"/>
      <c r="AV3651" s="0"/>
      <c r="AW3651" s="0"/>
      <c r="AX3651" s="0"/>
      <c r="AY3651" s="0"/>
      <c r="AZ3651" s="0"/>
      <c r="BA3651" s="0"/>
      <c r="BB3651" s="0"/>
      <c r="BC3651" s="0"/>
      <c r="BD3651" s="0"/>
      <c r="BE3651" s="0"/>
      <c r="BF3651" s="0"/>
      <c r="BG3651" s="0"/>
      <c r="BH3651" s="0"/>
      <c r="BI3651" s="0"/>
      <c r="BJ3651" s="0"/>
      <c r="BK3651" s="0"/>
      <c r="BL3651" s="0"/>
      <c r="BM3651" s="0"/>
      <c r="BN3651" s="0"/>
      <c r="BO3651" s="0"/>
      <c r="BP3651" s="0"/>
      <c r="BQ3651" s="0"/>
      <c r="BR3651" s="0"/>
      <c r="BS3651" s="0"/>
      <c r="BT3651" s="0"/>
      <c r="BU3651" s="0"/>
      <c r="BV3651" s="0"/>
      <c r="BW3651" s="0"/>
      <c r="BX3651" s="0"/>
      <c r="BY3651" s="0"/>
      <c r="BZ3651" s="0"/>
      <c r="CA3651" s="0"/>
      <c r="CB3651" s="0"/>
      <c r="CC3651" s="0"/>
      <c r="CD3651" s="0"/>
      <c r="CE3651" s="0"/>
      <c r="CF3651" s="0"/>
      <c r="CG3651" s="0"/>
      <c r="CH3651" s="0"/>
      <c r="CI3651" s="0"/>
      <c r="CJ3651" s="0"/>
      <c r="CK3651" s="0"/>
      <c r="CL3651" s="0"/>
      <c r="CM3651" s="0"/>
      <c r="CN3651" s="0"/>
      <c r="CO3651" s="0"/>
      <c r="CP3651" s="0"/>
      <c r="CQ3651" s="0"/>
      <c r="CR3651" s="0"/>
      <c r="CS3651" s="0"/>
      <c r="CT3651" s="0"/>
      <c r="CU3651" s="0"/>
      <c r="CV3651" s="0"/>
      <c r="CW3651" s="0"/>
      <c r="CX3651" s="0"/>
      <c r="CY3651" s="0"/>
      <c r="CZ3651" s="0"/>
      <c r="DA3651" s="0"/>
      <c r="DB3651" s="0"/>
      <c r="DC3651" s="0"/>
      <c r="DD3651" s="0"/>
      <c r="DE3651" s="0"/>
      <c r="DF3651" s="0"/>
      <c r="DG3651" s="0"/>
      <c r="DH3651" s="0"/>
      <c r="DI3651" s="0"/>
      <c r="DJ3651" s="0"/>
      <c r="DK3651" s="0"/>
      <c r="DL3651" s="0"/>
      <c r="DM3651" s="0"/>
      <c r="DN3651" s="0"/>
      <c r="DO3651" s="0"/>
      <c r="DP3651" s="0"/>
      <c r="DQ3651" s="0"/>
      <c r="DR3651" s="0"/>
      <c r="DS3651" s="0"/>
      <c r="DT3651" s="0"/>
      <c r="DU3651" s="0"/>
      <c r="DV3651" s="0"/>
      <c r="DW3651" s="0"/>
      <c r="DX3651" s="0"/>
      <c r="DY3651" s="0"/>
      <c r="DZ3651" s="0"/>
      <c r="EA3651" s="0"/>
      <c r="EB3651" s="0"/>
      <c r="EC3651" s="0"/>
      <c r="ED3651" s="0"/>
      <c r="EE3651" s="0"/>
      <c r="EF3651" s="0"/>
      <c r="EG3651" s="0"/>
      <c r="EH3651" s="0"/>
      <c r="EI3651" s="0"/>
      <c r="EJ3651" s="0"/>
      <c r="EK3651" s="0"/>
      <c r="EL3651" s="0"/>
      <c r="EM3651" s="0"/>
      <c r="EN3651" s="0"/>
      <c r="EO3651" s="0"/>
      <c r="EP3651" s="0"/>
      <c r="EQ3651" s="0"/>
      <c r="ER3651" s="0"/>
      <c r="ES3651" s="0"/>
      <c r="ET3651" s="0"/>
      <c r="EU3651" s="0"/>
      <c r="EV3651" s="0"/>
      <c r="EW3651" s="0"/>
      <c r="EX3651" s="0"/>
      <c r="EY3651" s="0"/>
      <c r="EZ3651" s="0"/>
      <c r="FA3651" s="0"/>
      <c r="FB3651" s="0"/>
      <c r="FC3651" s="0"/>
      <c r="FD3651" s="0"/>
      <c r="FE3651" s="0"/>
      <c r="FF3651" s="0"/>
      <c r="FG3651" s="0"/>
      <c r="FH3651" s="0"/>
      <c r="FI3651" s="0"/>
      <c r="FJ3651" s="0"/>
      <c r="FK3651" s="0"/>
      <c r="FL3651" s="0"/>
      <c r="FM3651" s="0"/>
      <c r="FN3651" s="0"/>
      <c r="FO3651" s="0"/>
      <c r="FP3651" s="0"/>
      <c r="FQ3651" s="0"/>
      <c r="FR3651" s="0"/>
      <c r="FS3651" s="0"/>
      <c r="FT3651" s="0"/>
      <c r="FU3651" s="0"/>
      <c r="FV3651" s="0"/>
      <c r="FW3651" s="0"/>
      <c r="FX3651" s="0"/>
      <c r="FY3651" s="0"/>
      <c r="FZ3651" s="0"/>
      <c r="GA3651" s="0"/>
      <c r="GB3651" s="0"/>
      <c r="GC3651" s="0"/>
      <c r="GD3651" s="0"/>
      <c r="GE3651" s="0"/>
      <c r="GF3651" s="0"/>
      <c r="GG3651" s="0"/>
      <c r="GH3651" s="0"/>
      <c r="GI3651" s="0"/>
      <c r="GJ3651" s="0"/>
      <c r="GK3651" s="0"/>
      <c r="GL3651" s="0"/>
      <c r="GM3651" s="0"/>
      <c r="GN3651" s="0"/>
      <c r="GO3651" s="0"/>
      <c r="GP3651" s="0"/>
      <c r="GQ3651" s="0"/>
      <c r="GR3651" s="0"/>
      <c r="GS3651" s="0"/>
      <c r="GT3651" s="0"/>
      <c r="GU3651" s="0"/>
      <c r="GV3651" s="0"/>
      <c r="GW3651" s="0"/>
      <c r="GX3651" s="0"/>
      <c r="GY3651" s="0"/>
      <c r="GZ3651" s="0"/>
      <c r="HA3651" s="0"/>
      <c r="HB3651" s="0"/>
      <c r="HC3651" s="0"/>
      <c r="HD3651" s="0"/>
      <c r="HE3651" s="0"/>
      <c r="HF3651" s="0"/>
      <c r="HG3651" s="0"/>
      <c r="HH3651" s="0"/>
      <c r="HI3651" s="0"/>
      <c r="HJ3651" s="0"/>
      <c r="HK3651" s="0"/>
      <c r="HL3651" s="0"/>
      <c r="HM3651" s="0"/>
      <c r="HN3651" s="0"/>
      <c r="HO3651" s="0"/>
      <c r="HP3651" s="0"/>
      <c r="HQ3651" s="0"/>
      <c r="HR3651" s="0"/>
      <c r="HS3651" s="0"/>
      <c r="HT3651" s="0"/>
      <c r="HU3651" s="0"/>
      <c r="HV3651" s="0"/>
      <c r="HW3651" s="0"/>
      <c r="HX3651" s="0"/>
      <c r="HY3651" s="0"/>
      <c r="HZ3651" s="0"/>
      <c r="IA3651" s="0"/>
      <c r="IB3651" s="0"/>
      <c r="IC3651" s="0"/>
      <c r="ID3651" s="0"/>
      <c r="IE3651" s="0"/>
      <c r="IF3651" s="0"/>
      <c r="IG3651" s="0"/>
      <c r="IH3651" s="0"/>
      <c r="II3651" s="0"/>
      <c r="IJ3651" s="0"/>
      <c r="IK3651" s="0"/>
      <c r="IL3651" s="0"/>
      <c r="IM3651" s="0"/>
      <c r="IN3651" s="0"/>
      <c r="IO3651" s="0"/>
      <c r="IP3651" s="0"/>
      <c r="IQ3651" s="0"/>
      <c r="IR3651" s="0"/>
      <c r="IS3651" s="0"/>
      <c r="IT3651" s="0"/>
      <c r="IU3651" s="0"/>
      <c r="IV3651" s="0"/>
      <c r="IW3651" s="0"/>
      <c r="IX3651" s="0"/>
      <c r="IY3651" s="0"/>
      <c r="IZ3651" s="0"/>
      <c r="AMH3651" s="13"/>
    </row>
    <row r="3652" customFormat="false" ht="13.8" hidden="false" customHeight="false" outlineLevel="0" collapsed="false">
      <c r="A3652" s="27" t="n">
        <v>40601285</v>
      </c>
      <c r="B3652" s="28" t="s">
        <v>3682</v>
      </c>
      <c r="C3652" s="29"/>
      <c r="D3652" s="29"/>
      <c r="E3652" s="27" t="s">
        <v>26</v>
      </c>
      <c r="F3652" s="19" t="n">
        <f aca="false">IF(C3652="",VLOOKUP(E3652,'PORTE E UCO'!$A$5:$D$46,4,0),VLOOKUP(E3652,'PORTE E UCO'!$A$5:$D$46,4,0)*C3652)</f>
        <v>324.442174</v>
      </c>
      <c r="G3652" s="30" t="n">
        <v>27</v>
      </c>
      <c r="H3652" s="21" t="n">
        <f aca="false">G3652*$R$2</f>
        <v>531.188064</v>
      </c>
      <c r="I3652" s="27" t="n">
        <v>0</v>
      </c>
      <c r="J3652" s="22" t="str">
        <f aca="false">IF(I3652&gt;=1,F3652*$J$2,"")</f>
        <v/>
      </c>
      <c r="K3652" s="22" t="str">
        <f aca="false">IF(I3652&gt;=2,F3652*$K$2,"")</f>
        <v/>
      </c>
      <c r="L3652" s="22" t="str">
        <f aca="false">IF(I3652&gt;=3,F3652*$L$2,"")</f>
        <v/>
      </c>
      <c r="M3652" s="22" t="str">
        <f aca="false">IF(I3652&gt;=4,F3652*$M$2,"")</f>
        <v/>
      </c>
      <c r="N3652" s="27" t="n">
        <v>0</v>
      </c>
      <c r="O3652" s="27" t="n">
        <v>0</v>
      </c>
      <c r="P3652" s="31" t="n">
        <v>0</v>
      </c>
      <c r="Q3652" s="32"/>
      <c r="R3652" s="38"/>
      <c r="S3652" s="25" t="n">
        <f aca="false">SUM(F3652,H3652,J3652,K3652,L3652,M3652)</f>
        <v>855.630238</v>
      </c>
      <c r="T3652" s="25" t="n">
        <f aca="false">SUM(F3652,H3652,J3652,K3652,L3652,M3652,Q3652)</f>
        <v>855.630238</v>
      </c>
      <c r="U3652" s="0"/>
      <c r="V3652" s="0"/>
      <c r="W3652" s="0"/>
      <c r="X3652" s="0"/>
      <c r="Y3652" s="0"/>
      <c r="Z3652" s="0"/>
      <c r="AA3652" s="0"/>
      <c r="AB3652" s="0"/>
      <c r="AC3652" s="0"/>
      <c r="AD3652" s="0"/>
      <c r="AE3652" s="0"/>
      <c r="AF3652" s="0"/>
      <c r="AG3652" s="0"/>
      <c r="AH3652" s="0"/>
      <c r="AI3652" s="0"/>
      <c r="AJ3652" s="0"/>
      <c r="AK3652" s="0"/>
      <c r="AL3652" s="0"/>
      <c r="AM3652" s="0"/>
      <c r="AN3652" s="0"/>
      <c r="AO3652" s="0"/>
      <c r="AP3652" s="0"/>
      <c r="AQ3652" s="0"/>
      <c r="AR3652" s="0"/>
      <c r="AS3652" s="0"/>
      <c r="AT3652" s="0"/>
      <c r="AU3652" s="0"/>
      <c r="AV3652" s="0"/>
      <c r="AW3652" s="0"/>
      <c r="AX3652" s="0"/>
      <c r="AY3652" s="0"/>
      <c r="AZ3652" s="0"/>
      <c r="BA3652" s="0"/>
      <c r="BB3652" s="0"/>
      <c r="BC3652" s="0"/>
      <c r="BD3652" s="0"/>
      <c r="BE3652" s="0"/>
      <c r="BF3652" s="0"/>
      <c r="BG3652" s="0"/>
      <c r="BH3652" s="0"/>
      <c r="BI3652" s="0"/>
      <c r="BJ3652" s="0"/>
      <c r="BK3652" s="0"/>
      <c r="BL3652" s="0"/>
      <c r="BM3652" s="0"/>
      <c r="BN3652" s="0"/>
      <c r="BO3652" s="0"/>
      <c r="BP3652" s="0"/>
      <c r="BQ3652" s="0"/>
      <c r="BR3652" s="0"/>
      <c r="BS3652" s="0"/>
      <c r="BT3652" s="0"/>
      <c r="BU3652" s="0"/>
      <c r="BV3652" s="0"/>
      <c r="BW3652" s="0"/>
      <c r="BX3652" s="0"/>
      <c r="BY3652" s="0"/>
      <c r="BZ3652" s="0"/>
      <c r="CA3652" s="0"/>
      <c r="CB3652" s="0"/>
      <c r="CC3652" s="0"/>
      <c r="CD3652" s="0"/>
      <c r="CE3652" s="0"/>
      <c r="CF3652" s="0"/>
      <c r="CG3652" s="0"/>
      <c r="CH3652" s="0"/>
      <c r="CI3652" s="0"/>
      <c r="CJ3652" s="0"/>
      <c r="CK3652" s="0"/>
      <c r="CL3652" s="0"/>
      <c r="CM3652" s="0"/>
      <c r="CN3652" s="0"/>
      <c r="CO3652" s="0"/>
      <c r="CP3652" s="0"/>
      <c r="CQ3652" s="0"/>
      <c r="CR3652" s="0"/>
      <c r="CS3652" s="0"/>
      <c r="CT3652" s="0"/>
      <c r="CU3652" s="0"/>
      <c r="CV3652" s="0"/>
      <c r="CW3652" s="0"/>
      <c r="CX3652" s="0"/>
      <c r="CY3652" s="0"/>
      <c r="CZ3652" s="0"/>
      <c r="DA3652" s="0"/>
      <c r="DB3652" s="0"/>
      <c r="DC3652" s="0"/>
      <c r="DD3652" s="0"/>
      <c r="DE3652" s="0"/>
      <c r="DF3652" s="0"/>
      <c r="DG3652" s="0"/>
      <c r="DH3652" s="0"/>
      <c r="DI3652" s="0"/>
      <c r="DJ3652" s="0"/>
      <c r="DK3652" s="0"/>
      <c r="DL3652" s="0"/>
      <c r="DM3652" s="0"/>
      <c r="DN3652" s="0"/>
      <c r="DO3652" s="0"/>
      <c r="DP3652" s="0"/>
      <c r="DQ3652" s="0"/>
      <c r="DR3652" s="0"/>
      <c r="DS3652" s="0"/>
      <c r="DT3652" s="0"/>
      <c r="DU3652" s="0"/>
      <c r="DV3652" s="0"/>
      <c r="DW3652" s="0"/>
      <c r="DX3652" s="0"/>
      <c r="DY3652" s="0"/>
      <c r="DZ3652" s="0"/>
      <c r="EA3652" s="0"/>
      <c r="EB3652" s="0"/>
      <c r="EC3652" s="0"/>
      <c r="ED3652" s="0"/>
      <c r="EE3652" s="0"/>
      <c r="EF3652" s="0"/>
      <c r="EG3652" s="0"/>
      <c r="EH3652" s="0"/>
      <c r="EI3652" s="0"/>
      <c r="EJ3652" s="0"/>
      <c r="EK3652" s="0"/>
      <c r="EL3652" s="0"/>
      <c r="EM3652" s="0"/>
      <c r="EN3652" s="0"/>
      <c r="EO3652" s="0"/>
      <c r="EP3652" s="0"/>
      <c r="EQ3652" s="0"/>
      <c r="ER3652" s="0"/>
      <c r="ES3652" s="0"/>
      <c r="ET3652" s="0"/>
      <c r="EU3652" s="0"/>
      <c r="EV3652" s="0"/>
      <c r="EW3652" s="0"/>
      <c r="EX3652" s="0"/>
      <c r="EY3652" s="0"/>
      <c r="EZ3652" s="0"/>
      <c r="FA3652" s="0"/>
      <c r="FB3652" s="0"/>
      <c r="FC3652" s="0"/>
      <c r="FD3652" s="0"/>
      <c r="FE3652" s="0"/>
      <c r="FF3652" s="0"/>
      <c r="FG3652" s="0"/>
      <c r="FH3652" s="0"/>
      <c r="FI3652" s="0"/>
      <c r="FJ3652" s="0"/>
      <c r="FK3652" s="0"/>
      <c r="FL3652" s="0"/>
      <c r="FM3652" s="0"/>
      <c r="FN3652" s="0"/>
      <c r="FO3652" s="0"/>
      <c r="FP3652" s="0"/>
      <c r="FQ3652" s="0"/>
      <c r="FR3652" s="0"/>
      <c r="FS3652" s="0"/>
      <c r="FT3652" s="0"/>
      <c r="FU3652" s="0"/>
      <c r="FV3652" s="0"/>
      <c r="FW3652" s="0"/>
      <c r="FX3652" s="0"/>
      <c r="FY3652" s="0"/>
      <c r="FZ3652" s="0"/>
      <c r="GA3652" s="0"/>
      <c r="GB3652" s="0"/>
      <c r="GC3652" s="0"/>
      <c r="GD3652" s="0"/>
      <c r="GE3652" s="0"/>
      <c r="GF3652" s="0"/>
      <c r="GG3652" s="0"/>
      <c r="GH3652" s="0"/>
      <c r="GI3652" s="0"/>
      <c r="GJ3652" s="0"/>
      <c r="GK3652" s="0"/>
      <c r="GL3652" s="0"/>
      <c r="GM3652" s="0"/>
      <c r="GN3652" s="0"/>
      <c r="GO3652" s="0"/>
      <c r="GP3652" s="0"/>
      <c r="GQ3652" s="0"/>
      <c r="GR3652" s="0"/>
      <c r="GS3652" s="0"/>
      <c r="GT3652" s="0"/>
      <c r="GU3652" s="0"/>
      <c r="GV3652" s="0"/>
      <c r="GW3652" s="0"/>
      <c r="GX3652" s="0"/>
      <c r="GY3652" s="0"/>
      <c r="GZ3652" s="0"/>
      <c r="HA3652" s="0"/>
      <c r="HB3652" s="0"/>
      <c r="HC3652" s="0"/>
      <c r="HD3652" s="0"/>
      <c r="HE3652" s="0"/>
      <c r="HF3652" s="0"/>
      <c r="HG3652" s="0"/>
      <c r="HH3652" s="0"/>
      <c r="HI3652" s="0"/>
      <c r="HJ3652" s="0"/>
      <c r="HK3652" s="0"/>
      <c r="HL3652" s="0"/>
      <c r="HM3652" s="0"/>
      <c r="HN3652" s="0"/>
      <c r="HO3652" s="0"/>
      <c r="HP3652" s="0"/>
      <c r="HQ3652" s="0"/>
      <c r="HR3652" s="0"/>
      <c r="HS3652" s="0"/>
      <c r="HT3652" s="0"/>
      <c r="HU3652" s="0"/>
      <c r="HV3652" s="0"/>
      <c r="HW3652" s="0"/>
      <c r="HX3652" s="0"/>
      <c r="HY3652" s="0"/>
      <c r="HZ3652" s="0"/>
      <c r="IA3652" s="0"/>
      <c r="IB3652" s="0"/>
      <c r="IC3652" s="0"/>
      <c r="ID3652" s="0"/>
      <c r="IE3652" s="0"/>
      <c r="IF3652" s="0"/>
      <c r="IG3652" s="0"/>
      <c r="IH3652" s="0"/>
      <c r="II3652" s="0"/>
      <c r="IJ3652" s="0"/>
      <c r="IK3652" s="0"/>
      <c r="IL3652" s="0"/>
      <c r="IM3652" s="0"/>
      <c r="IN3652" s="0"/>
      <c r="IO3652" s="0"/>
      <c r="IP3652" s="0"/>
      <c r="IQ3652" s="0"/>
      <c r="IR3652" s="0"/>
      <c r="IS3652" s="0"/>
      <c r="IT3652" s="0"/>
      <c r="IU3652" s="0"/>
      <c r="IV3652" s="0"/>
      <c r="IW3652" s="0"/>
      <c r="IX3652" s="0"/>
      <c r="IY3652" s="0"/>
      <c r="IZ3652" s="0"/>
      <c r="AMH3652" s="13"/>
    </row>
    <row r="3653" customFormat="false" ht="14.95" hidden="false" customHeight="false" outlineLevel="0" collapsed="false">
      <c r="A3653" s="16" t="n">
        <v>40601170</v>
      </c>
      <c r="B3653" s="17" t="s">
        <v>3683</v>
      </c>
      <c r="C3653" s="18"/>
      <c r="D3653" s="18"/>
      <c r="E3653" s="16" t="s">
        <v>26</v>
      </c>
      <c r="F3653" s="19" t="n">
        <f aca="false">IF(C3653="",VLOOKUP(E3653,'PORTE E UCO'!$A$5:$D$46,4,0),VLOOKUP(E3653,'PORTE E UCO'!$A$5:$D$46,4,0)*C3653)</f>
        <v>324.442174</v>
      </c>
      <c r="G3653" s="20" t="n">
        <v>27</v>
      </c>
      <c r="H3653" s="21" t="n">
        <f aca="false">G3653*$R$2</f>
        <v>531.188064</v>
      </c>
      <c r="I3653" s="16" t="n">
        <v>0</v>
      </c>
      <c r="J3653" s="22" t="str">
        <f aca="false">IF(I3653&gt;=1,F3653*$J$2,"")</f>
        <v/>
      </c>
      <c r="K3653" s="22" t="str">
        <f aca="false">IF(I3653&gt;=2,F3653*$K$2,"")</f>
        <v/>
      </c>
      <c r="L3653" s="22" t="str">
        <f aca="false">IF(I3653&gt;=3,F3653*$L$2,"")</f>
        <v/>
      </c>
      <c r="M3653" s="22" t="str">
        <f aca="false">IF(I3653&gt;=4,F3653*$M$2,"")</f>
        <v/>
      </c>
      <c r="N3653" s="16" t="n">
        <v>0</v>
      </c>
      <c r="O3653" s="16" t="n">
        <v>0</v>
      </c>
      <c r="P3653" s="23" t="n">
        <v>0</v>
      </c>
      <c r="Q3653" s="22"/>
      <c r="R3653" s="38"/>
      <c r="S3653" s="25" t="n">
        <f aca="false">SUM(F3653,H3653,J3653,K3653,L3653,M3653)</f>
        <v>855.630238</v>
      </c>
      <c r="T3653" s="25" t="n">
        <f aca="false">SUM(F3653,H3653,J3653,K3653,L3653,M3653,Q3653)</f>
        <v>855.630238</v>
      </c>
      <c r="U3653" s="0"/>
      <c r="V3653" s="0"/>
      <c r="W3653" s="0"/>
      <c r="X3653" s="0"/>
      <c r="Y3653" s="0"/>
      <c r="Z3653" s="0"/>
      <c r="AA3653" s="0"/>
      <c r="AB3653" s="0"/>
      <c r="AC3653" s="0"/>
      <c r="AD3653" s="0"/>
      <c r="AE3653" s="0"/>
      <c r="AF3653" s="0"/>
      <c r="AG3653" s="0"/>
      <c r="AH3653" s="0"/>
      <c r="AI3653" s="0"/>
      <c r="AJ3653" s="0"/>
      <c r="AK3653" s="0"/>
      <c r="AL3653" s="0"/>
      <c r="AM3653" s="0"/>
      <c r="AN3653" s="0"/>
      <c r="AO3653" s="0"/>
      <c r="AP3653" s="0"/>
      <c r="AQ3653" s="0"/>
      <c r="AR3653" s="0"/>
      <c r="AS3653" s="0"/>
      <c r="AT3653" s="0"/>
      <c r="AU3653" s="0"/>
      <c r="AV3653" s="0"/>
      <c r="AW3653" s="0"/>
      <c r="AX3653" s="0"/>
      <c r="AY3653" s="0"/>
      <c r="AZ3653" s="0"/>
      <c r="BA3653" s="0"/>
      <c r="BB3653" s="0"/>
      <c r="BC3653" s="0"/>
      <c r="BD3653" s="0"/>
      <c r="BE3653" s="0"/>
      <c r="BF3653" s="0"/>
      <c r="BG3653" s="0"/>
      <c r="BH3653" s="0"/>
      <c r="BI3653" s="0"/>
      <c r="BJ3653" s="0"/>
      <c r="BK3653" s="0"/>
      <c r="BL3653" s="0"/>
      <c r="BM3653" s="0"/>
      <c r="BN3653" s="0"/>
      <c r="BO3653" s="0"/>
      <c r="BP3653" s="0"/>
      <c r="BQ3653" s="0"/>
      <c r="BR3653" s="0"/>
      <c r="BS3653" s="0"/>
      <c r="BT3653" s="0"/>
      <c r="BU3653" s="0"/>
      <c r="BV3653" s="0"/>
      <c r="BW3653" s="0"/>
      <c r="BX3653" s="0"/>
      <c r="BY3653" s="0"/>
      <c r="BZ3653" s="0"/>
      <c r="CA3653" s="0"/>
      <c r="CB3653" s="0"/>
      <c r="CC3653" s="0"/>
      <c r="CD3653" s="0"/>
      <c r="CE3653" s="0"/>
      <c r="CF3653" s="0"/>
      <c r="CG3653" s="0"/>
      <c r="CH3653" s="0"/>
      <c r="CI3653" s="0"/>
      <c r="CJ3653" s="0"/>
      <c r="CK3653" s="0"/>
      <c r="CL3653" s="0"/>
      <c r="CM3653" s="0"/>
      <c r="CN3653" s="0"/>
      <c r="CO3653" s="0"/>
      <c r="CP3653" s="0"/>
      <c r="CQ3653" s="0"/>
      <c r="CR3653" s="0"/>
      <c r="CS3653" s="0"/>
      <c r="CT3653" s="0"/>
      <c r="CU3653" s="0"/>
      <c r="CV3653" s="0"/>
      <c r="CW3653" s="0"/>
      <c r="CX3653" s="0"/>
      <c r="CY3653" s="0"/>
      <c r="CZ3653" s="0"/>
      <c r="DA3653" s="0"/>
      <c r="DB3653" s="0"/>
      <c r="DC3653" s="0"/>
      <c r="DD3653" s="0"/>
      <c r="DE3653" s="0"/>
      <c r="DF3653" s="0"/>
      <c r="DG3653" s="0"/>
      <c r="DH3653" s="0"/>
      <c r="DI3653" s="0"/>
      <c r="DJ3653" s="0"/>
      <c r="DK3653" s="0"/>
      <c r="DL3653" s="0"/>
      <c r="DM3653" s="0"/>
      <c r="DN3653" s="0"/>
      <c r="DO3653" s="0"/>
      <c r="DP3653" s="0"/>
      <c r="DQ3653" s="0"/>
      <c r="DR3653" s="0"/>
      <c r="DS3653" s="0"/>
      <c r="DT3653" s="0"/>
      <c r="DU3653" s="0"/>
      <c r="DV3653" s="0"/>
      <c r="DW3653" s="0"/>
      <c r="DX3653" s="0"/>
      <c r="DY3653" s="0"/>
      <c r="DZ3653" s="0"/>
      <c r="EA3653" s="0"/>
      <c r="EB3653" s="0"/>
      <c r="EC3653" s="0"/>
      <c r="ED3653" s="0"/>
      <c r="EE3653" s="0"/>
      <c r="EF3653" s="0"/>
      <c r="EG3653" s="0"/>
      <c r="EH3653" s="0"/>
      <c r="EI3653" s="0"/>
      <c r="EJ3653" s="0"/>
      <c r="EK3653" s="0"/>
      <c r="EL3653" s="0"/>
      <c r="EM3653" s="0"/>
      <c r="EN3653" s="0"/>
      <c r="EO3653" s="0"/>
      <c r="EP3653" s="0"/>
      <c r="EQ3653" s="0"/>
      <c r="ER3653" s="0"/>
      <c r="ES3653" s="0"/>
      <c r="ET3653" s="0"/>
      <c r="EU3653" s="0"/>
      <c r="EV3653" s="0"/>
      <c r="EW3653" s="0"/>
      <c r="EX3653" s="0"/>
      <c r="EY3653" s="0"/>
      <c r="EZ3653" s="0"/>
      <c r="FA3653" s="0"/>
      <c r="FB3653" s="0"/>
      <c r="FC3653" s="0"/>
      <c r="FD3653" s="0"/>
      <c r="FE3653" s="0"/>
      <c r="FF3653" s="0"/>
      <c r="FG3653" s="0"/>
      <c r="FH3653" s="0"/>
      <c r="FI3653" s="0"/>
      <c r="FJ3653" s="0"/>
      <c r="FK3653" s="0"/>
      <c r="FL3653" s="0"/>
      <c r="FM3653" s="0"/>
      <c r="FN3653" s="0"/>
      <c r="FO3653" s="0"/>
      <c r="FP3653" s="0"/>
      <c r="FQ3653" s="0"/>
      <c r="FR3653" s="0"/>
      <c r="FS3653" s="0"/>
      <c r="FT3653" s="0"/>
      <c r="FU3653" s="0"/>
      <c r="FV3653" s="0"/>
      <c r="FW3653" s="0"/>
      <c r="FX3653" s="0"/>
      <c r="FY3653" s="0"/>
      <c r="FZ3653" s="0"/>
      <c r="GA3653" s="0"/>
      <c r="GB3653" s="0"/>
      <c r="GC3653" s="0"/>
      <c r="GD3653" s="0"/>
      <c r="GE3653" s="0"/>
      <c r="GF3653" s="0"/>
      <c r="GG3653" s="0"/>
      <c r="GH3653" s="0"/>
      <c r="GI3653" s="0"/>
      <c r="GJ3653" s="0"/>
      <c r="GK3653" s="0"/>
      <c r="GL3653" s="0"/>
      <c r="GM3653" s="0"/>
      <c r="GN3653" s="0"/>
      <c r="GO3653" s="0"/>
      <c r="GP3653" s="0"/>
      <c r="GQ3653" s="0"/>
      <c r="GR3653" s="0"/>
      <c r="GS3653" s="0"/>
      <c r="GT3653" s="0"/>
      <c r="GU3653" s="0"/>
      <c r="GV3653" s="0"/>
      <c r="GW3653" s="0"/>
      <c r="GX3653" s="0"/>
      <c r="GY3653" s="0"/>
      <c r="GZ3653" s="0"/>
      <c r="HA3653" s="0"/>
      <c r="HB3653" s="0"/>
      <c r="HC3653" s="0"/>
      <c r="HD3653" s="0"/>
      <c r="HE3653" s="0"/>
      <c r="HF3653" s="0"/>
      <c r="HG3653" s="0"/>
      <c r="HH3653" s="0"/>
      <c r="HI3653" s="0"/>
      <c r="HJ3653" s="0"/>
      <c r="HK3653" s="0"/>
      <c r="HL3653" s="0"/>
      <c r="HM3653" s="0"/>
      <c r="HN3653" s="0"/>
      <c r="HO3653" s="0"/>
      <c r="HP3653" s="0"/>
      <c r="HQ3653" s="0"/>
      <c r="HR3653" s="0"/>
      <c r="HS3653" s="0"/>
      <c r="HT3653" s="0"/>
      <c r="HU3653" s="0"/>
      <c r="HV3653" s="0"/>
      <c r="HW3653" s="0"/>
      <c r="HX3653" s="0"/>
      <c r="HY3653" s="0"/>
      <c r="HZ3653" s="0"/>
      <c r="IA3653" s="0"/>
      <c r="IB3653" s="0"/>
      <c r="IC3653" s="0"/>
      <c r="ID3653" s="0"/>
      <c r="IE3653" s="0"/>
      <c r="IF3653" s="0"/>
      <c r="IG3653" s="0"/>
      <c r="IH3653" s="0"/>
      <c r="II3653" s="0"/>
      <c r="IJ3653" s="0"/>
      <c r="IK3653" s="0"/>
      <c r="IL3653" s="0"/>
      <c r="IM3653" s="0"/>
      <c r="IN3653" s="0"/>
      <c r="IO3653" s="0"/>
      <c r="IP3653" s="0"/>
      <c r="IQ3653" s="0"/>
      <c r="IR3653" s="0"/>
      <c r="IS3653" s="0"/>
      <c r="IT3653" s="0"/>
      <c r="IU3653" s="0"/>
      <c r="IV3653" s="0"/>
      <c r="IW3653" s="0"/>
      <c r="IX3653" s="0"/>
      <c r="IY3653" s="0"/>
      <c r="IZ3653" s="0"/>
      <c r="AMH3653" s="13"/>
    </row>
    <row r="3654" customFormat="false" ht="13.8" hidden="false" customHeight="false" outlineLevel="0" collapsed="false">
      <c r="A3654" s="27" t="n">
        <v>40601200</v>
      </c>
      <c r="B3654" s="28" t="s">
        <v>3684</v>
      </c>
      <c r="C3654" s="29"/>
      <c r="D3654" s="29"/>
      <c r="E3654" s="27" t="s">
        <v>17</v>
      </c>
      <c r="F3654" s="19" t="n">
        <f aca="false">IF(C3654="",VLOOKUP(E3654,'PORTE E UCO'!$A$5:$D$46,4,0),VLOOKUP(E3654,'PORTE E UCO'!$A$5:$D$46,4,0)*C3654)</f>
        <v>150.60084</v>
      </c>
      <c r="G3654" s="30" t="n">
        <v>1.7</v>
      </c>
      <c r="H3654" s="21" t="n">
        <f aca="false">G3654*$R$2</f>
        <v>33.4451744</v>
      </c>
      <c r="I3654" s="27" t="n">
        <v>0</v>
      </c>
      <c r="J3654" s="22" t="str">
        <f aca="false">IF(I3654&gt;=1,F3654*$J$2,"")</f>
        <v/>
      </c>
      <c r="K3654" s="22" t="str">
        <f aca="false">IF(I3654&gt;=2,F3654*$K$2,"")</f>
        <v/>
      </c>
      <c r="L3654" s="22" t="str">
        <f aca="false">IF(I3654&gt;=3,F3654*$L$2,"")</f>
        <v/>
      </c>
      <c r="M3654" s="22" t="str">
        <f aca="false">IF(I3654&gt;=4,F3654*$M$2,"")</f>
        <v/>
      </c>
      <c r="N3654" s="27" t="n">
        <v>0</v>
      </c>
      <c r="O3654" s="27" t="n">
        <v>0</v>
      </c>
      <c r="P3654" s="31" t="n">
        <v>0</v>
      </c>
      <c r="Q3654" s="32"/>
      <c r="R3654" s="38"/>
      <c r="S3654" s="25" t="n">
        <f aca="false">SUM(F3654,H3654,J3654,K3654,L3654,M3654)</f>
        <v>184.0460144</v>
      </c>
      <c r="T3654" s="25" t="n">
        <f aca="false">SUM(F3654,H3654,J3654,K3654,L3654,M3654,Q3654)</f>
        <v>184.0460144</v>
      </c>
      <c r="U3654" s="0"/>
      <c r="V3654" s="0"/>
      <c r="W3654" s="0"/>
      <c r="X3654" s="0"/>
      <c r="Y3654" s="0"/>
      <c r="Z3654" s="0"/>
      <c r="AA3654" s="0"/>
      <c r="AB3654" s="0"/>
      <c r="AC3654" s="0"/>
      <c r="AD3654" s="0"/>
      <c r="AE3654" s="0"/>
      <c r="AF3654" s="0"/>
      <c r="AG3654" s="0"/>
      <c r="AH3654" s="0"/>
      <c r="AI3654" s="0"/>
      <c r="AJ3654" s="0"/>
      <c r="AK3654" s="0"/>
      <c r="AL3654" s="0"/>
      <c r="AM3654" s="0"/>
      <c r="AN3654" s="0"/>
      <c r="AO3654" s="0"/>
      <c r="AP3654" s="0"/>
      <c r="AQ3654" s="0"/>
      <c r="AR3654" s="0"/>
      <c r="AS3654" s="0"/>
      <c r="AT3654" s="0"/>
      <c r="AU3654" s="0"/>
      <c r="AV3654" s="0"/>
      <c r="AW3654" s="0"/>
      <c r="AX3654" s="0"/>
      <c r="AY3654" s="0"/>
      <c r="AZ3654" s="0"/>
      <c r="BA3654" s="0"/>
      <c r="BB3654" s="0"/>
      <c r="BC3654" s="0"/>
      <c r="BD3654" s="0"/>
      <c r="BE3654" s="0"/>
      <c r="BF3654" s="0"/>
      <c r="BG3654" s="0"/>
      <c r="BH3654" s="0"/>
      <c r="BI3654" s="0"/>
      <c r="BJ3654" s="0"/>
      <c r="BK3654" s="0"/>
      <c r="BL3654" s="0"/>
      <c r="BM3654" s="0"/>
      <c r="BN3654" s="0"/>
      <c r="BO3654" s="0"/>
      <c r="BP3654" s="0"/>
      <c r="BQ3654" s="0"/>
      <c r="BR3654" s="0"/>
      <c r="BS3654" s="0"/>
      <c r="BT3654" s="0"/>
      <c r="BU3654" s="0"/>
      <c r="BV3654" s="0"/>
      <c r="BW3654" s="0"/>
      <c r="BX3654" s="0"/>
      <c r="BY3654" s="0"/>
      <c r="BZ3654" s="0"/>
      <c r="CA3654" s="0"/>
      <c r="CB3654" s="0"/>
      <c r="CC3654" s="0"/>
      <c r="CD3654" s="0"/>
      <c r="CE3654" s="0"/>
      <c r="CF3654" s="0"/>
      <c r="CG3654" s="0"/>
      <c r="CH3654" s="0"/>
      <c r="CI3654" s="0"/>
      <c r="CJ3654" s="0"/>
      <c r="CK3654" s="0"/>
      <c r="CL3654" s="0"/>
      <c r="CM3654" s="0"/>
      <c r="CN3654" s="0"/>
      <c r="CO3654" s="0"/>
      <c r="CP3654" s="0"/>
      <c r="CQ3654" s="0"/>
      <c r="CR3654" s="0"/>
      <c r="CS3654" s="0"/>
      <c r="CT3654" s="0"/>
      <c r="CU3654" s="0"/>
      <c r="CV3654" s="0"/>
      <c r="CW3654" s="0"/>
      <c r="CX3654" s="0"/>
      <c r="CY3654" s="0"/>
      <c r="CZ3654" s="0"/>
      <c r="DA3654" s="0"/>
      <c r="DB3654" s="0"/>
      <c r="DC3654" s="0"/>
      <c r="DD3654" s="0"/>
      <c r="DE3654" s="0"/>
      <c r="DF3654" s="0"/>
      <c r="DG3654" s="0"/>
      <c r="DH3654" s="0"/>
      <c r="DI3654" s="0"/>
      <c r="DJ3654" s="0"/>
      <c r="DK3654" s="0"/>
      <c r="DL3654" s="0"/>
      <c r="DM3654" s="0"/>
      <c r="DN3654" s="0"/>
      <c r="DO3654" s="0"/>
      <c r="DP3654" s="0"/>
      <c r="DQ3654" s="0"/>
      <c r="DR3654" s="0"/>
      <c r="DS3654" s="0"/>
      <c r="DT3654" s="0"/>
      <c r="DU3654" s="0"/>
      <c r="DV3654" s="0"/>
      <c r="DW3654" s="0"/>
      <c r="DX3654" s="0"/>
      <c r="DY3654" s="0"/>
      <c r="DZ3654" s="0"/>
      <c r="EA3654" s="0"/>
      <c r="EB3654" s="0"/>
      <c r="EC3654" s="0"/>
      <c r="ED3654" s="0"/>
      <c r="EE3654" s="0"/>
      <c r="EF3654" s="0"/>
      <c r="EG3654" s="0"/>
      <c r="EH3654" s="0"/>
      <c r="EI3654" s="0"/>
      <c r="EJ3654" s="0"/>
      <c r="EK3654" s="0"/>
      <c r="EL3654" s="0"/>
      <c r="EM3654" s="0"/>
      <c r="EN3654" s="0"/>
      <c r="EO3654" s="0"/>
      <c r="EP3654" s="0"/>
      <c r="EQ3654" s="0"/>
      <c r="ER3654" s="0"/>
      <c r="ES3654" s="0"/>
      <c r="ET3654" s="0"/>
      <c r="EU3654" s="0"/>
      <c r="EV3654" s="0"/>
      <c r="EW3654" s="0"/>
      <c r="EX3654" s="0"/>
      <c r="EY3654" s="0"/>
      <c r="EZ3654" s="0"/>
      <c r="FA3654" s="0"/>
      <c r="FB3654" s="0"/>
      <c r="FC3654" s="0"/>
      <c r="FD3654" s="0"/>
      <c r="FE3654" s="0"/>
      <c r="FF3654" s="0"/>
      <c r="FG3654" s="0"/>
      <c r="FH3654" s="0"/>
      <c r="FI3654" s="0"/>
      <c r="FJ3654" s="0"/>
      <c r="FK3654" s="0"/>
      <c r="FL3654" s="0"/>
      <c r="FM3654" s="0"/>
      <c r="FN3654" s="0"/>
      <c r="FO3654" s="0"/>
      <c r="FP3654" s="0"/>
      <c r="FQ3654" s="0"/>
      <c r="FR3654" s="0"/>
      <c r="FS3654" s="0"/>
      <c r="FT3654" s="0"/>
      <c r="FU3654" s="0"/>
      <c r="FV3654" s="0"/>
      <c r="FW3654" s="0"/>
      <c r="FX3654" s="0"/>
      <c r="FY3654" s="0"/>
      <c r="FZ3654" s="0"/>
      <c r="GA3654" s="0"/>
      <c r="GB3654" s="0"/>
      <c r="GC3654" s="0"/>
      <c r="GD3654" s="0"/>
      <c r="GE3654" s="0"/>
      <c r="GF3654" s="0"/>
      <c r="GG3654" s="0"/>
      <c r="GH3654" s="0"/>
      <c r="GI3654" s="0"/>
      <c r="GJ3654" s="0"/>
      <c r="GK3654" s="0"/>
      <c r="GL3654" s="0"/>
      <c r="GM3654" s="0"/>
      <c r="GN3654" s="0"/>
      <c r="GO3654" s="0"/>
      <c r="GP3654" s="0"/>
      <c r="GQ3654" s="0"/>
      <c r="GR3654" s="0"/>
      <c r="GS3654" s="0"/>
      <c r="GT3654" s="0"/>
      <c r="GU3654" s="0"/>
      <c r="GV3654" s="0"/>
      <c r="GW3654" s="0"/>
      <c r="GX3654" s="0"/>
      <c r="GY3654" s="0"/>
      <c r="GZ3654" s="0"/>
      <c r="HA3654" s="0"/>
      <c r="HB3654" s="0"/>
      <c r="HC3654" s="0"/>
      <c r="HD3654" s="0"/>
      <c r="HE3654" s="0"/>
      <c r="HF3654" s="0"/>
      <c r="HG3654" s="0"/>
      <c r="HH3654" s="0"/>
      <c r="HI3654" s="0"/>
      <c r="HJ3654" s="0"/>
      <c r="HK3654" s="0"/>
      <c r="HL3654" s="0"/>
      <c r="HM3654" s="0"/>
      <c r="HN3654" s="0"/>
      <c r="HO3654" s="0"/>
      <c r="HP3654" s="0"/>
      <c r="HQ3654" s="0"/>
      <c r="HR3654" s="0"/>
      <c r="HS3654" s="0"/>
      <c r="HT3654" s="0"/>
      <c r="HU3654" s="0"/>
      <c r="HV3654" s="0"/>
      <c r="HW3654" s="0"/>
      <c r="HX3654" s="0"/>
      <c r="HY3654" s="0"/>
      <c r="HZ3654" s="0"/>
      <c r="IA3654" s="0"/>
      <c r="IB3654" s="0"/>
      <c r="IC3654" s="0"/>
      <c r="ID3654" s="0"/>
      <c r="IE3654" s="0"/>
      <c r="IF3654" s="0"/>
      <c r="IG3654" s="0"/>
      <c r="IH3654" s="0"/>
      <c r="II3654" s="0"/>
      <c r="IJ3654" s="0"/>
      <c r="IK3654" s="0"/>
      <c r="IL3654" s="0"/>
      <c r="IM3654" s="0"/>
      <c r="IN3654" s="0"/>
      <c r="IO3654" s="0"/>
      <c r="IP3654" s="0"/>
      <c r="IQ3654" s="0"/>
      <c r="IR3654" s="0"/>
      <c r="IS3654" s="0"/>
      <c r="IT3654" s="0"/>
      <c r="IU3654" s="0"/>
      <c r="IV3654" s="0"/>
      <c r="IW3654" s="0"/>
      <c r="IX3654" s="0"/>
      <c r="IY3654" s="0"/>
      <c r="IZ3654" s="0"/>
      <c r="AMH3654" s="13"/>
    </row>
    <row r="3655" customFormat="false" ht="13.8" hidden="false" customHeight="false" outlineLevel="0" collapsed="false">
      <c r="A3655" s="16" t="n">
        <v>40601218</v>
      </c>
      <c r="B3655" s="17" t="s">
        <v>3685</v>
      </c>
      <c r="C3655" s="18"/>
      <c r="D3655" s="18"/>
      <c r="E3655" s="16" t="s">
        <v>17</v>
      </c>
      <c r="F3655" s="19" t="n">
        <f aca="false">IF(C3655="",VLOOKUP(E3655,'PORTE E UCO'!$A$5:$D$46,4,0),VLOOKUP(E3655,'PORTE E UCO'!$A$5:$D$46,4,0)*C3655)</f>
        <v>150.60084</v>
      </c>
      <c r="G3655" s="20" t="n">
        <v>4.5</v>
      </c>
      <c r="H3655" s="21" t="n">
        <f aca="false">G3655*$R$2</f>
        <v>88.531344</v>
      </c>
      <c r="I3655" s="16" t="n">
        <v>0</v>
      </c>
      <c r="J3655" s="22" t="str">
        <f aca="false">IF(I3655&gt;=1,F3655*$J$2,"")</f>
        <v/>
      </c>
      <c r="K3655" s="22" t="str">
        <f aca="false">IF(I3655&gt;=2,F3655*$K$2,"")</f>
        <v/>
      </c>
      <c r="L3655" s="22" t="str">
        <f aca="false">IF(I3655&gt;=3,F3655*$L$2,"")</f>
        <v/>
      </c>
      <c r="M3655" s="22" t="str">
        <f aca="false">IF(I3655&gt;=4,F3655*$M$2,"")</f>
        <v/>
      </c>
      <c r="N3655" s="16" t="n">
        <v>0</v>
      </c>
      <c r="O3655" s="16" t="n">
        <v>0</v>
      </c>
      <c r="P3655" s="23" t="n">
        <v>0</v>
      </c>
      <c r="Q3655" s="22"/>
      <c r="R3655" s="38"/>
      <c r="S3655" s="25" t="n">
        <f aca="false">SUM(F3655,H3655,J3655,K3655,L3655,M3655)</f>
        <v>239.132184</v>
      </c>
      <c r="T3655" s="25" t="n">
        <f aca="false">SUM(F3655,H3655,J3655,K3655,L3655,M3655,Q3655)</f>
        <v>239.132184</v>
      </c>
      <c r="U3655" s="0"/>
      <c r="V3655" s="0"/>
      <c r="W3655" s="0"/>
      <c r="X3655" s="0"/>
      <c r="Y3655" s="0"/>
      <c r="Z3655" s="0"/>
      <c r="AA3655" s="0"/>
      <c r="AB3655" s="0"/>
      <c r="AC3655" s="0"/>
      <c r="AD3655" s="0"/>
      <c r="AE3655" s="0"/>
      <c r="AF3655" s="0"/>
      <c r="AG3655" s="0"/>
      <c r="AH3655" s="0"/>
      <c r="AI3655" s="0"/>
      <c r="AJ3655" s="0"/>
      <c r="AK3655" s="0"/>
      <c r="AL3655" s="0"/>
      <c r="AM3655" s="0"/>
      <c r="AN3655" s="0"/>
      <c r="AO3655" s="0"/>
      <c r="AP3655" s="0"/>
      <c r="AQ3655" s="0"/>
      <c r="AR3655" s="0"/>
      <c r="AS3655" s="0"/>
      <c r="AT3655" s="0"/>
      <c r="AU3655" s="0"/>
      <c r="AV3655" s="0"/>
      <c r="AW3655" s="0"/>
      <c r="AX3655" s="0"/>
      <c r="AY3655" s="0"/>
      <c r="AZ3655" s="0"/>
      <c r="BA3655" s="0"/>
      <c r="BB3655" s="0"/>
      <c r="BC3655" s="0"/>
      <c r="BD3655" s="0"/>
      <c r="BE3655" s="0"/>
      <c r="BF3655" s="0"/>
      <c r="BG3655" s="0"/>
      <c r="BH3655" s="0"/>
      <c r="BI3655" s="0"/>
      <c r="BJ3655" s="0"/>
      <c r="BK3655" s="0"/>
      <c r="BL3655" s="0"/>
      <c r="BM3655" s="0"/>
      <c r="BN3655" s="0"/>
      <c r="BO3655" s="0"/>
      <c r="BP3655" s="0"/>
      <c r="BQ3655" s="0"/>
      <c r="BR3655" s="0"/>
      <c r="BS3655" s="0"/>
      <c r="BT3655" s="0"/>
      <c r="BU3655" s="0"/>
      <c r="BV3655" s="0"/>
      <c r="BW3655" s="0"/>
      <c r="BX3655" s="0"/>
      <c r="BY3655" s="0"/>
      <c r="BZ3655" s="0"/>
      <c r="CA3655" s="0"/>
      <c r="CB3655" s="0"/>
      <c r="CC3655" s="0"/>
      <c r="CD3655" s="0"/>
      <c r="CE3655" s="0"/>
      <c r="CF3655" s="0"/>
      <c r="CG3655" s="0"/>
      <c r="CH3655" s="0"/>
      <c r="CI3655" s="0"/>
      <c r="CJ3655" s="0"/>
      <c r="CK3655" s="0"/>
      <c r="CL3655" s="0"/>
      <c r="CM3655" s="0"/>
      <c r="CN3655" s="0"/>
      <c r="CO3655" s="0"/>
      <c r="CP3655" s="0"/>
      <c r="CQ3655" s="0"/>
      <c r="CR3655" s="0"/>
      <c r="CS3655" s="0"/>
      <c r="CT3655" s="0"/>
      <c r="CU3655" s="0"/>
      <c r="CV3655" s="0"/>
      <c r="CW3655" s="0"/>
      <c r="CX3655" s="0"/>
      <c r="CY3655" s="0"/>
      <c r="CZ3655" s="0"/>
      <c r="DA3655" s="0"/>
      <c r="DB3655" s="0"/>
      <c r="DC3655" s="0"/>
      <c r="DD3655" s="0"/>
      <c r="DE3655" s="0"/>
      <c r="DF3655" s="0"/>
      <c r="DG3655" s="0"/>
      <c r="DH3655" s="0"/>
      <c r="DI3655" s="0"/>
      <c r="DJ3655" s="0"/>
      <c r="DK3655" s="0"/>
      <c r="DL3655" s="0"/>
      <c r="DM3655" s="0"/>
      <c r="DN3655" s="0"/>
      <c r="DO3655" s="0"/>
      <c r="DP3655" s="0"/>
      <c r="DQ3655" s="0"/>
      <c r="DR3655" s="0"/>
      <c r="DS3655" s="0"/>
      <c r="DT3655" s="0"/>
      <c r="DU3655" s="0"/>
      <c r="DV3655" s="0"/>
      <c r="DW3655" s="0"/>
      <c r="DX3655" s="0"/>
      <c r="DY3655" s="0"/>
      <c r="DZ3655" s="0"/>
      <c r="EA3655" s="0"/>
      <c r="EB3655" s="0"/>
      <c r="EC3655" s="0"/>
      <c r="ED3655" s="0"/>
      <c r="EE3655" s="0"/>
      <c r="EF3655" s="0"/>
      <c r="EG3655" s="0"/>
      <c r="EH3655" s="0"/>
      <c r="EI3655" s="0"/>
      <c r="EJ3655" s="0"/>
      <c r="EK3655" s="0"/>
      <c r="EL3655" s="0"/>
      <c r="EM3655" s="0"/>
      <c r="EN3655" s="0"/>
      <c r="EO3655" s="0"/>
      <c r="EP3655" s="0"/>
      <c r="EQ3655" s="0"/>
      <c r="ER3655" s="0"/>
      <c r="ES3655" s="0"/>
      <c r="ET3655" s="0"/>
      <c r="EU3655" s="0"/>
      <c r="EV3655" s="0"/>
      <c r="EW3655" s="0"/>
      <c r="EX3655" s="0"/>
      <c r="EY3655" s="0"/>
      <c r="EZ3655" s="0"/>
      <c r="FA3655" s="0"/>
      <c r="FB3655" s="0"/>
      <c r="FC3655" s="0"/>
      <c r="FD3655" s="0"/>
      <c r="FE3655" s="0"/>
      <c r="FF3655" s="0"/>
      <c r="FG3655" s="0"/>
      <c r="FH3655" s="0"/>
      <c r="FI3655" s="0"/>
      <c r="FJ3655" s="0"/>
      <c r="FK3655" s="0"/>
      <c r="FL3655" s="0"/>
      <c r="FM3655" s="0"/>
      <c r="FN3655" s="0"/>
      <c r="FO3655" s="0"/>
      <c r="FP3655" s="0"/>
      <c r="FQ3655" s="0"/>
      <c r="FR3655" s="0"/>
      <c r="FS3655" s="0"/>
      <c r="FT3655" s="0"/>
      <c r="FU3655" s="0"/>
      <c r="FV3655" s="0"/>
      <c r="FW3655" s="0"/>
      <c r="FX3655" s="0"/>
      <c r="FY3655" s="0"/>
      <c r="FZ3655" s="0"/>
      <c r="GA3655" s="0"/>
      <c r="GB3655" s="0"/>
      <c r="GC3655" s="0"/>
      <c r="GD3655" s="0"/>
      <c r="GE3655" s="0"/>
      <c r="GF3655" s="0"/>
      <c r="GG3655" s="0"/>
      <c r="GH3655" s="0"/>
      <c r="GI3655" s="0"/>
      <c r="GJ3655" s="0"/>
      <c r="GK3655" s="0"/>
      <c r="GL3655" s="0"/>
      <c r="GM3655" s="0"/>
      <c r="GN3655" s="0"/>
      <c r="GO3655" s="0"/>
      <c r="GP3655" s="0"/>
      <c r="GQ3655" s="0"/>
      <c r="GR3655" s="0"/>
      <c r="GS3655" s="0"/>
      <c r="GT3655" s="0"/>
      <c r="GU3655" s="0"/>
      <c r="GV3655" s="0"/>
      <c r="GW3655" s="0"/>
      <c r="GX3655" s="0"/>
      <c r="GY3655" s="0"/>
      <c r="GZ3655" s="0"/>
      <c r="HA3655" s="0"/>
      <c r="HB3655" s="0"/>
      <c r="HC3655" s="0"/>
      <c r="HD3655" s="0"/>
      <c r="HE3655" s="0"/>
      <c r="HF3655" s="0"/>
      <c r="HG3655" s="0"/>
      <c r="HH3655" s="0"/>
      <c r="HI3655" s="0"/>
      <c r="HJ3655" s="0"/>
      <c r="HK3655" s="0"/>
      <c r="HL3655" s="0"/>
      <c r="HM3655" s="0"/>
      <c r="HN3655" s="0"/>
      <c r="HO3655" s="0"/>
      <c r="HP3655" s="0"/>
      <c r="HQ3655" s="0"/>
      <c r="HR3655" s="0"/>
      <c r="HS3655" s="0"/>
      <c r="HT3655" s="0"/>
      <c r="HU3655" s="0"/>
      <c r="HV3655" s="0"/>
      <c r="HW3655" s="0"/>
      <c r="HX3655" s="0"/>
      <c r="HY3655" s="0"/>
      <c r="HZ3655" s="0"/>
      <c r="IA3655" s="0"/>
      <c r="IB3655" s="0"/>
      <c r="IC3655" s="0"/>
      <c r="ID3655" s="0"/>
      <c r="IE3655" s="0"/>
      <c r="IF3655" s="0"/>
      <c r="IG3655" s="0"/>
      <c r="IH3655" s="0"/>
      <c r="II3655" s="0"/>
      <c r="IJ3655" s="0"/>
      <c r="IK3655" s="0"/>
      <c r="IL3655" s="0"/>
      <c r="IM3655" s="0"/>
      <c r="IN3655" s="0"/>
      <c r="IO3655" s="0"/>
      <c r="IP3655" s="0"/>
      <c r="IQ3655" s="0"/>
      <c r="IR3655" s="0"/>
      <c r="IS3655" s="0"/>
      <c r="IT3655" s="0"/>
      <c r="IU3655" s="0"/>
      <c r="IV3655" s="0"/>
      <c r="IW3655" s="0"/>
      <c r="IX3655" s="0"/>
      <c r="IY3655" s="0"/>
      <c r="IZ3655" s="0"/>
      <c r="AMH3655" s="13"/>
    </row>
    <row r="3656" customFormat="false" ht="13.8" hidden="false" customHeight="false" outlineLevel="0" collapsed="false">
      <c r="A3656" s="27" t="n">
        <v>40601188</v>
      </c>
      <c r="B3656" s="28" t="s">
        <v>3686</v>
      </c>
      <c r="C3656" s="29"/>
      <c r="D3656" s="29"/>
      <c r="E3656" s="27" t="s">
        <v>31</v>
      </c>
      <c r="F3656" s="19" t="n">
        <f aca="false">IF(C3656="",VLOOKUP(E3656,'PORTE E UCO'!$A$5:$D$46,4,0),VLOOKUP(E3656,'PORTE E UCO'!$A$5:$D$46,4,0)*C3656)</f>
        <v>262.342192</v>
      </c>
      <c r="G3656" s="30" t="n">
        <v>9.5</v>
      </c>
      <c r="H3656" s="21" t="n">
        <f aca="false">G3656*$R$2</f>
        <v>186.899504</v>
      </c>
      <c r="I3656" s="27" t="n">
        <v>0</v>
      </c>
      <c r="J3656" s="22" t="str">
        <f aca="false">IF(I3656&gt;=1,F3656*$J$2,"")</f>
        <v/>
      </c>
      <c r="K3656" s="22" t="str">
        <f aca="false">IF(I3656&gt;=2,F3656*$K$2,"")</f>
        <v/>
      </c>
      <c r="L3656" s="22" t="str">
        <f aca="false">IF(I3656&gt;=3,F3656*$L$2,"")</f>
        <v/>
      </c>
      <c r="M3656" s="22" t="str">
        <f aca="false">IF(I3656&gt;=4,F3656*$M$2,"")</f>
        <v/>
      </c>
      <c r="N3656" s="27" t="n">
        <v>0</v>
      </c>
      <c r="O3656" s="27" t="n">
        <v>0</v>
      </c>
      <c r="P3656" s="31" t="n">
        <v>0</v>
      </c>
      <c r="Q3656" s="32"/>
      <c r="R3656" s="38"/>
      <c r="S3656" s="25" t="n">
        <f aca="false">SUM(F3656,H3656,J3656,K3656,L3656,M3656)</f>
        <v>449.241696</v>
      </c>
      <c r="T3656" s="25" t="n">
        <f aca="false">SUM(F3656,H3656,J3656,K3656,L3656,M3656,Q3656)</f>
        <v>449.241696</v>
      </c>
      <c r="U3656" s="0"/>
      <c r="V3656" s="0"/>
      <c r="W3656" s="0"/>
      <c r="X3656" s="0"/>
      <c r="Y3656" s="0"/>
      <c r="Z3656" s="0"/>
      <c r="AA3656" s="0"/>
      <c r="AB3656" s="0"/>
      <c r="AC3656" s="0"/>
      <c r="AD3656" s="0"/>
      <c r="AE3656" s="0"/>
      <c r="AF3656" s="0"/>
      <c r="AG3656" s="0"/>
      <c r="AH3656" s="0"/>
      <c r="AI3656" s="0"/>
      <c r="AJ3656" s="0"/>
      <c r="AK3656" s="0"/>
      <c r="AL3656" s="0"/>
      <c r="AM3656" s="0"/>
      <c r="AN3656" s="0"/>
      <c r="AO3656" s="0"/>
      <c r="AP3656" s="0"/>
      <c r="AQ3656" s="0"/>
      <c r="AR3656" s="0"/>
      <c r="AS3656" s="0"/>
      <c r="AT3656" s="0"/>
      <c r="AU3656" s="0"/>
      <c r="AV3656" s="0"/>
      <c r="AW3656" s="0"/>
      <c r="AX3656" s="0"/>
      <c r="AY3656" s="0"/>
      <c r="AZ3656" s="0"/>
      <c r="BA3656" s="0"/>
      <c r="BB3656" s="0"/>
      <c r="BC3656" s="0"/>
      <c r="BD3656" s="0"/>
      <c r="BE3656" s="0"/>
      <c r="BF3656" s="0"/>
      <c r="BG3656" s="0"/>
      <c r="BH3656" s="0"/>
      <c r="BI3656" s="0"/>
      <c r="BJ3656" s="0"/>
      <c r="BK3656" s="0"/>
      <c r="BL3656" s="0"/>
      <c r="BM3656" s="0"/>
      <c r="BN3656" s="0"/>
      <c r="BO3656" s="0"/>
      <c r="BP3656" s="0"/>
      <c r="BQ3656" s="0"/>
      <c r="BR3656" s="0"/>
      <c r="BS3656" s="0"/>
      <c r="BT3656" s="0"/>
      <c r="BU3656" s="0"/>
      <c r="BV3656" s="0"/>
      <c r="BW3656" s="0"/>
      <c r="BX3656" s="0"/>
      <c r="BY3656" s="0"/>
      <c r="BZ3656" s="0"/>
      <c r="CA3656" s="0"/>
      <c r="CB3656" s="0"/>
      <c r="CC3656" s="0"/>
      <c r="CD3656" s="0"/>
      <c r="CE3656" s="0"/>
      <c r="CF3656" s="0"/>
      <c r="CG3656" s="0"/>
      <c r="CH3656" s="0"/>
      <c r="CI3656" s="0"/>
      <c r="CJ3656" s="0"/>
      <c r="CK3656" s="0"/>
      <c r="CL3656" s="0"/>
      <c r="CM3656" s="0"/>
      <c r="CN3656" s="0"/>
      <c r="CO3656" s="0"/>
      <c r="CP3656" s="0"/>
      <c r="CQ3656" s="0"/>
      <c r="CR3656" s="0"/>
      <c r="CS3656" s="0"/>
      <c r="CT3656" s="0"/>
      <c r="CU3656" s="0"/>
      <c r="CV3656" s="0"/>
      <c r="CW3656" s="0"/>
      <c r="CX3656" s="0"/>
      <c r="CY3656" s="0"/>
      <c r="CZ3656" s="0"/>
      <c r="DA3656" s="0"/>
      <c r="DB3656" s="0"/>
      <c r="DC3656" s="0"/>
      <c r="DD3656" s="0"/>
      <c r="DE3656" s="0"/>
      <c r="DF3656" s="0"/>
      <c r="DG3656" s="0"/>
      <c r="DH3656" s="0"/>
      <c r="DI3656" s="0"/>
      <c r="DJ3656" s="0"/>
      <c r="DK3656" s="0"/>
      <c r="DL3656" s="0"/>
      <c r="DM3656" s="0"/>
      <c r="DN3656" s="0"/>
      <c r="DO3656" s="0"/>
      <c r="DP3656" s="0"/>
      <c r="DQ3656" s="0"/>
      <c r="DR3656" s="0"/>
      <c r="DS3656" s="0"/>
      <c r="DT3656" s="0"/>
      <c r="DU3656" s="0"/>
      <c r="DV3656" s="0"/>
      <c r="DW3656" s="0"/>
      <c r="DX3656" s="0"/>
      <c r="DY3656" s="0"/>
      <c r="DZ3656" s="0"/>
      <c r="EA3656" s="0"/>
      <c r="EB3656" s="0"/>
      <c r="EC3656" s="0"/>
      <c r="ED3656" s="0"/>
      <c r="EE3656" s="0"/>
      <c r="EF3656" s="0"/>
      <c r="EG3656" s="0"/>
      <c r="EH3656" s="0"/>
      <c r="EI3656" s="0"/>
      <c r="EJ3656" s="0"/>
      <c r="EK3656" s="0"/>
      <c r="EL3656" s="0"/>
      <c r="EM3656" s="0"/>
      <c r="EN3656" s="0"/>
      <c r="EO3656" s="0"/>
      <c r="EP3656" s="0"/>
      <c r="EQ3656" s="0"/>
      <c r="ER3656" s="0"/>
      <c r="ES3656" s="0"/>
      <c r="ET3656" s="0"/>
      <c r="EU3656" s="0"/>
      <c r="EV3656" s="0"/>
      <c r="EW3656" s="0"/>
      <c r="EX3656" s="0"/>
      <c r="EY3656" s="0"/>
      <c r="EZ3656" s="0"/>
      <c r="FA3656" s="0"/>
      <c r="FB3656" s="0"/>
      <c r="FC3656" s="0"/>
      <c r="FD3656" s="0"/>
      <c r="FE3656" s="0"/>
      <c r="FF3656" s="0"/>
      <c r="FG3656" s="0"/>
      <c r="FH3656" s="0"/>
      <c r="FI3656" s="0"/>
      <c r="FJ3656" s="0"/>
      <c r="FK3656" s="0"/>
      <c r="FL3656" s="0"/>
      <c r="FM3656" s="0"/>
      <c r="FN3656" s="0"/>
      <c r="FO3656" s="0"/>
      <c r="FP3656" s="0"/>
      <c r="FQ3656" s="0"/>
      <c r="FR3656" s="0"/>
      <c r="FS3656" s="0"/>
      <c r="FT3656" s="0"/>
      <c r="FU3656" s="0"/>
      <c r="FV3656" s="0"/>
      <c r="FW3656" s="0"/>
      <c r="FX3656" s="0"/>
      <c r="FY3656" s="0"/>
      <c r="FZ3656" s="0"/>
      <c r="GA3656" s="0"/>
      <c r="GB3656" s="0"/>
      <c r="GC3656" s="0"/>
      <c r="GD3656" s="0"/>
      <c r="GE3656" s="0"/>
      <c r="GF3656" s="0"/>
      <c r="GG3656" s="0"/>
      <c r="GH3656" s="0"/>
      <c r="GI3656" s="0"/>
      <c r="GJ3656" s="0"/>
      <c r="GK3656" s="0"/>
      <c r="GL3656" s="0"/>
      <c r="GM3656" s="0"/>
      <c r="GN3656" s="0"/>
      <c r="GO3656" s="0"/>
      <c r="GP3656" s="0"/>
      <c r="GQ3656" s="0"/>
      <c r="GR3656" s="0"/>
      <c r="GS3656" s="0"/>
      <c r="GT3656" s="0"/>
      <c r="GU3656" s="0"/>
      <c r="GV3656" s="0"/>
      <c r="GW3656" s="0"/>
      <c r="GX3656" s="0"/>
      <c r="GY3656" s="0"/>
      <c r="GZ3656" s="0"/>
      <c r="HA3656" s="0"/>
      <c r="HB3656" s="0"/>
      <c r="HC3656" s="0"/>
      <c r="HD3656" s="0"/>
      <c r="HE3656" s="0"/>
      <c r="HF3656" s="0"/>
      <c r="HG3656" s="0"/>
      <c r="HH3656" s="0"/>
      <c r="HI3656" s="0"/>
      <c r="HJ3656" s="0"/>
      <c r="HK3656" s="0"/>
      <c r="HL3656" s="0"/>
      <c r="HM3656" s="0"/>
      <c r="HN3656" s="0"/>
      <c r="HO3656" s="0"/>
      <c r="HP3656" s="0"/>
      <c r="HQ3656" s="0"/>
      <c r="HR3656" s="0"/>
      <c r="HS3656" s="0"/>
      <c r="HT3656" s="0"/>
      <c r="HU3656" s="0"/>
      <c r="HV3656" s="0"/>
      <c r="HW3656" s="0"/>
      <c r="HX3656" s="0"/>
      <c r="HY3656" s="0"/>
      <c r="HZ3656" s="0"/>
      <c r="IA3656" s="0"/>
      <c r="IB3656" s="0"/>
      <c r="IC3656" s="0"/>
      <c r="ID3656" s="0"/>
      <c r="IE3656" s="0"/>
      <c r="IF3656" s="0"/>
      <c r="IG3656" s="0"/>
      <c r="IH3656" s="0"/>
      <c r="II3656" s="0"/>
      <c r="IJ3656" s="0"/>
      <c r="IK3656" s="0"/>
      <c r="IL3656" s="0"/>
      <c r="IM3656" s="0"/>
      <c r="IN3656" s="0"/>
      <c r="IO3656" s="0"/>
      <c r="IP3656" s="0"/>
      <c r="IQ3656" s="0"/>
      <c r="IR3656" s="0"/>
      <c r="IS3656" s="0"/>
      <c r="IT3656" s="0"/>
      <c r="IU3656" s="0"/>
      <c r="IV3656" s="0"/>
      <c r="IW3656" s="0"/>
      <c r="IX3656" s="0"/>
      <c r="IY3656" s="0"/>
      <c r="IZ3656" s="0"/>
      <c r="AMH3656" s="13"/>
    </row>
    <row r="3657" customFormat="false" ht="14.95" hidden="false" customHeight="false" outlineLevel="0" collapsed="false">
      <c r="A3657" s="16" t="n">
        <v>40601153</v>
      </c>
      <c r="B3657" s="17" t="s">
        <v>3687</v>
      </c>
      <c r="C3657" s="18"/>
      <c r="D3657" s="18"/>
      <c r="E3657" s="16" t="s">
        <v>171</v>
      </c>
      <c r="F3657" s="19" t="n">
        <f aca="false">IF(C3657="",VLOOKUP(E3657,'PORTE E UCO'!$A$5:$D$46,4,0),VLOOKUP(E3657,'PORTE E UCO'!$A$5:$D$46,4,0)*C3657)</f>
        <v>287.188282</v>
      </c>
      <c r="G3657" s="20" t="n">
        <v>3</v>
      </c>
      <c r="H3657" s="21" t="n">
        <f aca="false">G3657*$R$2</f>
        <v>59.020896</v>
      </c>
      <c r="I3657" s="16" t="n">
        <v>0</v>
      </c>
      <c r="J3657" s="22" t="str">
        <f aca="false">IF(I3657&gt;=1,F3657*$J$2,"")</f>
        <v/>
      </c>
      <c r="K3657" s="22" t="str">
        <f aca="false">IF(I3657&gt;=2,F3657*$K$2,"")</f>
        <v/>
      </c>
      <c r="L3657" s="22" t="str">
        <f aca="false">IF(I3657&gt;=3,F3657*$L$2,"")</f>
        <v/>
      </c>
      <c r="M3657" s="22" t="str">
        <f aca="false">IF(I3657&gt;=4,F3657*$M$2,"")</f>
        <v/>
      </c>
      <c r="N3657" s="16" t="n">
        <v>0</v>
      </c>
      <c r="O3657" s="16" t="n">
        <v>0</v>
      </c>
      <c r="P3657" s="23" t="n">
        <v>0</v>
      </c>
      <c r="Q3657" s="22"/>
      <c r="R3657" s="38"/>
      <c r="S3657" s="25" t="n">
        <f aca="false">SUM(F3657,H3657,J3657,K3657,L3657,M3657)</f>
        <v>346.209178</v>
      </c>
      <c r="T3657" s="25" t="n">
        <f aca="false">SUM(F3657,H3657,J3657,K3657,L3657,M3657,Q3657)</f>
        <v>346.209178</v>
      </c>
      <c r="U3657" s="0"/>
      <c r="V3657" s="0"/>
      <c r="W3657" s="0"/>
      <c r="X3657" s="0"/>
      <c r="Y3657" s="0"/>
      <c r="Z3657" s="0"/>
      <c r="AA3657" s="0"/>
      <c r="AB3657" s="0"/>
      <c r="AC3657" s="0"/>
      <c r="AD3657" s="0"/>
      <c r="AE3657" s="0"/>
      <c r="AF3657" s="0"/>
      <c r="AG3657" s="0"/>
      <c r="AH3657" s="0"/>
      <c r="AI3657" s="0"/>
      <c r="AJ3657" s="0"/>
      <c r="AK3657" s="0"/>
      <c r="AL3657" s="0"/>
      <c r="AM3657" s="0"/>
      <c r="AN3657" s="0"/>
      <c r="AO3657" s="0"/>
      <c r="AP3657" s="0"/>
      <c r="AQ3657" s="0"/>
      <c r="AR3657" s="0"/>
      <c r="AS3657" s="0"/>
      <c r="AT3657" s="0"/>
      <c r="AU3657" s="0"/>
      <c r="AV3657" s="0"/>
      <c r="AW3657" s="0"/>
      <c r="AX3657" s="0"/>
      <c r="AY3657" s="0"/>
      <c r="AZ3657" s="0"/>
      <c r="BA3657" s="0"/>
      <c r="BB3657" s="0"/>
      <c r="BC3657" s="0"/>
      <c r="BD3657" s="0"/>
      <c r="BE3657" s="0"/>
      <c r="BF3657" s="0"/>
      <c r="BG3657" s="0"/>
      <c r="BH3657" s="0"/>
      <c r="BI3657" s="0"/>
      <c r="BJ3657" s="0"/>
      <c r="BK3657" s="0"/>
      <c r="BL3657" s="0"/>
      <c r="BM3657" s="0"/>
      <c r="BN3657" s="0"/>
      <c r="BO3657" s="0"/>
      <c r="BP3657" s="0"/>
      <c r="BQ3657" s="0"/>
      <c r="BR3657" s="0"/>
      <c r="BS3657" s="0"/>
      <c r="BT3657" s="0"/>
      <c r="BU3657" s="0"/>
      <c r="BV3657" s="0"/>
      <c r="BW3657" s="0"/>
      <c r="BX3657" s="0"/>
      <c r="BY3657" s="0"/>
      <c r="BZ3657" s="0"/>
      <c r="CA3657" s="0"/>
      <c r="CB3657" s="0"/>
      <c r="CC3657" s="0"/>
      <c r="CD3657" s="0"/>
      <c r="CE3657" s="0"/>
      <c r="CF3657" s="0"/>
      <c r="CG3657" s="0"/>
      <c r="CH3657" s="0"/>
      <c r="CI3657" s="0"/>
      <c r="CJ3657" s="0"/>
      <c r="CK3657" s="0"/>
      <c r="CL3657" s="0"/>
      <c r="CM3657" s="0"/>
      <c r="CN3657" s="0"/>
      <c r="CO3657" s="0"/>
      <c r="CP3657" s="0"/>
      <c r="CQ3657" s="0"/>
      <c r="CR3657" s="0"/>
      <c r="CS3657" s="0"/>
      <c r="CT3657" s="0"/>
      <c r="CU3657" s="0"/>
      <c r="CV3657" s="0"/>
      <c r="CW3657" s="0"/>
      <c r="CX3657" s="0"/>
      <c r="CY3657" s="0"/>
      <c r="CZ3657" s="0"/>
      <c r="DA3657" s="0"/>
      <c r="DB3657" s="0"/>
      <c r="DC3657" s="0"/>
      <c r="DD3657" s="0"/>
      <c r="DE3657" s="0"/>
      <c r="DF3657" s="0"/>
      <c r="DG3657" s="0"/>
      <c r="DH3657" s="0"/>
      <c r="DI3657" s="0"/>
      <c r="DJ3657" s="0"/>
      <c r="DK3657" s="0"/>
      <c r="DL3657" s="0"/>
      <c r="DM3657" s="0"/>
      <c r="DN3657" s="0"/>
      <c r="DO3657" s="0"/>
      <c r="DP3657" s="0"/>
      <c r="DQ3657" s="0"/>
      <c r="DR3657" s="0"/>
      <c r="DS3657" s="0"/>
      <c r="DT3657" s="0"/>
      <c r="DU3657" s="0"/>
      <c r="DV3657" s="0"/>
      <c r="DW3657" s="0"/>
      <c r="DX3657" s="0"/>
      <c r="DY3657" s="0"/>
      <c r="DZ3657" s="0"/>
      <c r="EA3657" s="0"/>
      <c r="EB3657" s="0"/>
      <c r="EC3657" s="0"/>
      <c r="ED3657" s="0"/>
      <c r="EE3657" s="0"/>
      <c r="EF3657" s="0"/>
      <c r="EG3657" s="0"/>
      <c r="EH3657" s="0"/>
      <c r="EI3657" s="0"/>
      <c r="EJ3657" s="0"/>
      <c r="EK3657" s="0"/>
      <c r="EL3657" s="0"/>
      <c r="EM3657" s="0"/>
      <c r="EN3657" s="0"/>
      <c r="EO3657" s="0"/>
      <c r="EP3657" s="0"/>
      <c r="EQ3657" s="0"/>
      <c r="ER3657" s="0"/>
      <c r="ES3657" s="0"/>
      <c r="ET3657" s="0"/>
      <c r="EU3657" s="0"/>
      <c r="EV3657" s="0"/>
      <c r="EW3657" s="0"/>
      <c r="EX3657" s="0"/>
      <c r="EY3657" s="0"/>
      <c r="EZ3657" s="0"/>
      <c r="FA3657" s="0"/>
      <c r="FB3657" s="0"/>
      <c r="FC3657" s="0"/>
      <c r="FD3657" s="0"/>
      <c r="FE3657" s="0"/>
      <c r="FF3657" s="0"/>
      <c r="FG3657" s="0"/>
      <c r="FH3657" s="0"/>
      <c r="FI3657" s="0"/>
      <c r="FJ3657" s="0"/>
      <c r="FK3657" s="0"/>
      <c r="FL3657" s="0"/>
      <c r="FM3657" s="0"/>
      <c r="FN3657" s="0"/>
      <c r="FO3657" s="0"/>
      <c r="FP3657" s="0"/>
      <c r="FQ3657" s="0"/>
      <c r="FR3657" s="0"/>
      <c r="FS3657" s="0"/>
      <c r="FT3657" s="0"/>
      <c r="FU3657" s="0"/>
      <c r="FV3657" s="0"/>
      <c r="FW3657" s="0"/>
      <c r="FX3657" s="0"/>
      <c r="FY3657" s="0"/>
      <c r="FZ3657" s="0"/>
      <c r="GA3657" s="0"/>
      <c r="GB3657" s="0"/>
      <c r="GC3657" s="0"/>
      <c r="GD3657" s="0"/>
      <c r="GE3657" s="0"/>
      <c r="GF3657" s="0"/>
      <c r="GG3657" s="0"/>
      <c r="GH3657" s="0"/>
      <c r="GI3657" s="0"/>
      <c r="GJ3657" s="0"/>
      <c r="GK3657" s="0"/>
      <c r="GL3657" s="0"/>
      <c r="GM3657" s="0"/>
      <c r="GN3657" s="0"/>
      <c r="GO3657" s="0"/>
      <c r="GP3657" s="0"/>
      <c r="GQ3657" s="0"/>
      <c r="GR3657" s="0"/>
      <c r="GS3657" s="0"/>
      <c r="GT3657" s="0"/>
      <c r="GU3657" s="0"/>
      <c r="GV3657" s="0"/>
      <c r="GW3657" s="0"/>
      <c r="GX3657" s="0"/>
      <c r="GY3657" s="0"/>
      <c r="GZ3657" s="0"/>
      <c r="HA3657" s="0"/>
      <c r="HB3657" s="0"/>
      <c r="HC3657" s="0"/>
      <c r="HD3657" s="0"/>
      <c r="HE3657" s="0"/>
      <c r="HF3657" s="0"/>
      <c r="HG3657" s="0"/>
      <c r="HH3657" s="0"/>
      <c r="HI3657" s="0"/>
      <c r="HJ3657" s="0"/>
      <c r="HK3657" s="0"/>
      <c r="HL3657" s="0"/>
      <c r="HM3657" s="0"/>
      <c r="HN3657" s="0"/>
      <c r="HO3657" s="0"/>
      <c r="HP3657" s="0"/>
      <c r="HQ3657" s="0"/>
      <c r="HR3657" s="0"/>
      <c r="HS3657" s="0"/>
      <c r="HT3657" s="0"/>
      <c r="HU3657" s="0"/>
      <c r="HV3657" s="0"/>
      <c r="HW3657" s="0"/>
      <c r="HX3657" s="0"/>
      <c r="HY3657" s="0"/>
      <c r="HZ3657" s="0"/>
      <c r="IA3657" s="0"/>
      <c r="IB3657" s="0"/>
      <c r="IC3657" s="0"/>
      <c r="ID3657" s="0"/>
      <c r="IE3657" s="0"/>
      <c r="IF3657" s="0"/>
      <c r="IG3657" s="0"/>
      <c r="IH3657" s="0"/>
      <c r="II3657" s="0"/>
      <c r="IJ3657" s="0"/>
      <c r="IK3657" s="0"/>
      <c r="IL3657" s="0"/>
      <c r="IM3657" s="0"/>
      <c r="IN3657" s="0"/>
      <c r="IO3657" s="0"/>
      <c r="IP3657" s="0"/>
      <c r="IQ3657" s="0"/>
      <c r="IR3657" s="0"/>
      <c r="IS3657" s="0"/>
      <c r="IT3657" s="0"/>
      <c r="IU3657" s="0"/>
      <c r="IV3657" s="0"/>
      <c r="IW3657" s="0"/>
      <c r="IX3657" s="0"/>
      <c r="IY3657" s="0"/>
      <c r="IZ3657" s="0"/>
      <c r="AMH3657" s="13"/>
    </row>
    <row r="3658" customFormat="false" ht="14.95" hidden="false" customHeight="false" outlineLevel="0" collapsed="false">
      <c r="A3658" s="27" t="n">
        <v>40601021</v>
      </c>
      <c r="B3658" s="28" t="s">
        <v>3688</v>
      </c>
      <c r="C3658" s="29"/>
      <c r="D3658" s="29"/>
      <c r="E3658" s="27" t="s">
        <v>17</v>
      </c>
      <c r="F3658" s="19" t="n">
        <f aca="false">IF(C3658="",VLOOKUP(E3658,'PORTE E UCO'!$A$5:$D$46,4,0),VLOOKUP(E3658,'PORTE E UCO'!$A$5:$D$46,4,0)*C3658)</f>
        <v>150.60084</v>
      </c>
      <c r="G3658" s="30" t="n">
        <v>5.8</v>
      </c>
      <c r="H3658" s="21" t="n">
        <f aca="false">G3658*$R$2</f>
        <v>114.1070656</v>
      </c>
      <c r="I3658" s="27" t="n">
        <v>0</v>
      </c>
      <c r="J3658" s="22" t="str">
        <f aca="false">IF(I3658&gt;=1,F3658*$J$2,"")</f>
        <v/>
      </c>
      <c r="K3658" s="22" t="str">
        <f aca="false">IF(I3658&gt;=2,F3658*$K$2,"")</f>
        <v/>
      </c>
      <c r="L3658" s="22" t="str">
        <f aca="false">IF(I3658&gt;=3,F3658*$L$2,"")</f>
        <v/>
      </c>
      <c r="M3658" s="22" t="str">
        <f aca="false">IF(I3658&gt;=4,F3658*$M$2,"")</f>
        <v/>
      </c>
      <c r="N3658" s="27" t="n">
        <v>0</v>
      </c>
      <c r="O3658" s="27" t="n">
        <v>0</v>
      </c>
      <c r="P3658" s="31" t="n">
        <v>0</v>
      </c>
      <c r="Q3658" s="32"/>
      <c r="R3658" s="38"/>
      <c r="S3658" s="25" t="n">
        <f aca="false">SUM(F3658,H3658,J3658,K3658,L3658,M3658)</f>
        <v>264.7079056</v>
      </c>
      <c r="T3658" s="25" t="n">
        <f aca="false">SUM(F3658,H3658,J3658,K3658,L3658,M3658,Q3658)</f>
        <v>264.7079056</v>
      </c>
      <c r="U3658" s="0"/>
      <c r="V3658" s="0"/>
      <c r="W3658" s="0"/>
      <c r="X3658" s="0"/>
      <c r="Y3658" s="0"/>
      <c r="Z3658" s="0"/>
      <c r="AA3658" s="0"/>
      <c r="AB3658" s="0"/>
      <c r="AC3658" s="0"/>
      <c r="AD3658" s="0"/>
      <c r="AE3658" s="0"/>
      <c r="AF3658" s="0"/>
      <c r="AG3658" s="0"/>
      <c r="AH3658" s="0"/>
      <c r="AI3658" s="0"/>
      <c r="AJ3658" s="0"/>
      <c r="AK3658" s="0"/>
      <c r="AL3658" s="0"/>
      <c r="AM3658" s="0"/>
      <c r="AN3658" s="0"/>
      <c r="AO3658" s="0"/>
      <c r="AP3658" s="0"/>
      <c r="AQ3658" s="0"/>
      <c r="AR3658" s="0"/>
      <c r="AS3658" s="0"/>
      <c r="AT3658" s="0"/>
      <c r="AU3658" s="0"/>
      <c r="AV3658" s="0"/>
      <c r="AW3658" s="0"/>
      <c r="AX3658" s="0"/>
      <c r="AY3658" s="0"/>
      <c r="AZ3658" s="0"/>
      <c r="BA3658" s="0"/>
      <c r="BB3658" s="0"/>
      <c r="BC3658" s="0"/>
      <c r="BD3658" s="0"/>
      <c r="BE3658" s="0"/>
      <c r="BF3658" s="0"/>
      <c r="BG3658" s="0"/>
      <c r="BH3658" s="0"/>
      <c r="BI3658" s="0"/>
      <c r="BJ3658" s="0"/>
      <c r="BK3658" s="0"/>
      <c r="BL3658" s="0"/>
      <c r="BM3658" s="0"/>
      <c r="BN3658" s="0"/>
      <c r="BO3658" s="0"/>
      <c r="BP3658" s="0"/>
      <c r="BQ3658" s="0"/>
      <c r="BR3658" s="0"/>
      <c r="BS3658" s="0"/>
      <c r="BT3658" s="0"/>
      <c r="BU3658" s="0"/>
      <c r="BV3658" s="0"/>
      <c r="BW3658" s="0"/>
      <c r="BX3658" s="0"/>
      <c r="BY3658" s="0"/>
      <c r="BZ3658" s="0"/>
      <c r="CA3658" s="0"/>
      <c r="CB3658" s="0"/>
      <c r="CC3658" s="0"/>
      <c r="CD3658" s="0"/>
      <c r="CE3658" s="0"/>
      <c r="CF3658" s="0"/>
      <c r="CG3658" s="0"/>
      <c r="CH3658" s="0"/>
      <c r="CI3658" s="0"/>
      <c r="CJ3658" s="0"/>
      <c r="CK3658" s="0"/>
      <c r="CL3658" s="0"/>
      <c r="CM3658" s="0"/>
      <c r="CN3658" s="0"/>
      <c r="CO3658" s="0"/>
      <c r="CP3658" s="0"/>
      <c r="CQ3658" s="0"/>
      <c r="CR3658" s="0"/>
      <c r="CS3658" s="0"/>
      <c r="CT3658" s="0"/>
      <c r="CU3658" s="0"/>
      <c r="CV3658" s="0"/>
      <c r="CW3658" s="0"/>
      <c r="CX3658" s="0"/>
      <c r="CY3658" s="0"/>
      <c r="CZ3658" s="0"/>
      <c r="DA3658" s="0"/>
      <c r="DB3658" s="0"/>
      <c r="DC3658" s="0"/>
      <c r="DD3658" s="0"/>
      <c r="DE3658" s="0"/>
      <c r="DF3658" s="0"/>
      <c r="DG3658" s="0"/>
      <c r="DH3658" s="0"/>
      <c r="DI3658" s="0"/>
      <c r="DJ3658" s="0"/>
      <c r="DK3658" s="0"/>
      <c r="DL3658" s="0"/>
      <c r="DM3658" s="0"/>
      <c r="DN3658" s="0"/>
      <c r="DO3658" s="0"/>
      <c r="DP3658" s="0"/>
      <c r="DQ3658" s="0"/>
      <c r="DR3658" s="0"/>
      <c r="DS3658" s="0"/>
      <c r="DT3658" s="0"/>
      <c r="DU3658" s="0"/>
      <c r="DV3658" s="0"/>
      <c r="DW3658" s="0"/>
      <c r="DX3658" s="0"/>
      <c r="DY3658" s="0"/>
      <c r="DZ3658" s="0"/>
      <c r="EA3658" s="0"/>
      <c r="EB3658" s="0"/>
      <c r="EC3658" s="0"/>
      <c r="ED3658" s="0"/>
      <c r="EE3658" s="0"/>
      <c r="EF3658" s="0"/>
      <c r="EG3658" s="0"/>
      <c r="EH3658" s="0"/>
      <c r="EI3658" s="0"/>
      <c r="EJ3658" s="0"/>
      <c r="EK3658" s="0"/>
      <c r="EL3658" s="0"/>
      <c r="EM3658" s="0"/>
      <c r="EN3658" s="0"/>
      <c r="EO3658" s="0"/>
      <c r="EP3658" s="0"/>
      <c r="EQ3658" s="0"/>
      <c r="ER3658" s="0"/>
      <c r="ES3658" s="0"/>
      <c r="ET3658" s="0"/>
      <c r="EU3658" s="0"/>
      <c r="EV3658" s="0"/>
      <c r="EW3658" s="0"/>
      <c r="EX3658" s="0"/>
      <c r="EY3658" s="0"/>
      <c r="EZ3658" s="0"/>
      <c r="FA3658" s="0"/>
      <c r="FB3658" s="0"/>
      <c r="FC3658" s="0"/>
      <c r="FD3658" s="0"/>
      <c r="FE3658" s="0"/>
      <c r="FF3658" s="0"/>
      <c r="FG3658" s="0"/>
      <c r="FH3658" s="0"/>
      <c r="FI3658" s="0"/>
      <c r="FJ3658" s="0"/>
      <c r="FK3658" s="0"/>
      <c r="FL3658" s="0"/>
      <c r="FM3658" s="0"/>
      <c r="FN3658" s="0"/>
      <c r="FO3658" s="0"/>
      <c r="FP3658" s="0"/>
      <c r="FQ3658" s="0"/>
      <c r="FR3658" s="0"/>
      <c r="FS3658" s="0"/>
      <c r="FT3658" s="0"/>
      <c r="FU3658" s="0"/>
      <c r="FV3658" s="0"/>
      <c r="FW3658" s="0"/>
      <c r="FX3658" s="0"/>
      <c r="FY3658" s="0"/>
      <c r="FZ3658" s="0"/>
      <c r="GA3658" s="0"/>
      <c r="GB3658" s="0"/>
      <c r="GC3658" s="0"/>
      <c r="GD3658" s="0"/>
      <c r="GE3658" s="0"/>
      <c r="GF3658" s="0"/>
      <c r="GG3658" s="0"/>
      <c r="GH3658" s="0"/>
      <c r="GI3658" s="0"/>
      <c r="GJ3658" s="0"/>
      <c r="GK3658" s="0"/>
      <c r="GL3658" s="0"/>
      <c r="GM3658" s="0"/>
      <c r="GN3658" s="0"/>
      <c r="GO3658" s="0"/>
      <c r="GP3658" s="0"/>
      <c r="GQ3658" s="0"/>
      <c r="GR3658" s="0"/>
      <c r="GS3658" s="0"/>
      <c r="GT3658" s="0"/>
      <c r="GU3658" s="0"/>
      <c r="GV3658" s="0"/>
      <c r="GW3658" s="0"/>
      <c r="GX3658" s="0"/>
      <c r="GY3658" s="0"/>
      <c r="GZ3658" s="0"/>
      <c r="HA3658" s="0"/>
      <c r="HB3658" s="0"/>
      <c r="HC3658" s="0"/>
      <c r="HD3658" s="0"/>
      <c r="HE3658" s="0"/>
      <c r="HF3658" s="0"/>
      <c r="HG3658" s="0"/>
      <c r="HH3658" s="0"/>
      <c r="HI3658" s="0"/>
      <c r="HJ3658" s="0"/>
      <c r="HK3658" s="0"/>
      <c r="HL3658" s="0"/>
      <c r="HM3658" s="0"/>
      <c r="HN3658" s="0"/>
      <c r="HO3658" s="0"/>
      <c r="HP3658" s="0"/>
      <c r="HQ3658" s="0"/>
      <c r="HR3658" s="0"/>
      <c r="HS3658" s="0"/>
      <c r="HT3658" s="0"/>
      <c r="HU3658" s="0"/>
      <c r="HV3658" s="0"/>
      <c r="HW3658" s="0"/>
      <c r="HX3658" s="0"/>
      <c r="HY3658" s="0"/>
      <c r="HZ3658" s="0"/>
      <c r="IA3658" s="0"/>
      <c r="IB3658" s="0"/>
      <c r="IC3658" s="0"/>
      <c r="ID3658" s="0"/>
      <c r="IE3658" s="0"/>
      <c r="IF3658" s="0"/>
      <c r="IG3658" s="0"/>
      <c r="IH3658" s="0"/>
      <c r="II3658" s="0"/>
      <c r="IJ3658" s="0"/>
      <c r="IK3658" s="0"/>
      <c r="IL3658" s="0"/>
      <c r="IM3658" s="0"/>
      <c r="IN3658" s="0"/>
      <c r="IO3658" s="0"/>
      <c r="IP3658" s="0"/>
      <c r="IQ3658" s="0"/>
      <c r="IR3658" s="0"/>
      <c r="IS3658" s="0"/>
      <c r="IT3658" s="0"/>
      <c r="IU3658" s="0"/>
      <c r="IV3658" s="0"/>
      <c r="IW3658" s="0"/>
      <c r="IX3658" s="0"/>
      <c r="IY3658" s="0"/>
      <c r="IZ3658" s="0"/>
      <c r="AMH3658" s="13"/>
    </row>
    <row r="3659" customFormat="false" ht="14.95" hidden="false" customHeight="false" outlineLevel="0" collapsed="false">
      <c r="A3659" s="16" t="n">
        <v>40601030</v>
      </c>
      <c r="B3659" s="17" t="s">
        <v>3689</v>
      </c>
      <c r="C3659" s="18"/>
      <c r="D3659" s="18"/>
      <c r="E3659" s="16" t="s">
        <v>22</v>
      </c>
      <c r="F3659" s="19" t="n">
        <f aca="false">IF(C3659="",VLOOKUP(E3659,'PORTE E UCO'!$A$5:$D$46,4,0),VLOOKUP(E3659,'PORTE E UCO'!$A$5:$D$46,4,0)*C3659)</f>
        <v>220.434104</v>
      </c>
      <c r="G3659" s="20" t="n">
        <v>11.6</v>
      </c>
      <c r="H3659" s="21" t="n">
        <f aca="false">G3659*$R$2</f>
        <v>228.2141312</v>
      </c>
      <c r="I3659" s="16" t="n">
        <v>0</v>
      </c>
      <c r="J3659" s="22" t="str">
        <f aca="false">IF(I3659&gt;=1,F3659*$J$2,"")</f>
        <v/>
      </c>
      <c r="K3659" s="22" t="str">
        <f aca="false">IF(I3659&gt;=2,F3659*$K$2,"")</f>
        <v/>
      </c>
      <c r="L3659" s="22" t="str">
        <f aca="false">IF(I3659&gt;=3,F3659*$L$2,"")</f>
        <v/>
      </c>
      <c r="M3659" s="22" t="str">
        <f aca="false">IF(I3659&gt;=4,F3659*$M$2,"")</f>
        <v/>
      </c>
      <c r="N3659" s="16" t="n">
        <v>0</v>
      </c>
      <c r="O3659" s="16" t="n">
        <v>0</v>
      </c>
      <c r="P3659" s="23" t="n">
        <v>0</v>
      </c>
      <c r="Q3659" s="22"/>
      <c r="R3659" s="38"/>
      <c r="S3659" s="25" t="n">
        <f aca="false">SUM(F3659,H3659,J3659,K3659,L3659,M3659)</f>
        <v>448.6482352</v>
      </c>
      <c r="T3659" s="25" t="n">
        <f aca="false">SUM(F3659,H3659,J3659,K3659,L3659,M3659,Q3659)</f>
        <v>448.6482352</v>
      </c>
      <c r="U3659" s="0"/>
      <c r="V3659" s="0"/>
      <c r="W3659" s="0"/>
      <c r="X3659" s="0"/>
      <c r="Y3659" s="0"/>
      <c r="Z3659" s="0"/>
      <c r="AA3659" s="0"/>
      <c r="AB3659" s="0"/>
      <c r="AC3659" s="0"/>
      <c r="AD3659" s="0"/>
      <c r="AE3659" s="0"/>
      <c r="AF3659" s="0"/>
      <c r="AG3659" s="0"/>
      <c r="AH3659" s="0"/>
      <c r="AI3659" s="0"/>
      <c r="AJ3659" s="0"/>
      <c r="AK3659" s="0"/>
      <c r="AL3659" s="0"/>
      <c r="AM3659" s="0"/>
      <c r="AN3659" s="0"/>
      <c r="AO3659" s="0"/>
      <c r="AP3659" s="0"/>
      <c r="AQ3659" s="0"/>
      <c r="AR3659" s="0"/>
      <c r="AS3659" s="0"/>
      <c r="AT3659" s="0"/>
      <c r="AU3659" s="0"/>
      <c r="AV3659" s="0"/>
      <c r="AW3659" s="0"/>
      <c r="AX3659" s="0"/>
      <c r="AY3659" s="0"/>
      <c r="AZ3659" s="0"/>
      <c r="BA3659" s="0"/>
      <c r="BB3659" s="0"/>
      <c r="BC3659" s="0"/>
      <c r="BD3659" s="0"/>
      <c r="BE3659" s="0"/>
      <c r="BF3659" s="0"/>
      <c r="BG3659" s="0"/>
      <c r="BH3659" s="0"/>
      <c r="BI3659" s="0"/>
      <c r="BJ3659" s="0"/>
      <c r="BK3659" s="0"/>
      <c r="BL3659" s="0"/>
      <c r="BM3659" s="0"/>
      <c r="BN3659" s="0"/>
      <c r="BO3659" s="0"/>
      <c r="BP3659" s="0"/>
      <c r="BQ3659" s="0"/>
      <c r="BR3659" s="0"/>
      <c r="BS3659" s="0"/>
      <c r="BT3659" s="0"/>
      <c r="BU3659" s="0"/>
      <c r="BV3659" s="0"/>
      <c r="BW3659" s="0"/>
      <c r="BX3659" s="0"/>
      <c r="BY3659" s="0"/>
      <c r="BZ3659" s="0"/>
      <c r="CA3659" s="0"/>
      <c r="CB3659" s="0"/>
      <c r="CC3659" s="0"/>
      <c r="CD3659" s="0"/>
      <c r="CE3659" s="0"/>
      <c r="CF3659" s="0"/>
      <c r="CG3659" s="0"/>
      <c r="CH3659" s="0"/>
      <c r="CI3659" s="0"/>
      <c r="CJ3659" s="0"/>
      <c r="CK3659" s="0"/>
      <c r="CL3659" s="0"/>
      <c r="CM3659" s="0"/>
      <c r="CN3659" s="0"/>
      <c r="CO3659" s="0"/>
      <c r="CP3659" s="0"/>
      <c r="CQ3659" s="0"/>
      <c r="CR3659" s="0"/>
      <c r="CS3659" s="0"/>
      <c r="CT3659" s="0"/>
      <c r="CU3659" s="0"/>
      <c r="CV3659" s="0"/>
      <c r="CW3659" s="0"/>
      <c r="CX3659" s="0"/>
      <c r="CY3659" s="0"/>
      <c r="CZ3659" s="0"/>
      <c r="DA3659" s="0"/>
      <c r="DB3659" s="0"/>
      <c r="DC3659" s="0"/>
      <c r="DD3659" s="0"/>
      <c r="DE3659" s="0"/>
      <c r="DF3659" s="0"/>
      <c r="DG3659" s="0"/>
      <c r="DH3659" s="0"/>
      <c r="DI3659" s="0"/>
      <c r="DJ3659" s="0"/>
      <c r="DK3659" s="0"/>
      <c r="DL3659" s="0"/>
      <c r="DM3659" s="0"/>
      <c r="DN3659" s="0"/>
      <c r="DO3659" s="0"/>
      <c r="DP3659" s="0"/>
      <c r="DQ3659" s="0"/>
      <c r="DR3659" s="0"/>
      <c r="DS3659" s="0"/>
      <c r="DT3659" s="0"/>
      <c r="DU3659" s="0"/>
      <c r="DV3659" s="0"/>
      <c r="DW3659" s="0"/>
      <c r="DX3659" s="0"/>
      <c r="DY3659" s="0"/>
      <c r="DZ3659" s="0"/>
      <c r="EA3659" s="0"/>
      <c r="EB3659" s="0"/>
      <c r="EC3659" s="0"/>
      <c r="ED3659" s="0"/>
      <c r="EE3659" s="0"/>
      <c r="EF3659" s="0"/>
      <c r="EG3659" s="0"/>
      <c r="EH3659" s="0"/>
      <c r="EI3659" s="0"/>
      <c r="EJ3659" s="0"/>
      <c r="EK3659" s="0"/>
      <c r="EL3659" s="0"/>
      <c r="EM3659" s="0"/>
      <c r="EN3659" s="0"/>
      <c r="EO3659" s="0"/>
      <c r="EP3659" s="0"/>
      <c r="EQ3659" s="0"/>
      <c r="ER3659" s="0"/>
      <c r="ES3659" s="0"/>
      <c r="ET3659" s="0"/>
      <c r="EU3659" s="0"/>
      <c r="EV3659" s="0"/>
      <c r="EW3659" s="0"/>
      <c r="EX3659" s="0"/>
      <c r="EY3659" s="0"/>
      <c r="EZ3659" s="0"/>
      <c r="FA3659" s="0"/>
      <c r="FB3659" s="0"/>
      <c r="FC3659" s="0"/>
      <c r="FD3659" s="0"/>
      <c r="FE3659" s="0"/>
      <c r="FF3659" s="0"/>
      <c r="FG3659" s="0"/>
      <c r="FH3659" s="0"/>
      <c r="FI3659" s="0"/>
      <c r="FJ3659" s="0"/>
      <c r="FK3659" s="0"/>
      <c r="FL3659" s="0"/>
      <c r="FM3659" s="0"/>
      <c r="FN3659" s="0"/>
      <c r="FO3659" s="0"/>
      <c r="FP3659" s="0"/>
      <c r="FQ3659" s="0"/>
      <c r="FR3659" s="0"/>
      <c r="FS3659" s="0"/>
      <c r="FT3659" s="0"/>
      <c r="FU3659" s="0"/>
      <c r="FV3659" s="0"/>
      <c r="FW3659" s="0"/>
      <c r="FX3659" s="0"/>
      <c r="FY3659" s="0"/>
      <c r="FZ3659" s="0"/>
      <c r="GA3659" s="0"/>
      <c r="GB3659" s="0"/>
      <c r="GC3659" s="0"/>
      <c r="GD3659" s="0"/>
      <c r="GE3659" s="0"/>
      <c r="GF3659" s="0"/>
      <c r="GG3659" s="0"/>
      <c r="GH3659" s="0"/>
      <c r="GI3659" s="0"/>
      <c r="GJ3659" s="0"/>
      <c r="GK3659" s="0"/>
      <c r="GL3659" s="0"/>
      <c r="GM3659" s="0"/>
      <c r="GN3659" s="0"/>
      <c r="GO3659" s="0"/>
      <c r="GP3659" s="0"/>
      <c r="GQ3659" s="0"/>
      <c r="GR3659" s="0"/>
      <c r="GS3659" s="0"/>
      <c r="GT3659" s="0"/>
      <c r="GU3659" s="0"/>
      <c r="GV3659" s="0"/>
      <c r="GW3659" s="0"/>
      <c r="GX3659" s="0"/>
      <c r="GY3659" s="0"/>
      <c r="GZ3659" s="0"/>
      <c r="HA3659" s="0"/>
      <c r="HB3659" s="0"/>
      <c r="HC3659" s="0"/>
      <c r="HD3659" s="0"/>
      <c r="HE3659" s="0"/>
      <c r="HF3659" s="0"/>
      <c r="HG3659" s="0"/>
      <c r="HH3659" s="0"/>
      <c r="HI3659" s="0"/>
      <c r="HJ3659" s="0"/>
      <c r="HK3659" s="0"/>
      <c r="HL3659" s="0"/>
      <c r="HM3659" s="0"/>
      <c r="HN3659" s="0"/>
      <c r="HO3659" s="0"/>
      <c r="HP3659" s="0"/>
      <c r="HQ3659" s="0"/>
      <c r="HR3659" s="0"/>
      <c r="HS3659" s="0"/>
      <c r="HT3659" s="0"/>
      <c r="HU3659" s="0"/>
      <c r="HV3659" s="0"/>
      <c r="HW3659" s="0"/>
      <c r="HX3659" s="0"/>
      <c r="HY3659" s="0"/>
      <c r="HZ3659" s="0"/>
      <c r="IA3659" s="0"/>
      <c r="IB3659" s="0"/>
      <c r="IC3659" s="0"/>
      <c r="ID3659" s="0"/>
      <c r="IE3659" s="0"/>
      <c r="IF3659" s="0"/>
      <c r="IG3659" s="0"/>
      <c r="IH3659" s="0"/>
      <c r="II3659" s="0"/>
      <c r="IJ3659" s="0"/>
      <c r="IK3659" s="0"/>
      <c r="IL3659" s="0"/>
      <c r="IM3659" s="0"/>
      <c r="IN3659" s="0"/>
      <c r="IO3659" s="0"/>
      <c r="IP3659" s="0"/>
      <c r="IQ3659" s="0"/>
      <c r="IR3659" s="0"/>
      <c r="IS3659" s="0"/>
      <c r="IT3659" s="0"/>
      <c r="IU3659" s="0"/>
      <c r="IV3659" s="0"/>
      <c r="IW3659" s="0"/>
      <c r="IX3659" s="0"/>
      <c r="IY3659" s="0"/>
      <c r="IZ3659" s="0"/>
      <c r="AMH3659" s="13"/>
    </row>
    <row r="3660" customFormat="false" ht="14.95" hidden="false" customHeight="false" outlineLevel="0" collapsed="false">
      <c r="A3660" s="27" t="n">
        <v>40601013</v>
      </c>
      <c r="B3660" s="28" t="s">
        <v>3690</v>
      </c>
      <c r="C3660" s="29"/>
      <c r="D3660" s="29"/>
      <c r="E3660" s="27" t="s">
        <v>22</v>
      </c>
      <c r="F3660" s="19" t="n">
        <f aca="false">IF(C3660="",VLOOKUP(E3660,'PORTE E UCO'!$A$5:$D$46,4,0),VLOOKUP(E3660,'PORTE E UCO'!$A$5:$D$46,4,0)*C3660)</f>
        <v>220.434104</v>
      </c>
      <c r="G3660" s="30" t="n">
        <v>5.8</v>
      </c>
      <c r="H3660" s="21" t="n">
        <f aca="false">G3660*$R$2</f>
        <v>114.1070656</v>
      </c>
      <c r="I3660" s="27" t="n">
        <v>0</v>
      </c>
      <c r="J3660" s="22" t="str">
        <f aca="false">IF(I3660&gt;=1,F3660*$J$2,"")</f>
        <v/>
      </c>
      <c r="K3660" s="22" t="str">
        <f aca="false">IF(I3660&gt;=2,F3660*$K$2,"")</f>
        <v/>
      </c>
      <c r="L3660" s="22" t="str">
        <f aca="false">IF(I3660&gt;=3,F3660*$L$2,"")</f>
        <v/>
      </c>
      <c r="M3660" s="22" t="str">
        <f aca="false">IF(I3660&gt;=4,F3660*$M$2,"")</f>
        <v/>
      </c>
      <c r="N3660" s="27" t="n">
        <v>0</v>
      </c>
      <c r="O3660" s="27" t="n">
        <v>0</v>
      </c>
      <c r="P3660" s="31" t="n">
        <v>0</v>
      </c>
      <c r="Q3660" s="32"/>
      <c r="R3660" s="38"/>
      <c r="S3660" s="25" t="n">
        <f aca="false">SUM(F3660,H3660,J3660,K3660,L3660,M3660)</f>
        <v>334.5411696</v>
      </c>
      <c r="T3660" s="25" t="n">
        <f aca="false">SUM(F3660,H3660,J3660,K3660,L3660,M3660,Q3660)</f>
        <v>334.5411696</v>
      </c>
      <c r="U3660" s="0"/>
      <c r="V3660" s="0"/>
      <c r="W3660" s="0"/>
      <c r="X3660" s="0"/>
      <c r="Y3660" s="0"/>
      <c r="Z3660" s="0"/>
      <c r="AA3660" s="0"/>
      <c r="AB3660" s="0"/>
      <c r="AC3660" s="0"/>
      <c r="AD3660" s="0"/>
      <c r="AE3660" s="0"/>
      <c r="AF3660" s="0"/>
      <c r="AG3660" s="0"/>
      <c r="AH3660" s="0"/>
      <c r="AI3660" s="0"/>
      <c r="AJ3660" s="0"/>
      <c r="AK3660" s="0"/>
      <c r="AL3660" s="0"/>
      <c r="AM3660" s="0"/>
      <c r="AN3660" s="0"/>
      <c r="AO3660" s="0"/>
      <c r="AP3660" s="0"/>
      <c r="AQ3660" s="0"/>
      <c r="AR3660" s="0"/>
      <c r="AS3660" s="0"/>
      <c r="AT3660" s="0"/>
      <c r="AU3660" s="0"/>
      <c r="AV3660" s="0"/>
      <c r="AW3660" s="0"/>
      <c r="AX3660" s="0"/>
      <c r="AY3660" s="0"/>
      <c r="AZ3660" s="0"/>
      <c r="BA3660" s="0"/>
      <c r="BB3660" s="0"/>
      <c r="BC3660" s="0"/>
      <c r="BD3660" s="0"/>
      <c r="BE3660" s="0"/>
      <c r="BF3660" s="0"/>
      <c r="BG3660" s="0"/>
      <c r="BH3660" s="0"/>
      <c r="BI3660" s="0"/>
      <c r="BJ3660" s="0"/>
      <c r="BK3660" s="0"/>
      <c r="BL3660" s="0"/>
      <c r="BM3660" s="0"/>
      <c r="BN3660" s="0"/>
      <c r="BO3660" s="0"/>
      <c r="BP3660" s="0"/>
      <c r="BQ3660" s="0"/>
      <c r="BR3660" s="0"/>
      <c r="BS3660" s="0"/>
      <c r="BT3660" s="0"/>
      <c r="BU3660" s="0"/>
      <c r="BV3660" s="0"/>
      <c r="BW3660" s="0"/>
      <c r="BX3660" s="0"/>
      <c r="BY3660" s="0"/>
      <c r="BZ3660" s="0"/>
      <c r="CA3660" s="0"/>
      <c r="CB3660" s="0"/>
      <c r="CC3660" s="0"/>
      <c r="CD3660" s="0"/>
      <c r="CE3660" s="0"/>
      <c r="CF3660" s="0"/>
      <c r="CG3660" s="0"/>
      <c r="CH3660" s="0"/>
      <c r="CI3660" s="0"/>
      <c r="CJ3660" s="0"/>
      <c r="CK3660" s="0"/>
      <c r="CL3660" s="0"/>
      <c r="CM3660" s="0"/>
      <c r="CN3660" s="0"/>
      <c r="CO3660" s="0"/>
      <c r="CP3660" s="0"/>
      <c r="CQ3660" s="0"/>
      <c r="CR3660" s="0"/>
      <c r="CS3660" s="0"/>
      <c r="CT3660" s="0"/>
      <c r="CU3660" s="0"/>
      <c r="CV3660" s="0"/>
      <c r="CW3660" s="0"/>
      <c r="CX3660" s="0"/>
      <c r="CY3660" s="0"/>
      <c r="CZ3660" s="0"/>
      <c r="DA3660" s="0"/>
      <c r="DB3660" s="0"/>
      <c r="DC3660" s="0"/>
      <c r="DD3660" s="0"/>
      <c r="DE3660" s="0"/>
      <c r="DF3660" s="0"/>
      <c r="DG3660" s="0"/>
      <c r="DH3660" s="0"/>
      <c r="DI3660" s="0"/>
      <c r="DJ3660" s="0"/>
      <c r="DK3660" s="0"/>
      <c r="DL3660" s="0"/>
      <c r="DM3660" s="0"/>
      <c r="DN3660" s="0"/>
      <c r="DO3660" s="0"/>
      <c r="DP3660" s="0"/>
      <c r="DQ3660" s="0"/>
      <c r="DR3660" s="0"/>
      <c r="DS3660" s="0"/>
      <c r="DT3660" s="0"/>
      <c r="DU3660" s="0"/>
      <c r="DV3660" s="0"/>
      <c r="DW3660" s="0"/>
      <c r="DX3660" s="0"/>
      <c r="DY3660" s="0"/>
      <c r="DZ3660" s="0"/>
      <c r="EA3660" s="0"/>
      <c r="EB3660" s="0"/>
      <c r="EC3660" s="0"/>
      <c r="ED3660" s="0"/>
      <c r="EE3660" s="0"/>
      <c r="EF3660" s="0"/>
      <c r="EG3660" s="0"/>
      <c r="EH3660" s="0"/>
      <c r="EI3660" s="0"/>
      <c r="EJ3660" s="0"/>
      <c r="EK3660" s="0"/>
      <c r="EL3660" s="0"/>
      <c r="EM3660" s="0"/>
      <c r="EN3660" s="0"/>
      <c r="EO3660" s="0"/>
      <c r="EP3660" s="0"/>
      <c r="EQ3660" s="0"/>
      <c r="ER3660" s="0"/>
      <c r="ES3660" s="0"/>
      <c r="ET3660" s="0"/>
      <c r="EU3660" s="0"/>
      <c r="EV3660" s="0"/>
      <c r="EW3660" s="0"/>
      <c r="EX3660" s="0"/>
      <c r="EY3660" s="0"/>
      <c r="EZ3660" s="0"/>
      <c r="FA3660" s="0"/>
      <c r="FB3660" s="0"/>
      <c r="FC3660" s="0"/>
      <c r="FD3660" s="0"/>
      <c r="FE3660" s="0"/>
      <c r="FF3660" s="0"/>
      <c r="FG3660" s="0"/>
      <c r="FH3660" s="0"/>
      <c r="FI3660" s="0"/>
      <c r="FJ3660" s="0"/>
      <c r="FK3660" s="0"/>
      <c r="FL3660" s="0"/>
      <c r="FM3660" s="0"/>
      <c r="FN3660" s="0"/>
      <c r="FO3660" s="0"/>
      <c r="FP3660" s="0"/>
      <c r="FQ3660" s="0"/>
      <c r="FR3660" s="0"/>
      <c r="FS3660" s="0"/>
      <c r="FT3660" s="0"/>
      <c r="FU3660" s="0"/>
      <c r="FV3660" s="0"/>
      <c r="FW3660" s="0"/>
      <c r="FX3660" s="0"/>
      <c r="FY3660" s="0"/>
      <c r="FZ3660" s="0"/>
      <c r="GA3660" s="0"/>
      <c r="GB3660" s="0"/>
      <c r="GC3660" s="0"/>
      <c r="GD3660" s="0"/>
      <c r="GE3660" s="0"/>
      <c r="GF3660" s="0"/>
      <c r="GG3660" s="0"/>
      <c r="GH3660" s="0"/>
      <c r="GI3660" s="0"/>
      <c r="GJ3660" s="0"/>
      <c r="GK3660" s="0"/>
      <c r="GL3660" s="0"/>
      <c r="GM3660" s="0"/>
      <c r="GN3660" s="0"/>
      <c r="GO3660" s="0"/>
      <c r="GP3660" s="0"/>
      <c r="GQ3660" s="0"/>
      <c r="GR3660" s="0"/>
      <c r="GS3660" s="0"/>
      <c r="GT3660" s="0"/>
      <c r="GU3660" s="0"/>
      <c r="GV3660" s="0"/>
      <c r="GW3660" s="0"/>
      <c r="GX3660" s="0"/>
      <c r="GY3660" s="0"/>
      <c r="GZ3660" s="0"/>
      <c r="HA3660" s="0"/>
      <c r="HB3660" s="0"/>
      <c r="HC3660" s="0"/>
      <c r="HD3660" s="0"/>
      <c r="HE3660" s="0"/>
      <c r="HF3660" s="0"/>
      <c r="HG3660" s="0"/>
      <c r="HH3660" s="0"/>
      <c r="HI3660" s="0"/>
      <c r="HJ3660" s="0"/>
      <c r="HK3660" s="0"/>
      <c r="HL3660" s="0"/>
      <c r="HM3660" s="0"/>
      <c r="HN3660" s="0"/>
      <c r="HO3660" s="0"/>
      <c r="HP3660" s="0"/>
      <c r="HQ3660" s="0"/>
      <c r="HR3660" s="0"/>
      <c r="HS3660" s="0"/>
      <c r="HT3660" s="0"/>
      <c r="HU3660" s="0"/>
      <c r="HV3660" s="0"/>
      <c r="HW3660" s="0"/>
      <c r="HX3660" s="0"/>
      <c r="HY3660" s="0"/>
      <c r="HZ3660" s="0"/>
      <c r="IA3660" s="0"/>
      <c r="IB3660" s="0"/>
      <c r="IC3660" s="0"/>
      <c r="ID3660" s="0"/>
      <c r="IE3660" s="0"/>
      <c r="IF3660" s="0"/>
      <c r="IG3660" s="0"/>
      <c r="IH3660" s="0"/>
      <c r="II3660" s="0"/>
      <c r="IJ3660" s="0"/>
      <c r="IK3660" s="0"/>
      <c r="IL3660" s="0"/>
      <c r="IM3660" s="0"/>
      <c r="IN3660" s="0"/>
      <c r="IO3660" s="0"/>
      <c r="IP3660" s="0"/>
      <c r="IQ3660" s="0"/>
      <c r="IR3660" s="0"/>
      <c r="IS3660" s="0"/>
      <c r="IT3660" s="0"/>
      <c r="IU3660" s="0"/>
      <c r="IV3660" s="0"/>
      <c r="IW3660" s="0"/>
      <c r="IX3660" s="0"/>
      <c r="IY3660" s="0"/>
      <c r="IZ3660" s="0"/>
      <c r="AMH3660" s="13"/>
    </row>
    <row r="3661" customFormat="false" ht="13.8" hidden="false" customHeight="false" outlineLevel="0" collapsed="false">
      <c r="A3661" s="16" t="n">
        <v>40601293</v>
      </c>
      <c r="B3661" s="17" t="s">
        <v>3691</v>
      </c>
      <c r="C3661" s="18"/>
      <c r="D3661" s="18"/>
      <c r="E3661" s="16" t="s">
        <v>39</v>
      </c>
      <c r="F3661" s="19" t="n">
        <f aca="false">IF(C3661="",VLOOKUP(E3661,'PORTE E UCO'!$A$5:$D$46,4,0),VLOOKUP(E3661,'PORTE E UCO'!$A$5:$D$46,4,0)*C3661)</f>
        <v>52.984668</v>
      </c>
      <c r="G3661" s="20" t="n">
        <v>17.75</v>
      </c>
      <c r="H3661" s="21" t="n">
        <f aca="false">G3661*$R$2</f>
        <v>349.206968</v>
      </c>
      <c r="I3661" s="16" t="n">
        <v>0</v>
      </c>
      <c r="J3661" s="22" t="str">
        <f aca="false">IF(I3661&gt;=1,F3661*$J$2,"")</f>
        <v/>
      </c>
      <c r="K3661" s="22" t="str">
        <f aca="false">IF(I3661&gt;=2,F3661*$K$2,"")</f>
        <v/>
      </c>
      <c r="L3661" s="22" t="str">
        <f aca="false">IF(I3661&gt;=3,F3661*$L$2,"")</f>
        <v/>
      </c>
      <c r="M3661" s="22" t="str">
        <f aca="false">IF(I3661&gt;=4,F3661*$M$2,"")</f>
        <v/>
      </c>
      <c r="N3661" s="16" t="n">
        <v>0</v>
      </c>
      <c r="O3661" s="16" t="n">
        <v>0</v>
      </c>
      <c r="P3661" s="23" t="n">
        <v>0</v>
      </c>
      <c r="Q3661" s="22"/>
      <c r="R3661" s="38"/>
      <c r="S3661" s="25" t="n">
        <f aca="false">SUM(F3661,H3661,J3661,K3661,L3661,M3661)</f>
        <v>402.191636</v>
      </c>
      <c r="T3661" s="25" t="n">
        <f aca="false">SUM(F3661,H3661,J3661,K3661,L3661,M3661,Q3661)</f>
        <v>402.191636</v>
      </c>
      <c r="U3661" s="0"/>
      <c r="V3661" s="0"/>
      <c r="W3661" s="0"/>
      <c r="X3661" s="0"/>
      <c r="Y3661" s="0"/>
      <c r="Z3661" s="0"/>
      <c r="AA3661" s="0"/>
      <c r="AB3661" s="0"/>
      <c r="AC3661" s="0"/>
      <c r="AD3661" s="0"/>
      <c r="AE3661" s="0"/>
      <c r="AF3661" s="0"/>
      <c r="AG3661" s="0"/>
      <c r="AH3661" s="0"/>
      <c r="AI3661" s="0"/>
      <c r="AJ3661" s="0"/>
      <c r="AK3661" s="0"/>
      <c r="AL3661" s="0"/>
      <c r="AM3661" s="0"/>
      <c r="AN3661" s="0"/>
      <c r="AO3661" s="0"/>
      <c r="AP3661" s="0"/>
      <c r="AQ3661" s="0"/>
      <c r="AR3661" s="0"/>
      <c r="AS3661" s="0"/>
      <c r="AT3661" s="0"/>
      <c r="AU3661" s="0"/>
      <c r="AV3661" s="0"/>
      <c r="AW3661" s="0"/>
      <c r="AX3661" s="0"/>
      <c r="AY3661" s="0"/>
      <c r="AZ3661" s="0"/>
      <c r="BA3661" s="0"/>
      <c r="BB3661" s="0"/>
      <c r="BC3661" s="0"/>
      <c r="BD3661" s="0"/>
      <c r="BE3661" s="0"/>
      <c r="BF3661" s="0"/>
      <c r="BG3661" s="0"/>
      <c r="BH3661" s="0"/>
      <c r="BI3661" s="0"/>
      <c r="BJ3661" s="0"/>
      <c r="BK3661" s="0"/>
      <c r="BL3661" s="0"/>
      <c r="BM3661" s="0"/>
      <c r="BN3661" s="0"/>
      <c r="BO3661" s="0"/>
      <c r="BP3661" s="0"/>
      <c r="BQ3661" s="0"/>
      <c r="BR3661" s="0"/>
      <c r="BS3661" s="0"/>
      <c r="BT3661" s="0"/>
      <c r="BU3661" s="0"/>
      <c r="BV3661" s="0"/>
      <c r="BW3661" s="0"/>
      <c r="BX3661" s="0"/>
      <c r="BY3661" s="0"/>
      <c r="BZ3661" s="0"/>
      <c r="CA3661" s="0"/>
      <c r="CB3661" s="0"/>
      <c r="CC3661" s="0"/>
      <c r="CD3661" s="0"/>
      <c r="CE3661" s="0"/>
      <c r="CF3661" s="0"/>
      <c r="CG3661" s="0"/>
      <c r="CH3661" s="0"/>
      <c r="CI3661" s="0"/>
      <c r="CJ3661" s="0"/>
      <c r="CK3661" s="0"/>
      <c r="CL3661" s="0"/>
      <c r="CM3661" s="0"/>
      <c r="CN3661" s="0"/>
      <c r="CO3661" s="0"/>
      <c r="CP3661" s="0"/>
      <c r="CQ3661" s="0"/>
      <c r="CR3661" s="0"/>
      <c r="CS3661" s="0"/>
      <c r="CT3661" s="0"/>
      <c r="CU3661" s="0"/>
      <c r="CV3661" s="0"/>
      <c r="CW3661" s="0"/>
      <c r="CX3661" s="0"/>
      <c r="CY3661" s="0"/>
      <c r="CZ3661" s="0"/>
      <c r="DA3661" s="0"/>
      <c r="DB3661" s="0"/>
      <c r="DC3661" s="0"/>
      <c r="DD3661" s="0"/>
      <c r="DE3661" s="0"/>
      <c r="DF3661" s="0"/>
      <c r="DG3661" s="0"/>
      <c r="DH3661" s="0"/>
      <c r="DI3661" s="0"/>
      <c r="DJ3661" s="0"/>
      <c r="DK3661" s="0"/>
      <c r="DL3661" s="0"/>
      <c r="DM3661" s="0"/>
      <c r="DN3661" s="0"/>
      <c r="DO3661" s="0"/>
      <c r="DP3661" s="0"/>
      <c r="DQ3661" s="0"/>
      <c r="DR3661" s="0"/>
      <c r="DS3661" s="0"/>
      <c r="DT3661" s="0"/>
      <c r="DU3661" s="0"/>
      <c r="DV3661" s="0"/>
      <c r="DW3661" s="0"/>
      <c r="DX3661" s="0"/>
      <c r="DY3661" s="0"/>
      <c r="DZ3661" s="0"/>
      <c r="EA3661" s="0"/>
      <c r="EB3661" s="0"/>
      <c r="EC3661" s="0"/>
      <c r="ED3661" s="0"/>
      <c r="EE3661" s="0"/>
      <c r="EF3661" s="0"/>
      <c r="EG3661" s="0"/>
      <c r="EH3661" s="0"/>
      <c r="EI3661" s="0"/>
      <c r="EJ3661" s="0"/>
      <c r="EK3661" s="0"/>
      <c r="EL3661" s="0"/>
      <c r="EM3661" s="0"/>
      <c r="EN3661" s="0"/>
      <c r="EO3661" s="0"/>
      <c r="EP3661" s="0"/>
      <c r="EQ3661" s="0"/>
      <c r="ER3661" s="0"/>
      <c r="ES3661" s="0"/>
      <c r="ET3661" s="0"/>
      <c r="EU3661" s="0"/>
      <c r="EV3661" s="0"/>
      <c r="EW3661" s="0"/>
      <c r="EX3661" s="0"/>
      <c r="EY3661" s="0"/>
      <c r="EZ3661" s="0"/>
      <c r="FA3661" s="0"/>
      <c r="FB3661" s="0"/>
      <c r="FC3661" s="0"/>
      <c r="FD3661" s="0"/>
      <c r="FE3661" s="0"/>
      <c r="FF3661" s="0"/>
      <c r="FG3661" s="0"/>
      <c r="FH3661" s="0"/>
      <c r="FI3661" s="0"/>
      <c r="FJ3661" s="0"/>
      <c r="FK3661" s="0"/>
      <c r="FL3661" s="0"/>
      <c r="FM3661" s="0"/>
      <c r="FN3661" s="0"/>
      <c r="FO3661" s="0"/>
      <c r="FP3661" s="0"/>
      <c r="FQ3661" s="0"/>
      <c r="FR3661" s="0"/>
      <c r="FS3661" s="0"/>
      <c r="FT3661" s="0"/>
      <c r="FU3661" s="0"/>
      <c r="FV3661" s="0"/>
      <c r="FW3661" s="0"/>
      <c r="FX3661" s="0"/>
      <c r="FY3661" s="0"/>
      <c r="FZ3661" s="0"/>
      <c r="GA3661" s="0"/>
      <c r="GB3661" s="0"/>
      <c r="GC3661" s="0"/>
      <c r="GD3661" s="0"/>
      <c r="GE3661" s="0"/>
      <c r="GF3661" s="0"/>
      <c r="GG3661" s="0"/>
      <c r="GH3661" s="0"/>
      <c r="GI3661" s="0"/>
      <c r="GJ3661" s="0"/>
      <c r="GK3661" s="0"/>
      <c r="GL3661" s="0"/>
      <c r="GM3661" s="0"/>
      <c r="GN3661" s="0"/>
      <c r="GO3661" s="0"/>
      <c r="GP3661" s="0"/>
      <c r="GQ3661" s="0"/>
      <c r="GR3661" s="0"/>
      <c r="GS3661" s="0"/>
      <c r="GT3661" s="0"/>
      <c r="GU3661" s="0"/>
      <c r="GV3661" s="0"/>
      <c r="GW3661" s="0"/>
      <c r="GX3661" s="0"/>
      <c r="GY3661" s="0"/>
      <c r="GZ3661" s="0"/>
      <c r="HA3661" s="0"/>
      <c r="HB3661" s="0"/>
      <c r="HC3661" s="0"/>
      <c r="HD3661" s="0"/>
      <c r="HE3661" s="0"/>
      <c r="HF3661" s="0"/>
      <c r="HG3661" s="0"/>
      <c r="HH3661" s="0"/>
      <c r="HI3661" s="0"/>
      <c r="HJ3661" s="0"/>
      <c r="HK3661" s="0"/>
      <c r="HL3661" s="0"/>
      <c r="HM3661" s="0"/>
      <c r="HN3661" s="0"/>
      <c r="HO3661" s="0"/>
      <c r="HP3661" s="0"/>
      <c r="HQ3661" s="0"/>
      <c r="HR3661" s="0"/>
      <c r="HS3661" s="0"/>
      <c r="HT3661" s="0"/>
      <c r="HU3661" s="0"/>
      <c r="HV3661" s="0"/>
      <c r="HW3661" s="0"/>
      <c r="HX3661" s="0"/>
      <c r="HY3661" s="0"/>
      <c r="HZ3661" s="0"/>
      <c r="IA3661" s="0"/>
      <c r="IB3661" s="0"/>
      <c r="IC3661" s="0"/>
      <c r="ID3661" s="0"/>
      <c r="IE3661" s="0"/>
      <c r="IF3661" s="0"/>
      <c r="IG3661" s="0"/>
      <c r="IH3661" s="0"/>
      <c r="II3661" s="0"/>
      <c r="IJ3661" s="0"/>
      <c r="IK3661" s="0"/>
      <c r="IL3661" s="0"/>
      <c r="IM3661" s="0"/>
      <c r="IN3661" s="0"/>
      <c r="IO3661" s="0"/>
      <c r="IP3661" s="0"/>
      <c r="IQ3661" s="0"/>
      <c r="IR3661" s="0"/>
      <c r="IS3661" s="0"/>
      <c r="IT3661" s="0"/>
      <c r="IU3661" s="0"/>
      <c r="IV3661" s="0"/>
      <c r="IW3661" s="0"/>
      <c r="IX3661" s="0"/>
      <c r="IY3661" s="0"/>
      <c r="IZ3661" s="0"/>
      <c r="AMH3661" s="13"/>
    </row>
    <row r="3662" customFormat="false" ht="13.8" hidden="false" customHeight="false" outlineLevel="0" collapsed="false">
      <c r="A3662" s="27" t="n">
        <v>40701018</v>
      </c>
      <c r="B3662" s="28" t="s">
        <v>3692</v>
      </c>
      <c r="C3662" s="29"/>
      <c r="D3662" s="29"/>
      <c r="E3662" s="27" t="s">
        <v>20</v>
      </c>
      <c r="F3662" s="19" t="n">
        <f aca="false">IF(C3662="",VLOOKUP(E3662,'PORTE E UCO'!$A$5:$D$46,4,0),VLOOKUP(E3662,'PORTE E UCO'!$A$5:$D$46,4,0)*C3662)</f>
        <v>70.656386</v>
      </c>
      <c r="G3662" s="30" t="n">
        <v>5.839</v>
      </c>
      <c r="H3662" s="21" t="n">
        <f aca="false">G3662*$R$2</f>
        <v>114.874337248</v>
      </c>
      <c r="I3662" s="27" t="n">
        <v>0</v>
      </c>
      <c r="J3662" s="22" t="str">
        <f aca="false">IF(I3662&gt;=1,F3662*$J$2,"")</f>
        <v/>
      </c>
      <c r="K3662" s="22" t="str">
        <f aca="false">IF(I3662&gt;=2,F3662*$K$2,"")</f>
        <v/>
      </c>
      <c r="L3662" s="22" t="str">
        <f aca="false">IF(I3662&gt;=3,F3662*$L$2,"")</f>
        <v/>
      </c>
      <c r="M3662" s="22" t="str">
        <f aca="false">IF(I3662&gt;=4,F3662*$M$2,"")</f>
        <v/>
      </c>
      <c r="N3662" s="27" t="n">
        <v>0</v>
      </c>
      <c r="O3662" s="27" t="n">
        <v>0</v>
      </c>
      <c r="P3662" s="31" t="n">
        <v>0.36</v>
      </c>
      <c r="Q3662" s="64" t="n">
        <f aca="false">P3662*($Q$2)</f>
        <v>9.7272</v>
      </c>
      <c r="R3662" s="38"/>
      <c r="S3662" s="25" t="n">
        <f aca="false">SUM(F3662,H3662,J3662,K3662,L3662,M3662)</f>
        <v>185.530723248</v>
      </c>
      <c r="T3662" s="25" t="n">
        <f aca="false">SUM(F3662,H3662,J3662,K3662,L3662,M3662,Q3662)</f>
        <v>195.257923248</v>
      </c>
      <c r="U3662" s="0"/>
      <c r="V3662" s="0"/>
      <c r="W3662" s="0"/>
      <c r="X3662" s="0"/>
      <c r="Y3662" s="0"/>
      <c r="Z3662" s="0"/>
      <c r="AA3662" s="0"/>
      <c r="AB3662" s="0"/>
      <c r="AC3662" s="0"/>
      <c r="AD3662" s="0"/>
      <c r="AE3662" s="0"/>
      <c r="AF3662" s="0"/>
      <c r="AG3662" s="0"/>
      <c r="AH3662" s="0"/>
      <c r="AI3662" s="0"/>
      <c r="AJ3662" s="0"/>
      <c r="AK3662" s="0"/>
      <c r="AL3662" s="0"/>
      <c r="AM3662" s="0"/>
      <c r="AN3662" s="0"/>
      <c r="AO3662" s="0"/>
      <c r="AP3662" s="0"/>
      <c r="AQ3662" s="0"/>
      <c r="AR3662" s="0"/>
      <c r="AS3662" s="0"/>
      <c r="AT3662" s="0"/>
      <c r="AU3662" s="0"/>
      <c r="AV3662" s="0"/>
      <c r="AW3662" s="0"/>
      <c r="AX3662" s="0"/>
      <c r="AY3662" s="0"/>
      <c r="AZ3662" s="0"/>
      <c r="BA3662" s="0"/>
      <c r="BB3662" s="0"/>
      <c r="BC3662" s="0"/>
      <c r="BD3662" s="0"/>
      <c r="BE3662" s="0"/>
      <c r="BF3662" s="0"/>
      <c r="BG3662" s="0"/>
      <c r="BH3662" s="0"/>
      <c r="BI3662" s="0"/>
      <c r="BJ3662" s="0"/>
      <c r="BK3662" s="0"/>
      <c r="BL3662" s="0"/>
      <c r="BM3662" s="0"/>
      <c r="BN3662" s="0"/>
      <c r="BO3662" s="0"/>
      <c r="BP3662" s="0"/>
      <c r="BQ3662" s="0"/>
      <c r="BR3662" s="0"/>
      <c r="BS3662" s="0"/>
      <c r="BT3662" s="0"/>
      <c r="BU3662" s="0"/>
      <c r="BV3662" s="0"/>
      <c r="BW3662" s="0"/>
      <c r="BX3662" s="0"/>
      <c r="BY3662" s="0"/>
      <c r="BZ3662" s="0"/>
      <c r="CA3662" s="0"/>
      <c r="CB3662" s="0"/>
      <c r="CC3662" s="0"/>
      <c r="CD3662" s="0"/>
      <c r="CE3662" s="0"/>
      <c r="CF3662" s="0"/>
      <c r="CG3662" s="0"/>
      <c r="CH3662" s="0"/>
      <c r="CI3662" s="0"/>
      <c r="CJ3662" s="0"/>
      <c r="CK3662" s="0"/>
      <c r="CL3662" s="0"/>
      <c r="CM3662" s="0"/>
      <c r="CN3662" s="0"/>
      <c r="CO3662" s="0"/>
      <c r="CP3662" s="0"/>
      <c r="CQ3662" s="0"/>
      <c r="CR3662" s="0"/>
      <c r="CS3662" s="0"/>
      <c r="CT3662" s="0"/>
      <c r="CU3662" s="0"/>
      <c r="CV3662" s="0"/>
      <c r="CW3662" s="0"/>
      <c r="CX3662" s="0"/>
      <c r="CY3662" s="0"/>
      <c r="CZ3662" s="0"/>
      <c r="DA3662" s="0"/>
      <c r="DB3662" s="0"/>
      <c r="DC3662" s="0"/>
      <c r="DD3662" s="0"/>
      <c r="DE3662" s="0"/>
      <c r="DF3662" s="0"/>
      <c r="DG3662" s="0"/>
      <c r="DH3662" s="0"/>
      <c r="DI3662" s="0"/>
      <c r="DJ3662" s="0"/>
      <c r="DK3662" s="0"/>
      <c r="DL3662" s="0"/>
      <c r="DM3662" s="0"/>
      <c r="DN3662" s="0"/>
      <c r="DO3662" s="0"/>
      <c r="DP3662" s="0"/>
      <c r="DQ3662" s="0"/>
      <c r="DR3662" s="0"/>
      <c r="DS3662" s="0"/>
      <c r="DT3662" s="0"/>
      <c r="DU3662" s="0"/>
      <c r="DV3662" s="0"/>
      <c r="DW3662" s="0"/>
      <c r="DX3662" s="0"/>
      <c r="DY3662" s="0"/>
      <c r="DZ3662" s="0"/>
      <c r="EA3662" s="0"/>
      <c r="EB3662" s="0"/>
      <c r="EC3662" s="0"/>
      <c r="ED3662" s="0"/>
      <c r="EE3662" s="0"/>
      <c r="EF3662" s="0"/>
      <c r="EG3662" s="0"/>
      <c r="EH3662" s="0"/>
      <c r="EI3662" s="0"/>
      <c r="EJ3662" s="0"/>
      <c r="EK3662" s="0"/>
      <c r="EL3662" s="0"/>
      <c r="EM3662" s="0"/>
      <c r="EN3662" s="0"/>
      <c r="EO3662" s="0"/>
      <c r="EP3662" s="0"/>
      <c r="EQ3662" s="0"/>
      <c r="ER3662" s="0"/>
      <c r="ES3662" s="0"/>
      <c r="ET3662" s="0"/>
      <c r="EU3662" s="0"/>
      <c r="EV3662" s="0"/>
      <c r="EW3662" s="0"/>
      <c r="EX3662" s="0"/>
      <c r="EY3662" s="0"/>
      <c r="EZ3662" s="0"/>
      <c r="FA3662" s="0"/>
      <c r="FB3662" s="0"/>
      <c r="FC3662" s="0"/>
      <c r="FD3662" s="0"/>
      <c r="FE3662" s="0"/>
      <c r="FF3662" s="0"/>
      <c r="FG3662" s="0"/>
      <c r="FH3662" s="0"/>
      <c r="FI3662" s="0"/>
      <c r="FJ3662" s="0"/>
      <c r="FK3662" s="0"/>
      <c r="FL3662" s="0"/>
      <c r="FM3662" s="0"/>
      <c r="FN3662" s="0"/>
      <c r="FO3662" s="0"/>
      <c r="FP3662" s="0"/>
      <c r="FQ3662" s="0"/>
      <c r="FR3662" s="0"/>
      <c r="FS3662" s="0"/>
      <c r="FT3662" s="0"/>
      <c r="FU3662" s="0"/>
      <c r="FV3662" s="0"/>
      <c r="FW3662" s="0"/>
      <c r="FX3662" s="0"/>
      <c r="FY3662" s="0"/>
      <c r="FZ3662" s="0"/>
      <c r="GA3662" s="0"/>
      <c r="GB3662" s="0"/>
      <c r="GC3662" s="0"/>
      <c r="GD3662" s="0"/>
      <c r="GE3662" s="0"/>
      <c r="GF3662" s="0"/>
      <c r="GG3662" s="0"/>
      <c r="GH3662" s="0"/>
      <c r="GI3662" s="0"/>
      <c r="GJ3662" s="0"/>
      <c r="GK3662" s="0"/>
      <c r="GL3662" s="0"/>
      <c r="GM3662" s="0"/>
      <c r="GN3662" s="0"/>
      <c r="GO3662" s="0"/>
      <c r="GP3662" s="0"/>
      <c r="GQ3662" s="0"/>
      <c r="GR3662" s="0"/>
      <c r="GS3662" s="0"/>
      <c r="GT3662" s="0"/>
      <c r="GU3662" s="0"/>
      <c r="GV3662" s="0"/>
      <c r="GW3662" s="0"/>
      <c r="GX3662" s="0"/>
      <c r="GY3662" s="0"/>
      <c r="GZ3662" s="0"/>
      <c r="HA3662" s="0"/>
      <c r="HB3662" s="0"/>
      <c r="HC3662" s="0"/>
      <c r="HD3662" s="0"/>
      <c r="HE3662" s="0"/>
      <c r="HF3662" s="0"/>
      <c r="HG3662" s="0"/>
      <c r="HH3662" s="0"/>
      <c r="HI3662" s="0"/>
      <c r="HJ3662" s="0"/>
      <c r="HK3662" s="0"/>
      <c r="HL3662" s="0"/>
      <c r="HM3662" s="0"/>
      <c r="HN3662" s="0"/>
      <c r="HO3662" s="0"/>
      <c r="HP3662" s="0"/>
      <c r="HQ3662" s="0"/>
      <c r="HR3662" s="0"/>
      <c r="HS3662" s="0"/>
      <c r="HT3662" s="0"/>
      <c r="HU3662" s="0"/>
      <c r="HV3662" s="0"/>
      <c r="HW3662" s="0"/>
      <c r="HX3662" s="0"/>
      <c r="HY3662" s="0"/>
      <c r="HZ3662" s="0"/>
      <c r="IA3662" s="0"/>
      <c r="IB3662" s="0"/>
      <c r="IC3662" s="0"/>
      <c r="ID3662" s="0"/>
      <c r="IE3662" s="0"/>
      <c r="IF3662" s="0"/>
      <c r="IG3662" s="0"/>
      <c r="IH3662" s="0"/>
      <c r="II3662" s="0"/>
      <c r="IJ3662" s="0"/>
      <c r="IK3662" s="0"/>
      <c r="IL3662" s="0"/>
      <c r="IM3662" s="0"/>
      <c r="IN3662" s="0"/>
      <c r="IO3662" s="0"/>
      <c r="IP3662" s="0"/>
      <c r="IQ3662" s="0"/>
      <c r="IR3662" s="0"/>
      <c r="IS3662" s="0"/>
      <c r="IT3662" s="0"/>
      <c r="IU3662" s="0"/>
      <c r="IV3662" s="0"/>
      <c r="IW3662" s="0"/>
      <c r="IX3662" s="0"/>
      <c r="IY3662" s="0"/>
      <c r="IZ3662" s="0"/>
      <c r="AMH3662" s="13"/>
    </row>
    <row r="3663" customFormat="false" ht="13.8" hidden="false" customHeight="false" outlineLevel="0" collapsed="false">
      <c r="A3663" s="16" t="n">
        <v>40701026</v>
      </c>
      <c r="B3663" s="17" t="s">
        <v>3693</v>
      </c>
      <c r="C3663" s="18"/>
      <c r="D3663" s="18"/>
      <c r="E3663" s="16" t="s">
        <v>17</v>
      </c>
      <c r="F3663" s="19" t="n">
        <f aca="false">IF(C3663="",VLOOKUP(E3663,'PORTE E UCO'!$A$5:$D$46,4,0),VLOOKUP(E3663,'PORTE E UCO'!$A$5:$D$46,4,0)*C3663)</f>
        <v>150.60084</v>
      </c>
      <c r="G3663" s="20" t="n">
        <v>28.173</v>
      </c>
      <c r="H3663" s="21" t="n">
        <f aca="false">G3663*$R$2</f>
        <v>554.265234336</v>
      </c>
      <c r="I3663" s="16" t="n">
        <v>0</v>
      </c>
      <c r="J3663" s="22" t="str">
        <f aca="false">IF(I3663&gt;=1,F3663*$J$2,"")</f>
        <v/>
      </c>
      <c r="K3663" s="22" t="str">
        <f aca="false">IF(I3663&gt;=2,F3663*$K$2,"")</f>
        <v/>
      </c>
      <c r="L3663" s="22" t="str">
        <f aca="false">IF(I3663&gt;=3,F3663*$L$2,"")</f>
        <v/>
      </c>
      <c r="M3663" s="22" t="str">
        <f aca="false">IF(I3663&gt;=4,F3663*$M$2,"")</f>
        <v/>
      </c>
      <c r="N3663" s="16" t="n">
        <v>0</v>
      </c>
      <c r="O3663" s="16" t="n">
        <v>0</v>
      </c>
      <c r="P3663" s="23" t="n">
        <v>0.38</v>
      </c>
      <c r="Q3663" s="64" t="n">
        <f aca="false">P3663*($Q$2)</f>
        <v>10.2676</v>
      </c>
      <c r="R3663" s="38"/>
      <c r="S3663" s="25" t="n">
        <f aca="false">SUM(F3663,H3663,J3663,K3663,L3663,M3663)</f>
        <v>704.866074336</v>
      </c>
      <c r="T3663" s="25" t="n">
        <f aca="false">SUM(F3663,H3663,J3663,K3663,L3663,M3663,Q3663)</f>
        <v>715.133674336</v>
      </c>
      <c r="U3663" s="0"/>
      <c r="V3663" s="0"/>
      <c r="W3663" s="0"/>
      <c r="X3663" s="0"/>
      <c r="Y3663" s="0"/>
      <c r="Z3663" s="0"/>
      <c r="AA3663" s="0"/>
      <c r="AB3663" s="0"/>
      <c r="AC3663" s="0"/>
      <c r="AD3663" s="0"/>
      <c r="AE3663" s="0"/>
      <c r="AF3663" s="0"/>
      <c r="AG3663" s="0"/>
      <c r="AH3663" s="0"/>
      <c r="AI3663" s="0"/>
      <c r="AJ3663" s="0"/>
      <c r="AK3663" s="0"/>
      <c r="AL3663" s="0"/>
      <c r="AM3663" s="0"/>
      <c r="AN3663" s="0"/>
      <c r="AO3663" s="0"/>
      <c r="AP3663" s="0"/>
      <c r="AQ3663" s="0"/>
      <c r="AR3663" s="0"/>
      <c r="AS3663" s="0"/>
      <c r="AT3663" s="0"/>
      <c r="AU3663" s="0"/>
      <c r="AV3663" s="0"/>
      <c r="AW3663" s="0"/>
      <c r="AX3663" s="0"/>
      <c r="AY3663" s="0"/>
      <c r="AZ3663" s="0"/>
      <c r="BA3663" s="0"/>
      <c r="BB3663" s="0"/>
      <c r="BC3663" s="0"/>
      <c r="BD3663" s="0"/>
      <c r="BE3663" s="0"/>
      <c r="BF3663" s="0"/>
      <c r="BG3663" s="0"/>
      <c r="BH3663" s="0"/>
      <c r="BI3663" s="0"/>
      <c r="BJ3663" s="0"/>
      <c r="BK3663" s="0"/>
      <c r="BL3663" s="0"/>
      <c r="BM3663" s="0"/>
      <c r="BN3663" s="0"/>
      <c r="BO3663" s="0"/>
      <c r="BP3663" s="0"/>
      <c r="BQ3663" s="0"/>
      <c r="BR3663" s="0"/>
      <c r="BS3663" s="0"/>
      <c r="BT3663" s="0"/>
      <c r="BU3663" s="0"/>
      <c r="BV3663" s="0"/>
      <c r="BW3663" s="0"/>
      <c r="BX3663" s="0"/>
      <c r="BY3663" s="0"/>
      <c r="BZ3663" s="0"/>
      <c r="CA3663" s="0"/>
      <c r="CB3663" s="0"/>
      <c r="CC3663" s="0"/>
      <c r="CD3663" s="0"/>
      <c r="CE3663" s="0"/>
      <c r="CF3663" s="0"/>
      <c r="CG3663" s="0"/>
      <c r="CH3663" s="0"/>
      <c r="CI3663" s="0"/>
      <c r="CJ3663" s="0"/>
      <c r="CK3663" s="0"/>
      <c r="CL3663" s="0"/>
      <c r="CM3663" s="0"/>
      <c r="CN3663" s="0"/>
      <c r="CO3663" s="0"/>
      <c r="CP3663" s="0"/>
      <c r="CQ3663" s="0"/>
      <c r="CR3663" s="0"/>
      <c r="CS3663" s="0"/>
      <c r="CT3663" s="0"/>
      <c r="CU3663" s="0"/>
      <c r="CV3663" s="0"/>
      <c r="CW3663" s="0"/>
      <c r="CX3663" s="0"/>
      <c r="CY3663" s="0"/>
      <c r="CZ3663" s="0"/>
      <c r="DA3663" s="0"/>
      <c r="DB3663" s="0"/>
      <c r="DC3663" s="0"/>
      <c r="DD3663" s="0"/>
      <c r="DE3663" s="0"/>
      <c r="DF3663" s="0"/>
      <c r="DG3663" s="0"/>
      <c r="DH3663" s="0"/>
      <c r="DI3663" s="0"/>
      <c r="DJ3663" s="0"/>
      <c r="DK3663" s="0"/>
      <c r="DL3663" s="0"/>
      <c r="DM3663" s="0"/>
      <c r="DN3663" s="0"/>
      <c r="DO3663" s="0"/>
      <c r="DP3663" s="0"/>
      <c r="DQ3663" s="0"/>
      <c r="DR3663" s="0"/>
      <c r="DS3663" s="0"/>
      <c r="DT3663" s="0"/>
      <c r="DU3663" s="0"/>
      <c r="DV3663" s="0"/>
      <c r="DW3663" s="0"/>
      <c r="DX3663" s="0"/>
      <c r="DY3663" s="0"/>
      <c r="DZ3663" s="0"/>
      <c r="EA3663" s="0"/>
      <c r="EB3663" s="0"/>
      <c r="EC3663" s="0"/>
      <c r="ED3663" s="0"/>
      <c r="EE3663" s="0"/>
      <c r="EF3663" s="0"/>
      <c r="EG3663" s="0"/>
      <c r="EH3663" s="0"/>
      <c r="EI3663" s="0"/>
      <c r="EJ3663" s="0"/>
      <c r="EK3663" s="0"/>
      <c r="EL3663" s="0"/>
      <c r="EM3663" s="0"/>
      <c r="EN3663" s="0"/>
      <c r="EO3663" s="0"/>
      <c r="EP3663" s="0"/>
      <c r="EQ3663" s="0"/>
      <c r="ER3663" s="0"/>
      <c r="ES3663" s="0"/>
      <c r="ET3663" s="0"/>
      <c r="EU3663" s="0"/>
      <c r="EV3663" s="0"/>
      <c r="EW3663" s="0"/>
      <c r="EX3663" s="0"/>
      <c r="EY3663" s="0"/>
      <c r="EZ3663" s="0"/>
      <c r="FA3663" s="0"/>
      <c r="FB3663" s="0"/>
      <c r="FC3663" s="0"/>
      <c r="FD3663" s="0"/>
      <c r="FE3663" s="0"/>
      <c r="FF3663" s="0"/>
      <c r="FG3663" s="0"/>
      <c r="FH3663" s="0"/>
      <c r="FI3663" s="0"/>
      <c r="FJ3663" s="0"/>
      <c r="FK3663" s="0"/>
      <c r="FL3663" s="0"/>
      <c r="FM3663" s="0"/>
      <c r="FN3663" s="0"/>
      <c r="FO3663" s="0"/>
      <c r="FP3663" s="0"/>
      <c r="FQ3663" s="0"/>
      <c r="FR3663" s="0"/>
      <c r="FS3663" s="0"/>
      <c r="FT3663" s="0"/>
      <c r="FU3663" s="0"/>
      <c r="FV3663" s="0"/>
      <c r="FW3663" s="0"/>
      <c r="FX3663" s="0"/>
      <c r="FY3663" s="0"/>
      <c r="FZ3663" s="0"/>
      <c r="GA3663" s="0"/>
      <c r="GB3663" s="0"/>
      <c r="GC3663" s="0"/>
      <c r="GD3663" s="0"/>
      <c r="GE3663" s="0"/>
      <c r="GF3663" s="0"/>
      <c r="GG3663" s="0"/>
      <c r="GH3663" s="0"/>
      <c r="GI3663" s="0"/>
      <c r="GJ3663" s="0"/>
      <c r="GK3663" s="0"/>
      <c r="GL3663" s="0"/>
      <c r="GM3663" s="0"/>
      <c r="GN3663" s="0"/>
      <c r="GO3663" s="0"/>
      <c r="GP3663" s="0"/>
      <c r="GQ3663" s="0"/>
      <c r="GR3663" s="0"/>
      <c r="GS3663" s="0"/>
      <c r="GT3663" s="0"/>
      <c r="GU3663" s="0"/>
      <c r="GV3663" s="0"/>
      <c r="GW3663" s="0"/>
      <c r="GX3663" s="0"/>
      <c r="GY3663" s="0"/>
      <c r="GZ3663" s="0"/>
      <c r="HA3663" s="0"/>
      <c r="HB3663" s="0"/>
      <c r="HC3663" s="0"/>
      <c r="HD3663" s="0"/>
      <c r="HE3663" s="0"/>
      <c r="HF3663" s="0"/>
      <c r="HG3663" s="0"/>
      <c r="HH3663" s="0"/>
      <c r="HI3663" s="0"/>
      <c r="HJ3663" s="0"/>
      <c r="HK3663" s="0"/>
      <c r="HL3663" s="0"/>
      <c r="HM3663" s="0"/>
      <c r="HN3663" s="0"/>
      <c r="HO3663" s="0"/>
      <c r="HP3663" s="0"/>
      <c r="HQ3663" s="0"/>
      <c r="HR3663" s="0"/>
      <c r="HS3663" s="0"/>
      <c r="HT3663" s="0"/>
      <c r="HU3663" s="0"/>
      <c r="HV3663" s="0"/>
      <c r="HW3663" s="0"/>
      <c r="HX3663" s="0"/>
      <c r="HY3663" s="0"/>
      <c r="HZ3663" s="0"/>
      <c r="IA3663" s="0"/>
      <c r="IB3663" s="0"/>
      <c r="IC3663" s="0"/>
      <c r="ID3663" s="0"/>
      <c r="IE3663" s="0"/>
      <c r="IF3663" s="0"/>
      <c r="IG3663" s="0"/>
      <c r="IH3663" s="0"/>
      <c r="II3663" s="0"/>
      <c r="IJ3663" s="0"/>
      <c r="IK3663" s="0"/>
      <c r="IL3663" s="0"/>
      <c r="IM3663" s="0"/>
      <c r="IN3663" s="0"/>
      <c r="IO3663" s="0"/>
      <c r="IP3663" s="0"/>
      <c r="IQ3663" s="0"/>
      <c r="IR3663" s="0"/>
      <c r="IS3663" s="0"/>
      <c r="IT3663" s="0"/>
      <c r="IU3663" s="0"/>
      <c r="IV3663" s="0"/>
      <c r="IW3663" s="0"/>
      <c r="IX3663" s="0"/>
      <c r="IY3663" s="0"/>
      <c r="IZ3663" s="0"/>
      <c r="AMH3663" s="13"/>
    </row>
    <row r="3664" customFormat="false" ht="13.8" hidden="false" customHeight="false" outlineLevel="0" collapsed="false">
      <c r="A3664" s="27" t="n">
        <v>40701034</v>
      </c>
      <c r="B3664" s="28" t="s">
        <v>3694</v>
      </c>
      <c r="C3664" s="29"/>
      <c r="D3664" s="29"/>
      <c r="E3664" s="27" t="s">
        <v>37</v>
      </c>
      <c r="F3664" s="19" t="n">
        <f aca="false">IF(C3664="",VLOOKUP(E3664,'PORTE E UCO'!$A$5:$D$46,4,0),VLOOKUP(E3664,'PORTE E UCO'!$A$5:$D$46,4,0)*C3664)</f>
        <v>192.437794</v>
      </c>
      <c r="G3664" s="30" t="n">
        <v>13.595</v>
      </c>
      <c r="H3664" s="21" t="n">
        <f aca="false">G3664*$R$2</f>
        <v>267.46302704</v>
      </c>
      <c r="I3664" s="27" t="n">
        <v>0</v>
      </c>
      <c r="J3664" s="22" t="str">
        <f aca="false">IF(I3664&gt;=1,F3664*$J$2,"")</f>
        <v/>
      </c>
      <c r="K3664" s="22" t="str">
        <f aca="false">IF(I3664&gt;=2,F3664*$K$2,"")</f>
        <v/>
      </c>
      <c r="L3664" s="22" t="str">
        <f aca="false">IF(I3664&gt;=3,F3664*$L$2,"")</f>
        <v/>
      </c>
      <c r="M3664" s="22" t="str">
        <f aca="false">IF(I3664&gt;=4,F3664*$M$2,"")</f>
        <v/>
      </c>
      <c r="N3664" s="27" t="n">
        <v>0</v>
      </c>
      <c r="O3664" s="27" t="n">
        <v>0</v>
      </c>
      <c r="P3664" s="31" t="n">
        <v>0.57</v>
      </c>
      <c r="Q3664" s="64" t="n">
        <f aca="false">P3664*($Q$2)</f>
        <v>15.4014</v>
      </c>
      <c r="R3664" s="38"/>
      <c r="S3664" s="25" t="n">
        <f aca="false">SUM(F3664,H3664,J3664,K3664,L3664,M3664)</f>
        <v>459.90082104</v>
      </c>
      <c r="T3664" s="25" t="n">
        <f aca="false">SUM(F3664,H3664,J3664,K3664,L3664,M3664,Q3664)</f>
        <v>475.30222104</v>
      </c>
      <c r="U3664" s="0"/>
      <c r="V3664" s="0"/>
      <c r="W3664" s="0"/>
      <c r="X3664" s="0"/>
      <c r="Y3664" s="0"/>
      <c r="Z3664" s="0"/>
      <c r="AA3664" s="0"/>
      <c r="AB3664" s="0"/>
      <c r="AC3664" s="0"/>
      <c r="AD3664" s="0"/>
      <c r="AE3664" s="0"/>
      <c r="AF3664" s="0"/>
      <c r="AG3664" s="0"/>
      <c r="AH3664" s="0"/>
      <c r="AI3664" s="0"/>
      <c r="AJ3664" s="0"/>
      <c r="AK3664" s="0"/>
      <c r="AL3664" s="0"/>
      <c r="AM3664" s="0"/>
      <c r="AN3664" s="0"/>
      <c r="AO3664" s="0"/>
      <c r="AP3664" s="0"/>
      <c r="AQ3664" s="0"/>
      <c r="AR3664" s="0"/>
      <c r="AS3664" s="0"/>
      <c r="AT3664" s="0"/>
      <c r="AU3664" s="0"/>
      <c r="AV3664" s="0"/>
      <c r="AW3664" s="0"/>
      <c r="AX3664" s="0"/>
      <c r="AY3664" s="0"/>
      <c r="AZ3664" s="0"/>
      <c r="BA3664" s="0"/>
      <c r="BB3664" s="0"/>
      <c r="BC3664" s="0"/>
      <c r="BD3664" s="0"/>
      <c r="BE3664" s="0"/>
      <c r="BF3664" s="0"/>
      <c r="BG3664" s="0"/>
      <c r="BH3664" s="0"/>
      <c r="BI3664" s="0"/>
      <c r="BJ3664" s="0"/>
      <c r="BK3664" s="0"/>
      <c r="BL3664" s="0"/>
      <c r="BM3664" s="0"/>
      <c r="BN3664" s="0"/>
      <c r="BO3664" s="0"/>
      <c r="BP3664" s="0"/>
      <c r="BQ3664" s="0"/>
      <c r="BR3664" s="0"/>
      <c r="BS3664" s="0"/>
      <c r="BT3664" s="0"/>
      <c r="BU3664" s="0"/>
      <c r="BV3664" s="0"/>
      <c r="BW3664" s="0"/>
      <c r="BX3664" s="0"/>
      <c r="BY3664" s="0"/>
      <c r="BZ3664" s="0"/>
      <c r="CA3664" s="0"/>
      <c r="CB3664" s="0"/>
      <c r="CC3664" s="0"/>
      <c r="CD3664" s="0"/>
      <c r="CE3664" s="0"/>
      <c r="CF3664" s="0"/>
      <c r="CG3664" s="0"/>
      <c r="CH3664" s="0"/>
      <c r="CI3664" s="0"/>
      <c r="CJ3664" s="0"/>
      <c r="CK3664" s="0"/>
      <c r="CL3664" s="0"/>
      <c r="CM3664" s="0"/>
      <c r="CN3664" s="0"/>
      <c r="CO3664" s="0"/>
      <c r="CP3664" s="0"/>
      <c r="CQ3664" s="0"/>
      <c r="CR3664" s="0"/>
      <c r="CS3664" s="0"/>
      <c r="CT3664" s="0"/>
      <c r="CU3664" s="0"/>
      <c r="CV3664" s="0"/>
      <c r="CW3664" s="0"/>
      <c r="CX3664" s="0"/>
      <c r="CY3664" s="0"/>
      <c r="CZ3664" s="0"/>
      <c r="DA3664" s="0"/>
      <c r="DB3664" s="0"/>
      <c r="DC3664" s="0"/>
      <c r="DD3664" s="0"/>
      <c r="DE3664" s="0"/>
      <c r="DF3664" s="0"/>
      <c r="DG3664" s="0"/>
      <c r="DH3664" s="0"/>
      <c r="DI3664" s="0"/>
      <c r="DJ3664" s="0"/>
      <c r="DK3664" s="0"/>
      <c r="DL3664" s="0"/>
      <c r="DM3664" s="0"/>
      <c r="DN3664" s="0"/>
      <c r="DO3664" s="0"/>
      <c r="DP3664" s="0"/>
      <c r="DQ3664" s="0"/>
      <c r="DR3664" s="0"/>
      <c r="DS3664" s="0"/>
      <c r="DT3664" s="0"/>
      <c r="DU3664" s="0"/>
      <c r="DV3664" s="0"/>
      <c r="DW3664" s="0"/>
      <c r="DX3664" s="0"/>
      <c r="DY3664" s="0"/>
      <c r="DZ3664" s="0"/>
      <c r="EA3664" s="0"/>
      <c r="EB3664" s="0"/>
      <c r="EC3664" s="0"/>
      <c r="ED3664" s="0"/>
      <c r="EE3664" s="0"/>
      <c r="EF3664" s="0"/>
      <c r="EG3664" s="0"/>
      <c r="EH3664" s="0"/>
      <c r="EI3664" s="0"/>
      <c r="EJ3664" s="0"/>
      <c r="EK3664" s="0"/>
      <c r="EL3664" s="0"/>
      <c r="EM3664" s="0"/>
      <c r="EN3664" s="0"/>
      <c r="EO3664" s="0"/>
      <c r="EP3664" s="0"/>
      <c r="EQ3664" s="0"/>
      <c r="ER3664" s="0"/>
      <c r="ES3664" s="0"/>
      <c r="ET3664" s="0"/>
      <c r="EU3664" s="0"/>
      <c r="EV3664" s="0"/>
      <c r="EW3664" s="0"/>
      <c r="EX3664" s="0"/>
      <c r="EY3664" s="0"/>
      <c r="EZ3664" s="0"/>
      <c r="FA3664" s="0"/>
      <c r="FB3664" s="0"/>
      <c r="FC3664" s="0"/>
      <c r="FD3664" s="0"/>
      <c r="FE3664" s="0"/>
      <c r="FF3664" s="0"/>
      <c r="FG3664" s="0"/>
      <c r="FH3664" s="0"/>
      <c r="FI3664" s="0"/>
      <c r="FJ3664" s="0"/>
      <c r="FK3664" s="0"/>
      <c r="FL3664" s="0"/>
      <c r="FM3664" s="0"/>
      <c r="FN3664" s="0"/>
      <c r="FO3664" s="0"/>
      <c r="FP3664" s="0"/>
      <c r="FQ3664" s="0"/>
      <c r="FR3664" s="0"/>
      <c r="FS3664" s="0"/>
      <c r="FT3664" s="0"/>
      <c r="FU3664" s="0"/>
      <c r="FV3664" s="0"/>
      <c r="FW3664" s="0"/>
      <c r="FX3664" s="0"/>
      <c r="FY3664" s="0"/>
      <c r="FZ3664" s="0"/>
      <c r="GA3664" s="0"/>
      <c r="GB3664" s="0"/>
      <c r="GC3664" s="0"/>
      <c r="GD3664" s="0"/>
      <c r="GE3664" s="0"/>
      <c r="GF3664" s="0"/>
      <c r="GG3664" s="0"/>
      <c r="GH3664" s="0"/>
      <c r="GI3664" s="0"/>
      <c r="GJ3664" s="0"/>
      <c r="GK3664" s="0"/>
      <c r="GL3664" s="0"/>
      <c r="GM3664" s="0"/>
      <c r="GN3664" s="0"/>
      <c r="GO3664" s="0"/>
      <c r="GP3664" s="0"/>
      <c r="GQ3664" s="0"/>
      <c r="GR3664" s="0"/>
      <c r="GS3664" s="0"/>
      <c r="GT3664" s="0"/>
      <c r="GU3664" s="0"/>
      <c r="GV3664" s="0"/>
      <c r="GW3664" s="0"/>
      <c r="GX3664" s="0"/>
      <c r="GY3664" s="0"/>
      <c r="GZ3664" s="0"/>
      <c r="HA3664" s="0"/>
      <c r="HB3664" s="0"/>
      <c r="HC3664" s="0"/>
      <c r="HD3664" s="0"/>
      <c r="HE3664" s="0"/>
      <c r="HF3664" s="0"/>
      <c r="HG3664" s="0"/>
      <c r="HH3664" s="0"/>
      <c r="HI3664" s="0"/>
      <c r="HJ3664" s="0"/>
      <c r="HK3664" s="0"/>
      <c r="HL3664" s="0"/>
      <c r="HM3664" s="0"/>
      <c r="HN3664" s="0"/>
      <c r="HO3664" s="0"/>
      <c r="HP3664" s="0"/>
      <c r="HQ3664" s="0"/>
      <c r="HR3664" s="0"/>
      <c r="HS3664" s="0"/>
      <c r="HT3664" s="0"/>
      <c r="HU3664" s="0"/>
      <c r="HV3664" s="0"/>
      <c r="HW3664" s="0"/>
      <c r="HX3664" s="0"/>
      <c r="HY3664" s="0"/>
      <c r="HZ3664" s="0"/>
      <c r="IA3664" s="0"/>
      <c r="IB3664" s="0"/>
      <c r="IC3664" s="0"/>
      <c r="ID3664" s="0"/>
      <c r="IE3664" s="0"/>
      <c r="IF3664" s="0"/>
      <c r="IG3664" s="0"/>
      <c r="IH3664" s="0"/>
      <c r="II3664" s="0"/>
      <c r="IJ3664" s="0"/>
      <c r="IK3664" s="0"/>
      <c r="IL3664" s="0"/>
      <c r="IM3664" s="0"/>
      <c r="IN3664" s="0"/>
      <c r="IO3664" s="0"/>
      <c r="IP3664" s="0"/>
      <c r="IQ3664" s="0"/>
      <c r="IR3664" s="0"/>
      <c r="IS3664" s="0"/>
      <c r="IT3664" s="0"/>
      <c r="IU3664" s="0"/>
      <c r="IV3664" s="0"/>
      <c r="IW3664" s="0"/>
      <c r="IX3664" s="0"/>
      <c r="IY3664" s="0"/>
      <c r="IZ3664" s="0"/>
      <c r="AMH3664" s="13"/>
    </row>
    <row r="3665" customFormat="false" ht="13.8" hidden="false" customHeight="false" outlineLevel="0" collapsed="false">
      <c r="A3665" s="16" t="n">
        <v>40701042</v>
      </c>
      <c r="B3665" s="17" t="s">
        <v>3695</v>
      </c>
      <c r="C3665" s="18"/>
      <c r="D3665" s="18"/>
      <c r="E3665" s="16" t="s">
        <v>22</v>
      </c>
      <c r="F3665" s="19" t="n">
        <f aca="false">IF(C3665="",VLOOKUP(E3665,'PORTE E UCO'!$A$5:$D$46,4,0),VLOOKUP(E3665,'PORTE E UCO'!$A$5:$D$46,4,0)*C3665)</f>
        <v>220.434104</v>
      </c>
      <c r="G3665" s="20" t="n">
        <v>53.016</v>
      </c>
      <c r="H3665" s="21" t="n">
        <f aca="false">G3665*$R$2</f>
        <v>1043.017274112</v>
      </c>
      <c r="I3665" s="16" t="n">
        <v>0</v>
      </c>
      <c r="J3665" s="22" t="str">
        <f aca="false">IF(I3665&gt;=1,F3665*$J$2,"")</f>
        <v/>
      </c>
      <c r="K3665" s="22" t="str">
        <f aca="false">IF(I3665&gt;=2,F3665*$K$2,"")</f>
        <v/>
      </c>
      <c r="L3665" s="22" t="str">
        <f aca="false">IF(I3665&gt;=3,F3665*$L$2,"")</f>
        <v/>
      </c>
      <c r="M3665" s="22" t="str">
        <f aca="false">IF(I3665&gt;=4,F3665*$M$2,"")</f>
        <v/>
      </c>
      <c r="N3665" s="16" t="n">
        <v>0</v>
      </c>
      <c r="O3665" s="16" t="n">
        <v>0</v>
      </c>
      <c r="P3665" s="23" t="n">
        <v>0.38</v>
      </c>
      <c r="Q3665" s="64" t="n">
        <f aca="false">P3665*($Q$2)</f>
        <v>10.2676</v>
      </c>
      <c r="R3665" s="38"/>
      <c r="S3665" s="25" t="n">
        <f aca="false">SUM(F3665,H3665,J3665,K3665,L3665,M3665)</f>
        <v>1263.451378112</v>
      </c>
      <c r="T3665" s="25" t="n">
        <f aca="false">SUM(F3665,H3665,J3665,K3665,L3665,M3665,Q3665)</f>
        <v>1273.718978112</v>
      </c>
      <c r="U3665" s="0"/>
      <c r="V3665" s="0"/>
      <c r="W3665" s="0"/>
      <c r="X3665" s="0"/>
      <c r="Y3665" s="0"/>
      <c r="Z3665" s="0"/>
      <c r="AA3665" s="0"/>
      <c r="AB3665" s="0"/>
      <c r="AC3665" s="0"/>
      <c r="AD3665" s="0"/>
      <c r="AE3665" s="0"/>
      <c r="AF3665" s="0"/>
      <c r="AG3665" s="0"/>
      <c r="AH3665" s="0"/>
      <c r="AI3665" s="0"/>
      <c r="AJ3665" s="0"/>
      <c r="AK3665" s="0"/>
      <c r="AL3665" s="0"/>
      <c r="AM3665" s="0"/>
      <c r="AN3665" s="0"/>
      <c r="AO3665" s="0"/>
      <c r="AP3665" s="0"/>
      <c r="AQ3665" s="0"/>
      <c r="AR3665" s="0"/>
      <c r="AS3665" s="0"/>
      <c r="AT3665" s="0"/>
      <c r="AU3665" s="0"/>
      <c r="AV3665" s="0"/>
      <c r="AW3665" s="0"/>
      <c r="AX3665" s="0"/>
      <c r="AY3665" s="0"/>
      <c r="AZ3665" s="0"/>
      <c r="BA3665" s="0"/>
      <c r="BB3665" s="0"/>
      <c r="BC3665" s="0"/>
      <c r="BD3665" s="0"/>
      <c r="BE3665" s="0"/>
      <c r="BF3665" s="0"/>
      <c r="BG3665" s="0"/>
      <c r="BH3665" s="0"/>
      <c r="BI3665" s="0"/>
      <c r="BJ3665" s="0"/>
      <c r="BK3665" s="0"/>
      <c r="BL3665" s="0"/>
      <c r="BM3665" s="0"/>
      <c r="BN3665" s="0"/>
      <c r="BO3665" s="0"/>
      <c r="BP3665" s="0"/>
      <c r="BQ3665" s="0"/>
      <c r="BR3665" s="0"/>
      <c r="BS3665" s="0"/>
      <c r="BT3665" s="0"/>
      <c r="BU3665" s="0"/>
      <c r="BV3665" s="0"/>
      <c r="BW3665" s="0"/>
      <c r="BX3665" s="0"/>
      <c r="BY3665" s="0"/>
      <c r="BZ3665" s="0"/>
      <c r="CA3665" s="0"/>
      <c r="CB3665" s="0"/>
      <c r="CC3665" s="0"/>
      <c r="CD3665" s="0"/>
      <c r="CE3665" s="0"/>
      <c r="CF3665" s="0"/>
      <c r="CG3665" s="0"/>
      <c r="CH3665" s="0"/>
      <c r="CI3665" s="0"/>
      <c r="CJ3665" s="0"/>
      <c r="CK3665" s="0"/>
      <c r="CL3665" s="0"/>
      <c r="CM3665" s="0"/>
      <c r="CN3665" s="0"/>
      <c r="CO3665" s="0"/>
      <c r="CP3665" s="0"/>
      <c r="CQ3665" s="0"/>
      <c r="CR3665" s="0"/>
      <c r="CS3665" s="0"/>
      <c r="CT3665" s="0"/>
      <c r="CU3665" s="0"/>
      <c r="CV3665" s="0"/>
      <c r="CW3665" s="0"/>
      <c r="CX3665" s="0"/>
      <c r="CY3665" s="0"/>
      <c r="CZ3665" s="0"/>
      <c r="DA3665" s="0"/>
      <c r="DB3665" s="0"/>
      <c r="DC3665" s="0"/>
      <c r="DD3665" s="0"/>
      <c r="DE3665" s="0"/>
      <c r="DF3665" s="0"/>
      <c r="DG3665" s="0"/>
      <c r="DH3665" s="0"/>
      <c r="DI3665" s="0"/>
      <c r="DJ3665" s="0"/>
      <c r="DK3665" s="0"/>
      <c r="DL3665" s="0"/>
      <c r="DM3665" s="0"/>
      <c r="DN3665" s="0"/>
      <c r="DO3665" s="0"/>
      <c r="DP3665" s="0"/>
      <c r="DQ3665" s="0"/>
      <c r="DR3665" s="0"/>
      <c r="DS3665" s="0"/>
      <c r="DT3665" s="0"/>
      <c r="DU3665" s="0"/>
      <c r="DV3665" s="0"/>
      <c r="DW3665" s="0"/>
      <c r="DX3665" s="0"/>
      <c r="DY3665" s="0"/>
      <c r="DZ3665" s="0"/>
      <c r="EA3665" s="0"/>
      <c r="EB3665" s="0"/>
      <c r="EC3665" s="0"/>
      <c r="ED3665" s="0"/>
      <c r="EE3665" s="0"/>
      <c r="EF3665" s="0"/>
      <c r="EG3665" s="0"/>
      <c r="EH3665" s="0"/>
      <c r="EI3665" s="0"/>
      <c r="EJ3665" s="0"/>
      <c r="EK3665" s="0"/>
      <c r="EL3665" s="0"/>
      <c r="EM3665" s="0"/>
      <c r="EN3665" s="0"/>
      <c r="EO3665" s="0"/>
      <c r="EP3665" s="0"/>
      <c r="EQ3665" s="0"/>
      <c r="ER3665" s="0"/>
      <c r="ES3665" s="0"/>
      <c r="ET3665" s="0"/>
      <c r="EU3665" s="0"/>
      <c r="EV3665" s="0"/>
      <c r="EW3665" s="0"/>
      <c r="EX3665" s="0"/>
      <c r="EY3665" s="0"/>
      <c r="EZ3665" s="0"/>
      <c r="FA3665" s="0"/>
      <c r="FB3665" s="0"/>
      <c r="FC3665" s="0"/>
      <c r="FD3665" s="0"/>
      <c r="FE3665" s="0"/>
      <c r="FF3665" s="0"/>
      <c r="FG3665" s="0"/>
      <c r="FH3665" s="0"/>
      <c r="FI3665" s="0"/>
      <c r="FJ3665" s="0"/>
      <c r="FK3665" s="0"/>
      <c r="FL3665" s="0"/>
      <c r="FM3665" s="0"/>
      <c r="FN3665" s="0"/>
      <c r="FO3665" s="0"/>
      <c r="FP3665" s="0"/>
      <c r="FQ3665" s="0"/>
      <c r="FR3665" s="0"/>
      <c r="FS3665" s="0"/>
      <c r="FT3665" s="0"/>
      <c r="FU3665" s="0"/>
      <c r="FV3665" s="0"/>
      <c r="FW3665" s="0"/>
      <c r="FX3665" s="0"/>
      <c r="FY3665" s="0"/>
      <c r="FZ3665" s="0"/>
      <c r="GA3665" s="0"/>
      <c r="GB3665" s="0"/>
      <c r="GC3665" s="0"/>
      <c r="GD3665" s="0"/>
      <c r="GE3665" s="0"/>
      <c r="GF3665" s="0"/>
      <c r="GG3665" s="0"/>
      <c r="GH3665" s="0"/>
      <c r="GI3665" s="0"/>
      <c r="GJ3665" s="0"/>
      <c r="GK3665" s="0"/>
      <c r="GL3665" s="0"/>
      <c r="GM3665" s="0"/>
      <c r="GN3665" s="0"/>
      <c r="GO3665" s="0"/>
      <c r="GP3665" s="0"/>
      <c r="GQ3665" s="0"/>
      <c r="GR3665" s="0"/>
      <c r="GS3665" s="0"/>
      <c r="GT3665" s="0"/>
      <c r="GU3665" s="0"/>
      <c r="GV3665" s="0"/>
      <c r="GW3665" s="0"/>
      <c r="GX3665" s="0"/>
      <c r="GY3665" s="0"/>
      <c r="GZ3665" s="0"/>
      <c r="HA3665" s="0"/>
      <c r="HB3665" s="0"/>
      <c r="HC3665" s="0"/>
      <c r="HD3665" s="0"/>
      <c r="HE3665" s="0"/>
      <c r="HF3665" s="0"/>
      <c r="HG3665" s="0"/>
      <c r="HH3665" s="0"/>
      <c r="HI3665" s="0"/>
      <c r="HJ3665" s="0"/>
      <c r="HK3665" s="0"/>
      <c r="HL3665" s="0"/>
      <c r="HM3665" s="0"/>
      <c r="HN3665" s="0"/>
      <c r="HO3665" s="0"/>
      <c r="HP3665" s="0"/>
      <c r="HQ3665" s="0"/>
      <c r="HR3665" s="0"/>
      <c r="HS3665" s="0"/>
      <c r="HT3665" s="0"/>
      <c r="HU3665" s="0"/>
      <c r="HV3665" s="0"/>
      <c r="HW3665" s="0"/>
      <c r="HX3665" s="0"/>
      <c r="HY3665" s="0"/>
      <c r="HZ3665" s="0"/>
      <c r="IA3665" s="0"/>
      <c r="IB3665" s="0"/>
      <c r="IC3665" s="0"/>
      <c r="ID3665" s="0"/>
      <c r="IE3665" s="0"/>
      <c r="IF3665" s="0"/>
      <c r="IG3665" s="0"/>
      <c r="IH3665" s="0"/>
      <c r="II3665" s="0"/>
      <c r="IJ3665" s="0"/>
      <c r="IK3665" s="0"/>
      <c r="IL3665" s="0"/>
      <c r="IM3665" s="0"/>
      <c r="IN3665" s="0"/>
      <c r="IO3665" s="0"/>
      <c r="IP3665" s="0"/>
      <c r="IQ3665" s="0"/>
      <c r="IR3665" s="0"/>
      <c r="IS3665" s="0"/>
      <c r="IT3665" s="0"/>
      <c r="IU3665" s="0"/>
      <c r="IV3665" s="0"/>
      <c r="IW3665" s="0"/>
      <c r="IX3665" s="0"/>
      <c r="IY3665" s="0"/>
      <c r="IZ3665" s="0"/>
      <c r="AMH3665" s="13"/>
    </row>
    <row r="3666" customFormat="false" ht="13.8" hidden="false" customHeight="false" outlineLevel="0" collapsed="false">
      <c r="A3666" s="27" t="n">
        <v>40701050</v>
      </c>
      <c r="B3666" s="28" t="s">
        <v>3696</v>
      </c>
      <c r="C3666" s="29"/>
      <c r="D3666" s="29"/>
      <c r="E3666" s="27" t="s">
        <v>64</v>
      </c>
      <c r="F3666" s="19" t="n">
        <f aca="false">IF(C3666="",VLOOKUP(E3666,'PORTE E UCO'!$A$5:$D$46,4,0),VLOOKUP(E3666,'PORTE E UCO'!$A$5:$D$46,4,0)*C3666)</f>
        <v>110.217052</v>
      </c>
      <c r="G3666" s="30" t="n">
        <v>16.987</v>
      </c>
      <c r="H3666" s="21" t="n">
        <f aca="false">G3666*$R$2</f>
        <v>334.195986784</v>
      </c>
      <c r="I3666" s="27" t="n">
        <v>0</v>
      </c>
      <c r="J3666" s="22" t="str">
        <f aca="false">IF(I3666&gt;=1,F3666*$J$2,"")</f>
        <v/>
      </c>
      <c r="K3666" s="22" t="str">
        <f aca="false">IF(I3666&gt;=2,F3666*$K$2,"")</f>
        <v/>
      </c>
      <c r="L3666" s="22" t="str">
        <f aca="false">IF(I3666&gt;=3,F3666*$L$2,"")</f>
        <v/>
      </c>
      <c r="M3666" s="22" t="str">
        <f aca="false">IF(I3666&gt;=4,F3666*$M$2,"")</f>
        <v/>
      </c>
      <c r="N3666" s="27" t="n">
        <v>0</v>
      </c>
      <c r="O3666" s="27" t="n">
        <v>0</v>
      </c>
      <c r="P3666" s="31" t="n">
        <v>0.38</v>
      </c>
      <c r="Q3666" s="64" t="n">
        <f aca="false">P3666*($Q$2)</f>
        <v>10.2676</v>
      </c>
      <c r="R3666" s="38"/>
      <c r="S3666" s="25" t="n">
        <f aca="false">SUM(F3666,H3666,J3666,K3666,L3666,M3666)</f>
        <v>444.413038784</v>
      </c>
      <c r="T3666" s="25" t="n">
        <f aca="false">SUM(F3666,H3666,J3666,K3666,L3666,M3666,Q3666)</f>
        <v>454.680638784</v>
      </c>
      <c r="U3666" s="0"/>
      <c r="V3666" s="0"/>
      <c r="W3666" s="0"/>
      <c r="X3666" s="0"/>
      <c r="Y3666" s="0"/>
      <c r="Z3666" s="0"/>
      <c r="AA3666" s="0"/>
      <c r="AB3666" s="0"/>
      <c r="AC3666" s="0"/>
      <c r="AD3666" s="0"/>
      <c r="AE3666" s="0"/>
      <c r="AF3666" s="0"/>
      <c r="AG3666" s="0"/>
      <c r="AH3666" s="0"/>
      <c r="AI3666" s="0"/>
      <c r="AJ3666" s="0"/>
      <c r="AK3666" s="0"/>
      <c r="AL3666" s="0"/>
      <c r="AM3666" s="0"/>
      <c r="AN3666" s="0"/>
      <c r="AO3666" s="0"/>
      <c r="AP3666" s="0"/>
      <c r="AQ3666" s="0"/>
      <c r="AR3666" s="0"/>
      <c r="AS3666" s="0"/>
      <c r="AT3666" s="0"/>
      <c r="AU3666" s="0"/>
      <c r="AV3666" s="0"/>
      <c r="AW3666" s="0"/>
      <c r="AX3666" s="0"/>
      <c r="AY3666" s="0"/>
      <c r="AZ3666" s="0"/>
      <c r="BA3666" s="0"/>
      <c r="BB3666" s="0"/>
      <c r="BC3666" s="0"/>
      <c r="BD3666" s="0"/>
      <c r="BE3666" s="0"/>
      <c r="BF3666" s="0"/>
      <c r="BG3666" s="0"/>
      <c r="BH3666" s="0"/>
      <c r="BI3666" s="0"/>
      <c r="BJ3666" s="0"/>
      <c r="BK3666" s="0"/>
      <c r="BL3666" s="0"/>
      <c r="BM3666" s="0"/>
      <c r="BN3666" s="0"/>
      <c r="BO3666" s="0"/>
      <c r="BP3666" s="0"/>
      <c r="BQ3666" s="0"/>
      <c r="BR3666" s="0"/>
      <c r="BS3666" s="0"/>
      <c r="BT3666" s="0"/>
      <c r="BU3666" s="0"/>
      <c r="BV3666" s="0"/>
      <c r="BW3666" s="0"/>
      <c r="BX3666" s="0"/>
      <c r="BY3666" s="0"/>
      <c r="BZ3666" s="0"/>
      <c r="CA3666" s="0"/>
      <c r="CB3666" s="0"/>
      <c r="CC3666" s="0"/>
      <c r="CD3666" s="0"/>
      <c r="CE3666" s="0"/>
      <c r="CF3666" s="0"/>
      <c r="CG3666" s="0"/>
      <c r="CH3666" s="0"/>
      <c r="CI3666" s="0"/>
      <c r="CJ3666" s="0"/>
      <c r="CK3666" s="0"/>
      <c r="CL3666" s="0"/>
      <c r="CM3666" s="0"/>
      <c r="CN3666" s="0"/>
      <c r="CO3666" s="0"/>
      <c r="CP3666" s="0"/>
      <c r="CQ3666" s="0"/>
      <c r="CR3666" s="0"/>
      <c r="CS3666" s="0"/>
      <c r="CT3666" s="0"/>
      <c r="CU3666" s="0"/>
      <c r="CV3666" s="0"/>
      <c r="CW3666" s="0"/>
      <c r="CX3666" s="0"/>
      <c r="CY3666" s="0"/>
      <c r="CZ3666" s="0"/>
      <c r="DA3666" s="0"/>
      <c r="DB3666" s="0"/>
      <c r="DC3666" s="0"/>
      <c r="DD3666" s="0"/>
      <c r="DE3666" s="0"/>
      <c r="DF3666" s="0"/>
      <c r="DG3666" s="0"/>
      <c r="DH3666" s="0"/>
      <c r="DI3666" s="0"/>
      <c r="DJ3666" s="0"/>
      <c r="DK3666" s="0"/>
      <c r="DL3666" s="0"/>
      <c r="DM3666" s="0"/>
      <c r="DN3666" s="0"/>
      <c r="DO3666" s="0"/>
      <c r="DP3666" s="0"/>
      <c r="DQ3666" s="0"/>
      <c r="DR3666" s="0"/>
      <c r="DS3666" s="0"/>
      <c r="DT3666" s="0"/>
      <c r="DU3666" s="0"/>
      <c r="DV3666" s="0"/>
      <c r="DW3666" s="0"/>
      <c r="DX3666" s="0"/>
      <c r="DY3666" s="0"/>
      <c r="DZ3666" s="0"/>
      <c r="EA3666" s="0"/>
      <c r="EB3666" s="0"/>
      <c r="EC3666" s="0"/>
      <c r="ED3666" s="0"/>
      <c r="EE3666" s="0"/>
      <c r="EF3666" s="0"/>
      <c r="EG3666" s="0"/>
      <c r="EH3666" s="0"/>
      <c r="EI3666" s="0"/>
      <c r="EJ3666" s="0"/>
      <c r="EK3666" s="0"/>
      <c r="EL3666" s="0"/>
      <c r="EM3666" s="0"/>
      <c r="EN3666" s="0"/>
      <c r="EO3666" s="0"/>
      <c r="EP3666" s="0"/>
      <c r="EQ3666" s="0"/>
      <c r="ER3666" s="0"/>
      <c r="ES3666" s="0"/>
      <c r="ET3666" s="0"/>
      <c r="EU3666" s="0"/>
      <c r="EV3666" s="0"/>
      <c r="EW3666" s="0"/>
      <c r="EX3666" s="0"/>
      <c r="EY3666" s="0"/>
      <c r="EZ3666" s="0"/>
      <c r="FA3666" s="0"/>
      <c r="FB3666" s="0"/>
      <c r="FC3666" s="0"/>
      <c r="FD3666" s="0"/>
      <c r="FE3666" s="0"/>
      <c r="FF3666" s="0"/>
      <c r="FG3666" s="0"/>
      <c r="FH3666" s="0"/>
      <c r="FI3666" s="0"/>
      <c r="FJ3666" s="0"/>
      <c r="FK3666" s="0"/>
      <c r="FL3666" s="0"/>
      <c r="FM3666" s="0"/>
      <c r="FN3666" s="0"/>
      <c r="FO3666" s="0"/>
      <c r="FP3666" s="0"/>
      <c r="FQ3666" s="0"/>
      <c r="FR3666" s="0"/>
      <c r="FS3666" s="0"/>
      <c r="FT3666" s="0"/>
      <c r="FU3666" s="0"/>
      <c r="FV3666" s="0"/>
      <c r="FW3666" s="0"/>
      <c r="FX3666" s="0"/>
      <c r="FY3666" s="0"/>
      <c r="FZ3666" s="0"/>
      <c r="GA3666" s="0"/>
      <c r="GB3666" s="0"/>
      <c r="GC3666" s="0"/>
      <c r="GD3666" s="0"/>
      <c r="GE3666" s="0"/>
      <c r="GF3666" s="0"/>
      <c r="GG3666" s="0"/>
      <c r="GH3666" s="0"/>
      <c r="GI3666" s="0"/>
      <c r="GJ3666" s="0"/>
      <c r="GK3666" s="0"/>
      <c r="GL3666" s="0"/>
      <c r="GM3666" s="0"/>
      <c r="GN3666" s="0"/>
      <c r="GO3666" s="0"/>
      <c r="GP3666" s="0"/>
      <c r="GQ3666" s="0"/>
      <c r="GR3666" s="0"/>
      <c r="GS3666" s="0"/>
      <c r="GT3666" s="0"/>
      <c r="GU3666" s="0"/>
      <c r="GV3666" s="0"/>
      <c r="GW3666" s="0"/>
      <c r="GX3666" s="0"/>
      <c r="GY3666" s="0"/>
      <c r="GZ3666" s="0"/>
      <c r="HA3666" s="0"/>
      <c r="HB3666" s="0"/>
      <c r="HC3666" s="0"/>
      <c r="HD3666" s="0"/>
      <c r="HE3666" s="0"/>
      <c r="HF3666" s="0"/>
      <c r="HG3666" s="0"/>
      <c r="HH3666" s="0"/>
      <c r="HI3666" s="0"/>
      <c r="HJ3666" s="0"/>
      <c r="HK3666" s="0"/>
      <c r="HL3666" s="0"/>
      <c r="HM3666" s="0"/>
      <c r="HN3666" s="0"/>
      <c r="HO3666" s="0"/>
      <c r="HP3666" s="0"/>
      <c r="HQ3666" s="0"/>
      <c r="HR3666" s="0"/>
      <c r="HS3666" s="0"/>
      <c r="HT3666" s="0"/>
      <c r="HU3666" s="0"/>
      <c r="HV3666" s="0"/>
      <c r="HW3666" s="0"/>
      <c r="HX3666" s="0"/>
      <c r="HY3666" s="0"/>
      <c r="HZ3666" s="0"/>
      <c r="IA3666" s="0"/>
      <c r="IB3666" s="0"/>
      <c r="IC3666" s="0"/>
      <c r="ID3666" s="0"/>
      <c r="IE3666" s="0"/>
      <c r="IF3666" s="0"/>
      <c r="IG3666" s="0"/>
      <c r="IH3666" s="0"/>
      <c r="II3666" s="0"/>
      <c r="IJ3666" s="0"/>
      <c r="IK3666" s="0"/>
      <c r="IL3666" s="0"/>
      <c r="IM3666" s="0"/>
      <c r="IN3666" s="0"/>
      <c r="IO3666" s="0"/>
      <c r="IP3666" s="0"/>
      <c r="IQ3666" s="0"/>
      <c r="IR3666" s="0"/>
      <c r="IS3666" s="0"/>
      <c r="IT3666" s="0"/>
      <c r="IU3666" s="0"/>
      <c r="IV3666" s="0"/>
      <c r="IW3666" s="0"/>
      <c r="IX3666" s="0"/>
      <c r="IY3666" s="0"/>
      <c r="IZ3666" s="0"/>
      <c r="AMH3666" s="13"/>
    </row>
    <row r="3667" customFormat="false" ht="13.8" hidden="false" customHeight="false" outlineLevel="0" collapsed="false">
      <c r="A3667" s="16" t="n">
        <v>40701131</v>
      </c>
      <c r="B3667" s="17" t="s">
        <v>3697</v>
      </c>
      <c r="C3667" s="18"/>
      <c r="D3667" s="18"/>
      <c r="E3667" s="16" t="s">
        <v>37</v>
      </c>
      <c r="F3667" s="19" t="n">
        <f aca="false">IF(C3667="",VLOOKUP(E3667,'PORTE E UCO'!$A$5:$D$46,4,0),VLOOKUP(E3667,'PORTE E UCO'!$A$5:$D$46,4,0)*C3667)</f>
        <v>192.437794</v>
      </c>
      <c r="G3667" s="20" t="n">
        <v>19.426</v>
      </c>
      <c r="H3667" s="21" t="n">
        <f aca="false">G3667*$R$2</f>
        <v>382.179975232</v>
      </c>
      <c r="I3667" s="16" t="n">
        <v>0</v>
      </c>
      <c r="J3667" s="22" t="str">
        <f aca="false">IF(I3667&gt;=1,F3667*$J$2,"")</f>
        <v/>
      </c>
      <c r="K3667" s="22" t="str">
        <f aca="false">IF(I3667&gt;=2,F3667*$K$2,"")</f>
        <v/>
      </c>
      <c r="L3667" s="22" t="str">
        <f aca="false">IF(I3667&gt;=3,F3667*$L$2,"")</f>
        <v/>
      </c>
      <c r="M3667" s="22" t="str">
        <f aca="false">IF(I3667&gt;=4,F3667*$M$2,"")</f>
        <v/>
      </c>
      <c r="N3667" s="16" t="n">
        <v>0</v>
      </c>
      <c r="O3667" s="16" t="n">
        <v>0</v>
      </c>
      <c r="P3667" s="23" t="n">
        <v>0.57</v>
      </c>
      <c r="Q3667" s="64" t="n">
        <f aca="false">P3667*($Q$2)</f>
        <v>15.4014</v>
      </c>
      <c r="R3667" s="38"/>
      <c r="S3667" s="25" t="n">
        <f aca="false">SUM(F3667,H3667,J3667,K3667,L3667,M3667)</f>
        <v>574.617769232</v>
      </c>
      <c r="T3667" s="25" t="n">
        <f aca="false">SUM(F3667,H3667,J3667,K3667,L3667,M3667,Q3667)</f>
        <v>590.019169232</v>
      </c>
      <c r="U3667" s="0"/>
      <c r="V3667" s="0"/>
      <c r="W3667" s="0"/>
      <c r="X3667" s="0"/>
      <c r="Y3667" s="0"/>
      <c r="Z3667" s="0"/>
      <c r="AA3667" s="0"/>
      <c r="AB3667" s="0"/>
      <c r="AC3667" s="0"/>
      <c r="AD3667" s="0"/>
      <c r="AE3667" s="0"/>
      <c r="AF3667" s="0"/>
      <c r="AG3667" s="0"/>
      <c r="AH3667" s="0"/>
      <c r="AI3667" s="0"/>
      <c r="AJ3667" s="0"/>
      <c r="AK3667" s="0"/>
      <c r="AL3667" s="0"/>
      <c r="AM3667" s="0"/>
      <c r="AN3667" s="0"/>
      <c r="AO3667" s="0"/>
      <c r="AP3667" s="0"/>
      <c r="AQ3667" s="0"/>
      <c r="AR3667" s="0"/>
      <c r="AS3667" s="0"/>
      <c r="AT3667" s="0"/>
      <c r="AU3667" s="0"/>
      <c r="AV3667" s="0"/>
      <c r="AW3667" s="0"/>
      <c r="AX3667" s="0"/>
      <c r="AY3667" s="0"/>
      <c r="AZ3667" s="0"/>
      <c r="BA3667" s="0"/>
      <c r="BB3667" s="0"/>
      <c r="BC3667" s="0"/>
      <c r="BD3667" s="0"/>
      <c r="BE3667" s="0"/>
      <c r="BF3667" s="0"/>
      <c r="BG3667" s="0"/>
      <c r="BH3667" s="0"/>
      <c r="BI3667" s="0"/>
      <c r="BJ3667" s="0"/>
      <c r="BK3667" s="0"/>
      <c r="BL3667" s="0"/>
      <c r="BM3667" s="0"/>
      <c r="BN3667" s="0"/>
      <c r="BO3667" s="0"/>
      <c r="BP3667" s="0"/>
      <c r="BQ3667" s="0"/>
      <c r="BR3667" s="0"/>
      <c r="BS3667" s="0"/>
      <c r="BT3667" s="0"/>
      <c r="BU3667" s="0"/>
      <c r="BV3667" s="0"/>
      <c r="BW3667" s="0"/>
      <c r="BX3667" s="0"/>
      <c r="BY3667" s="0"/>
      <c r="BZ3667" s="0"/>
      <c r="CA3667" s="0"/>
      <c r="CB3667" s="0"/>
      <c r="CC3667" s="0"/>
      <c r="CD3667" s="0"/>
      <c r="CE3667" s="0"/>
      <c r="CF3667" s="0"/>
      <c r="CG3667" s="0"/>
      <c r="CH3667" s="0"/>
      <c r="CI3667" s="0"/>
      <c r="CJ3667" s="0"/>
      <c r="CK3667" s="0"/>
      <c r="CL3667" s="0"/>
      <c r="CM3667" s="0"/>
      <c r="CN3667" s="0"/>
      <c r="CO3667" s="0"/>
      <c r="CP3667" s="0"/>
      <c r="CQ3667" s="0"/>
      <c r="CR3667" s="0"/>
      <c r="CS3667" s="0"/>
      <c r="CT3667" s="0"/>
      <c r="CU3667" s="0"/>
      <c r="CV3667" s="0"/>
      <c r="CW3667" s="0"/>
      <c r="CX3667" s="0"/>
      <c r="CY3667" s="0"/>
      <c r="CZ3667" s="0"/>
      <c r="DA3667" s="0"/>
      <c r="DB3667" s="0"/>
      <c r="DC3667" s="0"/>
      <c r="DD3667" s="0"/>
      <c r="DE3667" s="0"/>
      <c r="DF3667" s="0"/>
      <c r="DG3667" s="0"/>
      <c r="DH3667" s="0"/>
      <c r="DI3667" s="0"/>
      <c r="DJ3667" s="0"/>
      <c r="DK3667" s="0"/>
      <c r="DL3667" s="0"/>
      <c r="DM3667" s="0"/>
      <c r="DN3667" s="0"/>
      <c r="DO3667" s="0"/>
      <c r="DP3667" s="0"/>
      <c r="DQ3667" s="0"/>
      <c r="DR3667" s="0"/>
      <c r="DS3667" s="0"/>
      <c r="DT3667" s="0"/>
      <c r="DU3667" s="0"/>
      <c r="DV3667" s="0"/>
      <c r="DW3667" s="0"/>
      <c r="DX3667" s="0"/>
      <c r="DY3667" s="0"/>
      <c r="DZ3667" s="0"/>
      <c r="EA3667" s="0"/>
      <c r="EB3667" s="0"/>
      <c r="EC3667" s="0"/>
      <c r="ED3667" s="0"/>
      <c r="EE3667" s="0"/>
      <c r="EF3667" s="0"/>
      <c r="EG3667" s="0"/>
      <c r="EH3667" s="0"/>
      <c r="EI3667" s="0"/>
      <c r="EJ3667" s="0"/>
      <c r="EK3667" s="0"/>
      <c r="EL3667" s="0"/>
      <c r="EM3667" s="0"/>
      <c r="EN3667" s="0"/>
      <c r="EO3667" s="0"/>
      <c r="EP3667" s="0"/>
      <c r="EQ3667" s="0"/>
      <c r="ER3667" s="0"/>
      <c r="ES3667" s="0"/>
      <c r="ET3667" s="0"/>
      <c r="EU3667" s="0"/>
      <c r="EV3667" s="0"/>
      <c r="EW3667" s="0"/>
      <c r="EX3667" s="0"/>
      <c r="EY3667" s="0"/>
      <c r="EZ3667" s="0"/>
      <c r="FA3667" s="0"/>
      <c r="FB3667" s="0"/>
      <c r="FC3667" s="0"/>
      <c r="FD3667" s="0"/>
      <c r="FE3667" s="0"/>
      <c r="FF3667" s="0"/>
      <c r="FG3667" s="0"/>
      <c r="FH3667" s="0"/>
      <c r="FI3667" s="0"/>
      <c r="FJ3667" s="0"/>
      <c r="FK3667" s="0"/>
      <c r="FL3667" s="0"/>
      <c r="FM3667" s="0"/>
      <c r="FN3667" s="0"/>
      <c r="FO3667" s="0"/>
      <c r="FP3667" s="0"/>
      <c r="FQ3667" s="0"/>
      <c r="FR3667" s="0"/>
      <c r="FS3667" s="0"/>
      <c r="FT3667" s="0"/>
      <c r="FU3667" s="0"/>
      <c r="FV3667" s="0"/>
      <c r="FW3667" s="0"/>
      <c r="FX3667" s="0"/>
      <c r="FY3667" s="0"/>
      <c r="FZ3667" s="0"/>
      <c r="GA3667" s="0"/>
      <c r="GB3667" s="0"/>
      <c r="GC3667" s="0"/>
      <c r="GD3667" s="0"/>
      <c r="GE3667" s="0"/>
      <c r="GF3667" s="0"/>
      <c r="GG3667" s="0"/>
      <c r="GH3667" s="0"/>
      <c r="GI3667" s="0"/>
      <c r="GJ3667" s="0"/>
      <c r="GK3667" s="0"/>
      <c r="GL3667" s="0"/>
      <c r="GM3667" s="0"/>
      <c r="GN3667" s="0"/>
      <c r="GO3667" s="0"/>
      <c r="GP3667" s="0"/>
      <c r="GQ3667" s="0"/>
      <c r="GR3667" s="0"/>
      <c r="GS3667" s="0"/>
      <c r="GT3667" s="0"/>
      <c r="GU3667" s="0"/>
      <c r="GV3667" s="0"/>
      <c r="GW3667" s="0"/>
      <c r="GX3667" s="0"/>
      <c r="GY3667" s="0"/>
      <c r="GZ3667" s="0"/>
      <c r="HA3667" s="0"/>
      <c r="HB3667" s="0"/>
      <c r="HC3667" s="0"/>
      <c r="HD3667" s="0"/>
      <c r="HE3667" s="0"/>
      <c r="HF3667" s="0"/>
      <c r="HG3667" s="0"/>
      <c r="HH3667" s="0"/>
      <c r="HI3667" s="0"/>
      <c r="HJ3667" s="0"/>
      <c r="HK3667" s="0"/>
      <c r="HL3667" s="0"/>
      <c r="HM3667" s="0"/>
      <c r="HN3667" s="0"/>
      <c r="HO3667" s="0"/>
      <c r="HP3667" s="0"/>
      <c r="HQ3667" s="0"/>
      <c r="HR3667" s="0"/>
      <c r="HS3667" s="0"/>
      <c r="HT3667" s="0"/>
      <c r="HU3667" s="0"/>
      <c r="HV3667" s="0"/>
      <c r="HW3667" s="0"/>
      <c r="HX3667" s="0"/>
      <c r="HY3667" s="0"/>
      <c r="HZ3667" s="0"/>
      <c r="IA3667" s="0"/>
      <c r="IB3667" s="0"/>
      <c r="IC3667" s="0"/>
      <c r="ID3667" s="0"/>
      <c r="IE3667" s="0"/>
      <c r="IF3667" s="0"/>
      <c r="IG3667" s="0"/>
      <c r="IH3667" s="0"/>
      <c r="II3667" s="0"/>
      <c r="IJ3667" s="0"/>
      <c r="IK3667" s="0"/>
      <c r="IL3667" s="0"/>
      <c r="IM3667" s="0"/>
      <c r="IN3667" s="0"/>
      <c r="IO3667" s="0"/>
      <c r="IP3667" s="0"/>
      <c r="IQ3667" s="0"/>
      <c r="IR3667" s="0"/>
      <c r="IS3667" s="0"/>
      <c r="IT3667" s="0"/>
      <c r="IU3667" s="0"/>
      <c r="IV3667" s="0"/>
      <c r="IW3667" s="0"/>
      <c r="IX3667" s="0"/>
      <c r="IY3667" s="0"/>
      <c r="IZ3667" s="0"/>
      <c r="AMH3667" s="13"/>
    </row>
    <row r="3668" customFormat="false" ht="13.8" hidden="false" customHeight="false" outlineLevel="0" collapsed="false">
      <c r="A3668" s="27" t="n">
        <v>40701140</v>
      </c>
      <c r="B3668" s="28" t="s">
        <v>3698</v>
      </c>
      <c r="C3668" s="29"/>
      <c r="D3668" s="29"/>
      <c r="E3668" s="27" t="s">
        <v>37</v>
      </c>
      <c r="F3668" s="19" t="n">
        <f aca="false">IF(C3668="",VLOOKUP(E3668,'PORTE E UCO'!$A$5:$D$46,4,0),VLOOKUP(E3668,'PORTE E UCO'!$A$5:$D$46,4,0)*C3668)</f>
        <v>192.437794</v>
      </c>
      <c r="G3668" s="30" t="n">
        <v>19.426</v>
      </c>
      <c r="H3668" s="21" t="n">
        <f aca="false">G3668*$R$2</f>
        <v>382.179975232</v>
      </c>
      <c r="I3668" s="27" t="n">
        <v>0</v>
      </c>
      <c r="J3668" s="22" t="str">
        <f aca="false">IF(I3668&gt;=1,F3668*$J$2,"")</f>
        <v/>
      </c>
      <c r="K3668" s="22" t="str">
        <f aca="false">IF(I3668&gt;=2,F3668*$K$2,"")</f>
        <v/>
      </c>
      <c r="L3668" s="22" t="str">
        <f aca="false">IF(I3668&gt;=3,F3668*$L$2,"")</f>
        <v/>
      </c>
      <c r="M3668" s="22" t="str">
        <f aca="false">IF(I3668&gt;=4,F3668*$M$2,"")</f>
        <v/>
      </c>
      <c r="N3668" s="27" t="n">
        <v>0</v>
      </c>
      <c r="O3668" s="27" t="n">
        <v>0</v>
      </c>
      <c r="P3668" s="31" t="n">
        <v>0.57</v>
      </c>
      <c r="Q3668" s="64" t="n">
        <f aca="false">P3668*($Q$2)</f>
        <v>15.4014</v>
      </c>
      <c r="R3668" s="38"/>
      <c r="S3668" s="25" t="n">
        <f aca="false">SUM(F3668,H3668,J3668,K3668,L3668,M3668)</f>
        <v>574.617769232</v>
      </c>
      <c r="T3668" s="25" t="n">
        <f aca="false">SUM(F3668,H3668,J3668,K3668,L3668,M3668,Q3668)</f>
        <v>590.019169232</v>
      </c>
      <c r="U3668" s="0"/>
      <c r="V3668" s="0"/>
      <c r="W3668" s="0"/>
      <c r="X3668" s="0"/>
      <c r="Y3668" s="0"/>
      <c r="Z3668" s="0"/>
      <c r="AA3668" s="0"/>
      <c r="AB3668" s="0"/>
      <c r="AC3668" s="0"/>
      <c r="AD3668" s="0"/>
      <c r="AE3668" s="0"/>
      <c r="AF3668" s="0"/>
      <c r="AG3668" s="0"/>
      <c r="AH3668" s="0"/>
      <c r="AI3668" s="0"/>
      <c r="AJ3668" s="0"/>
      <c r="AK3668" s="0"/>
      <c r="AL3668" s="0"/>
      <c r="AM3668" s="0"/>
      <c r="AN3668" s="0"/>
      <c r="AO3668" s="0"/>
      <c r="AP3668" s="0"/>
      <c r="AQ3668" s="0"/>
      <c r="AR3668" s="0"/>
      <c r="AS3668" s="0"/>
      <c r="AT3668" s="0"/>
      <c r="AU3668" s="0"/>
      <c r="AV3668" s="0"/>
      <c r="AW3668" s="0"/>
      <c r="AX3668" s="0"/>
      <c r="AY3668" s="0"/>
      <c r="AZ3668" s="0"/>
      <c r="BA3668" s="0"/>
      <c r="BB3668" s="0"/>
      <c r="BC3668" s="0"/>
      <c r="BD3668" s="0"/>
      <c r="BE3668" s="0"/>
      <c r="BF3668" s="0"/>
      <c r="BG3668" s="0"/>
      <c r="BH3668" s="0"/>
      <c r="BI3668" s="0"/>
      <c r="BJ3668" s="0"/>
      <c r="BK3668" s="0"/>
      <c r="BL3668" s="0"/>
      <c r="BM3668" s="0"/>
      <c r="BN3668" s="0"/>
      <c r="BO3668" s="0"/>
      <c r="BP3668" s="0"/>
      <c r="BQ3668" s="0"/>
      <c r="BR3668" s="0"/>
      <c r="BS3668" s="0"/>
      <c r="BT3668" s="0"/>
      <c r="BU3668" s="0"/>
      <c r="BV3668" s="0"/>
      <c r="BW3668" s="0"/>
      <c r="BX3668" s="0"/>
      <c r="BY3668" s="0"/>
      <c r="BZ3668" s="0"/>
      <c r="CA3668" s="0"/>
      <c r="CB3668" s="0"/>
      <c r="CC3668" s="0"/>
      <c r="CD3668" s="0"/>
      <c r="CE3668" s="0"/>
      <c r="CF3668" s="0"/>
      <c r="CG3668" s="0"/>
      <c r="CH3668" s="0"/>
      <c r="CI3668" s="0"/>
      <c r="CJ3668" s="0"/>
      <c r="CK3668" s="0"/>
      <c r="CL3668" s="0"/>
      <c r="CM3668" s="0"/>
      <c r="CN3668" s="0"/>
      <c r="CO3668" s="0"/>
      <c r="CP3668" s="0"/>
      <c r="CQ3668" s="0"/>
      <c r="CR3668" s="0"/>
      <c r="CS3668" s="0"/>
      <c r="CT3668" s="0"/>
      <c r="CU3668" s="0"/>
      <c r="CV3668" s="0"/>
      <c r="CW3668" s="0"/>
      <c r="CX3668" s="0"/>
      <c r="CY3668" s="0"/>
      <c r="CZ3668" s="0"/>
      <c r="DA3668" s="0"/>
      <c r="DB3668" s="0"/>
      <c r="DC3668" s="0"/>
      <c r="DD3668" s="0"/>
      <c r="DE3668" s="0"/>
      <c r="DF3668" s="0"/>
      <c r="DG3668" s="0"/>
      <c r="DH3668" s="0"/>
      <c r="DI3668" s="0"/>
      <c r="DJ3668" s="0"/>
      <c r="DK3668" s="0"/>
      <c r="DL3668" s="0"/>
      <c r="DM3668" s="0"/>
      <c r="DN3668" s="0"/>
      <c r="DO3668" s="0"/>
      <c r="DP3668" s="0"/>
      <c r="DQ3668" s="0"/>
      <c r="DR3668" s="0"/>
      <c r="DS3668" s="0"/>
      <c r="DT3668" s="0"/>
      <c r="DU3668" s="0"/>
      <c r="DV3668" s="0"/>
      <c r="DW3668" s="0"/>
      <c r="DX3668" s="0"/>
      <c r="DY3668" s="0"/>
      <c r="DZ3668" s="0"/>
      <c r="EA3668" s="0"/>
      <c r="EB3668" s="0"/>
      <c r="EC3668" s="0"/>
      <c r="ED3668" s="0"/>
      <c r="EE3668" s="0"/>
      <c r="EF3668" s="0"/>
      <c r="EG3668" s="0"/>
      <c r="EH3668" s="0"/>
      <c r="EI3668" s="0"/>
      <c r="EJ3668" s="0"/>
      <c r="EK3668" s="0"/>
      <c r="EL3668" s="0"/>
      <c r="EM3668" s="0"/>
      <c r="EN3668" s="0"/>
      <c r="EO3668" s="0"/>
      <c r="EP3668" s="0"/>
      <c r="EQ3668" s="0"/>
      <c r="ER3668" s="0"/>
      <c r="ES3668" s="0"/>
      <c r="ET3668" s="0"/>
      <c r="EU3668" s="0"/>
      <c r="EV3668" s="0"/>
      <c r="EW3668" s="0"/>
      <c r="EX3668" s="0"/>
      <c r="EY3668" s="0"/>
      <c r="EZ3668" s="0"/>
      <c r="FA3668" s="0"/>
      <c r="FB3668" s="0"/>
      <c r="FC3668" s="0"/>
      <c r="FD3668" s="0"/>
      <c r="FE3668" s="0"/>
      <c r="FF3668" s="0"/>
      <c r="FG3668" s="0"/>
      <c r="FH3668" s="0"/>
      <c r="FI3668" s="0"/>
      <c r="FJ3668" s="0"/>
      <c r="FK3668" s="0"/>
      <c r="FL3668" s="0"/>
      <c r="FM3668" s="0"/>
      <c r="FN3668" s="0"/>
      <c r="FO3668" s="0"/>
      <c r="FP3668" s="0"/>
      <c r="FQ3668" s="0"/>
      <c r="FR3668" s="0"/>
      <c r="FS3668" s="0"/>
      <c r="FT3668" s="0"/>
      <c r="FU3668" s="0"/>
      <c r="FV3668" s="0"/>
      <c r="FW3668" s="0"/>
      <c r="FX3668" s="0"/>
      <c r="FY3668" s="0"/>
      <c r="FZ3668" s="0"/>
      <c r="GA3668" s="0"/>
      <c r="GB3668" s="0"/>
      <c r="GC3668" s="0"/>
      <c r="GD3668" s="0"/>
      <c r="GE3668" s="0"/>
      <c r="GF3668" s="0"/>
      <c r="GG3668" s="0"/>
      <c r="GH3668" s="0"/>
      <c r="GI3668" s="0"/>
      <c r="GJ3668" s="0"/>
      <c r="GK3668" s="0"/>
      <c r="GL3668" s="0"/>
      <c r="GM3668" s="0"/>
      <c r="GN3668" s="0"/>
      <c r="GO3668" s="0"/>
      <c r="GP3668" s="0"/>
      <c r="GQ3668" s="0"/>
      <c r="GR3668" s="0"/>
      <c r="GS3668" s="0"/>
      <c r="GT3668" s="0"/>
      <c r="GU3668" s="0"/>
      <c r="GV3668" s="0"/>
      <c r="GW3668" s="0"/>
      <c r="GX3668" s="0"/>
      <c r="GY3668" s="0"/>
      <c r="GZ3668" s="0"/>
      <c r="HA3668" s="0"/>
      <c r="HB3668" s="0"/>
      <c r="HC3668" s="0"/>
      <c r="HD3668" s="0"/>
      <c r="HE3668" s="0"/>
      <c r="HF3668" s="0"/>
      <c r="HG3668" s="0"/>
      <c r="HH3668" s="0"/>
      <c r="HI3668" s="0"/>
      <c r="HJ3668" s="0"/>
      <c r="HK3668" s="0"/>
      <c r="HL3668" s="0"/>
      <c r="HM3668" s="0"/>
      <c r="HN3668" s="0"/>
      <c r="HO3668" s="0"/>
      <c r="HP3668" s="0"/>
      <c r="HQ3668" s="0"/>
      <c r="HR3668" s="0"/>
      <c r="HS3668" s="0"/>
      <c r="HT3668" s="0"/>
      <c r="HU3668" s="0"/>
      <c r="HV3668" s="0"/>
      <c r="HW3668" s="0"/>
      <c r="HX3668" s="0"/>
      <c r="HY3668" s="0"/>
      <c r="HZ3668" s="0"/>
      <c r="IA3668" s="0"/>
      <c r="IB3668" s="0"/>
      <c r="IC3668" s="0"/>
      <c r="ID3668" s="0"/>
      <c r="IE3668" s="0"/>
      <c r="IF3668" s="0"/>
      <c r="IG3668" s="0"/>
      <c r="IH3668" s="0"/>
      <c r="II3668" s="0"/>
      <c r="IJ3668" s="0"/>
      <c r="IK3668" s="0"/>
      <c r="IL3668" s="0"/>
      <c r="IM3668" s="0"/>
      <c r="IN3668" s="0"/>
      <c r="IO3668" s="0"/>
      <c r="IP3668" s="0"/>
      <c r="IQ3668" s="0"/>
      <c r="IR3668" s="0"/>
      <c r="IS3668" s="0"/>
      <c r="IT3668" s="0"/>
      <c r="IU3668" s="0"/>
      <c r="IV3668" s="0"/>
      <c r="IW3668" s="0"/>
      <c r="IX3668" s="0"/>
      <c r="IY3668" s="0"/>
      <c r="IZ3668" s="0"/>
      <c r="AMH3668" s="13"/>
    </row>
    <row r="3669" customFormat="false" ht="13.8" hidden="false" customHeight="false" outlineLevel="0" collapsed="false">
      <c r="A3669" s="16" t="n">
        <v>40701069</v>
      </c>
      <c r="B3669" s="17" t="s">
        <v>3699</v>
      </c>
      <c r="C3669" s="18"/>
      <c r="D3669" s="18"/>
      <c r="E3669" s="16" t="s">
        <v>37</v>
      </c>
      <c r="F3669" s="19" t="n">
        <f aca="false">IF(C3669="",VLOOKUP(E3669,'PORTE E UCO'!$A$5:$D$46,4,0),VLOOKUP(E3669,'PORTE E UCO'!$A$5:$D$46,4,0)*C3669)</f>
        <v>192.437794</v>
      </c>
      <c r="G3669" s="20" t="n">
        <v>19.426</v>
      </c>
      <c r="H3669" s="21" t="n">
        <f aca="false">G3669*$R$2</f>
        <v>382.179975232</v>
      </c>
      <c r="I3669" s="16" t="n">
        <v>0</v>
      </c>
      <c r="J3669" s="22" t="str">
        <f aca="false">IF(I3669&gt;=1,F3669*$J$2,"")</f>
        <v/>
      </c>
      <c r="K3669" s="22" t="str">
        <f aca="false">IF(I3669&gt;=2,F3669*$K$2,"")</f>
        <v/>
      </c>
      <c r="L3669" s="22" t="str">
        <f aca="false">IF(I3669&gt;=3,F3669*$L$2,"")</f>
        <v/>
      </c>
      <c r="M3669" s="22" t="str">
        <f aca="false">IF(I3669&gt;=4,F3669*$M$2,"")</f>
        <v/>
      </c>
      <c r="N3669" s="16" t="n">
        <v>0</v>
      </c>
      <c r="O3669" s="16" t="n">
        <v>0</v>
      </c>
      <c r="P3669" s="23" t="n">
        <v>0.57</v>
      </c>
      <c r="Q3669" s="64" t="n">
        <f aca="false">P3669*($Q$2)</f>
        <v>15.4014</v>
      </c>
      <c r="R3669" s="38"/>
      <c r="S3669" s="25" t="n">
        <f aca="false">SUM(F3669,H3669,J3669,K3669,L3669,M3669)</f>
        <v>574.617769232</v>
      </c>
      <c r="T3669" s="25" t="n">
        <f aca="false">SUM(F3669,H3669,J3669,K3669,L3669,M3669,Q3669)</f>
        <v>590.019169232</v>
      </c>
      <c r="U3669" s="0"/>
      <c r="V3669" s="0"/>
      <c r="W3669" s="0"/>
      <c r="X3669" s="0"/>
      <c r="Y3669" s="0"/>
      <c r="Z3669" s="0"/>
      <c r="AA3669" s="0"/>
      <c r="AB3669" s="0"/>
      <c r="AC3669" s="0"/>
      <c r="AD3669" s="0"/>
      <c r="AE3669" s="0"/>
      <c r="AF3669" s="0"/>
      <c r="AG3669" s="0"/>
      <c r="AH3669" s="0"/>
      <c r="AI3669" s="0"/>
      <c r="AJ3669" s="0"/>
      <c r="AK3669" s="0"/>
      <c r="AL3669" s="0"/>
      <c r="AM3669" s="0"/>
      <c r="AN3669" s="0"/>
      <c r="AO3669" s="0"/>
      <c r="AP3669" s="0"/>
      <c r="AQ3669" s="0"/>
      <c r="AR3669" s="0"/>
      <c r="AS3669" s="0"/>
      <c r="AT3669" s="0"/>
      <c r="AU3669" s="0"/>
      <c r="AV3669" s="0"/>
      <c r="AW3669" s="0"/>
      <c r="AX3669" s="0"/>
      <c r="AY3669" s="0"/>
      <c r="AZ3669" s="0"/>
      <c r="BA3669" s="0"/>
      <c r="BB3669" s="0"/>
      <c r="BC3669" s="0"/>
      <c r="BD3669" s="0"/>
      <c r="BE3669" s="0"/>
      <c r="BF3669" s="0"/>
      <c r="BG3669" s="0"/>
      <c r="BH3669" s="0"/>
      <c r="BI3669" s="0"/>
      <c r="BJ3669" s="0"/>
      <c r="BK3669" s="0"/>
      <c r="BL3669" s="0"/>
      <c r="BM3669" s="0"/>
      <c r="BN3669" s="0"/>
      <c r="BO3669" s="0"/>
      <c r="BP3669" s="0"/>
      <c r="BQ3669" s="0"/>
      <c r="BR3669" s="0"/>
      <c r="BS3669" s="0"/>
      <c r="BT3669" s="0"/>
      <c r="BU3669" s="0"/>
      <c r="BV3669" s="0"/>
      <c r="BW3669" s="0"/>
      <c r="BX3669" s="0"/>
      <c r="BY3669" s="0"/>
      <c r="BZ3669" s="0"/>
      <c r="CA3669" s="0"/>
      <c r="CB3669" s="0"/>
      <c r="CC3669" s="0"/>
      <c r="CD3669" s="0"/>
      <c r="CE3669" s="0"/>
      <c r="CF3669" s="0"/>
      <c r="CG3669" s="0"/>
      <c r="CH3669" s="0"/>
      <c r="CI3669" s="0"/>
      <c r="CJ3669" s="0"/>
      <c r="CK3669" s="0"/>
      <c r="CL3669" s="0"/>
      <c r="CM3669" s="0"/>
      <c r="CN3669" s="0"/>
      <c r="CO3669" s="0"/>
      <c r="CP3669" s="0"/>
      <c r="CQ3669" s="0"/>
      <c r="CR3669" s="0"/>
      <c r="CS3669" s="0"/>
      <c r="CT3669" s="0"/>
      <c r="CU3669" s="0"/>
      <c r="CV3669" s="0"/>
      <c r="CW3669" s="0"/>
      <c r="CX3669" s="0"/>
      <c r="CY3669" s="0"/>
      <c r="CZ3669" s="0"/>
      <c r="DA3669" s="0"/>
      <c r="DB3669" s="0"/>
      <c r="DC3669" s="0"/>
      <c r="DD3669" s="0"/>
      <c r="DE3669" s="0"/>
      <c r="DF3669" s="0"/>
      <c r="DG3669" s="0"/>
      <c r="DH3669" s="0"/>
      <c r="DI3669" s="0"/>
      <c r="DJ3669" s="0"/>
      <c r="DK3669" s="0"/>
      <c r="DL3669" s="0"/>
      <c r="DM3669" s="0"/>
      <c r="DN3669" s="0"/>
      <c r="DO3669" s="0"/>
      <c r="DP3669" s="0"/>
      <c r="DQ3669" s="0"/>
      <c r="DR3669" s="0"/>
      <c r="DS3669" s="0"/>
      <c r="DT3669" s="0"/>
      <c r="DU3669" s="0"/>
      <c r="DV3669" s="0"/>
      <c r="DW3669" s="0"/>
      <c r="DX3669" s="0"/>
      <c r="DY3669" s="0"/>
      <c r="DZ3669" s="0"/>
      <c r="EA3669" s="0"/>
      <c r="EB3669" s="0"/>
      <c r="EC3669" s="0"/>
      <c r="ED3669" s="0"/>
      <c r="EE3669" s="0"/>
      <c r="EF3669" s="0"/>
      <c r="EG3669" s="0"/>
      <c r="EH3669" s="0"/>
      <c r="EI3669" s="0"/>
      <c r="EJ3669" s="0"/>
      <c r="EK3669" s="0"/>
      <c r="EL3669" s="0"/>
      <c r="EM3669" s="0"/>
      <c r="EN3669" s="0"/>
      <c r="EO3669" s="0"/>
      <c r="EP3669" s="0"/>
      <c r="EQ3669" s="0"/>
      <c r="ER3669" s="0"/>
      <c r="ES3669" s="0"/>
      <c r="ET3669" s="0"/>
      <c r="EU3669" s="0"/>
      <c r="EV3669" s="0"/>
      <c r="EW3669" s="0"/>
      <c r="EX3669" s="0"/>
      <c r="EY3669" s="0"/>
      <c r="EZ3669" s="0"/>
      <c r="FA3669" s="0"/>
      <c r="FB3669" s="0"/>
      <c r="FC3669" s="0"/>
      <c r="FD3669" s="0"/>
      <c r="FE3669" s="0"/>
      <c r="FF3669" s="0"/>
      <c r="FG3669" s="0"/>
      <c r="FH3669" s="0"/>
      <c r="FI3669" s="0"/>
      <c r="FJ3669" s="0"/>
      <c r="FK3669" s="0"/>
      <c r="FL3669" s="0"/>
      <c r="FM3669" s="0"/>
      <c r="FN3669" s="0"/>
      <c r="FO3669" s="0"/>
      <c r="FP3669" s="0"/>
      <c r="FQ3669" s="0"/>
      <c r="FR3669" s="0"/>
      <c r="FS3669" s="0"/>
      <c r="FT3669" s="0"/>
      <c r="FU3669" s="0"/>
      <c r="FV3669" s="0"/>
      <c r="FW3669" s="0"/>
      <c r="FX3669" s="0"/>
      <c r="FY3669" s="0"/>
      <c r="FZ3669" s="0"/>
      <c r="GA3669" s="0"/>
      <c r="GB3669" s="0"/>
      <c r="GC3669" s="0"/>
      <c r="GD3669" s="0"/>
      <c r="GE3669" s="0"/>
      <c r="GF3669" s="0"/>
      <c r="GG3669" s="0"/>
      <c r="GH3669" s="0"/>
      <c r="GI3669" s="0"/>
      <c r="GJ3669" s="0"/>
      <c r="GK3669" s="0"/>
      <c r="GL3669" s="0"/>
      <c r="GM3669" s="0"/>
      <c r="GN3669" s="0"/>
      <c r="GO3669" s="0"/>
      <c r="GP3669" s="0"/>
      <c r="GQ3669" s="0"/>
      <c r="GR3669" s="0"/>
      <c r="GS3669" s="0"/>
      <c r="GT3669" s="0"/>
      <c r="GU3669" s="0"/>
      <c r="GV3669" s="0"/>
      <c r="GW3669" s="0"/>
      <c r="GX3669" s="0"/>
      <c r="GY3669" s="0"/>
      <c r="GZ3669" s="0"/>
      <c r="HA3669" s="0"/>
      <c r="HB3669" s="0"/>
      <c r="HC3669" s="0"/>
      <c r="HD3669" s="0"/>
      <c r="HE3669" s="0"/>
      <c r="HF3669" s="0"/>
      <c r="HG3669" s="0"/>
      <c r="HH3669" s="0"/>
      <c r="HI3669" s="0"/>
      <c r="HJ3669" s="0"/>
      <c r="HK3669" s="0"/>
      <c r="HL3669" s="0"/>
      <c r="HM3669" s="0"/>
      <c r="HN3669" s="0"/>
      <c r="HO3669" s="0"/>
      <c r="HP3669" s="0"/>
      <c r="HQ3669" s="0"/>
      <c r="HR3669" s="0"/>
      <c r="HS3669" s="0"/>
      <c r="HT3669" s="0"/>
      <c r="HU3669" s="0"/>
      <c r="HV3669" s="0"/>
      <c r="HW3669" s="0"/>
      <c r="HX3669" s="0"/>
      <c r="HY3669" s="0"/>
      <c r="HZ3669" s="0"/>
      <c r="IA3669" s="0"/>
      <c r="IB3669" s="0"/>
      <c r="IC3669" s="0"/>
      <c r="ID3669" s="0"/>
      <c r="IE3669" s="0"/>
      <c r="IF3669" s="0"/>
      <c r="IG3669" s="0"/>
      <c r="IH3669" s="0"/>
      <c r="II3669" s="0"/>
      <c r="IJ3669" s="0"/>
      <c r="IK3669" s="0"/>
      <c r="IL3669" s="0"/>
      <c r="IM3669" s="0"/>
      <c r="IN3669" s="0"/>
      <c r="IO3669" s="0"/>
      <c r="IP3669" s="0"/>
      <c r="IQ3669" s="0"/>
      <c r="IR3669" s="0"/>
      <c r="IS3669" s="0"/>
      <c r="IT3669" s="0"/>
      <c r="IU3669" s="0"/>
      <c r="IV3669" s="0"/>
      <c r="IW3669" s="0"/>
      <c r="IX3669" s="0"/>
      <c r="IY3669" s="0"/>
      <c r="IZ3669" s="0"/>
      <c r="AMH3669" s="13"/>
    </row>
    <row r="3670" customFormat="false" ht="13.8" hidden="false" customHeight="false" outlineLevel="0" collapsed="false">
      <c r="A3670" s="27" t="n">
        <v>40701077</v>
      </c>
      <c r="B3670" s="28" t="s">
        <v>3700</v>
      </c>
      <c r="C3670" s="29"/>
      <c r="D3670" s="29"/>
      <c r="E3670" s="27" t="s">
        <v>17</v>
      </c>
      <c r="F3670" s="19" t="n">
        <f aca="false">IF(C3670="",VLOOKUP(E3670,'PORTE E UCO'!$A$5:$D$46,4,0),VLOOKUP(E3670,'PORTE E UCO'!$A$5:$D$46,4,0)*C3670)</f>
        <v>150.60084</v>
      </c>
      <c r="G3670" s="30" t="n">
        <v>17.576</v>
      </c>
      <c r="H3670" s="21" t="n">
        <f aca="false">G3670*$R$2</f>
        <v>345.783756032</v>
      </c>
      <c r="I3670" s="27" t="n">
        <v>0</v>
      </c>
      <c r="J3670" s="22" t="str">
        <f aca="false">IF(I3670&gt;=1,F3670*$J$2,"")</f>
        <v/>
      </c>
      <c r="K3670" s="22" t="str">
        <f aca="false">IF(I3670&gt;=2,F3670*$K$2,"")</f>
        <v/>
      </c>
      <c r="L3670" s="22" t="str">
        <f aca="false">IF(I3670&gt;=3,F3670*$L$2,"")</f>
        <v/>
      </c>
      <c r="M3670" s="22" t="str">
        <f aca="false">IF(I3670&gt;=4,F3670*$M$2,"")</f>
        <v/>
      </c>
      <c r="N3670" s="27" t="n">
        <v>0</v>
      </c>
      <c r="O3670" s="27" t="n">
        <v>0</v>
      </c>
      <c r="P3670" s="31" t="n">
        <v>0.76</v>
      </c>
      <c r="Q3670" s="64" t="n">
        <f aca="false">P3670*($Q$2)</f>
        <v>20.5352</v>
      </c>
      <c r="R3670" s="38"/>
      <c r="S3670" s="25" t="n">
        <f aca="false">SUM(F3670,H3670,J3670,K3670,L3670,M3670)</f>
        <v>496.384596032</v>
      </c>
      <c r="T3670" s="25" t="n">
        <f aca="false">SUM(F3670,H3670,J3670,K3670,L3670,M3670,Q3670)</f>
        <v>516.919796032</v>
      </c>
      <c r="U3670" s="0"/>
      <c r="V3670" s="0"/>
      <c r="W3670" s="0"/>
      <c r="X3670" s="0"/>
      <c r="Y3670" s="0"/>
      <c r="Z3670" s="0"/>
      <c r="AA3670" s="0"/>
      <c r="AB3670" s="0"/>
      <c r="AC3670" s="0"/>
      <c r="AD3670" s="0"/>
      <c r="AE3670" s="0"/>
      <c r="AF3670" s="0"/>
      <c r="AG3670" s="0"/>
      <c r="AH3670" s="0"/>
      <c r="AI3670" s="0"/>
      <c r="AJ3670" s="0"/>
      <c r="AK3670" s="0"/>
      <c r="AL3670" s="0"/>
      <c r="AM3670" s="0"/>
      <c r="AN3670" s="0"/>
      <c r="AO3670" s="0"/>
      <c r="AP3670" s="0"/>
      <c r="AQ3670" s="0"/>
      <c r="AR3670" s="0"/>
      <c r="AS3670" s="0"/>
      <c r="AT3670" s="0"/>
      <c r="AU3670" s="0"/>
      <c r="AV3670" s="0"/>
      <c r="AW3670" s="0"/>
      <c r="AX3670" s="0"/>
      <c r="AY3670" s="0"/>
      <c r="AZ3670" s="0"/>
      <c r="BA3670" s="0"/>
      <c r="BB3670" s="0"/>
      <c r="BC3670" s="0"/>
      <c r="BD3670" s="0"/>
      <c r="BE3670" s="0"/>
      <c r="BF3670" s="0"/>
      <c r="BG3670" s="0"/>
      <c r="BH3670" s="0"/>
      <c r="BI3670" s="0"/>
      <c r="BJ3670" s="0"/>
      <c r="BK3670" s="0"/>
      <c r="BL3670" s="0"/>
      <c r="BM3670" s="0"/>
      <c r="BN3670" s="0"/>
      <c r="BO3670" s="0"/>
      <c r="BP3670" s="0"/>
      <c r="BQ3670" s="0"/>
      <c r="BR3670" s="0"/>
      <c r="BS3670" s="0"/>
      <c r="BT3670" s="0"/>
      <c r="BU3670" s="0"/>
      <c r="BV3670" s="0"/>
      <c r="BW3670" s="0"/>
      <c r="BX3670" s="0"/>
      <c r="BY3670" s="0"/>
      <c r="BZ3670" s="0"/>
      <c r="CA3670" s="0"/>
      <c r="CB3670" s="0"/>
      <c r="CC3670" s="0"/>
      <c r="CD3670" s="0"/>
      <c r="CE3670" s="0"/>
      <c r="CF3670" s="0"/>
      <c r="CG3670" s="0"/>
      <c r="CH3670" s="0"/>
      <c r="CI3670" s="0"/>
      <c r="CJ3670" s="0"/>
      <c r="CK3670" s="0"/>
      <c r="CL3670" s="0"/>
      <c r="CM3670" s="0"/>
      <c r="CN3670" s="0"/>
      <c r="CO3670" s="0"/>
      <c r="CP3670" s="0"/>
      <c r="CQ3670" s="0"/>
      <c r="CR3670" s="0"/>
      <c r="CS3670" s="0"/>
      <c r="CT3670" s="0"/>
      <c r="CU3670" s="0"/>
      <c r="CV3670" s="0"/>
      <c r="CW3670" s="0"/>
      <c r="CX3670" s="0"/>
      <c r="CY3670" s="0"/>
      <c r="CZ3670" s="0"/>
      <c r="DA3670" s="0"/>
      <c r="DB3670" s="0"/>
      <c r="DC3670" s="0"/>
      <c r="DD3670" s="0"/>
      <c r="DE3670" s="0"/>
      <c r="DF3670" s="0"/>
      <c r="DG3670" s="0"/>
      <c r="DH3670" s="0"/>
      <c r="DI3670" s="0"/>
      <c r="DJ3670" s="0"/>
      <c r="DK3670" s="0"/>
      <c r="DL3670" s="0"/>
      <c r="DM3670" s="0"/>
      <c r="DN3670" s="0"/>
      <c r="DO3670" s="0"/>
      <c r="DP3670" s="0"/>
      <c r="DQ3670" s="0"/>
      <c r="DR3670" s="0"/>
      <c r="DS3670" s="0"/>
      <c r="DT3670" s="0"/>
      <c r="DU3670" s="0"/>
      <c r="DV3670" s="0"/>
      <c r="DW3670" s="0"/>
      <c r="DX3670" s="0"/>
      <c r="DY3670" s="0"/>
      <c r="DZ3670" s="0"/>
      <c r="EA3670" s="0"/>
      <c r="EB3670" s="0"/>
      <c r="EC3670" s="0"/>
      <c r="ED3670" s="0"/>
      <c r="EE3670" s="0"/>
      <c r="EF3670" s="0"/>
      <c r="EG3670" s="0"/>
      <c r="EH3670" s="0"/>
      <c r="EI3670" s="0"/>
      <c r="EJ3670" s="0"/>
      <c r="EK3670" s="0"/>
      <c r="EL3670" s="0"/>
      <c r="EM3670" s="0"/>
      <c r="EN3670" s="0"/>
      <c r="EO3670" s="0"/>
      <c r="EP3670" s="0"/>
      <c r="EQ3670" s="0"/>
      <c r="ER3670" s="0"/>
      <c r="ES3670" s="0"/>
      <c r="ET3670" s="0"/>
      <c r="EU3670" s="0"/>
      <c r="EV3670" s="0"/>
      <c r="EW3670" s="0"/>
      <c r="EX3670" s="0"/>
      <c r="EY3670" s="0"/>
      <c r="EZ3670" s="0"/>
      <c r="FA3670" s="0"/>
      <c r="FB3670" s="0"/>
      <c r="FC3670" s="0"/>
      <c r="FD3670" s="0"/>
      <c r="FE3670" s="0"/>
      <c r="FF3670" s="0"/>
      <c r="FG3670" s="0"/>
      <c r="FH3670" s="0"/>
      <c r="FI3670" s="0"/>
      <c r="FJ3670" s="0"/>
      <c r="FK3670" s="0"/>
      <c r="FL3670" s="0"/>
      <c r="FM3670" s="0"/>
      <c r="FN3670" s="0"/>
      <c r="FO3670" s="0"/>
      <c r="FP3670" s="0"/>
      <c r="FQ3670" s="0"/>
      <c r="FR3670" s="0"/>
      <c r="FS3670" s="0"/>
      <c r="FT3670" s="0"/>
      <c r="FU3670" s="0"/>
      <c r="FV3670" s="0"/>
      <c r="FW3670" s="0"/>
      <c r="FX3670" s="0"/>
      <c r="FY3670" s="0"/>
      <c r="FZ3670" s="0"/>
      <c r="GA3670" s="0"/>
      <c r="GB3670" s="0"/>
      <c r="GC3670" s="0"/>
      <c r="GD3670" s="0"/>
      <c r="GE3670" s="0"/>
      <c r="GF3670" s="0"/>
      <c r="GG3670" s="0"/>
      <c r="GH3670" s="0"/>
      <c r="GI3670" s="0"/>
      <c r="GJ3670" s="0"/>
      <c r="GK3670" s="0"/>
      <c r="GL3670" s="0"/>
      <c r="GM3670" s="0"/>
      <c r="GN3670" s="0"/>
      <c r="GO3670" s="0"/>
      <c r="GP3670" s="0"/>
      <c r="GQ3670" s="0"/>
      <c r="GR3670" s="0"/>
      <c r="GS3670" s="0"/>
      <c r="GT3670" s="0"/>
      <c r="GU3670" s="0"/>
      <c r="GV3670" s="0"/>
      <c r="GW3670" s="0"/>
      <c r="GX3670" s="0"/>
      <c r="GY3670" s="0"/>
      <c r="GZ3670" s="0"/>
      <c r="HA3670" s="0"/>
      <c r="HB3670" s="0"/>
      <c r="HC3670" s="0"/>
      <c r="HD3670" s="0"/>
      <c r="HE3670" s="0"/>
      <c r="HF3670" s="0"/>
      <c r="HG3670" s="0"/>
      <c r="HH3670" s="0"/>
      <c r="HI3670" s="0"/>
      <c r="HJ3670" s="0"/>
      <c r="HK3670" s="0"/>
      <c r="HL3670" s="0"/>
      <c r="HM3670" s="0"/>
      <c r="HN3670" s="0"/>
      <c r="HO3670" s="0"/>
      <c r="HP3670" s="0"/>
      <c r="HQ3670" s="0"/>
      <c r="HR3670" s="0"/>
      <c r="HS3670" s="0"/>
      <c r="HT3670" s="0"/>
      <c r="HU3670" s="0"/>
      <c r="HV3670" s="0"/>
      <c r="HW3670" s="0"/>
      <c r="HX3670" s="0"/>
      <c r="HY3670" s="0"/>
      <c r="HZ3670" s="0"/>
      <c r="IA3670" s="0"/>
      <c r="IB3670" s="0"/>
      <c r="IC3670" s="0"/>
      <c r="ID3670" s="0"/>
      <c r="IE3670" s="0"/>
      <c r="IF3670" s="0"/>
      <c r="IG3670" s="0"/>
      <c r="IH3670" s="0"/>
      <c r="II3670" s="0"/>
      <c r="IJ3670" s="0"/>
      <c r="IK3670" s="0"/>
      <c r="IL3670" s="0"/>
      <c r="IM3670" s="0"/>
      <c r="IN3670" s="0"/>
      <c r="IO3670" s="0"/>
      <c r="IP3670" s="0"/>
      <c r="IQ3670" s="0"/>
      <c r="IR3670" s="0"/>
      <c r="IS3670" s="0"/>
      <c r="IT3670" s="0"/>
      <c r="IU3670" s="0"/>
      <c r="IV3670" s="0"/>
      <c r="IW3670" s="0"/>
      <c r="IX3670" s="0"/>
      <c r="IY3670" s="0"/>
      <c r="IZ3670" s="0"/>
      <c r="AMH3670" s="13"/>
    </row>
    <row r="3671" customFormat="false" ht="13.8" hidden="false" customHeight="false" outlineLevel="0" collapsed="false">
      <c r="A3671" s="16" t="n">
        <v>40701085</v>
      </c>
      <c r="B3671" s="17" t="s">
        <v>3701</v>
      </c>
      <c r="C3671" s="18"/>
      <c r="D3671" s="18"/>
      <c r="E3671" s="16" t="s">
        <v>15</v>
      </c>
      <c r="F3671" s="19" t="n">
        <f aca="false">IF(C3671="",VLOOKUP(E3671,'PORTE E UCO'!$A$5:$D$46,4,0),VLOOKUP(E3671,'PORTE E UCO'!$A$5:$D$46,4,0)*C3671)</f>
        <v>93.13473</v>
      </c>
      <c r="G3671" s="20" t="n">
        <v>13.595</v>
      </c>
      <c r="H3671" s="21" t="n">
        <f aca="false">G3671*$R$2</f>
        <v>267.46302704</v>
      </c>
      <c r="I3671" s="16" t="n">
        <v>0</v>
      </c>
      <c r="J3671" s="22" t="str">
        <f aca="false">IF(I3671&gt;=1,F3671*$J$2,"")</f>
        <v/>
      </c>
      <c r="K3671" s="22" t="str">
        <f aca="false">IF(I3671&gt;=2,F3671*$K$2,"")</f>
        <v/>
      </c>
      <c r="L3671" s="22" t="str">
        <f aca="false">IF(I3671&gt;=3,F3671*$L$2,"")</f>
        <v/>
      </c>
      <c r="M3671" s="22" t="str">
        <f aca="false">IF(I3671&gt;=4,F3671*$M$2,"")</f>
        <v/>
      </c>
      <c r="N3671" s="16" t="n">
        <v>0</v>
      </c>
      <c r="O3671" s="16" t="n">
        <v>0</v>
      </c>
      <c r="P3671" s="23" t="n">
        <v>0.38</v>
      </c>
      <c r="Q3671" s="64" t="n">
        <f aca="false">P3671*($Q$2)</f>
        <v>10.2676</v>
      </c>
      <c r="R3671" s="38"/>
      <c r="S3671" s="25" t="n">
        <f aca="false">SUM(F3671,H3671,J3671,K3671,L3671,M3671)</f>
        <v>360.59775704</v>
      </c>
      <c r="T3671" s="25" t="n">
        <f aca="false">SUM(F3671,H3671,J3671,K3671,L3671,M3671,Q3671)</f>
        <v>370.86535704</v>
      </c>
      <c r="U3671" s="0"/>
      <c r="V3671" s="0"/>
      <c r="W3671" s="0"/>
      <c r="X3671" s="0"/>
      <c r="Y3671" s="0"/>
      <c r="Z3671" s="0"/>
      <c r="AA3671" s="0"/>
      <c r="AB3671" s="0"/>
      <c r="AC3671" s="0"/>
      <c r="AD3671" s="0"/>
      <c r="AE3671" s="0"/>
      <c r="AF3671" s="0"/>
      <c r="AG3671" s="0"/>
      <c r="AH3671" s="0"/>
      <c r="AI3671" s="0"/>
      <c r="AJ3671" s="0"/>
      <c r="AK3671" s="0"/>
      <c r="AL3671" s="0"/>
      <c r="AM3671" s="0"/>
      <c r="AN3671" s="0"/>
      <c r="AO3671" s="0"/>
      <c r="AP3671" s="0"/>
      <c r="AQ3671" s="0"/>
      <c r="AR3671" s="0"/>
      <c r="AS3671" s="0"/>
      <c r="AT3671" s="0"/>
      <c r="AU3671" s="0"/>
      <c r="AV3671" s="0"/>
      <c r="AW3671" s="0"/>
      <c r="AX3671" s="0"/>
      <c r="AY3671" s="0"/>
      <c r="AZ3671" s="0"/>
      <c r="BA3671" s="0"/>
      <c r="BB3671" s="0"/>
      <c r="BC3671" s="0"/>
      <c r="BD3671" s="0"/>
      <c r="BE3671" s="0"/>
      <c r="BF3671" s="0"/>
      <c r="BG3671" s="0"/>
      <c r="BH3671" s="0"/>
      <c r="BI3671" s="0"/>
      <c r="BJ3671" s="0"/>
      <c r="BK3671" s="0"/>
      <c r="BL3671" s="0"/>
      <c r="BM3671" s="0"/>
      <c r="BN3671" s="0"/>
      <c r="BO3671" s="0"/>
      <c r="BP3671" s="0"/>
      <c r="BQ3671" s="0"/>
      <c r="BR3671" s="0"/>
      <c r="BS3671" s="0"/>
      <c r="BT3671" s="0"/>
      <c r="BU3671" s="0"/>
      <c r="BV3671" s="0"/>
      <c r="BW3671" s="0"/>
      <c r="BX3671" s="0"/>
      <c r="BY3671" s="0"/>
      <c r="BZ3671" s="0"/>
      <c r="CA3671" s="0"/>
      <c r="CB3671" s="0"/>
      <c r="CC3671" s="0"/>
      <c r="CD3671" s="0"/>
      <c r="CE3671" s="0"/>
      <c r="CF3671" s="0"/>
      <c r="CG3671" s="0"/>
      <c r="CH3671" s="0"/>
      <c r="CI3671" s="0"/>
      <c r="CJ3671" s="0"/>
      <c r="CK3671" s="0"/>
      <c r="CL3671" s="0"/>
      <c r="CM3671" s="0"/>
      <c r="CN3671" s="0"/>
      <c r="CO3671" s="0"/>
      <c r="CP3671" s="0"/>
      <c r="CQ3671" s="0"/>
      <c r="CR3671" s="0"/>
      <c r="CS3671" s="0"/>
      <c r="CT3671" s="0"/>
      <c r="CU3671" s="0"/>
      <c r="CV3671" s="0"/>
      <c r="CW3671" s="0"/>
      <c r="CX3671" s="0"/>
      <c r="CY3671" s="0"/>
      <c r="CZ3671" s="0"/>
      <c r="DA3671" s="0"/>
      <c r="DB3671" s="0"/>
      <c r="DC3671" s="0"/>
      <c r="DD3671" s="0"/>
      <c r="DE3671" s="0"/>
      <c r="DF3671" s="0"/>
      <c r="DG3671" s="0"/>
      <c r="DH3671" s="0"/>
      <c r="DI3671" s="0"/>
      <c r="DJ3671" s="0"/>
      <c r="DK3671" s="0"/>
      <c r="DL3671" s="0"/>
      <c r="DM3671" s="0"/>
      <c r="DN3671" s="0"/>
      <c r="DO3671" s="0"/>
      <c r="DP3671" s="0"/>
      <c r="DQ3671" s="0"/>
      <c r="DR3671" s="0"/>
      <c r="DS3671" s="0"/>
      <c r="DT3671" s="0"/>
      <c r="DU3671" s="0"/>
      <c r="DV3671" s="0"/>
      <c r="DW3671" s="0"/>
      <c r="DX3671" s="0"/>
      <c r="DY3671" s="0"/>
      <c r="DZ3671" s="0"/>
      <c r="EA3671" s="0"/>
      <c r="EB3671" s="0"/>
      <c r="EC3671" s="0"/>
      <c r="ED3671" s="0"/>
      <c r="EE3671" s="0"/>
      <c r="EF3671" s="0"/>
      <c r="EG3671" s="0"/>
      <c r="EH3671" s="0"/>
      <c r="EI3671" s="0"/>
      <c r="EJ3671" s="0"/>
      <c r="EK3671" s="0"/>
      <c r="EL3671" s="0"/>
      <c r="EM3671" s="0"/>
      <c r="EN3671" s="0"/>
      <c r="EO3671" s="0"/>
      <c r="EP3671" s="0"/>
      <c r="EQ3671" s="0"/>
      <c r="ER3671" s="0"/>
      <c r="ES3671" s="0"/>
      <c r="ET3671" s="0"/>
      <c r="EU3671" s="0"/>
      <c r="EV3671" s="0"/>
      <c r="EW3671" s="0"/>
      <c r="EX3671" s="0"/>
      <c r="EY3671" s="0"/>
      <c r="EZ3671" s="0"/>
      <c r="FA3671" s="0"/>
      <c r="FB3671" s="0"/>
      <c r="FC3671" s="0"/>
      <c r="FD3671" s="0"/>
      <c r="FE3671" s="0"/>
      <c r="FF3671" s="0"/>
      <c r="FG3671" s="0"/>
      <c r="FH3671" s="0"/>
      <c r="FI3671" s="0"/>
      <c r="FJ3671" s="0"/>
      <c r="FK3671" s="0"/>
      <c r="FL3671" s="0"/>
      <c r="FM3671" s="0"/>
      <c r="FN3671" s="0"/>
      <c r="FO3671" s="0"/>
      <c r="FP3671" s="0"/>
      <c r="FQ3671" s="0"/>
      <c r="FR3671" s="0"/>
      <c r="FS3671" s="0"/>
      <c r="FT3671" s="0"/>
      <c r="FU3671" s="0"/>
      <c r="FV3671" s="0"/>
      <c r="FW3671" s="0"/>
      <c r="FX3671" s="0"/>
      <c r="FY3671" s="0"/>
      <c r="FZ3671" s="0"/>
      <c r="GA3671" s="0"/>
      <c r="GB3671" s="0"/>
      <c r="GC3671" s="0"/>
      <c r="GD3671" s="0"/>
      <c r="GE3671" s="0"/>
      <c r="GF3671" s="0"/>
      <c r="GG3671" s="0"/>
      <c r="GH3671" s="0"/>
      <c r="GI3671" s="0"/>
      <c r="GJ3671" s="0"/>
      <c r="GK3671" s="0"/>
      <c r="GL3671" s="0"/>
      <c r="GM3671" s="0"/>
      <c r="GN3671" s="0"/>
      <c r="GO3671" s="0"/>
      <c r="GP3671" s="0"/>
      <c r="GQ3671" s="0"/>
      <c r="GR3671" s="0"/>
      <c r="GS3671" s="0"/>
      <c r="GT3671" s="0"/>
      <c r="GU3671" s="0"/>
      <c r="GV3671" s="0"/>
      <c r="GW3671" s="0"/>
      <c r="GX3671" s="0"/>
      <c r="GY3671" s="0"/>
      <c r="GZ3671" s="0"/>
      <c r="HA3671" s="0"/>
      <c r="HB3671" s="0"/>
      <c r="HC3671" s="0"/>
      <c r="HD3671" s="0"/>
      <c r="HE3671" s="0"/>
      <c r="HF3671" s="0"/>
      <c r="HG3671" s="0"/>
      <c r="HH3671" s="0"/>
      <c r="HI3671" s="0"/>
      <c r="HJ3671" s="0"/>
      <c r="HK3671" s="0"/>
      <c r="HL3671" s="0"/>
      <c r="HM3671" s="0"/>
      <c r="HN3671" s="0"/>
      <c r="HO3671" s="0"/>
      <c r="HP3671" s="0"/>
      <c r="HQ3671" s="0"/>
      <c r="HR3671" s="0"/>
      <c r="HS3671" s="0"/>
      <c r="HT3671" s="0"/>
      <c r="HU3671" s="0"/>
      <c r="HV3671" s="0"/>
      <c r="HW3671" s="0"/>
      <c r="HX3671" s="0"/>
      <c r="HY3671" s="0"/>
      <c r="HZ3671" s="0"/>
      <c r="IA3671" s="0"/>
      <c r="IB3671" s="0"/>
      <c r="IC3671" s="0"/>
      <c r="ID3671" s="0"/>
      <c r="IE3671" s="0"/>
      <c r="IF3671" s="0"/>
      <c r="IG3671" s="0"/>
      <c r="IH3671" s="0"/>
      <c r="II3671" s="0"/>
      <c r="IJ3671" s="0"/>
      <c r="IK3671" s="0"/>
      <c r="IL3671" s="0"/>
      <c r="IM3671" s="0"/>
      <c r="IN3671" s="0"/>
      <c r="IO3671" s="0"/>
      <c r="IP3671" s="0"/>
      <c r="IQ3671" s="0"/>
      <c r="IR3671" s="0"/>
      <c r="IS3671" s="0"/>
      <c r="IT3671" s="0"/>
      <c r="IU3671" s="0"/>
      <c r="IV3671" s="0"/>
      <c r="IW3671" s="0"/>
      <c r="IX3671" s="0"/>
      <c r="IY3671" s="0"/>
      <c r="IZ3671" s="0"/>
      <c r="AMH3671" s="13"/>
    </row>
    <row r="3672" customFormat="false" ht="13.8" hidden="false" customHeight="false" outlineLevel="0" collapsed="false">
      <c r="A3672" s="27" t="n">
        <v>40701093</v>
      </c>
      <c r="B3672" s="28" t="s">
        <v>3702</v>
      </c>
      <c r="C3672" s="29"/>
      <c r="D3672" s="29"/>
      <c r="E3672" s="27" t="s">
        <v>20</v>
      </c>
      <c r="F3672" s="19" t="n">
        <f aca="false">IF(C3672="",VLOOKUP(E3672,'PORTE E UCO'!$A$5:$D$46,4,0),VLOOKUP(E3672,'PORTE E UCO'!$A$5:$D$46,4,0)*C3672)</f>
        <v>70.656386</v>
      </c>
      <c r="G3672" s="30" t="n">
        <v>6.573</v>
      </c>
      <c r="H3672" s="21" t="n">
        <f aca="false">G3672*$R$2</f>
        <v>129.314783136</v>
      </c>
      <c r="I3672" s="27" t="n">
        <v>0</v>
      </c>
      <c r="J3672" s="22" t="str">
        <f aca="false">IF(I3672&gt;=1,F3672*$J$2,"")</f>
        <v/>
      </c>
      <c r="K3672" s="22" t="str">
        <f aca="false">IF(I3672&gt;=2,F3672*$K$2,"")</f>
        <v/>
      </c>
      <c r="L3672" s="22" t="str">
        <f aca="false">IF(I3672&gt;=3,F3672*$L$2,"")</f>
        <v/>
      </c>
      <c r="M3672" s="22" t="str">
        <f aca="false">IF(I3672&gt;=4,F3672*$M$2,"")</f>
        <v/>
      </c>
      <c r="N3672" s="27" t="n">
        <v>0</v>
      </c>
      <c r="O3672" s="27" t="n">
        <v>0</v>
      </c>
      <c r="P3672" s="31" t="n">
        <v>0.48</v>
      </c>
      <c r="Q3672" s="64" t="n">
        <f aca="false">P3672*($Q$2)</f>
        <v>12.9696</v>
      </c>
      <c r="R3672" s="38"/>
      <c r="S3672" s="25" t="n">
        <f aca="false">SUM(F3672,H3672,J3672,K3672,L3672,M3672)</f>
        <v>199.971169136</v>
      </c>
      <c r="T3672" s="25" t="n">
        <f aca="false">SUM(F3672,H3672,J3672,K3672,L3672,M3672,Q3672)</f>
        <v>212.940769136</v>
      </c>
      <c r="U3672" s="0"/>
      <c r="V3672" s="0"/>
      <c r="W3672" s="0"/>
      <c r="X3672" s="0"/>
      <c r="Y3672" s="0"/>
      <c r="Z3672" s="0"/>
      <c r="AA3672" s="0"/>
      <c r="AB3672" s="0"/>
      <c r="AC3672" s="0"/>
      <c r="AD3672" s="0"/>
      <c r="AE3672" s="0"/>
      <c r="AF3672" s="0"/>
      <c r="AG3672" s="0"/>
      <c r="AH3672" s="0"/>
      <c r="AI3672" s="0"/>
      <c r="AJ3672" s="0"/>
      <c r="AK3672" s="0"/>
      <c r="AL3672" s="0"/>
      <c r="AM3672" s="0"/>
      <c r="AN3672" s="0"/>
      <c r="AO3672" s="0"/>
      <c r="AP3672" s="0"/>
      <c r="AQ3672" s="0"/>
      <c r="AR3672" s="0"/>
      <c r="AS3672" s="0"/>
      <c r="AT3672" s="0"/>
      <c r="AU3672" s="0"/>
      <c r="AV3672" s="0"/>
      <c r="AW3672" s="0"/>
      <c r="AX3672" s="0"/>
      <c r="AY3672" s="0"/>
      <c r="AZ3672" s="0"/>
      <c r="BA3672" s="0"/>
      <c r="BB3672" s="0"/>
      <c r="BC3672" s="0"/>
      <c r="BD3672" s="0"/>
      <c r="BE3672" s="0"/>
      <c r="BF3672" s="0"/>
      <c r="BG3672" s="0"/>
      <c r="BH3672" s="0"/>
      <c r="BI3672" s="0"/>
      <c r="BJ3672" s="0"/>
      <c r="BK3672" s="0"/>
      <c r="BL3672" s="0"/>
      <c r="BM3672" s="0"/>
      <c r="BN3672" s="0"/>
      <c r="BO3672" s="0"/>
      <c r="BP3672" s="0"/>
      <c r="BQ3672" s="0"/>
      <c r="BR3672" s="0"/>
      <c r="BS3672" s="0"/>
      <c r="BT3672" s="0"/>
      <c r="BU3672" s="0"/>
      <c r="BV3672" s="0"/>
      <c r="BW3672" s="0"/>
      <c r="BX3672" s="0"/>
      <c r="BY3672" s="0"/>
      <c r="BZ3672" s="0"/>
      <c r="CA3672" s="0"/>
      <c r="CB3672" s="0"/>
      <c r="CC3672" s="0"/>
      <c r="CD3672" s="0"/>
      <c r="CE3672" s="0"/>
      <c r="CF3672" s="0"/>
      <c r="CG3672" s="0"/>
      <c r="CH3672" s="0"/>
      <c r="CI3672" s="0"/>
      <c r="CJ3672" s="0"/>
      <c r="CK3672" s="0"/>
      <c r="CL3672" s="0"/>
      <c r="CM3672" s="0"/>
      <c r="CN3672" s="0"/>
      <c r="CO3672" s="0"/>
      <c r="CP3672" s="0"/>
      <c r="CQ3672" s="0"/>
      <c r="CR3672" s="0"/>
      <c r="CS3672" s="0"/>
      <c r="CT3672" s="0"/>
      <c r="CU3672" s="0"/>
      <c r="CV3672" s="0"/>
      <c r="CW3672" s="0"/>
      <c r="CX3672" s="0"/>
      <c r="CY3672" s="0"/>
      <c r="CZ3672" s="0"/>
      <c r="DA3672" s="0"/>
      <c r="DB3672" s="0"/>
      <c r="DC3672" s="0"/>
      <c r="DD3672" s="0"/>
      <c r="DE3672" s="0"/>
      <c r="DF3672" s="0"/>
      <c r="DG3672" s="0"/>
      <c r="DH3672" s="0"/>
      <c r="DI3672" s="0"/>
      <c r="DJ3672" s="0"/>
      <c r="DK3672" s="0"/>
      <c r="DL3672" s="0"/>
      <c r="DM3672" s="0"/>
      <c r="DN3672" s="0"/>
      <c r="DO3672" s="0"/>
      <c r="DP3672" s="0"/>
      <c r="DQ3672" s="0"/>
      <c r="DR3672" s="0"/>
      <c r="DS3672" s="0"/>
      <c r="DT3672" s="0"/>
      <c r="DU3672" s="0"/>
      <c r="DV3672" s="0"/>
      <c r="DW3672" s="0"/>
      <c r="DX3672" s="0"/>
      <c r="DY3672" s="0"/>
      <c r="DZ3672" s="0"/>
      <c r="EA3672" s="0"/>
      <c r="EB3672" s="0"/>
      <c r="EC3672" s="0"/>
      <c r="ED3672" s="0"/>
      <c r="EE3672" s="0"/>
      <c r="EF3672" s="0"/>
      <c r="EG3672" s="0"/>
      <c r="EH3672" s="0"/>
      <c r="EI3672" s="0"/>
      <c r="EJ3672" s="0"/>
      <c r="EK3672" s="0"/>
      <c r="EL3672" s="0"/>
      <c r="EM3672" s="0"/>
      <c r="EN3672" s="0"/>
      <c r="EO3672" s="0"/>
      <c r="EP3672" s="0"/>
      <c r="EQ3672" s="0"/>
      <c r="ER3672" s="0"/>
      <c r="ES3672" s="0"/>
      <c r="ET3672" s="0"/>
      <c r="EU3672" s="0"/>
      <c r="EV3672" s="0"/>
      <c r="EW3672" s="0"/>
      <c r="EX3672" s="0"/>
      <c r="EY3672" s="0"/>
      <c r="EZ3672" s="0"/>
      <c r="FA3672" s="0"/>
      <c r="FB3672" s="0"/>
      <c r="FC3672" s="0"/>
      <c r="FD3672" s="0"/>
      <c r="FE3672" s="0"/>
      <c r="FF3672" s="0"/>
      <c r="FG3672" s="0"/>
      <c r="FH3672" s="0"/>
      <c r="FI3672" s="0"/>
      <c r="FJ3672" s="0"/>
      <c r="FK3672" s="0"/>
      <c r="FL3672" s="0"/>
      <c r="FM3672" s="0"/>
      <c r="FN3672" s="0"/>
      <c r="FO3672" s="0"/>
      <c r="FP3672" s="0"/>
      <c r="FQ3672" s="0"/>
      <c r="FR3672" s="0"/>
      <c r="FS3672" s="0"/>
      <c r="FT3672" s="0"/>
      <c r="FU3672" s="0"/>
      <c r="FV3672" s="0"/>
      <c r="FW3672" s="0"/>
      <c r="FX3672" s="0"/>
      <c r="FY3672" s="0"/>
      <c r="FZ3672" s="0"/>
      <c r="GA3672" s="0"/>
      <c r="GB3672" s="0"/>
      <c r="GC3672" s="0"/>
      <c r="GD3672" s="0"/>
      <c r="GE3672" s="0"/>
      <c r="GF3672" s="0"/>
      <c r="GG3672" s="0"/>
      <c r="GH3672" s="0"/>
      <c r="GI3672" s="0"/>
      <c r="GJ3672" s="0"/>
      <c r="GK3672" s="0"/>
      <c r="GL3672" s="0"/>
      <c r="GM3672" s="0"/>
      <c r="GN3672" s="0"/>
      <c r="GO3672" s="0"/>
      <c r="GP3672" s="0"/>
      <c r="GQ3672" s="0"/>
      <c r="GR3672" s="0"/>
      <c r="GS3672" s="0"/>
      <c r="GT3672" s="0"/>
      <c r="GU3672" s="0"/>
      <c r="GV3672" s="0"/>
      <c r="GW3672" s="0"/>
      <c r="GX3672" s="0"/>
      <c r="GY3672" s="0"/>
      <c r="GZ3672" s="0"/>
      <c r="HA3672" s="0"/>
      <c r="HB3672" s="0"/>
      <c r="HC3672" s="0"/>
      <c r="HD3672" s="0"/>
      <c r="HE3672" s="0"/>
      <c r="HF3672" s="0"/>
      <c r="HG3672" s="0"/>
      <c r="HH3672" s="0"/>
      <c r="HI3672" s="0"/>
      <c r="HJ3672" s="0"/>
      <c r="HK3672" s="0"/>
      <c r="HL3672" s="0"/>
      <c r="HM3672" s="0"/>
      <c r="HN3672" s="0"/>
      <c r="HO3672" s="0"/>
      <c r="HP3672" s="0"/>
      <c r="HQ3672" s="0"/>
      <c r="HR3672" s="0"/>
      <c r="HS3672" s="0"/>
      <c r="HT3672" s="0"/>
      <c r="HU3672" s="0"/>
      <c r="HV3672" s="0"/>
      <c r="HW3672" s="0"/>
      <c r="HX3672" s="0"/>
      <c r="HY3672" s="0"/>
      <c r="HZ3672" s="0"/>
      <c r="IA3672" s="0"/>
      <c r="IB3672" s="0"/>
      <c r="IC3672" s="0"/>
      <c r="ID3672" s="0"/>
      <c r="IE3672" s="0"/>
      <c r="IF3672" s="0"/>
      <c r="IG3672" s="0"/>
      <c r="IH3672" s="0"/>
      <c r="II3672" s="0"/>
      <c r="IJ3672" s="0"/>
      <c r="IK3672" s="0"/>
      <c r="IL3672" s="0"/>
      <c r="IM3672" s="0"/>
      <c r="IN3672" s="0"/>
      <c r="IO3672" s="0"/>
      <c r="IP3672" s="0"/>
      <c r="IQ3672" s="0"/>
      <c r="IR3672" s="0"/>
      <c r="IS3672" s="0"/>
      <c r="IT3672" s="0"/>
      <c r="IU3672" s="0"/>
      <c r="IV3672" s="0"/>
      <c r="IW3672" s="0"/>
      <c r="IX3672" s="0"/>
      <c r="IY3672" s="0"/>
      <c r="IZ3672" s="0"/>
      <c r="AMH3672" s="13"/>
    </row>
    <row r="3673" customFormat="false" ht="13.8" hidden="false" customHeight="false" outlineLevel="0" collapsed="false">
      <c r="A3673" s="16" t="n">
        <v>40701107</v>
      </c>
      <c r="B3673" s="17" t="s">
        <v>3703</v>
      </c>
      <c r="C3673" s="18"/>
      <c r="D3673" s="18"/>
      <c r="E3673" s="16" t="s">
        <v>64</v>
      </c>
      <c r="F3673" s="19" t="n">
        <f aca="false">IF(C3673="",VLOOKUP(E3673,'PORTE E UCO'!$A$5:$D$46,4,0),VLOOKUP(E3673,'PORTE E UCO'!$A$5:$D$46,4,0)*C3673)</f>
        <v>110.217052</v>
      </c>
      <c r="G3673" s="20" t="n">
        <v>13.372</v>
      </c>
      <c r="H3673" s="21" t="n">
        <f aca="false">G3673*$R$2</f>
        <v>263.075807104</v>
      </c>
      <c r="I3673" s="16" t="n">
        <v>0</v>
      </c>
      <c r="J3673" s="22" t="str">
        <f aca="false">IF(I3673&gt;=1,F3673*$J$2,"")</f>
        <v/>
      </c>
      <c r="K3673" s="22" t="str">
        <f aca="false">IF(I3673&gt;=2,F3673*$K$2,"")</f>
        <v/>
      </c>
      <c r="L3673" s="22" t="str">
        <f aca="false">IF(I3673&gt;=3,F3673*$L$2,"")</f>
        <v/>
      </c>
      <c r="M3673" s="22" t="str">
        <f aca="false">IF(I3673&gt;=4,F3673*$M$2,"")</f>
        <v/>
      </c>
      <c r="N3673" s="16" t="n">
        <v>0</v>
      </c>
      <c r="O3673" s="16" t="n">
        <v>0</v>
      </c>
      <c r="P3673" s="23" t="n">
        <v>0.57</v>
      </c>
      <c r="Q3673" s="64" t="n">
        <f aca="false">P3673*($Q$2)</f>
        <v>15.4014</v>
      </c>
      <c r="R3673" s="38"/>
      <c r="S3673" s="25" t="n">
        <f aca="false">SUM(F3673,H3673,J3673,K3673,L3673,M3673)</f>
        <v>373.292859104</v>
      </c>
      <c r="T3673" s="25" t="n">
        <f aca="false">SUM(F3673,H3673,J3673,K3673,L3673,M3673,Q3673)</f>
        <v>388.694259104</v>
      </c>
      <c r="U3673" s="0"/>
      <c r="V3673" s="0"/>
      <c r="W3673" s="0"/>
      <c r="X3673" s="0"/>
      <c r="Y3673" s="0"/>
      <c r="Z3673" s="0"/>
      <c r="AA3673" s="0"/>
      <c r="AB3673" s="0"/>
      <c r="AC3673" s="0"/>
      <c r="AD3673" s="0"/>
      <c r="AE3673" s="0"/>
      <c r="AF3673" s="0"/>
      <c r="AG3673" s="0"/>
      <c r="AH3673" s="0"/>
      <c r="AI3673" s="0"/>
      <c r="AJ3673" s="0"/>
      <c r="AK3673" s="0"/>
      <c r="AL3673" s="0"/>
      <c r="AM3673" s="0"/>
      <c r="AN3673" s="0"/>
      <c r="AO3673" s="0"/>
      <c r="AP3673" s="0"/>
      <c r="AQ3673" s="0"/>
      <c r="AR3673" s="0"/>
      <c r="AS3673" s="0"/>
      <c r="AT3673" s="0"/>
      <c r="AU3673" s="0"/>
      <c r="AV3673" s="0"/>
      <c r="AW3673" s="0"/>
      <c r="AX3673" s="0"/>
      <c r="AY3673" s="0"/>
      <c r="AZ3673" s="0"/>
      <c r="BA3673" s="0"/>
      <c r="BB3673" s="0"/>
      <c r="BC3673" s="0"/>
      <c r="BD3673" s="0"/>
      <c r="BE3673" s="0"/>
      <c r="BF3673" s="0"/>
      <c r="BG3673" s="0"/>
      <c r="BH3673" s="0"/>
      <c r="BI3673" s="0"/>
      <c r="BJ3673" s="0"/>
      <c r="BK3673" s="0"/>
      <c r="BL3673" s="0"/>
      <c r="BM3673" s="0"/>
      <c r="BN3673" s="0"/>
      <c r="BO3673" s="0"/>
      <c r="BP3673" s="0"/>
      <c r="BQ3673" s="0"/>
      <c r="BR3673" s="0"/>
      <c r="BS3673" s="0"/>
      <c r="BT3673" s="0"/>
      <c r="BU3673" s="0"/>
      <c r="BV3673" s="0"/>
      <c r="BW3673" s="0"/>
      <c r="BX3673" s="0"/>
      <c r="BY3673" s="0"/>
      <c r="BZ3673" s="0"/>
      <c r="CA3673" s="0"/>
      <c r="CB3673" s="0"/>
      <c r="CC3673" s="0"/>
      <c r="CD3673" s="0"/>
      <c r="CE3673" s="0"/>
      <c r="CF3673" s="0"/>
      <c r="CG3673" s="0"/>
      <c r="CH3673" s="0"/>
      <c r="CI3673" s="0"/>
      <c r="CJ3673" s="0"/>
      <c r="CK3673" s="0"/>
      <c r="CL3673" s="0"/>
      <c r="CM3673" s="0"/>
      <c r="CN3673" s="0"/>
      <c r="CO3673" s="0"/>
      <c r="CP3673" s="0"/>
      <c r="CQ3673" s="0"/>
      <c r="CR3673" s="0"/>
      <c r="CS3673" s="0"/>
      <c r="CT3673" s="0"/>
      <c r="CU3673" s="0"/>
      <c r="CV3673" s="0"/>
      <c r="CW3673" s="0"/>
      <c r="CX3673" s="0"/>
      <c r="CY3673" s="0"/>
      <c r="CZ3673" s="0"/>
      <c r="DA3673" s="0"/>
      <c r="DB3673" s="0"/>
      <c r="DC3673" s="0"/>
      <c r="DD3673" s="0"/>
      <c r="DE3673" s="0"/>
      <c r="DF3673" s="0"/>
      <c r="DG3673" s="0"/>
      <c r="DH3673" s="0"/>
      <c r="DI3673" s="0"/>
      <c r="DJ3673" s="0"/>
      <c r="DK3673" s="0"/>
      <c r="DL3673" s="0"/>
      <c r="DM3673" s="0"/>
      <c r="DN3673" s="0"/>
      <c r="DO3673" s="0"/>
      <c r="DP3673" s="0"/>
      <c r="DQ3673" s="0"/>
      <c r="DR3673" s="0"/>
      <c r="DS3673" s="0"/>
      <c r="DT3673" s="0"/>
      <c r="DU3673" s="0"/>
      <c r="DV3673" s="0"/>
      <c r="DW3673" s="0"/>
      <c r="DX3673" s="0"/>
      <c r="DY3673" s="0"/>
      <c r="DZ3673" s="0"/>
      <c r="EA3673" s="0"/>
      <c r="EB3673" s="0"/>
      <c r="EC3673" s="0"/>
      <c r="ED3673" s="0"/>
      <c r="EE3673" s="0"/>
      <c r="EF3673" s="0"/>
      <c r="EG3673" s="0"/>
      <c r="EH3673" s="0"/>
      <c r="EI3673" s="0"/>
      <c r="EJ3673" s="0"/>
      <c r="EK3673" s="0"/>
      <c r="EL3673" s="0"/>
      <c r="EM3673" s="0"/>
      <c r="EN3673" s="0"/>
      <c r="EO3673" s="0"/>
      <c r="EP3673" s="0"/>
      <c r="EQ3673" s="0"/>
      <c r="ER3673" s="0"/>
      <c r="ES3673" s="0"/>
      <c r="ET3673" s="0"/>
      <c r="EU3673" s="0"/>
      <c r="EV3673" s="0"/>
      <c r="EW3673" s="0"/>
      <c r="EX3673" s="0"/>
      <c r="EY3673" s="0"/>
      <c r="EZ3673" s="0"/>
      <c r="FA3673" s="0"/>
      <c r="FB3673" s="0"/>
      <c r="FC3673" s="0"/>
      <c r="FD3673" s="0"/>
      <c r="FE3673" s="0"/>
      <c r="FF3673" s="0"/>
      <c r="FG3673" s="0"/>
      <c r="FH3673" s="0"/>
      <c r="FI3673" s="0"/>
      <c r="FJ3673" s="0"/>
      <c r="FK3673" s="0"/>
      <c r="FL3673" s="0"/>
      <c r="FM3673" s="0"/>
      <c r="FN3673" s="0"/>
      <c r="FO3673" s="0"/>
      <c r="FP3673" s="0"/>
      <c r="FQ3673" s="0"/>
      <c r="FR3673" s="0"/>
      <c r="FS3673" s="0"/>
      <c r="FT3673" s="0"/>
      <c r="FU3673" s="0"/>
      <c r="FV3673" s="0"/>
      <c r="FW3673" s="0"/>
      <c r="FX3673" s="0"/>
      <c r="FY3673" s="0"/>
      <c r="FZ3673" s="0"/>
      <c r="GA3673" s="0"/>
      <c r="GB3673" s="0"/>
      <c r="GC3673" s="0"/>
      <c r="GD3673" s="0"/>
      <c r="GE3673" s="0"/>
      <c r="GF3673" s="0"/>
      <c r="GG3673" s="0"/>
      <c r="GH3673" s="0"/>
      <c r="GI3673" s="0"/>
      <c r="GJ3673" s="0"/>
      <c r="GK3673" s="0"/>
      <c r="GL3673" s="0"/>
      <c r="GM3673" s="0"/>
      <c r="GN3673" s="0"/>
      <c r="GO3673" s="0"/>
      <c r="GP3673" s="0"/>
      <c r="GQ3673" s="0"/>
      <c r="GR3673" s="0"/>
      <c r="GS3673" s="0"/>
      <c r="GT3673" s="0"/>
      <c r="GU3673" s="0"/>
      <c r="GV3673" s="0"/>
      <c r="GW3673" s="0"/>
      <c r="GX3673" s="0"/>
      <c r="GY3673" s="0"/>
      <c r="GZ3673" s="0"/>
      <c r="HA3673" s="0"/>
      <c r="HB3673" s="0"/>
      <c r="HC3673" s="0"/>
      <c r="HD3673" s="0"/>
      <c r="HE3673" s="0"/>
      <c r="HF3673" s="0"/>
      <c r="HG3673" s="0"/>
      <c r="HH3673" s="0"/>
      <c r="HI3673" s="0"/>
      <c r="HJ3673" s="0"/>
      <c r="HK3673" s="0"/>
      <c r="HL3673" s="0"/>
      <c r="HM3673" s="0"/>
      <c r="HN3673" s="0"/>
      <c r="HO3673" s="0"/>
      <c r="HP3673" s="0"/>
      <c r="HQ3673" s="0"/>
      <c r="HR3673" s="0"/>
      <c r="HS3673" s="0"/>
      <c r="HT3673" s="0"/>
      <c r="HU3673" s="0"/>
      <c r="HV3673" s="0"/>
      <c r="HW3673" s="0"/>
      <c r="HX3673" s="0"/>
      <c r="HY3673" s="0"/>
      <c r="HZ3673" s="0"/>
      <c r="IA3673" s="0"/>
      <c r="IB3673" s="0"/>
      <c r="IC3673" s="0"/>
      <c r="ID3673" s="0"/>
      <c r="IE3673" s="0"/>
      <c r="IF3673" s="0"/>
      <c r="IG3673" s="0"/>
      <c r="IH3673" s="0"/>
      <c r="II3673" s="0"/>
      <c r="IJ3673" s="0"/>
      <c r="IK3673" s="0"/>
      <c r="IL3673" s="0"/>
      <c r="IM3673" s="0"/>
      <c r="IN3673" s="0"/>
      <c r="IO3673" s="0"/>
      <c r="IP3673" s="0"/>
      <c r="IQ3673" s="0"/>
      <c r="IR3673" s="0"/>
      <c r="IS3673" s="0"/>
      <c r="IT3673" s="0"/>
      <c r="IU3673" s="0"/>
      <c r="IV3673" s="0"/>
      <c r="IW3673" s="0"/>
      <c r="IX3673" s="0"/>
      <c r="IY3673" s="0"/>
      <c r="IZ3673" s="0"/>
      <c r="AMH3673" s="13"/>
    </row>
    <row r="3674" customFormat="false" ht="13.8" hidden="false" customHeight="false" outlineLevel="0" collapsed="false">
      <c r="A3674" s="27" t="n">
        <v>40701115</v>
      </c>
      <c r="B3674" s="28" t="s">
        <v>3704</v>
      </c>
      <c r="C3674" s="29"/>
      <c r="D3674" s="29"/>
      <c r="E3674" s="27" t="s">
        <v>64</v>
      </c>
      <c r="F3674" s="19" t="n">
        <f aca="false">IF(C3674="",VLOOKUP(E3674,'PORTE E UCO'!$A$5:$D$46,4,0),VLOOKUP(E3674,'PORTE E UCO'!$A$5:$D$46,4,0)*C3674)</f>
        <v>110.217052</v>
      </c>
      <c r="G3674" s="30" t="n">
        <v>14.706</v>
      </c>
      <c r="H3674" s="21" t="n">
        <f aca="false">G3674*$R$2</f>
        <v>289.320432192</v>
      </c>
      <c r="I3674" s="27" t="n">
        <v>0</v>
      </c>
      <c r="J3674" s="22" t="str">
        <f aca="false">IF(I3674&gt;=1,F3674*$J$2,"")</f>
        <v/>
      </c>
      <c r="K3674" s="22" t="str">
        <f aca="false">IF(I3674&gt;=2,F3674*$K$2,"")</f>
        <v/>
      </c>
      <c r="L3674" s="22" t="str">
        <f aca="false">IF(I3674&gt;=3,F3674*$L$2,"")</f>
        <v/>
      </c>
      <c r="M3674" s="22" t="str">
        <f aca="false">IF(I3674&gt;=4,F3674*$M$2,"")</f>
        <v/>
      </c>
      <c r="N3674" s="27" t="n">
        <v>0</v>
      </c>
      <c r="O3674" s="27" t="n">
        <v>0</v>
      </c>
      <c r="P3674" s="31" t="n">
        <v>0.57</v>
      </c>
      <c r="Q3674" s="64" t="n">
        <f aca="false">P3674*($Q$2)</f>
        <v>15.4014</v>
      </c>
      <c r="R3674" s="38"/>
      <c r="S3674" s="25" t="n">
        <f aca="false">SUM(F3674,H3674,J3674,K3674,L3674,M3674)</f>
        <v>399.537484192</v>
      </c>
      <c r="T3674" s="25" t="n">
        <f aca="false">SUM(F3674,H3674,J3674,K3674,L3674,M3674,Q3674)</f>
        <v>414.938884192</v>
      </c>
      <c r="U3674" s="0"/>
      <c r="V3674" s="0"/>
      <c r="W3674" s="0"/>
      <c r="X3674" s="0"/>
      <c r="Y3674" s="0"/>
      <c r="Z3674" s="0"/>
      <c r="AA3674" s="0"/>
      <c r="AB3674" s="0"/>
      <c r="AC3674" s="0"/>
      <c r="AD3674" s="0"/>
      <c r="AE3674" s="0"/>
      <c r="AF3674" s="0"/>
      <c r="AG3674" s="0"/>
      <c r="AH3674" s="0"/>
      <c r="AI3674" s="0"/>
      <c r="AJ3674" s="0"/>
      <c r="AK3674" s="0"/>
      <c r="AL3674" s="0"/>
      <c r="AM3674" s="0"/>
      <c r="AN3674" s="0"/>
      <c r="AO3674" s="0"/>
      <c r="AP3674" s="0"/>
      <c r="AQ3674" s="0"/>
      <c r="AR3674" s="0"/>
      <c r="AS3674" s="0"/>
      <c r="AT3674" s="0"/>
      <c r="AU3674" s="0"/>
      <c r="AV3674" s="0"/>
      <c r="AW3674" s="0"/>
      <c r="AX3674" s="0"/>
      <c r="AY3674" s="0"/>
      <c r="AZ3674" s="0"/>
      <c r="BA3674" s="0"/>
      <c r="BB3674" s="0"/>
      <c r="BC3674" s="0"/>
      <c r="BD3674" s="0"/>
      <c r="BE3674" s="0"/>
      <c r="BF3674" s="0"/>
      <c r="BG3674" s="0"/>
      <c r="BH3674" s="0"/>
      <c r="BI3674" s="0"/>
      <c r="BJ3674" s="0"/>
      <c r="BK3674" s="0"/>
      <c r="BL3674" s="0"/>
      <c r="BM3674" s="0"/>
      <c r="BN3674" s="0"/>
      <c r="BO3674" s="0"/>
      <c r="BP3674" s="0"/>
      <c r="BQ3674" s="0"/>
      <c r="BR3674" s="0"/>
      <c r="BS3674" s="0"/>
      <c r="BT3674" s="0"/>
      <c r="BU3674" s="0"/>
      <c r="BV3674" s="0"/>
      <c r="BW3674" s="0"/>
      <c r="BX3674" s="0"/>
      <c r="BY3674" s="0"/>
      <c r="BZ3674" s="0"/>
      <c r="CA3674" s="0"/>
      <c r="CB3674" s="0"/>
      <c r="CC3674" s="0"/>
      <c r="CD3674" s="0"/>
      <c r="CE3674" s="0"/>
      <c r="CF3674" s="0"/>
      <c r="CG3674" s="0"/>
      <c r="CH3674" s="0"/>
      <c r="CI3674" s="0"/>
      <c r="CJ3674" s="0"/>
      <c r="CK3674" s="0"/>
      <c r="CL3674" s="0"/>
      <c r="CM3674" s="0"/>
      <c r="CN3674" s="0"/>
      <c r="CO3674" s="0"/>
      <c r="CP3674" s="0"/>
      <c r="CQ3674" s="0"/>
      <c r="CR3674" s="0"/>
      <c r="CS3674" s="0"/>
      <c r="CT3674" s="0"/>
      <c r="CU3674" s="0"/>
      <c r="CV3674" s="0"/>
      <c r="CW3674" s="0"/>
      <c r="CX3674" s="0"/>
      <c r="CY3674" s="0"/>
      <c r="CZ3674" s="0"/>
      <c r="DA3674" s="0"/>
      <c r="DB3674" s="0"/>
      <c r="DC3674" s="0"/>
      <c r="DD3674" s="0"/>
      <c r="DE3674" s="0"/>
      <c r="DF3674" s="0"/>
      <c r="DG3674" s="0"/>
      <c r="DH3674" s="0"/>
      <c r="DI3674" s="0"/>
      <c r="DJ3674" s="0"/>
      <c r="DK3674" s="0"/>
      <c r="DL3674" s="0"/>
      <c r="DM3674" s="0"/>
      <c r="DN3674" s="0"/>
      <c r="DO3674" s="0"/>
      <c r="DP3674" s="0"/>
      <c r="DQ3674" s="0"/>
      <c r="DR3674" s="0"/>
      <c r="DS3674" s="0"/>
      <c r="DT3674" s="0"/>
      <c r="DU3674" s="0"/>
      <c r="DV3674" s="0"/>
      <c r="DW3674" s="0"/>
      <c r="DX3674" s="0"/>
      <c r="DY3674" s="0"/>
      <c r="DZ3674" s="0"/>
      <c r="EA3674" s="0"/>
      <c r="EB3674" s="0"/>
      <c r="EC3674" s="0"/>
      <c r="ED3674" s="0"/>
      <c r="EE3674" s="0"/>
      <c r="EF3674" s="0"/>
      <c r="EG3674" s="0"/>
      <c r="EH3674" s="0"/>
      <c r="EI3674" s="0"/>
      <c r="EJ3674" s="0"/>
      <c r="EK3674" s="0"/>
      <c r="EL3674" s="0"/>
      <c r="EM3674" s="0"/>
      <c r="EN3674" s="0"/>
      <c r="EO3674" s="0"/>
      <c r="EP3674" s="0"/>
      <c r="EQ3674" s="0"/>
      <c r="ER3674" s="0"/>
      <c r="ES3674" s="0"/>
      <c r="ET3674" s="0"/>
      <c r="EU3674" s="0"/>
      <c r="EV3674" s="0"/>
      <c r="EW3674" s="0"/>
      <c r="EX3674" s="0"/>
      <c r="EY3674" s="0"/>
      <c r="EZ3674" s="0"/>
      <c r="FA3674" s="0"/>
      <c r="FB3674" s="0"/>
      <c r="FC3674" s="0"/>
      <c r="FD3674" s="0"/>
      <c r="FE3674" s="0"/>
      <c r="FF3674" s="0"/>
      <c r="FG3674" s="0"/>
      <c r="FH3674" s="0"/>
      <c r="FI3674" s="0"/>
      <c r="FJ3674" s="0"/>
      <c r="FK3674" s="0"/>
      <c r="FL3674" s="0"/>
      <c r="FM3674" s="0"/>
      <c r="FN3674" s="0"/>
      <c r="FO3674" s="0"/>
      <c r="FP3674" s="0"/>
      <c r="FQ3674" s="0"/>
      <c r="FR3674" s="0"/>
      <c r="FS3674" s="0"/>
      <c r="FT3674" s="0"/>
      <c r="FU3674" s="0"/>
      <c r="FV3674" s="0"/>
      <c r="FW3674" s="0"/>
      <c r="FX3674" s="0"/>
      <c r="FY3674" s="0"/>
      <c r="FZ3674" s="0"/>
      <c r="GA3674" s="0"/>
      <c r="GB3674" s="0"/>
      <c r="GC3674" s="0"/>
      <c r="GD3674" s="0"/>
      <c r="GE3674" s="0"/>
      <c r="GF3674" s="0"/>
      <c r="GG3674" s="0"/>
      <c r="GH3674" s="0"/>
      <c r="GI3674" s="0"/>
      <c r="GJ3674" s="0"/>
      <c r="GK3674" s="0"/>
      <c r="GL3674" s="0"/>
      <c r="GM3674" s="0"/>
      <c r="GN3674" s="0"/>
      <c r="GO3674" s="0"/>
      <c r="GP3674" s="0"/>
      <c r="GQ3674" s="0"/>
      <c r="GR3674" s="0"/>
      <c r="GS3674" s="0"/>
      <c r="GT3674" s="0"/>
      <c r="GU3674" s="0"/>
      <c r="GV3674" s="0"/>
      <c r="GW3674" s="0"/>
      <c r="GX3674" s="0"/>
      <c r="GY3674" s="0"/>
      <c r="GZ3674" s="0"/>
      <c r="HA3674" s="0"/>
      <c r="HB3674" s="0"/>
      <c r="HC3674" s="0"/>
      <c r="HD3674" s="0"/>
      <c r="HE3674" s="0"/>
      <c r="HF3674" s="0"/>
      <c r="HG3674" s="0"/>
      <c r="HH3674" s="0"/>
      <c r="HI3674" s="0"/>
      <c r="HJ3674" s="0"/>
      <c r="HK3674" s="0"/>
      <c r="HL3674" s="0"/>
      <c r="HM3674" s="0"/>
      <c r="HN3674" s="0"/>
      <c r="HO3674" s="0"/>
      <c r="HP3674" s="0"/>
      <c r="HQ3674" s="0"/>
      <c r="HR3674" s="0"/>
      <c r="HS3674" s="0"/>
      <c r="HT3674" s="0"/>
      <c r="HU3674" s="0"/>
      <c r="HV3674" s="0"/>
      <c r="HW3674" s="0"/>
      <c r="HX3674" s="0"/>
      <c r="HY3674" s="0"/>
      <c r="HZ3674" s="0"/>
      <c r="IA3674" s="0"/>
      <c r="IB3674" s="0"/>
      <c r="IC3674" s="0"/>
      <c r="ID3674" s="0"/>
      <c r="IE3674" s="0"/>
      <c r="IF3674" s="0"/>
      <c r="IG3674" s="0"/>
      <c r="IH3674" s="0"/>
      <c r="II3674" s="0"/>
      <c r="IJ3674" s="0"/>
      <c r="IK3674" s="0"/>
      <c r="IL3674" s="0"/>
      <c r="IM3674" s="0"/>
      <c r="IN3674" s="0"/>
      <c r="IO3674" s="0"/>
      <c r="IP3674" s="0"/>
      <c r="IQ3674" s="0"/>
      <c r="IR3674" s="0"/>
      <c r="IS3674" s="0"/>
      <c r="IT3674" s="0"/>
      <c r="IU3674" s="0"/>
      <c r="IV3674" s="0"/>
      <c r="IW3674" s="0"/>
      <c r="IX3674" s="0"/>
      <c r="IY3674" s="0"/>
      <c r="IZ3674" s="0"/>
      <c r="AMH3674" s="13"/>
    </row>
    <row r="3675" customFormat="false" ht="13.8" hidden="false" customHeight="false" outlineLevel="0" collapsed="false">
      <c r="A3675" s="16" t="n">
        <v>40701123</v>
      </c>
      <c r="B3675" s="17" t="s">
        <v>3705</v>
      </c>
      <c r="C3675" s="18"/>
      <c r="D3675" s="18"/>
      <c r="E3675" s="16" t="s">
        <v>64</v>
      </c>
      <c r="F3675" s="19" t="n">
        <f aca="false">IF(C3675="",VLOOKUP(E3675,'PORTE E UCO'!$A$5:$D$46,4,0),VLOOKUP(E3675,'PORTE E UCO'!$A$5:$D$46,4,0)*C3675)</f>
        <v>110.217052</v>
      </c>
      <c r="G3675" s="20" t="n">
        <v>13.143</v>
      </c>
      <c r="H3675" s="21" t="n">
        <f aca="false">G3675*$R$2</f>
        <v>258.570545376</v>
      </c>
      <c r="I3675" s="16" t="n">
        <v>0</v>
      </c>
      <c r="J3675" s="22" t="str">
        <f aca="false">IF(I3675&gt;=1,F3675*$J$2,"")</f>
        <v/>
      </c>
      <c r="K3675" s="22" t="str">
        <f aca="false">IF(I3675&gt;=2,F3675*$K$2,"")</f>
        <v/>
      </c>
      <c r="L3675" s="22" t="str">
        <f aca="false">IF(I3675&gt;=3,F3675*$L$2,"")</f>
        <v/>
      </c>
      <c r="M3675" s="22" t="str">
        <f aca="false">IF(I3675&gt;=4,F3675*$M$2,"")</f>
        <v/>
      </c>
      <c r="N3675" s="16" t="n">
        <v>0</v>
      </c>
      <c r="O3675" s="16" t="n">
        <v>0</v>
      </c>
      <c r="P3675" s="23" t="n">
        <v>0.57</v>
      </c>
      <c r="Q3675" s="64" t="n">
        <f aca="false">P3675*($Q$2)</f>
        <v>15.4014</v>
      </c>
      <c r="R3675" s="38"/>
      <c r="S3675" s="25" t="n">
        <f aca="false">SUM(F3675,H3675,J3675,K3675,L3675,M3675)</f>
        <v>368.787597376</v>
      </c>
      <c r="T3675" s="25" t="n">
        <f aca="false">SUM(F3675,H3675,J3675,K3675,L3675,M3675,Q3675)</f>
        <v>384.188997376</v>
      </c>
      <c r="U3675" s="0"/>
      <c r="V3675" s="0"/>
      <c r="W3675" s="0"/>
      <c r="X3675" s="0"/>
      <c r="Y3675" s="0"/>
      <c r="Z3675" s="0"/>
      <c r="AA3675" s="0"/>
      <c r="AB3675" s="0"/>
      <c r="AC3675" s="0"/>
      <c r="AD3675" s="0"/>
      <c r="AE3675" s="0"/>
      <c r="AF3675" s="0"/>
      <c r="AG3675" s="0"/>
      <c r="AH3675" s="0"/>
      <c r="AI3675" s="0"/>
      <c r="AJ3675" s="0"/>
      <c r="AK3675" s="0"/>
      <c r="AL3675" s="0"/>
      <c r="AM3675" s="0"/>
      <c r="AN3675" s="0"/>
      <c r="AO3675" s="0"/>
      <c r="AP3675" s="0"/>
      <c r="AQ3675" s="0"/>
      <c r="AR3675" s="0"/>
      <c r="AS3675" s="0"/>
      <c r="AT3675" s="0"/>
      <c r="AU3675" s="0"/>
      <c r="AV3675" s="0"/>
      <c r="AW3675" s="0"/>
      <c r="AX3675" s="0"/>
      <c r="AY3675" s="0"/>
      <c r="AZ3675" s="0"/>
      <c r="BA3675" s="0"/>
      <c r="BB3675" s="0"/>
      <c r="BC3675" s="0"/>
      <c r="BD3675" s="0"/>
      <c r="BE3675" s="0"/>
      <c r="BF3675" s="0"/>
      <c r="BG3675" s="0"/>
      <c r="BH3675" s="0"/>
      <c r="BI3675" s="0"/>
      <c r="BJ3675" s="0"/>
      <c r="BK3675" s="0"/>
      <c r="BL3675" s="0"/>
      <c r="BM3675" s="0"/>
      <c r="BN3675" s="0"/>
      <c r="BO3675" s="0"/>
      <c r="BP3675" s="0"/>
      <c r="BQ3675" s="0"/>
      <c r="BR3675" s="0"/>
      <c r="BS3675" s="0"/>
      <c r="BT3675" s="0"/>
      <c r="BU3675" s="0"/>
      <c r="BV3675" s="0"/>
      <c r="BW3675" s="0"/>
      <c r="BX3675" s="0"/>
      <c r="BY3675" s="0"/>
      <c r="BZ3675" s="0"/>
      <c r="CA3675" s="0"/>
      <c r="CB3675" s="0"/>
      <c r="CC3675" s="0"/>
      <c r="CD3675" s="0"/>
      <c r="CE3675" s="0"/>
      <c r="CF3675" s="0"/>
      <c r="CG3675" s="0"/>
      <c r="CH3675" s="0"/>
      <c r="CI3675" s="0"/>
      <c r="CJ3675" s="0"/>
      <c r="CK3675" s="0"/>
      <c r="CL3675" s="0"/>
      <c r="CM3675" s="0"/>
      <c r="CN3675" s="0"/>
      <c r="CO3675" s="0"/>
      <c r="CP3675" s="0"/>
      <c r="CQ3675" s="0"/>
      <c r="CR3675" s="0"/>
      <c r="CS3675" s="0"/>
      <c r="CT3675" s="0"/>
      <c r="CU3675" s="0"/>
      <c r="CV3675" s="0"/>
      <c r="CW3675" s="0"/>
      <c r="CX3675" s="0"/>
      <c r="CY3675" s="0"/>
      <c r="CZ3675" s="0"/>
      <c r="DA3675" s="0"/>
      <c r="DB3675" s="0"/>
      <c r="DC3675" s="0"/>
      <c r="DD3675" s="0"/>
      <c r="DE3675" s="0"/>
      <c r="DF3675" s="0"/>
      <c r="DG3675" s="0"/>
      <c r="DH3675" s="0"/>
      <c r="DI3675" s="0"/>
      <c r="DJ3675" s="0"/>
      <c r="DK3675" s="0"/>
      <c r="DL3675" s="0"/>
      <c r="DM3675" s="0"/>
      <c r="DN3675" s="0"/>
      <c r="DO3675" s="0"/>
      <c r="DP3675" s="0"/>
      <c r="DQ3675" s="0"/>
      <c r="DR3675" s="0"/>
      <c r="DS3675" s="0"/>
      <c r="DT3675" s="0"/>
      <c r="DU3675" s="0"/>
      <c r="DV3675" s="0"/>
      <c r="DW3675" s="0"/>
      <c r="DX3675" s="0"/>
      <c r="DY3675" s="0"/>
      <c r="DZ3675" s="0"/>
      <c r="EA3675" s="0"/>
      <c r="EB3675" s="0"/>
      <c r="EC3675" s="0"/>
      <c r="ED3675" s="0"/>
      <c r="EE3675" s="0"/>
      <c r="EF3675" s="0"/>
      <c r="EG3675" s="0"/>
      <c r="EH3675" s="0"/>
      <c r="EI3675" s="0"/>
      <c r="EJ3675" s="0"/>
      <c r="EK3675" s="0"/>
      <c r="EL3675" s="0"/>
      <c r="EM3675" s="0"/>
      <c r="EN3675" s="0"/>
      <c r="EO3675" s="0"/>
      <c r="EP3675" s="0"/>
      <c r="EQ3675" s="0"/>
      <c r="ER3675" s="0"/>
      <c r="ES3675" s="0"/>
      <c r="ET3675" s="0"/>
      <c r="EU3675" s="0"/>
      <c r="EV3675" s="0"/>
      <c r="EW3675" s="0"/>
      <c r="EX3675" s="0"/>
      <c r="EY3675" s="0"/>
      <c r="EZ3675" s="0"/>
      <c r="FA3675" s="0"/>
      <c r="FB3675" s="0"/>
      <c r="FC3675" s="0"/>
      <c r="FD3675" s="0"/>
      <c r="FE3675" s="0"/>
      <c r="FF3675" s="0"/>
      <c r="FG3675" s="0"/>
      <c r="FH3675" s="0"/>
      <c r="FI3675" s="0"/>
      <c r="FJ3675" s="0"/>
      <c r="FK3675" s="0"/>
      <c r="FL3675" s="0"/>
      <c r="FM3675" s="0"/>
      <c r="FN3675" s="0"/>
      <c r="FO3675" s="0"/>
      <c r="FP3675" s="0"/>
      <c r="FQ3675" s="0"/>
      <c r="FR3675" s="0"/>
      <c r="FS3675" s="0"/>
      <c r="FT3675" s="0"/>
      <c r="FU3675" s="0"/>
      <c r="FV3675" s="0"/>
      <c r="FW3675" s="0"/>
      <c r="FX3675" s="0"/>
      <c r="FY3675" s="0"/>
      <c r="FZ3675" s="0"/>
      <c r="GA3675" s="0"/>
      <c r="GB3675" s="0"/>
      <c r="GC3675" s="0"/>
      <c r="GD3675" s="0"/>
      <c r="GE3675" s="0"/>
      <c r="GF3675" s="0"/>
      <c r="GG3675" s="0"/>
      <c r="GH3675" s="0"/>
      <c r="GI3675" s="0"/>
      <c r="GJ3675" s="0"/>
      <c r="GK3675" s="0"/>
      <c r="GL3675" s="0"/>
      <c r="GM3675" s="0"/>
      <c r="GN3675" s="0"/>
      <c r="GO3675" s="0"/>
      <c r="GP3675" s="0"/>
      <c r="GQ3675" s="0"/>
      <c r="GR3675" s="0"/>
      <c r="GS3675" s="0"/>
      <c r="GT3675" s="0"/>
      <c r="GU3675" s="0"/>
      <c r="GV3675" s="0"/>
      <c r="GW3675" s="0"/>
      <c r="GX3675" s="0"/>
      <c r="GY3675" s="0"/>
      <c r="GZ3675" s="0"/>
      <c r="HA3675" s="0"/>
      <c r="HB3675" s="0"/>
      <c r="HC3675" s="0"/>
      <c r="HD3675" s="0"/>
      <c r="HE3675" s="0"/>
      <c r="HF3675" s="0"/>
      <c r="HG3675" s="0"/>
      <c r="HH3675" s="0"/>
      <c r="HI3675" s="0"/>
      <c r="HJ3675" s="0"/>
      <c r="HK3675" s="0"/>
      <c r="HL3675" s="0"/>
      <c r="HM3675" s="0"/>
      <c r="HN3675" s="0"/>
      <c r="HO3675" s="0"/>
      <c r="HP3675" s="0"/>
      <c r="HQ3675" s="0"/>
      <c r="HR3675" s="0"/>
      <c r="HS3675" s="0"/>
      <c r="HT3675" s="0"/>
      <c r="HU3675" s="0"/>
      <c r="HV3675" s="0"/>
      <c r="HW3675" s="0"/>
      <c r="HX3675" s="0"/>
      <c r="HY3675" s="0"/>
      <c r="HZ3675" s="0"/>
      <c r="IA3675" s="0"/>
      <c r="IB3675" s="0"/>
      <c r="IC3675" s="0"/>
      <c r="ID3675" s="0"/>
      <c r="IE3675" s="0"/>
      <c r="IF3675" s="0"/>
      <c r="IG3675" s="0"/>
      <c r="IH3675" s="0"/>
      <c r="II3675" s="0"/>
      <c r="IJ3675" s="0"/>
      <c r="IK3675" s="0"/>
      <c r="IL3675" s="0"/>
      <c r="IM3675" s="0"/>
      <c r="IN3675" s="0"/>
      <c r="IO3675" s="0"/>
      <c r="IP3675" s="0"/>
      <c r="IQ3675" s="0"/>
      <c r="IR3675" s="0"/>
      <c r="IS3675" s="0"/>
      <c r="IT3675" s="0"/>
      <c r="IU3675" s="0"/>
      <c r="IV3675" s="0"/>
      <c r="IW3675" s="0"/>
      <c r="IX3675" s="0"/>
      <c r="IY3675" s="0"/>
      <c r="IZ3675" s="0"/>
      <c r="AMH3675" s="13"/>
    </row>
    <row r="3676" customFormat="false" ht="13.8" hidden="false" customHeight="false" outlineLevel="0" collapsed="false">
      <c r="A3676" s="27" t="n">
        <v>40702014</v>
      </c>
      <c r="B3676" s="28" t="s">
        <v>3706</v>
      </c>
      <c r="C3676" s="29"/>
      <c r="D3676" s="29"/>
      <c r="E3676" s="27" t="s">
        <v>15</v>
      </c>
      <c r="F3676" s="19" t="n">
        <f aca="false">IF(C3676="",VLOOKUP(E3676,'PORTE E UCO'!$A$5:$D$46,4,0),VLOOKUP(E3676,'PORTE E UCO'!$A$5:$D$46,4,0)*C3676)</f>
        <v>93.13473</v>
      </c>
      <c r="G3676" s="30" t="n">
        <v>12.751</v>
      </c>
      <c r="H3676" s="21" t="n">
        <f aca="false">G3676*$R$2</f>
        <v>250.858481632</v>
      </c>
      <c r="I3676" s="27" t="n">
        <v>0</v>
      </c>
      <c r="J3676" s="22" t="str">
        <f aca="false">IF(I3676&gt;=1,F3676*$J$2,"")</f>
        <v/>
      </c>
      <c r="K3676" s="22" t="str">
        <f aca="false">IF(I3676&gt;=2,F3676*$K$2,"")</f>
        <v/>
      </c>
      <c r="L3676" s="22" t="str">
        <f aca="false">IF(I3676&gt;=3,F3676*$L$2,"")</f>
        <v/>
      </c>
      <c r="M3676" s="22" t="str">
        <f aca="false">IF(I3676&gt;=4,F3676*$M$2,"")</f>
        <v/>
      </c>
      <c r="N3676" s="27" t="n">
        <v>0</v>
      </c>
      <c r="O3676" s="27" t="n">
        <v>0</v>
      </c>
      <c r="P3676" s="31" t="n">
        <v>0.48</v>
      </c>
      <c r="Q3676" s="64" t="n">
        <f aca="false">P3676*($Q$2)</f>
        <v>12.9696</v>
      </c>
      <c r="R3676" s="38"/>
      <c r="S3676" s="25" t="n">
        <f aca="false">SUM(F3676,H3676,J3676,K3676,L3676,M3676)</f>
        <v>343.993211632</v>
      </c>
      <c r="T3676" s="25" t="n">
        <f aca="false">SUM(F3676,H3676,J3676,K3676,L3676,M3676,Q3676)</f>
        <v>356.962811632</v>
      </c>
      <c r="U3676" s="0"/>
      <c r="V3676" s="0"/>
      <c r="W3676" s="0"/>
      <c r="X3676" s="0"/>
      <c r="Y3676" s="0"/>
      <c r="Z3676" s="0"/>
      <c r="AA3676" s="0"/>
      <c r="AB3676" s="0"/>
      <c r="AC3676" s="0"/>
      <c r="AD3676" s="0"/>
      <c r="AE3676" s="0"/>
      <c r="AF3676" s="0"/>
      <c r="AG3676" s="0"/>
      <c r="AH3676" s="0"/>
      <c r="AI3676" s="0"/>
      <c r="AJ3676" s="0"/>
      <c r="AK3676" s="0"/>
      <c r="AL3676" s="0"/>
      <c r="AM3676" s="0"/>
      <c r="AN3676" s="0"/>
      <c r="AO3676" s="0"/>
      <c r="AP3676" s="0"/>
      <c r="AQ3676" s="0"/>
      <c r="AR3676" s="0"/>
      <c r="AS3676" s="0"/>
      <c r="AT3676" s="0"/>
      <c r="AU3676" s="0"/>
      <c r="AV3676" s="0"/>
      <c r="AW3676" s="0"/>
      <c r="AX3676" s="0"/>
      <c r="AY3676" s="0"/>
      <c r="AZ3676" s="0"/>
      <c r="BA3676" s="0"/>
      <c r="BB3676" s="0"/>
      <c r="BC3676" s="0"/>
      <c r="BD3676" s="0"/>
      <c r="BE3676" s="0"/>
      <c r="BF3676" s="0"/>
      <c r="BG3676" s="0"/>
      <c r="BH3676" s="0"/>
      <c r="BI3676" s="0"/>
      <c r="BJ3676" s="0"/>
      <c r="BK3676" s="0"/>
      <c r="BL3676" s="0"/>
      <c r="BM3676" s="0"/>
      <c r="BN3676" s="0"/>
      <c r="BO3676" s="0"/>
      <c r="BP3676" s="0"/>
      <c r="BQ3676" s="0"/>
      <c r="BR3676" s="0"/>
      <c r="BS3676" s="0"/>
      <c r="BT3676" s="0"/>
      <c r="BU3676" s="0"/>
      <c r="BV3676" s="0"/>
      <c r="BW3676" s="0"/>
      <c r="BX3676" s="0"/>
      <c r="BY3676" s="0"/>
      <c r="BZ3676" s="0"/>
      <c r="CA3676" s="0"/>
      <c r="CB3676" s="0"/>
      <c r="CC3676" s="0"/>
      <c r="CD3676" s="0"/>
      <c r="CE3676" s="0"/>
      <c r="CF3676" s="0"/>
      <c r="CG3676" s="0"/>
      <c r="CH3676" s="0"/>
      <c r="CI3676" s="0"/>
      <c r="CJ3676" s="0"/>
      <c r="CK3676" s="0"/>
      <c r="CL3676" s="0"/>
      <c r="CM3676" s="0"/>
      <c r="CN3676" s="0"/>
      <c r="CO3676" s="0"/>
      <c r="CP3676" s="0"/>
      <c r="CQ3676" s="0"/>
      <c r="CR3676" s="0"/>
      <c r="CS3676" s="0"/>
      <c r="CT3676" s="0"/>
      <c r="CU3676" s="0"/>
      <c r="CV3676" s="0"/>
      <c r="CW3676" s="0"/>
      <c r="CX3676" s="0"/>
      <c r="CY3676" s="0"/>
      <c r="CZ3676" s="0"/>
      <c r="DA3676" s="0"/>
      <c r="DB3676" s="0"/>
      <c r="DC3676" s="0"/>
      <c r="DD3676" s="0"/>
      <c r="DE3676" s="0"/>
      <c r="DF3676" s="0"/>
      <c r="DG3676" s="0"/>
      <c r="DH3676" s="0"/>
      <c r="DI3676" s="0"/>
      <c r="DJ3676" s="0"/>
      <c r="DK3676" s="0"/>
      <c r="DL3676" s="0"/>
      <c r="DM3676" s="0"/>
      <c r="DN3676" s="0"/>
      <c r="DO3676" s="0"/>
      <c r="DP3676" s="0"/>
      <c r="DQ3676" s="0"/>
      <c r="DR3676" s="0"/>
      <c r="DS3676" s="0"/>
      <c r="DT3676" s="0"/>
      <c r="DU3676" s="0"/>
      <c r="DV3676" s="0"/>
      <c r="DW3676" s="0"/>
      <c r="DX3676" s="0"/>
      <c r="DY3676" s="0"/>
      <c r="DZ3676" s="0"/>
      <c r="EA3676" s="0"/>
      <c r="EB3676" s="0"/>
      <c r="EC3676" s="0"/>
      <c r="ED3676" s="0"/>
      <c r="EE3676" s="0"/>
      <c r="EF3676" s="0"/>
      <c r="EG3676" s="0"/>
      <c r="EH3676" s="0"/>
      <c r="EI3676" s="0"/>
      <c r="EJ3676" s="0"/>
      <c r="EK3676" s="0"/>
      <c r="EL3676" s="0"/>
      <c r="EM3676" s="0"/>
      <c r="EN3676" s="0"/>
      <c r="EO3676" s="0"/>
      <c r="EP3676" s="0"/>
      <c r="EQ3676" s="0"/>
      <c r="ER3676" s="0"/>
      <c r="ES3676" s="0"/>
      <c r="ET3676" s="0"/>
      <c r="EU3676" s="0"/>
      <c r="EV3676" s="0"/>
      <c r="EW3676" s="0"/>
      <c r="EX3676" s="0"/>
      <c r="EY3676" s="0"/>
      <c r="EZ3676" s="0"/>
      <c r="FA3676" s="0"/>
      <c r="FB3676" s="0"/>
      <c r="FC3676" s="0"/>
      <c r="FD3676" s="0"/>
      <c r="FE3676" s="0"/>
      <c r="FF3676" s="0"/>
      <c r="FG3676" s="0"/>
      <c r="FH3676" s="0"/>
      <c r="FI3676" s="0"/>
      <c r="FJ3676" s="0"/>
      <c r="FK3676" s="0"/>
      <c r="FL3676" s="0"/>
      <c r="FM3676" s="0"/>
      <c r="FN3676" s="0"/>
      <c r="FO3676" s="0"/>
      <c r="FP3676" s="0"/>
      <c r="FQ3676" s="0"/>
      <c r="FR3676" s="0"/>
      <c r="FS3676" s="0"/>
      <c r="FT3676" s="0"/>
      <c r="FU3676" s="0"/>
      <c r="FV3676" s="0"/>
      <c r="FW3676" s="0"/>
      <c r="FX3676" s="0"/>
      <c r="FY3676" s="0"/>
      <c r="FZ3676" s="0"/>
      <c r="GA3676" s="0"/>
      <c r="GB3676" s="0"/>
      <c r="GC3676" s="0"/>
      <c r="GD3676" s="0"/>
      <c r="GE3676" s="0"/>
      <c r="GF3676" s="0"/>
      <c r="GG3676" s="0"/>
      <c r="GH3676" s="0"/>
      <c r="GI3676" s="0"/>
      <c r="GJ3676" s="0"/>
      <c r="GK3676" s="0"/>
      <c r="GL3676" s="0"/>
      <c r="GM3676" s="0"/>
      <c r="GN3676" s="0"/>
      <c r="GO3676" s="0"/>
      <c r="GP3676" s="0"/>
      <c r="GQ3676" s="0"/>
      <c r="GR3676" s="0"/>
      <c r="GS3676" s="0"/>
      <c r="GT3676" s="0"/>
      <c r="GU3676" s="0"/>
      <c r="GV3676" s="0"/>
      <c r="GW3676" s="0"/>
      <c r="GX3676" s="0"/>
      <c r="GY3676" s="0"/>
      <c r="GZ3676" s="0"/>
      <c r="HA3676" s="0"/>
      <c r="HB3676" s="0"/>
      <c r="HC3676" s="0"/>
      <c r="HD3676" s="0"/>
      <c r="HE3676" s="0"/>
      <c r="HF3676" s="0"/>
      <c r="HG3676" s="0"/>
      <c r="HH3676" s="0"/>
      <c r="HI3676" s="0"/>
      <c r="HJ3676" s="0"/>
      <c r="HK3676" s="0"/>
      <c r="HL3676" s="0"/>
      <c r="HM3676" s="0"/>
      <c r="HN3676" s="0"/>
      <c r="HO3676" s="0"/>
      <c r="HP3676" s="0"/>
      <c r="HQ3676" s="0"/>
      <c r="HR3676" s="0"/>
      <c r="HS3676" s="0"/>
      <c r="HT3676" s="0"/>
      <c r="HU3676" s="0"/>
      <c r="HV3676" s="0"/>
      <c r="HW3676" s="0"/>
      <c r="HX3676" s="0"/>
      <c r="HY3676" s="0"/>
      <c r="HZ3676" s="0"/>
      <c r="IA3676" s="0"/>
      <c r="IB3676" s="0"/>
      <c r="IC3676" s="0"/>
      <c r="ID3676" s="0"/>
      <c r="IE3676" s="0"/>
      <c r="IF3676" s="0"/>
      <c r="IG3676" s="0"/>
      <c r="IH3676" s="0"/>
      <c r="II3676" s="0"/>
      <c r="IJ3676" s="0"/>
      <c r="IK3676" s="0"/>
      <c r="IL3676" s="0"/>
      <c r="IM3676" s="0"/>
      <c r="IN3676" s="0"/>
      <c r="IO3676" s="0"/>
      <c r="IP3676" s="0"/>
      <c r="IQ3676" s="0"/>
      <c r="IR3676" s="0"/>
      <c r="IS3676" s="0"/>
      <c r="IT3676" s="0"/>
      <c r="IU3676" s="0"/>
      <c r="IV3676" s="0"/>
      <c r="IW3676" s="0"/>
      <c r="IX3676" s="0"/>
      <c r="IY3676" s="0"/>
      <c r="IZ3676" s="0"/>
      <c r="AMH3676" s="13"/>
    </row>
    <row r="3677" customFormat="false" ht="13.8" hidden="false" customHeight="false" outlineLevel="0" collapsed="false">
      <c r="A3677" s="16" t="n">
        <v>40702022</v>
      </c>
      <c r="B3677" s="17" t="s">
        <v>3707</v>
      </c>
      <c r="C3677" s="18"/>
      <c r="D3677" s="18"/>
      <c r="E3677" s="16" t="s">
        <v>20</v>
      </c>
      <c r="F3677" s="19" t="n">
        <f aca="false">IF(C3677="",VLOOKUP(E3677,'PORTE E UCO'!$A$5:$D$46,4,0),VLOOKUP(E3677,'PORTE E UCO'!$A$5:$D$46,4,0)*C3677)</f>
        <v>70.656386</v>
      </c>
      <c r="G3677" s="20" t="n">
        <v>12.797</v>
      </c>
      <c r="H3677" s="21" t="n">
        <f aca="false">G3677*$R$2</f>
        <v>251.763468704</v>
      </c>
      <c r="I3677" s="16" t="n">
        <v>0</v>
      </c>
      <c r="J3677" s="22" t="str">
        <f aca="false">IF(I3677&gt;=1,F3677*$J$2,"")</f>
        <v/>
      </c>
      <c r="K3677" s="22" t="str">
        <f aca="false">IF(I3677&gt;=2,F3677*$K$2,"")</f>
        <v/>
      </c>
      <c r="L3677" s="22" t="str">
        <f aca="false">IF(I3677&gt;=3,F3677*$L$2,"")</f>
        <v/>
      </c>
      <c r="M3677" s="22" t="str">
        <f aca="false">IF(I3677&gt;=4,F3677*$M$2,"")</f>
        <v/>
      </c>
      <c r="N3677" s="16" t="n">
        <v>0</v>
      </c>
      <c r="O3677" s="16" t="n">
        <v>0</v>
      </c>
      <c r="P3677" s="23" t="n">
        <v>0.57</v>
      </c>
      <c r="Q3677" s="64" t="n">
        <f aca="false">P3677*($Q$2)</f>
        <v>15.4014</v>
      </c>
      <c r="R3677" s="38"/>
      <c r="S3677" s="25" t="n">
        <f aca="false">SUM(F3677,H3677,J3677,K3677,L3677,M3677)</f>
        <v>322.419854704</v>
      </c>
      <c r="T3677" s="25" t="n">
        <f aca="false">SUM(F3677,H3677,J3677,K3677,L3677,M3677,Q3677)</f>
        <v>337.821254704</v>
      </c>
      <c r="U3677" s="0"/>
      <c r="V3677" s="0"/>
      <c r="W3677" s="0"/>
      <c r="X3677" s="0"/>
      <c r="Y3677" s="0"/>
      <c r="Z3677" s="0"/>
      <c r="AA3677" s="0"/>
      <c r="AB3677" s="0"/>
      <c r="AC3677" s="0"/>
      <c r="AD3677" s="0"/>
      <c r="AE3677" s="0"/>
      <c r="AF3677" s="0"/>
      <c r="AG3677" s="0"/>
      <c r="AH3677" s="0"/>
      <c r="AI3677" s="0"/>
      <c r="AJ3677" s="0"/>
      <c r="AK3677" s="0"/>
      <c r="AL3677" s="0"/>
      <c r="AM3677" s="0"/>
      <c r="AN3677" s="0"/>
      <c r="AO3677" s="0"/>
      <c r="AP3677" s="0"/>
      <c r="AQ3677" s="0"/>
      <c r="AR3677" s="0"/>
      <c r="AS3677" s="0"/>
      <c r="AT3677" s="0"/>
      <c r="AU3677" s="0"/>
      <c r="AV3677" s="0"/>
      <c r="AW3677" s="0"/>
      <c r="AX3677" s="0"/>
      <c r="AY3677" s="0"/>
      <c r="AZ3677" s="0"/>
      <c r="BA3677" s="0"/>
      <c r="BB3677" s="0"/>
      <c r="BC3677" s="0"/>
      <c r="BD3677" s="0"/>
      <c r="BE3677" s="0"/>
      <c r="BF3677" s="0"/>
      <c r="BG3677" s="0"/>
      <c r="BH3677" s="0"/>
      <c r="BI3677" s="0"/>
      <c r="BJ3677" s="0"/>
      <c r="BK3677" s="0"/>
      <c r="BL3677" s="0"/>
      <c r="BM3677" s="0"/>
      <c r="BN3677" s="0"/>
      <c r="BO3677" s="0"/>
      <c r="BP3677" s="0"/>
      <c r="BQ3677" s="0"/>
      <c r="BR3677" s="0"/>
      <c r="BS3677" s="0"/>
      <c r="BT3677" s="0"/>
      <c r="BU3677" s="0"/>
      <c r="BV3677" s="0"/>
      <c r="BW3677" s="0"/>
      <c r="BX3677" s="0"/>
      <c r="BY3677" s="0"/>
      <c r="BZ3677" s="0"/>
      <c r="CA3677" s="0"/>
      <c r="CB3677" s="0"/>
      <c r="CC3677" s="0"/>
      <c r="CD3677" s="0"/>
      <c r="CE3677" s="0"/>
      <c r="CF3677" s="0"/>
      <c r="CG3677" s="0"/>
      <c r="CH3677" s="0"/>
      <c r="CI3677" s="0"/>
      <c r="CJ3677" s="0"/>
      <c r="CK3677" s="0"/>
      <c r="CL3677" s="0"/>
      <c r="CM3677" s="0"/>
      <c r="CN3677" s="0"/>
      <c r="CO3677" s="0"/>
      <c r="CP3677" s="0"/>
      <c r="CQ3677" s="0"/>
      <c r="CR3677" s="0"/>
      <c r="CS3677" s="0"/>
      <c r="CT3677" s="0"/>
      <c r="CU3677" s="0"/>
      <c r="CV3677" s="0"/>
      <c r="CW3677" s="0"/>
      <c r="CX3677" s="0"/>
      <c r="CY3677" s="0"/>
      <c r="CZ3677" s="0"/>
      <c r="DA3677" s="0"/>
      <c r="DB3677" s="0"/>
      <c r="DC3677" s="0"/>
      <c r="DD3677" s="0"/>
      <c r="DE3677" s="0"/>
      <c r="DF3677" s="0"/>
      <c r="DG3677" s="0"/>
      <c r="DH3677" s="0"/>
      <c r="DI3677" s="0"/>
      <c r="DJ3677" s="0"/>
      <c r="DK3677" s="0"/>
      <c r="DL3677" s="0"/>
      <c r="DM3677" s="0"/>
      <c r="DN3677" s="0"/>
      <c r="DO3677" s="0"/>
      <c r="DP3677" s="0"/>
      <c r="DQ3677" s="0"/>
      <c r="DR3677" s="0"/>
      <c r="DS3677" s="0"/>
      <c r="DT3677" s="0"/>
      <c r="DU3677" s="0"/>
      <c r="DV3677" s="0"/>
      <c r="DW3677" s="0"/>
      <c r="DX3677" s="0"/>
      <c r="DY3677" s="0"/>
      <c r="DZ3677" s="0"/>
      <c r="EA3677" s="0"/>
      <c r="EB3677" s="0"/>
      <c r="EC3677" s="0"/>
      <c r="ED3677" s="0"/>
      <c r="EE3677" s="0"/>
      <c r="EF3677" s="0"/>
      <c r="EG3677" s="0"/>
      <c r="EH3677" s="0"/>
      <c r="EI3677" s="0"/>
      <c r="EJ3677" s="0"/>
      <c r="EK3677" s="0"/>
      <c r="EL3677" s="0"/>
      <c r="EM3677" s="0"/>
      <c r="EN3677" s="0"/>
      <c r="EO3677" s="0"/>
      <c r="EP3677" s="0"/>
      <c r="EQ3677" s="0"/>
      <c r="ER3677" s="0"/>
      <c r="ES3677" s="0"/>
      <c r="ET3677" s="0"/>
      <c r="EU3677" s="0"/>
      <c r="EV3677" s="0"/>
      <c r="EW3677" s="0"/>
      <c r="EX3677" s="0"/>
      <c r="EY3677" s="0"/>
      <c r="EZ3677" s="0"/>
      <c r="FA3677" s="0"/>
      <c r="FB3677" s="0"/>
      <c r="FC3677" s="0"/>
      <c r="FD3677" s="0"/>
      <c r="FE3677" s="0"/>
      <c r="FF3677" s="0"/>
      <c r="FG3677" s="0"/>
      <c r="FH3677" s="0"/>
      <c r="FI3677" s="0"/>
      <c r="FJ3677" s="0"/>
      <c r="FK3677" s="0"/>
      <c r="FL3677" s="0"/>
      <c r="FM3677" s="0"/>
      <c r="FN3677" s="0"/>
      <c r="FO3677" s="0"/>
      <c r="FP3677" s="0"/>
      <c r="FQ3677" s="0"/>
      <c r="FR3677" s="0"/>
      <c r="FS3677" s="0"/>
      <c r="FT3677" s="0"/>
      <c r="FU3677" s="0"/>
      <c r="FV3677" s="0"/>
      <c r="FW3677" s="0"/>
      <c r="FX3677" s="0"/>
      <c r="FY3677" s="0"/>
      <c r="FZ3677" s="0"/>
      <c r="GA3677" s="0"/>
      <c r="GB3677" s="0"/>
      <c r="GC3677" s="0"/>
      <c r="GD3677" s="0"/>
      <c r="GE3677" s="0"/>
      <c r="GF3677" s="0"/>
      <c r="GG3677" s="0"/>
      <c r="GH3677" s="0"/>
      <c r="GI3677" s="0"/>
      <c r="GJ3677" s="0"/>
      <c r="GK3677" s="0"/>
      <c r="GL3677" s="0"/>
      <c r="GM3677" s="0"/>
      <c r="GN3677" s="0"/>
      <c r="GO3677" s="0"/>
      <c r="GP3677" s="0"/>
      <c r="GQ3677" s="0"/>
      <c r="GR3677" s="0"/>
      <c r="GS3677" s="0"/>
      <c r="GT3677" s="0"/>
      <c r="GU3677" s="0"/>
      <c r="GV3677" s="0"/>
      <c r="GW3677" s="0"/>
      <c r="GX3677" s="0"/>
      <c r="GY3677" s="0"/>
      <c r="GZ3677" s="0"/>
      <c r="HA3677" s="0"/>
      <c r="HB3677" s="0"/>
      <c r="HC3677" s="0"/>
      <c r="HD3677" s="0"/>
      <c r="HE3677" s="0"/>
      <c r="HF3677" s="0"/>
      <c r="HG3677" s="0"/>
      <c r="HH3677" s="0"/>
      <c r="HI3677" s="0"/>
      <c r="HJ3677" s="0"/>
      <c r="HK3677" s="0"/>
      <c r="HL3677" s="0"/>
      <c r="HM3677" s="0"/>
      <c r="HN3677" s="0"/>
      <c r="HO3677" s="0"/>
      <c r="HP3677" s="0"/>
      <c r="HQ3677" s="0"/>
      <c r="HR3677" s="0"/>
      <c r="HS3677" s="0"/>
      <c r="HT3677" s="0"/>
      <c r="HU3677" s="0"/>
      <c r="HV3677" s="0"/>
      <c r="HW3677" s="0"/>
      <c r="HX3677" s="0"/>
      <c r="HY3677" s="0"/>
      <c r="HZ3677" s="0"/>
      <c r="IA3677" s="0"/>
      <c r="IB3677" s="0"/>
      <c r="IC3677" s="0"/>
      <c r="ID3677" s="0"/>
      <c r="IE3677" s="0"/>
      <c r="IF3677" s="0"/>
      <c r="IG3677" s="0"/>
      <c r="IH3677" s="0"/>
      <c r="II3677" s="0"/>
      <c r="IJ3677" s="0"/>
      <c r="IK3677" s="0"/>
      <c r="IL3677" s="0"/>
      <c r="IM3677" s="0"/>
      <c r="IN3677" s="0"/>
      <c r="IO3677" s="0"/>
      <c r="IP3677" s="0"/>
      <c r="IQ3677" s="0"/>
      <c r="IR3677" s="0"/>
      <c r="IS3677" s="0"/>
      <c r="IT3677" s="0"/>
      <c r="IU3677" s="0"/>
      <c r="IV3677" s="0"/>
      <c r="IW3677" s="0"/>
      <c r="IX3677" s="0"/>
      <c r="IY3677" s="0"/>
      <c r="IZ3677" s="0"/>
      <c r="AMH3677" s="13"/>
    </row>
    <row r="3678" customFormat="false" ht="13.8" hidden="false" customHeight="false" outlineLevel="0" collapsed="false">
      <c r="A3678" s="27" t="n">
        <v>40702030</v>
      </c>
      <c r="B3678" s="28" t="s">
        <v>3708</v>
      </c>
      <c r="C3678" s="29"/>
      <c r="D3678" s="29"/>
      <c r="E3678" s="27" t="s">
        <v>64</v>
      </c>
      <c r="F3678" s="19" t="n">
        <f aca="false">IF(C3678="",VLOOKUP(E3678,'PORTE E UCO'!$A$5:$D$46,4,0),VLOOKUP(E3678,'PORTE E UCO'!$A$5:$D$46,4,0)*C3678)</f>
        <v>110.217052</v>
      </c>
      <c r="G3678" s="30" t="n">
        <v>17.485</v>
      </c>
      <c r="H3678" s="21" t="n">
        <f aca="false">G3678*$R$2</f>
        <v>343.99345552</v>
      </c>
      <c r="I3678" s="27" t="n">
        <v>0</v>
      </c>
      <c r="J3678" s="22" t="str">
        <f aca="false">IF(I3678&gt;=1,F3678*$J$2,"")</f>
        <v/>
      </c>
      <c r="K3678" s="22" t="str">
        <f aca="false">IF(I3678&gt;=2,F3678*$K$2,"")</f>
        <v/>
      </c>
      <c r="L3678" s="22" t="str">
        <f aca="false">IF(I3678&gt;=3,F3678*$L$2,"")</f>
        <v/>
      </c>
      <c r="M3678" s="22" t="str">
        <f aca="false">IF(I3678&gt;=4,F3678*$M$2,"")</f>
        <v/>
      </c>
      <c r="N3678" s="27" t="n">
        <v>0</v>
      </c>
      <c r="O3678" s="27" t="n">
        <v>0</v>
      </c>
      <c r="P3678" s="31" t="n">
        <v>0.95</v>
      </c>
      <c r="Q3678" s="64" t="n">
        <f aca="false">P3678*($Q$2)</f>
        <v>25.669</v>
      </c>
      <c r="R3678" s="38"/>
      <c r="S3678" s="25" t="n">
        <f aca="false">SUM(F3678,H3678,J3678,K3678,L3678,M3678)</f>
        <v>454.21050752</v>
      </c>
      <c r="T3678" s="25" t="n">
        <f aca="false">SUM(F3678,H3678,J3678,K3678,L3678,M3678,Q3678)</f>
        <v>479.87950752</v>
      </c>
      <c r="U3678" s="0"/>
      <c r="V3678" s="0"/>
      <c r="W3678" s="0"/>
      <c r="X3678" s="0"/>
      <c r="Y3678" s="0"/>
      <c r="Z3678" s="0"/>
      <c r="AA3678" s="0"/>
      <c r="AB3678" s="0"/>
      <c r="AC3678" s="0"/>
      <c r="AD3678" s="0"/>
      <c r="AE3678" s="0"/>
      <c r="AF3678" s="0"/>
      <c r="AG3678" s="0"/>
      <c r="AH3678" s="0"/>
      <c r="AI3678" s="0"/>
      <c r="AJ3678" s="0"/>
      <c r="AK3678" s="0"/>
      <c r="AL3678" s="0"/>
      <c r="AM3678" s="0"/>
      <c r="AN3678" s="0"/>
      <c r="AO3678" s="0"/>
      <c r="AP3678" s="0"/>
      <c r="AQ3678" s="0"/>
      <c r="AR3678" s="0"/>
      <c r="AS3678" s="0"/>
      <c r="AT3678" s="0"/>
      <c r="AU3678" s="0"/>
      <c r="AV3678" s="0"/>
      <c r="AW3678" s="0"/>
      <c r="AX3678" s="0"/>
      <c r="AY3678" s="0"/>
      <c r="AZ3678" s="0"/>
      <c r="BA3678" s="0"/>
      <c r="BB3678" s="0"/>
      <c r="BC3678" s="0"/>
      <c r="BD3678" s="0"/>
      <c r="BE3678" s="0"/>
      <c r="BF3678" s="0"/>
      <c r="BG3678" s="0"/>
      <c r="BH3678" s="0"/>
      <c r="BI3678" s="0"/>
      <c r="BJ3678" s="0"/>
      <c r="BK3678" s="0"/>
      <c r="BL3678" s="0"/>
      <c r="BM3678" s="0"/>
      <c r="BN3678" s="0"/>
      <c r="BO3678" s="0"/>
      <c r="BP3678" s="0"/>
      <c r="BQ3678" s="0"/>
      <c r="BR3678" s="0"/>
      <c r="BS3678" s="0"/>
      <c r="BT3678" s="0"/>
      <c r="BU3678" s="0"/>
      <c r="BV3678" s="0"/>
      <c r="BW3678" s="0"/>
      <c r="BX3678" s="0"/>
      <c r="BY3678" s="0"/>
      <c r="BZ3678" s="0"/>
      <c r="CA3678" s="0"/>
      <c r="CB3678" s="0"/>
      <c r="CC3678" s="0"/>
      <c r="CD3678" s="0"/>
      <c r="CE3678" s="0"/>
      <c r="CF3678" s="0"/>
      <c r="CG3678" s="0"/>
      <c r="CH3678" s="0"/>
      <c r="CI3678" s="0"/>
      <c r="CJ3678" s="0"/>
      <c r="CK3678" s="0"/>
      <c r="CL3678" s="0"/>
      <c r="CM3678" s="0"/>
      <c r="CN3678" s="0"/>
      <c r="CO3678" s="0"/>
      <c r="CP3678" s="0"/>
      <c r="CQ3678" s="0"/>
      <c r="CR3678" s="0"/>
      <c r="CS3678" s="0"/>
      <c r="CT3678" s="0"/>
      <c r="CU3678" s="0"/>
      <c r="CV3678" s="0"/>
      <c r="CW3678" s="0"/>
      <c r="CX3678" s="0"/>
      <c r="CY3678" s="0"/>
      <c r="CZ3678" s="0"/>
      <c r="DA3678" s="0"/>
      <c r="DB3678" s="0"/>
      <c r="DC3678" s="0"/>
      <c r="DD3678" s="0"/>
      <c r="DE3678" s="0"/>
      <c r="DF3678" s="0"/>
      <c r="DG3678" s="0"/>
      <c r="DH3678" s="0"/>
      <c r="DI3678" s="0"/>
      <c r="DJ3678" s="0"/>
      <c r="DK3678" s="0"/>
      <c r="DL3678" s="0"/>
      <c r="DM3678" s="0"/>
      <c r="DN3678" s="0"/>
      <c r="DO3678" s="0"/>
      <c r="DP3678" s="0"/>
      <c r="DQ3678" s="0"/>
      <c r="DR3678" s="0"/>
      <c r="DS3678" s="0"/>
      <c r="DT3678" s="0"/>
      <c r="DU3678" s="0"/>
      <c r="DV3678" s="0"/>
      <c r="DW3678" s="0"/>
      <c r="DX3678" s="0"/>
      <c r="DY3678" s="0"/>
      <c r="DZ3678" s="0"/>
      <c r="EA3678" s="0"/>
      <c r="EB3678" s="0"/>
      <c r="EC3678" s="0"/>
      <c r="ED3678" s="0"/>
      <c r="EE3678" s="0"/>
      <c r="EF3678" s="0"/>
      <c r="EG3678" s="0"/>
      <c r="EH3678" s="0"/>
      <c r="EI3678" s="0"/>
      <c r="EJ3678" s="0"/>
      <c r="EK3678" s="0"/>
      <c r="EL3678" s="0"/>
      <c r="EM3678" s="0"/>
      <c r="EN3678" s="0"/>
      <c r="EO3678" s="0"/>
      <c r="EP3678" s="0"/>
      <c r="EQ3678" s="0"/>
      <c r="ER3678" s="0"/>
      <c r="ES3678" s="0"/>
      <c r="ET3678" s="0"/>
      <c r="EU3678" s="0"/>
      <c r="EV3678" s="0"/>
      <c r="EW3678" s="0"/>
      <c r="EX3678" s="0"/>
      <c r="EY3678" s="0"/>
      <c r="EZ3678" s="0"/>
      <c r="FA3678" s="0"/>
      <c r="FB3678" s="0"/>
      <c r="FC3678" s="0"/>
      <c r="FD3678" s="0"/>
      <c r="FE3678" s="0"/>
      <c r="FF3678" s="0"/>
      <c r="FG3678" s="0"/>
      <c r="FH3678" s="0"/>
      <c r="FI3678" s="0"/>
      <c r="FJ3678" s="0"/>
      <c r="FK3678" s="0"/>
      <c r="FL3678" s="0"/>
      <c r="FM3678" s="0"/>
      <c r="FN3678" s="0"/>
      <c r="FO3678" s="0"/>
      <c r="FP3678" s="0"/>
      <c r="FQ3678" s="0"/>
      <c r="FR3678" s="0"/>
      <c r="FS3678" s="0"/>
      <c r="FT3678" s="0"/>
      <c r="FU3678" s="0"/>
      <c r="FV3678" s="0"/>
      <c r="FW3678" s="0"/>
      <c r="FX3678" s="0"/>
      <c r="FY3678" s="0"/>
      <c r="FZ3678" s="0"/>
      <c r="GA3678" s="0"/>
      <c r="GB3678" s="0"/>
      <c r="GC3678" s="0"/>
      <c r="GD3678" s="0"/>
      <c r="GE3678" s="0"/>
      <c r="GF3678" s="0"/>
      <c r="GG3678" s="0"/>
      <c r="GH3678" s="0"/>
      <c r="GI3678" s="0"/>
      <c r="GJ3678" s="0"/>
      <c r="GK3678" s="0"/>
      <c r="GL3678" s="0"/>
      <c r="GM3678" s="0"/>
      <c r="GN3678" s="0"/>
      <c r="GO3678" s="0"/>
      <c r="GP3678" s="0"/>
      <c r="GQ3678" s="0"/>
      <c r="GR3678" s="0"/>
      <c r="GS3678" s="0"/>
      <c r="GT3678" s="0"/>
      <c r="GU3678" s="0"/>
      <c r="GV3678" s="0"/>
      <c r="GW3678" s="0"/>
      <c r="GX3678" s="0"/>
      <c r="GY3678" s="0"/>
      <c r="GZ3678" s="0"/>
      <c r="HA3678" s="0"/>
      <c r="HB3678" s="0"/>
      <c r="HC3678" s="0"/>
      <c r="HD3678" s="0"/>
      <c r="HE3678" s="0"/>
      <c r="HF3678" s="0"/>
      <c r="HG3678" s="0"/>
      <c r="HH3678" s="0"/>
      <c r="HI3678" s="0"/>
      <c r="HJ3678" s="0"/>
      <c r="HK3678" s="0"/>
      <c r="HL3678" s="0"/>
      <c r="HM3678" s="0"/>
      <c r="HN3678" s="0"/>
      <c r="HO3678" s="0"/>
      <c r="HP3678" s="0"/>
      <c r="HQ3678" s="0"/>
      <c r="HR3678" s="0"/>
      <c r="HS3678" s="0"/>
      <c r="HT3678" s="0"/>
      <c r="HU3678" s="0"/>
      <c r="HV3678" s="0"/>
      <c r="HW3678" s="0"/>
      <c r="HX3678" s="0"/>
      <c r="HY3678" s="0"/>
      <c r="HZ3678" s="0"/>
      <c r="IA3678" s="0"/>
      <c r="IB3678" s="0"/>
      <c r="IC3678" s="0"/>
      <c r="ID3678" s="0"/>
      <c r="IE3678" s="0"/>
      <c r="IF3678" s="0"/>
      <c r="IG3678" s="0"/>
      <c r="IH3678" s="0"/>
      <c r="II3678" s="0"/>
      <c r="IJ3678" s="0"/>
      <c r="IK3678" s="0"/>
      <c r="IL3678" s="0"/>
      <c r="IM3678" s="0"/>
      <c r="IN3678" s="0"/>
      <c r="IO3678" s="0"/>
      <c r="IP3678" s="0"/>
      <c r="IQ3678" s="0"/>
      <c r="IR3678" s="0"/>
      <c r="IS3678" s="0"/>
      <c r="IT3678" s="0"/>
      <c r="IU3678" s="0"/>
      <c r="IV3678" s="0"/>
      <c r="IW3678" s="0"/>
      <c r="IX3678" s="0"/>
      <c r="IY3678" s="0"/>
      <c r="IZ3678" s="0"/>
      <c r="AMH3678" s="13"/>
    </row>
    <row r="3679" customFormat="false" ht="13.8" hidden="false" customHeight="false" outlineLevel="0" collapsed="false">
      <c r="A3679" s="16" t="n">
        <v>40702049</v>
      </c>
      <c r="B3679" s="17" t="s">
        <v>3709</v>
      </c>
      <c r="C3679" s="18"/>
      <c r="D3679" s="18"/>
      <c r="E3679" s="16" t="s">
        <v>15</v>
      </c>
      <c r="F3679" s="19" t="n">
        <f aca="false">IF(C3679="",VLOOKUP(E3679,'PORTE E UCO'!$A$5:$D$46,4,0),VLOOKUP(E3679,'PORTE E UCO'!$A$5:$D$46,4,0)*C3679)</f>
        <v>93.13473</v>
      </c>
      <c r="G3679" s="20" t="n">
        <v>16.103</v>
      </c>
      <c r="H3679" s="21" t="n">
        <f aca="false">G3679*$R$2</f>
        <v>316.804496096</v>
      </c>
      <c r="I3679" s="16" t="n">
        <v>0</v>
      </c>
      <c r="J3679" s="22" t="str">
        <f aca="false">IF(I3679&gt;=1,F3679*$J$2,"")</f>
        <v/>
      </c>
      <c r="K3679" s="22" t="str">
        <f aca="false">IF(I3679&gt;=2,F3679*$K$2,"")</f>
        <v/>
      </c>
      <c r="L3679" s="22" t="str">
        <f aca="false">IF(I3679&gt;=3,F3679*$L$2,"")</f>
        <v/>
      </c>
      <c r="M3679" s="22" t="str">
        <f aca="false">IF(I3679&gt;=4,F3679*$M$2,"")</f>
        <v/>
      </c>
      <c r="N3679" s="16" t="n">
        <v>0</v>
      </c>
      <c r="O3679" s="16" t="n">
        <v>0</v>
      </c>
      <c r="P3679" s="23" t="n">
        <v>0.57</v>
      </c>
      <c r="Q3679" s="64" t="n">
        <f aca="false">P3679*($Q$2)</f>
        <v>15.4014</v>
      </c>
      <c r="R3679" s="38"/>
      <c r="S3679" s="25" t="n">
        <f aca="false">SUM(F3679,H3679,J3679,K3679,L3679,M3679)</f>
        <v>409.939226096</v>
      </c>
      <c r="T3679" s="25" t="n">
        <f aca="false">SUM(F3679,H3679,J3679,K3679,L3679,M3679,Q3679)</f>
        <v>425.340626096</v>
      </c>
      <c r="U3679" s="0"/>
      <c r="V3679" s="0"/>
      <c r="W3679" s="0"/>
      <c r="X3679" s="0"/>
      <c r="Y3679" s="0"/>
      <c r="Z3679" s="0"/>
      <c r="AA3679" s="0"/>
      <c r="AB3679" s="0"/>
      <c r="AC3679" s="0"/>
      <c r="AD3679" s="0"/>
      <c r="AE3679" s="0"/>
      <c r="AF3679" s="0"/>
      <c r="AG3679" s="0"/>
      <c r="AH3679" s="0"/>
      <c r="AI3679" s="0"/>
      <c r="AJ3679" s="0"/>
      <c r="AK3679" s="0"/>
      <c r="AL3679" s="0"/>
      <c r="AM3679" s="0"/>
      <c r="AN3679" s="0"/>
      <c r="AO3679" s="0"/>
      <c r="AP3679" s="0"/>
      <c r="AQ3679" s="0"/>
      <c r="AR3679" s="0"/>
      <c r="AS3679" s="0"/>
      <c r="AT3679" s="0"/>
      <c r="AU3679" s="0"/>
      <c r="AV3679" s="0"/>
      <c r="AW3679" s="0"/>
      <c r="AX3679" s="0"/>
      <c r="AY3679" s="0"/>
      <c r="AZ3679" s="0"/>
      <c r="BA3679" s="0"/>
      <c r="BB3679" s="0"/>
      <c r="BC3679" s="0"/>
      <c r="BD3679" s="0"/>
      <c r="BE3679" s="0"/>
      <c r="BF3679" s="0"/>
      <c r="BG3679" s="0"/>
      <c r="BH3679" s="0"/>
      <c r="BI3679" s="0"/>
      <c r="BJ3679" s="0"/>
      <c r="BK3679" s="0"/>
      <c r="BL3679" s="0"/>
      <c r="BM3679" s="0"/>
      <c r="BN3679" s="0"/>
      <c r="BO3679" s="0"/>
      <c r="BP3679" s="0"/>
      <c r="BQ3679" s="0"/>
      <c r="BR3679" s="0"/>
      <c r="BS3679" s="0"/>
      <c r="BT3679" s="0"/>
      <c r="BU3679" s="0"/>
      <c r="BV3679" s="0"/>
      <c r="BW3679" s="0"/>
      <c r="BX3679" s="0"/>
      <c r="BY3679" s="0"/>
      <c r="BZ3679" s="0"/>
      <c r="CA3679" s="0"/>
      <c r="CB3679" s="0"/>
      <c r="CC3679" s="0"/>
      <c r="CD3679" s="0"/>
      <c r="CE3679" s="0"/>
      <c r="CF3679" s="0"/>
      <c r="CG3679" s="0"/>
      <c r="CH3679" s="0"/>
      <c r="CI3679" s="0"/>
      <c r="CJ3679" s="0"/>
      <c r="CK3679" s="0"/>
      <c r="CL3679" s="0"/>
      <c r="CM3679" s="0"/>
      <c r="CN3679" s="0"/>
      <c r="CO3679" s="0"/>
      <c r="CP3679" s="0"/>
      <c r="CQ3679" s="0"/>
      <c r="CR3679" s="0"/>
      <c r="CS3679" s="0"/>
      <c r="CT3679" s="0"/>
      <c r="CU3679" s="0"/>
      <c r="CV3679" s="0"/>
      <c r="CW3679" s="0"/>
      <c r="CX3679" s="0"/>
      <c r="CY3679" s="0"/>
      <c r="CZ3679" s="0"/>
      <c r="DA3679" s="0"/>
      <c r="DB3679" s="0"/>
      <c r="DC3679" s="0"/>
      <c r="DD3679" s="0"/>
      <c r="DE3679" s="0"/>
      <c r="DF3679" s="0"/>
      <c r="DG3679" s="0"/>
      <c r="DH3679" s="0"/>
      <c r="DI3679" s="0"/>
      <c r="DJ3679" s="0"/>
      <c r="DK3679" s="0"/>
      <c r="DL3679" s="0"/>
      <c r="DM3679" s="0"/>
      <c r="DN3679" s="0"/>
      <c r="DO3679" s="0"/>
      <c r="DP3679" s="0"/>
      <c r="DQ3679" s="0"/>
      <c r="DR3679" s="0"/>
      <c r="DS3679" s="0"/>
      <c r="DT3679" s="0"/>
      <c r="DU3679" s="0"/>
      <c r="DV3679" s="0"/>
      <c r="DW3679" s="0"/>
      <c r="DX3679" s="0"/>
      <c r="DY3679" s="0"/>
      <c r="DZ3679" s="0"/>
      <c r="EA3679" s="0"/>
      <c r="EB3679" s="0"/>
      <c r="EC3679" s="0"/>
      <c r="ED3679" s="0"/>
      <c r="EE3679" s="0"/>
      <c r="EF3679" s="0"/>
      <c r="EG3679" s="0"/>
      <c r="EH3679" s="0"/>
      <c r="EI3679" s="0"/>
      <c r="EJ3679" s="0"/>
      <c r="EK3679" s="0"/>
      <c r="EL3679" s="0"/>
      <c r="EM3679" s="0"/>
      <c r="EN3679" s="0"/>
      <c r="EO3679" s="0"/>
      <c r="EP3679" s="0"/>
      <c r="EQ3679" s="0"/>
      <c r="ER3679" s="0"/>
      <c r="ES3679" s="0"/>
      <c r="ET3679" s="0"/>
      <c r="EU3679" s="0"/>
      <c r="EV3679" s="0"/>
      <c r="EW3679" s="0"/>
      <c r="EX3679" s="0"/>
      <c r="EY3679" s="0"/>
      <c r="EZ3679" s="0"/>
      <c r="FA3679" s="0"/>
      <c r="FB3679" s="0"/>
      <c r="FC3679" s="0"/>
      <c r="FD3679" s="0"/>
      <c r="FE3679" s="0"/>
      <c r="FF3679" s="0"/>
      <c r="FG3679" s="0"/>
      <c r="FH3679" s="0"/>
      <c r="FI3679" s="0"/>
      <c r="FJ3679" s="0"/>
      <c r="FK3679" s="0"/>
      <c r="FL3679" s="0"/>
      <c r="FM3679" s="0"/>
      <c r="FN3679" s="0"/>
      <c r="FO3679" s="0"/>
      <c r="FP3679" s="0"/>
      <c r="FQ3679" s="0"/>
      <c r="FR3679" s="0"/>
      <c r="FS3679" s="0"/>
      <c r="FT3679" s="0"/>
      <c r="FU3679" s="0"/>
      <c r="FV3679" s="0"/>
      <c r="FW3679" s="0"/>
      <c r="FX3679" s="0"/>
      <c r="FY3679" s="0"/>
      <c r="FZ3679" s="0"/>
      <c r="GA3679" s="0"/>
      <c r="GB3679" s="0"/>
      <c r="GC3679" s="0"/>
      <c r="GD3679" s="0"/>
      <c r="GE3679" s="0"/>
      <c r="GF3679" s="0"/>
      <c r="GG3679" s="0"/>
      <c r="GH3679" s="0"/>
      <c r="GI3679" s="0"/>
      <c r="GJ3679" s="0"/>
      <c r="GK3679" s="0"/>
      <c r="GL3679" s="0"/>
      <c r="GM3679" s="0"/>
      <c r="GN3679" s="0"/>
      <c r="GO3679" s="0"/>
      <c r="GP3679" s="0"/>
      <c r="GQ3679" s="0"/>
      <c r="GR3679" s="0"/>
      <c r="GS3679" s="0"/>
      <c r="GT3679" s="0"/>
      <c r="GU3679" s="0"/>
      <c r="GV3679" s="0"/>
      <c r="GW3679" s="0"/>
      <c r="GX3679" s="0"/>
      <c r="GY3679" s="0"/>
      <c r="GZ3679" s="0"/>
      <c r="HA3679" s="0"/>
      <c r="HB3679" s="0"/>
      <c r="HC3679" s="0"/>
      <c r="HD3679" s="0"/>
      <c r="HE3679" s="0"/>
      <c r="HF3679" s="0"/>
      <c r="HG3679" s="0"/>
      <c r="HH3679" s="0"/>
      <c r="HI3679" s="0"/>
      <c r="HJ3679" s="0"/>
      <c r="HK3679" s="0"/>
      <c r="HL3679" s="0"/>
      <c r="HM3679" s="0"/>
      <c r="HN3679" s="0"/>
      <c r="HO3679" s="0"/>
      <c r="HP3679" s="0"/>
      <c r="HQ3679" s="0"/>
      <c r="HR3679" s="0"/>
      <c r="HS3679" s="0"/>
      <c r="HT3679" s="0"/>
      <c r="HU3679" s="0"/>
      <c r="HV3679" s="0"/>
      <c r="HW3679" s="0"/>
      <c r="HX3679" s="0"/>
      <c r="HY3679" s="0"/>
      <c r="HZ3679" s="0"/>
      <c r="IA3679" s="0"/>
      <c r="IB3679" s="0"/>
      <c r="IC3679" s="0"/>
      <c r="ID3679" s="0"/>
      <c r="IE3679" s="0"/>
      <c r="IF3679" s="0"/>
      <c r="IG3679" s="0"/>
      <c r="IH3679" s="0"/>
      <c r="II3679" s="0"/>
      <c r="IJ3679" s="0"/>
      <c r="IK3679" s="0"/>
      <c r="IL3679" s="0"/>
      <c r="IM3679" s="0"/>
      <c r="IN3679" s="0"/>
      <c r="IO3679" s="0"/>
      <c r="IP3679" s="0"/>
      <c r="IQ3679" s="0"/>
      <c r="IR3679" s="0"/>
      <c r="IS3679" s="0"/>
      <c r="IT3679" s="0"/>
      <c r="IU3679" s="0"/>
      <c r="IV3679" s="0"/>
      <c r="IW3679" s="0"/>
      <c r="IX3679" s="0"/>
      <c r="IY3679" s="0"/>
      <c r="IZ3679" s="0"/>
      <c r="AMH3679" s="13"/>
    </row>
    <row r="3680" customFormat="false" ht="13.8" hidden="false" customHeight="false" outlineLevel="0" collapsed="false">
      <c r="A3680" s="27" t="n">
        <v>40702057</v>
      </c>
      <c r="B3680" s="28" t="s">
        <v>3710</v>
      </c>
      <c r="C3680" s="29"/>
      <c r="D3680" s="29"/>
      <c r="E3680" s="27" t="s">
        <v>17</v>
      </c>
      <c r="F3680" s="19" t="n">
        <f aca="false">IF(C3680="",VLOOKUP(E3680,'PORTE E UCO'!$A$5:$D$46,4,0),VLOOKUP(E3680,'PORTE E UCO'!$A$5:$D$46,4,0)*C3680)</f>
        <v>150.60084</v>
      </c>
      <c r="G3680" s="30" t="n">
        <v>31.679</v>
      </c>
      <c r="H3680" s="21" t="n">
        <f aca="false">G3680*$R$2</f>
        <v>623.240988128</v>
      </c>
      <c r="I3680" s="27" t="n">
        <v>0</v>
      </c>
      <c r="J3680" s="22" t="str">
        <f aca="false">IF(I3680&gt;=1,F3680*$J$2,"")</f>
        <v/>
      </c>
      <c r="K3680" s="22" t="str">
        <f aca="false">IF(I3680&gt;=2,F3680*$K$2,"")</f>
        <v/>
      </c>
      <c r="L3680" s="22" t="str">
        <f aca="false">IF(I3680&gt;=3,F3680*$L$2,"")</f>
        <v/>
      </c>
      <c r="M3680" s="22" t="str">
        <f aca="false">IF(I3680&gt;=4,F3680*$M$2,"")</f>
        <v/>
      </c>
      <c r="N3680" s="27" t="n">
        <v>0</v>
      </c>
      <c r="O3680" s="27" t="n">
        <v>0</v>
      </c>
      <c r="P3680" s="31" t="n">
        <v>0.95</v>
      </c>
      <c r="Q3680" s="64" t="n">
        <f aca="false">P3680*($Q$2)</f>
        <v>25.669</v>
      </c>
      <c r="R3680" s="38"/>
      <c r="S3680" s="25" t="n">
        <f aca="false">SUM(F3680,H3680,J3680,K3680,L3680,M3680)</f>
        <v>773.841828128</v>
      </c>
      <c r="T3680" s="25" t="n">
        <f aca="false">SUM(F3680,H3680,J3680,K3680,L3680,M3680,Q3680)</f>
        <v>799.510828128</v>
      </c>
      <c r="U3680" s="0"/>
      <c r="V3680" s="0"/>
      <c r="W3680" s="0"/>
      <c r="X3680" s="0"/>
      <c r="Y3680" s="0"/>
      <c r="Z3680" s="0"/>
      <c r="AA3680" s="0"/>
      <c r="AB3680" s="0"/>
      <c r="AC3680" s="0"/>
      <c r="AD3680" s="0"/>
      <c r="AE3680" s="0"/>
      <c r="AF3680" s="0"/>
      <c r="AG3680" s="0"/>
      <c r="AH3680" s="0"/>
      <c r="AI3680" s="0"/>
      <c r="AJ3680" s="0"/>
      <c r="AK3680" s="0"/>
      <c r="AL3680" s="0"/>
      <c r="AM3680" s="0"/>
      <c r="AN3680" s="0"/>
      <c r="AO3680" s="0"/>
      <c r="AP3680" s="0"/>
      <c r="AQ3680" s="0"/>
      <c r="AR3680" s="0"/>
      <c r="AS3680" s="0"/>
      <c r="AT3680" s="0"/>
      <c r="AU3680" s="0"/>
      <c r="AV3680" s="0"/>
      <c r="AW3680" s="0"/>
      <c r="AX3680" s="0"/>
      <c r="AY3680" s="0"/>
      <c r="AZ3680" s="0"/>
      <c r="BA3680" s="0"/>
      <c r="BB3680" s="0"/>
      <c r="BC3680" s="0"/>
      <c r="BD3680" s="0"/>
      <c r="BE3680" s="0"/>
      <c r="BF3680" s="0"/>
      <c r="BG3680" s="0"/>
      <c r="BH3680" s="0"/>
      <c r="BI3680" s="0"/>
      <c r="BJ3680" s="0"/>
      <c r="BK3680" s="0"/>
      <c r="BL3680" s="0"/>
      <c r="BM3680" s="0"/>
      <c r="BN3680" s="0"/>
      <c r="BO3680" s="0"/>
      <c r="BP3680" s="0"/>
      <c r="BQ3680" s="0"/>
      <c r="BR3680" s="0"/>
      <c r="BS3680" s="0"/>
      <c r="BT3680" s="0"/>
      <c r="BU3680" s="0"/>
      <c r="BV3680" s="0"/>
      <c r="BW3680" s="0"/>
      <c r="BX3680" s="0"/>
      <c r="BY3680" s="0"/>
      <c r="BZ3680" s="0"/>
      <c r="CA3680" s="0"/>
      <c r="CB3680" s="0"/>
      <c r="CC3680" s="0"/>
      <c r="CD3680" s="0"/>
      <c r="CE3680" s="0"/>
      <c r="CF3680" s="0"/>
      <c r="CG3680" s="0"/>
      <c r="CH3680" s="0"/>
      <c r="CI3680" s="0"/>
      <c r="CJ3680" s="0"/>
      <c r="CK3680" s="0"/>
      <c r="CL3680" s="0"/>
      <c r="CM3680" s="0"/>
      <c r="CN3680" s="0"/>
      <c r="CO3680" s="0"/>
      <c r="CP3680" s="0"/>
      <c r="CQ3680" s="0"/>
      <c r="CR3680" s="0"/>
      <c r="CS3680" s="0"/>
      <c r="CT3680" s="0"/>
      <c r="CU3680" s="0"/>
      <c r="CV3680" s="0"/>
      <c r="CW3680" s="0"/>
      <c r="CX3680" s="0"/>
      <c r="CY3680" s="0"/>
      <c r="CZ3680" s="0"/>
      <c r="DA3680" s="0"/>
      <c r="DB3680" s="0"/>
      <c r="DC3680" s="0"/>
      <c r="DD3680" s="0"/>
      <c r="DE3680" s="0"/>
      <c r="DF3680" s="0"/>
      <c r="DG3680" s="0"/>
      <c r="DH3680" s="0"/>
      <c r="DI3680" s="0"/>
      <c r="DJ3680" s="0"/>
      <c r="DK3680" s="0"/>
      <c r="DL3680" s="0"/>
      <c r="DM3680" s="0"/>
      <c r="DN3680" s="0"/>
      <c r="DO3680" s="0"/>
      <c r="DP3680" s="0"/>
      <c r="DQ3680" s="0"/>
      <c r="DR3680" s="0"/>
      <c r="DS3680" s="0"/>
      <c r="DT3680" s="0"/>
      <c r="DU3680" s="0"/>
      <c r="DV3680" s="0"/>
      <c r="DW3680" s="0"/>
      <c r="DX3680" s="0"/>
      <c r="DY3680" s="0"/>
      <c r="DZ3680" s="0"/>
      <c r="EA3680" s="0"/>
      <c r="EB3680" s="0"/>
      <c r="EC3680" s="0"/>
      <c r="ED3680" s="0"/>
      <c r="EE3680" s="0"/>
      <c r="EF3680" s="0"/>
      <c r="EG3680" s="0"/>
      <c r="EH3680" s="0"/>
      <c r="EI3680" s="0"/>
      <c r="EJ3680" s="0"/>
      <c r="EK3680" s="0"/>
      <c r="EL3680" s="0"/>
      <c r="EM3680" s="0"/>
      <c r="EN3680" s="0"/>
      <c r="EO3680" s="0"/>
      <c r="EP3680" s="0"/>
      <c r="EQ3680" s="0"/>
      <c r="ER3680" s="0"/>
      <c r="ES3680" s="0"/>
      <c r="ET3680" s="0"/>
      <c r="EU3680" s="0"/>
      <c r="EV3680" s="0"/>
      <c r="EW3680" s="0"/>
      <c r="EX3680" s="0"/>
      <c r="EY3680" s="0"/>
      <c r="EZ3680" s="0"/>
      <c r="FA3680" s="0"/>
      <c r="FB3680" s="0"/>
      <c r="FC3680" s="0"/>
      <c r="FD3680" s="0"/>
      <c r="FE3680" s="0"/>
      <c r="FF3680" s="0"/>
      <c r="FG3680" s="0"/>
      <c r="FH3680" s="0"/>
      <c r="FI3680" s="0"/>
      <c r="FJ3680" s="0"/>
      <c r="FK3680" s="0"/>
      <c r="FL3680" s="0"/>
      <c r="FM3680" s="0"/>
      <c r="FN3680" s="0"/>
      <c r="FO3680" s="0"/>
      <c r="FP3680" s="0"/>
      <c r="FQ3680" s="0"/>
      <c r="FR3680" s="0"/>
      <c r="FS3680" s="0"/>
      <c r="FT3680" s="0"/>
      <c r="FU3680" s="0"/>
      <c r="FV3680" s="0"/>
      <c r="FW3680" s="0"/>
      <c r="FX3680" s="0"/>
      <c r="FY3680" s="0"/>
      <c r="FZ3680" s="0"/>
      <c r="GA3680" s="0"/>
      <c r="GB3680" s="0"/>
      <c r="GC3680" s="0"/>
      <c r="GD3680" s="0"/>
      <c r="GE3680" s="0"/>
      <c r="GF3680" s="0"/>
      <c r="GG3680" s="0"/>
      <c r="GH3680" s="0"/>
      <c r="GI3680" s="0"/>
      <c r="GJ3680" s="0"/>
      <c r="GK3680" s="0"/>
      <c r="GL3680" s="0"/>
      <c r="GM3680" s="0"/>
      <c r="GN3680" s="0"/>
      <c r="GO3680" s="0"/>
      <c r="GP3680" s="0"/>
      <c r="GQ3680" s="0"/>
      <c r="GR3680" s="0"/>
      <c r="GS3680" s="0"/>
      <c r="GT3680" s="0"/>
      <c r="GU3680" s="0"/>
      <c r="GV3680" s="0"/>
      <c r="GW3680" s="0"/>
      <c r="GX3680" s="0"/>
      <c r="GY3680" s="0"/>
      <c r="GZ3680" s="0"/>
      <c r="HA3680" s="0"/>
      <c r="HB3680" s="0"/>
      <c r="HC3680" s="0"/>
      <c r="HD3680" s="0"/>
      <c r="HE3680" s="0"/>
      <c r="HF3680" s="0"/>
      <c r="HG3680" s="0"/>
      <c r="HH3680" s="0"/>
      <c r="HI3680" s="0"/>
      <c r="HJ3680" s="0"/>
      <c r="HK3680" s="0"/>
      <c r="HL3680" s="0"/>
      <c r="HM3680" s="0"/>
      <c r="HN3680" s="0"/>
      <c r="HO3680" s="0"/>
      <c r="HP3680" s="0"/>
      <c r="HQ3680" s="0"/>
      <c r="HR3680" s="0"/>
      <c r="HS3680" s="0"/>
      <c r="HT3680" s="0"/>
      <c r="HU3680" s="0"/>
      <c r="HV3680" s="0"/>
      <c r="HW3680" s="0"/>
      <c r="HX3680" s="0"/>
      <c r="HY3680" s="0"/>
      <c r="HZ3680" s="0"/>
      <c r="IA3680" s="0"/>
      <c r="IB3680" s="0"/>
      <c r="IC3680" s="0"/>
      <c r="ID3680" s="0"/>
      <c r="IE3680" s="0"/>
      <c r="IF3680" s="0"/>
      <c r="IG3680" s="0"/>
      <c r="IH3680" s="0"/>
      <c r="II3680" s="0"/>
      <c r="IJ3680" s="0"/>
      <c r="IK3680" s="0"/>
      <c r="IL3680" s="0"/>
      <c r="IM3680" s="0"/>
      <c r="IN3680" s="0"/>
      <c r="IO3680" s="0"/>
      <c r="IP3680" s="0"/>
      <c r="IQ3680" s="0"/>
      <c r="IR3680" s="0"/>
      <c r="IS3680" s="0"/>
      <c r="IT3680" s="0"/>
      <c r="IU3680" s="0"/>
      <c r="IV3680" s="0"/>
      <c r="IW3680" s="0"/>
      <c r="IX3680" s="0"/>
      <c r="IY3680" s="0"/>
      <c r="IZ3680" s="0"/>
      <c r="AMH3680" s="13"/>
    </row>
    <row r="3681" customFormat="false" ht="13.8" hidden="false" customHeight="false" outlineLevel="0" collapsed="false">
      <c r="A3681" s="16" t="n">
        <v>40702065</v>
      </c>
      <c r="B3681" s="17" t="s">
        <v>3711</v>
      </c>
      <c r="C3681" s="18"/>
      <c r="D3681" s="18"/>
      <c r="E3681" s="16" t="s">
        <v>15</v>
      </c>
      <c r="F3681" s="19" t="n">
        <f aca="false">IF(C3681="",VLOOKUP(E3681,'PORTE E UCO'!$A$5:$D$46,4,0),VLOOKUP(E3681,'PORTE E UCO'!$A$5:$D$46,4,0)*C3681)</f>
        <v>93.13473</v>
      </c>
      <c r="G3681" s="20" t="n">
        <v>7.374</v>
      </c>
      <c r="H3681" s="21" t="n">
        <f aca="false">G3681*$R$2</f>
        <v>145.073362368</v>
      </c>
      <c r="I3681" s="16" t="n">
        <v>0</v>
      </c>
      <c r="J3681" s="22" t="str">
        <f aca="false">IF(I3681&gt;=1,F3681*$J$2,"")</f>
        <v/>
      </c>
      <c r="K3681" s="22" t="str">
        <f aca="false">IF(I3681&gt;=2,F3681*$K$2,"")</f>
        <v/>
      </c>
      <c r="L3681" s="22" t="str">
        <f aca="false">IF(I3681&gt;=3,F3681*$L$2,"")</f>
        <v/>
      </c>
      <c r="M3681" s="22" t="str">
        <f aca="false">IF(I3681&gt;=4,F3681*$M$2,"")</f>
        <v/>
      </c>
      <c r="N3681" s="16" t="n">
        <v>0</v>
      </c>
      <c r="O3681" s="16" t="n">
        <v>0</v>
      </c>
      <c r="P3681" s="23" t="n">
        <v>0.76</v>
      </c>
      <c r="Q3681" s="64" t="n">
        <f aca="false">P3681*($Q$2)</f>
        <v>20.5352</v>
      </c>
      <c r="R3681" s="38"/>
      <c r="S3681" s="25" t="n">
        <f aca="false">SUM(F3681,H3681,J3681,K3681,L3681,M3681)</f>
        <v>238.208092368</v>
      </c>
      <c r="T3681" s="25" t="n">
        <f aca="false">SUM(F3681,H3681,J3681,K3681,L3681,M3681,Q3681)</f>
        <v>258.743292368</v>
      </c>
      <c r="U3681" s="0"/>
      <c r="V3681" s="0"/>
      <c r="W3681" s="0"/>
      <c r="X3681" s="0"/>
      <c r="Y3681" s="0"/>
      <c r="Z3681" s="0"/>
      <c r="AA3681" s="0"/>
      <c r="AB3681" s="0"/>
      <c r="AC3681" s="0"/>
      <c r="AD3681" s="0"/>
      <c r="AE3681" s="0"/>
      <c r="AF3681" s="0"/>
      <c r="AG3681" s="0"/>
      <c r="AH3681" s="0"/>
      <c r="AI3681" s="0"/>
      <c r="AJ3681" s="0"/>
      <c r="AK3681" s="0"/>
      <c r="AL3681" s="0"/>
      <c r="AM3681" s="0"/>
      <c r="AN3681" s="0"/>
      <c r="AO3681" s="0"/>
      <c r="AP3681" s="0"/>
      <c r="AQ3681" s="0"/>
      <c r="AR3681" s="0"/>
      <c r="AS3681" s="0"/>
      <c r="AT3681" s="0"/>
      <c r="AU3681" s="0"/>
      <c r="AV3681" s="0"/>
      <c r="AW3681" s="0"/>
      <c r="AX3681" s="0"/>
      <c r="AY3681" s="0"/>
      <c r="AZ3681" s="0"/>
      <c r="BA3681" s="0"/>
      <c r="BB3681" s="0"/>
      <c r="BC3681" s="0"/>
      <c r="BD3681" s="0"/>
      <c r="BE3681" s="0"/>
      <c r="BF3681" s="0"/>
      <c r="BG3681" s="0"/>
      <c r="BH3681" s="0"/>
      <c r="BI3681" s="0"/>
      <c r="BJ3681" s="0"/>
      <c r="BK3681" s="0"/>
      <c r="BL3681" s="0"/>
      <c r="BM3681" s="0"/>
      <c r="BN3681" s="0"/>
      <c r="BO3681" s="0"/>
      <c r="BP3681" s="0"/>
      <c r="BQ3681" s="0"/>
      <c r="BR3681" s="0"/>
      <c r="BS3681" s="0"/>
      <c r="BT3681" s="0"/>
      <c r="BU3681" s="0"/>
      <c r="BV3681" s="0"/>
      <c r="BW3681" s="0"/>
      <c r="BX3681" s="0"/>
      <c r="BY3681" s="0"/>
      <c r="BZ3681" s="0"/>
      <c r="CA3681" s="0"/>
      <c r="CB3681" s="0"/>
      <c r="CC3681" s="0"/>
      <c r="CD3681" s="0"/>
      <c r="CE3681" s="0"/>
      <c r="CF3681" s="0"/>
      <c r="CG3681" s="0"/>
      <c r="CH3681" s="0"/>
      <c r="CI3681" s="0"/>
      <c r="CJ3681" s="0"/>
      <c r="CK3681" s="0"/>
      <c r="CL3681" s="0"/>
      <c r="CM3681" s="0"/>
      <c r="CN3681" s="0"/>
      <c r="CO3681" s="0"/>
      <c r="CP3681" s="0"/>
      <c r="CQ3681" s="0"/>
      <c r="CR3681" s="0"/>
      <c r="CS3681" s="0"/>
      <c r="CT3681" s="0"/>
      <c r="CU3681" s="0"/>
      <c r="CV3681" s="0"/>
      <c r="CW3681" s="0"/>
      <c r="CX3681" s="0"/>
      <c r="CY3681" s="0"/>
      <c r="CZ3681" s="0"/>
      <c r="DA3681" s="0"/>
      <c r="DB3681" s="0"/>
      <c r="DC3681" s="0"/>
      <c r="DD3681" s="0"/>
      <c r="DE3681" s="0"/>
      <c r="DF3681" s="0"/>
      <c r="DG3681" s="0"/>
      <c r="DH3681" s="0"/>
      <c r="DI3681" s="0"/>
      <c r="DJ3681" s="0"/>
      <c r="DK3681" s="0"/>
      <c r="DL3681" s="0"/>
      <c r="DM3681" s="0"/>
      <c r="DN3681" s="0"/>
      <c r="DO3681" s="0"/>
      <c r="DP3681" s="0"/>
      <c r="DQ3681" s="0"/>
      <c r="DR3681" s="0"/>
      <c r="DS3681" s="0"/>
      <c r="DT3681" s="0"/>
      <c r="DU3681" s="0"/>
      <c r="DV3681" s="0"/>
      <c r="DW3681" s="0"/>
      <c r="DX3681" s="0"/>
      <c r="DY3681" s="0"/>
      <c r="DZ3681" s="0"/>
      <c r="EA3681" s="0"/>
      <c r="EB3681" s="0"/>
      <c r="EC3681" s="0"/>
      <c r="ED3681" s="0"/>
      <c r="EE3681" s="0"/>
      <c r="EF3681" s="0"/>
      <c r="EG3681" s="0"/>
      <c r="EH3681" s="0"/>
      <c r="EI3681" s="0"/>
      <c r="EJ3681" s="0"/>
      <c r="EK3681" s="0"/>
      <c r="EL3681" s="0"/>
      <c r="EM3681" s="0"/>
      <c r="EN3681" s="0"/>
      <c r="EO3681" s="0"/>
      <c r="EP3681" s="0"/>
      <c r="EQ3681" s="0"/>
      <c r="ER3681" s="0"/>
      <c r="ES3681" s="0"/>
      <c r="ET3681" s="0"/>
      <c r="EU3681" s="0"/>
      <c r="EV3681" s="0"/>
      <c r="EW3681" s="0"/>
      <c r="EX3681" s="0"/>
      <c r="EY3681" s="0"/>
      <c r="EZ3681" s="0"/>
      <c r="FA3681" s="0"/>
      <c r="FB3681" s="0"/>
      <c r="FC3681" s="0"/>
      <c r="FD3681" s="0"/>
      <c r="FE3681" s="0"/>
      <c r="FF3681" s="0"/>
      <c r="FG3681" s="0"/>
      <c r="FH3681" s="0"/>
      <c r="FI3681" s="0"/>
      <c r="FJ3681" s="0"/>
      <c r="FK3681" s="0"/>
      <c r="FL3681" s="0"/>
      <c r="FM3681" s="0"/>
      <c r="FN3681" s="0"/>
      <c r="FO3681" s="0"/>
      <c r="FP3681" s="0"/>
      <c r="FQ3681" s="0"/>
      <c r="FR3681" s="0"/>
      <c r="FS3681" s="0"/>
      <c r="FT3681" s="0"/>
      <c r="FU3681" s="0"/>
      <c r="FV3681" s="0"/>
      <c r="FW3681" s="0"/>
      <c r="FX3681" s="0"/>
      <c r="FY3681" s="0"/>
      <c r="FZ3681" s="0"/>
      <c r="GA3681" s="0"/>
      <c r="GB3681" s="0"/>
      <c r="GC3681" s="0"/>
      <c r="GD3681" s="0"/>
      <c r="GE3681" s="0"/>
      <c r="GF3681" s="0"/>
      <c r="GG3681" s="0"/>
      <c r="GH3681" s="0"/>
      <c r="GI3681" s="0"/>
      <c r="GJ3681" s="0"/>
      <c r="GK3681" s="0"/>
      <c r="GL3681" s="0"/>
      <c r="GM3681" s="0"/>
      <c r="GN3681" s="0"/>
      <c r="GO3681" s="0"/>
      <c r="GP3681" s="0"/>
      <c r="GQ3681" s="0"/>
      <c r="GR3681" s="0"/>
      <c r="GS3681" s="0"/>
      <c r="GT3681" s="0"/>
      <c r="GU3681" s="0"/>
      <c r="GV3681" s="0"/>
      <c r="GW3681" s="0"/>
      <c r="GX3681" s="0"/>
      <c r="GY3681" s="0"/>
      <c r="GZ3681" s="0"/>
      <c r="HA3681" s="0"/>
      <c r="HB3681" s="0"/>
      <c r="HC3681" s="0"/>
      <c r="HD3681" s="0"/>
      <c r="HE3681" s="0"/>
      <c r="HF3681" s="0"/>
      <c r="HG3681" s="0"/>
      <c r="HH3681" s="0"/>
      <c r="HI3681" s="0"/>
      <c r="HJ3681" s="0"/>
      <c r="HK3681" s="0"/>
      <c r="HL3681" s="0"/>
      <c r="HM3681" s="0"/>
      <c r="HN3681" s="0"/>
      <c r="HO3681" s="0"/>
      <c r="HP3681" s="0"/>
      <c r="HQ3681" s="0"/>
      <c r="HR3681" s="0"/>
      <c r="HS3681" s="0"/>
      <c r="HT3681" s="0"/>
      <c r="HU3681" s="0"/>
      <c r="HV3681" s="0"/>
      <c r="HW3681" s="0"/>
      <c r="HX3681" s="0"/>
      <c r="HY3681" s="0"/>
      <c r="HZ3681" s="0"/>
      <c r="IA3681" s="0"/>
      <c r="IB3681" s="0"/>
      <c r="IC3681" s="0"/>
      <c r="ID3681" s="0"/>
      <c r="IE3681" s="0"/>
      <c r="IF3681" s="0"/>
      <c r="IG3681" s="0"/>
      <c r="IH3681" s="0"/>
      <c r="II3681" s="0"/>
      <c r="IJ3681" s="0"/>
      <c r="IK3681" s="0"/>
      <c r="IL3681" s="0"/>
      <c r="IM3681" s="0"/>
      <c r="IN3681" s="0"/>
      <c r="IO3681" s="0"/>
      <c r="IP3681" s="0"/>
      <c r="IQ3681" s="0"/>
      <c r="IR3681" s="0"/>
      <c r="IS3681" s="0"/>
      <c r="IT3681" s="0"/>
      <c r="IU3681" s="0"/>
      <c r="IV3681" s="0"/>
      <c r="IW3681" s="0"/>
      <c r="IX3681" s="0"/>
      <c r="IY3681" s="0"/>
      <c r="IZ3681" s="0"/>
      <c r="AMH3681" s="13"/>
    </row>
    <row r="3682" customFormat="false" ht="13.8" hidden="false" customHeight="false" outlineLevel="0" collapsed="false">
      <c r="A3682" s="27" t="n">
        <v>40702073</v>
      </c>
      <c r="B3682" s="28" t="s">
        <v>3712</v>
      </c>
      <c r="C3682" s="29"/>
      <c r="D3682" s="29"/>
      <c r="E3682" s="27" t="s">
        <v>15</v>
      </c>
      <c r="F3682" s="19" t="n">
        <f aca="false">IF(C3682="",VLOOKUP(E3682,'PORTE E UCO'!$A$5:$D$46,4,0),VLOOKUP(E3682,'PORTE E UCO'!$A$5:$D$46,4,0)*C3682)</f>
        <v>93.13473</v>
      </c>
      <c r="G3682" s="30" t="n">
        <v>4.733</v>
      </c>
      <c r="H3682" s="21" t="n">
        <f aca="false">G3682*$R$2</f>
        <v>93.115300256</v>
      </c>
      <c r="I3682" s="27" t="n">
        <v>0</v>
      </c>
      <c r="J3682" s="22" t="str">
        <f aca="false">IF(I3682&gt;=1,F3682*$J$2,"")</f>
        <v/>
      </c>
      <c r="K3682" s="22" t="str">
        <f aca="false">IF(I3682&gt;=2,F3682*$K$2,"")</f>
        <v/>
      </c>
      <c r="L3682" s="22" t="str">
        <f aca="false">IF(I3682&gt;=3,F3682*$L$2,"")</f>
        <v/>
      </c>
      <c r="M3682" s="22" t="str">
        <f aca="false">IF(I3682&gt;=4,F3682*$M$2,"")</f>
        <v/>
      </c>
      <c r="N3682" s="27" t="n">
        <v>0</v>
      </c>
      <c r="O3682" s="27" t="n">
        <v>0</v>
      </c>
      <c r="P3682" s="31" t="n">
        <v>0.76</v>
      </c>
      <c r="Q3682" s="64" t="n">
        <f aca="false">P3682*($Q$2)</f>
        <v>20.5352</v>
      </c>
      <c r="R3682" s="38"/>
      <c r="S3682" s="25" t="n">
        <f aca="false">SUM(F3682,H3682,J3682,K3682,L3682,M3682)</f>
        <v>186.250030256</v>
      </c>
      <c r="T3682" s="25" t="n">
        <f aca="false">SUM(F3682,H3682,J3682,K3682,L3682,M3682,Q3682)</f>
        <v>206.785230256</v>
      </c>
      <c r="U3682" s="0"/>
      <c r="V3682" s="0"/>
      <c r="W3682" s="0"/>
      <c r="X3682" s="0"/>
      <c r="Y3682" s="0"/>
      <c r="Z3682" s="0"/>
      <c r="AA3682" s="0"/>
      <c r="AB3682" s="0"/>
      <c r="AC3682" s="0"/>
      <c r="AD3682" s="0"/>
      <c r="AE3682" s="0"/>
      <c r="AF3682" s="0"/>
      <c r="AG3682" s="0"/>
      <c r="AH3682" s="0"/>
      <c r="AI3682" s="0"/>
      <c r="AJ3682" s="0"/>
      <c r="AK3682" s="0"/>
      <c r="AL3682" s="0"/>
      <c r="AM3682" s="0"/>
      <c r="AN3682" s="0"/>
      <c r="AO3682" s="0"/>
      <c r="AP3682" s="0"/>
      <c r="AQ3682" s="0"/>
      <c r="AR3682" s="0"/>
      <c r="AS3682" s="0"/>
      <c r="AT3682" s="0"/>
      <c r="AU3682" s="0"/>
      <c r="AV3682" s="0"/>
      <c r="AW3682" s="0"/>
      <c r="AX3682" s="0"/>
      <c r="AY3682" s="0"/>
      <c r="AZ3682" s="0"/>
      <c r="BA3682" s="0"/>
      <c r="BB3682" s="0"/>
      <c r="BC3682" s="0"/>
      <c r="BD3682" s="0"/>
      <c r="BE3682" s="0"/>
      <c r="BF3682" s="0"/>
      <c r="BG3682" s="0"/>
      <c r="BH3682" s="0"/>
      <c r="BI3682" s="0"/>
      <c r="BJ3682" s="0"/>
      <c r="BK3682" s="0"/>
      <c r="BL3682" s="0"/>
      <c r="BM3682" s="0"/>
      <c r="BN3682" s="0"/>
      <c r="BO3682" s="0"/>
      <c r="BP3682" s="0"/>
      <c r="BQ3682" s="0"/>
      <c r="BR3682" s="0"/>
      <c r="BS3682" s="0"/>
      <c r="BT3682" s="0"/>
      <c r="BU3682" s="0"/>
      <c r="BV3682" s="0"/>
      <c r="BW3682" s="0"/>
      <c r="BX3682" s="0"/>
      <c r="BY3682" s="0"/>
      <c r="BZ3682" s="0"/>
      <c r="CA3682" s="0"/>
      <c r="CB3682" s="0"/>
      <c r="CC3682" s="0"/>
      <c r="CD3682" s="0"/>
      <c r="CE3682" s="0"/>
      <c r="CF3682" s="0"/>
      <c r="CG3682" s="0"/>
      <c r="CH3682" s="0"/>
      <c r="CI3682" s="0"/>
      <c r="CJ3682" s="0"/>
      <c r="CK3682" s="0"/>
      <c r="CL3682" s="0"/>
      <c r="CM3682" s="0"/>
      <c r="CN3682" s="0"/>
      <c r="CO3682" s="0"/>
      <c r="CP3682" s="0"/>
      <c r="CQ3682" s="0"/>
      <c r="CR3682" s="0"/>
      <c r="CS3682" s="0"/>
      <c r="CT3682" s="0"/>
      <c r="CU3682" s="0"/>
      <c r="CV3682" s="0"/>
      <c r="CW3682" s="0"/>
      <c r="CX3682" s="0"/>
      <c r="CY3682" s="0"/>
      <c r="CZ3682" s="0"/>
      <c r="DA3682" s="0"/>
      <c r="DB3682" s="0"/>
      <c r="DC3682" s="0"/>
      <c r="DD3682" s="0"/>
      <c r="DE3682" s="0"/>
      <c r="DF3682" s="0"/>
      <c r="DG3682" s="0"/>
      <c r="DH3682" s="0"/>
      <c r="DI3682" s="0"/>
      <c r="DJ3682" s="0"/>
      <c r="DK3682" s="0"/>
      <c r="DL3682" s="0"/>
      <c r="DM3682" s="0"/>
      <c r="DN3682" s="0"/>
      <c r="DO3682" s="0"/>
      <c r="DP3682" s="0"/>
      <c r="DQ3682" s="0"/>
      <c r="DR3682" s="0"/>
      <c r="DS3682" s="0"/>
      <c r="DT3682" s="0"/>
      <c r="DU3682" s="0"/>
      <c r="DV3682" s="0"/>
      <c r="DW3682" s="0"/>
      <c r="DX3682" s="0"/>
      <c r="DY3682" s="0"/>
      <c r="DZ3682" s="0"/>
      <c r="EA3682" s="0"/>
      <c r="EB3682" s="0"/>
      <c r="EC3682" s="0"/>
      <c r="ED3682" s="0"/>
      <c r="EE3682" s="0"/>
      <c r="EF3682" s="0"/>
      <c r="EG3682" s="0"/>
      <c r="EH3682" s="0"/>
      <c r="EI3682" s="0"/>
      <c r="EJ3682" s="0"/>
      <c r="EK3682" s="0"/>
      <c r="EL3682" s="0"/>
      <c r="EM3682" s="0"/>
      <c r="EN3682" s="0"/>
      <c r="EO3682" s="0"/>
      <c r="EP3682" s="0"/>
      <c r="EQ3682" s="0"/>
      <c r="ER3682" s="0"/>
      <c r="ES3682" s="0"/>
      <c r="ET3682" s="0"/>
      <c r="EU3682" s="0"/>
      <c r="EV3682" s="0"/>
      <c r="EW3682" s="0"/>
      <c r="EX3682" s="0"/>
      <c r="EY3682" s="0"/>
      <c r="EZ3682" s="0"/>
      <c r="FA3682" s="0"/>
      <c r="FB3682" s="0"/>
      <c r="FC3682" s="0"/>
      <c r="FD3682" s="0"/>
      <c r="FE3682" s="0"/>
      <c r="FF3682" s="0"/>
      <c r="FG3682" s="0"/>
      <c r="FH3682" s="0"/>
      <c r="FI3682" s="0"/>
      <c r="FJ3682" s="0"/>
      <c r="FK3682" s="0"/>
      <c r="FL3682" s="0"/>
      <c r="FM3682" s="0"/>
      <c r="FN3682" s="0"/>
      <c r="FO3682" s="0"/>
      <c r="FP3682" s="0"/>
      <c r="FQ3682" s="0"/>
      <c r="FR3682" s="0"/>
      <c r="FS3682" s="0"/>
      <c r="FT3682" s="0"/>
      <c r="FU3682" s="0"/>
      <c r="FV3682" s="0"/>
      <c r="FW3682" s="0"/>
      <c r="FX3682" s="0"/>
      <c r="FY3682" s="0"/>
      <c r="FZ3682" s="0"/>
      <c r="GA3682" s="0"/>
      <c r="GB3682" s="0"/>
      <c r="GC3682" s="0"/>
      <c r="GD3682" s="0"/>
      <c r="GE3682" s="0"/>
      <c r="GF3682" s="0"/>
      <c r="GG3682" s="0"/>
      <c r="GH3682" s="0"/>
      <c r="GI3682" s="0"/>
      <c r="GJ3682" s="0"/>
      <c r="GK3682" s="0"/>
      <c r="GL3682" s="0"/>
      <c r="GM3682" s="0"/>
      <c r="GN3682" s="0"/>
      <c r="GO3682" s="0"/>
      <c r="GP3682" s="0"/>
      <c r="GQ3682" s="0"/>
      <c r="GR3682" s="0"/>
      <c r="GS3682" s="0"/>
      <c r="GT3682" s="0"/>
      <c r="GU3682" s="0"/>
      <c r="GV3682" s="0"/>
      <c r="GW3682" s="0"/>
      <c r="GX3682" s="0"/>
      <c r="GY3682" s="0"/>
      <c r="GZ3682" s="0"/>
      <c r="HA3682" s="0"/>
      <c r="HB3682" s="0"/>
      <c r="HC3682" s="0"/>
      <c r="HD3682" s="0"/>
      <c r="HE3682" s="0"/>
      <c r="HF3682" s="0"/>
      <c r="HG3682" s="0"/>
      <c r="HH3682" s="0"/>
      <c r="HI3682" s="0"/>
      <c r="HJ3682" s="0"/>
      <c r="HK3682" s="0"/>
      <c r="HL3682" s="0"/>
      <c r="HM3682" s="0"/>
      <c r="HN3682" s="0"/>
      <c r="HO3682" s="0"/>
      <c r="HP3682" s="0"/>
      <c r="HQ3682" s="0"/>
      <c r="HR3682" s="0"/>
      <c r="HS3682" s="0"/>
      <c r="HT3682" s="0"/>
      <c r="HU3682" s="0"/>
      <c r="HV3682" s="0"/>
      <c r="HW3682" s="0"/>
      <c r="HX3682" s="0"/>
      <c r="HY3682" s="0"/>
      <c r="HZ3682" s="0"/>
      <c r="IA3682" s="0"/>
      <c r="IB3682" s="0"/>
      <c r="IC3682" s="0"/>
      <c r="ID3682" s="0"/>
      <c r="IE3682" s="0"/>
      <c r="IF3682" s="0"/>
      <c r="IG3682" s="0"/>
      <c r="IH3682" s="0"/>
      <c r="II3682" s="0"/>
      <c r="IJ3682" s="0"/>
      <c r="IK3682" s="0"/>
      <c r="IL3682" s="0"/>
      <c r="IM3682" s="0"/>
      <c r="IN3682" s="0"/>
      <c r="IO3682" s="0"/>
      <c r="IP3682" s="0"/>
      <c r="IQ3682" s="0"/>
      <c r="IR3682" s="0"/>
      <c r="IS3682" s="0"/>
      <c r="IT3682" s="0"/>
      <c r="IU3682" s="0"/>
      <c r="IV3682" s="0"/>
      <c r="IW3682" s="0"/>
      <c r="IX3682" s="0"/>
      <c r="IY3682" s="0"/>
      <c r="IZ3682" s="0"/>
      <c r="AMH3682" s="13"/>
    </row>
    <row r="3683" customFormat="false" ht="13.8" hidden="false" customHeight="false" outlineLevel="0" collapsed="false">
      <c r="A3683" s="16" t="n">
        <v>40702081</v>
      </c>
      <c r="B3683" s="17" t="s">
        <v>3713</v>
      </c>
      <c r="C3683" s="18"/>
      <c r="D3683" s="18"/>
      <c r="E3683" s="16" t="s">
        <v>15</v>
      </c>
      <c r="F3683" s="19" t="n">
        <f aca="false">IF(C3683="",VLOOKUP(E3683,'PORTE E UCO'!$A$5:$D$46,4,0),VLOOKUP(E3683,'PORTE E UCO'!$A$5:$D$46,4,0)*C3683)</f>
        <v>93.13473</v>
      </c>
      <c r="G3683" s="20" t="n">
        <v>4.755</v>
      </c>
      <c r="H3683" s="21" t="n">
        <f aca="false">G3683*$R$2</f>
        <v>93.54812016</v>
      </c>
      <c r="I3683" s="16" t="n">
        <v>0</v>
      </c>
      <c r="J3683" s="22" t="str">
        <f aca="false">IF(I3683&gt;=1,F3683*$J$2,"")</f>
        <v/>
      </c>
      <c r="K3683" s="22" t="str">
        <f aca="false">IF(I3683&gt;=2,F3683*$K$2,"")</f>
        <v/>
      </c>
      <c r="L3683" s="22" t="str">
        <f aca="false">IF(I3683&gt;=3,F3683*$L$2,"")</f>
        <v/>
      </c>
      <c r="M3683" s="22" t="str">
        <f aca="false">IF(I3683&gt;=4,F3683*$M$2,"")</f>
        <v/>
      </c>
      <c r="N3683" s="16" t="n">
        <v>0</v>
      </c>
      <c r="O3683" s="16" t="n">
        <v>0</v>
      </c>
      <c r="P3683" s="23" t="n">
        <v>0.76</v>
      </c>
      <c r="Q3683" s="64" t="n">
        <f aca="false">P3683*($Q$2)</f>
        <v>20.5352</v>
      </c>
      <c r="R3683" s="38"/>
      <c r="S3683" s="25" t="n">
        <f aca="false">SUM(F3683,H3683,J3683,K3683,L3683,M3683)</f>
        <v>186.68285016</v>
      </c>
      <c r="T3683" s="25" t="n">
        <f aca="false">SUM(F3683,H3683,J3683,K3683,L3683,M3683,Q3683)</f>
        <v>207.21805016</v>
      </c>
      <c r="U3683" s="0"/>
      <c r="V3683" s="0"/>
      <c r="W3683" s="0"/>
      <c r="X3683" s="0"/>
      <c r="Y3683" s="0"/>
      <c r="Z3683" s="0"/>
      <c r="AA3683" s="0"/>
      <c r="AB3683" s="0"/>
      <c r="AC3683" s="0"/>
      <c r="AD3683" s="0"/>
      <c r="AE3683" s="0"/>
      <c r="AF3683" s="0"/>
      <c r="AG3683" s="0"/>
      <c r="AH3683" s="0"/>
      <c r="AI3683" s="0"/>
      <c r="AJ3683" s="0"/>
      <c r="AK3683" s="0"/>
      <c r="AL3683" s="0"/>
      <c r="AM3683" s="0"/>
      <c r="AN3683" s="0"/>
      <c r="AO3683" s="0"/>
      <c r="AP3683" s="0"/>
      <c r="AQ3683" s="0"/>
      <c r="AR3683" s="0"/>
      <c r="AS3683" s="0"/>
      <c r="AT3683" s="0"/>
      <c r="AU3683" s="0"/>
      <c r="AV3683" s="0"/>
      <c r="AW3683" s="0"/>
      <c r="AX3683" s="0"/>
      <c r="AY3683" s="0"/>
      <c r="AZ3683" s="0"/>
      <c r="BA3683" s="0"/>
      <c r="BB3683" s="0"/>
      <c r="BC3683" s="0"/>
      <c r="BD3683" s="0"/>
      <c r="BE3683" s="0"/>
      <c r="BF3683" s="0"/>
      <c r="BG3683" s="0"/>
      <c r="BH3683" s="0"/>
      <c r="BI3683" s="0"/>
      <c r="BJ3683" s="0"/>
      <c r="BK3683" s="0"/>
      <c r="BL3683" s="0"/>
      <c r="BM3683" s="0"/>
      <c r="BN3683" s="0"/>
      <c r="BO3683" s="0"/>
      <c r="BP3683" s="0"/>
      <c r="BQ3683" s="0"/>
      <c r="BR3683" s="0"/>
      <c r="BS3683" s="0"/>
      <c r="BT3683" s="0"/>
      <c r="BU3683" s="0"/>
      <c r="BV3683" s="0"/>
      <c r="BW3683" s="0"/>
      <c r="BX3683" s="0"/>
      <c r="BY3683" s="0"/>
      <c r="BZ3683" s="0"/>
      <c r="CA3683" s="0"/>
      <c r="CB3683" s="0"/>
      <c r="CC3683" s="0"/>
      <c r="CD3683" s="0"/>
      <c r="CE3683" s="0"/>
      <c r="CF3683" s="0"/>
      <c r="CG3683" s="0"/>
      <c r="CH3683" s="0"/>
      <c r="CI3683" s="0"/>
      <c r="CJ3683" s="0"/>
      <c r="CK3683" s="0"/>
      <c r="CL3683" s="0"/>
      <c r="CM3683" s="0"/>
      <c r="CN3683" s="0"/>
      <c r="CO3683" s="0"/>
      <c r="CP3683" s="0"/>
      <c r="CQ3683" s="0"/>
      <c r="CR3683" s="0"/>
      <c r="CS3683" s="0"/>
      <c r="CT3683" s="0"/>
      <c r="CU3683" s="0"/>
      <c r="CV3683" s="0"/>
      <c r="CW3683" s="0"/>
      <c r="CX3683" s="0"/>
      <c r="CY3683" s="0"/>
      <c r="CZ3683" s="0"/>
      <c r="DA3683" s="0"/>
      <c r="DB3683" s="0"/>
      <c r="DC3683" s="0"/>
      <c r="DD3683" s="0"/>
      <c r="DE3683" s="0"/>
      <c r="DF3683" s="0"/>
      <c r="DG3683" s="0"/>
      <c r="DH3683" s="0"/>
      <c r="DI3683" s="0"/>
      <c r="DJ3683" s="0"/>
      <c r="DK3683" s="0"/>
      <c r="DL3683" s="0"/>
      <c r="DM3683" s="0"/>
      <c r="DN3683" s="0"/>
      <c r="DO3683" s="0"/>
      <c r="DP3683" s="0"/>
      <c r="DQ3683" s="0"/>
      <c r="DR3683" s="0"/>
      <c r="DS3683" s="0"/>
      <c r="DT3683" s="0"/>
      <c r="DU3683" s="0"/>
      <c r="DV3683" s="0"/>
      <c r="DW3683" s="0"/>
      <c r="DX3683" s="0"/>
      <c r="DY3683" s="0"/>
      <c r="DZ3683" s="0"/>
      <c r="EA3683" s="0"/>
      <c r="EB3683" s="0"/>
      <c r="EC3683" s="0"/>
      <c r="ED3683" s="0"/>
      <c r="EE3683" s="0"/>
      <c r="EF3683" s="0"/>
      <c r="EG3683" s="0"/>
      <c r="EH3683" s="0"/>
      <c r="EI3683" s="0"/>
      <c r="EJ3683" s="0"/>
      <c r="EK3683" s="0"/>
      <c r="EL3683" s="0"/>
      <c r="EM3683" s="0"/>
      <c r="EN3683" s="0"/>
      <c r="EO3683" s="0"/>
      <c r="EP3683" s="0"/>
      <c r="EQ3683" s="0"/>
      <c r="ER3683" s="0"/>
      <c r="ES3683" s="0"/>
      <c r="ET3683" s="0"/>
      <c r="EU3683" s="0"/>
      <c r="EV3683" s="0"/>
      <c r="EW3683" s="0"/>
      <c r="EX3683" s="0"/>
      <c r="EY3683" s="0"/>
      <c r="EZ3683" s="0"/>
      <c r="FA3683" s="0"/>
      <c r="FB3683" s="0"/>
      <c r="FC3683" s="0"/>
      <c r="FD3683" s="0"/>
      <c r="FE3683" s="0"/>
      <c r="FF3683" s="0"/>
      <c r="FG3683" s="0"/>
      <c r="FH3683" s="0"/>
      <c r="FI3683" s="0"/>
      <c r="FJ3683" s="0"/>
      <c r="FK3683" s="0"/>
      <c r="FL3683" s="0"/>
      <c r="FM3683" s="0"/>
      <c r="FN3683" s="0"/>
      <c r="FO3683" s="0"/>
      <c r="FP3683" s="0"/>
      <c r="FQ3683" s="0"/>
      <c r="FR3683" s="0"/>
      <c r="FS3683" s="0"/>
      <c r="FT3683" s="0"/>
      <c r="FU3683" s="0"/>
      <c r="FV3683" s="0"/>
      <c r="FW3683" s="0"/>
      <c r="FX3683" s="0"/>
      <c r="FY3683" s="0"/>
      <c r="FZ3683" s="0"/>
      <c r="GA3683" s="0"/>
      <c r="GB3683" s="0"/>
      <c r="GC3683" s="0"/>
      <c r="GD3683" s="0"/>
      <c r="GE3683" s="0"/>
      <c r="GF3683" s="0"/>
      <c r="GG3683" s="0"/>
      <c r="GH3683" s="0"/>
      <c r="GI3683" s="0"/>
      <c r="GJ3683" s="0"/>
      <c r="GK3683" s="0"/>
      <c r="GL3683" s="0"/>
      <c r="GM3683" s="0"/>
      <c r="GN3683" s="0"/>
      <c r="GO3683" s="0"/>
      <c r="GP3683" s="0"/>
      <c r="GQ3683" s="0"/>
      <c r="GR3683" s="0"/>
      <c r="GS3683" s="0"/>
      <c r="GT3683" s="0"/>
      <c r="GU3683" s="0"/>
      <c r="GV3683" s="0"/>
      <c r="GW3683" s="0"/>
      <c r="GX3683" s="0"/>
      <c r="GY3683" s="0"/>
      <c r="GZ3683" s="0"/>
      <c r="HA3683" s="0"/>
      <c r="HB3683" s="0"/>
      <c r="HC3683" s="0"/>
      <c r="HD3683" s="0"/>
      <c r="HE3683" s="0"/>
      <c r="HF3683" s="0"/>
      <c r="HG3683" s="0"/>
      <c r="HH3683" s="0"/>
      <c r="HI3683" s="0"/>
      <c r="HJ3683" s="0"/>
      <c r="HK3683" s="0"/>
      <c r="HL3683" s="0"/>
      <c r="HM3683" s="0"/>
      <c r="HN3683" s="0"/>
      <c r="HO3683" s="0"/>
      <c r="HP3683" s="0"/>
      <c r="HQ3683" s="0"/>
      <c r="HR3683" s="0"/>
      <c r="HS3683" s="0"/>
      <c r="HT3683" s="0"/>
      <c r="HU3683" s="0"/>
      <c r="HV3683" s="0"/>
      <c r="HW3683" s="0"/>
      <c r="HX3683" s="0"/>
      <c r="HY3683" s="0"/>
      <c r="HZ3683" s="0"/>
      <c r="IA3683" s="0"/>
      <c r="IB3683" s="0"/>
      <c r="IC3683" s="0"/>
      <c r="ID3683" s="0"/>
      <c r="IE3683" s="0"/>
      <c r="IF3683" s="0"/>
      <c r="IG3683" s="0"/>
      <c r="IH3683" s="0"/>
      <c r="II3683" s="0"/>
      <c r="IJ3683" s="0"/>
      <c r="IK3683" s="0"/>
      <c r="IL3683" s="0"/>
      <c r="IM3683" s="0"/>
      <c r="IN3683" s="0"/>
      <c r="IO3683" s="0"/>
      <c r="IP3683" s="0"/>
      <c r="IQ3683" s="0"/>
      <c r="IR3683" s="0"/>
      <c r="IS3683" s="0"/>
      <c r="IT3683" s="0"/>
      <c r="IU3683" s="0"/>
      <c r="IV3683" s="0"/>
      <c r="IW3683" s="0"/>
      <c r="IX3683" s="0"/>
      <c r="IY3683" s="0"/>
      <c r="IZ3683" s="0"/>
      <c r="AMH3683" s="13"/>
    </row>
    <row r="3684" customFormat="false" ht="13.8" hidden="false" customHeight="false" outlineLevel="0" collapsed="false">
      <c r="A3684" s="27" t="n">
        <v>40702090</v>
      </c>
      <c r="B3684" s="28" t="s">
        <v>3714</v>
      </c>
      <c r="C3684" s="29"/>
      <c r="D3684" s="29"/>
      <c r="E3684" s="27" t="s">
        <v>64</v>
      </c>
      <c r="F3684" s="19" t="n">
        <f aca="false">IF(C3684="",VLOOKUP(E3684,'PORTE E UCO'!$A$5:$D$46,4,0),VLOOKUP(E3684,'PORTE E UCO'!$A$5:$D$46,4,0)*C3684)</f>
        <v>110.217052</v>
      </c>
      <c r="G3684" s="30" t="n">
        <v>12.811</v>
      </c>
      <c r="H3684" s="21" t="n">
        <f aca="false">G3684*$R$2</f>
        <v>252.038899552</v>
      </c>
      <c r="I3684" s="27" t="n">
        <v>0</v>
      </c>
      <c r="J3684" s="22" t="str">
        <f aca="false">IF(I3684&gt;=1,F3684*$J$2,"")</f>
        <v/>
      </c>
      <c r="K3684" s="22" t="str">
        <f aca="false">IF(I3684&gt;=2,F3684*$K$2,"")</f>
        <v/>
      </c>
      <c r="L3684" s="22" t="str">
        <f aca="false">IF(I3684&gt;=3,F3684*$L$2,"")</f>
        <v/>
      </c>
      <c r="M3684" s="22" t="str">
        <f aca="false">IF(I3684&gt;=4,F3684*$M$2,"")</f>
        <v/>
      </c>
      <c r="N3684" s="27" t="n">
        <v>0</v>
      </c>
      <c r="O3684" s="27" t="n">
        <v>0</v>
      </c>
      <c r="P3684" s="31" t="n">
        <v>0.57</v>
      </c>
      <c r="Q3684" s="64" t="n">
        <f aca="false">P3684*($Q$2)</f>
        <v>15.4014</v>
      </c>
      <c r="R3684" s="38"/>
      <c r="S3684" s="25" t="n">
        <f aca="false">SUM(F3684,H3684,J3684,K3684,L3684,M3684)</f>
        <v>362.255951552</v>
      </c>
      <c r="T3684" s="25" t="n">
        <f aca="false">SUM(F3684,H3684,J3684,K3684,L3684,M3684,Q3684)</f>
        <v>377.657351552</v>
      </c>
      <c r="U3684" s="0"/>
      <c r="V3684" s="0"/>
      <c r="W3684" s="0"/>
      <c r="X3684" s="0"/>
      <c r="Y3684" s="0"/>
      <c r="Z3684" s="0"/>
      <c r="AA3684" s="0"/>
      <c r="AB3684" s="0"/>
      <c r="AC3684" s="0"/>
      <c r="AD3684" s="0"/>
      <c r="AE3684" s="0"/>
      <c r="AF3684" s="0"/>
      <c r="AG3684" s="0"/>
      <c r="AH3684" s="0"/>
      <c r="AI3684" s="0"/>
      <c r="AJ3684" s="0"/>
      <c r="AK3684" s="0"/>
      <c r="AL3684" s="0"/>
      <c r="AM3684" s="0"/>
      <c r="AN3684" s="0"/>
      <c r="AO3684" s="0"/>
      <c r="AP3684" s="0"/>
      <c r="AQ3684" s="0"/>
      <c r="AR3684" s="0"/>
      <c r="AS3684" s="0"/>
      <c r="AT3684" s="0"/>
      <c r="AU3684" s="0"/>
      <c r="AV3684" s="0"/>
      <c r="AW3684" s="0"/>
      <c r="AX3684" s="0"/>
      <c r="AY3684" s="0"/>
      <c r="AZ3684" s="0"/>
      <c r="BA3684" s="0"/>
      <c r="BB3684" s="0"/>
      <c r="BC3684" s="0"/>
      <c r="BD3684" s="0"/>
      <c r="BE3684" s="0"/>
      <c r="BF3684" s="0"/>
      <c r="BG3684" s="0"/>
      <c r="BH3684" s="0"/>
      <c r="BI3684" s="0"/>
      <c r="BJ3684" s="0"/>
      <c r="BK3684" s="0"/>
      <c r="BL3684" s="0"/>
      <c r="BM3684" s="0"/>
      <c r="BN3684" s="0"/>
      <c r="BO3684" s="0"/>
      <c r="BP3684" s="0"/>
      <c r="BQ3684" s="0"/>
      <c r="BR3684" s="0"/>
      <c r="BS3684" s="0"/>
      <c r="BT3684" s="0"/>
      <c r="BU3684" s="0"/>
      <c r="BV3684" s="0"/>
      <c r="BW3684" s="0"/>
      <c r="BX3684" s="0"/>
      <c r="BY3684" s="0"/>
      <c r="BZ3684" s="0"/>
      <c r="CA3684" s="0"/>
      <c r="CB3684" s="0"/>
      <c r="CC3684" s="0"/>
      <c r="CD3684" s="0"/>
      <c r="CE3684" s="0"/>
      <c r="CF3684" s="0"/>
      <c r="CG3684" s="0"/>
      <c r="CH3684" s="0"/>
      <c r="CI3684" s="0"/>
      <c r="CJ3684" s="0"/>
      <c r="CK3684" s="0"/>
      <c r="CL3684" s="0"/>
      <c r="CM3684" s="0"/>
      <c r="CN3684" s="0"/>
      <c r="CO3684" s="0"/>
      <c r="CP3684" s="0"/>
      <c r="CQ3684" s="0"/>
      <c r="CR3684" s="0"/>
      <c r="CS3684" s="0"/>
      <c r="CT3684" s="0"/>
      <c r="CU3684" s="0"/>
      <c r="CV3684" s="0"/>
      <c r="CW3684" s="0"/>
      <c r="CX3684" s="0"/>
      <c r="CY3684" s="0"/>
      <c r="CZ3684" s="0"/>
      <c r="DA3684" s="0"/>
      <c r="DB3684" s="0"/>
      <c r="DC3684" s="0"/>
      <c r="DD3684" s="0"/>
      <c r="DE3684" s="0"/>
      <c r="DF3684" s="0"/>
      <c r="DG3684" s="0"/>
      <c r="DH3684" s="0"/>
      <c r="DI3684" s="0"/>
      <c r="DJ3684" s="0"/>
      <c r="DK3684" s="0"/>
      <c r="DL3684" s="0"/>
      <c r="DM3684" s="0"/>
      <c r="DN3684" s="0"/>
      <c r="DO3684" s="0"/>
      <c r="DP3684" s="0"/>
      <c r="DQ3684" s="0"/>
      <c r="DR3684" s="0"/>
      <c r="DS3684" s="0"/>
      <c r="DT3684" s="0"/>
      <c r="DU3684" s="0"/>
      <c r="DV3684" s="0"/>
      <c r="DW3684" s="0"/>
      <c r="DX3684" s="0"/>
      <c r="DY3684" s="0"/>
      <c r="DZ3684" s="0"/>
      <c r="EA3684" s="0"/>
      <c r="EB3684" s="0"/>
      <c r="EC3684" s="0"/>
      <c r="ED3684" s="0"/>
      <c r="EE3684" s="0"/>
      <c r="EF3684" s="0"/>
      <c r="EG3684" s="0"/>
      <c r="EH3684" s="0"/>
      <c r="EI3684" s="0"/>
      <c r="EJ3684" s="0"/>
      <c r="EK3684" s="0"/>
      <c r="EL3684" s="0"/>
      <c r="EM3684" s="0"/>
      <c r="EN3684" s="0"/>
      <c r="EO3684" s="0"/>
      <c r="EP3684" s="0"/>
      <c r="EQ3684" s="0"/>
      <c r="ER3684" s="0"/>
      <c r="ES3684" s="0"/>
      <c r="ET3684" s="0"/>
      <c r="EU3684" s="0"/>
      <c r="EV3684" s="0"/>
      <c r="EW3684" s="0"/>
      <c r="EX3684" s="0"/>
      <c r="EY3684" s="0"/>
      <c r="EZ3684" s="0"/>
      <c r="FA3684" s="0"/>
      <c r="FB3684" s="0"/>
      <c r="FC3684" s="0"/>
      <c r="FD3684" s="0"/>
      <c r="FE3684" s="0"/>
      <c r="FF3684" s="0"/>
      <c r="FG3684" s="0"/>
      <c r="FH3684" s="0"/>
      <c r="FI3684" s="0"/>
      <c r="FJ3684" s="0"/>
      <c r="FK3684" s="0"/>
      <c r="FL3684" s="0"/>
      <c r="FM3684" s="0"/>
      <c r="FN3684" s="0"/>
      <c r="FO3684" s="0"/>
      <c r="FP3684" s="0"/>
      <c r="FQ3684" s="0"/>
      <c r="FR3684" s="0"/>
      <c r="FS3684" s="0"/>
      <c r="FT3684" s="0"/>
      <c r="FU3684" s="0"/>
      <c r="FV3684" s="0"/>
      <c r="FW3684" s="0"/>
      <c r="FX3684" s="0"/>
      <c r="FY3684" s="0"/>
      <c r="FZ3684" s="0"/>
      <c r="GA3684" s="0"/>
      <c r="GB3684" s="0"/>
      <c r="GC3684" s="0"/>
      <c r="GD3684" s="0"/>
      <c r="GE3684" s="0"/>
      <c r="GF3684" s="0"/>
      <c r="GG3684" s="0"/>
      <c r="GH3684" s="0"/>
      <c r="GI3684" s="0"/>
      <c r="GJ3684" s="0"/>
      <c r="GK3684" s="0"/>
      <c r="GL3684" s="0"/>
      <c r="GM3684" s="0"/>
      <c r="GN3684" s="0"/>
      <c r="GO3684" s="0"/>
      <c r="GP3684" s="0"/>
      <c r="GQ3684" s="0"/>
      <c r="GR3684" s="0"/>
      <c r="GS3684" s="0"/>
      <c r="GT3684" s="0"/>
      <c r="GU3684" s="0"/>
      <c r="GV3684" s="0"/>
      <c r="GW3684" s="0"/>
      <c r="GX3684" s="0"/>
      <c r="GY3684" s="0"/>
      <c r="GZ3684" s="0"/>
      <c r="HA3684" s="0"/>
      <c r="HB3684" s="0"/>
      <c r="HC3684" s="0"/>
      <c r="HD3684" s="0"/>
      <c r="HE3684" s="0"/>
      <c r="HF3684" s="0"/>
      <c r="HG3684" s="0"/>
      <c r="HH3684" s="0"/>
      <c r="HI3684" s="0"/>
      <c r="HJ3684" s="0"/>
      <c r="HK3684" s="0"/>
      <c r="HL3684" s="0"/>
      <c r="HM3684" s="0"/>
      <c r="HN3684" s="0"/>
      <c r="HO3684" s="0"/>
      <c r="HP3684" s="0"/>
      <c r="HQ3684" s="0"/>
      <c r="HR3684" s="0"/>
      <c r="HS3684" s="0"/>
      <c r="HT3684" s="0"/>
      <c r="HU3684" s="0"/>
      <c r="HV3684" s="0"/>
      <c r="HW3684" s="0"/>
      <c r="HX3684" s="0"/>
      <c r="HY3684" s="0"/>
      <c r="HZ3684" s="0"/>
      <c r="IA3684" s="0"/>
      <c r="IB3684" s="0"/>
      <c r="IC3684" s="0"/>
      <c r="ID3684" s="0"/>
      <c r="IE3684" s="0"/>
      <c r="IF3684" s="0"/>
      <c r="IG3684" s="0"/>
      <c r="IH3684" s="0"/>
      <c r="II3684" s="0"/>
      <c r="IJ3684" s="0"/>
      <c r="IK3684" s="0"/>
      <c r="IL3684" s="0"/>
      <c r="IM3684" s="0"/>
      <c r="IN3684" s="0"/>
      <c r="IO3684" s="0"/>
      <c r="IP3684" s="0"/>
      <c r="IQ3684" s="0"/>
      <c r="IR3684" s="0"/>
      <c r="IS3684" s="0"/>
      <c r="IT3684" s="0"/>
      <c r="IU3684" s="0"/>
      <c r="IV3684" s="0"/>
      <c r="IW3684" s="0"/>
      <c r="IX3684" s="0"/>
      <c r="IY3684" s="0"/>
      <c r="IZ3684" s="0"/>
      <c r="AMH3684" s="13"/>
    </row>
    <row r="3685" customFormat="false" ht="13.8" hidden="false" customHeight="false" outlineLevel="0" collapsed="false">
      <c r="A3685" s="16" t="n">
        <v>40702103</v>
      </c>
      <c r="B3685" s="17" t="s">
        <v>3715</v>
      </c>
      <c r="C3685" s="18"/>
      <c r="D3685" s="18"/>
      <c r="E3685" s="16" t="s">
        <v>15</v>
      </c>
      <c r="F3685" s="19" t="n">
        <f aca="false">IF(C3685="",VLOOKUP(E3685,'PORTE E UCO'!$A$5:$D$46,4,0),VLOOKUP(E3685,'PORTE E UCO'!$A$5:$D$46,4,0)*C3685)</f>
        <v>93.13473</v>
      </c>
      <c r="G3685" s="20" t="n">
        <v>6.687</v>
      </c>
      <c r="H3685" s="21" t="n">
        <f aca="false">G3685*$R$2</f>
        <v>131.557577184</v>
      </c>
      <c r="I3685" s="16" t="n">
        <v>0</v>
      </c>
      <c r="J3685" s="22" t="str">
        <f aca="false">IF(I3685&gt;=1,F3685*$J$2,"")</f>
        <v/>
      </c>
      <c r="K3685" s="22" t="str">
        <f aca="false">IF(I3685&gt;=2,F3685*$K$2,"")</f>
        <v/>
      </c>
      <c r="L3685" s="22" t="str">
        <f aca="false">IF(I3685&gt;=3,F3685*$L$2,"")</f>
        <v/>
      </c>
      <c r="M3685" s="22" t="str">
        <f aca="false">IF(I3685&gt;=4,F3685*$M$2,"")</f>
        <v/>
      </c>
      <c r="N3685" s="16" t="n">
        <v>0</v>
      </c>
      <c r="O3685" s="16" t="n">
        <v>0</v>
      </c>
      <c r="P3685" s="23" t="n">
        <v>0.76</v>
      </c>
      <c r="Q3685" s="64" t="n">
        <f aca="false">P3685*($Q$2)</f>
        <v>20.5352</v>
      </c>
      <c r="R3685" s="38"/>
      <c r="S3685" s="25" t="n">
        <f aca="false">SUM(F3685,H3685,J3685,K3685,L3685,M3685)</f>
        <v>224.692307184</v>
      </c>
      <c r="T3685" s="25" t="n">
        <f aca="false">SUM(F3685,H3685,J3685,K3685,L3685,M3685,Q3685)</f>
        <v>245.227507184</v>
      </c>
      <c r="U3685" s="0"/>
      <c r="V3685" s="0"/>
      <c r="W3685" s="0"/>
      <c r="X3685" s="0"/>
      <c r="Y3685" s="0"/>
      <c r="Z3685" s="0"/>
      <c r="AA3685" s="0"/>
      <c r="AB3685" s="0"/>
      <c r="AC3685" s="0"/>
      <c r="AD3685" s="0"/>
      <c r="AE3685" s="0"/>
      <c r="AF3685" s="0"/>
      <c r="AG3685" s="0"/>
      <c r="AH3685" s="0"/>
      <c r="AI3685" s="0"/>
      <c r="AJ3685" s="0"/>
      <c r="AK3685" s="0"/>
      <c r="AL3685" s="0"/>
      <c r="AM3685" s="0"/>
      <c r="AN3685" s="0"/>
      <c r="AO3685" s="0"/>
      <c r="AP3685" s="0"/>
      <c r="AQ3685" s="0"/>
      <c r="AR3685" s="0"/>
      <c r="AS3685" s="0"/>
      <c r="AT3685" s="0"/>
      <c r="AU3685" s="0"/>
      <c r="AV3685" s="0"/>
      <c r="AW3685" s="0"/>
      <c r="AX3685" s="0"/>
      <c r="AY3685" s="0"/>
      <c r="AZ3685" s="0"/>
      <c r="BA3685" s="0"/>
      <c r="BB3685" s="0"/>
      <c r="BC3685" s="0"/>
      <c r="BD3685" s="0"/>
      <c r="BE3685" s="0"/>
      <c r="BF3685" s="0"/>
      <c r="BG3685" s="0"/>
      <c r="BH3685" s="0"/>
      <c r="BI3685" s="0"/>
      <c r="BJ3685" s="0"/>
      <c r="BK3685" s="0"/>
      <c r="BL3685" s="0"/>
      <c r="BM3685" s="0"/>
      <c r="BN3685" s="0"/>
      <c r="BO3685" s="0"/>
      <c r="BP3685" s="0"/>
      <c r="BQ3685" s="0"/>
      <c r="BR3685" s="0"/>
      <c r="BS3685" s="0"/>
      <c r="BT3685" s="0"/>
      <c r="BU3685" s="0"/>
      <c r="BV3685" s="0"/>
      <c r="BW3685" s="0"/>
      <c r="BX3685" s="0"/>
      <c r="BY3685" s="0"/>
      <c r="BZ3685" s="0"/>
      <c r="CA3685" s="0"/>
      <c r="CB3685" s="0"/>
      <c r="CC3685" s="0"/>
      <c r="CD3685" s="0"/>
      <c r="CE3685" s="0"/>
      <c r="CF3685" s="0"/>
      <c r="CG3685" s="0"/>
      <c r="CH3685" s="0"/>
      <c r="CI3685" s="0"/>
      <c r="CJ3685" s="0"/>
      <c r="CK3685" s="0"/>
      <c r="CL3685" s="0"/>
      <c r="CM3685" s="0"/>
      <c r="CN3685" s="0"/>
      <c r="CO3685" s="0"/>
      <c r="CP3685" s="0"/>
      <c r="CQ3685" s="0"/>
      <c r="CR3685" s="0"/>
      <c r="CS3685" s="0"/>
      <c r="CT3685" s="0"/>
      <c r="CU3685" s="0"/>
      <c r="CV3685" s="0"/>
      <c r="CW3685" s="0"/>
      <c r="CX3685" s="0"/>
      <c r="CY3685" s="0"/>
      <c r="CZ3685" s="0"/>
      <c r="DA3685" s="0"/>
      <c r="DB3685" s="0"/>
      <c r="DC3685" s="0"/>
      <c r="DD3685" s="0"/>
      <c r="DE3685" s="0"/>
      <c r="DF3685" s="0"/>
      <c r="DG3685" s="0"/>
      <c r="DH3685" s="0"/>
      <c r="DI3685" s="0"/>
      <c r="DJ3685" s="0"/>
      <c r="DK3685" s="0"/>
      <c r="DL3685" s="0"/>
      <c r="DM3685" s="0"/>
      <c r="DN3685" s="0"/>
      <c r="DO3685" s="0"/>
      <c r="DP3685" s="0"/>
      <c r="DQ3685" s="0"/>
      <c r="DR3685" s="0"/>
      <c r="DS3685" s="0"/>
      <c r="DT3685" s="0"/>
      <c r="DU3685" s="0"/>
      <c r="DV3685" s="0"/>
      <c r="DW3685" s="0"/>
      <c r="DX3685" s="0"/>
      <c r="DY3685" s="0"/>
      <c r="DZ3685" s="0"/>
      <c r="EA3685" s="0"/>
      <c r="EB3685" s="0"/>
      <c r="EC3685" s="0"/>
      <c r="ED3685" s="0"/>
      <c r="EE3685" s="0"/>
      <c r="EF3685" s="0"/>
      <c r="EG3685" s="0"/>
      <c r="EH3685" s="0"/>
      <c r="EI3685" s="0"/>
      <c r="EJ3685" s="0"/>
      <c r="EK3685" s="0"/>
      <c r="EL3685" s="0"/>
      <c r="EM3685" s="0"/>
      <c r="EN3685" s="0"/>
      <c r="EO3685" s="0"/>
      <c r="EP3685" s="0"/>
      <c r="EQ3685" s="0"/>
      <c r="ER3685" s="0"/>
      <c r="ES3685" s="0"/>
      <c r="ET3685" s="0"/>
      <c r="EU3685" s="0"/>
      <c r="EV3685" s="0"/>
      <c r="EW3685" s="0"/>
      <c r="EX3685" s="0"/>
      <c r="EY3685" s="0"/>
      <c r="EZ3685" s="0"/>
      <c r="FA3685" s="0"/>
      <c r="FB3685" s="0"/>
      <c r="FC3685" s="0"/>
      <c r="FD3685" s="0"/>
      <c r="FE3685" s="0"/>
      <c r="FF3685" s="0"/>
      <c r="FG3685" s="0"/>
      <c r="FH3685" s="0"/>
      <c r="FI3685" s="0"/>
      <c r="FJ3685" s="0"/>
      <c r="FK3685" s="0"/>
      <c r="FL3685" s="0"/>
      <c r="FM3685" s="0"/>
      <c r="FN3685" s="0"/>
      <c r="FO3685" s="0"/>
      <c r="FP3685" s="0"/>
      <c r="FQ3685" s="0"/>
      <c r="FR3685" s="0"/>
      <c r="FS3685" s="0"/>
      <c r="FT3685" s="0"/>
      <c r="FU3685" s="0"/>
      <c r="FV3685" s="0"/>
      <c r="FW3685" s="0"/>
      <c r="FX3685" s="0"/>
      <c r="FY3685" s="0"/>
      <c r="FZ3685" s="0"/>
      <c r="GA3685" s="0"/>
      <c r="GB3685" s="0"/>
      <c r="GC3685" s="0"/>
      <c r="GD3685" s="0"/>
      <c r="GE3685" s="0"/>
      <c r="GF3685" s="0"/>
      <c r="GG3685" s="0"/>
      <c r="GH3685" s="0"/>
      <c r="GI3685" s="0"/>
      <c r="GJ3685" s="0"/>
      <c r="GK3685" s="0"/>
      <c r="GL3685" s="0"/>
      <c r="GM3685" s="0"/>
      <c r="GN3685" s="0"/>
      <c r="GO3685" s="0"/>
      <c r="GP3685" s="0"/>
      <c r="GQ3685" s="0"/>
      <c r="GR3685" s="0"/>
      <c r="GS3685" s="0"/>
      <c r="GT3685" s="0"/>
      <c r="GU3685" s="0"/>
      <c r="GV3685" s="0"/>
      <c r="GW3685" s="0"/>
      <c r="GX3685" s="0"/>
      <c r="GY3685" s="0"/>
      <c r="GZ3685" s="0"/>
      <c r="HA3685" s="0"/>
      <c r="HB3685" s="0"/>
      <c r="HC3685" s="0"/>
      <c r="HD3685" s="0"/>
      <c r="HE3685" s="0"/>
      <c r="HF3685" s="0"/>
      <c r="HG3685" s="0"/>
      <c r="HH3685" s="0"/>
      <c r="HI3685" s="0"/>
      <c r="HJ3685" s="0"/>
      <c r="HK3685" s="0"/>
      <c r="HL3685" s="0"/>
      <c r="HM3685" s="0"/>
      <c r="HN3685" s="0"/>
      <c r="HO3685" s="0"/>
      <c r="HP3685" s="0"/>
      <c r="HQ3685" s="0"/>
      <c r="HR3685" s="0"/>
      <c r="HS3685" s="0"/>
      <c r="HT3685" s="0"/>
      <c r="HU3685" s="0"/>
      <c r="HV3685" s="0"/>
      <c r="HW3685" s="0"/>
      <c r="HX3685" s="0"/>
      <c r="HY3685" s="0"/>
      <c r="HZ3685" s="0"/>
      <c r="IA3685" s="0"/>
      <c r="IB3685" s="0"/>
      <c r="IC3685" s="0"/>
      <c r="ID3685" s="0"/>
      <c r="IE3685" s="0"/>
      <c r="IF3685" s="0"/>
      <c r="IG3685" s="0"/>
      <c r="IH3685" s="0"/>
      <c r="II3685" s="0"/>
      <c r="IJ3685" s="0"/>
      <c r="IK3685" s="0"/>
      <c r="IL3685" s="0"/>
      <c r="IM3685" s="0"/>
      <c r="IN3685" s="0"/>
      <c r="IO3685" s="0"/>
      <c r="IP3685" s="0"/>
      <c r="IQ3685" s="0"/>
      <c r="IR3685" s="0"/>
      <c r="IS3685" s="0"/>
      <c r="IT3685" s="0"/>
      <c r="IU3685" s="0"/>
      <c r="IV3685" s="0"/>
      <c r="IW3685" s="0"/>
      <c r="IX3685" s="0"/>
      <c r="IY3685" s="0"/>
      <c r="IZ3685" s="0"/>
      <c r="AMH3685" s="13"/>
    </row>
    <row r="3686" customFormat="false" ht="13.8" hidden="false" customHeight="false" outlineLevel="0" collapsed="false">
      <c r="A3686" s="27" t="n">
        <v>40702111</v>
      </c>
      <c r="B3686" s="28" t="s">
        <v>3716</v>
      </c>
      <c r="C3686" s="29"/>
      <c r="D3686" s="29"/>
      <c r="E3686" s="27" t="s">
        <v>39</v>
      </c>
      <c r="F3686" s="19" t="n">
        <f aca="false">IF(C3686="",VLOOKUP(E3686,'PORTE E UCO'!$A$5:$D$46,4,0),VLOOKUP(E3686,'PORTE E UCO'!$A$5:$D$46,4,0)*C3686)</f>
        <v>52.984668</v>
      </c>
      <c r="G3686" s="30" t="n">
        <v>4.782</v>
      </c>
      <c r="H3686" s="21" t="n">
        <f aca="false">G3686*$R$2</f>
        <v>94.079308224</v>
      </c>
      <c r="I3686" s="27" t="n">
        <v>0</v>
      </c>
      <c r="J3686" s="22" t="str">
        <f aca="false">IF(I3686&gt;=1,F3686*$J$2,"")</f>
        <v/>
      </c>
      <c r="K3686" s="22" t="str">
        <f aca="false">IF(I3686&gt;=2,F3686*$K$2,"")</f>
        <v/>
      </c>
      <c r="L3686" s="22" t="str">
        <f aca="false">IF(I3686&gt;=3,F3686*$L$2,"")</f>
        <v/>
      </c>
      <c r="M3686" s="22" t="str">
        <f aca="false">IF(I3686&gt;=4,F3686*$M$2,"")</f>
        <v/>
      </c>
      <c r="N3686" s="27" t="n">
        <v>0</v>
      </c>
      <c r="O3686" s="27" t="n">
        <v>0</v>
      </c>
      <c r="P3686" s="31" t="n">
        <v>0.48</v>
      </c>
      <c r="Q3686" s="64" t="n">
        <f aca="false">P3686*($Q$2)</f>
        <v>12.9696</v>
      </c>
      <c r="R3686" s="38"/>
      <c r="S3686" s="25" t="n">
        <f aca="false">SUM(F3686,H3686,J3686,K3686,L3686,M3686)</f>
        <v>147.063976224</v>
      </c>
      <c r="T3686" s="25" t="n">
        <f aca="false">SUM(F3686,H3686,J3686,K3686,L3686,M3686,Q3686)</f>
        <v>160.033576224</v>
      </c>
      <c r="U3686" s="0"/>
      <c r="V3686" s="0"/>
      <c r="W3686" s="0"/>
      <c r="X3686" s="0"/>
      <c r="Y3686" s="0"/>
      <c r="Z3686" s="0"/>
      <c r="AA3686" s="0"/>
      <c r="AB3686" s="0"/>
      <c r="AC3686" s="0"/>
      <c r="AD3686" s="0"/>
      <c r="AE3686" s="0"/>
      <c r="AF3686" s="0"/>
      <c r="AG3686" s="0"/>
      <c r="AH3686" s="0"/>
      <c r="AI3686" s="0"/>
      <c r="AJ3686" s="0"/>
      <c r="AK3686" s="0"/>
      <c r="AL3686" s="0"/>
      <c r="AM3686" s="0"/>
      <c r="AN3686" s="0"/>
      <c r="AO3686" s="0"/>
      <c r="AP3686" s="0"/>
      <c r="AQ3686" s="0"/>
      <c r="AR3686" s="0"/>
      <c r="AS3686" s="0"/>
      <c r="AT3686" s="0"/>
      <c r="AU3686" s="0"/>
      <c r="AV3686" s="0"/>
      <c r="AW3686" s="0"/>
      <c r="AX3686" s="0"/>
      <c r="AY3686" s="0"/>
      <c r="AZ3686" s="0"/>
      <c r="BA3686" s="0"/>
      <c r="BB3686" s="0"/>
      <c r="BC3686" s="0"/>
      <c r="BD3686" s="0"/>
      <c r="BE3686" s="0"/>
      <c r="BF3686" s="0"/>
      <c r="BG3686" s="0"/>
      <c r="BH3686" s="0"/>
      <c r="BI3686" s="0"/>
      <c r="BJ3686" s="0"/>
      <c r="BK3686" s="0"/>
      <c r="BL3686" s="0"/>
      <c r="BM3686" s="0"/>
      <c r="BN3686" s="0"/>
      <c r="BO3686" s="0"/>
      <c r="BP3686" s="0"/>
      <c r="BQ3686" s="0"/>
      <c r="BR3686" s="0"/>
      <c r="BS3686" s="0"/>
      <c r="BT3686" s="0"/>
      <c r="BU3686" s="0"/>
      <c r="BV3686" s="0"/>
      <c r="BW3686" s="0"/>
      <c r="BX3686" s="0"/>
      <c r="BY3686" s="0"/>
      <c r="BZ3686" s="0"/>
      <c r="CA3686" s="0"/>
      <c r="CB3686" s="0"/>
      <c r="CC3686" s="0"/>
      <c r="CD3686" s="0"/>
      <c r="CE3686" s="0"/>
      <c r="CF3686" s="0"/>
      <c r="CG3686" s="0"/>
      <c r="CH3686" s="0"/>
      <c r="CI3686" s="0"/>
      <c r="CJ3686" s="0"/>
      <c r="CK3686" s="0"/>
      <c r="CL3686" s="0"/>
      <c r="CM3686" s="0"/>
      <c r="CN3686" s="0"/>
      <c r="CO3686" s="0"/>
      <c r="CP3686" s="0"/>
      <c r="CQ3686" s="0"/>
      <c r="CR3686" s="0"/>
      <c r="CS3686" s="0"/>
      <c r="CT3686" s="0"/>
      <c r="CU3686" s="0"/>
      <c r="CV3686" s="0"/>
      <c r="CW3686" s="0"/>
      <c r="CX3686" s="0"/>
      <c r="CY3686" s="0"/>
      <c r="CZ3686" s="0"/>
      <c r="DA3686" s="0"/>
      <c r="DB3686" s="0"/>
      <c r="DC3686" s="0"/>
      <c r="DD3686" s="0"/>
      <c r="DE3686" s="0"/>
      <c r="DF3686" s="0"/>
      <c r="DG3686" s="0"/>
      <c r="DH3686" s="0"/>
      <c r="DI3686" s="0"/>
      <c r="DJ3686" s="0"/>
      <c r="DK3686" s="0"/>
      <c r="DL3686" s="0"/>
      <c r="DM3686" s="0"/>
      <c r="DN3686" s="0"/>
      <c r="DO3686" s="0"/>
      <c r="DP3686" s="0"/>
      <c r="DQ3686" s="0"/>
      <c r="DR3686" s="0"/>
      <c r="DS3686" s="0"/>
      <c r="DT3686" s="0"/>
      <c r="DU3686" s="0"/>
      <c r="DV3686" s="0"/>
      <c r="DW3686" s="0"/>
      <c r="DX3686" s="0"/>
      <c r="DY3686" s="0"/>
      <c r="DZ3686" s="0"/>
      <c r="EA3686" s="0"/>
      <c r="EB3686" s="0"/>
      <c r="EC3686" s="0"/>
      <c r="ED3686" s="0"/>
      <c r="EE3686" s="0"/>
      <c r="EF3686" s="0"/>
      <c r="EG3686" s="0"/>
      <c r="EH3686" s="0"/>
      <c r="EI3686" s="0"/>
      <c r="EJ3686" s="0"/>
      <c r="EK3686" s="0"/>
      <c r="EL3686" s="0"/>
      <c r="EM3686" s="0"/>
      <c r="EN3686" s="0"/>
      <c r="EO3686" s="0"/>
      <c r="EP3686" s="0"/>
      <c r="EQ3686" s="0"/>
      <c r="ER3686" s="0"/>
      <c r="ES3686" s="0"/>
      <c r="ET3686" s="0"/>
      <c r="EU3686" s="0"/>
      <c r="EV3686" s="0"/>
      <c r="EW3686" s="0"/>
      <c r="EX3686" s="0"/>
      <c r="EY3686" s="0"/>
      <c r="EZ3686" s="0"/>
      <c r="FA3686" s="0"/>
      <c r="FB3686" s="0"/>
      <c r="FC3686" s="0"/>
      <c r="FD3686" s="0"/>
      <c r="FE3686" s="0"/>
      <c r="FF3686" s="0"/>
      <c r="FG3686" s="0"/>
      <c r="FH3686" s="0"/>
      <c r="FI3686" s="0"/>
      <c r="FJ3686" s="0"/>
      <c r="FK3686" s="0"/>
      <c r="FL3686" s="0"/>
      <c r="FM3686" s="0"/>
      <c r="FN3686" s="0"/>
      <c r="FO3686" s="0"/>
      <c r="FP3686" s="0"/>
      <c r="FQ3686" s="0"/>
      <c r="FR3686" s="0"/>
      <c r="FS3686" s="0"/>
      <c r="FT3686" s="0"/>
      <c r="FU3686" s="0"/>
      <c r="FV3686" s="0"/>
      <c r="FW3686" s="0"/>
      <c r="FX3686" s="0"/>
      <c r="FY3686" s="0"/>
      <c r="FZ3686" s="0"/>
      <c r="GA3686" s="0"/>
      <c r="GB3686" s="0"/>
      <c r="GC3686" s="0"/>
      <c r="GD3686" s="0"/>
      <c r="GE3686" s="0"/>
      <c r="GF3686" s="0"/>
      <c r="GG3686" s="0"/>
      <c r="GH3686" s="0"/>
      <c r="GI3686" s="0"/>
      <c r="GJ3686" s="0"/>
      <c r="GK3686" s="0"/>
      <c r="GL3686" s="0"/>
      <c r="GM3686" s="0"/>
      <c r="GN3686" s="0"/>
      <c r="GO3686" s="0"/>
      <c r="GP3686" s="0"/>
      <c r="GQ3686" s="0"/>
      <c r="GR3686" s="0"/>
      <c r="GS3686" s="0"/>
      <c r="GT3686" s="0"/>
      <c r="GU3686" s="0"/>
      <c r="GV3686" s="0"/>
      <c r="GW3686" s="0"/>
      <c r="GX3686" s="0"/>
      <c r="GY3686" s="0"/>
      <c r="GZ3686" s="0"/>
      <c r="HA3686" s="0"/>
      <c r="HB3686" s="0"/>
      <c r="HC3686" s="0"/>
      <c r="HD3686" s="0"/>
      <c r="HE3686" s="0"/>
      <c r="HF3686" s="0"/>
      <c r="HG3686" s="0"/>
      <c r="HH3686" s="0"/>
      <c r="HI3686" s="0"/>
      <c r="HJ3686" s="0"/>
      <c r="HK3686" s="0"/>
      <c r="HL3686" s="0"/>
      <c r="HM3686" s="0"/>
      <c r="HN3686" s="0"/>
      <c r="HO3686" s="0"/>
      <c r="HP3686" s="0"/>
      <c r="HQ3686" s="0"/>
      <c r="HR3686" s="0"/>
      <c r="HS3686" s="0"/>
      <c r="HT3686" s="0"/>
      <c r="HU3686" s="0"/>
      <c r="HV3686" s="0"/>
      <c r="HW3686" s="0"/>
      <c r="HX3686" s="0"/>
      <c r="HY3686" s="0"/>
      <c r="HZ3686" s="0"/>
      <c r="IA3686" s="0"/>
      <c r="IB3686" s="0"/>
      <c r="IC3686" s="0"/>
      <c r="ID3686" s="0"/>
      <c r="IE3686" s="0"/>
      <c r="IF3686" s="0"/>
      <c r="IG3686" s="0"/>
      <c r="IH3686" s="0"/>
      <c r="II3686" s="0"/>
      <c r="IJ3686" s="0"/>
      <c r="IK3686" s="0"/>
      <c r="IL3686" s="0"/>
      <c r="IM3686" s="0"/>
      <c r="IN3686" s="0"/>
      <c r="IO3686" s="0"/>
      <c r="IP3686" s="0"/>
      <c r="IQ3686" s="0"/>
      <c r="IR3686" s="0"/>
      <c r="IS3686" s="0"/>
      <c r="IT3686" s="0"/>
      <c r="IU3686" s="0"/>
      <c r="IV3686" s="0"/>
      <c r="IW3686" s="0"/>
      <c r="IX3686" s="0"/>
      <c r="IY3686" s="0"/>
      <c r="IZ3686" s="0"/>
      <c r="AMH3686" s="13"/>
    </row>
    <row r="3687" customFormat="false" ht="13.8" hidden="false" customHeight="false" outlineLevel="0" collapsed="false">
      <c r="A3687" s="16" t="n">
        <v>40703010</v>
      </c>
      <c r="B3687" s="17" t="s">
        <v>3717</v>
      </c>
      <c r="C3687" s="18"/>
      <c r="D3687" s="18"/>
      <c r="E3687" s="16" t="s">
        <v>15</v>
      </c>
      <c r="F3687" s="19" t="n">
        <f aca="false">IF(C3687="",VLOOKUP(E3687,'PORTE E UCO'!$A$5:$D$46,4,0),VLOOKUP(E3687,'PORTE E UCO'!$A$5:$D$46,4,0)*C3687)</f>
        <v>93.13473</v>
      </c>
      <c r="G3687" s="20" t="n">
        <v>12.617</v>
      </c>
      <c r="H3687" s="21" t="n">
        <f aca="false">G3687*$R$2</f>
        <v>248.222214944</v>
      </c>
      <c r="I3687" s="16" t="n">
        <v>0</v>
      </c>
      <c r="J3687" s="22" t="str">
        <f aca="false">IF(I3687&gt;=1,F3687*$J$2,"")</f>
        <v/>
      </c>
      <c r="K3687" s="22" t="str">
        <f aca="false">IF(I3687&gt;=2,F3687*$K$2,"")</f>
        <v/>
      </c>
      <c r="L3687" s="22" t="str">
        <f aca="false">IF(I3687&gt;=3,F3687*$L$2,"")</f>
        <v/>
      </c>
      <c r="M3687" s="22" t="str">
        <f aca="false">IF(I3687&gt;=4,F3687*$M$2,"")</f>
        <v/>
      </c>
      <c r="N3687" s="16" t="n">
        <v>0</v>
      </c>
      <c r="O3687" s="16" t="n">
        <v>0</v>
      </c>
      <c r="P3687" s="23" t="n">
        <v>0.19</v>
      </c>
      <c r="Q3687" s="64" t="n">
        <f aca="false">P3687*($Q$2)</f>
        <v>5.1338</v>
      </c>
      <c r="R3687" s="38"/>
      <c r="S3687" s="25" t="n">
        <f aca="false">SUM(F3687,H3687,J3687,K3687,L3687,M3687)</f>
        <v>341.356944944</v>
      </c>
      <c r="T3687" s="25" t="n">
        <f aca="false">SUM(F3687,H3687,J3687,K3687,L3687,M3687,Q3687)</f>
        <v>346.490744944</v>
      </c>
      <c r="U3687" s="0"/>
      <c r="V3687" s="0"/>
      <c r="W3687" s="0"/>
      <c r="X3687" s="0"/>
      <c r="Y3687" s="0"/>
      <c r="Z3687" s="0"/>
      <c r="AA3687" s="0"/>
      <c r="AB3687" s="0"/>
      <c r="AC3687" s="0"/>
      <c r="AD3687" s="0"/>
      <c r="AE3687" s="0"/>
      <c r="AF3687" s="0"/>
      <c r="AG3687" s="0"/>
      <c r="AH3687" s="0"/>
      <c r="AI3687" s="0"/>
      <c r="AJ3687" s="0"/>
      <c r="AK3687" s="0"/>
      <c r="AL3687" s="0"/>
      <c r="AM3687" s="0"/>
      <c r="AN3687" s="0"/>
      <c r="AO3687" s="0"/>
      <c r="AP3687" s="0"/>
      <c r="AQ3687" s="0"/>
      <c r="AR3687" s="0"/>
      <c r="AS3687" s="0"/>
      <c r="AT3687" s="0"/>
      <c r="AU3687" s="0"/>
      <c r="AV3687" s="0"/>
      <c r="AW3687" s="0"/>
      <c r="AX3687" s="0"/>
      <c r="AY3687" s="0"/>
      <c r="AZ3687" s="0"/>
      <c r="BA3687" s="0"/>
      <c r="BB3687" s="0"/>
      <c r="BC3687" s="0"/>
      <c r="BD3687" s="0"/>
      <c r="BE3687" s="0"/>
      <c r="BF3687" s="0"/>
      <c r="BG3687" s="0"/>
      <c r="BH3687" s="0"/>
      <c r="BI3687" s="0"/>
      <c r="BJ3687" s="0"/>
      <c r="BK3687" s="0"/>
      <c r="BL3687" s="0"/>
      <c r="BM3687" s="0"/>
      <c r="BN3687" s="0"/>
      <c r="BO3687" s="0"/>
      <c r="BP3687" s="0"/>
      <c r="BQ3687" s="0"/>
      <c r="BR3687" s="0"/>
      <c r="BS3687" s="0"/>
      <c r="BT3687" s="0"/>
      <c r="BU3687" s="0"/>
      <c r="BV3687" s="0"/>
      <c r="BW3687" s="0"/>
      <c r="BX3687" s="0"/>
      <c r="BY3687" s="0"/>
      <c r="BZ3687" s="0"/>
      <c r="CA3687" s="0"/>
      <c r="CB3687" s="0"/>
      <c r="CC3687" s="0"/>
      <c r="CD3687" s="0"/>
      <c r="CE3687" s="0"/>
      <c r="CF3687" s="0"/>
      <c r="CG3687" s="0"/>
      <c r="CH3687" s="0"/>
      <c r="CI3687" s="0"/>
      <c r="CJ3687" s="0"/>
      <c r="CK3687" s="0"/>
      <c r="CL3687" s="0"/>
      <c r="CM3687" s="0"/>
      <c r="CN3687" s="0"/>
      <c r="CO3687" s="0"/>
      <c r="CP3687" s="0"/>
      <c r="CQ3687" s="0"/>
      <c r="CR3687" s="0"/>
      <c r="CS3687" s="0"/>
      <c r="CT3687" s="0"/>
      <c r="CU3687" s="0"/>
      <c r="CV3687" s="0"/>
      <c r="CW3687" s="0"/>
      <c r="CX3687" s="0"/>
      <c r="CY3687" s="0"/>
      <c r="CZ3687" s="0"/>
      <c r="DA3687" s="0"/>
      <c r="DB3687" s="0"/>
      <c r="DC3687" s="0"/>
      <c r="DD3687" s="0"/>
      <c r="DE3687" s="0"/>
      <c r="DF3687" s="0"/>
      <c r="DG3687" s="0"/>
      <c r="DH3687" s="0"/>
      <c r="DI3687" s="0"/>
      <c r="DJ3687" s="0"/>
      <c r="DK3687" s="0"/>
      <c r="DL3687" s="0"/>
      <c r="DM3687" s="0"/>
      <c r="DN3687" s="0"/>
      <c r="DO3687" s="0"/>
      <c r="DP3687" s="0"/>
      <c r="DQ3687" s="0"/>
      <c r="DR3687" s="0"/>
      <c r="DS3687" s="0"/>
      <c r="DT3687" s="0"/>
      <c r="DU3687" s="0"/>
      <c r="DV3687" s="0"/>
      <c r="DW3687" s="0"/>
      <c r="DX3687" s="0"/>
      <c r="DY3687" s="0"/>
      <c r="DZ3687" s="0"/>
      <c r="EA3687" s="0"/>
      <c r="EB3687" s="0"/>
      <c r="EC3687" s="0"/>
      <c r="ED3687" s="0"/>
      <c r="EE3687" s="0"/>
      <c r="EF3687" s="0"/>
      <c r="EG3687" s="0"/>
      <c r="EH3687" s="0"/>
      <c r="EI3687" s="0"/>
      <c r="EJ3687" s="0"/>
      <c r="EK3687" s="0"/>
      <c r="EL3687" s="0"/>
      <c r="EM3687" s="0"/>
      <c r="EN3687" s="0"/>
      <c r="EO3687" s="0"/>
      <c r="EP3687" s="0"/>
      <c r="EQ3687" s="0"/>
      <c r="ER3687" s="0"/>
      <c r="ES3687" s="0"/>
      <c r="ET3687" s="0"/>
      <c r="EU3687" s="0"/>
      <c r="EV3687" s="0"/>
      <c r="EW3687" s="0"/>
      <c r="EX3687" s="0"/>
      <c r="EY3687" s="0"/>
      <c r="EZ3687" s="0"/>
      <c r="FA3687" s="0"/>
      <c r="FB3687" s="0"/>
      <c r="FC3687" s="0"/>
      <c r="FD3687" s="0"/>
      <c r="FE3687" s="0"/>
      <c r="FF3687" s="0"/>
      <c r="FG3687" s="0"/>
      <c r="FH3687" s="0"/>
      <c r="FI3687" s="0"/>
      <c r="FJ3687" s="0"/>
      <c r="FK3687" s="0"/>
      <c r="FL3687" s="0"/>
      <c r="FM3687" s="0"/>
      <c r="FN3687" s="0"/>
      <c r="FO3687" s="0"/>
      <c r="FP3687" s="0"/>
      <c r="FQ3687" s="0"/>
      <c r="FR3687" s="0"/>
      <c r="FS3687" s="0"/>
      <c r="FT3687" s="0"/>
      <c r="FU3687" s="0"/>
      <c r="FV3687" s="0"/>
      <c r="FW3687" s="0"/>
      <c r="FX3687" s="0"/>
      <c r="FY3687" s="0"/>
      <c r="FZ3687" s="0"/>
      <c r="GA3687" s="0"/>
      <c r="GB3687" s="0"/>
      <c r="GC3687" s="0"/>
      <c r="GD3687" s="0"/>
      <c r="GE3687" s="0"/>
      <c r="GF3687" s="0"/>
      <c r="GG3687" s="0"/>
      <c r="GH3687" s="0"/>
      <c r="GI3687" s="0"/>
      <c r="GJ3687" s="0"/>
      <c r="GK3687" s="0"/>
      <c r="GL3687" s="0"/>
      <c r="GM3687" s="0"/>
      <c r="GN3687" s="0"/>
      <c r="GO3687" s="0"/>
      <c r="GP3687" s="0"/>
      <c r="GQ3687" s="0"/>
      <c r="GR3687" s="0"/>
      <c r="GS3687" s="0"/>
      <c r="GT3687" s="0"/>
      <c r="GU3687" s="0"/>
      <c r="GV3687" s="0"/>
      <c r="GW3687" s="0"/>
      <c r="GX3687" s="0"/>
      <c r="GY3687" s="0"/>
      <c r="GZ3687" s="0"/>
      <c r="HA3687" s="0"/>
      <c r="HB3687" s="0"/>
      <c r="HC3687" s="0"/>
      <c r="HD3687" s="0"/>
      <c r="HE3687" s="0"/>
      <c r="HF3687" s="0"/>
      <c r="HG3687" s="0"/>
      <c r="HH3687" s="0"/>
      <c r="HI3687" s="0"/>
      <c r="HJ3687" s="0"/>
      <c r="HK3687" s="0"/>
      <c r="HL3687" s="0"/>
      <c r="HM3687" s="0"/>
      <c r="HN3687" s="0"/>
      <c r="HO3687" s="0"/>
      <c r="HP3687" s="0"/>
      <c r="HQ3687" s="0"/>
      <c r="HR3687" s="0"/>
      <c r="HS3687" s="0"/>
      <c r="HT3687" s="0"/>
      <c r="HU3687" s="0"/>
      <c r="HV3687" s="0"/>
      <c r="HW3687" s="0"/>
      <c r="HX3687" s="0"/>
      <c r="HY3687" s="0"/>
      <c r="HZ3687" s="0"/>
      <c r="IA3687" s="0"/>
      <c r="IB3687" s="0"/>
      <c r="IC3687" s="0"/>
      <c r="ID3687" s="0"/>
      <c r="IE3687" s="0"/>
      <c r="IF3687" s="0"/>
      <c r="IG3687" s="0"/>
      <c r="IH3687" s="0"/>
      <c r="II3687" s="0"/>
      <c r="IJ3687" s="0"/>
      <c r="IK3687" s="0"/>
      <c r="IL3687" s="0"/>
      <c r="IM3687" s="0"/>
      <c r="IN3687" s="0"/>
      <c r="IO3687" s="0"/>
      <c r="IP3687" s="0"/>
      <c r="IQ3687" s="0"/>
      <c r="IR3687" s="0"/>
      <c r="IS3687" s="0"/>
      <c r="IT3687" s="0"/>
      <c r="IU3687" s="0"/>
      <c r="IV3687" s="0"/>
      <c r="IW3687" s="0"/>
      <c r="IX3687" s="0"/>
      <c r="IY3687" s="0"/>
      <c r="IZ3687" s="0"/>
      <c r="AMH3687" s="13"/>
    </row>
    <row r="3688" customFormat="false" ht="13.8" hidden="false" customHeight="false" outlineLevel="0" collapsed="false">
      <c r="A3688" s="27" t="n">
        <v>40703029</v>
      </c>
      <c r="B3688" s="28" t="s">
        <v>3718</v>
      </c>
      <c r="C3688" s="29"/>
      <c r="D3688" s="29"/>
      <c r="E3688" s="27" t="s">
        <v>15</v>
      </c>
      <c r="F3688" s="19" t="n">
        <f aca="false">IF(C3688="",VLOOKUP(E3688,'PORTE E UCO'!$A$5:$D$46,4,0),VLOOKUP(E3688,'PORTE E UCO'!$A$5:$D$46,4,0)*C3688)</f>
        <v>93.13473</v>
      </c>
      <c r="G3688" s="30" t="n">
        <v>12.617</v>
      </c>
      <c r="H3688" s="21" t="n">
        <f aca="false">G3688*$R$2</f>
        <v>248.222214944</v>
      </c>
      <c r="I3688" s="27" t="n">
        <v>0</v>
      </c>
      <c r="J3688" s="22" t="str">
        <f aca="false">IF(I3688&gt;=1,F3688*$J$2,"")</f>
        <v/>
      </c>
      <c r="K3688" s="22" t="str">
        <f aca="false">IF(I3688&gt;=2,F3688*$K$2,"")</f>
        <v/>
      </c>
      <c r="L3688" s="22" t="str">
        <f aca="false">IF(I3688&gt;=3,F3688*$L$2,"")</f>
        <v/>
      </c>
      <c r="M3688" s="22" t="str">
        <f aca="false">IF(I3688&gt;=4,F3688*$M$2,"")</f>
        <v/>
      </c>
      <c r="N3688" s="27" t="n">
        <v>0</v>
      </c>
      <c r="O3688" s="27" t="n">
        <v>0</v>
      </c>
      <c r="P3688" s="31" t="n">
        <v>0.19</v>
      </c>
      <c r="Q3688" s="64" t="n">
        <f aca="false">P3688*($Q$2)</f>
        <v>5.1338</v>
      </c>
      <c r="R3688" s="38"/>
      <c r="S3688" s="25" t="n">
        <f aca="false">SUM(F3688,H3688,J3688,K3688,L3688,M3688)</f>
        <v>341.356944944</v>
      </c>
      <c r="T3688" s="25" t="n">
        <f aca="false">SUM(F3688,H3688,J3688,K3688,L3688,M3688,Q3688)</f>
        <v>346.490744944</v>
      </c>
      <c r="U3688" s="0"/>
      <c r="V3688" s="0"/>
      <c r="W3688" s="0"/>
      <c r="X3688" s="0"/>
      <c r="Y3688" s="0"/>
      <c r="Z3688" s="0"/>
      <c r="AA3688" s="0"/>
      <c r="AB3688" s="0"/>
      <c r="AC3688" s="0"/>
      <c r="AD3688" s="0"/>
      <c r="AE3688" s="0"/>
      <c r="AF3688" s="0"/>
      <c r="AG3688" s="0"/>
      <c r="AH3688" s="0"/>
      <c r="AI3688" s="0"/>
      <c r="AJ3688" s="0"/>
      <c r="AK3688" s="0"/>
      <c r="AL3688" s="0"/>
      <c r="AM3688" s="0"/>
      <c r="AN3688" s="0"/>
      <c r="AO3688" s="0"/>
      <c r="AP3688" s="0"/>
      <c r="AQ3688" s="0"/>
      <c r="AR3688" s="0"/>
      <c r="AS3688" s="0"/>
      <c r="AT3688" s="0"/>
      <c r="AU3688" s="0"/>
      <c r="AV3688" s="0"/>
      <c r="AW3688" s="0"/>
      <c r="AX3688" s="0"/>
      <c r="AY3688" s="0"/>
      <c r="AZ3688" s="0"/>
      <c r="BA3688" s="0"/>
      <c r="BB3688" s="0"/>
      <c r="BC3688" s="0"/>
      <c r="BD3688" s="0"/>
      <c r="BE3688" s="0"/>
      <c r="BF3688" s="0"/>
      <c r="BG3688" s="0"/>
      <c r="BH3688" s="0"/>
      <c r="BI3688" s="0"/>
      <c r="BJ3688" s="0"/>
      <c r="BK3688" s="0"/>
      <c r="BL3688" s="0"/>
      <c r="BM3688" s="0"/>
      <c r="BN3688" s="0"/>
      <c r="BO3688" s="0"/>
      <c r="BP3688" s="0"/>
      <c r="BQ3688" s="0"/>
      <c r="BR3688" s="0"/>
      <c r="BS3688" s="0"/>
      <c r="BT3688" s="0"/>
      <c r="BU3688" s="0"/>
      <c r="BV3688" s="0"/>
      <c r="BW3688" s="0"/>
      <c r="BX3688" s="0"/>
      <c r="BY3688" s="0"/>
      <c r="BZ3688" s="0"/>
      <c r="CA3688" s="0"/>
      <c r="CB3688" s="0"/>
      <c r="CC3688" s="0"/>
      <c r="CD3688" s="0"/>
      <c r="CE3688" s="0"/>
      <c r="CF3688" s="0"/>
      <c r="CG3688" s="0"/>
      <c r="CH3688" s="0"/>
      <c r="CI3688" s="0"/>
      <c r="CJ3688" s="0"/>
      <c r="CK3688" s="0"/>
      <c r="CL3688" s="0"/>
      <c r="CM3688" s="0"/>
      <c r="CN3688" s="0"/>
      <c r="CO3688" s="0"/>
      <c r="CP3688" s="0"/>
      <c r="CQ3688" s="0"/>
      <c r="CR3688" s="0"/>
      <c r="CS3688" s="0"/>
      <c r="CT3688" s="0"/>
      <c r="CU3688" s="0"/>
      <c r="CV3688" s="0"/>
      <c r="CW3688" s="0"/>
      <c r="CX3688" s="0"/>
      <c r="CY3688" s="0"/>
      <c r="CZ3688" s="0"/>
      <c r="DA3688" s="0"/>
      <c r="DB3688" s="0"/>
      <c r="DC3688" s="0"/>
      <c r="DD3688" s="0"/>
      <c r="DE3688" s="0"/>
      <c r="DF3688" s="0"/>
      <c r="DG3688" s="0"/>
      <c r="DH3688" s="0"/>
      <c r="DI3688" s="0"/>
      <c r="DJ3688" s="0"/>
      <c r="DK3688" s="0"/>
      <c r="DL3688" s="0"/>
      <c r="DM3688" s="0"/>
      <c r="DN3688" s="0"/>
      <c r="DO3688" s="0"/>
      <c r="DP3688" s="0"/>
      <c r="DQ3688" s="0"/>
      <c r="DR3688" s="0"/>
      <c r="DS3688" s="0"/>
      <c r="DT3688" s="0"/>
      <c r="DU3688" s="0"/>
      <c r="DV3688" s="0"/>
      <c r="DW3688" s="0"/>
      <c r="DX3688" s="0"/>
      <c r="DY3688" s="0"/>
      <c r="DZ3688" s="0"/>
      <c r="EA3688" s="0"/>
      <c r="EB3688" s="0"/>
      <c r="EC3688" s="0"/>
      <c r="ED3688" s="0"/>
      <c r="EE3688" s="0"/>
      <c r="EF3688" s="0"/>
      <c r="EG3688" s="0"/>
      <c r="EH3688" s="0"/>
      <c r="EI3688" s="0"/>
      <c r="EJ3688" s="0"/>
      <c r="EK3688" s="0"/>
      <c r="EL3688" s="0"/>
      <c r="EM3688" s="0"/>
      <c r="EN3688" s="0"/>
      <c r="EO3688" s="0"/>
      <c r="EP3688" s="0"/>
      <c r="EQ3688" s="0"/>
      <c r="ER3688" s="0"/>
      <c r="ES3688" s="0"/>
      <c r="ET3688" s="0"/>
      <c r="EU3688" s="0"/>
      <c r="EV3688" s="0"/>
      <c r="EW3688" s="0"/>
      <c r="EX3688" s="0"/>
      <c r="EY3688" s="0"/>
      <c r="EZ3688" s="0"/>
      <c r="FA3688" s="0"/>
      <c r="FB3688" s="0"/>
      <c r="FC3688" s="0"/>
      <c r="FD3688" s="0"/>
      <c r="FE3688" s="0"/>
      <c r="FF3688" s="0"/>
      <c r="FG3688" s="0"/>
      <c r="FH3688" s="0"/>
      <c r="FI3688" s="0"/>
      <c r="FJ3688" s="0"/>
      <c r="FK3688" s="0"/>
      <c r="FL3688" s="0"/>
      <c r="FM3688" s="0"/>
      <c r="FN3688" s="0"/>
      <c r="FO3688" s="0"/>
      <c r="FP3688" s="0"/>
      <c r="FQ3688" s="0"/>
      <c r="FR3688" s="0"/>
      <c r="FS3688" s="0"/>
      <c r="FT3688" s="0"/>
      <c r="FU3688" s="0"/>
      <c r="FV3688" s="0"/>
      <c r="FW3688" s="0"/>
      <c r="FX3688" s="0"/>
      <c r="FY3688" s="0"/>
      <c r="FZ3688" s="0"/>
      <c r="GA3688" s="0"/>
      <c r="GB3688" s="0"/>
      <c r="GC3688" s="0"/>
      <c r="GD3688" s="0"/>
      <c r="GE3688" s="0"/>
      <c r="GF3688" s="0"/>
      <c r="GG3688" s="0"/>
      <c r="GH3688" s="0"/>
      <c r="GI3688" s="0"/>
      <c r="GJ3688" s="0"/>
      <c r="GK3688" s="0"/>
      <c r="GL3688" s="0"/>
      <c r="GM3688" s="0"/>
      <c r="GN3688" s="0"/>
      <c r="GO3688" s="0"/>
      <c r="GP3688" s="0"/>
      <c r="GQ3688" s="0"/>
      <c r="GR3688" s="0"/>
      <c r="GS3688" s="0"/>
      <c r="GT3688" s="0"/>
      <c r="GU3688" s="0"/>
      <c r="GV3688" s="0"/>
      <c r="GW3688" s="0"/>
      <c r="GX3688" s="0"/>
      <c r="GY3688" s="0"/>
      <c r="GZ3688" s="0"/>
      <c r="HA3688" s="0"/>
      <c r="HB3688" s="0"/>
      <c r="HC3688" s="0"/>
      <c r="HD3688" s="0"/>
      <c r="HE3688" s="0"/>
      <c r="HF3688" s="0"/>
      <c r="HG3688" s="0"/>
      <c r="HH3688" s="0"/>
      <c r="HI3688" s="0"/>
      <c r="HJ3688" s="0"/>
      <c r="HK3688" s="0"/>
      <c r="HL3688" s="0"/>
      <c r="HM3688" s="0"/>
      <c r="HN3688" s="0"/>
      <c r="HO3688" s="0"/>
      <c r="HP3688" s="0"/>
      <c r="HQ3688" s="0"/>
      <c r="HR3688" s="0"/>
      <c r="HS3688" s="0"/>
      <c r="HT3688" s="0"/>
      <c r="HU3688" s="0"/>
      <c r="HV3688" s="0"/>
      <c r="HW3688" s="0"/>
      <c r="HX3688" s="0"/>
      <c r="HY3688" s="0"/>
      <c r="HZ3688" s="0"/>
      <c r="IA3688" s="0"/>
      <c r="IB3688" s="0"/>
      <c r="IC3688" s="0"/>
      <c r="ID3688" s="0"/>
      <c r="IE3688" s="0"/>
      <c r="IF3688" s="0"/>
      <c r="IG3688" s="0"/>
      <c r="IH3688" s="0"/>
      <c r="II3688" s="0"/>
      <c r="IJ3688" s="0"/>
      <c r="IK3688" s="0"/>
      <c r="IL3688" s="0"/>
      <c r="IM3688" s="0"/>
      <c r="IN3688" s="0"/>
      <c r="IO3688" s="0"/>
      <c r="IP3688" s="0"/>
      <c r="IQ3688" s="0"/>
      <c r="IR3688" s="0"/>
      <c r="IS3688" s="0"/>
      <c r="IT3688" s="0"/>
      <c r="IU3688" s="0"/>
      <c r="IV3688" s="0"/>
      <c r="IW3688" s="0"/>
      <c r="IX3688" s="0"/>
      <c r="IY3688" s="0"/>
      <c r="IZ3688" s="0"/>
      <c r="AMH3688" s="13"/>
    </row>
    <row r="3689" customFormat="false" ht="13.8" hidden="false" customHeight="false" outlineLevel="0" collapsed="false">
      <c r="A3689" s="16" t="n">
        <v>40703037</v>
      </c>
      <c r="B3689" s="17" t="s">
        <v>3719</v>
      </c>
      <c r="C3689" s="18"/>
      <c r="D3689" s="18"/>
      <c r="E3689" s="16" t="s">
        <v>15</v>
      </c>
      <c r="F3689" s="19" t="n">
        <f aca="false">IF(C3689="",VLOOKUP(E3689,'PORTE E UCO'!$A$5:$D$46,4,0),VLOOKUP(E3689,'PORTE E UCO'!$A$5:$D$46,4,0)*C3689)</f>
        <v>93.13473</v>
      </c>
      <c r="G3689" s="20" t="n">
        <v>8.927</v>
      </c>
      <c r="H3689" s="21" t="n">
        <f aca="false">G3689*$R$2</f>
        <v>175.626512864</v>
      </c>
      <c r="I3689" s="16" t="n">
        <v>0</v>
      </c>
      <c r="J3689" s="22" t="str">
        <f aca="false">IF(I3689&gt;=1,F3689*$J$2,"")</f>
        <v/>
      </c>
      <c r="K3689" s="22" t="str">
        <f aca="false">IF(I3689&gt;=2,F3689*$K$2,"")</f>
        <v/>
      </c>
      <c r="L3689" s="22" t="str">
        <f aca="false">IF(I3689&gt;=3,F3689*$L$2,"")</f>
        <v/>
      </c>
      <c r="M3689" s="22" t="str">
        <f aca="false">IF(I3689&gt;=4,F3689*$M$2,"")</f>
        <v/>
      </c>
      <c r="N3689" s="16" t="n">
        <v>0</v>
      </c>
      <c r="O3689" s="16" t="n">
        <v>0</v>
      </c>
      <c r="P3689" s="23" t="n">
        <v>0.19</v>
      </c>
      <c r="Q3689" s="64" t="n">
        <f aca="false">P3689*($Q$2)</f>
        <v>5.1338</v>
      </c>
      <c r="R3689" s="38"/>
      <c r="S3689" s="25" t="n">
        <f aca="false">SUM(F3689,H3689,J3689,K3689,L3689,M3689)</f>
        <v>268.761242864</v>
      </c>
      <c r="T3689" s="25" t="n">
        <f aca="false">SUM(F3689,H3689,J3689,K3689,L3689,M3689,Q3689)</f>
        <v>273.895042864</v>
      </c>
      <c r="U3689" s="0"/>
      <c r="V3689" s="0"/>
      <c r="W3689" s="0"/>
      <c r="X3689" s="0"/>
      <c r="Y3689" s="0"/>
      <c r="Z3689" s="0"/>
      <c r="AA3689" s="0"/>
      <c r="AB3689" s="0"/>
      <c r="AC3689" s="0"/>
      <c r="AD3689" s="0"/>
      <c r="AE3689" s="0"/>
      <c r="AF3689" s="0"/>
      <c r="AG3689" s="0"/>
      <c r="AH3689" s="0"/>
      <c r="AI3689" s="0"/>
      <c r="AJ3689" s="0"/>
      <c r="AK3689" s="0"/>
      <c r="AL3689" s="0"/>
      <c r="AM3689" s="0"/>
      <c r="AN3689" s="0"/>
      <c r="AO3689" s="0"/>
      <c r="AP3689" s="0"/>
      <c r="AQ3689" s="0"/>
      <c r="AR3689" s="0"/>
      <c r="AS3689" s="0"/>
      <c r="AT3689" s="0"/>
      <c r="AU3689" s="0"/>
      <c r="AV3689" s="0"/>
      <c r="AW3689" s="0"/>
      <c r="AX3689" s="0"/>
      <c r="AY3689" s="0"/>
      <c r="AZ3689" s="0"/>
      <c r="BA3689" s="0"/>
      <c r="BB3689" s="0"/>
      <c r="BC3689" s="0"/>
      <c r="BD3689" s="0"/>
      <c r="BE3689" s="0"/>
      <c r="BF3689" s="0"/>
      <c r="BG3689" s="0"/>
      <c r="BH3689" s="0"/>
      <c r="BI3689" s="0"/>
      <c r="BJ3689" s="0"/>
      <c r="BK3689" s="0"/>
      <c r="BL3689" s="0"/>
      <c r="BM3689" s="0"/>
      <c r="BN3689" s="0"/>
      <c r="BO3689" s="0"/>
      <c r="BP3689" s="0"/>
      <c r="BQ3689" s="0"/>
      <c r="BR3689" s="0"/>
      <c r="BS3689" s="0"/>
      <c r="BT3689" s="0"/>
      <c r="BU3689" s="0"/>
      <c r="BV3689" s="0"/>
      <c r="BW3689" s="0"/>
      <c r="BX3689" s="0"/>
      <c r="BY3689" s="0"/>
      <c r="BZ3689" s="0"/>
      <c r="CA3689" s="0"/>
      <c r="CB3689" s="0"/>
      <c r="CC3689" s="0"/>
      <c r="CD3689" s="0"/>
      <c r="CE3689" s="0"/>
      <c r="CF3689" s="0"/>
      <c r="CG3689" s="0"/>
      <c r="CH3689" s="0"/>
      <c r="CI3689" s="0"/>
      <c r="CJ3689" s="0"/>
      <c r="CK3689" s="0"/>
      <c r="CL3689" s="0"/>
      <c r="CM3689" s="0"/>
      <c r="CN3689" s="0"/>
      <c r="CO3689" s="0"/>
      <c r="CP3689" s="0"/>
      <c r="CQ3689" s="0"/>
      <c r="CR3689" s="0"/>
      <c r="CS3689" s="0"/>
      <c r="CT3689" s="0"/>
      <c r="CU3689" s="0"/>
      <c r="CV3689" s="0"/>
      <c r="CW3689" s="0"/>
      <c r="CX3689" s="0"/>
      <c r="CY3689" s="0"/>
      <c r="CZ3689" s="0"/>
      <c r="DA3689" s="0"/>
      <c r="DB3689" s="0"/>
      <c r="DC3689" s="0"/>
      <c r="DD3689" s="0"/>
      <c r="DE3689" s="0"/>
      <c r="DF3689" s="0"/>
      <c r="DG3689" s="0"/>
      <c r="DH3689" s="0"/>
      <c r="DI3689" s="0"/>
      <c r="DJ3689" s="0"/>
      <c r="DK3689" s="0"/>
      <c r="DL3689" s="0"/>
      <c r="DM3689" s="0"/>
      <c r="DN3689" s="0"/>
      <c r="DO3689" s="0"/>
      <c r="DP3689" s="0"/>
      <c r="DQ3689" s="0"/>
      <c r="DR3689" s="0"/>
      <c r="DS3689" s="0"/>
      <c r="DT3689" s="0"/>
      <c r="DU3689" s="0"/>
      <c r="DV3689" s="0"/>
      <c r="DW3689" s="0"/>
      <c r="DX3689" s="0"/>
      <c r="DY3689" s="0"/>
      <c r="DZ3689" s="0"/>
      <c r="EA3689" s="0"/>
      <c r="EB3689" s="0"/>
      <c r="EC3689" s="0"/>
      <c r="ED3689" s="0"/>
      <c r="EE3689" s="0"/>
      <c r="EF3689" s="0"/>
      <c r="EG3689" s="0"/>
      <c r="EH3689" s="0"/>
      <c r="EI3689" s="0"/>
      <c r="EJ3689" s="0"/>
      <c r="EK3689" s="0"/>
      <c r="EL3689" s="0"/>
      <c r="EM3689" s="0"/>
      <c r="EN3689" s="0"/>
      <c r="EO3689" s="0"/>
      <c r="EP3689" s="0"/>
      <c r="EQ3689" s="0"/>
      <c r="ER3689" s="0"/>
      <c r="ES3689" s="0"/>
      <c r="ET3689" s="0"/>
      <c r="EU3689" s="0"/>
      <c r="EV3689" s="0"/>
      <c r="EW3689" s="0"/>
      <c r="EX3689" s="0"/>
      <c r="EY3689" s="0"/>
      <c r="EZ3689" s="0"/>
      <c r="FA3689" s="0"/>
      <c r="FB3689" s="0"/>
      <c r="FC3689" s="0"/>
      <c r="FD3689" s="0"/>
      <c r="FE3689" s="0"/>
      <c r="FF3689" s="0"/>
      <c r="FG3689" s="0"/>
      <c r="FH3689" s="0"/>
      <c r="FI3689" s="0"/>
      <c r="FJ3689" s="0"/>
      <c r="FK3689" s="0"/>
      <c r="FL3689" s="0"/>
      <c r="FM3689" s="0"/>
      <c r="FN3689" s="0"/>
      <c r="FO3689" s="0"/>
      <c r="FP3689" s="0"/>
      <c r="FQ3689" s="0"/>
      <c r="FR3689" s="0"/>
      <c r="FS3689" s="0"/>
      <c r="FT3689" s="0"/>
      <c r="FU3689" s="0"/>
      <c r="FV3689" s="0"/>
      <c r="FW3689" s="0"/>
      <c r="FX3689" s="0"/>
      <c r="FY3689" s="0"/>
      <c r="FZ3689" s="0"/>
      <c r="GA3689" s="0"/>
      <c r="GB3689" s="0"/>
      <c r="GC3689" s="0"/>
      <c r="GD3689" s="0"/>
      <c r="GE3689" s="0"/>
      <c r="GF3689" s="0"/>
      <c r="GG3689" s="0"/>
      <c r="GH3689" s="0"/>
      <c r="GI3689" s="0"/>
      <c r="GJ3689" s="0"/>
      <c r="GK3689" s="0"/>
      <c r="GL3689" s="0"/>
      <c r="GM3689" s="0"/>
      <c r="GN3689" s="0"/>
      <c r="GO3689" s="0"/>
      <c r="GP3689" s="0"/>
      <c r="GQ3689" s="0"/>
      <c r="GR3689" s="0"/>
      <c r="GS3689" s="0"/>
      <c r="GT3689" s="0"/>
      <c r="GU3689" s="0"/>
      <c r="GV3689" s="0"/>
      <c r="GW3689" s="0"/>
      <c r="GX3689" s="0"/>
      <c r="GY3689" s="0"/>
      <c r="GZ3689" s="0"/>
      <c r="HA3689" s="0"/>
      <c r="HB3689" s="0"/>
      <c r="HC3689" s="0"/>
      <c r="HD3689" s="0"/>
      <c r="HE3689" s="0"/>
      <c r="HF3689" s="0"/>
      <c r="HG3689" s="0"/>
      <c r="HH3689" s="0"/>
      <c r="HI3689" s="0"/>
      <c r="HJ3689" s="0"/>
      <c r="HK3689" s="0"/>
      <c r="HL3689" s="0"/>
      <c r="HM3689" s="0"/>
      <c r="HN3689" s="0"/>
      <c r="HO3689" s="0"/>
      <c r="HP3689" s="0"/>
      <c r="HQ3689" s="0"/>
      <c r="HR3689" s="0"/>
      <c r="HS3689" s="0"/>
      <c r="HT3689" s="0"/>
      <c r="HU3689" s="0"/>
      <c r="HV3689" s="0"/>
      <c r="HW3689" s="0"/>
      <c r="HX3689" s="0"/>
      <c r="HY3689" s="0"/>
      <c r="HZ3689" s="0"/>
      <c r="IA3689" s="0"/>
      <c r="IB3689" s="0"/>
      <c r="IC3689" s="0"/>
      <c r="ID3689" s="0"/>
      <c r="IE3689" s="0"/>
      <c r="IF3689" s="0"/>
      <c r="IG3689" s="0"/>
      <c r="IH3689" s="0"/>
      <c r="II3689" s="0"/>
      <c r="IJ3689" s="0"/>
      <c r="IK3689" s="0"/>
      <c r="IL3689" s="0"/>
      <c r="IM3689" s="0"/>
      <c r="IN3689" s="0"/>
      <c r="IO3689" s="0"/>
      <c r="IP3689" s="0"/>
      <c r="IQ3689" s="0"/>
      <c r="IR3689" s="0"/>
      <c r="IS3689" s="0"/>
      <c r="IT3689" s="0"/>
      <c r="IU3689" s="0"/>
      <c r="IV3689" s="0"/>
      <c r="IW3689" s="0"/>
      <c r="IX3689" s="0"/>
      <c r="IY3689" s="0"/>
      <c r="IZ3689" s="0"/>
      <c r="AMH3689" s="13"/>
    </row>
    <row r="3690" customFormat="false" ht="13.8" hidden="false" customHeight="false" outlineLevel="0" collapsed="false">
      <c r="A3690" s="27" t="n">
        <v>40703045</v>
      </c>
      <c r="B3690" s="28" t="s">
        <v>3720</v>
      </c>
      <c r="C3690" s="29"/>
      <c r="D3690" s="29"/>
      <c r="E3690" s="27" t="s">
        <v>15</v>
      </c>
      <c r="F3690" s="19" t="n">
        <f aca="false">IF(C3690="",VLOOKUP(E3690,'PORTE E UCO'!$A$5:$D$46,4,0),VLOOKUP(E3690,'PORTE E UCO'!$A$5:$D$46,4,0)*C3690)</f>
        <v>93.13473</v>
      </c>
      <c r="G3690" s="30" t="n">
        <v>24.663</v>
      </c>
      <c r="H3690" s="21" t="n">
        <f aca="false">G3690*$R$2</f>
        <v>485.210786016</v>
      </c>
      <c r="I3690" s="27" t="n">
        <v>0</v>
      </c>
      <c r="J3690" s="22" t="str">
        <f aca="false">IF(I3690&gt;=1,F3690*$J$2,"")</f>
        <v/>
      </c>
      <c r="K3690" s="22" t="str">
        <f aca="false">IF(I3690&gt;=2,F3690*$K$2,"")</f>
        <v/>
      </c>
      <c r="L3690" s="22" t="str">
        <f aca="false">IF(I3690&gt;=3,F3690*$L$2,"")</f>
        <v/>
      </c>
      <c r="M3690" s="22" t="str">
        <f aca="false">IF(I3690&gt;=4,F3690*$M$2,"")</f>
        <v/>
      </c>
      <c r="N3690" s="27" t="n">
        <v>0</v>
      </c>
      <c r="O3690" s="27" t="n">
        <v>0</v>
      </c>
      <c r="P3690" s="31" t="n">
        <v>0.57</v>
      </c>
      <c r="Q3690" s="64" t="n">
        <f aca="false">P3690*($Q$2)</f>
        <v>15.4014</v>
      </c>
      <c r="R3690" s="38"/>
      <c r="S3690" s="25" t="n">
        <f aca="false">SUM(F3690,H3690,J3690,K3690,L3690,M3690)</f>
        <v>578.345516016</v>
      </c>
      <c r="T3690" s="25" t="n">
        <f aca="false">SUM(F3690,H3690,J3690,K3690,L3690,M3690,Q3690)</f>
        <v>593.746916016</v>
      </c>
      <c r="U3690" s="0"/>
      <c r="V3690" s="0"/>
      <c r="W3690" s="0"/>
      <c r="X3690" s="0"/>
      <c r="Y3690" s="0"/>
      <c r="Z3690" s="0"/>
      <c r="AA3690" s="0"/>
      <c r="AB3690" s="0"/>
      <c r="AC3690" s="0"/>
      <c r="AD3690" s="0"/>
      <c r="AE3690" s="0"/>
      <c r="AF3690" s="0"/>
      <c r="AG3690" s="0"/>
      <c r="AH3690" s="0"/>
      <c r="AI3690" s="0"/>
      <c r="AJ3690" s="0"/>
      <c r="AK3690" s="0"/>
      <c r="AL3690" s="0"/>
      <c r="AM3690" s="0"/>
      <c r="AN3690" s="0"/>
      <c r="AO3690" s="0"/>
      <c r="AP3690" s="0"/>
      <c r="AQ3690" s="0"/>
      <c r="AR3690" s="0"/>
      <c r="AS3690" s="0"/>
      <c r="AT3690" s="0"/>
      <c r="AU3690" s="0"/>
      <c r="AV3690" s="0"/>
      <c r="AW3690" s="0"/>
      <c r="AX3690" s="0"/>
      <c r="AY3690" s="0"/>
      <c r="AZ3690" s="0"/>
      <c r="BA3690" s="0"/>
      <c r="BB3690" s="0"/>
      <c r="BC3690" s="0"/>
      <c r="BD3690" s="0"/>
      <c r="BE3690" s="0"/>
      <c r="BF3690" s="0"/>
      <c r="BG3690" s="0"/>
      <c r="BH3690" s="0"/>
      <c r="BI3690" s="0"/>
      <c r="BJ3690" s="0"/>
      <c r="BK3690" s="0"/>
      <c r="BL3690" s="0"/>
      <c r="BM3690" s="0"/>
      <c r="BN3690" s="0"/>
      <c r="BO3690" s="0"/>
      <c r="BP3690" s="0"/>
      <c r="BQ3690" s="0"/>
      <c r="BR3690" s="0"/>
      <c r="BS3690" s="0"/>
      <c r="BT3690" s="0"/>
      <c r="BU3690" s="0"/>
      <c r="BV3690" s="0"/>
      <c r="BW3690" s="0"/>
      <c r="BX3690" s="0"/>
      <c r="BY3690" s="0"/>
      <c r="BZ3690" s="0"/>
      <c r="CA3690" s="0"/>
      <c r="CB3690" s="0"/>
      <c r="CC3690" s="0"/>
      <c r="CD3690" s="0"/>
      <c r="CE3690" s="0"/>
      <c r="CF3690" s="0"/>
      <c r="CG3690" s="0"/>
      <c r="CH3690" s="0"/>
      <c r="CI3690" s="0"/>
      <c r="CJ3690" s="0"/>
      <c r="CK3690" s="0"/>
      <c r="CL3690" s="0"/>
      <c r="CM3690" s="0"/>
      <c r="CN3690" s="0"/>
      <c r="CO3690" s="0"/>
      <c r="CP3690" s="0"/>
      <c r="CQ3690" s="0"/>
      <c r="CR3690" s="0"/>
      <c r="CS3690" s="0"/>
      <c r="CT3690" s="0"/>
      <c r="CU3690" s="0"/>
      <c r="CV3690" s="0"/>
      <c r="CW3690" s="0"/>
      <c r="CX3690" s="0"/>
      <c r="CY3690" s="0"/>
      <c r="CZ3690" s="0"/>
      <c r="DA3690" s="0"/>
      <c r="DB3690" s="0"/>
      <c r="DC3690" s="0"/>
      <c r="DD3690" s="0"/>
      <c r="DE3690" s="0"/>
      <c r="DF3690" s="0"/>
      <c r="DG3690" s="0"/>
      <c r="DH3690" s="0"/>
      <c r="DI3690" s="0"/>
      <c r="DJ3690" s="0"/>
      <c r="DK3690" s="0"/>
      <c r="DL3690" s="0"/>
      <c r="DM3690" s="0"/>
      <c r="DN3690" s="0"/>
      <c r="DO3690" s="0"/>
      <c r="DP3690" s="0"/>
      <c r="DQ3690" s="0"/>
      <c r="DR3690" s="0"/>
      <c r="DS3690" s="0"/>
      <c r="DT3690" s="0"/>
      <c r="DU3690" s="0"/>
      <c r="DV3690" s="0"/>
      <c r="DW3690" s="0"/>
      <c r="DX3690" s="0"/>
      <c r="DY3690" s="0"/>
      <c r="DZ3690" s="0"/>
      <c r="EA3690" s="0"/>
      <c r="EB3690" s="0"/>
      <c r="EC3690" s="0"/>
      <c r="ED3690" s="0"/>
      <c r="EE3690" s="0"/>
      <c r="EF3690" s="0"/>
      <c r="EG3690" s="0"/>
      <c r="EH3690" s="0"/>
      <c r="EI3690" s="0"/>
      <c r="EJ3690" s="0"/>
      <c r="EK3690" s="0"/>
      <c r="EL3690" s="0"/>
      <c r="EM3690" s="0"/>
      <c r="EN3690" s="0"/>
      <c r="EO3690" s="0"/>
      <c r="EP3690" s="0"/>
      <c r="EQ3690" s="0"/>
      <c r="ER3690" s="0"/>
      <c r="ES3690" s="0"/>
      <c r="ET3690" s="0"/>
      <c r="EU3690" s="0"/>
      <c r="EV3690" s="0"/>
      <c r="EW3690" s="0"/>
      <c r="EX3690" s="0"/>
      <c r="EY3690" s="0"/>
      <c r="EZ3690" s="0"/>
      <c r="FA3690" s="0"/>
      <c r="FB3690" s="0"/>
      <c r="FC3690" s="0"/>
      <c r="FD3690" s="0"/>
      <c r="FE3690" s="0"/>
      <c r="FF3690" s="0"/>
      <c r="FG3690" s="0"/>
      <c r="FH3690" s="0"/>
      <c r="FI3690" s="0"/>
      <c r="FJ3690" s="0"/>
      <c r="FK3690" s="0"/>
      <c r="FL3690" s="0"/>
      <c r="FM3690" s="0"/>
      <c r="FN3690" s="0"/>
      <c r="FO3690" s="0"/>
      <c r="FP3690" s="0"/>
      <c r="FQ3690" s="0"/>
      <c r="FR3690" s="0"/>
      <c r="FS3690" s="0"/>
      <c r="FT3690" s="0"/>
      <c r="FU3690" s="0"/>
      <c r="FV3690" s="0"/>
      <c r="FW3690" s="0"/>
      <c r="FX3690" s="0"/>
      <c r="FY3690" s="0"/>
      <c r="FZ3690" s="0"/>
      <c r="GA3690" s="0"/>
      <c r="GB3690" s="0"/>
      <c r="GC3690" s="0"/>
      <c r="GD3690" s="0"/>
      <c r="GE3690" s="0"/>
      <c r="GF3690" s="0"/>
      <c r="GG3690" s="0"/>
      <c r="GH3690" s="0"/>
      <c r="GI3690" s="0"/>
      <c r="GJ3690" s="0"/>
      <c r="GK3690" s="0"/>
      <c r="GL3690" s="0"/>
      <c r="GM3690" s="0"/>
      <c r="GN3690" s="0"/>
      <c r="GO3690" s="0"/>
      <c r="GP3690" s="0"/>
      <c r="GQ3690" s="0"/>
      <c r="GR3690" s="0"/>
      <c r="GS3690" s="0"/>
      <c r="GT3690" s="0"/>
      <c r="GU3690" s="0"/>
      <c r="GV3690" s="0"/>
      <c r="GW3690" s="0"/>
      <c r="GX3690" s="0"/>
      <c r="GY3690" s="0"/>
      <c r="GZ3690" s="0"/>
      <c r="HA3690" s="0"/>
      <c r="HB3690" s="0"/>
      <c r="HC3690" s="0"/>
      <c r="HD3690" s="0"/>
      <c r="HE3690" s="0"/>
      <c r="HF3690" s="0"/>
      <c r="HG3690" s="0"/>
      <c r="HH3690" s="0"/>
      <c r="HI3690" s="0"/>
      <c r="HJ3690" s="0"/>
      <c r="HK3690" s="0"/>
      <c r="HL3690" s="0"/>
      <c r="HM3690" s="0"/>
      <c r="HN3690" s="0"/>
      <c r="HO3690" s="0"/>
      <c r="HP3690" s="0"/>
      <c r="HQ3690" s="0"/>
      <c r="HR3690" s="0"/>
      <c r="HS3690" s="0"/>
      <c r="HT3690" s="0"/>
      <c r="HU3690" s="0"/>
      <c r="HV3690" s="0"/>
      <c r="HW3690" s="0"/>
      <c r="HX3690" s="0"/>
      <c r="HY3690" s="0"/>
      <c r="HZ3690" s="0"/>
      <c r="IA3690" s="0"/>
      <c r="IB3690" s="0"/>
      <c r="IC3690" s="0"/>
      <c r="ID3690" s="0"/>
      <c r="IE3690" s="0"/>
      <c r="IF3690" s="0"/>
      <c r="IG3690" s="0"/>
      <c r="IH3690" s="0"/>
      <c r="II3690" s="0"/>
      <c r="IJ3690" s="0"/>
      <c r="IK3690" s="0"/>
      <c r="IL3690" s="0"/>
      <c r="IM3690" s="0"/>
      <c r="IN3690" s="0"/>
      <c r="IO3690" s="0"/>
      <c r="IP3690" s="0"/>
      <c r="IQ3690" s="0"/>
      <c r="IR3690" s="0"/>
      <c r="IS3690" s="0"/>
      <c r="IT3690" s="0"/>
      <c r="IU3690" s="0"/>
      <c r="IV3690" s="0"/>
      <c r="IW3690" s="0"/>
      <c r="IX3690" s="0"/>
      <c r="IY3690" s="0"/>
      <c r="IZ3690" s="0"/>
      <c r="AMH3690" s="13"/>
    </row>
    <row r="3691" customFormat="false" ht="13.8" hidden="false" customHeight="false" outlineLevel="0" collapsed="false">
      <c r="A3691" s="16" t="n">
        <v>40703053</v>
      </c>
      <c r="B3691" s="17" t="s">
        <v>3721</v>
      </c>
      <c r="C3691" s="18"/>
      <c r="D3691" s="18"/>
      <c r="E3691" s="16" t="s">
        <v>17</v>
      </c>
      <c r="F3691" s="19" t="n">
        <f aca="false">IF(C3691="",VLOOKUP(E3691,'PORTE E UCO'!$A$5:$D$46,4,0),VLOOKUP(E3691,'PORTE E UCO'!$A$5:$D$46,4,0)*C3691)</f>
        <v>150.60084</v>
      </c>
      <c r="G3691" s="20" t="n">
        <v>37.466</v>
      </c>
      <c r="H3691" s="21" t="n">
        <f aca="false">G3691*$R$2</f>
        <v>737.092296512</v>
      </c>
      <c r="I3691" s="16" t="n">
        <v>0</v>
      </c>
      <c r="J3691" s="22" t="str">
        <f aca="false">IF(I3691&gt;=1,F3691*$J$2,"")</f>
        <v/>
      </c>
      <c r="K3691" s="22" t="str">
        <f aca="false">IF(I3691&gt;=2,F3691*$K$2,"")</f>
        <v/>
      </c>
      <c r="L3691" s="22" t="str">
        <f aca="false">IF(I3691&gt;=3,F3691*$L$2,"")</f>
        <v/>
      </c>
      <c r="M3691" s="22" t="str">
        <f aca="false">IF(I3691&gt;=4,F3691*$M$2,"")</f>
        <v/>
      </c>
      <c r="N3691" s="16" t="n">
        <v>0</v>
      </c>
      <c r="O3691" s="16" t="n">
        <v>0</v>
      </c>
      <c r="P3691" s="23" t="n">
        <v>0.95</v>
      </c>
      <c r="Q3691" s="64" t="n">
        <f aca="false">P3691*($Q$2)</f>
        <v>25.669</v>
      </c>
      <c r="R3691" s="38"/>
      <c r="S3691" s="25" t="n">
        <f aca="false">SUM(F3691,H3691,J3691,K3691,L3691,M3691)</f>
        <v>887.693136512</v>
      </c>
      <c r="T3691" s="25" t="n">
        <f aca="false">SUM(F3691,H3691,J3691,K3691,L3691,M3691,Q3691)</f>
        <v>913.362136512</v>
      </c>
      <c r="U3691" s="0"/>
      <c r="V3691" s="0"/>
      <c r="W3691" s="0"/>
      <c r="X3691" s="0"/>
      <c r="Y3691" s="0"/>
      <c r="Z3691" s="0"/>
      <c r="AA3691" s="0"/>
      <c r="AB3691" s="0"/>
      <c r="AC3691" s="0"/>
      <c r="AD3691" s="0"/>
      <c r="AE3691" s="0"/>
      <c r="AF3691" s="0"/>
      <c r="AG3691" s="0"/>
      <c r="AH3691" s="0"/>
      <c r="AI3691" s="0"/>
      <c r="AJ3691" s="0"/>
      <c r="AK3691" s="0"/>
      <c r="AL3691" s="0"/>
      <c r="AM3691" s="0"/>
      <c r="AN3691" s="0"/>
      <c r="AO3691" s="0"/>
      <c r="AP3691" s="0"/>
      <c r="AQ3691" s="0"/>
      <c r="AR3691" s="0"/>
      <c r="AS3691" s="0"/>
      <c r="AT3691" s="0"/>
      <c r="AU3691" s="0"/>
      <c r="AV3691" s="0"/>
      <c r="AW3691" s="0"/>
      <c r="AX3691" s="0"/>
      <c r="AY3691" s="0"/>
      <c r="AZ3691" s="0"/>
      <c r="BA3691" s="0"/>
      <c r="BB3691" s="0"/>
      <c r="BC3691" s="0"/>
      <c r="BD3691" s="0"/>
      <c r="BE3691" s="0"/>
      <c r="BF3691" s="0"/>
      <c r="BG3691" s="0"/>
      <c r="BH3691" s="0"/>
      <c r="BI3691" s="0"/>
      <c r="BJ3691" s="0"/>
      <c r="BK3691" s="0"/>
      <c r="BL3691" s="0"/>
      <c r="BM3691" s="0"/>
      <c r="BN3691" s="0"/>
      <c r="BO3691" s="0"/>
      <c r="BP3691" s="0"/>
      <c r="BQ3691" s="0"/>
      <c r="BR3691" s="0"/>
      <c r="BS3691" s="0"/>
      <c r="BT3691" s="0"/>
      <c r="BU3691" s="0"/>
      <c r="BV3691" s="0"/>
      <c r="BW3691" s="0"/>
      <c r="BX3691" s="0"/>
      <c r="BY3691" s="0"/>
      <c r="BZ3691" s="0"/>
      <c r="CA3691" s="0"/>
      <c r="CB3691" s="0"/>
      <c r="CC3691" s="0"/>
      <c r="CD3691" s="0"/>
      <c r="CE3691" s="0"/>
      <c r="CF3691" s="0"/>
      <c r="CG3691" s="0"/>
      <c r="CH3691" s="0"/>
      <c r="CI3691" s="0"/>
      <c r="CJ3691" s="0"/>
      <c r="CK3691" s="0"/>
      <c r="CL3691" s="0"/>
      <c r="CM3691" s="0"/>
      <c r="CN3691" s="0"/>
      <c r="CO3691" s="0"/>
      <c r="CP3691" s="0"/>
      <c r="CQ3691" s="0"/>
      <c r="CR3691" s="0"/>
      <c r="CS3691" s="0"/>
      <c r="CT3691" s="0"/>
      <c r="CU3691" s="0"/>
      <c r="CV3691" s="0"/>
      <c r="CW3691" s="0"/>
      <c r="CX3691" s="0"/>
      <c r="CY3691" s="0"/>
      <c r="CZ3691" s="0"/>
      <c r="DA3691" s="0"/>
      <c r="DB3691" s="0"/>
      <c r="DC3691" s="0"/>
      <c r="DD3691" s="0"/>
      <c r="DE3691" s="0"/>
      <c r="DF3691" s="0"/>
      <c r="DG3691" s="0"/>
      <c r="DH3691" s="0"/>
      <c r="DI3691" s="0"/>
      <c r="DJ3691" s="0"/>
      <c r="DK3691" s="0"/>
      <c r="DL3691" s="0"/>
      <c r="DM3691" s="0"/>
      <c r="DN3691" s="0"/>
      <c r="DO3691" s="0"/>
      <c r="DP3691" s="0"/>
      <c r="DQ3691" s="0"/>
      <c r="DR3691" s="0"/>
      <c r="DS3691" s="0"/>
      <c r="DT3691" s="0"/>
      <c r="DU3691" s="0"/>
      <c r="DV3691" s="0"/>
      <c r="DW3691" s="0"/>
      <c r="DX3691" s="0"/>
      <c r="DY3691" s="0"/>
      <c r="DZ3691" s="0"/>
      <c r="EA3691" s="0"/>
      <c r="EB3691" s="0"/>
      <c r="EC3691" s="0"/>
      <c r="ED3691" s="0"/>
      <c r="EE3691" s="0"/>
      <c r="EF3691" s="0"/>
      <c r="EG3691" s="0"/>
      <c r="EH3691" s="0"/>
      <c r="EI3691" s="0"/>
      <c r="EJ3691" s="0"/>
      <c r="EK3691" s="0"/>
      <c r="EL3691" s="0"/>
      <c r="EM3691" s="0"/>
      <c r="EN3691" s="0"/>
      <c r="EO3691" s="0"/>
      <c r="EP3691" s="0"/>
      <c r="EQ3691" s="0"/>
      <c r="ER3691" s="0"/>
      <c r="ES3691" s="0"/>
      <c r="ET3691" s="0"/>
      <c r="EU3691" s="0"/>
      <c r="EV3691" s="0"/>
      <c r="EW3691" s="0"/>
      <c r="EX3691" s="0"/>
      <c r="EY3691" s="0"/>
      <c r="EZ3691" s="0"/>
      <c r="FA3691" s="0"/>
      <c r="FB3691" s="0"/>
      <c r="FC3691" s="0"/>
      <c r="FD3691" s="0"/>
      <c r="FE3691" s="0"/>
      <c r="FF3691" s="0"/>
      <c r="FG3691" s="0"/>
      <c r="FH3691" s="0"/>
      <c r="FI3691" s="0"/>
      <c r="FJ3691" s="0"/>
      <c r="FK3691" s="0"/>
      <c r="FL3691" s="0"/>
      <c r="FM3691" s="0"/>
      <c r="FN3691" s="0"/>
      <c r="FO3691" s="0"/>
      <c r="FP3691" s="0"/>
      <c r="FQ3691" s="0"/>
      <c r="FR3691" s="0"/>
      <c r="FS3691" s="0"/>
      <c r="FT3691" s="0"/>
      <c r="FU3691" s="0"/>
      <c r="FV3691" s="0"/>
      <c r="FW3691" s="0"/>
      <c r="FX3691" s="0"/>
      <c r="FY3691" s="0"/>
      <c r="FZ3691" s="0"/>
      <c r="GA3691" s="0"/>
      <c r="GB3691" s="0"/>
      <c r="GC3691" s="0"/>
      <c r="GD3691" s="0"/>
      <c r="GE3691" s="0"/>
      <c r="GF3691" s="0"/>
      <c r="GG3691" s="0"/>
      <c r="GH3691" s="0"/>
      <c r="GI3691" s="0"/>
      <c r="GJ3691" s="0"/>
      <c r="GK3691" s="0"/>
      <c r="GL3691" s="0"/>
      <c r="GM3691" s="0"/>
      <c r="GN3691" s="0"/>
      <c r="GO3691" s="0"/>
      <c r="GP3691" s="0"/>
      <c r="GQ3691" s="0"/>
      <c r="GR3691" s="0"/>
      <c r="GS3691" s="0"/>
      <c r="GT3691" s="0"/>
      <c r="GU3691" s="0"/>
      <c r="GV3691" s="0"/>
      <c r="GW3691" s="0"/>
      <c r="GX3691" s="0"/>
      <c r="GY3691" s="0"/>
      <c r="GZ3691" s="0"/>
      <c r="HA3691" s="0"/>
      <c r="HB3691" s="0"/>
      <c r="HC3691" s="0"/>
      <c r="HD3691" s="0"/>
      <c r="HE3691" s="0"/>
      <c r="HF3691" s="0"/>
      <c r="HG3691" s="0"/>
      <c r="HH3691" s="0"/>
      <c r="HI3691" s="0"/>
      <c r="HJ3691" s="0"/>
      <c r="HK3691" s="0"/>
      <c r="HL3691" s="0"/>
      <c r="HM3691" s="0"/>
      <c r="HN3691" s="0"/>
      <c r="HO3691" s="0"/>
      <c r="HP3691" s="0"/>
      <c r="HQ3691" s="0"/>
      <c r="HR3691" s="0"/>
      <c r="HS3691" s="0"/>
      <c r="HT3691" s="0"/>
      <c r="HU3691" s="0"/>
      <c r="HV3691" s="0"/>
      <c r="HW3691" s="0"/>
      <c r="HX3691" s="0"/>
      <c r="HY3691" s="0"/>
      <c r="HZ3691" s="0"/>
      <c r="IA3691" s="0"/>
      <c r="IB3691" s="0"/>
      <c r="IC3691" s="0"/>
      <c r="ID3691" s="0"/>
      <c r="IE3691" s="0"/>
      <c r="IF3691" s="0"/>
      <c r="IG3691" s="0"/>
      <c r="IH3691" s="0"/>
      <c r="II3691" s="0"/>
      <c r="IJ3691" s="0"/>
      <c r="IK3691" s="0"/>
      <c r="IL3691" s="0"/>
      <c r="IM3691" s="0"/>
      <c r="IN3691" s="0"/>
      <c r="IO3691" s="0"/>
      <c r="IP3691" s="0"/>
      <c r="IQ3691" s="0"/>
      <c r="IR3691" s="0"/>
      <c r="IS3691" s="0"/>
      <c r="IT3691" s="0"/>
      <c r="IU3691" s="0"/>
      <c r="IV3691" s="0"/>
      <c r="IW3691" s="0"/>
      <c r="IX3691" s="0"/>
      <c r="IY3691" s="0"/>
      <c r="IZ3691" s="0"/>
      <c r="AMH3691" s="13"/>
    </row>
    <row r="3692" customFormat="false" ht="13.8" hidden="false" customHeight="false" outlineLevel="0" collapsed="false">
      <c r="A3692" s="27" t="n">
        <v>40703061</v>
      </c>
      <c r="B3692" s="28" t="s">
        <v>3722</v>
      </c>
      <c r="C3692" s="29"/>
      <c r="D3692" s="29"/>
      <c r="E3692" s="27" t="s">
        <v>15</v>
      </c>
      <c r="F3692" s="19" t="n">
        <f aca="false">IF(C3692="",VLOOKUP(E3692,'PORTE E UCO'!$A$5:$D$46,4,0),VLOOKUP(E3692,'PORTE E UCO'!$A$5:$D$46,4,0)*C3692)</f>
        <v>93.13473</v>
      </c>
      <c r="G3692" s="30" t="n">
        <v>7.513</v>
      </c>
      <c r="H3692" s="21" t="n">
        <f aca="false">G3692*$R$2</f>
        <v>147.807997216</v>
      </c>
      <c r="I3692" s="27" t="n">
        <v>0</v>
      </c>
      <c r="J3692" s="22" t="str">
        <f aca="false">IF(I3692&gt;=1,F3692*$J$2,"")</f>
        <v/>
      </c>
      <c r="K3692" s="22" t="str">
        <f aca="false">IF(I3692&gt;=2,F3692*$K$2,"")</f>
        <v/>
      </c>
      <c r="L3692" s="22" t="str">
        <f aca="false">IF(I3692&gt;=3,F3692*$L$2,"")</f>
        <v/>
      </c>
      <c r="M3692" s="22" t="str">
        <f aca="false">IF(I3692&gt;=4,F3692*$M$2,"")</f>
        <v/>
      </c>
      <c r="N3692" s="27" t="n">
        <v>0</v>
      </c>
      <c r="O3692" s="27" t="n">
        <v>0</v>
      </c>
      <c r="P3692" s="31" t="n">
        <v>0.19</v>
      </c>
      <c r="Q3692" s="64" t="n">
        <f aca="false">P3692*($Q$2)</f>
        <v>5.1338</v>
      </c>
      <c r="R3692" s="38"/>
      <c r="S3692" s="25" t="n">
        <f aca="false">SUM(F3692,H3692,J3692,K3692,L3692,M3692)</f>
        <v>240.942727216</v>
      </c>
      <c r="T3692" s="25" t="n">
        <f aca="false">SUM(F3692,H3692,J3692,K3692,L3692,M3692,Q3692)</f>
        <v>246.076527216</v>
      </c>
      <c r="U3692" s="0"/>
      <c r="V3692" s="0"/>
      <c r="W3692" s="0"/>
      <c r="X3692" s="0"/>
      <c r="Y3692" s="0"/>
      <c r="Z3692" s="0"/>
      <c r="AA3692" s="0"/>
      <c r="AB3692" s="0"/>
      <c r="AC3692" s="0"/>
      <c r="AD3692" s="0"/>
      <c r="AE3692" s="0"/>
      <c r="AF3692" s="0"/>
      <c r="AG3692" s="0"/>
      <c r="AH3692" s="0"/>
      <c r="AI3692" s="0"/>
      <c r="AJ3692" s="0"/>
      <c r="AK3692" s="0"/>
      <c r="AL3692" s="0"/>
      <c r="AM3692" s="0"/>
      <c r="AN3692" s="0"/>
      <c r="AO3692" s="0"/>
      <c r="AP3692" s="0"/>
      <c r="AQ3692" s="0"/>
      <c r="AR3692" s="0"/>
      <c r="AS3692" s="0"/>
      <c r="AT3692" s="0"/>
      <c r="AU3692" s="0"/>
      <c r="AV3692" s="0"/>
      <c r="AW3692" s="0"/>
      <c r="AX3692" s="0"/>
      <c r="AY3692" s="0"/>
      <c r="AZ3692" s="0"/>
      <c r="BA3692" s="0"/>
      <c r="BB3692" s="0"/>
      <c r="BC3692" s="0"/>
      <c r="BD3692" s="0"/>
      <c r="BE3692" s="0"/>
      <c r="BF3692" s="0"/>
      <c r="BG3692" s="0"/>
      <c r="BH3692" s="0"/>
      <c r="BI3692" s="0"/>
      <c r="BJ3692" s="0"/>
      <c r="BK3692" s="0"/>
      <c r="BL3692" s="0"/>
      <c r="BM3692" s="0"/>
      <c r="BN3692" s="0"/>
      <c r="BO3692" s="0"/>
      <c r="BP3692" s="0"/>
      <c r="BQ3692" s="0"/>
      <c r="BR3692" s="0"/>
      <c r="BS3692" s="0"/>
      <c r="BT3692" s="0"/>
      <c r="BU3692" s="0"/>
      <c r="BV3692" s="0"/>
      <c r="BW3692" s="0"/>
      <c r="BX3692" s="0"/>
      <c r="BY3692" s="0"/>
      <c r="BZ3692" s="0"/>
      <c r="CA3692" s="0"/>
      <c r="CB3692" s="0"/>
      <c r="CC3692" s="0"/>
      <c r="CD3692" s="0"/>
      <c r="CE3692" s="0"/>
      <c r="CF3692" s="0"/>
      <c r="CG3692" s="0"/>
      <c r="CH3692" s="0"/>
      <c r="CI3692" s="0"/>
      <c r="CJ3692" s="0"/>
      <c r="CK3692" s="0"/>
      <c r="CL3692" s="0"/>
      <c r="CM3692" s="0"/>
      <c r="CN3692" s="0"/>
      <c r="CO3692" s="0"/>
      <c r="CP3692" s="0"/>
      <c r="CQ3692" s="0"/>
      <c r="CR3692" s="0"/>
      <c r="CS3692" s="0"/>
      <c r="CT3692" s="0"/>
      <c r="CU3692" s="0"/>
      <c r="CV3692" s="0"/>
      <c r="CW3692" s="0"/>
      <c r="CX3692" s="0"/>
      <c r="CY3692" s="0"/>
      <c r="CZ3692" s="0"/>
      <c r="DA3692" s="0"/>
      <c r="DB3692" s="0"/>
      <c r="DC3692" s="0"/>
      <c r="DD3692" s="0"/>
      <c r="DE3692" s="0"/>
      <c r="DF3692" s="0"/>
      <c r="DG3692" s="0"/>
      <c r="DH3692" s="0"/>
      <c r="DI3692" s="0"/>
      <c r="DJ3692" s="0"/>
      <c r="DK3692" s="0"/>
      <c r="DL3692" s="0"/>
      <c r="DM3692" s="0"/>
      <c r="DN3692" s="0"/>
      <c r="DO3692" s="0"/>
      <c r="DP3692" s="0"/>
      <c r="DQ3692" s="0"/>
      <c r="DR3692" s="0"/>
      <c r="DS3692" s="0"/>
      <c r="DT3692" s="0"/>
      <c r="DU3692" s="0"/>
      <c r="DV3692" s="0"/>
      <c r="DW3692" s="0"/>
      <c r="DX3692" s="0"/>
      <c r="DY3692" s="0"/>
      <c r="DZ3692" s="0"/>
      <c r="EA3692" s="0"/>
      <c r="EB3692" s="0"/>
      <c r="EC3692" s="0"/>
      <c r="ED3692" s="0"/>
      <c r="EE3692" s="0"/>
      <c r="EF3692" s="0"/>
      <c r="EG3692" s="0"/>
      <c r="EH3692" s="0"/>
      <c r="EI3692" s="0"/>
      <c r="EJ3692" s="0"/>
      <c r="EK3692" s="0"/>
      <c r="EL3692" s="0"/>
      <c r="EM3692" s="0"/>
      <c r="EN3692" s="0"/>
      <c r="EO3692" s="0"/>
      <c r="EP3692" s="0"/>
      <c r="EQ3692" s="0"/>
      <c r="ER3692" s="0"/>
      <c r="ES3692" s="0"/>
      <c r="ET3692" s="0"/>
      <c r="EU3692" s="0"/>
      <c r="EV3692" s="0"/>
      <c r="EW3692" s="0"/>
      <c r="EX3692" s="0"/>
      <c r="EY3692" s="0"/>
      <c r="EZ3692" s="0"/>
      <c r="FA3692" s="0"/>
      <c r="FB3692" s="0"/>
      <c r="FC3692" s="0"/>
      <c r="FD3692" s="0"/>
      <c r="FE3692" s="0"/>
      <c r="FF3692" s="0"/>
      <c r="FG3692" s="0"/>
      <c r="FH3692" s="0"/>
      <c r="FI3692" s="0"/>
      <c r="FJ3692" s="0"/>
      <c r="FK3692" s="0"/>
      <c r="FL3692" s="0"/>
      <c r="FM3692" s="0"/>
      <c r="FN3692" s="0"/>
      <c r="FO3692" s="0"/>
      <c r="FP3692" s="0"/>
      <c r="FQ3692" s="0"/>
      <c r="FR3692" s="0"/>
      <c r="FS3692" s="0"/>
      <c r="FT3692" s="0"/>
      <c r="FU3692" s="0"/>
      <c r="FV3692" s="0"/>
      <c r="FW3692" s="0"/>
      <c r="FX3692" s="0"/>
      <c r="FY3692" s="0"/>
      <c r="FZ3692" s="0"/>
      <c r="GA3692" s="0"/>
      <c r="GB3692" s="0"/>
      <c r="GC3692" s="0"/>
      <c r="GD3692" s="0"/>
      <c r="GE3692" s="0"/>
      <c r="GF3692" s="0"/>
      <c r="GG3692" s="0"/>
      <c r="GH3692" s="0"/>
      <c r="GI3692" s="0"/>
      <c r="GJ3692" s="0"/>
      <c r="GK3692" s="0"/>
      <c r="GL3692" s="0"/>
      <c r="GM3692" s="0"/>
      <c r="GN3692" s="0"/>
      <c r="GO3692" s="0"/>
      <c r="GP3692" s="0"/>
      <c r="GQ3692" s="0"/>
      <c r="GR3692" s="0"/>
      <c r="GS3692" s="0"/>
      <c r="GT3692" s="0"/>
      <c r="GU3692" s="0"/>
      <c r="GV3692" s="0"/>
      <c r="GW3692" s="0"/>
      <c r="GX3692" s="0"/>
      <c r="GY3692" s="0"/>
      <c r="GZ3692" s="0"/>
      <c r="HA3692" s="0"/>
      <c r="HB3692" s="0"/>
      <c r="HC3692" s="0"/>
      <c r="HD3692" s="0"/>
      <c r="HE3692" s="0"/>
      <c r="HF3692" s="0"/>
      <c r="HG3692" s="0"/>
      <c r="HH3692" s="0"/>
      <c r="HI3692" s="0"/>
      <c r="HJ3692" s="0"/>
      <c r="HK3692" s="0"/>
      <c r="HL3692" s="0"/>
      <c r="HM3692" s="0"/>
      <c r="HN3692" s="0"/>
      <c r="HO3692" s="0"/>
      <c r="HP3692" s="0"/>
      <c r="HQ3692" s="0"/>
      <c r="HR3692" s="0"/>
      <c r="HS3692" s="0"/>
      <c r="HT3692" s="0"/>
      <c r="HU3692" s="0"/>
      <c r="HV3692" s="0"/>
      <c r="HW3692" s="0"/>
      <c r="HX3692" s="0"/>
      <c r="HY3692" s="0"/>
      <c r="HZ3692" s="0"/>
      <c r="IA3692" s="0"/>
      <c r="IB3692" s="0"/>
      <c r="IC3692" s="0"/>
      <c r="ID3692" s="0"/>
      <c r="IE3692" s="0"/>
      <c r="IF3692" s="0"/>
      <c r="IG3692" s="0"/>
      <c r="IH3692" s="0"/>
      <c r="II3692" s="0"/>
      <c r="IJ3692" s="0"/>
      <c r="IK3692" s="0"/>
      <c r="IL3692" s="0"/>
      <c r="IM3692" s="0"/>
      <c r="IN3692" s="0"/>
      <c r="IO3692" s="0"/>
      <c r="IP3692" s="0"/>
      <c r="IQ3692" s="0"/>
      <c r="IR3692" s="0"/>
      <c r="IS3692" s="0"/>
      <c r="IT3692" s="0"/>
      <c r="IU3692" s="0"/>
      <c r="IV3692" s="0"/>
      <c r="IW3692" s="0"/>
      <c r="IX3692" s="0"/>
      <c r="IY3692" s="0"/>
      <c r="IZ3692" s="0"/>
      <c r="AMH3692" s="13"/>
    </row>
    <row r="3693" customFormat="false" ht="13.8" hidden="false" customHeight="false" outlineLevel="0" collapsed="false">
      <c r="A3693" s="16" t="n">
        <v>40703070</v>
      </c>
      <c r="B3693" s="17" t="s">
        <v>3723</v>
      </c>
      <c r="C3693" s="18"/>
      <c r="D3693" s="18"/>
      <c r="E3693" s="16" t="s">
        <v>15</v>
      </c>
      <c r="F3693" s="19" t="n">
        <f aca="false">IF(C3693="",VLOOKUP(E3693,'PORTE E UCO'!$A$5:$D$46,4,0),VLOOKUP(E3693,'PORTE E UCO'!$A$5:$D$46,4,0)*C3693)</f>
        <v>93.13473</v>
      </c>
      <c r="G3693" s="20" t="n">
        <v>4.56</v>
      </c>
      <c r="H3693" s="21" t="n">
        <f aca="false">G3693*$R$2</f>
        <v>89.71176192</v>
      </c>
      <c r="I3693" s="16" t="n">
        <v>0</v>
      </c>
      <c r="J3693" s="22" t="str">
        <f aca="false">IF(I3693&gt;=1,F3693*$J$2,"")</f>
        <v/>
      </c>
      <c r="K3693" s="22" t="str">
        <f aca="false">IF(I3693&gt;=2,F3693*$K$2,"")</f>
        <v/>
      </c>
      <c r="L3693" s="22" t="str">
        <f aca="false">IF(I3693&gt;=3,F3693*$L$2,"")</f>
        <v/>
      </c>
      <c r="M3693" s="22" t="str">
        <f aca="false">IF(I3693&gt;=4,F3693*$M$2,"")</f>
        <v/>
      </c>
      <c r="N3693" s="16" t="n">
        <v>0</v>
      </c>
      <c r="O3693" s="16" t="n">
        <v>0</v>
      </c>
      <c r="P3693" s="23" t="n">
        <v>0.19</v>
      </c>
      <c r="Q3693" s="64" t="n">
        <f aca="false">P3693*($Q$2)</f>
        <v>5.1338</v>
      </c>
      <c r="R3693" s="38"/>
      <c r="S3693" s="25" t="n">
        <f aca="false">SUM(F3693,H3693,J3693,K3693,L3693,M3693)</f>
        <v>182.84649192</v>
      </c>
      <c r="T3693" s="25" t="n">
        <f aca="false">SUM(F3693,H3693,J3693,K3693,L3693,M3693,Q3693)</f>
        <v>187.98029192</v>
      </c>
      <c r="U3693" s="0"/>
      <c r="V3693" s="0"/>
      <c r="W3693" s="0"/>
      <c r="X3693" s="0"/>
      <c r="Y3693" s="0"/>
      <c r="Z3693" s="0"/>
      <c r="AA3693" s="0"/>
      <c r="AB3693" s="0"/>
      <c r="AC3693" s="0"/>
      <c r="AD3693" s="0"/>
      <c r="AE3693" s="0"/>
      <c r="AF3693" s="0"/>
      <c r="AG3693" s="0"/>
      <c r="AH3693" s="0"/>
      <c r="AI3693" s="0"/>
      <c r="AJ3693" s="0"/>
      <c r="AK3693" s="0"/>
      <c r="AL3693" s="0"/>
      <c r="AM3693" s="0"/>
      <c r="AN3693" s="0"/>
      <c r="AO3693" s="0"/>
      <c r="AP3693" s="0"/>
      <c r="AQ3693" s="0"/>
      <c r="AR3693" s="0"/>
      <c r="AS3693" s="0"/>
      <c r="AT3693" s="0"/>
      <c r="AU3693" s="0"/>
      <c r="AV3693" s="0"/>
      <c r="AW3693" s="0"/>
      <c r="AX3693" s="0"/>
      <c r="AY3693" s="0"/>
      <c r="AZ3693" s="0"/>
      <c r="BA3693" s="0"/>
      <c r="BB3693" s="0"/>
      <c r="BC3693" s="0"/>
      <c r="BD3693" s="0"/>
      <c r="BE3693" s="0"/>
      <c r="BF3693" s="0"/>
      <c r="BG3693" s="0"/>
      <c r="BH3693" s="0"/>
      <c r="BI3693" s="0"/>
      <c r="BJ3693" s="0"/>
      <c r="BK3693" s="0"/>
      <c r="BL3693" s="0"/>
      <c r="BM3693" s="0"/>
      <c r="BN3693" s="0"/>
      <c r="BO3693" s="0"/>
      <c r="BP3693" s="0"/>
      <c r="BQ3693" s="0"/>
      <c r="BR3693" s="0"/>
      <c r="BS3693" s="0"/>
      <c r="BT3693" s="0"/>
      <c r="BU3693" s="0"/>
      <c r="BV3693" s="0"/>
      <c r="BW3693" s="0"/>
      <c r="BX3693" s="0"/>
      <c r="BY3693" s="0"/>
      <c r="BZ3693" s="0"/>
      <c r="CA3693" s="0"/>
      <c r="CB3693" s="0"/>
      <c r="CC3693" s="0"/>
      <c r="CD3693" s="0"/>
      <c r="CE3693" s="0"/>
      <c r="CF3693" s="0"/>
      <c r="CG3693" s="0"/>
      <c r="CH3693" s="0"/>
      <c r="CI3693" s="0"/>
      <c r="CJ3693" s="0"/>
      <c r="CK3693" s="0"/>
      <c r="CL3693" s="0"/>
      <c r="CM3693" s="0"/>
      <c r="CN3693" s="0"/>
      <c r="CO3693" s="0"/>
      <c r="CP3693" s="0"/>
      <c r="CQ3693" s="0"/>
      <c r="CR3693" s="0"/>
      <c r="CS3693" s="0"/>
      <c r="CT3693" s="0"/>
      <c r="CU3693" s="0"/>
      <c r="CV3693" s="0"/>
      <c r="CW3693" s="0"/>
      <c r="CX3693" s="0"/>
      <c r="CY3693" s="0"/>
      <c r="CZ3693" s="0"/>
      <c r="DA3693" s="0"/>
      <c r="DB3693" s="0"/>
      <c r="DC3693" s="0"/>
      <c r="DD3693" s="0"/>
      <c r="DE3693" s="0"/>
      <c r="DF3693" s="0"/>
      <c r="DG3693" s="0"/>
      <c r="DH3693" s="0"/>
      <c r="DI3693" s="0"/>
      <c r="DJ3693" s="0"/>
      <c r="DK3693" s="0"/>
      <c r="DL3693" s="0"/>
      <c r="DM3693" s="0"/>
      <c r="DN3693" s="0"/>
      <c r="DO3693" s="0"/>
      <c r="DP3693" s="0"/>
      <c r="DQ3693" s="0"/>
      <c r="DR3693" s="0"/>
      <c r="DS3693" s="0"/>
      <c r="DT3693" s="0"/>
      <c r="DU3693" s="0"/>
      <c r="DV3693" s="0"/>
      <c r="DW3693" s="0"/>
      <c r="DX3693" s="0"/>
      <c r="DY3693" s="0"/>
      <c r="DZ3693" s="0"/>
      <c r="EA3693" s="0"/>
      <c r="EB3693" s="0"/>
      <c r="EC3693" s="0"/>
      <c r="ED3693" s="0"/>
      <c r="EE3693" s="0"/>
      <c r="EF3693" s="0"/>
      <c r="EG3693" s="0"/>
      <c r="EH3693" s="0"/>
      <c r="EI3693" s="0"/>
      <c r="EJ3693" s="0"/>
      <c r="EK3693" s="0"/>
      <c r="EL3693" s="0"/>
      <c r="EM3693" s="0"/>
      <c r="EN3693" s="0"/>
      <c r="EO3693" s="0"/>
      <c r="EP3693" s="0"/>
      <c r="EQ3693" s="0"/>
      <c r="ER3693" s="0"/>
      <c r="ES3693" s="0"/>
      <c r="ET3693" s="0"/>
      <c r="EU3693" s="0"/>
      <c r="EV3693" s="0"/>
      <c r="EW3693" s="0"/>
      <c r="EX3693" s="0"/>
      <c r="EY3693" s="0"/>
      <c r="EZ3693" s="0"/>
      <c r="FA3693" s="0"/>
      <c r="FB3693" s="0"/>
      <c r="FC3693" s="0"/>
      <c r="FD3693" s="0"/>
      <c r="FE3693" s="0"/>
      <c r="FF3693" s="0"/>
      <c r="FG3693" s="0"/>
      <c r="FH3693" s="0"/>
      <c r="FI3693" s="0"/>
      <c r="FJ3693" s="0"/>
      <c r="FK3693" s="0"/>
      <c r="FL3693" s="0"/>
      <c r="FM3693" s="0"/>
      <c r="FN3693" s="0"/>
      <c r="FO3693" s="0"/>
      <c r="FP3693" s="0"/>
      <c r="FQ3693" s="0"/>
      <c r="FR3693" s="0"/>
      <c r="FS3693" s="0"/>
      <c r="FT3693" s="0"/>
      <c r="FU3693" s="0"/>
      <c r="FV3693" s="0"/>
      <c r="FW3693" s="0"/>
      <c r="FX3693" s="0"/>
      <c r="FY3693" s="0"/>
      <c r="FZ3693" s="0"/>
      <c r="GA3693" s="0"/>
      <c r="GB3693" s="0"/>
      <c r="GC3693" s="0"/>
      <c r="GD3693" s="0"/>
      <c r="GE3693" s="0"/>
      <c r="GF3693" s="0"/>
      <c r="GG3693" s="0"/>
      <c r="GH3693" s="0"/>
      <c r="GI3693" s="0"/>
      <c r="GJ3693" s="0"/>
      <c r="GK3693" s="0"/>
      <c r="GL3693" s="0"/>
      <c r="GM3693" s="0"/>
      <c r="GN3693" s="0"/>
      <c r="GO3693" s="0"/>
      <c r="GP3693" s="0"/>
      <c r="GQ3693" s="0"/>
      <c r="GR3693" s="0"/>
      <c r="GS3693" s="0"/>
      <c r="GT3693" s="0"/>
      <c r="GU3693" s="0"/>
      <c r="GV3693" s="0"/>
      <c r="GW3693" s="0"/>
      <c r="GX3693" s="0"/>
      <c r="GY3693" s="0"/>
      <c r="GZ3693" s="0"/>
      <c r="HA3693" s="0"/>
      <c r="HB3693" s="0"/>
      <c r="HC3693" s="0"/>
      <c r="HD3693" s="0"/>
      <c r="HE3693" s="0"/>
      <c r="HF3693" s="0"/>
      <c r="HG3693" s="0"/>
      <c r="HH3693" s="0"/>
      <c r="HI3693" s="0"/>
      <c r="HJ3693" s="0"/>
      <c r="HK3693" s="0"/>
      <c r="HL3693" s="0"/>
      <c r="HM3693" s="0"/>
      <c r="HN3693" s="0"/>
      <c r="HO3693" s="0"/>
      <c r="HP3693" s="0"/>
      <c r="HQ3693" s="0"/>
      <c r="HR3693" s="0"/>
      <c r="HS3693" s="0"/>
      <c r="HT3693" s="0"/>
      <c r="HU3693" s="0"/>
      <c r="HV3693" s="0"/>
      <c r="HW3693" s="0"/>
      <c r="HX3693" s="0"/>
      <c r="HY3693" s="0"/>
      <c r="HZ3693" s="0"/>
      <c r="IA3693" s="0"/>
      <c r="IB3693" s="0"/>
      <c r="IC3693" s="0"/>
      <c r="ID3693" s="0"/>
      <c r="IE3693" s="0"/>
      <c r="IF3693" s="0"/>
      <c r="IG3693" s="0"/>
      <c r="IH3693" s="0"/>
      <c r="II3693" s="0"/>
      <c r="IJ3693" s="0"/>
      <c r="IK3693" s="0"/>
      <c r="IL3693" s="0"/>
      <c r="IM3693" s="0"/>
      <c r="IN3693" s="0"/>
      <c r="IO3693" s="0"/>
      <c r="IP3693" s="0"/>
      <c r="IQ3693" s="0"/>
      <c r="IR3693" s="0"/>
      <c r="IS3693" s="0"/>
      <c r="IT3693" s="0"/>
      <c r="IU3693" s="0"/>
      <c r="IV3693" s="0"/>
      <c r="IW3693" s="0"/>
      <c r="IX3693" s="0"/>
      <c r="IY3693" s="0"/>
      <c r="IZ3693" s="0"/>
      <c r="AMH3693" s="13"/>
    </row>
    <row r="3694" customFormat="false" ht="13.8" hidden="false" customHeight="false" outlineLevel="0" collapsed="false">
      <c r="A3694" s="27" t="n">
        <v>40703088</v>
      </c>
      <c r="B3694" s="28" t="s">
        <v>3724</v>
      </c>
      <c r="C3694" s="29"/>
      <c r="D3694" s="29"/>
      <c r="E3694" s="27" t="s">
        <v>15</v>
      </c>
      <c r="F3694" s="19" t="n">
        <f aca="false">IF(C3694="",VLOOKUP(E3694,'PORTE E UCO'!$A$5:$D$46,4,0),VLOOKUP(E3694,'PORTE E UCO'!$A$5:$D$46,4,0)*C3694)</f>
        <v>93.13473</v>
      </c>
      <c r="G3694" s="30" t="n">
        <v>3.932</v>
      </c>
      <c r="H3694" s="21" t="n">
        <f aca="false">G3694*$R$2</f>
        <v>77.356721024</v>
      </c>
      <c r="I3694" s="27" t="n">
        <v>0</v>
      </c>
      <c r="J3694" s="22" t="str">
        <f aca="false">IF(I3694&gt;=1,F3694*$J$2,"")</f>
        <v/>
      </c>
      <c r="K3694" s="22" t="str">
        <f aca="false">IF(I3694&gt;=2,F3694*$K$2,"")</f>
        <v/>
      </c>
      <c r="L3694" s="22" t="str">
        <f aca="false">IF(I3694&gt;=3,F3694*$L$2,"")</f>
        <v/>
      </c>
      <c r="M3694" s="22" t="str">
        <f aca="false">IF(I3694&gt;=4,F3694*$M$2,"")</f>
        <v/>
      </c>
      <c r="N3694" s="27" t="n">
        <v>0</v>
      </c>
      <c r="O3694" s="27" t="n">
        <v>0</v>
      </c>
      <c r="P3694" s="31" t="n">
        <v>0</v>
      </c>
      <c r="Q3694" s="64" t="n">
        <f aca="false">P3694*($Q$2)</f>
        <v>0</v>
      </c>
      <c r="R3694" s="38"/>
      <c r="S3694" s="25" t="n">
        <f aca="false">SUM(F3694,H3694,J3694,K3694,L3694,M3694)</f>
        <v>170.491451024</v>
      </c>
      <c r="T3694" s="25" t="n">
        <f aca="false">SUM(F3694,H3694,J3694,K3694,L3694,M3694,Q3694)</f>
        <v>170.491451024</v>
      </c>
      <c r="U3694" s="0"/>
      <c r="V3694" s="0"/>
      <c r="W3694" s="0"/>
      <c r="X3694" s="0"/>
      <c r="Y3694" s="0"/>
      <c r="Z3694" s="0"/>
      <c r="AA3694" s="0"/>
      <c r="AB3694" s="0"/>
      <c r="AC3694" s="0"/>
      <c r="AD3694" s="0"/>
      <c r="AE3694" s="0"/>
      <c r="AF3694" s="0"/>
      <c r="AG3694" s="0"/>
      <c r="AH3694" s="0"/>
      <c r="AI3694" s="0"/>
      <c r="AJ3694" s="0"/>
      <c r="AK3694" s="0"/>
      <c r="AL3694" s="0"/>
      <c r="AM3694" s="0"/>
      <c r="AN3694" s="0"/>
      <c r="AO3694" s="0"/>
      <c r="AP3694" s="0"/>
      <c r="AQ3694" s="0"/>
      <c r="AR3694" s="0"/>
      <c r="AS3694" s="0"/>
      <c r="AT3694" s="0"/>
      <c r="AU3694" s="0"/>
      <c r="AV3694" s="0"/>
      <c r="AW3694" s="0"/>
      <c r="AX3694" s="0"/>
      <c r="AY3694" s="0"/>
      <c r="AZ3694" s="0"/>
      <c r="BA3694" s="0"/>
      <c r="BB3694" s="0"/>
      <c r="BC3694" s="0"/>
      <c r="BD3694" s="0"/>
      <c r="BE3694" s="0"/>
      <c r="BF3694" s="0"/>
      <c r="BG3694" s="0"/>
      <c r="BH3694" s="0"/>
      <c r="BI3694" s="0"/>
      <c r="BJ3694" s="0"/>
      <c r="BK3694" s="0"/>
      <c r="BL3694" s="0"/>
      <c r="BM3694" s="0"/>
      <c r="BN3694" s="0"/>
      <c r="BO3694" s="0"/>
      <c r="BP3694" s="0"/>
      <c r="BQ3694" s="0"/>
      <c r="BR3694" s="0"/>
      <c r="BS3694" s="0"/>
      <c r="BT3694" s="0"/>
      <c r="BU3694" s="0"/>
      <c r="BV3694" s="0"/>
      <c r="BW3694" s="0"/>
      <c r="BX3694" s="0"/>
      <c r="BY3694" s="0"/>
      <c r="BZ3694" s="0"/>
      <c r="CA3694" s="0"/>
      <c r="CB3694" s="0"/>
      <c r="CC3694" s="0"/>
      <c r="CD3694" s="0"/>
      <c r="CE3694" s="0"/>
      <c r="CF3694" s="0"/>
      <c r="CG3694" s="0"/>
      <c r="CH3694" s="0"/>
      <c r="CI3694" s="0"/>
      <c r="CJ3694" s="0"/>
      <c r="CK3694" s="0"/>
      <c r="CL3694" s="0"/>
      <c r="CM3694" s="0"/>
      <c r="CN3694" s="0"/>
      <c r="CO3694" s="0"/>
      <c r="CP3694" s="0"/>
      <c r="CQ3694" s="0"/>
      <c r="CR3694" s="0"/>
      <c r="CS3694" s="0"/>
      <c r="CT3694" s="0"/>
      <c r="CU3694" s="0"/>
      <c r="CV3694" s="0"/>
      <c r="CW3694" s="0"/>
      <c r="CX3694" s="0"/>
      <c r="CY3694" s="0"/>
      <c r="CZ3694" s="0"/>
      <c r="DA3694" s="0"/>
      <c r="DB3694" s="0"/>
      <c r="DC3694" s="0"/>
      <c r="DD3694" s="0"/>
      <c r="DE3694" s="0"/>
      <c r="DF3694" s="0"/>
      <c r="DG3694" s="0"/>
      <c r="DH3694" s="0"/>
      <c r="DI3694" s="0"/>
      <c r="DJ3694" s="0"/>
      <c r="DK3694" s="0"/>
      <c r="DL3694" s="0"/>
      <c r="DM3694" s="0"/>
      <c r="DN3694" s="0"/>
      <c r="DO3694" s="0"/>
      <c r="DP3694" s="0"/>
      <c r="DQ3694" s="0"/>
      <c r="DR3694" s="0"/>
      <c r="DS3694" s="0"/>
      <c r="DT3694" s="0"/>
      <c r="DU3694" s="0"/>
      <c r="DV3694" s="0"/>
      <c r="DW3694" s="0"/>
      <c r="DX3694" s="0"/>
      <c r="DY3694" s="0"/>
      <c r="DZ3694" s="0"/>
      <c r="EA3694" s="0"/>
      <c r="EB3694" s="0"/>
      <c r="EC3694" s="0"/>
      <c r="ED3694" s="0"/>
      <c r="EE3694" s="0"/>
      <c r="EF3694" s="0"/>
      <c r="EG3694" s="0"/>
      <c r="EH3694" s="0"/>
      <c r="EI3694" s="0"/>
      <c r="EJ3694" s="0"/>
      <c r="EK3694" s="0"/>
      <c r="EL3694" s="0"/>
      <c r="EM3694" s="0"/>
      <c r="EN3694" s="0"/>
      <c r="EO3694" s="0"/>
      <c r="EP3694" s="0"/>
      <c r="EQ3694" s="0"/>
      <c r="ER3694" s="0"/>
      <c r="ES3694" s="0"/>
      <c r="ET3694" s="0"/>
      <c r="EU3694" s="0"/>
      <c r="EV3694" s="0"/>
      <c r="EW3694" s="0"/>
      <c r="EX3694" s="0"/>
      <c r="EY3694" s="0"/>
      <c r="EZ3694" s="0"/>
      <c r="FA3694" s="0"/>
      <c r="FB3694" s="0"/>
      <c r="FC3694" s="0"/>
      <c r="FD3694" s="0"/>
      <c r="FE3694" s="0"/>
      <c r="FF3694" s="0"/>
      <c r="FG3694" s="0"/>
      <c r="FH3694" s="0"/>
      <c r="FI3694" s="0"/>
      <c r="FJ3694" s="0"/>
      <c r="FK3694" s="0"/>
      <c r="FL3694" s="0"/>
      <c r="FM3694" s="0"/>
      <c r="FN3694" s="0"/>
      <c r="FO3694" s="0"/>
      <c r="FP3694" s="0"/>
      <c r="FQ3694" s="0"/>
      <c r="FR3694" s="0"/>
      <c r="FS3694" s="0"/>
      <c r="FT3694" s="0"/>
      <c r="FU3694" s="0"/>
      <c r="FV3694" s="0"/>
      <c r="FW3694" s="0"/>
      <c r="FX3694" s="0"/>
      <c r="FY3694" s="0"/>
      <c r="FZ3694" s="0"/>
      <c r="GA3694" s="0"/>
      <c r="GB3694" s="0"/>
      <c r="GC3694" s="0"/>
      <c r="GD3694" s="0"/>
      <c r="GE3694" s="0"/>
      <c r="GF3694" s="0"/>
      <c r="GG3694" s="0"/>
      <c r="GH3694" s="0"/>
      <c r="GI3694" s="0"/>
      <c r="GJ3694" s="0"/>
      <c r="GK3694" s="0"/>
      <c r="GL3694" s="0"/>
      <c r="GM3694" s="0"/>
      <c r="GN3694" s="0"/>
      <c r="GO3694" s="0"/>
      <c r="GP3694" s="0"/>
      <c r="GQ3694" s="0"/>
      <c r="GR3694" s="0"/>
      <c r="GS3694" s="0"/>
      <c r="GT3694" s="0"/>
      <c r="GU3694" s="0"/>
      <c r="GV3694" s="0"/>
      <c r="GW3694" s="0"/>
      <c r="GX3694" s="0"/>
      <c r="GY3694" s="0"/>
      <c r="GZ3694" s="0"/>
      <c r="HA3694" s="0"/>
      <c r="HB3694" s="0"/>
      <c r="HC3694" s="0"/>
      <c r="HD3694" s="0"/>
      <c r="HE3694" s="0"/>
      <c r="HF3694" s="0"/>
      <c r="HG3694" s="0"/>
      <c r="HH3694" s="0"/>
      <c r="HI3694" s="0"/>
      <c r="HJ3694" s="0"/>
      <c r="HK3694" s="0"/>
      <c r="HL3694" s="0"/>
      <c r="HM3694" s="0"/>
      <c r="HN3694" s="0"/>
      <c r="HO3694" s="0"/>
      <c r="HP3694" s="0"/>
      <c r="HQ3694" s="0"/>
      <c r="HR3694" s="0"/>
      <c r="HS3694" s="0"/>
      <c r="HT3694" s="0"/>
      <c r="HU3694" s="0"/>
      <c r="HV3694" s="0"/>
      <c r="HW3694" s="0"/>
      <c r="HX3694" s="0"/>
      <c r="HY3694" s="0"/>
      <c r="HZ3694" s="0"/>
      <c r="IA3694" s="0"/>
      <c r="IB3694" s="0"/>
      <c r="IC3694" s="0"/>
      <c r="ID3694" s="0"/>
      <c r="IE3694" s="0"/>
      <c r="IF3694" s="0"/>
      <c r="IG3694" s="0"/>
      <c r="IH3694" s="0"/>
      <c r="II3694" s="0"/>
      <c r="IJ3694" s="0"/>
      <c r="IK3694" s="0"/>
      <c r="IL3694" s="0"/>
      <c r="IM3694" s="0"/>
      <c r="IN3694" s="0"/>
      <c r="IO3694" s="0"/>
      <c r="IP3694" s="0"/>
      <c r="IQ3694" s="0"/>
      <c r="IR3694" s="0"/>
      <c r="IS3694" s="0"/>
      <c r="IT3694" s="0"/>
      <c r="IU3694" s="0"/>
      <c r="IV3694" s="0"/>
      <c r="IW3694" s="0"/>
      <c r="IX3694" s="0"/>
      <c r="IY3694" s="0"/>
      <c r="IZ3694" s="0"/>
      <c r="AMH3694" s="13"/>
    </row>
    <row r="3695" customFormat="false" ht="13.8" hidden="false" customHeight="false" outlineLevel="0" collapsed="false">
      <c r="A3695" s="16" t="n">
        <v>40704017</v>
      </c>
      <c r="B3695" s="17" t="s">
        <v>3725</v>
      </c>
      <c r="C3695" s="18"/>
      <c r="D3695" s="18"/>
      <c r="E3695" s="16" t="s">
        <v>64</v>
      </c>
      <c r="F3695" s="19" t="n">
        <f aca="false">IF(C3695="",VLOOKUP(E3695,'PORTE E UCO'!$A$5:$D$46,4,0),VLOOKUP(E3695,'PORTE E UCO'!$A$5:$D$46,4,0)*C3695)</f>
        <v>110.217052</v>
      </c>
      <c r="G3695" s="20" t="n">
        <v>13.201</v>
      </c>
      <c r="H3695" s="21" t="n">
        <f aca="false">G3695*$R$2</f>
        <v>259.711616032</v>
      </c>
      <c r="I3695" s="16" t="n">
        <v>0</v>
      </c>
      <c r="J3695" s="22" t="str">
        <f aca="false">IF(I3695&gt;=1,F3695*$J$2,"")</f>
        <v/>
      </c>
      <c r="K3695" s="22" t="str">
        <f aca="false">IF(I3695&gt;=2,F3695*$K$2,"")</f>
        <v/>
      </c>
      <c r="L3695" s="22" t="str">
        <f aca="false">IF(I3695&gt;=3,F3695*$L$2,"")</f>
        <v/>
      </c>
      <c r="M3695" s="22" t="str">
        <f aca="false">IF(I3695&gt;=4,F3695*$M$2,"")</f>
        <v/>
      </c>
      <c r="N3695" s="16" t="n">
        <v>0</v>
      </c>
      <c r="O3695" s="16" t="n">
        <v>0</v>
      </c>
      <c r="P3695" s="23" t="n">
        <v>0.57</v>
      </c>
      <c r="Q3695" s="64" t="n">
        <f aca="false">P3695*($Q$2)</f>
        <v>15.4014</v>
      </c>
      <c r="R3695" s="38"/>
      <c r="S3695" s="25" t="n">
        <f aca="false">SUM(F3695,H3695,J3695,K3695,L3695,M3695)</f>
        <v>369.928668032</v>
      </c>
      <c r="T3695" s="25" t="n">
        <f aca="false">SUM(F3695,H3695,J3695,K3695,L3695,M3695,Q3695)</f>
        <v>385.330068032</v>
      </c>
      <c r="U3695" s="0"/>
      <c r="V3695" s="0"/>
      <c r="W3695" s="0"/>
      <c r="X3695" s="0"/>
      <c r="Y3695" s="0"/>
      <c r="Z3695" s="0"/>
      <c r="AA3695" s="0"/>
      <c r="AB3695" s="0"/>
      <c r="AC3695" s="0"/>
      <c r="AD3695" s="0"/>
      <c r="AE3695" s="0"/>
      <c r="AF3695" s="0"/>
      <c r="AG3695" s="0"/>
      <c r="AH3695" s="0"/>
      <c r="AI3695" s="0"/>
      <c r="AJ3695" s="0"/>
      <c r="AK3695" s="0"/>
      <c r="AL3695" s="0"/>
      <c r="AM3695" s="0"/>
      <c r="AN3695" s="0"/>
      <c r="AO3695" s="0"/>
      <c r="AP3695" s="0"/>
      <c r="AQ3695" s="0"/>
      <c r="AR3695" s="0"/>
      <c r="AS3695" s="0"/>
      <c r="AT3695" s="0"/>
      <c r="AU3695" s="0"/>
      <c r="AV3695" s="0"/>
      <c r="AW3695" s="0"/>
      <c r="AX3695" s="0"/>
      <c r="AY3695" s="0"/>
      <c r="AZ3695" s="0"/>
      <c r="BA3695" s="0"/>
      <c r="BB3695" s="0"/>
      <c r="BC3695" s="0"/>
      <c r="BD3695" s="0"/>
      <c r="BE3695" s="0"/>
      <c r="BF3695" s="0"/>
      <c r="BG3695" s="0"/>
      <c r="BH3695" s="0"/>
      <c r="BI3695" s="0"/>
      <c r="BJ3695" s="0"/>
      <c r="BK3695" s="0"/>
      <c r="BL3695" s="0"/>
      <c r="BM3695" s="0"/>
      <c r="BN3695" s="0"/>
      <c r="BO3695" s="0"/>
      <c r="BP3695" s="0"/>
      <c r="BQ3695" s="0"/>
      <c r="BR3695" s="0"/>
      <c r="BS3695" s="0"/>
      <c r="BT3695" s="0"/>
      <c r="BU3695" s="0"/>
      <c r="BV3695" s="0"/>
      <c r="BW3695" s="0"/>
      <c r="BX3695" s="0"/>
      <c r="BY3695" s="0"/>
      <c r="BZ3695" s="0"/>
      <c r="CA3695" s="0"/>
      <c r="CB3695" s="0"/>
      <c r="CC3695" s="0"/>
      <c r="CD3695" s="0"/>
      <c r="CE3695" s="0"/>
      <c r="CF3695" s="0"/>
      <c r="CG3695" s="0"/>
      <c r="CH3695" s="0"/>
      <c r="CI3695" s="0"/>
      <c r="CJ3695" s="0"/>
      <c r="CK3695" s="0"/>
      <c r="CL3695" s="0"/>
      <c r="CM3695" s="0"/>
      <c r="CN3695" s="0"/>
      <c r="CO3695" s="0"/>
      <c r="CP3695" s="0"/>
      <c r="CQ3695" s="0"/>
      <c r="CR3695" s="0"/>
      <c r="CS3695" s="0"/>
      <c r="CT3695" s="0"/>
      <c r="CU3695" s="0"/>
      <c r="CV3695" s="0"/>
      <c r="CW3695" s="0"/>
      <c r="CX3695" s="0"/>
      <c r="CY3695" s="0"/>
      <c r="CZ3695" s="0"/>
      <c r="DA3695" s="0"/>
      <c r="DB3695" s="0"/>
      <c r="DC3695" s="0"/>
      <c r="DD3695" s="0"/>
      <c r="DE3695" s="0"/>
      <c r="DF3695" s="0"/>
      <c r="DG3695" s="0"/>
      <c r="DH3695" s="0"/>
      <c r="DI3695" s="0"/>
      <c r="DJ3695" s="0"/>
      <c r="DK3695" s="0"/>
      <c r="DL3695" s="0"/>
      <c r="DM3695" s="0"/>
      <c r="DN3695" s="0"/>
      <c r="DO3695" s="0"/>
      <c r="DP3695" s="0"/>
      <c r="DQ3695" s="0"/>
      <c r="DR3695" s="0"/>
      <c r="DS3695" s="0"/>
      <c r="DT3695" s="0"/>
      <c r="DU3695" s="0"/>
      <c r="DV3695" s="0"/>
      <c r="DW3695" s="0"/>
      <c r="DX3695" s="0"/>
      <c r="DY3695" s="0"/>
      <c r="DZ3695" s="0"/>
      <c r="EA3695" s="0"/>
      <c r="EB3695" s="0"/>
      <c r="EC3695" s="0"/>
      <c r="ED3695" s="0"/>
      <c r="EE3695" s="0"/>
      <c r="EF3695" s="0"/>
      <c r="EG3695" s="0"/>
      <c r="EH3695" s="0"/>
      <c r="EI3695" s="0"/>
      <c r="EJ3695" s="0"/>
      <c r="EK3695" s="0"/>
      <c r="EL3695" s="0"/>
      <c r="EM3695" s="0"/>
      <c r="EN3695" s="0"/>
      <c r="EO3695" s="0"/>
      <c r="EP3695" s="0"/>
      <c r="EQ3695" s="0"/>
      <c r="ER3695" s="0"/>
      <c r="ES3695" s="0"/>
      <c r="ET3695" s="0"/>
      <c r="EU3695" s="0"/>
      <c r="EV3695" s="0"/>
      <c r="EW3695" s="0"/>
      <c r="EX3695" s="0"/>
      <c r="EY3695" s="0"/>
      <c r="EZ3695" s="0"/>
      <c r="FA3695" s="0"/>
      <c r="FB3695" s="0"/>
      <c r="FC3695" s="0"/>
      <c r="FD3695" s="0"/>
      <c r="FE3695" s="0"/>
      <c r="FF3695" s="0"/>
      <c r="FG3695" s="0"/>
      <c r="FH3695" s="0"/>
      <c r="FI3695" s="0"/>
      <c r="FJ3695" s="0"/>
      <c r="FK3695" s="0"/>
      <c r="FL3695" s="0"/>
      <c r="FM3695" s="0"/>
      <c r="FN3695" s="0"/>
      <c r="FO3695" s="0"/>
      <c r="FP3695" s="0"/>
      <c r="FQ3695" s="0"/>
      <c r="FR3695" s="0"/>
      <c r="FS3695" s="0"/>
      <c r="FT3695" s="0"/>
      <c r="FU3695" s="0"/>
      <c r="FV3695" s="0"/>
      <c r="FW3695" s="0"/>
      <c r="FX3695" s="0"/>
      <c r="FY3695" s="0"/>
      <c r="FZ3695" s="0"/>
      <c r="GA3695" s="0"/>
      <c r="GB3695" s="0"/>
      <c r="GC3695" s="0"/>
      <c r="GD3695" s="0"/>
      <c r="GE3695" s="0"/>
      <c r="GF3695" s="0"/>
      <c r="GG3695" s="0"/>
      <c r="GH3695" s="0"/>
      <c r="GI3695" s="0"/>
      <c r="GJ3695" s="0"/>
      <c r="GK3695" s="0"/>
      <c r="GL3695" s="0"/>
      <c r="GM3695" s="0"/>
      <c r="GN3695" s="0"/>
      <c r="GO3695" s="0"/>
      <c r="GP3695" s="0"/>
      <c r="GQ3695" s="0"/>
      <c r="GR3695" s="0"/>
      <c r="GS3695" s="0"/>
      <c r="GT3695" s="0"/>
      <c r="GU3695" s="0"/>
      <c r="GV3695" s="0"/>
      <c r="GW3695" s="0"/>
      <c r="GX3695" s="0"/>
      <c r="GY3695" s="0"/>
      <c r="GZ3695" s="0"/>
      <c r="HA3695" s="0"/>
      <c r="HB3695" s="0"/>
      <c r="HC3695" s="0"/>
      <c r="HD3695" s="0"/>
      <c r="HE3695" s="0"/>
      <c r="HF3695" s="0"/>
      <c r="HG3695" s="0"/>
      <c r="HH3695" s="0"/>
      <c r="HI3695" s="0"/>
      <c r="HJ3695" s="0"/>
      <c r="HK3695" s="0"/>
      <c r="HL3695" s="0"/>
      <c r="HM3695" s="0"/>
      <c r="HN3695" s="0"/>
      <c r="HO3695" s="0"/>
      <c r="HP3695" s="0"/>
      <c r="HQ3695" s="0"/>
      <c r="HR3695" s="0"/>
      <c r="HS3695" s="0"/>
      <c r="HT3695" s="0"/>
      <c r="HU3695" s="0"/>
      <c r="HV3695" s="0"/>
      <c r="HW3695" s="0"/>
      <c r="HX3695" s="0"/>
      <c r="HY3695" s="0"/>
      <c r="HZ3695" s="0"/>
      <c r="IA3695" s="0"/>
      <c r="IB3695" s="0"/>
      <c r="IC3695" s="0"/>
      <c r="ID3695" s="0"/>
      <c r="IE3695" s="0"/>
      <c r="IF3695" s="0"/>
      <c r="IG3695" s="0"/>
      <c r="IH3695" s="0"/>
      <c r="II3695" s="0"/>
      <c r="IJ3695" s="0"/>
      <c r="IK3695" s="0"/>
      <c r="IL3695" s="0"/>
      <c r="IM3695" s="0"/>
      <c r="IN3695" s="0"/>
      <c r="IO3695" s="0"/>
      <c r="IP3695" s="0"/>
      <c r="IQ3695" s="0"/>
      <c r="IR3695" s="0"/>
      <c r="IS3695" s="0"/>
      <c r="IT3695" s="0"/>
      <c r="IU3695" s="0"/>
      <c r="IV3695" s="0"/>
      <c r="IW3695" s="0"/>
      <c r="IX3695" s="0"/>
      <c r="IY3695" s="0"/>
      <c r="IZ3695" s="0"/>
      <c r="AMH3695" s="13"/>
    </row>
    <row r="3696" customFormat="false" ht="13.8" hidden="false" customHeight="false" outlineLevel="0" collapsed="false">
      <c r="A3696" s="27" t="n">
        <v>40704025</v>
      </c>
      <c r="B3696" s="28" t="s">
        <v>3726</v>
      </c>
      <c r="C3696" s="29"/>
      <c r="D3696" s="29"/>
      <c r="E3696" s="27" t="s">
        <v>64</v>
      </c>
      <c r="F3696" s="19" t="n">
        <f aca="false">IF(C3696="",VLOOKUP(E3696,'PORTE E UCO'!$A$5:$D$46,4,0),VLOOKUP(E3696,'PORTE E UCO'!$A$5:$D$46,4,0)*C3696)</f>
        <v>110.217052</v>
      </c>
      <c r="G3696" s="30" t="n">
        <v>21.191</v>
      </c>
      <c r="H3696" s="21" t="n">
        <f aca="false">G3696*$R$2</f>
        <v>416.903935712</v>
      </c>
      <c r="I3696" s="27" t="n">
        <v>0</v>
      </c>
      <c r="J3696" s="22" t="str">
        <f aca="false">IF(I3696&gt;=1,F3696*$J$2,"")</f>
        <v/>
      </c>
      <c r="K3696" s="22" t="str">
        <f aca="false">IF(I3696&gt;=2,F3696*$K$2,"")</f>
        <v/>
      </c>
      <c r="L3696" s="22" t="str">
        <f aca="false">IF(I3696&gt;=3,F3696*$L$2,"")</f>
        <v/>
      </c>
      <c r="M3696" s="22" t="str">
        <f aca="false">IF(I3696&gt;=4,F3696*$M$2,"")</f>
        <v/>
      </c>
      <c r="N3696" s="27" t="n">
        <v>0</v>
      </c>
      <c r="O3696" s="27" t="n">
        <v>0</v>
      </c>
      <c r="P3696" s="31" t="n">
        <v>0.76</v>
      </c>
      <c r="Q3696" s="64" t="n">
        <f aca="false">P3696*($Q$2)</f>
        <v>20.5352</v>
      </c>
      <c r="R3696" s="38"/>
      <c r="S3696" s="25" t="n">
        <f aca="false">SUM(F3696,H3696,J3696,K3696,L3696,M3696)</f>
        <v>527.120987712</v>
      </c>
      <c r="T3696" s="25" t="n">
        <f aca="false">SUM(F3696,H3696,J3696,K3696,L3696,M3696,Q3696)</f>
        <v>547.656187712</v>
      </c>
      <c r="U3696" s="0"/>
      <c r="V3696" s="0"/>
      <c r="W3696" s="0"/>
      <c r="X3696" s="0"/>
      <c r="Y3696" s="0"/>
      <c r="Z3696" s="0"/>
      <c r="AA3696" s="0"/>
      <c r="AB3696" s="0"/>
      <c r="AC3696" s="0"/>
      <c r="AD3696" s="0"/>
      <c r="AE3696" s="0"/>
      <c r="AF3696" s="0"/>
      <c r="AG3696" s="0"/>
      <c r="AH3696" s="0"/>
      <c r="AI3696" s="0"/>
      <c r="AJ3696" s="0"/>
      <c r="AK3696" s="0"/>
      <c r="AL3696" s="0"/>
      <c r="AM3696" s="0"/>
      <c r="AN3696" s="0"/>
      <c r="AO3696" s="0"/>
      <c r="AP3696" s="0"/>
      <c r="AQ3696" s="0"/>
      <c r="AR3696" s="0"/>
      <c r="AS3696" s="0"/>
      <c r="AT3696" s="0"/>
      <c r="AU3696" s="0"/>
      <c r="AV3696" s="0"/>
      <c r="AW3696" s="0"/>
      <c r="AX3696" s="0"/>
      <c r="AY3696" s="0"/>
      <c r="AZ3696" s="0"/>
      <c r="BA3696" s="0"/>
      <c r="BB3696" s="0"/>
      <c r="BC3696" s="0"/>
      <c r="BD3696" s="0"/>
      <c r="BE3696" s="0"/>
      <c r="BF3696" s="0"/>
      <c r="BG3696" s="0"/>
      <c r="BH3696" s="0"/>
      <c r="BI3696" s="0"/>
      <c r="BJ3696" s="0"/>
      <c r="BK3696" s="0"/>
      <c r="BL3696" s="0"/>
      <c r="BM3696" s="0"/>
      <c r="BN3696" s="0"/>
      <c r="BO3696" s="0"/>
      <c r="BP3696" s="0"/>
      <c r="BQ3696" s="0"/>
      <c r="BR3696" s="0"/>
      <c r="BS3696" s="0"/>
      <c r="BT3696" s="0"/>
      <c r="BU3696" s="0"/>
      <c r="BV3696" s="0"/>
      <c r="BW3696" s="0"/>
      <c r="BX3696" s="0"/>
      <c r="BY3696" s="0"/>
      <c r="BZ3696" s="0"/>
      <c r="CA3696" s="0"/>
      <c r="CB3696" s="0"/>
      <c r="CC3696" s="0"/>
      <c r="CD3696" s="0"/>
      <c r="CE3696" s="0"/>
      <c r="CF3696" s="0"/>
      <c r="CG3696" s="0"/>
      <c r="CH3696" s="0"/>
      <c r="CI3696" s="0"/>
      <c r="CJ3696" s="0"/>
      <c r="CK3696" s="0"/>
      <c r="CL3696" s="0"/>
      <c r="CM3696" s="0"/>
      <c r="CN3696" s="0"/>
      <c r="CO3696" s="0"/>
      <c r="CP3696" s="0"/>
      <c r="CQ3696" s="0"/>
      <c r="CR3696" s="0"/>
      <c r="CS3696" s="0"/>
      <c r="CT3696" s="0"/>
      <c r="CU3696" s="0"/>
      <c r="CV3696" s="0"/>
      <c r="CW3696" s="0"/>
      <c r="CX3696" s="0"/>
      <c r="CY3696" s="0"/>
      <c r="CZ3696" s="0"/>
      <c r="DA3696" s="0"/>
      <c r="DB3696" s="0"/>
      <c r="DC3696" s="0"/>
      <c r="DD3696" s="0"/>
      <c r="DE3696" s="0"/>
      <c r="DF3696" s="0"/>
      <c r="DG3696" s="0"/>
      <c r="DH3696" s="0"/>
      <c r="DI3696" s="0"/>
      <c r="DJ3696" s="0"/>
      <c r="DK3696" s="0"/>
      <c r="DL3696" s="0"/>
      <c r="DM3696" s="0"/>
      <c r="DN3696" s="0"/>
      <c r="DO3696" s="0"/>
      <c r="DP3696" s="0"/>
      <c r="DQ3696" s="0"/>
      <c r="DR3696" s="0"/>
      <c r="DS3696" s="0"/>
      <c r="DT3696" s="0"/>
      <c r="DU3696" s="0"/>
      <c r="DV3696" s="0"/>
      <c r="DW3696" s="0"/>
      <c r="DX3696" s="0"/>
      <c r="DY3696" s="0"/>
      <c r="DZ3696" s="0"/>
      <c r="EA3696" s="0"/>
      <c r="EB3696" s="0"/>
      <c r="EC3696" s="0"/>
      <c r="ED3696" s="0"/>
      <c r="EE3696" s="0"/>
      <c r="EF3696" s="0"/>
      <c r="EG3696" s="0"/>
      <c r="EH3696" s="0"/>
      <c r="EI3696" s="0"/>
      <c r="EJ3696" s="0"/>
      <c r="EK3696" s="0"/>
      <c r="EL3696" s="0"/>
      <c r="EM3696" s="0"/>
      <c r="EN3696" s="0"/>
      <c r="EO3696" s="0"/>
      <c r="EP3696" s="0"/>
      <c r="EQ3696" s="0"/>
      <c r="ER3696" s="0"/>
      <c r="ES3696" s="0"/>
      <c r="ET3696" s="0"/>
      <c r="EU3696" s="0"/>
      <c r="EV3696" s="0"/>
      <c r="EW3696" s="0"/>
      <c r="EX3696" s="0"/>
      <c r="EY3696" s="0"/>
      <c r="EZ3696" s="0"/>
      <c r="FA3696" s="0"/>
      <c r="FB3696" s="0"/>
      <c r="FC3696" s="0"/>
      <c r="FD3696" s="0"/>
      <c r="FE3696" s="0"/>
      <c r="FF3696" s="0"/>
      <c r="FG3696" s="0"/>
      <c r="FH3696" s="0"/>
      <c r="FI3696" s="0"/>
      <c r="FJ3696" s="0"/>
      <c r="FK3696" s="0"/>
      <c r="FL3696" s="0"/>
      <c r="FM3696" s="0"/>
      <c r="FN3696" s="0"/>
      <c r="FO3696" s="0"/>
      <c r="FP3696" s="0"/>
      <c r="FQ3696" s="0"/>
      <c r="FR3696" s="0"/>
      <c r="FS3696" s="0"/>
      <c r="FT3696" s="0"/>
      <c r="FU3696" s="0"/>
      <c r="FV3696" s="0"/>
      <c r="FW3696" s="0"/>
      <c r="FX3696" s="0"/>
      <c r="FY3696" s="0"/>
      <c r="FZ3696" s="0"/>
      <c r="GA3696" s="0"/>
      <c r="GB3696" s="0"/>
      <c r="GC3696" s="0"/>
      <c r="GD3696" s="0"/>
      <c r="GE3696" s="0"/>
      <c r="GF3696" s="0"/>
      <c r="GG3696" s="0"/>
      <c r="GH3696" s="0"/>
      <c r="GI3696" s="0"/>
      <c r="GJ3696" s="0"/>
      <c r="GK3696" s="0"/>
      <c r="GL3696" s="0"/>
      <c r="GM3696" s="0"/>
      <c r="GN3696" s="0"/>
      <c r="GO3696" s="0"/>
      <c r="GP3696" s="0"/>
      <c r="GQ3696" s="0"/>
      <c r="GR3696" s="0"/>
      <c r="GS3696" s="0"/>
      <c r="GT3696" s="0"/>
      <c r="GU3696" s="0"/>
      <c r="GV3696" s="0"/>
      <c r="GW3696" s="0"/>
      <c r="GX3696" s="0"/>
      <c r="GY3696" s="0"/>
      <c r="GZ3696" s="0"/>
      <c r="HA3696" s="0"/>
      <c r="HB3696" s="0"/>
      <c r="HC3696" s="0"/>
      <c r="HD3696" s="0"/>
      <c r="HE3696" s="0"/>
      <c r="HF3696" s="0"/>
      <c r="HG3696" s="0"/>
      <c r="HH3696" s="0"/>
      <c r="HI3696" s="0"/>
      <c r="HJ3696" s="0"/>
      <c r="HK3696" s="0"/>
      <c r="HL3696" s="0"/>
      <c r="HM3696" s="0"/>
      <c r="HN3696" s="0"/>
      <c r="HO3696" s="0"/>
      <c r="HP3696" s="0"/>
      <c r="HQ3696" s="0"/>
      <c r="HR3696" s="0"/>
      <c r="HS3696" s="0"/>
      <c r="HT3696" s="0"/>
      <c r="HU3696" s="0"/>
      <c r="HV3696" s="0"/>
      <c r="HW3696" s="0"/>
      <c r="HX3696" s="0"/>
      <c r="HY3696" s="0"/>
      <c r="HZ3696" s="0"/>
      <c r="IA3696" s="0"/>
      <c r="IB3696" s="0"/>
      <c r="IC3696" s="0"/>
      <c r="ID3696" s="0"/>
      <c r="IE3696" s="0"/>
      <c r="IF3696" s="0"/>
      <c r="IG3696" s="0"/>
      <c r="IH3696" s="0"/>
      <c r="II3696" s="0"/>
      <c r="IJ3696" s="0"/>
      <c r="IK3696" s="0"/>
      <c r="IL3696" s="0"/>
      <c r="IM3696" s="0"/>
      <c r="IN3696" s="0"/>
      <c r="IO3696" s="0"/>
      <c r="IP3696" s="0"/>
      <c r="IQ3696" s="0"/>
      <c r="IR3696" s="0"/>
      <c r="IS3696" s="0"/>
      <c r="IT3696" s="0"/>
      <c r="IU3696" s="0"/>
      <c r="IV3696" s="0"/>
      <c r="IW3696" s="0"/>
      <c r="IX3696" s="0"/>
      <c r="IY3696" s="0"/>
      <c r="IZ3696" s="0"/>
      <c r="AMH3696" s="13"/>
    </row>
    <row r="3697" customFormat="false" ht="13.8" hidden="false" customHeight="false" outlineLevel="0" collapsed="false">
      <c r="A3697" s="16" t="n">
        <v>40704033</v>
      </c>
      <c r="B3697" s="17" t="s">
        <v>3727</v>
      </c>
      <c r="C3697" s="18"/>
      <c r="D3697" s="18"/>
      <c r="E3697" s="16" t="s">
        <v>64</v>
      </c>
      <c r="F3697" s="19" t="n">
        <f aca="false">IF(C3697="",VLOOKUP(E3697,'PORTE E UCO'!$A$5:$D$46,4,0),VLOOKUP(E3697,'PORTE E UCO'!$A$5:$D$46,4,0)*C3697)</f>
        <v>110.217052</v>
      </c>
      <c r="G3697" s="20" t="n">
        <v>11.747</v>
      </c>
      <c r="H3697" s="21" t="n">
        <f aca="false">G3697*$R$2</f>
        <v>231.106155104</v>
      </c>
      <c r="I3697" s="16" t="n">
        <v>0</v>
      </c>
      <c r="J3697" s="22" t="str">
        <f aca="false">IF(I3697&gt;=1,F3697*$J$2,"")</f>
        <v/>
      </c>
      <c r="K3697" s="22" t="str">
        <f aca="false">IF(I3697&gt;=2,F3697*$K$2,"")</f>
        <v/>
      </c>
      <c r="L3697" s="22" t="str">
        <f aca="false">IF(I3697&gt;=3,F3697*$L$2,"")</f>
        <v/>
      </c>
      <c r="M3697" s="22" t="str">
        <f aca="false">IF(I3697&gt;=4,F3697*$M$2,"")</f>
        <v/>
      </c>
      <c r="N3697" s="16" t="n">
        <v>0</v>
      </c>
      <c r="O3697" s="16" t="n">
        <v>0</v>
      </c>
      <c r="P3697" s="23" t="n">
        <v>0</v>
      </c>
      <c r="Q3697" s="64" t="n">
        <f aca="false">P3697*($Q$2)</f>
        <v>0</v>
      </c>
      <c r="R3697" s="38"/>
      <c r="S3697" s="25" t="n">
        <f aca="false">SUM(F3697,H3697,J3697,K3697,L3697,M3697)</f>
        <v>341.323207104</v>
      </c>
      <c r="T3697" s="25" t="n">
        <f aca="false">SUM(F3697,H3697,J3697,K3697,L3697,M3697,Q3697)</f>
        <v>341.323207104</v>
      </c>
      <c r="U3697" s="0"/>
      <c r="V3697" s="0"/>
      <c r="W3697" s="0"/>
      <c r="X3697" s="0"/>
      <c r="Y3697" s="0"/>
      <c r="Z3697" s="0"/>
      <c r="AA3697" s="0"/>
      <c r="AB3697" s="0"/>
      <c r="AC3697" s="0"/>
      <c r="AD3697" s="0"/>
      <c r="AE3697" s="0"/>
      <c r="AF3697" s="0"/>
      <c r="AG3697" s="0"/>
      <c r="AH3697" s="0"/>
      <c r="AI3697" s="0"/>
      <c r="AJ3697" s="0"/>
      <c r="AK3697" s="0"/>
      <c r="AL3697" s="0"/>
      <c r="AM3697" s="0"/>
      <c r="AN3697" s="0"/>
      <c r="AO3697" s="0"/>
      <c r="AP3697" s="0"/>
      <c r="AQ3697" s="0"/>
      <c r="AR3697" s="0"/>
      <c r="AS3697" s="0"/>
      <c r="AT3697" s="0"/>
      <c r="AU3697" s="0"/>
      <c r="AV3697" s="0"/>
      <c r="AW3697" s="0"/>
      <c r="AX3697" s="0"/>
      <c r="AY3697" s="0"/>
      <c r="AZ3697" s="0"/>
      <c r="BA3697" s="0"/>
      <c r="BB3697" s="0"/>
      <c r="BC3697" s="0"/>
      <c r="BD3697" s="0"/>
      <c r="BE3697" s="0"/>
      <c r="BF3697" s="0"/>
      <c r="BG3697" s="0"/>
      <c r="BH3697" s="0"/>
      <c r="BI3697" s="0"/>
      <c r="BJ3697" s="0"/>
      <c r="BK3697" s="0"/>
      <c r="BL3697" s="0"/>
      <c r="BM3697" s="0"/>
      <c r="BN3697" s="0"/>
      <c r="BO3697" s="0"/>
      <c r="BP3697" s="0"/>
      <c r="BQ3697" s="0"/>
      <c r="BR3697" s="0"/>
      <c r="BS3697" s="0"/>
      <c r="BT3697" s="0"/>
      <c r="BU3697" s="0"/>
      <c r="BV3697" s="0"/>
      <c r="BW3697" s="0"/>
      <c r="BX3697" s="0"/>
      <c r="BY3697" s="0"/>
      <c r="BZ3697" s="0"/>
      <c r="CA3697" s="0"/>
      <c r="CB3697" s="0"/>
      <c r="CC3697" s="0"/>
      <c r="CD3697" s="0"/>
      <c r="CE3697" s="0"/>
      <c r="CF3697" s="0"/>
      <c r="CG3697" s="0"/>
      <c r="CH3697" s="0"/>
      <c r="CI3697" s="0"/>
      <c r="CJ3697" s="0"/>
      <c r="CK3697" s="0"/>
      <c r="CL3697" s="0"/>
      <c r="CM3697" s="0"/>
      <c r="CN3697" s="0"/>
      <c r="CO3697" s="0"/>
      <c r="CP3697" s="0"/>
      <c r="CQ3697" s="0"/>
      <c r="CR3697" s="0"/>
      <c r="CS3697" s="0"/>
      <c r="CT3697" s="0"/>
      <c r="CU3697" s="0"/>
      <c r="CV3697" s="0"/>
      <c r="CW3697" s="0"/>
      <c r="CX3697" s="0"/>
      <c r="CY3697" s="0"/>
      <c r="CZ3697" s="0"/>
      <c r="DA3697" s="0"/>
      <c r="DB3697" s="0"/>
      <c r="DC3697" s="0"/>
      <c r="DD3697" s="0"/>
      <c r="DE3697" s="0"/>
      <c r="DF3697" s="0"/>
      <c r="DG3697" s="0"/>
      <c r="DH3697" s="0"/>
      <c r="DI3697" s="0"/>
      <c r="DJ3697" s="0"/>
      <c r="DK3697" s="0"/>
      <c r="DL3697" s="0"/>
      <c r="DM3697" s="0"/>
      <c r="DN3697" s="0"/>
      <c r="DO3697" s="0"/>
      <c r="DP3697" s="0"/>
      <c r="DQ3697" s="0"/>
      <c r="DR3697" s="0"/>
      <c r="DS3697" s="0"/>
      <c r="DT3697" s="0"/>
      <c r="DU3697" s="0"/>
      <c r="DV3697" s="0"/>
      <c r="DW3697" s="0"/>
      <c r="DX3697" s="0"/>
      <c r="DY3697" s="0"/>
      <c r="DZ3697" s="0"/>
      <c r="EA3697" s="0"/>
      <c r="EB3697" s="0"/>
      <c r="EC3697" s="0"/>
      <c r="ED3697" s="0"/>
      <c r="EE3697" s="0"/>
      <c r="EF3697" s="0"/>
      <c r="EG3697" s="0"/>
      <c r="EH3697" s="0"/>
      <c r="EI3697" s="0"/>
      <c r="EJ3697" s="0"/>
      <c r="EK3697" s="0"/>
      <c r="EL3697" s="0"/>
      <c r="EM3697" s="0"/>
      <c r="EN3697" s="0"/>
      <c r="EO3697" s="0"/>
      <c r="EP3697" s="0"/>
      <c r="EQ3697" s="0"/>
      <c r="ER3697" s="0"/>
      <c r="ES3697" s="0"/>
      <c r="ET3697" s="0"/>
      <c r="EU3697" s="0"/>
      <c r="EV3697" s="0"/>
      <c r="EW3697" s="0"/>
      <c r="EX3697" s="0"/>
      <c r="EY3697" s="0"/>
      <c r="EZ3697" s="0"/>
      <c r="FA3697" s="0"/>
      <c r="FB3697" s="0"/>
      <c r="FC3697" s="0"/>
      <c r="FD3697" s="0"/>
      <c r="FE3697" s="0"/>
      <c r="FF3697" s="0"/>
      <c r="FG3697" s="0"/>
      <c r="FH3697" s="0"/>
      <c r="FI3697" s="0"/>
      <c r="FJ3697" s="0"/>
      <c r="FK3697" s="0"/>
      <c r="FL3697" s="0"/>
      <c r="FM3697" s="0"/>
      <c r="FN3697" s="0"/>
      <c r="FO3697" s="0"/>
      <c r="FP3697" s="0"/>
      <c r="FQ3697" s="0"/>
      <c r="FR3697" s="0"/>
      <c r="FS3697" s="0"/>
      <c r="FT3697" s="0"/>
      <c r="FU3697" s="0"/>
      <c r="FV3697" s="0"/>
      <c r="FW3697" s="0"/>
      <c r="FX3697" s="0"/>
      <c r="FY3697" s="0"/>
      <c r="FZ3697" s="0"/>
      <c r="GA3697" s="0"/>
      <c r="GB3697" s="0"/>
      <c r="GC3697" s="0"/>
      <c r="GD3697" s="0"/>
      <c r="GE3697" s="0"/>
      <c r="GF3697" s="0"/>
      <c r="GG3697" s="0"/>
      <c r="GH3697" s="0"/>
      <c r="GI3697" s="0"/>
      <c r="GJ3697" s="0"/>
      <c r="GK3697" s="0"/>
      <c r="GL3697" s="0"/>
      <c r="GM3697" s="0"/>
      <c r="GN3697" s="0"/>
      <c r="GO3697" s="0"/>
      <c r="GP3697" s="0"/>
      <c r="GQ3697" s="0"/>
      <c r="GR3697" s="0"/>
      <c r="GS3697" s="0"/>
      <c r="GT3697" s="0"/>
      <c r="GU3697" s="0"/>
      <c r="GV3697" s="0"/>
      <c r="GW3697" s="0"/>
      <c r="GX3697" s="0"/>
      <c r="GY3697" s="0"/>
      <c r="GZ3697" s="0"/>
      <c r="HA3697" s="0"/>
      <c r="HB3697" s="0"/>
      <c r="HC3697" s="0"/>
      <c r="HD3697" s="0"/>
      <c r="HE3697" s="0"/>
      <c r="HF3697" s="0"/>
      <c r="HG3697" s="0"/>
      <c r="HH3697" s="0"/>
      <c r="HI3697" s="0"/>
      <c r="HJ3697" s="0"/>
      <c r="HK3697" s="0"/>
      <c r="HL3697" s="0"/>
      <c r="HM3697" s="0"/>
      <c r="HN3697" s="0"/>
      <c r="HO3697" s="0"/>
      <c r="HP3697" s="0"/>
      <c r="HQ3697" s="0"/>
      <c r="HR3697" s="0"/>
      <c r="HS3697" s="0"/>
      <c r="HT3697" s="0"/>
      <c r="HU3697" s="0"/>
      <c r="HV3697" s="0"/>
      <c r="HW3697" s="0"/>
      <c r="HX3697" s="0"/>
      <c r="HY3697" s="0"/>
      <c r="HZ3697" s="0"/>
      <c r="IA3697" s="0"/>
      <c r="IB3697" s="0"/>
      <c r="IC3697" s="0"/>
      <c r="ID3697" s="0"/>
      <c r="IE3697" s="0"/>
      <c r="IF3697" s="0"/>
      <c r="IG3697" s="0"/>
      <c r="IH3697" s="0"/>
      <c r="II3697" s="0"/>
      <c r="IJ3697" s="0"/>
      <c r="IK3697" s="0"/>
      <c r="IL3697" s="0"/>
      <c r="IM3697" s="0"/>
      <c r="IN3697" s="0"/>
      <c r="IO3697" s="0"/>
      <c r="IP3697" s="0"/>
      <c r="IQ3697" s="0"/>
      <c r="IR3697" s="0"/>
      <c r="IS3697" s="0"/>
      <c r="IT3697" s="0"/>
      <c r="IU3697" s="0"/>
      <c r="IV3697" s="0"/>
      <c r="IW3697" s="0"/>
      <c r="IX3697" s="0"/>
      <c r="IY3697" s="0"/>
      <c r="IZ3697" s="0"/>
      <c r="AMH3697" s="13"/>
    </row>
    <row r="3698" customFormat="false" ht="13.8" hidden="false" customHeight="false" outlineLevel="0" collapsed="false">
      <c r="A3698" s="27" t="n">
        <v>40704041</v>
      </c>
      <c r="B3698" s="28" t="s">
        <v>3728</v>
      </c>
      <c r="C3698" s="29"/>
      <c r="D3698" s="29"/>
      <c r="E3698" s="27" t="s">
        <v>64</v>
      </c>
      <c r="F3698" s="19" t="n">
        <f aca="false">IF(C3698="",VLOOKUP(E3698,'PORTE E UCO'!$A$5:$D$46,4,0),VLOOKUP(E3698,'PORTE E UCO'!$A$5:$D$46,4,0)*C3698)</f>
        <v>110.217052</v>
      </c>
      <c r="G3698" s="30" t="n">
        <v>8.946</v>
      </c>
      <c r="H3698" s="21" t="n">
        <f aca="false">G3698*$R$2</f>
        <v>176.000311872</v>
      </c>
      <c r="I3698" s="27" t="n">
        <v>0</v>
      </c>
      <c r="J3698" s="22" t="str">
        <f aca="false">IF(I3698&gt;=1,F3698*$J$2,"")</f>
        <v/>
      </c>
      <c r="K3698" s="22" t="str">
        <f aca="false">IF(I3698&gt;=2,F3698*$K$2,"")</f>
        <v/>
      </c>
      <c r="L3698" s="22" t="str">
        <f aca="false">IF(I3698&gt;=3,F3698*$L$2,"")</f>
        <v/>
      </c>
      <c r="M3698" s="22" t="str">
        <f aca="false">IF(I3698&gt;=4,F3698*$M$2,"")</f>
        <v/>
      </c>
      <c r="N3698" s="27" t="n">
        <v>0</v>
      </c>
      <c r="O3698" s="27" t="n">
        <v>0</v>
      </c>
      <c r="P3698" s="31" t="n">
        <v>0.77</v>
      </c>
      <c r="Q3698" s="64" t="n">
        <f aca="false">P3698*($Q$2)</f>
        <v>20.8054</v>
      </c>
      <c r="R3698" s="38"/>
      <c r="S3698" s="25" t="n">
        <f aca="false">SUM(F3698,H3698,J3698,K3698,L3698,M3698)</f>
        <v>286.217363872</v>
      </c>
      <c r="T3698" s="25" t="n">
        <f aca="false">SUM(F3698,H3698,J3698,K3698,L3698,M3698,Q3698)</f>
        <v>307.022763872</v>
      </c>
      <c r="U3698" s="0"/>
      <c r="V3698" s="0"/>
      <c r="W3698" s="0"/>
      <c r="X3698" s="0"/>
      <c r="Y3698" s="0"/>
      <c r="Z3698" s="0"/>
      <c r="AA3698" s="0"/>
      <c r="AB3698" s="0"/>
      <c r="AC3698" s="0"/>
      <c r="AD3698" s="0"/>
      <c r="AE3698" s="0"/>
      <c r="AF3698" s="0"/>
      <c r="AG3698" s="0"/>
      <c r="AH3698" s="0"/>
      <c r="AI3698" s="0"/>
      <c r="AJ3698" s="0"/>
      <c r="AK3698" s="0"/>
      <c r="AL3698" s="0"/>
      <c r="AM3698" s="0"/>
      <c r="AN3698" s="0"/>
      <c r="AO3698" s="0"/>
      <c r="AP3698" s="0"/>
      <c r="AQ3698" s="0"/>
      <c r="AR3698" s="0"/>
      <c r="AS3698" s="0"/>
      <c r="AT3698" s="0"/>
      <c r="AU3698" s="0"/>
      <c r="AV3698" s="0"/>
      <c r="AW3698" s="0"/>
      <c r="AX3698" s="0"/>
      <c r="AY3698" s="0"/>
      <c r="AZ3698" s="0"/>
      <c r="BA3698" s="0"/>
      <c r="BB3698" s="0"/>
      <c r="BC3698" s="0"/>
      <c r="BD3698" s="0"/>
      <c r="BE3698" s="0"/>
      <c r="BF3698" s="0"/>
      <c r="BG3698" s="0"/>
      <c r="BH3698" s="0"/>
      <c r="BI3698" s="0"/>
      <c r="BJ3698" s="0"/>
      <c r="BK3698" s="0"/>
      <c r="BL3698" s="0"/>
      <c r="BM3698" s="0"/>
      <c r="BN3698" s="0"/>
      <c r="BO3698" s="0"/>
      <c r="BP3698" s="0"/>
      <c r="BQ3698" s="0"/>
      <c r="BR3698" s="0"/>
      <c r="BS3698" s="0"/>
      <c r="BT3698" s="0"/>
      <c r="BU3698" s="0"/>
      <c r="BV3698" s="0"/>
      <c r="BW3698" s="0"/>
      <c r="BX3698" s="0"/>
      <c r="BY3698" s="0"/>
      <c r="BZ3698" s="0"/>
      <c r="CA3698" s="0"/>
      <c r="CB3698" s="0"/>
      <c r="CC3698" s="0"/>
      <c r="CD3698" s="0"/>
      <c r="CE3698" s="0"/>
      <c r="CF3698" s="0"/>
      <c r="CG3698" s="0"/>
      <c r="CH3698" s="0"/>
      <c r="CI3698" s="0"/>
      <c r="CJ3698" s="0"/>
      <c r="CK3698" s="0"/>
      <c r="CL3698" s="0"/>
      <c r="CM3698" s="0"/>
      <c r="CN3698" s="0"/>
      <c r="CO3698" s="0"/>
      <c r="CP3698" s="0"/>
      <c r="CQ3698" s="0"/>
      <c r="CR3698" s="0"/>
      <c r="CS3698" s="0"/>
      <c r="CT3698" s="0"/>
      <c r="CU3698" s="0"/>
      <c r="CV3698" s="0"/>
      <c r="CW3698" s="0"/>
      <c r="CX3698" s="0"/>
      <c r="CY3698" s="0"/>
      <c r="CZ3698" s="0"/>
      <c r="DA3698" s="0"/>
      <c r="DB3698" s="0"/>
      <c r="DC3698" s="0"/>
      <c r="DD3698" s="0"/>
      <c r="DE3698" s="0"/>
      <c r="DF3698" s="0"/>
      <c r="DG3698" s="0"/>
      <c r="DH3698" s="0"/>
      <c r="DI3698" s="0"/>
      <c r="DJ3698" s="0"/>
      <c r="DK3698" s="0"/>
      <c r="DL3698" s="0"/>
      <c r="DM3698" s="0"/>
      <c r="DN3698" s="0"/>
      <c r="DO3698" s="0"/>
      <c r="DP3698" s="0"/>
      <c r="DQ3698" s="0"/>
      <c r="DR3698" s="0"/>
      <c r="DS3698" s="0"/>
      <c r="DT3698" s="0"/>
      <c r="DU3698" s="0"/>
      <c r="DV3698" s="0"/>
      <c r="DW3698" s="0"/>
      <c r="DX3698" s="0"/>
      <c r="DY3698" s="0"/>
      <c r="DZ3698" s="0"/>
      <c r="EA3698" s="0"/>
      <c r="EB3698" s="0"/>
      <c r="EC3698" s="0"/>
      <c r="ED3698" s="0"/>
      <c r="EE3698" s="0"/>
      <c r="EF3698" s="0"/>
      <c r="EG3698" s="0"/>
      <c r="EH3698" s="0"/>
      <c r="EI3698" s="0"/>
      <c r="EJ3698" s="0"/>
      <c r="EK3698" s="0"/>
      <c r="EL3698" s="0"/>
      <c r="EM3698" s="0"/>
      <c r="EN3698" s="0"/>
      <c r="EO3698" s="0"/>
      <c r="EP3698" s="0"/>
      <c r="EQ3698" s="0"/>
      <c r="ER3698" s="0"/>
      <c r="ES3698" s="0"/>
      <c r="ET3698" s="0"/>
      <c r="EU3698" s="0"/>
      <c r="EV3698" s="0"/>
      <c r="EW3698" s="0"/>
      <c r="EX3698" s="0"/>
      <c r="EY3698" s="0"/>
      <c r="EZ3698" s="0"/>
      <c r="FA3698" s="0"/>
      <c r="FB3698" s="0"/>
      <c r="FC3698" s="0"/>
      <c r="FD3698" s="0"/>
      <c r="FE3698" s="0"/>
      <c r="FF3698" s="0"/>
      <c r="FG3698" s="0"/>
      <c r="FH3698" s="0"/>
      <c r="FI3698" s="0"/>
      <c r="FJ3698" s="0"/>
      <c r="FK3698" s="0"/>
      <c r="FL3698" s="0"/>
      <c r="FM3698" s="0"/>
      <c r="FN3698" s="0"/>
      <c r="FO3698" s="0"/>
      <c r="FP3698" s="0"/>
      <c r="FQ3698" s="0"/>
      <c r="FR3698" s="0"/>
      <c r="FS3698" s="0"/>
      <c r="FT3698" s="0"/>
      <c r="FU3698" s="0"/>
      <c r="FV3698" s="0"/>
      <c r="FW3698" s="0"/>
      <c r="FX3698" s="0"/>
      <c r="FY3698" s="0"/>
      <c r="FZ3698" s="0"/>
      <c r="GA3698" s="0"/>
      <c r="GB3698" s="0"/>
      <c r="GC3698" s="0"/>
      <c r="GD3698" s="0"/>
      <c r="GE3698" s="0"/>
      <c r="GF3698" s="0"/>
      <c r="GG3698" s="0"/>
      <c r="GH3698" s="0"/>
      <c r="GI3698" s="0"/>
      <c r="GJ3698" s="0"/>
      <c r="GK3698" s="0"/>
      <c r="GL3698" s="0"/>
      <c r="GM3698" s="0"/>
      <c r="GN3698" s="0"/>
      <c r="GO3698" s="0"/>
      <c r="GP3698" s="0"/>
      <c r="GQ3698" s="0"/>
      <c r="GR3698" s="0"/>
      <c r="GS3698" s="0"/>
      <c r="GT3698" s="0"/>
      <c r="GU3698" s="0"/>
      <c r="GV3698" s="0"/>
      <c r="GW3698" s="0"/>
      <c r="GX3698" s="0"/>
      <c r="GY3698" s="0"/>
      <c r="GZ3698" s="0"/>
      <c r="HA3698" s="0"/>
      <c r="HB3698" s="0"/>
      <c r="HC3698" s="0"/>
      <c r="HD3698" s="0"/>
      <c r="HE3698" s="0"/>
      <c r="HF3698" s="0"/>
      <c r="HG3698" s="0"/>
      <c r="HH3698" s="0"/>
      <c r="HI3698" s="0"/>
      <c r="HJ3698" s="0"/>
      <c r="HK3698" s="0"/>
      <c r="HL3698" s="0"/>
      <c r="HM3698" s="0"/>
      <c r="HN3698" s="0"/>
      <c r="HO3698" s="0"/>
      <c r="HP3698" s="0"/>
      <c r="HQ3698" s="0"/>
      <c r="HR3698" s="0"/>
      <c r="HS3698" s="0"/>
      <c r="HT3698" s="0"/>
      <c r="HU3698" s="0"/>
      <c r="HV3698" s="0"/>
      <c r="HW3698" s="0"/>
      <c r="HX3698" s="0"/>
      <c r="HY3698" s="0"/>
      <c r="HZ3698" s="0"/>
      <c r="IA3698" s="0"/>
      <c r="IB3698" s="0"/>
      <c r="IC3698" s="0"/>
      <c r="ID3698" s="0"/>
      <c r="IE3698" s="0"/>
      <c r="IF3698" s="0"/>
      <c r="IG3698" s="0"/>
      <c r="IH3698" s="0"/>
      <c r="II3698" s="0"/>
      <c r="IJ3698" s="0"/>
      <c r="IK3698" s="0"/>
      <c r="IL3698" s="0"/>
      <c r="IM3698" s="0"/>
      <c r="IN3698" s="0"/>
      <c r="IO3698" s="0"/>
      <c r="IP3698" s="0"/>
      <c r="IQ3698" s="0"/>
      <c r="IR3698" s="0"/>
      <c r="IS3698" s="0"/>
      <c r="IT3698" s="0"/>
      <c r="IU3698" s="0"/>
      <c r="IV3698" s="0"/>
      <c r="IW3698" s="0"/>
      <c r="IX3698" s="0"/>
      <c r="IY3698" s="0"/>
      <c r="IZ3698" s="0"/>
      <c r="AMH3698" s="13"/>
    </row>
    <row r="3699" customFormat="false" ht="13.8" hidden="false" customHeight="false" outlineLevel="0" collapsed="false">
      <c r="A3699" s="16" t="n">
        <v>40704050</v>
      </c>
      <c r="B3699" s="17" t="s">
        <v>3729</v>
      </c>
      <c r="C3699" s="18"/>
      <c r="D3699" s="18"/>
      <c r="E3699" s="16" t="s">
        <v>64</v>
      </c>
      <c r="F3699" s="19" t="n">
        <f aca="false">IF(C3699="",VLOOKUP(E3699,'PORTE E UCO'!$A$5:$D$46,4,0),VLOOKUP(E3699,'PORTE E UCO'!$A$5:$D$46,4,0)*C3699)</f>
        <v>110.217052</v>
      </c>
      <c r="G3699" s="20" t="n">
        <v>11.786</v>
      </c>
      <c r="H3699" s="21" t="n">
        <f aca="false">G3699*$R$2</f>
        <v>231.873426752</v>
      </c>
      <c r="I3699" s="16" t="n">
        <v>0</v>
      </c>
      <c r="J3699" s="22" t="str">
        <f aca="false">IF(I3699&gt;=1,F3699*$J$2,"")</f>
        <v/>
      </c>
      <c r="K3699" s="22" t="str">
        <f aca="false">IF(I3699&gt;=2,F3699*$K$2,"")</f>
        <v/>
      </c>
      <c r="L3699" s="22" t="str">
        <f aca="false">IF(I3699&gt;=3,F3699*$L$2,"")</f>
        <v/>
      </c>
      <c r="M3699" s="22" t="str">
        <f aca="false">IF(I3699&gt;=4,F3699*$M$2,"")</f>
        <v/>
      </c>
      <c r="N3699" s="16" t="n">
        <v>0</v>
      </c>
      <c r="O3699" s="16" t="n">
        <v>0</v>
      </c>
      <c r="P3699" s="23" t="n">
        <v>0.76</v>
      </c>
      <c r="Q3699" s="64" t="n">
        <f aca="false">P3699*($Q$2)</f>
        <v>20.5352</v>
      </c>
      <c r="R3699" s="38"/>
      <c r="S3699" s="25" t="n">
        <f aca="false">SUM(F3699,H3699,J3699,K3699,L3699,M3699)</f>
        <v>342.090478752</v>
      </c>
      <c r="T3699" s="25" t="n">
        <f aca="false">SUM(F3699,H3699,J3699,K3699,L3699,M3699,Q3699)</f>
        <v>362.625678752</v>
      </c>
      <c r="U3699" s="0"/>
      <c r="V3699" s="0"/>
      <c r="W3699" s="0"/>
      <c r="X3699" s="0"/>
      <c r="Y3699" s="0"/>
      <c r="Z3699" s="0"/>
      <c r="AA3699" s="0"/>
      <c r="AB3699" s="0"/>
      <c r="AC3699" s="0"/>
      <c r="AD3699" s="0"/>
      <c r="AE3699" s="0"/>
      <c r="AF3699" s="0"/>
      <c r="AG3699" s="0"/>
      <c r="AH3699" s="0"/>
      <c r="AI3699" s="0"/>
      <c r="AJ3699" s="0"/>
      <c r="AK3699" s="0"/>
      <c r="AL3699" s="0"/>
      <c r="AM3699" s="0"/>
      <c r="AN3699" s="0"/>
      <c r="AO3699" s="0"/>
      <c r="AP3699" s="0"/>
      <c r="AQ3699" s="0"/>
      <c r="AR3699" s="0"/>
      <c r="AS3699" s="0"/>
      <c r="AT3699" s="0"/>
      <c r="AU3699" s="0"/>
      <c r="AV3699" s="0"/>
      <c r="AW3699" s="0"/>
      <c r="AX3699" s="0"/>
      <c r="AY3699" s="0"/>
      <c r="AZ3699" s="0"/>
      <c r="BA3699" s="0"/>
      <c r="BB3699" s="0"/>
      <c r="BC3699" s="0"/>
      <c r="BD3699" s="0"/>
      <c r="BE3699" s="0"/>
      <c r="BF3699" s="0"/>
      <c r="BG3699" s="0"/>
      <c r="BH3699" s="0"/>
      <c r="BI3699" s="0"/>
      <c r="BJ3699" s="0"/>
      <c r="BK3699" s="0"/>
      <c r="BL3699" s="0"/>
      <c r="BM3699" s="0"/>
      <c r="BN3699" s="0"/>
      <c r="BO3699" s="0"/>
      <c r="BP3699" s="0"/>
      <c r="BQ3699" s="0"/>
      <c r="BR3699" s="0"/>
      <c r="BS3699" s="0"/>
      <c r="BT3699" s="0"/>
      <c r="BU3699" s="0"/>
      <c r="BV3699" s="0"/>
      <c r="BW3699" s="0"/>
      <c r="BX3699" s="0"/>
      <c r="BY3699" s="0"/>
      <c r="BZ3699" s="0"/>
      <c r="CA3699" s="0"/>
      <c r="CB3699" s="0"/>
      <c r="CC3699" s="0"/>
      <c r="CD3699" s="0"/>
      <c r="CE3699" s="0"/>
      <c r="CF3699" s="0"/>
      <c r="CG3699" s="0"/>
      <c r="CH3699" s="0"/>
      <c r="CI3699" s="0"/>
      <c r="CJ3699" s="0"/>
      <c r="CK3699" s="0"/>
      <c r="CL3699" s="0"/>
      <c r="CM3699" s="0"/>
      <c r="CN3699" s="0"/>
      <c r="CO3699" s="0"/>
      <c r="CP3699" s="0"/>
      <c r="CQ3699" s="0"/>
      <c r="CR3699" s="0"/>
      <c r="CS3699" s="0"/>
      <c r="CT3699" s="0"/>
      <c r="CU3699" s="0"/>
      <c r="CV3699" s="0"/>
      <c r="CW3699" s="0"/>
      <c r="CX3699" s="0"/>
      <c r="CY3699" s="0"/>
      <c r="CZ3699" s="0"/>
      <c r="DA3699" s="0"/>
      <c r="DB3699" s="0"/>
      <c r="DC3699" s="0"/>
      <c r="DD3699" s="0"/>
      <c r="DE3699" s="0"/>
      <c r="DF3699" s="0"/>
      <c r="DG3699" s="0"/>
      <c r="DH3699" s="0"/>
      <c r="DI3699" s="0"/>
      <c r="DJ3699" s="0"/>
      <c r="DK3699" s="0"/>
      <c r="DL3699" s="0"/>
      <c r="DM3699" s="0"/>
      <c r="DN3699" s="0"/>
      <c r="DO3699" s="0"/>
      <c r="DP3699" s="0"/>
      <c r="DQ3699" s="0"/>
      <c r="DR3699" s="0"/>
      <c r="DS3699" s="0"/>
      <c r="DT3699" s="0"/>
      <c r="DU3699" s="0"/>
      <c r="DV3699" s="0"/>
      <c r="DW3699" s="0"/>
      <c r="DX3699" s="0"/>
      <c r="DY3699" s="0"/>
      <c r="DZ3699" s="0"/>
      <c r="EA3699" s="0"/>
      <c r="EB3699" s="0"/>
      <c r="EC3699" s="0"/>
      <c r="ED3699" s="0"/>
      <c r="EE3699" s="0"/>
      <c r="EF3699" s="0"/>
      <c r="EG3699" s="0"/>
      <c r="EH3699" s="0"/>
      <c r="EI3699" s="0"/>
      <c r="EJ3699" s="0"/>
      <c r="EK3699" s="0"/>
      <c r="EL3699" s="0"/>
      <c r="EM3699" s="0"/>
      <c r="EN3699" s="0"/>
      <c r="EO3699" s="0"/>
      <c r="EP3699" s="0"/>
      <c r="EQ3699" s="0"/>
      <c r="ER3699" s="0"/>
      <c r="ES3699" s="0"/>
      <c r="ET3699" s="0"/>
      <c r="EU3699" s="0"/>
      <c r="EV3699" s="0"/>
      <c r="EW3699" s="0"/>
      <c r="EX3699" s="0"/>
      <c r="EY3699" s="0"/>
      <c r="EZ3699" s="0"/>
      <c r="FA3699" s="0"/>
      <c r="FB3699" s="0"/>
      <c r="FC3699" s="0"/>
      <c r="FD3699" s="0"/>
      <c r="FE3699" s="0"/>
      <c r="FF3699" s="0"/>
      <c r="FG3699" s="0"/>
      <c r="FH3699" s="0"/>
      <c r="FI3699" s="0"/>
      <c r="FJ3699" s="0"/>
      <c r="FK3699" s="0"/>
      <c r="FL3699" s="0"/>
      <c r="FM3699" s="0"/>
      <c r="FN3699" s="0"/>
      <c r="FO3699" s="0"/>
      <c r="FP3699" s="0"/>
      <c r="FQ3699" s="0"/>
      <c r="FR3699" s="0"/>
      <c r="FS3699" s="0"/>
      <c r="FT3699" s="0"/>
      <c r="FU3699" s="0"/>
      <c r="FV3699" s="0"/>
      <c r="FW3699" s="0"/>
      <c r="FX3699" s="0"/>
      <c r="FY3699" s="0"/>
      <c r="FZ3699" s="0"/>
      <c r="GA3699" s="0"/>
      <c r="GB3699" s="0"/>
      <c r="GC3699" s="0"/>
      <c r="GD3699" s="0"/>
      <c r="GE3699" s="0"/>
      <c r="GF3699" s="0"/>
      <c r="GG3699" s="0"/>
      <c r="GH3699" s="0"/>
      <c r="GI3699" s="0"/>
      <c r="GJ3699" s="0"/>
      <c r="GK3699" s="0"/>
      <c r="GL3699" s="0"/>
      <c r="GM3699" s="0"/>
      <c r="GN3699" s="0"/>
      <c r="GO3699" s="0"/>
      <c r="GP3699" s="0"/>
      <c r="GQ3699" s="0"/>
      <c r="GR3699" s="0"/>
      <c r="GS3699" s="0"/>
      <c r="GT3699" s="0"/>
      <c r="GU3699" s="0"/>
      <c r="GV3699" s="0"/>
      <c r="GW3699" s="0"/>
      <c r="GX3699" s="0"/>
      <c r="GY3699" s="0"/>
      <c r="GZ3699" s="0"/>
      <c r="HA3699" s="0"/>
      <c r="HB3699" s="0"/>
      <c r="HC3699" s="0"/>
      <c r="HD3699" s="0"/>
      <c r="HE3699" s="0"/>
      <c r="HF3699" s="0"/>
      <c r="HG3699" s="0"/>
      <c r="HH3699" s="0"/>
      <c r="HI3699" s="0"/>
      <c r="HJ3699" s="0"/>
      <c r="HK3699" s="0"/>
      <c r="HL3699" s="0"/>
      <c r="HM3699" s="0"/>
      <c r="HN3699" s="0"/>
      <c r="HO3699" s="0"/>
      <c r="HP3699" s="0"/>
      <c r="HQ3699" s="0"/>
      <c r="HR3699" s="0"/>
      <c r="HS3699" s="0"/>
      <c r="HT3699" s="0"/>
      <c r="HU3699" s="0"/>
      <c r="HV3699" s="0"/>
      <c r="HW3699" s="0"/>
      <c r="HX3699" s="0"/>
      <c r="HY3699" s="0"/>
      <c r="HZ3699" s="0"/>
      <c r="IA3699" s="0"/>
      <c r="IB3699" s="0"/>
      <c r="IC3699" s="0"/>
      <c r="ID3699" s="0"/>
      <c r="IE3699" s="0"/>
      <c r="IF3699" s="0"/>
      <c r="IG3699" s="0"/>
      <c r="IH3699" s="0"/>
      <c r="II3699" s="0"/>
      <c r="IJ3699" s="0"/>
      <c r="IK3699" s="0"/>
      <c r="IL3699" s="0"/>
      <c r="IM3699" s="0"/>
      <c r="IN3699" s="0"/>
      <c r="IO3699" s="0"/>
      <c r="IP3699" s="0"/>
      <c r="IQ3699" s="0"/>
      <c r="IR3699" s="0"/>
      <c r="IS3699" s="0"/>
      <c r="IT3699" s="0"/>
      <c r="IU3699" s="0"/>
      <c r="IV3699" s="0"/>
      <c r="IW3699" s="0"/>
      <c r="IX3699" s="0"/>
      <c r="IY3699" s="0"/>
      <c r="IZ3699" s="0"/>
      <c r="AMH3699" s="13"/>
    </row>
    <row r="3700" customFormat="false" ht="13.8" hidden="false" customHeight="false" outlineLevel="0" collapsed="false">
      <c r="A3700" s="27" t="n">
        <v>40704068</v>
      </c>
      <c r="B3700" s="28" t="s">
        <v>3730</v>
      </c>
      <c r="C3700" s="29"/>
      <c r="D3700" s="29"/>
      <c r="E3700" s="27" t="s">
        <v>15</v>
      </c>
      <c r="F3700" s="19" t="n">
        <f aca="false">IF(C3700="",VLOOKUP(E3700,'PORTE E UCO'!$A$5:$D$46,4,0),VLOOKUP(E3700,'PORTE E UCO'!$A$5:$D$46,4,0)*C3700)</f>
        <v>93.13473</v>
      </c>
      <c r="G3700" s="30" t="n">
        <v>10.435</v>
      </c>
      <c r="H3700" s="21" t="n">
        <f aca="false">G3700*$R$2</f>
        <v>205.29434992</v>
      </c>
      <c r="I3700" s="27" t="n">
        <v>0</v>
      </c>
      <c r="J3700" s="22" t="str">
        <f aca="false">IF(I3700&gt;=1,F3700*$J$2,"")</f>
        <v/>
      </c>
      <c r="K3700" s="22" t="str">
        <f aca="false">IF(I3700&gt;=2,F3700*$K$2,"")</f>
        <v/>
      </c>
      <c r="L3700" s="22" t="str">
        <f aca="false">IF(I3700&gt;=3,F3700*$L$2,"")</f>
        <v/>
      </c>
      <c r="M3700" s="22" t="str">
        <f aca="false">IF(I3700&gt;=4,F3700*$M$2,"")</f>
        <v/>
      </c>
      <c r="N3700" s="27" t="n">
        <v>0</v>
      </c>
      <c r="O3700" s="27" t="n">
        <v>0</v>
      </c>
      <c r="P3700" s="31" t="n">
        <v>0.76</v>
      </c>
      <c r="Q3700" s="64" t="n">
        <f aca="false">P3700*($Q$2)</f>
        <v>20.5352</v>
      </c>
      <c r="R3700" s="38"/>
      <c r="S3700" s="25" t="n">
        <f aca="false">SUM(F3700,H3700,J3700,K3700,L3700,M3700)</f>
        <v>298.42907992</v>
      </c>
      <c r="T3700" s="25" t="n">
        <f aca="false">SUM(F3700,H3700,J3700,K3700,L3700,M3700,Q3700)</f>
        <v>318.96427992</v>
      </c>
      <c r="U3700" s="0"/>
      <c r="V3700" s="0"/>
      <c r="W3700" s="0"/>
      <c r="X3700" s="0"/>
      <c r="Y3700" s="0"/>
      <c r="Z3700" s="0"/>
      <c r="AA3700" s="0"/>
      <c r="AB3700" s="0"/>
      <c r="AC3700" s="0"/>
      <c r="AD3700" s="0"/>
      <c r="AE3700" s="0"/>
      <c r="AF3700" s="0"/>
      <c r="AG3700" s="0"/>
      <c r="AH3700" s="0"/>
      <c r="AI3700" s="0"/>
      <c r="AJ3700" s="0"/>
      <c r="AK3700" s="0"/>
      <c r="AL3700" s="0"/>
      <c r="AM3700" s="0"/>
      <c r="AN3700" s="0"/>
      <c r="AO3700" s="0"/>
      <c r="AP3700" s="0"/>
      <c r="AQ3700" s="0"/>
      <c r="AR3700" s="0"/>
      <c r="AS3700" s="0"/>
      <c r="AT3700" s="0"/>
      <c r="AU3700" s="0"/>
      <c r="AV3700" s="0"/>
      <c r="AW3700" s="0"/>
      <c r="AX3700" s="0"/>
      <c r="AY3700" s="0"/>
      <c r="AZ3700" s="0"/>
      <c r="BA3700" s="0"/>
      <c r="BB3700" s="0"/>
      <c r="BC3700" s="0"/>
      <c r="BD3700" s="0"/>
      <c r="BE3700" s="0"/>
      <c r="BF3700" s="0"/>
      <c r="BG3700" s="0"/>
      <c r="BH3700" s="0"/>
      <c r="BI3700" s="0"/>
      <c r="BJ3700" s="0"/>
      <c r="BK3700" s="0"/>
      <c r="BL3700" s="0"/>
      <c r="BM3700" s="0"/>
      <c r="BN3700" s="0"/>
      <c r="BO3700" s="0"/>
      <c r="BP3700" s="0"/>
      <c r="BQ3700" s="0"/>
      <c r="BR3700" s="0"/>
      <c r="BS3700" s="0"/>
      <c r="BT3700" s="0"/>
      <c r="BU3700" s="0"/>
      <c r="BV3700" s="0"/>
      <c r="BW3700" s="0"/>
      <c r="BX3700" s="0"/>
      <c r="BY3700" s="0"/>
      <c r="BZ3700" s="0"/>
      <c r="CA3700" s="0"/>
      <c r="CB3700" s="0"/>
      <c r="CC3700" s="0"/>
      <c r="CD3700" s="0"/>
      <c r="CE3700" s="0"/>
      <c r="CF3700" s="0"/>
      <c r="CG3700" s="0"/>
      <c r="CH3700" s="0"/>
      <c r="CI3700" s="0"/>
      <c r="CJ3700" s="0"/>
      <c r="CK3700" s="0"/>
      <c r="CL3700" s="0"/>
      <c r="CM3700" s="0"/>
      <c r="CN3700" s="0"/>
      <c r="CO3700" s="0"/>
      <c r="CP3700" s="0"/>
      <c r="CQ3700" s="0"/>
      <c r="CR3700" s="0"/>
      <c r="CS3700" s="0"/>
      <c r="CT3700" s="0"/>
      <c r="CU3700" s="0"/>
      <c r="CV3700" s="0"/>
      <c r="CW3700" s="0"/>
      <c r="CX3700" s="0"/>
      <c r="CY3700" s="0"/>
      <c r="CZ3700" s="0"/>
      <c r="DA3700" s="0"/>
      <c r="DB3700" s="0"/>
      <c r="DC3700" s="0"/>
      <c r="DD3700" s="0"/>
      <c r="DE3700" s="0"/>
      <c r="DF3700" s="0"/>
      <c r="DG3700" s="0"/>
      <c r="DH3700" s="0"/>
      <c r="DI3700" s="0"/>
      <c r="DJ3700" s="0"/>
      <c r="DK3700" s="0"/>
      <c r="DL3700" s="0"/>
      <c r="DM3700" s="0"/>
      <c r="DN3700" s="0"/>
      <c r="DO3700" s="0"/>
      <c r="DP3700" s="0"/>
      <c r="DQ3700" s="0"/>
      <c r="DR3700" s="0"/>
      <c r="DS3700" s="0"/>
      <c r="DT3700" s="0"/>
      <c r="DU3700" s="0"/>
      <c r="DV3700" s="0"/>
      <c r="DW3700" s="0"/>
      <c r="DX3700" s="0"/>
      <c r="DY3700" s="0"/>
      <c r="DZ3700" s="0"/>
      <c r="EA3700" s="0"/>
      <c r="EB3700" s="0"/>
      <c r="EC3700" s="0"/>
      <c r="ED3700" s="0"/>
      <c r="EE3700" s="0"/>
      <c r="EF3700" s="0"/>
      <c r="EG3700" s="0"/>
      <c r="EH3700" s="0"/>
      <c r="EI3700" s="0"/>
      <c r="EJ3700" s="0"/>
      <c r="EK3700" s="0"/>
      <c r="EL3700" s="0"/>
      <c r="EM3700" s="0"/>
      <c r="EN3700" s="0"/>
      <c r="EO3700" s="0"/>
      <c r="EP3700" s="0"/>
      <c r="EQ3700" s="0"/>
      <c r="ER3700" s="0"/>
      <c r="ES3700" s="0"/>
      <c r="ET3700" s="0"/>
      <c r="EU3700" s="0"/>
      <c r="EV3700" s="0"/>
      <c r="EW3700" s="0"/>
      <c r="EX3700" s="0"/>
      <c r="EY3700" s="0"/>
      <c r="EZ3700" s="0"/>
      <c r="FA3700" s="0"/>
      <c r="FB3700" s="0"/>
      <c r="FC3700" s="0"/>
      <c r="FD3700" s="0"/>
      <c r="FE3700" s="0"/>
      <c r="FF3700" s="0"/>
      <c r="FG3700" s="0"/>
      <c r="FH3700" s="0"/>
      <c r="FI3700" s="0"/>
      <c r="FJ3700" s="0"/>
      <c r="FK3700" s="0"/>
      <c r="FL3700" s="0"/>
      <c r="FM3700" s="0"/>
      <c r="FN3700" s="0"/>
      <c r="FO3700" s="0"/>
      <c r="FP3700" s="0"/>
      <c r="FQ3700" s="0"/>
      <c r="FR3700" s="0"/>
      <c r="FS3700" s="0"/>
      <c r="FT3700" s="0"/>
      <c r="FU3700" s="0"/>
      <c r="FV3700" s="0"/>
      <c r="FW3700" s="0"/>
      <c r="FX3700" s="0"/>
      <c r="FY3700" s="0"/>
      <c r="FZ3700" s="0"/>
      <c r="GA3700" s="0"/>
      <c r="GB3700" s="0"/>
      <c r="GC3700" s="0"/>
      <c r="GD3700" s="0"/>
      <c r="GE3700" s="0"/>
      <c r="GF3700" s="0"/>
      <c r="GG3700" s="0"/>
      <c r="GH3700" s="0"/>
      <c r="GI3700" s="0"/>
      <c r="GJ3700" s="0"/>
      <c r="GK3700" s="0"/>
      <c r="GL3700" s="0"/>
      <c r="GM3700" s="0"/>
      <c r="GN3700" s="0"/>
      <c r="GO3700" s="0"/>
      <c r="GP3700" s="0"/>
      <c r="GQ3700" s="0"/>
      <c r="GR3700" s="0"/>
      <c r="GS3700" s="0"/>
      <c r="GT3700" s="0"/>
      <c r="GU3700" s="0"/>
      <c r="GV3700" s="0"/>
      <c r="GW3700" s="0"/>
      <c r="GX3700" s="0"/>
      <c r="GY3700" s="0"/>
      <c r="GZ3700" s="0"/>
      <c r="HA3700" s="0"/>
      <c r="HB3700" s="0"/>
      <c r="HC3700" s="0"/>
      <c r="HD3700" s="0"/>
      <c r="HE3700" s="0"/>
      <c r="HF3700" s="0"/>
      <c r="HG3700" s="0"/>
      <c r="HH3700" s="0"/>
      <c r="HI3700" s="0"/>
      <c r="HJ3700" s="0"/>
      <c r="HK3700" s="0"/>
      <c r="HL3700" s="0"/>
      <c r="HM3700" s="0"/>
      <c r="HN3700" s="0"/>
      <c r="HO3700" s="0"/>
      <c r="HP3700" s="0"/>
      <c r="HQ3700" s="0"/>
      <c r="HR3700" s="0"/>
      <c r="HS3700" s="0"/>
      <c r="HT3700" s="0"/>
      <c r="HU3700" s="0"/>
      <c r="HV3700" s="0"/>
      <c r="HW3700" s="0"/>
      <c r="HX3700" s="0"/>
      <c r="HY3700" s="0"/>
      <c r="HZ3700" s="0"/>
      <c r="IA3700" s="0"/>
      <c r="IB3700" s="0"/>
      <c r="IC3700" s="0"/>
      <c r="ID3700" s="0"/>
      <c r="IE3700" s="0"/>
      <c r="IF3700" s="0"/>
      <c r="IG3700" s="0"/>
      <c r="IH3700" s="0"/>
      <c r="II3700" s="0"/>
      <c r="IJ3700" s="0"/>
      <c r="IK3700" s="0"/>
      <c r="IL3700" s="0"/>
      <c r="IM3700" s="0"/>
      <c r="IN3700" s="0"/>
      <c r="IO3700" s="0"/>
      <c r="IP3700" s="0"/>
      <c r="IQ3700" s="0"/>
      <c r="IR3700" s="0"/>
      <c r="IS3700" s="0"/>
      <c r="IT3700" s="0"/>
      <c r="IU3700" s="0"/>
      <c r="IV3700" s="0"/>
      <c r="IW3700" s="0"/>
      <c r="IX3700" s="0"/>
      <c r="IY3700" s="0"/>
      <c r="IZ3700" s="0"/>
      <c r="AMH3700" s="13"/>
    </row>
    <row r="3701" customFormat="false" ht="13.8" hidden="false" customHeight="false" outlineLevel="0" collapsed="false">
      <c r="A3701" s="16" t="n">
        <v>40704076</v>
      </c>
      <c r="B3701" s="17" t="s">
        <v>3731</v>
      </c>
      <c r="C3701" s="18"/>
      <c r="D3701" s="18"/>
      <c r="E3701" s="16" t="s">
        <v>39</v>
      </c>
      <c r="F3701" s="19" t="n">
        <f aca="false">IF(C3701="",VLOOKUP(E3701,'PORTE E UCO'!$A$5:$D$46,4,0),VLOOKUP(E3701,'PORTE E UCO'!$A$5:$D$46,4,0)*C3701)</f>
        <v>52.984668</v>
      </c>
      <c r="G3701" s="20" t="n">
        <v>2.539</v>
      </c>
      <c r="H3701" s="21" t="n">
        <f aca="false">G3701*$R$2</f>
        <v>49.951351648</v>
      </c>
      <c r="I3701" s="16" t="n">
        <v>0</v>
      </c>
      <c r="J3701" s="22" t="str">
        <f aca="false">IF(I3701&gt;=1,F3701*$J$2,"")</f>
        <v/>
      </c>
      <c r="K3701" s="22" t="str">
        <f aca="false">IF(I3701&gt;=2,F3701*$K$2,"")</f>
        <v/>
      </c>
      <c r="L3701" s="22" t="str">
        <f aca="false">IF(I3701&gt;=3,F3701*$L$2,"")</f>
        <v/>
      </c>
      <c r="M3701" s="22" t="str">
        <f aca="false">IF(I3701&gt;=4,F3701*$M$2,"")</f>
        <v/>
      </c>
      <c r="N3701" s="16" t="n">
        <v>0</v>
      </c>
      <c r="O3701" s="16" t="n">
        <v>0</v>
      </c>
      <c r="P3701" s="23" t="n">
        <v>0</v>
      </c>
      <c r="Q3701" s="64" t="n">
        <f aca="false">P3701*($Q$2)</f>
        <v>0</v>
      </c>
      <c r="R3701" s="38"/>
      <c r="S3701" s="25" t="n">
        <f aca="false">SUM(F3701,H3701,J3701,K3701,L3701,M3701)</f>
        <v>102.936019648</v>
      </c>
      <c r="T3701" s="25" t="n">
        <f aca="false">SUM(F3701,H3701,J3701,K3701,L3701,M3701,Q3701)</f>
        <v>102.936019648</v>
      </c>
      <c r="U3701" s="0"/>
      <c r="V3701" s="0"/>
      <c r="W3701" s="0"/>
      <c r="X3701" s="0"/>
      <c r="Y3701" s="0"/>
      <c r="Z3701" s="0"/>
      <c r="AA3701" s="0"/>
      <c r="AB3701" s="0"/>
      <c r="AC3701" s="0"/>
      <c r="AD3701" s="0"/>
      <c r="AE3701" s="0"/>
      <c r="AF3701" s="0"/>
      <c r="AG3701" s="0"/>
      <c r="AH3701" s="0"/>
      <c r="AI3701" s="0"/>
      <c r="AJ3701" s="0"/>
      <c r="AK3701" s="0"/>
      <c r="AL3701" s="0"/>
      <c r="AM3701" s="0"/>
      <c r="AN3701" s="0"/>
      <c r="AO3701" s="0"/>
      <c r="AP3701" s="0"/>
      <c r="AQ3701" s="0"/>
      <c r="AR3701" s="0"/>
      <c r="AS3701" s="0"/>
      <c r="AT3701" s="0"/>
      <c r="AU3701" s="0"/>
      <c r="AV3701" s="0"/>
      <c r="AW3701" s="0"/>
      <c r="AX3701" s="0"/>
      <c r="AY3701" s="0"/>
      <c r="AZ3701" s="0"/>
      <c r="BA3701" s="0"/>
      <c r="BB3701" s="0"/>
      <c r="BC3701" s="0"/>
      <c r="BD3701" s="0"/>
      <c r="BE3701" s="0"/>
      <c r="BF3701" s="0"/>
      <c r="BG3701" s="0"/>
      <c r="BH3701" s="0"/>
      <c r="BI3701" s="0"/>
      <c r="BJ3701" s="0"/>
      <c r="BK3701" s="0"/>
      <c r="BL3701" s="0"/>
      <c r="BM3701" s="0"/>
      <c r="BN3701" s="0"/>
      <c r="BO3701" s="0"/>
      <c r="BP3701" s="0"/>
      <c r="BQ3701" s="0"/>
      <c r="BR3701" s="0"/>
      <c r="BS3701" s="0"/>
      <c r="BT3701" s="0"/>
      <c r="BU3701" s="0"/>
      <c r="BV3701" s="0"/>
      <c r="BW3701" s="0"/>
      <c r="BX3701" s="0"/>
      <c r="BY3701" s="0"/>
      <c r="BZ3701" s="0"/>
      <c r="CA3701" s="0"/>
      <c r="CB3701" s="0"/>
      <c r="CC3701" s="0"/>
      <c r="CD3701" s="0"/>
      <c r="CE3701" s="0"/>
      <c r="CF3701" s="0"/>
      <c r="CG3701" s="0"/>
      <c r="CH3701" s="0"/>
      <c r="CI3701" s="0"/>
      <c r="CJ3701" s="0"/>
      <c r="CK3701" s="0"/>
      <c r="CL3701" s="0"/>
      <c r="CM3701" s="0"/>
      <c r="CN3701" s="0"/>
      <c r="CO3701" s="0"/>
      <c r="CP3701" s="0"/>
      <c r="CQ3701" s="0"/>
      <c r="CR3701" s="0"/>
      <c r="CS3701" s="0"/>
      <c r="CT3701" s="0"/>
      <c r="CU3701" s="0"/>
      <c r="CV3701" s="0"/>
      <c r="CW3701" s="0"/>
      <c r="CX3701" s="0"/>
      <c r="CY3701" s="0"/>
      <c r="CZ3701" s="0"/>
      <c r="DA3701" s="0"/>
      <c r="DB3701" s="0"/>
      <c r="DC3701" s="0"/>
      <c r="DD3701" s="0"/>
      <c r="DE3701" s="0"/>
      <c r="DF3701" s="0"/>
      <c r="DG3701" s="0"/>
      <c r="DH3701" s="0"/>
      <c r="DI3701" s="0"/>
      <c r="DJ3701" s="0"/>
      <c r="DK3701" s="0"/>
      <c r="DL3701" s="0"/>
      <c r="DM3701" s="0"/>
      <c r="DN3701" s="0"/>
      <c r="DO3701" s="0"/>
      <c r="DP3701" s="0"/>
      <c r="DQ3701" s="0"/>
      <c r="DR3701" s="0"/>
      <c r="DS3701" s="0"/>
      <c r="DT3701" s="0"/>
      <c r="DU3701" s="0"/>
      <c r="DV3701" s="0"/>
      <c r="DW3701" s="0"/>
      <c r="DX3701" s="0"/>
      <c r="DY3701" s="0"/>
      <c r="DZ3701" s="0"/>
      <c r="EA3701" s="0"/>
      <c r="EB3701" s="0"/>
      <c r="EC3701" s="0"/>
      <c r="ED3701" s="0"/>
      <c r="EE3701" s="0"/>
      <c r="EF3701" s="0"/>
      <c r="EG3701" s="0"/>
      <c r="EH3701" s="0"/>
      <c r="EI3701" s="0"/>
      <c r="EJ3701" s="0"/>
      <c r="EK3701" s="0"/>
      <c r="EL3701" s="0"/>
      <c r="EM3701" s="0"/>
      <c r="EN3701" s="0"/>
      <c r="EO3701" s="0"/>
      <c r="EP3701" s="0"/>
      <c r="EQ3701" s="0"/>
      <c r="ER3701" s="0"/>
      <c r="ES3701" s="0"/>
      <c r="ET3701" s="0"/>
      <c r="EU3701" s="0"/>
      <c r="EV3701" s="0"/>
      <c r="EW3701" s="0"/>
      <c r="EX3701" s="0"/>
      <c r="EY3701" s="0"/>
      <c r="EZ3701" s="0"/>
      <c r="FA3701" s="0"/>
      <c r="FB3701" s="0"/>
      <c r="FC3701" s="0"/>
      <c r="FD3701" s="0"/>
      <c r="FE3701" s="0"/>
      <c r="FF3701" s="0"/>
      <c r="FG3701" s="0"/>
      <c r="FH3701" s="0"/>
      <c r="FI3701" s="0"/>
      <c r="FJ3701" s="0"/>
      <c r="FK3701" s="0"/>
      <c r="FL3701" s="0"/>
      <c r="FM3701" s="0"/>
      <c r="FN3701" s="0"/>
      <c r="FO3701" s="0"/>
      <c r="FP3701" s="0"/>
      <c r="FQ3701" s="0"/>
      <c r="FR3701" s="0"/>
      <c r="FS3701" s="0"/>
      <c r="FT3701" s="0"/>
      <c r="FU3701" s="0"/>
      <c r="FV3701" s="0"/>
      <c r="FW3701" s="0"/>
      <c r="FX3701" s="0"/>
      <c r="FY3701" s="0"/>
      <c r="FZ3701" s="0"/>
      <c r="GA3701" s="0"/>
      <c r="GB3701" s="0"/>
      <c r="GC3701" s="0"/>
      <c r="GD3701" s="0"/>
      <c r="GE3701" s="0"/>
      <c r="GF3701" s="0"/>
      <c r="GG3701" s="0"/>
      <c r="GH3701" s="0"/>
      <c r="GI3701" s="0"/>
      <c r="GJ3701" s="0"/>
      <c r="GK3701" s="0"/>
      <c r="GL3701" s="0"/>
      <c r="GM3701" s="0"/>
      <c r="GN3701" s="0"/>
      <c r="GO3701" s="0"/>
      <c r="GP3701" s="0"/>
      <c r="GQ3701" s="0"/>
      <c r="GR3701" s="0"/>
      <c r="GS3701" s="0"/>
      <c r="GT3701" s="0"/>
      <c r="GU3701" s="0"/>
      <c r="GV3701" s="0"/>
      <c r="GW3701" s="0"/>
      <c r="GX3701" s="0"/>
      <c r="GY3701" s="0"/>
      <c r="GZ3701" s="0"/>
      <c r="HA3701" s="0"/>
      <c r="HB3701" s="0"/>
      <c r="HC3701" s="0"/>
      <c r="HD3701" s="0"/>
      <c r="HE3701" s="0"/>
      <c r="HF3701" s="0"/>
      <c r="HG3701" s="0"/>
      <c r="HH3701" s="0"/>
      <c r="HI3701" s="0"/>
      <c r="HJ3701" s="0"/>
      <c r="HK3701" s="0"/>
      <c r="HL3701" s="0"/>
      <c r="HM3701" s="0"/>
      <c r="HN3701" s="0"/>
      <c r="HO3701" s="0"/>
      <c r="HP3701" s="0"/>
      <c r="HQ3701" s="0"/>
      <c r="HR3701" s="0"/>
      <c r="HS3701" s="0"/>
      <c r="HT3701" s="0"/>
      <c r="HU3701" s="0"/>
      <c r="HV3701" s="0"/>
      <c r="HW3701" s="0"/>
      <c r="HX3701" s="0"/>
      <c r="HY3701" s="0"/>
      <c r="HZ3701" s="0"/>
      <c r="IA3701" s="0"/>
      <c r="IB3701" s="0"/>
      <c r="IC3701" s="0"/>
      <c r="ID3701" s="0"/>
      <c r="IE3701" s="0"/>
      <c r="IF3701" s="0"/>
      <c r="IG3701" s="0"/>
      <c r="IH3701" s="0"/>
      <c r="II3701" s="0"/>
      <c r="IJ3701" s="0"/>
      <c r="IK3701" s="0"/>
      <c r="IL3701" s="0"/>
      <c r="IM3701" s="0"/>
      <c r="IN3701" s="0"/>
      <c r="IO3701" s="0"/>
      <c r="IP3701" s="0"/>
      <c r="IQ3701" s="0"/>
      <c r="IR3701" s="0"/>
      <c r="IS3701" s="0"/>
      <c r="IT3701" s="0"/>
      <c r="IU3701" s="0"/>
      <c r="IV3701" s="0"/>
      <c r="IW3701" s="0"/>
      <c r="IX3701" s="0"/>
      <c r="IY3701" s="0"/>
      <c r="IZ3701" s="0"/>
      <c r="AMH3701" s="13"/>
    </row>
    <row r="3702" customFormat="false" ht="13.8" hidden="false" customHeight="false" outlineLevel="0" collapsed="false">
      <c r="A3702" s="27" t="n">
        <v>40704084</v>
      </c>
      <c r="B3702" s="28" t="s">
        <v>3732</v>
      </c>
      <c r="C3702" s="29"/>
      <c r="D3702" s="29"/>
      <c r="E3702" s="27" t="s">
        <v>39</v>
      </c>
      <c r="F3702" s="19" t="n">
        <f aca="false">IF(C3702="",VLOOKUP(E3702,'PORTE E UCO'!$A$5:$D$46,4,0),VLOOKUP(E3702,'PORTE E UCO'!$A$5:$D$46,4,0)*C3702)</f>
        <v>52.984668</v>
      </c>
      <c r="G3702" s="30" t="n">
        <v>2.539</v>
      </c>
      <c r="H3702" s="21" t="n">
        <f aca="false">G3702*$R$2</f>
        <v>49.951351648</v>
      </c>
      <c r="I3702" s="27" t="n">
        <v>0</v>
      </c>
      <c r="J3702" s="22" t="str">
        <f aca="false">IF(I3702&gt;=1,F3702*$J$2,"")</f>
        <v/>
      </c>
      <c r="K3702" s="22" t="str">
        <f aca="false">IF(I3702&gt;=2,F3702*$K$2,"")</f>
        <v/>
      </c>
      <c r="L3702" s="22" t="str">
        <f aca="false">IF(I3702&gt;=3,F3702*$L$2,"")</f>
        <v/>
      </c>
      <c r="M3702" s="22" t="str">
        <f aca="false">IF(I3702&gt;=4,F3702*$M$2,"")</f>
        <v/>
      </c>
      <c r="N3702" s="27" t="n">
        <v>0</v>
      </c>
      <c r="O3702" s="27" t="n">
        <v>0</v>
      </c>
      <c r="P3702" s="31" t="n">
        <v>0</v>
      </c>
      <c r="Q3702" s="64" t="n">
        <f aca="false">P3702*($Q$2)</f>
        <v>0</v>
      </c>
      <c r="R3702" s="38"/>
      <c r="S3702" s="25" t="n">
        <f aca="false">SUM(F3702,H3702,J3702,K3702,L3702,M3702)</f>
        <v>102.936019648</v>
      </c>
      <c r="T3702" s="25" t="n">
        <f aca="false">SUM(F3702,H3702,J3702,K3702,L3702,M3702,Q3702)</f>
        <v>102.936019648</v>
      </c>
      <c r="U3702" s="0"/>
      <c r="V3702" s="0"/>
      <c r="W3702" s="0"/>
      <c r="X3702" s="0"/>
      <c r="Y3702" s="0"/>
      <c r="Z3702" s="0"/>
      <c r="AA3702" s="0"/>
      <c r="AB3702" s="0"/>
      <c r="AC3702" s="0"/>
      <c r="AD3702" s="0"/>
      <c r="AE3702" s="0"/>
      <c r="AF3702" s="0"/>
      <c r="AG3702" s="0"/>
      <c r="AH3702" s="0"/>
      <c r="AI3702" s="0"/>
      <c r="AJ3702" s="0"/>
      <c r="AK3702" s="0"/>
      <c r="AL3702" s="0"/>
      <c r="AM3702" s="0"/>
      <c r="AN3702" s="0"/>
      <c r="AO3702" s="0"/>
      <c r="AP3702" s="0"/>
      <c r="AQ3702" s="0"/>
      <c r="AR3702" s="0"/>
      <c r="AS3702" s="0"/>
      <c r="AT3702" s="0"/>
      <c r="AU3702" s="0"/>
      <c r="AV3702" s="0"/>
      <c r="AW3702" s="0"/>
      <c r="AX3702" s="0"/>
      <c r="AY3702" s="0"/>
      <c r="AZ3702" s="0"/>
      <c r="BA3702" s="0"/>
      <c r="BB3702" s="0"/>
      <c r="BC3702" s="0"/>
      <c r="BD3702" s="0"/>
      <c r="BE3702" s="0"/>
      <c r="BF3702" s="0"/>
      <c r="BG3702" s="0"/>
      <c r="BH3702" s="0"/>
      <c r="BI3702" s="0"/>
      <c r="BJ3702" s="0"/>
      <c r="BK3702" s="0"/>
      <c r="BL3702" s="0"/>
      <c r="BM3702" s="0"/>
      <c r="BN3702" s="0"/>
      <c r="BO3702" s="0"/>
      <c r="BP3702" s="0"/>
      <c r="BQ3702" s="0"/>
      <c r="BR3702" s="0"/>
      <c r="BS3702" s="0"/>
      <c r="BT3702" s="0"/>
      <c r="BU3702" s="0"/>
      <c r="BV3702" s="0"/>
      <c r="BW3702" s="0"/>
      <c r="BX3702" s="0"/>
      <c r="BY3702" s="0"/>
      <c r="BZ3702" s="0"/>
      <c r="CA3702" s="0"/>
      <c r="CB3702" s="0"/>
      <c r="CC3702" s="0"/>
      <c r="CD3702" s="0"/>
      <c r="CE3702" s="0"/>
      <c r="CF3702" s="0"/>
      <c r="CG3702" s="0"/>
      <c r="CH3702" s="0"/>
      <c r="CI3702" s="0"/>
      <c r="CJ3702" s="0"/>
      <c r="CK3702" s="0"/>
      <c r="CL3702" s="0"/>
      <c r="CM3702" s="0"/>
      <c r="CN3702" s="0"/>
      <c r="CO3702" s="0"/>
      <c r="CP3702" s="0"/>
      <c r="CQ3702" s="0"/>
      <c r="CR3702" s="0"/>
      <c r="CS3702" s="0"/>
      <c r="CT3702" s="0"/>
      <c r="CU3702" s="0"/>
      <c r="CV3702" s="0"/>
      <c r="CW3702" s="0"/>
      <c r="CX3702" s="0"/>
      <c r="CY3702" s="0"/>
      <c r="CZ3702" s="0"/>
      <c r="DA3702" s="0"/>
      <c r="DB3702" s="0"/>
      <c r="DC3702" s="0"/>
      <c r="DD3702" s="0"/>
      <c r="DE3702" s="0"/>
      <c r="DF3702" s="0"/>
      <c r="DG3702" s="0"/>
      <c r="DH3702" s="0"/>
      <c r="DI3702" s="0"/>
      <c r="DJ3702" s="0"/>
      <c r="DK3702" s="0"/>
      <c r="DL3702" s="0"/>
      <c r="DM3702" s="0"/>
      <c r="DN3702" s="0"/>
      <c r="DO3702" s="0"/>
      <c r="DP3702" s="0"/>
      <c r="DQ3702" s="0"/>
      <c r="DR3702" s="0"/>
      <c r="DS3702" s="0"/>
      <c r="DT3702" s="0"/>
      <c r="DU3702" s="0"/>
      <c r="DV3702" s="0"/>
      <c r="DW3702" s="0"/>
      <c r="DX3702" s="0"/>
      <c r="DY3702" s="0"/>
      <c r="DZ3702" s="0"/>
      <c r="EA3702" s="0"/>
      <c r="EB3702" s="0"/>
      <c r="EC3702" s="0"/>
      <c r="ED3702" s="0"/>
      <c r="EE3702" s="0"/>
      <c r="EF3702" s="0"/>
      <c r="EG3702" s="0"/>
      <c r="EH3702" s="0"/>
      <c r="EI3702" s="0"/>
      <c r="EJ3702" s="0"/>
      <c r="EK3702" s="0"/>
      <c r="EL3702" s="0"/>
      <c r="EM3702" s="0"/>
      <c r="EN3702" s="0"/>
      <c r="EO3702" s="0"/>
      <c r="EP3702" s="0"/>
      <c r="EQ3702" s="0"/>
      <c r="ER3702" s="0"/>
      <c r="ES3702" s="0"/>
      <c r="ET3702" s="0"/>
      <c r="EU3702" s="0"/>
      <c r="EV3702" s="0"/>
      <c r="EW3702" s="0"/>
      <c r="EX3702" s="0"/>
      <c r="EY3702" s="0"/>
      <c r="EZ3702" s="0"/>
      <c r="FA3702" s="0"/>
      <c r="FB3702" s="0"/>
      <c r="FC3702" s="0"/>
      <c r="FD3702" s="0"/>
      <c r="FE3702" s="0"/>
      <c r="FF3702" s="0"/>
      <c r="FG3702" s="0"/>
      <c r="FH3702" s="0"/>
      <c r="FI3702" s="0"/>
      <c r="FJ3702" s="0"/>
      <c r="FK3702" s="0"/>
      <c r="FL3702" s="0"/>
      <c r="FM3702" s="0"/>
      <c r="FN3702" s="0"/>
      <c r="FO3702" s="0"/>
      <c r="FP3702" s="0"/>
      <c r="FQ3702" s="0"/>
      <c r="FR3702" s="0"/>
      <c r="FS3702" s="0"/>
      <c r="FT3702" s="0"/>
      <c r="FU3702" s="0"/>
      <c r="FV3702" s="0"/>
      <c r="FW3702" s="0"/>
      <c r="FX3702" s="0"/>
      <c r="FY3702" s="0"/>
      <c r="FZ3702" s="0"/>
      <c r="GA3702" s="0"/>
      <c r="GB3702" s="0"/>
      <c r="GC3702" s="0"/>
      <c r="GD3702" s="0"/>
      <c r="GE3702" s="0"/>
      <c r="GF3702" s="0"/>
      <c r="GG3702" s="0"/>
      <c r="GH3702" s="0"/>
      <c r="GI3702" s="0"/>
      <c r="GJ3702" s="0"/>
      <c r="GK3702" s="0"/>
      <c r="GL3702" s="0"/>
      <c r="GM3702" s="0"/>
      <c r="GN3702" s="0"/>
      <c r="GO3702" s="0"/>
      <c r="GP3702" s="0"/>
      <c r="GQ3702" s="0"/>
      <c r="GR3702" s="0"/>
      <c r="GS3702" s="0"/>
      <c r="GT3702" s="0"/>
      <c r="GU3702" s="0"/>
      <c r="GV3702" s="0"/>
      <c r="GW3702" s="0"/>
      <c r="GX3702" s="0"/>
      <c r="GY3702" s="0"/>
      <c r="GZ3702" s="0"/>
      <c r="HA3702" s="0"/>
      <c r="HB3702" s="0"/>
      <c r="HC3702" s="0"/>
      <c r="HD3702" s="0"/>
      <c r="HE3702" s="0"/>
      <c r="HF3702" s="0"/>
      <c r="HG3702" s="0"/>
      <c r="HH3702" s="0"/>
      <c r="HI3702" s="0"/>
      <c r="HJ3702" s="0"/>
      <c r="HK3702" s="0"/>
      <c r="HL3702" s="0"/>
      <c r="HM3702" s="0"/>
      <c r="HN3702" s="0"/>
      <c r="HO3702" s="0"/>
      <c r="HP3702" s="0"/>
      <c r="HQ3702" s="0"/>
      <c r="HR3702" s="0"/>
      <c r="HS3702" s="0"/>
      <c r="HT3702" s="0"/>
      <c r="HU3702" s="0"/>
      <c r="HV3702" s="0"/>
      <c r="HW3702" s="0"/>
      <c r="HX3702" s="0"/>
      <c r="HY3702" s="0"/>
      <c r="HZ3702" s="0"/>
      <c r="IA3702" s="0"/>
      <c r="IB3702" s="0"/>
      <c r="IC3702" s="0"/>
      <c r="ID3702" s="0"/>
      <c r="IE3702" s="0"/>
      <c r="IF3702" s="0"/>
      <c r="IG3702" s="0"/>
      <c r="IH3702" s="0"/>
      <c r="II3702" s="0"/>
      <c r="IJ3702" s="0"/>
      <c r="IK3702" s="0"/>
      <c r="IL3702" s="0"/>
      <c r="IM3702" s="0"/>
      <c r="IN3702" s="0"/>
      <c r="IO3702" s="0"/>
      <c r="IP3702" s="0"/>
      <c r="IQ3702" s="0"/>
      <c r="IR3702" s="0"/>
      <c r="IS3702" s="0"/>
      <c r="IT3702" s="0"/>
      <c r="IU3702" s="0"/>
      <c r="IV3702" s="0"/>
      <c r="IW3702" s="0"/>
      <c r="IX3702" s="0"/>
      <c r="IY3702" s="0"/>
      <c r="IZ3702" s="0"/>
      <c r="AMH3702" s="13"/>
    </row>
    <row r="3703" customFormat="false" ht="13.8" hidden="false" customHeight="false" outlineLevel="0" collapsed="false">
      <c r="A3703" s="16" t="n">
        <v>40705013</v>
      </c>
      <c r="B3703" s="17" t="s">
        <v>3733</v>
      </c>
      <c r="C3703" s="18"/>
      <c r="D3703" s="18"/>
      <c r="E3703" s="16" t="s">
        <v>64</v>
      </c>
      <c r="F3703" s="19" t="n">
        <f aca="false">IF(C3703="",VLOOKUP(E3703,'PORTE E UCO'!$A$5:$D$46,4,0),VLOOKUP(E3703,'PORTE E UCO'!$A$5:$D$46,4,0)*C3703)</f>
        <v>110.217052</v>
      </c>
      <c r="G3703" s="20" t="n">
        <v>5.234</v>
      </c>
      <c r="H3703" s="21" t="n">
        <f aca="false">G3703*$R$2</f>
        <v>102.971789888</v>
      </c>
      <c r="I3703" s="16" t="n">
        <v>0</v>
      </c>
      <c r="J3703" s="22" t="str">
        <f aca="false">IF(I3703&gt;=1,F3703*$J$2,"")</f>
        <v/>
      </c>
      <c r="K3703" s="22" t="str">
        <f aca="false">IF(I3703&gt;=2,F3703*$K$2,"")</f>
        <v/>
      </c>
      <c r="L3703" s="22" t="str">
        <f aca="false">IF(I3703&gt;=3,F3703*$L$2,"")</f>
        <v/>
      </c>
      <c r="M3703" s="22" t="str">
        <f aca="false">IF(I3703&gt;=4,F3703*$M$2,"")</f>
        <v/>
      </c>
      <c r="N3703" s="16" t="n">
        <v>0</v>
      </c>
      <c r="O3703" s="16" t="n">
        <v>0</v>
      </c>
      <c r="P3703" s="23" t="n">
        <v>0.57</v>
      </c>
      <c r="Q3703" s="64" t="n">
        <f aca="false">P3703*($Q$2)</f>
        <v>15.4014</v>
      </c>
      <c r="R3703" s="38"/>
      <c r="S3703" s="25" t="n">
        <f aca="false">SUM(F3703,H3703,J3703,K3703,L3703,M3703)</f>
        <v>213.188841888</v>
      </c>
      <c r="T3703" s="25" t="n">
        <f aca="false">SUM(F3703,H3703,J3703,K3703,L3703,M3703,Q3703)</f>
        <v>228.590241888</v>
      </c>
      <c r="U3703" s="0"/>
      <c r="V3703" s="0"/>
      <c r="W3703" s="0"/>
      <c r="X3703" s="0"/>
      <c r="Y3703" s="0"/>
      <c r="Z3703" s="0"/>
      <c r="AA3703" s="0"/>
      <c r="AB3703" s="0"/>
      <c r="AC3703" s="0"/>
      <c r="AD3703" s="0"/>
      <c r="AE3703" s="0"/>
      <c r="AF3703" s="0"/>
      <c r="AG3703" s="0"/>
      <c r="AH3703" s="0"/>
      <c r="AI3703" s="0"/>
      <c r="AJ3703" s="0"/>
      <c r="AK3703" s="0"/>
      <c r="AL3703" s="0"/>
      <c r="AM3703" s="0"/>
      <c r="AN3703" s="0"/>
      <c r="AO3703" s="0"/>
      <c r="AP3703" s="0"/>
      <c r="AQ3703" s="0"/>
      <c r="AR3703" s="0"/>
      <c r="AS3703" s="0"/>
      <c r="AT3703" s="0"/>
      <c r="AU3703" s="0"/>
      <c r="AV3703" s="0"/>
      <c r="AW3703" s="0"/>
      <c r="AX3703" s="0"/>
      <c r="AY3703" s="0"/>
      <c r="AZ3703" s="0"/>
      <c r="BA3703" s="0"/>
      <c r="BB3703" s="0"/>
      <c r="BC3703" s="0"/>
      <c r="BD3703" s="0"/>
      <c r="BE3703" s="0"/>
      <c r="BF3703" s="0"/>
      <c r="BG3703" s="0"/>
      <c r="BH3703" s="0"/>
      <c r="BI3703" s="0"/>
      <c r="BJ3703" s="0"/>
      <c r="BK3703" s="0"/>
      <c r="BL3703" s="0"/>
      <c r="BM3703" s="0"/>
      <c r="BN3703" s="0"/>
      <c r="BO3703" s="0"/>
      <c r="BP3703" s="0"/>
      <c r="BQ3703" s="0"/>
      <c r="BR3703" s="0"/>
      <c r="BS3703" s="0"/>
      <c r="BT3703" s="0"/>
      <c r="BU3703" s="0"/>
      <c r="BV3703" s="0"/>
      <c r="BW3703" s="0"/>
      <c r="BX3703" s="0"/>
      <c r="BY3703" s="0"/>
      <c r="BZ3703" s="0"/>
      <c r="CA3703" s="0"/>
      <c r="CB3703" s="0"/>
      <c r="CC3703" s="0"/>
      <c r="CD3703" s="0"/>
      <c r="CE3703" s="0"/>
      <c r="CF3703" s="0"/>
      <c r="CG3703" s="0"/>
      <c r="CH3703" s="0"/>
      <c r="CI3703" s="0"/>
      <c r="CJ3703" s="0"/>
      <c r="CK3703" s="0"/>
      <c r="CL3703" s="0"/>
      <c r="CM3703" s="0"/>
      <c r="CN3703" s="0"/>
      <c r="CO3703" s="0"/>
      <c r="CP3703" s="0"/>
      <c r="CQ3703" s="0"/>
      <c r="CR3703" s="0"/>
      <c r="CS3703" s="0"/>
      <c r="CT3703" s="0"/>
      <c r="CU3703" s="0"/>
      <c r="CV3703" s="0"/>
      <c r="CW3703" s="0"/>
      <c r="CX3703" s="0"/>
      <c r="CY3703" s="0"/>
      <c r="CZ3703" s="0"/>
      <c r="DA3703" s="0"/>
      <c r="DB3703" s="0"/>
      <c r="DC3703" s="0"/>
      <c r="DD3703" s="0"/>
      <c r="DE3703" s="0"/>
      <c r="DF3703" s="0"/>
      <c r="DG3703" s="0"/>
      <c r="DH3703" s="0"/>
      <c r="DI3703" s="0"/>
      <c r="DJ3703" s="0"/>
      <c r="DK3703" s="0"/>
      <c r="DL3703" s="0"/>
      <c r="DM3703" s="0"/>
      <c r="DN3703" s="0"/>
      <c r="DO3703" s="0"/>
      <c r="DP3703" s="0"/>
      <c r="DQ3703" s="0"/>
      <c r="DR3703" s="0"/>
      <c r="DS3703" s="0"/>
      <c r="DT3703" s="0"/>
      <c r="DU3703" s="0"/>
      <c r="DV3703" s="0"/>
      <c r="DW3703" s="0"/>
      <c r="DX3703" s="0"/>
      <c r="DY3703" s="0"/>
      <c r="DZ3703" s="0"/>
      <c r="EA3703" s="0"/>
      <c r="EB3703" s="0"/>
      <c r="EC3703" s="0"/>
      <c r="ED3703" s="0"/>
      <c r="EE3703" s="0"/>
      <c r="EF3703" s="0"/>
      <c r="EG3703" s="0"/>
      <c r="EH3703" s="0"/>
      <c r="EI3703" s="0"/>
      <c r="EJ3703" s="0"/>
      <c r="EK3703" s="0"/>
      <c r="EL3703" s="0"/>
      <c r="EM3703" s="0"/>
      <c r="EN3703" s="0"/>
      <c r="EO3703" s="0"/>
      <c r="EP3703" s="0"/>
      <c r="EQ3703" s="0"/>
      <c r="ER3703" s="0"/>
      <c r="ES3703" s="0"/>
      <c r="ET3703" s="0"/>
      <c r="EU3703" s="0"/>
      <c r="EV3703" s="0"/>
      <c r="EW3703" s="0"/>
      <c r="EX3703" s="0"/>
      <c r="EY3703" s="0"/>
      <c r="EZ3703" s="0"/>
      <c r="FA3703" s="0"/>
      <c r="FB3703" s="0"/>
      <c r="FC3703" s="0"/>
      <c r="FD3703" s="0"/>
      <c r="FE3703" s="0"/>
      <c r="FF3703" s="0"/>
      <c r="FG3703" s="0"/>
      <c r="FH3703" s="0"/>
      <c r="FI3703" s="0"/>
      <c r="FJ3703" s="0"/>
      <c r="FK3703" s="0"/>
      <c r="FL3703" s="0"/>
      <c r="FM3703" s="0"/>
      <c r="FN3703" s="0"/>
      <c r="FO3703" s="0"/>
      <c r="FP3703" s="0"/>
      <c r="FQ3703" s="0"/>
      <c r="FR3703" s="0"/>
      <c r="FS3703" s="0"/>
      <c r="FT3703" s="0"/>
      <c r="FU3703" s="0"/>
      <c r="FV3703" s="0"/>
      <c r="FW3703" s="0"/>
      <c r="FX3703" s="0"/>
      <c r="FY3703" s="0"/>
      <c r="FZ3703" s="0"/>
      <c r="GA3703" s="0"/>
      <c r="GB3703" s="0"/>
      <c r="GC3703" s="0"/>
      <c r="GD3703" s="0"/>
      <c r="GE3703" s="0"/>
      <c r="GF3703" s="0"/>
      <c r="GG3703" s="0"/>
      <c r="GH3703" s="0"/>
      <c r="GI3703" s="0"/>
      <c r="GJ3703" s="0"/>
      <c r="GK3703" s="0"/>
      <c r="GL3703" s="0"/>
      <c r="GM3703" s="0"/>
      <c r="GN3703" s="0"/>
      <c r="GO3703" s="0"/>
      <c r="GP3703" s="0"/>
      <c r="GQ3703" s="0"/>
      <c r="GR3703" s="0"/>
      <c r="GS3703" s="0"/>
      <c r="GT3703" s="0"/>
      <c r="GU3703" s="0"/>
      <c r="GV3703" s="0"/>
      <c r="GW3703" s="0"/>
      <c r="GX3703" s="0"/>
      <c r="GY3703" s="0"/>
      <c r="GZ3703" s="0"/>
      <c r="HA3703" s="0"/>
      <c r="HB3703" s="0"/>
      <c r="HC3703" s="0"/>
      <c r="HD3703" s="0"/>
      <c r="HE3703" s="0"/>
      <c r="HF3703" s="0"/>
      <c r="HG3703" s="0"/>
      <c r="HH3703" s="0"/>
      <c r="HI3703" s="0"/>
      <c r="HJ3703" s="0"/>
      <c r="HK3703" s="0"/>
      <c r="HL3703" s="0"/>
      <c r="HM3703" s="0"/>
      <c r="HN3703" s="0"/>
      <c r="HO3703" s="0"/>
      <c r="HP3703" s="0"/>
      <c r="HQ3703" s="0"/>
      <c r="HR3703" s="0"/>
      <c r="HS3703" s="0"/>
      <c r="HT3703" s="0"/>
      <c r="HU3703" s="0"/>
      <c r="HV3703" s="0"/>
      <c r="HW3703" s="0"/>
      <c r="HX3703" s="0"/>
      <c r="HY3703" s="0"/>
      <c r="HZ3703" s="0"/>
      <c r="IA3703" s="0"/>
      <c r="IB3703" s="0"/>
      <c r="IC3703" s="0"/>
      <c r="ID3703" s="0"/>
      <c r="IE3703" s="0"/>
      <c r="IF3703" s="0"/>
      <c r="IG3703" s="0"/>
      <c r="IH3703" s="0"/>
      <c r="II3703" s="0"/>
      <c r="IJ3703" s="0"/>
      <c r="IK3703" s="0"/>
      <c r="IL3703" s="0"/>
      <c r="IM3703" s="0"/>
      <c r="IN3703" s="0"/>
      <c r="IO3703" s="0"/>
      <c r="IP3703" s="0"/>
      <c r="IQ3703" s="0"/>
      <c r="IR3703" s="0"/>
      <c r="IS3703" s="0"/>
      <c r="IT3703" s="0"/>
      <c r="IU3703" s="0"/>
      <c r="IV3703" s="0"/>
      <c r="IW3703" s="0"/>
      <c r="IX3703" s="0"/>
      <c r="IY3703" s="0"/>
      <c r="IZ3703" s="0"/>
      <c r="AMH3703" s="13"/>
    </row>
    <row r="3704" customFormat="false" ht="13.8" hidden="false" customHeight="false" outlineLevel="0" collapsed="false">
      <c r="A3704" s="27" t="n">
        <v>40705021</v>
      </c>
      <c r="B3704" s="28" t="s">
        <v>3734</v>
      </c>
      <c r="C3704" s="29"/>
      <c r="D3704" s="29"/>
      <c r="E3704" s="27" t="s">
        <v>20</v>
      </c>
      <c r="F3704" s="19" t="n">
        <f aca="false">IF(C3704="",VLOOKUP(E3704,'PORTE E UCO'!$A$5:$D$46,4,0),VLOOKUP(E3704,'PORTE E UCO'!$A$5:$D$46,4,0)*C3704)</f>
        <v>70.656386</v>
      </c>
      <c r="G3704" s="30" t="n">
        <v>4.243</v>
      </c>
      <c r="H3704" s="21" t="n">
        <f aca="false">G3704*$R$2</f>
        <v>83.475220576</v>
      </c>
      <c r="I3704" s="27" t="n">
        <v>0</v>
      </c>
      <c r="J3704" s="22" t="str">
        <f aca="false">IF(I3704&gt;=1,F3704*$J$2,"")</f>
        <v/>
      </c>
      <c r="K3704" s="22" t="str">
        <f aca="false">IF(I3704&gt;=2,F3704*$K$2,"")</f>
        <v/>
      </c>
      <c r="L3704" s="22" t="str">
        <f aca="false">IF(I3704&gt;=3,F3704*$L$2,"")</f>
        <v/>
      </c>
      <c r="M3704" s="22" t="str">
        <f aca="false">IF(I3704&gt;=4,F3704*$M$2,"")</f>
        <v/>
      </c>
      <c r="N3704" s="27" t="n">
        <v>0</v>
      </c>
      <c r="O3704" s="27" t="n">
        <v>0</v>
      </c>
      <c r="P3704" s="31" t="n">
        <v>0.57</v>
      </c>
      <c r="Q3704" s="64" t="n">
        <f aca="false">P3704*($Q$2)</f>
        <v>15.4014</v>
      </c>
      <c r="R3704" s="38"/>
      <c r="S3704" s="25" t="n">
        <f aca="false">SUM(F3704,H3704,J3704,K3704,L3704,M3704)</f>
        <v>154.131606576</v>
      </c>
      <c r="T3704" s="25" t="n">
        <f aca="false">SUM(F3704,H3704,J3704,K3704,L3704,M3704,Q3704)</f>
        <v>169.533006576</v>
      </c>
      <c r="U3704" s="0"/>
      <c r="V3704" s="0"/>
      <c r="W3704" s="0"/>
      <c r="X3704" s="0"/>
      <c r="Y3704" s="0"/>
      <c r="Z3704" s="0"/>
      <c r="AA3704" s="0"/>
      <c r="AB3704" s="0"/>
      <c r="AC3704" s="0"/>
      <c r="AD3704" s="0"/>
      <c r="AE3704" s="0"/>
      <c r="AF3704" s="0"/>
      <c r="AG3704" s="0"/>
      <c r="AH3704" s="0"/>
      <c r="AI3704" s="0"/>
      <c r="AJ3704" s="0"/>
      <c r="AK3704" s="0"/>
      <c r="AL3704" s="0"/>
      <c r="AM3704" s="0"/>
      <c r="AN3704" s="0"/>
      <c r="AO3704" s="0"/>
      <c r="AP3704" s="0"/>
      <c r="AQ3704" s="0"/>
      <c r="AR3704" s="0"/>
      <c r="AS3704" s="0"/>
      <c r="AT3704" s="0"/>
      <c r="AU3704" s="0"/>
      <c r="AV3704" s="0"/>
      <c r="AW3704" s="0"/>
      <c r="AX3704" s="0"/>
      <c r="AY3704" s="0"/>
      <c r="AZ3704" s="0"/>
      <c r="BA3704" s="0"/>
      <c r="BB3704" s="0"/>
      <c r="BC3704" s="0"/>
      <c r="BD3704" s="0"/>
      <c r="BE3704" s="0"/>
      <c r="BF3704" s="0"/>
      <c r="BG3704" s="0"/>
      <c r="BH3704" s="0"/>
      <c r="BI3704" s="0"/>
      <c r="BJ3704" s="0"/>
      <c r="BK3704" s="0"/>
      <c r="BL3704" s="0"/>
      <c r="BM3704" s="0"/>
      <c r="BN3704" s="0"/>
      <c r="BO3704" s="0"/>
      <c r="BP3704" s="0"/>
      <c r="BQ3704" s="0"/>
      <c r="BR3704" s="0"/>
      <c r="BS3704" s="0"/>
      <c r="BT3704" s="0"/>
      <c r="BU3704" s="0"/>
      <c r="BV3704" s="0"/>
      <c r="BW3704" s="0"/>
      <c r="BX3704" s="0"/>
      <c r="BY3704" s="0"/>
      <c r="BZ3704" s="0"/>
      <c r="CA3704" s="0"/>
      <c r="CB3704" s="0"/>
      <c r="CC3704" s="0"/>
      <c r="CD3704" s="0"/>
      <c r="CE3704" s="0"/>
      <c r="CF3704" s="0"/>
      <c r="CG3704" s="0"/>
      <c r="CH3704" s="0"/>
      <c r="CI3704" s="0"/>
      <c r="CJ3704" s="0"/>
      <c r="CK3704" s="0"/>
      <c r="CL3704" s="0"/>
      <c r="CM3704" s="0"/>
      <c r="CN3704" s="0"/>
      <c r="CO3704" s="0"/>
      <c r="CP3704" s="0"/>
      <c r="CQ3704" s="0"/>
      <c r="CR3704" s="0"/>
      <c r="CS3704" s="0"/>
      <c r="CT3704" s="0"/>
      <c r="CU3704" s="0"/>
      <c r="CV3704" s="0"/>
      <c r="CW3704" s="0"/>
      <c r="CX3704" s="0"/>
      <c r="CY3704" s="0"/>
      <c r="CZ3704" s="0"/>
      <c r="DA3704" s="0"/>
      <c r="DB3704" s="0"/>
      <c r="DC3704" s="0"/>
      <c r="DD3704" s="0"/>
      <c r="DE3704" s="0"/>
      <c r="DF3704" s="0"/>
      <c r="DG3704" s="0"/>
      <c r="DH3704" s="0"/>
      <c r="DI3704" s="0"/>
      <c r="DJ3704" s="0"/>
      <c r="DK3704" s="0"/>
      <c r="DL3704" s="0"/>
      <c r="DM3704" s="0"/>
      <c r="DN3704" s="0"/>
      <c r="DO3704" s="0"/>
      <c r="DP3704" s="0"/>
      <c r="DQ3704" s="0"/>
      <c r="DR3704" s="0"/>
      <c r="DS3704" s="0"/>
      <c r="DT3704" s="0"/>
      <c r="DU3704" s="0"/>
      <c r="DV3704" s="0"/>
      <c r="DW3704" s="0"/>
      <c r="DX3704" s="0"/>
      <c r="DY3704" s="0"/>
      <c r="DZ3704" s="0"/>
      <c r="EA3704" s="0"/>
      <c r="EB3704" s="0"/>
      <c r="EC3704" s="0"/>
      <c r="ED3704" s="0"/>
      <c r="EE3704" s="0"/>
      <c r="EF3704" s="0"/>
      <c r="EG3704" s="0"/>
      <c r="EH3704" s="0"/>
      <c r="EI3704" s="0"/>
      <c r="EJ3704" s="0"/>
      <c r="EK3704" s="0"/>
      <c r="EL3704" s="0"/>
      <c r="EM3704" s="0"/>
      <c r="EN3704" s="0"/>
      <c r="EO3704" s="0"/>
      <c r="EP3704" s="0"/>
      <c r="EQ3704" s="0"/>
      <c r="ER3704" s="0"/>
      <c r="ES3704" s="0"/>
      <c r="ET3704" s="0"/>
      <c r="EU3704" s="0"/>
      <c r="EV3704" s="0"/>
      <c r="EW3704" s="0"/>
      <c r="EX3704" s="0"/>
      <c r="EY3704" s="0"/>
      <c r="EZ3704" s="0"/>
      <c r="FA3704" s="0"/>
      <c r="FB3704" s="0"/>
      <c r="FC3704" s="0"/>
      <c r="FD3704" s="0"/>
      <c r="FE3704" s="0"/>
      <c r="FF3704" s="0"/>
      <c r="FG3704" s="0"/>
      <c r="FH3704" s="0"/>
      <c r="FI3704" s="0"/>
      <c r="FJ3704" s="0"/>
      <c r="FK3704" s="0"/>
      <c r="FL3704" s="0"/>
      <c r="FM3704" s="0"/>
      <c r="FN3704" s="0"/>
      <c r="FO3704" s="0"/>
      <c r="FP3704" s="0"/>
      <c r="FQ3704" s="0"/>
      <c r="FR3704" s="0"/>
      <c r="FS3704" s="0"/>
      <c r="FT3704" s="0"/>
      <c r="FU3704" s="0"/>
      <c r="FV3704" s="0"/>
      <c r="FW3704" s="0"/>
      <c r="FX3704" s="0"/>
      <c r="FY3704" s="0"/>
      <c r="FZ3704" s="0"/>
      <c r="GA3704" s="0"/>
      <c r="GB3704" s="0"/>
      <c r="GC3704" s="0"/>
      <c r="GD3704" s="0"/>
      <c r="GE3704" s="0"/>
      <c r="GF3704" s="0"/>
      <c r="GG3704" s="0"/>
      <c r="GH3704" s="0"/>
      <c r="GI3704" s="0"/>
      <c r="GJ3704" s="0"/>
      <c r="GK3704" s="0"/>
      <c r="GL3704" s="0"/>
      <c r="GM3704" s="0"/>
      <c r="GN3704" s="0"/>
      <c r="GO3704" s="0"/>
      <c r="GP3704" s="0"/>
      <c r="GQ3704" s="0"/>
      <c r="GR3704" s="0"/>
      <c r="GS3704" s="0"/>
      <c r="GT3704" s="0"/>
      <c r="GU3704" s="0"/>
      <c r="GV3704" s="0"/>
      <c r="GW3704" s="0"/>
      <c r="GX3704" s="0"/>
      <c r="GY3704" s="0"/>
      <c r="GZ3704" s="0"/>
      <c r="HA3704" s="0"/>
      <c r="HB3704" s="0"/>
      <c r="HC3704" s="0"/>
      <c r="HD3704" s="0"/>
      <c r="HE3704" s="0"/>
      <c r="HF3704" s="0"/>
      <c r="HG3704" s="0"/>
      <c r="HH3704" s="0"/>
      <c r="HI3704" s="0"/>
      <c r="HJ3704" s="0"/>
      <c r="HK3704" s="0"/>
      <c r="HL3704" s="0"/>
      <c r="HM3704" s="0"/>
      <c r="HN3704" s="0"/>
      <c r="HO3704" s="0"/>
      <c r="HP3704" s="0"/>
      <c r="HQ3704" s="0"/>
      <c r="HR3704" s="0"/>
      <c r="HS3704" s="0"/>
      <c r="HT3704" s="0"/>
      <c r="HU3704" s="0"/>
      <c r="HV3704" s="0"/>
      <c r="HW3704" s="0"/>
      <c r="HX3704" s="0"/>
      <c r="HY3704" s="0"/>
      <c r="HZ3704" s="0"/>
      <c r="IA3704" s="0"/>
      <c r="IB3704" s="0"/>
      <c r="IC3704" s="0"/>
      <c r="ID3704" s="0"/>
      <c r="IE3704" s="0"/>
      <c r="IF3704" s="0"/>
      <c r="IG3704" s="0"/>
      <c r="IH3704" s="0"/>
      <c r="II3704" s="0"/>
      <c r="IJ3704" s="0"/>
      <c r="IK3704" s="0"/>
      <c r="IL3704" s="0"/>
      <c r="IM3704" s="0"/>
      <c r="IN3704" s="0"/>
      <c r="IO3704" s="0"/>
      <c r="IP3704" s="0"/>
      <c r="IQ3704" s="0"/>
      <c r="IR3704" s="0"/>
      <c r="IS3704" s="0"/>
      <c r="IT3704" s="0"/>
      <c r="IU3704" s="0"/>
      <c r="IV3704" s="0"/>
      <c r="IW3704" s="0"/>
      <c r="IX3704" s="0"/>
      <c r="IY3704" s="0"/>
      <c r="IZ3704" s="0"/>
      <c r="AMH3704" s="13"/>
    </row>
    <row r="3705" customFormat="false" ht="13.8" hidden="false" customHeight="false" outlineLevel="0" collapsed="false">
      <c r="A3705" s="16" t="n">
        <v>40705030</v>
      </c>
      <c r="B3705" s="17" t="s">
        <v>3735</v>
      </c>
      <c r="C3705" s="18"/>
      <c r="D3705" s="18"/>
      <c r="E3705" s="16" t="s">
        <v>39</v>
      </c>
      <c r="F3705" s="19" t="n">
        <f aca="false">IF(C3705="",VLOOKUP(E3705,'PORTE E UCO'!$A$5:$D$46,4,0),VLOOKUP(E3705,'PORTE E UCO'!$A$5:$D$46,4,0)*C3705)</f>
        <v>52.984668</v>
      </c>
      <c r="G3705" s="20" t="n">
        <v>2.713</v>
      </c>
      <c r="H3705" s="21" t="n">
        <f aca="false">G3705*$R$2</f>
        <v>53.374563616</v>
      </c>
      <c r="I3705" s="16" t="n">
        <v>0</v>
      </c>
      <c r="J3705" s="22" t="str">
        <f aca="false">IF(I3705&gt;=1,F3705*$J$2,"")</f>
        <v/>
      </c>
      <c r="K3705" s="22" t="str">
        <f aca="false">IF(I3705&gt;=2,F3705*$K$2,"")</f>
        <v/>
      </c>
      <c r="L3705" s="22" t="str">
        <f aca="false">IF(I3705&gt;=3,F3705*$L$2,"")</f>
        <v/>
      </c>
      <c r="M3705" s="22" t="str">
        <f aca="false">IF(I3705&gt;=4,F3705*$M$2,"")</f>
        <v/>
      </c>
      <c r="N3705" s="16" t="n">
        <v>0</v>
      </c>
      <c r="O3705" s="16" t="n">
        <v>0</v>
      </c>
      <c r="P3705" s="23" t="n">
        <v>0</v>
      </c>
      <c r="Q3705" s="64" t="n">
        <f aca="false">P3705*($Q$2)</f>
        <v>0</v>
      </c>
      <c r="R3705" s="38"/>
      <c r="S3705" s="25" t="n">
        <f aca="false">SUM(F3705,H3705,J3705,K3705,L3705,M3705)</f>
        <v>106.359231616</v>
      </c>
      <c r="T3705" s="25" t="n">
        <f aca="false">SUM(F3705,H3705,J3705,K3705,L3705,M3705,Q3705)</f>
        <v>106.359231616</v>
      </c>
      <c r="U3705" s="0"/>
      <c r="V3705" s="0"/>
      <c r="W3705" s="0"/>
      <c r="X3705" s="0"/>
      <c r="Y3705" s="0"/>
      <c r="Z3705" s="0"/>
      <c r="AA3705" s="0"/>
      <c r="AB3705" s="0"/>
      <c r="AC3705" s="0"/>
      <c r="AD3705" s="0"/>
      <c r="AE3705" s="0"/>
      <c r="AF3705" s="0"/>
      <c r="AG3705" s="0"/>
      <c r="AH3705" s="0"/>
      <c r="AI3705" s="0"/>
      <c r="AJ3705" s="0"/>
      <c r="AK3705" s="0"/>
      <c r="AL3705" s="0"/>
      <c r="AM3705" s="0"/>
      <c r="AN3705" s="0"/>
      <c r="AO3705" s="0"/>
      <c r="AP3705" s="0"/>
      <c r="AQ3705" s="0"/>
      <c r="AR3705" s="0"/>
      <c r="AS3705" s="0"/>
      <c r="AT3705" s="0"/>
      <c r="AU3705" s="0"/>
      <c r="AV3705" s="0"/>
      <c r="AW3705" s="0"/>
      <c r="AX3705" s="0"/>
      <c r="AY3705" s="0"/>
      <c r="AZ3705" s="0"/>
      <c r="BA3705" s="0"/>
      <c r="BB3705" s="0"/>
      <c r="BC3705" s="0"/>
      <c r="BD3705" s="0"/>
      <c r="BE3705" s="0"/>
      <c r="BF3705" s="0"/>
      <c r="BG3705" s="0"/>
      <c r="BH3705" s="0"/>
      <c r="BI3705" s="0"/>
      <c r="BJ3705" s="0"/>
      <c r="BK3705" s="0"/>
      <c r="BL3705" s="0"/>
      <c r="BM3705" s="0"/>
      <c r="BN3705" s="0"/>
      <c r="BO3705" s="0"/>
      <c r="BP3705" s="0"/>
      <c r="BQ3705" s="0"/>
      <c r="BR3705" s="0"/>
      <c r="BS3705" s="0"/>
      <c r="BT3705" s="0"/>
      <c r="BU3705" s="0"/>
      <c r="BV3705" s="0"/>
      <c r="BW3705" s="0"/>
      <c r="BX3705" s="0"/>
      <c r="BY3705" s="0"/>
      <c r="BZ3705" s="0"/>
      <c r="CA3705" s="0"/>
      <c r="CB3705" s="0"/>
      <c r="CC3705" s="0"/>
      <c r="CD3705" s="0"/>
      <c r="CE3705" s="0"/>
      <c r="CF3705" s="0"/>
      <c r="CG3705" s="0"/>
      <c r="CH3705" s="0"/>
      <c r="CI3705" s="0"/>
      <c r="CJ3705" s="0"/>
      <c r="CK3705" s="0"/>
      <c r="CL3705" s="0"/>
      <c r="CM3705" s="0"/>
      <c r="CN3705" s="0"/>
      <c r="CO3705" s="0"/>
      <c r="CP3705" s="0"/>
      <c r="CQ3705" s="0"/>
      <c r="CR3705" s="0"/>
      <c r="CS3705" s="0"/>
      <c r="CT3705" s="0"/>
      <c r="CU3705" s="0"/>
      <c r="CV3705" s="0"/>
      <c r="CW3705" s="0"/>
      <c r="CX3705" s="0"/>
      <c r="CY3705" s="0"/>
      <c r="CZ3705" s="0"/>
      <c r="DA3705" s="0"/>
      <c r="DB3705" s="0"/>
      <c r="DC3705" s="0"/>
      <c r="DD3705" s="0"/>
      <c r="DE3705" s="0"/>
      <c r="DF3705" s="0"/>
      <c r="DG3705" s="0"/>
      <c r="DH3705" s="0"/>
      <c r="DI3705" s="0"/>
      <c r="DJ3705" s="0"/>
      <c r="DK3705" s="0"/>
      <c r="DL3705" s="0"/>
      <c r="DM3705" s="0"/>
      <c r="DN3705" s="0"/>
      <c r="DO3705" s="0"/>
      <c r="DP3705" s="0"/>
      <c r="DQ3705" s="0"/>
      <c r="DR3705" s="0"/>
      <c r="DS3705" s="0"/>
      <c r="DT3705" s="0"/>
      <c r="DU3705" s="0"/>
      <c r="DV3705" s="0"/>
      <c r="DW3705" s="0"/>
      <c r="DX3705" s="0"/>
      <c r="DY3705" s="0"/>
      <c r="DZ3705" s="0"/>
      <c r="EA3705" s="0"/>
      <c r="EB3705" s="0"/>
      <c r="EC3705" s="0"/>
      <c r="ED3705" s="0"/>
      <c r="EE3705" s="0"/>
      <c r="EF3705" s="0"/>
      <c r="EG3705" s="0"/>
      <c r="EH3705" s="0"/>
      <c r="EI3705" s="0"/>
      <c r="EJ3705" s="0"/>
      <c r="EK3705" s="0"/>
      <c r="EL3705" s="0"/>
      <c r="EM3705" s="0"/>
      <c r="EN3705" s="0"/>
      <c r="EO3705" s="0"/>
      <c r="EP3705" s="0"/>
      <c r="EQ3705" s="0"/>
      <c r="ER3705" s="0"/>
      <c r="ES3705" s="0"/>
      <c r="ET3705" s="0"/>
      <c r="EU3705" s="0"/>
      <c r="EV3705" s="0"/>
      <c r="EW3705" s="0"/>
      <c r="EX3705" s="0"/>
      <c r="EY3705" s="0"/>
      <c r="EZ3705" s="0"/>
      <c r="FA3705" s="0"/>
      <c r="FB3705" s="0"/>
      <c r="FC3705" s="0"/>
      <c r="FD3705" s="0"/>
      <c r="FE3705" s="0"/>
      <c r="FF3705" s="0"/>
      <c r="FG3705" s="0"/>
      <c r="FH3705" s="0"/>
      <c r="FI3705" s="0"/>
      <c r="FJ3705" s="0"/>
      <c r="FK3705" s="0"/>
      <c r="FL3705" s="0"/>
      <c r="FM3705" s="0"/>
      <c r="FN3705" s="0"/>
      <c r="FO3705" s="0"/>
      <c r="FP3705" s="0"/>
      <c r="FQ3705" s="0"/>
      <c r="FR3705" s="0"/>
      <c r="FS3705" s="0"/>
      <c r="FT3705" s="0"/>
      <c r="FU3705" s="0"/>
      <c r="FV3705" s="0"/>
      <c r="FW3705" s="0"/>
      <c r="FX3705" s="0"/>
      <c r="FY3705" s="0"/>
      <c r="FZ3705" s="0"/>
      <c r="GA3705" s="0"/>
      <c r="GB3705" s="0"/>
      <c r="GC3705" s="0"/>
      <c r="GD3705" s="0"/>
      <c r="GE3705" s="0"/>
      <c r="GF3705" s="0"/>
      <c r="GG3705" s="0"/>
      <c r="GH3705" s="0"/>
      <c r="GI3705" s="0"/>
      <c r="GJ3705" s="0"/>
      <c r="GK3705" s="0"/>
      <c r="GL3705" s="0"/>
      <c r="GM3705" s="0"/>
      <c r="GN3705" s="0"/>
      <c r="GO3705" s="0"/>
      <c r="GP3705" s="0"/>
      <c r="GQ3705" s="0"/>
      <c r="GR3705" s="0"/>
      <c r="GS3705" s="0"/>
      <c r="GT3705" s="0"/>
      <c r="GU3705" s="0"/>
      <c r="GV3705" s="0"/>
      <c r="GW3705" s="0"/>
      <c r="GX3705" s="0"/>
      <c r="GY3705" s="0"/>
      <c r="GZ3705" s="0"/>
      <c r="HA3705" s="0"/>
      <c r="HB3705" s="0"/>
      <c r="HC3705" s="0"/>
      <c r="HD3705" s="0"/>
      <c r="HE3705" s="0"/>
      <c r="HF3705" s="0"/>
      <c r="HG3705" s="0"/>
      <c r="HH3705" s="0"/>
      <c r="HI3705" s="0"/>
      <c r="HJ3705" s="0"/>
      <c r="HK3705" s="0"/>
      <c r="HL3705" s="0"/>
      <c r="HM3705" s="0"/>
      <c r="HN3705" s="0"/>
      <c r="HO3705" s="0"/>
      <c r="HP3705" s="0"/>
      <c r="HQ3705" s="0"/>
      <c r="HR3705" s="0"/>
      <c r="HS3705" s="0"/>
      <c r="HT3705" s="0"/>
      <c r="HU3705" s="0"/>
      <c r="HV3705" s="0"/>
      <c r="HW3705" s="0"/>
      <c r="HX3705" s="0"/>
      <c r="HY3705" s="0"/>
      <c r="HZ3705" s="0"/>
      <c r="IA3705" s="0"/>
      <c r="IB3705" s="0"/>
      <c r="IC3705" s="0"/>
      <c r="ID3705" s="0"/>
      <c r="IE3705" s="0"/>
      <c r="IF3705" s="0"/>
      <c r="IG3705" s="0"/>
      <c r="IH3705" s="0"/>
      <c r="II3705" s="0"/>
      <c r="IJ3705" s="0"/>
      <c r="IK3705" s="0"/>
      <c r="IL3705" s="0"/>
      <c r="IM3705" s="0"/>
      <c r="IN3705" s="0"/>
      <c r="IO3705" s="0"/>
      <c r="IP3705" s="0"/>
      <c r="IQ3705" s="0"/>
      <c r="IR3705" s="0"/>
      <c r="IS3705" s="0"/>
      <c r="IT3705" s="0"/>
      <c r="IU3705" s="0"/>
      <c r="IV3705" s="0"/>
      <c r="IW3705" s="0"/>
      <c r="IX3705" s="0"/>
      <c r="IY3705" s="0"/>
      <c r="IZ3705" s="0"/>
      <c r="AMH3705" s="13"/>
    </row>
    <row r="3706" customFormat="false" ht="13.8" hidden="false" customHeight="false" outlineLevel="0" collapsed="false">
      <c r="A3706" s="27" t="n">
        <v>40705048</v>
      </c>
      <c r="B3706" s="28" t="s">
        <v>3736</v>
      </c>
      <c r="C3706" s="29"/>
      <c r="D3706" s="29"/>
      <c r="E3706" s="27" t="s">
        <v>39</v>
      </c>
      <c r="F3706" s="19" t="n">
        <f aca="false">IF(C3706="",VLOOKUP(E3706,'PORTE E UCO'!$A$5:$D$46,4,0),VLOOKUP(E3706,'PORTE E UCO'!$A$5:$D$46,4,0)*C3706)</f>
        <v>52.984668</v>
      </c>
      <c r="G3706" s="30" t="n">
        <v>0.895</v>
      </c>
      <c r="H3706" s="21" t="n">
        <f aca="false">G3706*$R$2</f>
        <v>17.60790064</v>
      </c>
      <c r="I3706" s="27" t="n">
        <v>0</v>
      </c>
      <c r="J3706" s="22" t="str">
        <f aca="false">IF(I3706&gt;=1,F3706*$J$2,"")</f>
        <v/>
      </c>
      <c r="K3706" s="22" t="str">
        <f aca="false">IF(I3706&gt;=2,F3706*$K$2,"")</f>
        <v/>
      </c>
      <c r="L3706" s="22" t="str">
        <f aca="false">IF(I3706&gt;=3,F3706*$L$2,"")</f>
        <v/>
      </c>
      <c r="M3706" s="22" t="str">
        <f aca="false">IF(I3706&gt;=4,F3706*$M$2,"")</f>
        <v/>
      </c>
      <c r="N3706" s="27" t="n">
        <v>0</v>
      </c>
      <c r="O3706" s="27" t="n">
        <v>0</v>
      </c>
      <c r="P3706" s="31" t="n">
        <v>0</v>
      </c>
      <c r="Q3706" s="64" t="n">
        <f aca="false">P3706*($Q$2)</f>
        <v>0</v>
      </c>
      <c r="R3706" s="38"/>
      <c r="S3706" s="25" t="n">
        <f aca="false">SUM(F3706,H3706,J3706,K3706,L3706,M3706)</f>
        <v>70.59256864</v>
      </c>
      <c r="T3706" s="25" t="n">
        <f aca="false">SUM(F3706,H3706,J3706,K3706,L3706,M3706,Q3706)</f>
        <v>70.59256864</v>
      </c>
      <c r="U3706" s="0"/>
      <c r="V3706" s="0"/>
      <c r="W3706" s="0"/>
      <c r="X3706" s="0"/>
      <c r="Y3706" s="0"/>
      <c r="Z3706" s="0"/>
      <c r="AA3706" s="0"/>
      <c r="AB3706" s="0"/>
      <c r="AC3706" s="0"/>
      <c r="AD3706" s="0"/>
      <c r="AE3706" s="0"/>
      <c r="AF3706" s="0"/>
      <c r="AG3706" s="0"/>
      <c r="AH3706" s="0"/>
      <c r="AI3706" s="0"/>
      <c r="AJ3706" s="0"/>
      <c r="AK3706" s="0"/>
      <c r="AL3706" s="0"/>
      <c r="AM3706" s="0"/>
      <c r="AN3706" s="0"/>
      <c r="AO3706" s="0"/>
      <c r="AP3706" s="0"/>
      <c r="AQ3706" s="0"/>
      <c r="AR3706" s="0"/>
      <c r="AS3706" s="0"/>
      <c r="AT3706" s="0"/>
      <c r="AU3706" s="0"/>
      <c r="AV3706" s="0"/>
      <c r="AW3706" s="0"/>
      <c r="AX3706" s="0"/>
      <c r="AY3706" s="0"/>
      <c r="AZ3706" s="0"/>
      <c r="BA3706" s="0"/>
      <c r="BB3706" s="0"/>
      <c r="BC3706" s="0"/>
      <c r="BD3706" s="0"/>
      <c r="BE3706" s="0"/>
      <c r="BF3706" s="0"/>
      <c r="BG3706" s="0"/>
      <c r="BH3706" s="0"/>
      <c r="BI3706" s="0"/>
      <c r="BJ3706" s="0"/>
      <c r="BK3706" s="0"/>
      <c r="BL3706" s="0"/>
      <c r="BM3706" s="0"/>
      <c r="BN3706" s="0"/>
      <c r="BO3706" s="0"/>
      <c r="BP3706" s="0"/>
      <c r="BQ3706" s="0"/>
      <c r="BR3706" s="0"/>
      <c r="BS3706" s="0"/>
      <c r="BT3706" s="0"/>
      <c r="BU3706" s="0"/>
      <c r="BV3706" s="0"/>
      <c r="BW3706" s="0"/>
      <c r="BX3706" s="0"/>
      <c r="BY3706" s="0"/>
      <c r="BZ3706" s="0"/>
      <c r="CA3706" s="0"/>
      <c r="CB3706" s="0"/>
      <c r="CC3706" s="0"/>
      <c r="CD3706" s="0"/>
      <c r="CE3706" s="0"/>
      <c r="CF3706" s="0"/>
      <c r="CG3706" s="0"/>
      <c r="CH3706" s="0"/>
      <c r="CI3706" s="0"/>
      <c r="CJ3706" s="0"/>
      <c r="CK3706" s="0"/>
      <c r="CL3706" s="0"/>
      <c r="CM3706" s="0"/>
      <c r="CN3706" s="0"/>
      <c r="CO3706" s="0"/>
      <c r="CP3706" s="0"/>
      <c r="CQ3706" s="0"/>
      <c r="CR3706" s="0"/>
      <c r="CS3706" s="0"/>
      <c r="CT3706" s="0"/>
      <c r="CU3706" s="0"/>
      <c r="CV3706" s="0"/>
      <c r="CW3706" s="0"/>
      <c r="CX3706" s="0"/>
      <c r="CY3706" s="0"/>
      <c r="CZ3706" s="0"/>
      <c r="DA3706" s="0"/>
      <c r="DB3706" s="0"/>
      <c r="DC3706" s="0"/>
      <c r="DD3706" s="0"/>
      <c r="DE3706" s="0"/>
      <c r="DF3706" s="0"/>
      <c r="DG3706" s="0"/>
      <c r="DH3706" s="0"/>
      <c r="DI3706" s="0"/>
      <c r="DJ3706" s="0"/>
      <c r="DK3706" s="0"/>
      <c r="DL3706" s="0"/>
      <c r="DM3706" s="0"/>
      <c r="DN3706" s="0"/>
      <c r="DO3706" s="0"/>
      <c r="DP3706" s="0"/>
      <c r="DQ3706" s="0"/>
      <c r="DR3706" s="0"/>
      <c r="DS3706" s="0"/>
      <c r="DT3706" s="0"/>
      <c r="DU3706" s="0"/>
      <c r="DV3706" s="0"/>
      <c r="DW3706" s="0"/>
      <c r="DX3706" s="0"/>
      <c r="DY3706" s="0"/>
      <c r="DZ3706" s="0"/>
      <c r="EA3706" s="0"/>
      <c r="EB3706" s="0"/>
      <c r="EC3706" s="0"/>
      <c r="ED3706" s="0"/>
      <c r="EE3706" s="0"/>
      <c r="EF3706" s="0"/>
      <c r="EG3706" s="0"/>
      <c r="EH3706" s="0"/>
      <c r="EI3706" s="0"/>
      <c r="EJ3706" s="0"/>
      <c r="EK3706" s="0"/>
      <c r="EL3706" s="0"/>
      <c r="EM3706" s="0"/>
      <c r="EN3706" s="0"/>
      <c r="EO3706" s="0"/>
      <c r="EP3706" s="0"/>
      <c r="EQ3706" s="0"/>
      <c r="ER3706" s="0"/>
      <c r="ES3706" s="0"/>
      <c r="ET3706" s="0"/>
      <c r="EU3706" s="0"/>
      <c r="EV3706" s="0"/>
      <c r="EW3706" s="0"/>
      <c r="EX3706" s="0"/>
      <c r="EY3706" s="0"/>
      <c r="EZ3706" s="0"/>
      <c r="FA3706" s="0"/>
      <c r="FB3706" s="0"/>
      <c r="FC3706" s="0"/>
      <c r="FD3706" s="0"/>
      <c r="FE3706" s="0"/>
      <c r="FF3706" s="0"/>
      <c r="FG3706" s="0"/>
      <c r="FH3706" s="0"/>
      <c r="FI3706" s="0"/>
      <c r="FJ3706" s="0"/>
      <c r="FK3706" s="0"/>
      <c r="FL3706" s="0"/>
      <c r="FM3706" s="0"/>
      <c r="FN3706" s="0"/>
      <c r="FO3706" s="0"/>
      <c r="FP3706" s="0"/>
      <c r="FQ3706" s="0"/>
      <c r="FR3706" s="0"/>
      <c r="FS3706" s="0"/>
      <c r="FT3706" s="0"/>
      <c r="FU3706" s="0"/>
      <c r="FV3706" s="0"/>
      <c r="FW3706" s="0"/>
      <c r="FX3706" s="0"/>
      <c r="FY3706" s="0"/>
      <c r="FZ3706" s="0"/>
      <c r="GA3706" s="0"/>
      <c r="GB3706" s="0"/>
      <c r="GC3706" s="0"/>
      <c r="GD3706" s="0"/>
      <c r="GE3706" s="0"/>
      <c r="GF3706" s="0"/>
      <c r="GG3706" s="0"/>
      <c r="GH3706" s="0"/>
      <c r="GI3706" s="0"/>
      <c r="GJ3706" s="0"/>
      <c r="GK3706" s="0"/>
      <c r="GL3706" s="0"/>
      <c r="GM3706" s="0"/>
      <c r="GN3706" s="0"/>
      <c r="GO3706" s="0"/>
      <c r="GP3706" s="0"/>
      <c r="GQ3706" s="0"/>
      <c r="GR3706" s="0"/>
      <c r="GS3706" s="0"/>
      <c r="GT3706" s="0"/>
      <c r="GU3706" s="0"/>
      <c r="GV3706" s="0"/>
      <c r="GW3706" s="0"/>
      <c r="GX3706" s="0"/>
      <c r="GY3706" s="0"/>
      <c r="GZ3706" s="0"/>
      <c r="HA3706" s="0"/>
      <c r="HB3706" s="0"/>
      <c r="HC3706" s="0"/>
      <c r="HD3706" s="0"/>
      <c r="HE3706" s="0"/>
      <c r="HF3706" s="0"/>
      <c r="HG3706" s="0"/>
      <c r="HH3706" s="0"/>
      <c r="HI3706" s="0"/>
      <c r="HJ3706" s="0"/>
      <c r="HK3706" s="0"/>
      <c r="HL3706" s="0"/>
      <c r="HM3706" s="0"/>
      <c r="HN3706" s="0"/>
      <c r="HO3706" s="0"/>
      <c r="HP3706" s="0"/>
      <c r="HQ3706" s="0"/>
      <c r="HR3706" s="0"/>
      <c r="HS3706" s="0"/>
      <c r="HT3706" s="0"/>
      <c r="HU3706" s="0"/>
      <c r="HV3706" s="0"/>
      <c r="HW3706" s="0"/>
      <c r="HX3706" s="0"/>
      <c r="HY3706" s="0"/>
      <c r="HZ3706" s="0"/>
      <c r="IA3706" s="0"/>
      <c r="IB3706" s="0"/>
      <c r="IC3706" s="0"/>
      <c r="ID3706" s="0"/>
      <c r="IE3706" s="0"/>
      <c r="IF3706" s="0"/>
      <c r="IG3706" s="0"/>
      <c r="IH3706" s="0"/>
      <c r="II3706" s="0"/>
      <c r="IJ3706" s="0"/>
      <c r="IK3706" s="0"/>
      <c r="IL3706" s="0"/>
      <c r="IM3706" s="0"/>
      <c r="IN3706" s="0"/>
      <c r="IO3706" s="0"/>
      <c r="IP3706" s="0"/>
      <c r="IQ3706" s="0"/>
      <c r="IR3706" s="0"/>
      <c r="IS3706" s="0"/>
      <c r="IT3706" s="0"/>
      <c r="IU3706" s="0"/>
      <c r="IV3706" s="0"/>
      <c r="IW3706" s="0"/>
      <c r="IX3706" s="0"/>
      <c r="IY3706" s="0"/>
      <c r="IZ3706" s="0"/>
      <c r="AMH3706" s="13"/>
    </row>
    <row r="3707" customFormat="false" ht="13.8" hidden="false" customHeight="false" outlineLevel="0" collapsed="false">
      <c r="A3707" s="16" t="n">
        <v>40705056</v>
      </c>
      <c r="B3707" s="17" t="s">
        <v>3737</v>
      </c>
      <c r="C3707" s="18"/>
      <c r="D3707" s="18"/>
      <c r="E3707" s="16" t="s">
        <v>39</v>
      </c>
      <c r="F3707" s="19" t="n">
        <f aca="false">IF(C3707="",VLOOKUP(E3707,'PORTE E UCO'!$A$5:$D$46,4,0),VLOOKUP(E3707,'PORTE E UCO'!$A$5:$D$46,4,0)*C3707)</f>
        <v>52.984668</v>
      </c>
      <c r="G3707" s="20" t="n">
        <v>0.895</v>
      </c>
      <c r="H3707" s="21" t="n">
        <f aca="false">G3707*$R$2</f>
        <v>17.60790064</v>
      </c>
      <c r="I3707" s="16" t="n">
        <v>0</v>
      </c>
      <c r="J3707" s="22" t="str">
        <f aca="false">IF(I3707&gt;=1,F3707*$J$2,"")</f>
        <v/>
      </c>
      <c r="K3707" s="22" t="str">
        <f aca="false">IF(I3707&gt;=2,F3707*$K$2,"")</f>
        <v/>
      </c>
      <c r="L3707" s="22" t="str">
        <f aca="false">IF(I3707&gt;=3,F3707*$L$2,"")</f>
        <v/>
      </c>
      <c r="M3707" s="22" t="str">
        <f aca="false">IF(I3707&gt;=4,F3707*$M$2,"")</f>
        <v/>
      </c>
      <c r="N3707" s="16" t="n">
        <v>0</v>
      </c>
      <c r="O3707" s="16" t="n">
        <v>0</v>
      </c>
      <c r="P3707" s="23" t="n">
        <v>0</v>
      </c>
      <c r="Q3707" s="64" t="n">
        <f aca="false">P3707*($Q$2)</f>
        <v>0</v>
      </c>
      <c r="R3707" s="38"/>
      <c r="S3707" s="25" t="n">
        <f aca="false">SUM(F3707,H3707,J3707,K3707,L3707,M3707)</f>
        <v>70.59256864</v>
      </c>
      <c r="T3707" s="25" t="n">
        <f aca="false">SUM(F3707,H3707,J3707,K3707,L3707,M3707,Q3707)</f>
        <v>70.59256864</v>
      </c>
      <c r="U3707" s="0"/>
      <c r="V3707" s="0"/>
      <c r="W3707" s="0"/>
      <c r="X3707" s="0"/>
      <c r="Y3707" s="0"/>
      <c r="Z3707" s="0"/>
      <c r="AA3707" s="0"/>
      <c r="AB3707" s="0"/>
      <c r="AC3707" s="0"/>
      <c r="AD3707" s="0"/>
      <c r="AE3707" s="0"/>
      <c r="AF3707" s="0"/>
      <c r="AG3707" s="0"/>
      <c r="AH3707" s="0"/>
      <c r="AI3707" s="0"/>
      <c r="AJ3707" s="0"/>
      <c r="AK3707" s="0"/>
      <c r="AL3707" s="0"/>
      <c r="AM3707" s="0"/>
      <c r="AN3707" s="0"/>
      <c r="AO3707" s="0"/>
      <c r="AP3707" s="0"/>
      <c r="AQ3707" s="0"/>
      <c r="AR3707" s="0"/>
      <c r="AS3707" s="0"/>
      <c r="AT3707" s="0"/>
      <c r="AU3707" s="0"/>
      <c r="AV3707" s="0"/>
      <c r="AW3707" s="0"/>
      <c r="AX3707" s="0"/>
      <c r="AY3707" s="0"/>
      <c r="AZ3707" s="0"/>
      <c r="BA3707" s="0"/>
      <c r="BB3707" s="0"/>
      <c r="BC3707" s="0"/>
      <c r="BD3707" s="0"/>
      <c r="BE3707" s="0"/>
      <c r="BF3707" s="0"/>
      <c r="BG3707" s="0"/>
      <c r="BH3707" s="0"/>
      <c r="BI3707" s="0"/>
      <c r="BJ3707" s="0"/>
      <c r="BK3707" s="0"/>
      <c r="BL3707" s="0"/>
      <c r="BM3707" s="0"/>
      <c r="BN3707" s="0"/>
      <c r="BO3707" s="0"/>
      <c r="BP3707" s="0"/>
      <c r="BQ3707" s="0"/>
      <c r="BR3707" s="0"/>
      <c r="BS3707" s="0"/>
      <c r="BT3707" s="0"/>
      <c r="BU3707" s="0"/>
      <c r="BV3707" s="0"/>
      <c r="BW3707" s="0"/>
      <c r="BX3707" s="0"/>
      <c r="BY3707" s="0"/>
      <c r="BZ3707" s="0"/>
      <c r="CA3707" s="0"/>
      <c r="CB3707" s="0"/>
      <c r="CC3707" s="0"/>
      <c r="CD3707" s="0"/>
      <c r="CE3707" s="0"/>
      <c r="CF3707" s="0"/>
      <c r="CG3707" s="0"/>
      <c r="CH3707" s="0"/>
      <c r="CI3707" s="0"/>
      <c r="CJ3707" s="0"/>
      <c r="CK3707" s="0"/>
      <c r="CL3707" s="0"/>
      <c r="CM3707" s="0"/>
      <c r="CN3707" s="0"/>
      <c r="CO3707" s="0"/>
      <c r="CP3707" s="0"/>
      <c r="CQ3707" s="0"/>
      <c r="CR3707" s="0"/>
      <c r="CS3707" s="0"/>
      <c r="CT3707" s="0"/>
      <c r="CU3707" s="0"/>
      <c r="CV3707" s="0"/>
      <c r="CW3707" s="0"/>
      <c r="CX3707" s="0"/>
      <c r="CY3707" s="0"/>
      <c r="CZ3707" s="0"/>
      <c r="DA3707" s="0"/>
      <c r="DB3707" s="0"/>
      <c r="DC3707" s="0"/>
      <c r="DD3707" s="0"/>
      <c r="DE3707" s="0"/>
      <c r="DF3707" s="0"/>
      <c r="DG3707" s="0"/>
      <c r="DH3707" s="0"/>
      <c r="DI3707" s="0"/>
      <c r="DJ3707" s="0"/>
      <c r="DK3707" s="0"/>
      <c r="DL3707" s="0"/>
      <c r="DM3707" s="0"/>
      <c r="DN3707" s="0"/>
      <c r="DO3707" s="0"/>
      <c r="DP3707" s="0"/>
      <c r="DQ3707" s="0"/>
      <c r="DR3707" s="0"/>
      <c r="DS3707" s="0"/>
      <c r="DT3707" s="0"/>
      <c r="DU3707" s="0"/>
      <c r="DV3707" s="0"/>
      <c r="DW3707" s="0"/>
      <c r="DX3707" s="0"/>
      <c r="DY3707" s="0"/>
      <c r="DZ3707" s="0"/>
      <c r="EA3707" s="0"/>
      <c r="EB3707" s="0"/>
      <c r="EC3707" s="0"/>
      <c r="ED3707" s="0"/>
      <c r="EE3707" s="0"/>
      <c r="EF3707" s="0"/>
      <c r="EG3707" s="0"/>
      <c r="EH3707" s="0"/>
      <c r="EI3707" s="0"/>
      <c r="EJ3707" s="0"/>
      <c r="EK3707" s="0"/>
      <c r="EL3707" s="0"/>
      <c r="EM3707" s="0"/>
      <c r="EN3707" s="0"/>
      <c r="EO3707" s="0"/>
      <c r="EP3707" s="0"/>
      <c r="EQ3707" s="0"/>
      <c r="ER3707" s="0"/>
      <c r="ES3707" s="0"/>
      <c r="ET3707" s="0"/>
      <c r="EU3707" s="0"/>
      <c r="EV3707" s="0"/>
      <c r="EW3707" s="0"/>
      <c r="EX3707" s="0"/>
      <c r="EY3707" s="0"/>
      <c r="EZ3707" s="0"/>
      <c r="FA3707" s="0"/>
      <c r="FB3707" s="0"/>
      <c r="FC3707" s="0"/>
      <c r="FD3707" s="0"/>
      <c r="FE3707" s="0"/>
      <c r="FF3707" s="0"/>
      <c r="FG3707" s="0"/>
      <c r="FH3707" s="0"/>
      <c r="FI3707" s="0"/>
      <c r="FJ3707" s="0"/>
      <c r="FK3707" s="0"/>
      <c r="FL3707" s="0"/>
      <c r="FM3707" s="0"/>
      <c r="FN3707" s="0"/>
      <c r="FO3707" s="0"/>
      <c r="FP3707" s="0"/>
      <c r="FQ3707" s="0"/>
      <c r="FR3707" s="0"/>
      <c r="FS3707" s="0"/>
      <c r="FT3707" s="0"/>
      <c r="FU3707" s="0"/>
      <c r="FV3707" s="0"/>
      <c r="FW3707" s="0"/>
      <c r="FX3707" s="0"/>
      <c r="FY3707" s="0"/>
      <c r="FZ3707" s="0"/>
      <c r="GA3707" s="0"/>
      <c r="GB3707" s="0"/>
      <c r="GC3707" s="0"/>
      <c r="GD3707" s="0"/>
      <c r="GE3707" s="0"/>
      <c r="GF3707" s="0"/>
      <c r="GG3707" s="0"/>
      <c r="GH3707" s="0"/>
      <c r="GI3707" s="0"/>
      <c r="GJ3707" s="0"/>
      <c r="GK3707" s="0"/>
      <c r="GL3707" s="0"/>
      <c r="GM3707" s="0"/>
      <c r="GN3707" s="0"/>
      <c r="GO3707" s="0"/>
      <c r="GP3707" s="0"/>
      <c r="GQ3707" s="0"/>
      <c r="GR3707" s="0"/>
      <c r="GS3707" s="0"/>
      <c r="GT3707" s="0"/>
      <c r="GU3707" s="0"/>
      <c r="GV3707" s="0"/>
      <c r="GW3707" s="0"/>
      <c r="GX3707" s="0"/>
      <c r="GY3707" s="0"/>
      <c r="GZ3707" s="0"/>
      <c r="HA3707" s="0"/>
      <c r="HB3707" s="0"/>
      <c r="HC3707" s="0"/>
      <c r="HD3707" s="0"/>
      <c r="HE3707" s="0"/>
      <c r="HF3707" s="0"/>
      <c r="HG3707" s="0"/>
      <c r="HH3707" s="0"/>
      <c r="HI3707" s="0"/>
      <c r="HJ3707" s="0"/>
      <c r="HK3707" s="0"/>
      <c r="HL3707" s="0"/>
      <c r="HM3707" s="0"/>
      <c r="HN3707" s="0"/>
      <c r="HO3707" s="0"/>
      <c r="HP3707" s="0"/>
      <c r="HQ3707" s="0"/>
      <c r="HR3707" s="0"/>
      <c r="HS3707" s="0"/>
      <c r="HT3707" s="0"/>
      <c r="HU3707" s="0"/>
      <c r="HV3707" s="0"/>
      <c r="HW3707" s="0"/>
      <c r="HX3707" s="0"/>
      <c r="HY3707" s="0"/>
      <c r="HZ3707" s="0"/>
      <c r="IA3707" s="0"/>
      <c r="IB3707" s="0"/>
      <c r="IC3707" s="0"/>
      <c r="ID3707" s="0"/>
      <c r="IE3707" s="0"/>
      <c r="IF3707" s="0"/>
      <c r="IG3707" s="0"/>
      <c r="IH3707" s="0"/>
      <c r="II3707" s="0"/>
      <c r="IJ3707" s="0"/>
      <c r="IK3707" s="0"/>
      <c r="IL3707" s="0"/>
      <c r="IM3707" s="0"/>
      <c r="IN3707" s="0"/>
      <c r="IO3707" s="0"/>
      <c r="IP3707" s="0"/>
      <c r="IQ3707" s="0"/>
      <c r="IR3707" s="0"/>
      <c r="IS3707" s="0"/>
      <c r="IT3707" s="0"/>
      <c r="IU3707" s="0"/>
      <c r="IV3707" s="0"/>
      <c r="IW3707" s="0"/>
      <c r="IX3707" s="0"/>
      <c r="IY3707" s="0"/>
      <c r="IZ3707" s="0"/>
      <c r="AMH3707" s="13"/>
    </row>
    <row r="3708" customFormat="false" ht="14.95" hidden="false" customHeight="false" outlineLevel="0" collapsed="false">
      <c r="A3708" s="27" t="n">
        <v>40705064</v>
      </c>
      <c r="B3708" s="28" t="s">
        <v>3738</v>
      </c>
      <c r="C3708" s="29"/>
      <c r="D3708" s="29"/>
      <c r="E3708" s="27" t="s">
        <v>39</v>
      </c>
      <c r="F3708" s="19" t="n">
        <f aca="false">IF(C3708="",VLOOKUP(E3708,'PORTE E UCO'!$A$5:$D$46,4,0),VLOOKUP(E3708,'PORTE E UCO'!$A$5:$D$46,4,0)*C3708)</f>
        <v>52.984668</v>
      </c>
      <c r="G3708" s="30" t="n">
        <v>0.895</v>
      </c>
      <c r="H3708" s="21" t="n">
        <f aca="false">G3708*$R$2</f>
        <v>17.60790064</v>
      </c>
      <c r="I3708" s="27" t="n">
        <v>0</v>
      </c>
      <c r="J3708" s="22" t="str">
        <f aca="false">IF(I3708&gt;=1,F3708*$J$2,"")</f>
        <v/>
      </c>
      <c r="K3708" s="22" t="str">
        <f aca="false">IF(I3708&gt;=2,F3708*$K$2,"")</f>
        <v/>
      </c>
      <c r="L3708" s="22" t="str">
        <f aca="false">IF(I3708&gt;=3,F3708*$L$2,"")</f>
        <v/>
      </c>
      <c r="M3708" s="22" t="str">
        <f aca="false">IF(I3708&gt;=4,F3708*$M$2,"")</f>
        <v/>
      </c>
      <c r="N3708" s="27" t="n">
        <v>0</v>
      </c>
      <c r="O3708" s="27" t="n">
        <v>0</v>
      </c>
      <c r="P3708" s="31" t="n">
        <v>0</v>
      </c>
      <c r="Q3708" s="64" t="n">
        <f aca="false">P3708*($Q$2)</f>
        <v>0</v>
      </c>
      <c r="R3708" s="38"/>
      <c r="S3708" s="25" t="n">
        <f aca="false">SUM(F3708,H3708,J3708,K3708,L3708,M3708)</f>
        <v>70.59256864</v>
      </c>
      <c r="T3708" s="25" t="n">
        <f aca="false">SUM(F3708,H3708,J3708,K3708,L3708,M3708,Q3708)</f>
        <v>70.59256864</v>
      </c>
      <c r="U3708" s="0"/>
      <c r="V3708" s="0"/>
      <c r="W3708" s="0"/>
      <c r="X3708" s="0"/>
      <c r="Y3708" s="0"/>
      <c r="Z3708" s="0"/>
      <c r="AA3708" s="0"/>
      <c r="AB3708" s="0"/>
      <c r="AC3708" s="0"/>
      <c r="AD3708" s="0"/>
      <c r="AE3708" s="0"/>
      <c r="AF3708" s="0"/>
      <c r="AG3708" s="0"/>
      <c r="AH3708" s="0"/>
      <c r="AI3708" s="0"/>
      <c r="AJ3708" s="0"/>
      <c r="AK3708" s="0"/>
      <c r="AL3708" s="0"/>
      <c r="AM3708" s="0"/>
      <c r="AN3708" s="0"/>
      <c r="AO3708" s="0"/>
      <c r="AP3708" s="0"/>
      <c r="AQ3708" s="0"/>
      <c r="AR3708" s="0"/>
      <c r="AS3708" s="0"/>
      <c r="AT3708" s="0"/>
      <c r="AU3708" s="0"/>
      <c r="AV3708" s="0"/>
      <c r="AW3708" s="0"/>
      <c r="AX3708" s="0"/>
      <c r="AY3708" s="0"/>
      <c r="AZ3708" s="0"/>
      <c r="BA3708" s="0"/>
      <c r="BB3708" s="0"/>
      <c r="BC3708" s="0"/>
      <c r="BD3708" s="0"/>
      <c r="BE3708" s="0"/>
      <c r="BF3708" s="0"/>
      <c r="BG3708" s="0"/>
      <c r="BH3708" s="0"/>
      <c r="BI3708" s="0"/>
      <c r="BJ3708" s="0"/>
      <c r="BK3708" s="0"/>
      <c r="BL3708" s="0"/>
      <c r="BM3708" s="0"/>
      <c r="BN3708" s="0"/>
      <c r="BO3708" s="0"/>
      <c r="BP3708" s="0"/>
      <c r="BQ3708" s="0"/>
      <c r="BR3708" s="0"/>
      <c r="BS3708" s="0"/>
      <c r="BT3708" s="0"/>
      <c r="BU3708" s="0"/>
      <c r="BV3708" s="0"/>
      <c r="BW3708" s="0"/>
      <c r="BX3708" s="0"/>
      <c r="BY3708" s="0"/>
      <c r="BZ3708" s="0"/>
      <c r="CA3708" s="0"/>
      <c r="CB3708" s="0"/>
      <c r="CC3708" s="0"/>
      <c r="CD3708" s="0"/>
      <c r="CE3708" s="0"/>
      <c r="CF3708" s="0"/>
      <c r="CG3708" s="0"/>
      <c r="CH3708" s="0"/>
      <c r="CI3708" s="0"/>
      <c r="CJ3708" s="0"/>
      <c r="CK3708" s="0"/>
      <c r="CL3708" s="0"/>
      <c r="CM3708" s="0"/>
      <c r="CN3708" s="0"/>
      <c r="CO3708" s="0"/>
      <c r="CP3708" s="0"/>
      <c r="CQ3708" s="0"/>
      <c r="CR3708" s="0"/>
      <c r="CS3708" s="0"/>
      <c r="CT3708" s="0"/>
      <c r="CU3708" s="0"/>
      <c r="CV3708" s="0"/>
      <c r="CW3708" s="0"/>
      <c r="CX3708" s="0"/>
      <c r="CY3708" s="0"/>
      <c r="CZ3708" s="0"/>
      <c r="DA3708" s="0"/>
      <c r="DB3708" s="0"/>
      <c r="DC3708" s="0"/>
      <c r="DD3708" s="0"/>
      <c r="DE3708" s="0"/>
      <c r="DF3708" s="0"/>
      <c r="DG3708" s="0"/>
      <c r="DH3708" s="0"/>
      <c r="DI3708" s="0"/>
      <c r="DJ3708" s="0"/>
      <c r="DK3708" s="0"/>
      <c r="DL3708" s="0"/>
      <c r="DM3708" s="0"/>
      <c r="DN3708" s="0"/>
      <c r="DO3708" s="0"/>
      <c r="DP3708" s="0"/>
      <c r="DQ3708" s="0"/>
      <c r="DR3708" s="0"/>
      <c r="DS3708" s="0"/>
      <c r="DT3708" s="0"/>
      <c r="DU3708" s="0"/>
      <c r="DV3708" s="0"/>
      <c r="DW3708" s="0"/>
      <c r="DX3708" s="0"/>
      <c r="DY3708" s="0"/>
      <c r="DZ3708" s="0"/>
      <c r="EA3708" s="0"/>
      <c r="EB3708" s="0"/>
      <c r="EC3708" s="0"/>
      <c r="ED3708" s="0"/>
      <c r="EE3708" s="0"/>
      <c r="EF3708" s="0"/>
      <c r="EG3708" s="0"/>
      <c r="EH3708" s="0"/>
      <c r="EI3708" s="0"/>
      <c r="EJ3708" s="0"/>
      <c r="EK3708" s="0"/>
      <c r="EL3708" s="0"/>
      <c r="EM3708" s="0"/>
      <c r="EN3708" s="0"/>
      <c r="EO3708" s="0"/>
      <c r="EP3708" s="0"/>
      <c r="EQ3708" s="0"/>
      <c r="ER3708" s="0"/>
      <c r="ES3708" s="0"/>
      <c r="ET3708" s="0"/>
      <c r="EU3708" s="0"/>
      <c r="EV3708" s="0"/>
      <c r="EW3708" s="0"/>
      <c r="EX3708" s="0"/>
      <c r="EY3708" s="0"/>
      <c r="EZ3708" s="0"/>
      <c r="FA3708" s="0"/>
      <c r="FB3708" s="0"/>
      <c r="FC3708" s="0"/>
      <c r="FD3708" s="0"/>
      <c r="FE3708" s="0"/>
      <c r="FF3708" s="0"/>
      <c r="FG3708" s="0"/>
      <c r="FH3708" s="0"/>
      <c r="FI3708" s="0"/>
      <c r="FJ3708" s="0"/>
      <c r="FK3708" s="0"/>
      <c r="FL3708" s="0"/>
      <c r="FM3708" s="0"/>
      <c r="FN3708" s="0"/>
      <c r="FO3708" s="0"/>
      <c r="FP3708" s="0"/>
      <c r="FQ3708" s="0"/>
      <c r="FR3708" s="0"/>
      <c r="FS3708" s="0"/>
      <c r="FT3708" s="0"/>
      <c r="FU3708" s="0"/>
      <c r="FV3708" s="0"/>
      <c r="FW3708" s="0"/>
      <c r="FX3708" s="0"/>
      <c r="FY3708" s="0"/>
      <c r="FZ3708" s="0"/>
      <c r="GA3708" s="0"/>
      <c r="GB3708" s="0"/>
      <c r="GC3708" s="0"/>
      <c r="GD3708" s="0"/>
      <c r="GE3708" s="0"/>
      <c r="GF3708" s="0"/>
      <c r="GG3708" s="0"/>
      <c r="GH3708" s="0"/>
      <c r="GI3708" s="0"/>
      <c r="GJ3708" s="0"/>
      <c r="GK3708" s="0"/>
      <c r="GL3708" s="0"/>
      <c r="GM3708" s="0"/>
      <c r="GN3708" s="0"/>
      <c r="GO3708" s="0"/>
      <c r="GP3708" s="0"/>
      <c r="GQ3708" s="0"/>
      <c r="GR3708" s="0"/>
      <c r="GS3708" s="0"/>
      <c r="GT3708" s="0"/>
      <c r="GU3708" s="0"/>
      <c r="GV3708" s="0"/>
      <c r="GW3708" s="0"/>
      <c r="GX3708" s="0"/>
      <c r="GY3708" s="0"/>
      <c r="GZ3708" s="0"/>
      <c r="HA3708" s="0"/>
      <c r="HB3708" s="0"/>
      <c r="HC3708" s="0"/>
      <c r="HD3708" s="0"/>
      <c r="HE3708" s="0"/>
      <c r="HF3708" s="0"/>
      <c r="HG3708" s="0"/>
      <c r="HH3708" s="0"/>
      <c r="HI3708" s="0"/>
      <c r="HJ3708" s="0"/>
      <c r="HK3708" s="0"/>
      <c r="HL3708" s="0"/>
      <c r="HM3708" s="0"/>
      <c r="HN3708" s="0"/>
      <c r="HO3708" s="0"/>
      <c r="HP3708" s="0"/>
      <c r="HQ3708" s="0"/>
      <c r="HR3708" s="0"/>
      <c r="HS3708" s="0"/>
      <c r="HT3708" s="0"/>
      <c r="HU3708" s="0"/>
      <c r="HV3708" s="0"/>
      <c r="HW3708" s="0"/>
      <c r="HX3708" s="0"/>
      <c r="HY3708" s="0"/>
      <c r="HZ3708" s="0"/>
      <c r="IA3708" s="0"/>
      <c r="IB3708" s="0"/>
      <c r="IC3708" s="0"/>
      <c r="ID3708" s="0"/>
      <c r="IE3708" s="0"/>
      <c r="IF3708" s="0"/>
      <c r="IG3708" s="0"/>
      <c r="IH3708" s="0"/>
      <c r="II3708" s="0"/>
      <c r="IJ3708" s="0"/>
      <c r="IK3708" s="0"/>
      <c r="IL3708" s="0"/>
      <c r="IM3708" s="0"/>
      <c r="IN3708" s="0"/>
      <c r="IO3708" s="0"/>
      <c r="IP3708" s="0"/>
      <c r="IQ3708" s="0"/>
      <c r="IR3708" s="0"/>
      <c r="IS3708" s="0"/>
      <c r="IT3708" s="0"/>
      <c r="IU3708" s="0"/>
      <c r="IV3708" s="0"/>
      <c r="IW3708" s="0"/>
      <c r="IX3708" s="0"/>
      <c r="IY3708" s="0"/>
      <c r="IZ3708" s="0"/>
      <c r="AMH3708" s="13"/>
    </row>
    <row r="3709" customFormat="false" ht="13.8" hidden="false" customHeight="false" outlineLevel="0" collapsed="false">
      <c r="A3709" s="16" t="n">
        <v>40706010</v>
      </c>
      <c r="B3709" s="17" t="s">
        <v>3739</v>
      </c>
      <c r="C3709" s="18"/>
      <c r="D3709" s="18"/>
      <c r="E3709" s="16" t="s">
        <v>64</v>
      </c>
      <c r="F3709" s="19" t="n">
        <f aca="false">IF(C3709="",VLOOKUP(E3709,'PORTE E UCO'!$A$5:$D$46,4,0),VLOOKUP(E3709,'PORTE E UCO'!$A$5:$D$46,4,0)*C3709)</f>
        <v>110.217052</v>
      </c>
      <c r="G3709" s="20" t="n">
        <v>13.643</v>
      </c>
      <c r="H3709" s="21" t="n">
        <f aca="false">G3709*$R$2</f>
        <v>268.407361376</v>
      </c>
      <c r="I3709" s="16" t="n">
        <v>0</v>
      </c>
      <c r="J3709" s="22" t="str">
        <f aca="false">IF(I3709&gt;=1,F3709*$J$2,"")</f>
        <v/>
      </c>
      <c r="K3709" s="22" t="str">
        <f aca="false">IF(I3709&gt;=2,F3709*$K$2,"")</f>
        <v/>
      </c>
      <c r="L3709" s="22" t="str">
        <f aca="false">IF(I3709&gt;=3,F3709*$L$2,"")</f>
        <v/>
      </c>
      <c r="M3709" s="22" t="str">
        <f aca="false">IF(I3709&gt;=4,F3709*$M$2,"")</f>
        <v/>
      </c>
      <c r="N3709" s="16" t="n">
        <v>0</v>
      </c>
      <c r="O3709" s="16" t="n">
        <v>0</v>
      </c>
      <c r="P3709" s="23" t="n">
        <v>0.95</v>
      </c>
      <c r="Q3709" s="64" t="n">
        <f aca="false">P3709*($Q$2)</f>
        <v>25.669</v>
      </c>
      <c r="R3709" s="38"/>
      <c r="S3709" s="25" t="n">
        <f aca="false">SUM(F3709,H3709,J3709,K3709,L3709,M3709)</f>
        <v>378.624413376</v>
      </c>
      <c r="T3709" s="25" t="n">
        <f aca="false">SUM(F3709,H3709,J3709,K3709,L3709,M3709,Q3709)</f>
        <v>404.293413376</v>
      </c>
      <c r="U3709" s="0"/>
      <c r="V3709" s="0"/>
      <c r="W3709" s="0"/>
      <c r="X3709" s="0"/>
      <c r="Y3709" s="0"/>
      <c r="Z3709" s="0"/>
      <c r="AA3709" s="0"/>
      <c r="AB3709" s="0"/>
      <c r="AC3709" s="0"/>
      <c r="AD3709" s="0"/>
      <c r="AE3709" s="0"/>
      <c r="AF3709" s="0"/>
      <c r="AG3709" s="0"/>
      <c r="AH3709" s="0"/>
      <c r="AI3709" s="0"/>
      <c r="AJ3709" s="0"/>
      <c r="AK3709" s="0"/>
      <c r="AL3709" s="0"/>
      <c r="AM3709" s="0"/>
      <c r="AN3709" s="0"/>
      <c r="AO3709" s="0"/>
      <c r="AP3709" s="0"/>
      <c r="AQ3709" s="0"/>
      <c r="AR3709" s="0"/>
      <c r="AS3709" s="0"/>
      <c r="AT3709" s="0"/>
      <c r="AU3709" s="0"/>
      <c r="AV3709" s="0"/>
      <c r="AW3709" s="0"/>
      <c r="AX3709" s="0"/>
      <c r="AY3709" s="0"/>
      <c r="AZ3709" s="0"/>
      <c r="BA3709" s="0"/>
      <c r="BB3709" s="0"/>
      <c r="BC3709" s="0"/>
      <c r="BD3709" s="0"/>
      <c r="BE3709" s="0"/>
      <c r="BF3709" s="0"/>
      <c r="BG3709" s="0"/>
      <c r="BH3709" s="0"/>
      <c r="BI3709" s="0"/>
      <c r="BJ3709" s="0"/>
      <c r="BK3709" s="0"/>
      <c r="BL3709" s="0"/>
      <c r="BM3709" s="0"/>
      <c r="BN3709" s="0"/>
      <c r="BO3709" s="0"/>
      <c r="BP3709" s="0"/>
      <c r="BQ3709" s="0"/>
      <c r="BR3709" s="0"/>
      <c r="BS3709" s="0"/>
      <c r="BT3709" s="0"/>
      <c r="BU3709" s="0"/>
      <c r="BV3709" s="0"/>
      <c r="BW3709" s="0"/>
      <c r="BX3709" s="0"/>
      <c r="BY3709" s="0"/>
      <c r="BZ3709" s="0"/>
      <c r="CA3709" s="0"/>
      <c r="CB3709" s="0"/>
      <c r="CC3709" s="0"/>
      <c r="CD3709" s="0"/>
      <c r="CE3709" s="0"/>
      <c r="CF3709" s="0"/>
      <c r="CG3709" s="0"/>
      <c r="CH3709" s="0"/>
      <c r="CI3709" s="0"/>
      <c r="CJ3709" s="0"/>
      <c r="CK3709" s="0"/>
      <c r="CL3709" s="0"/>
      <c r="CM3709" s="0"/>
      <c r="CN3709" s="0"/>
      <c r="CO3709" s="0"/>
      <c r="CP3709" s="0"/>
      <c r="CQ3709" s="0"/>
      <c r="CR3709" s="0"/>
      <c r="CS3709" s="0"/>
      <c r="CT3709" s="0"/>
      <c r="CU3709" s="0"/>
      <c r="CV3709" s="0"/>
      <c r="CW3709" s="0"/>
      <c r="CX3709" s="0"/>
      <c r="CY3709" s="0"/>
      <c r="CZ3709" s="0"/>
      <c r="DA3709" s="0"/>
      <c r="DB3709" s="0"/>
      <c r="DC3709" s="0"/>
      <c r="DD3709" s="0"/>
      <c r="DE3709" s="0"/>
      <c r="DF3709" s="0"/>
      <c r="DG3709" s="0"/>
      <c r="DH3709" s="0"/>
      <c r="DI3709" s="0"/>
      <c r="DJ3709" s="0"/>
      <c r="DK3709" s="0"/>
      <c r="DL3709" s="0"/>
      <c r="DM3709" s="0"/>
      <c r="DN3709" s="0"/>
      <c r="DO3709" s="0"/>
      <c r="DP3709" s="0"/>
      <c r="DQ3709" s="0"/>
      <c r="DR3709" s="0"/>
      <c r="DS3709" s="0"/>
      <c r="DT3709" s="0"/>
      <c r="DU3709" s="0"/>
      <c r="DV3709" s="0"/>
      <c r="DW3709" s="0"/>
      <c r="DX3709" s="0"/>
      <c r="DY3709" s="0"/>
      <c r="DZ3709" s="0"/>
      <c r="EA3709" s="0"/>
      <c r="EB3709" s="0"/>
      <c r="EC3709" s="0"/>
      <c r="ED3709" s="0"/>
      <c r="EE3709" s="0"/>
      <c r="EF3709" s="0"/>
      <c r="EG3709" s="0"/>
      <c r="EH3709" s="0"/>
      <c r="EI3709" s="0"/>
      <c r="EJ3709" s="0"/>
      <c r="EK3709" s="0"/>
      <c r="EL3709" s="0"/>
      <c r="EM3709" s="0"/>
      <c r="EN3709" s="0"/>
      <c r="EO3709" s="0"/>
      <c r="EP3709" s="0"/>
      <c r="EQ3709" s="0"/>
      <c r="ER3709" s="0"/>
      <c r="ES3709" s="0"/>
      <c r="ET3709" s="0"/>
      <c r="EU3709" s="0"/>
      <c r="EV3709" s="0"/>
      <c r="EW3709" s="0"/>
      <c r="EX3709" s="0"/>
      <c r="EY3709" s="0"/>
      <c r="EZ3709" s="0"/>
      <c r="FA3709" s="0"/>
      <c r="FB3709" s="0"/>
      <c r="FC3709" s="0"/>
      <c r="FD3709" s="0"/>
      <c r="FE3709" s="0"/>
      <c r="FF3709" s="0"/>
      <c r="FG3709" s="0"/>
      <c r="FH3709" s="0"/>
      <c r="FI3709" s="0"/>
      <c r="FJ3709" s="0"/>
      <c r="FK3709" s="0"/>
      <c r="FL3709" s="0"/>
      <c r="FM3709" s="0"/>
      <c r="FN3709" s="0"/>
      <c r="FO3709" s="0"/>
      <c r="FP3709" s="0"/>
      <c r="FQ3709" s="0"/>
      <c r="FR3709" s="0"/>
      <c r="FS3709" s="0"/>
      <c r="FT3709" s="0"/>
      <c r="FU3709" s="0"/>
      <c r="FV3709" s="0"/>
      <c r="FW3709" s="0"/>
      <c r="FX3709" s="0"/>
      <c r="FY3709" s="0"/>
      <c r="FZ3709" s="0"/>
      <c r="GA3709" s="0"/>
      <c r="GB3709" s="0"/>
      <c r="GC3709" s="0"/>
      <c r="GD3709" s="0"/>
      <c r="GE3709" s="0"/>
      <c r="GF3709" s="0"/>
      <c r="GG3709" s="0"/>
      <c r="GH3709" s="0"/>
      <c r="GI3709" s="0"/>
      <c r="GJ3709" s="0"/>
      <c r="GK3709" s="0"/>
      <c r="GL3709" s="0"/>
      <c r="GM3709" s="0"/>
      <c r="GN3709" s="0"/>
      <c r="GO3709" s="0"/>
      <c r="GP3709" s="0"/>
      <c r="GQ3709" s="0"/>
      <c r="GR3709" s="0"/>
      <c r="GS3709" s="0"/>
      <c r="GT3709" s="0"/>
      <c r="GU3709" s="0"/>
      <c r="GV3709" s="0"/>
      <c r="GW3709" s="0"/>
      <c r="GX3709" s="0"/>
      <c r="GY3709" s="0"/>
      <c r="GZ3709" s="0"/>
      <c r="HA3709" s="0"/>
      <c r="HB3709" s="0"/>
      <c r="HC3709" s="0"/>
      <c r="HD3709" s="0"/>
      <c r="HE3709" s="0"/>
      <c r="HF3709" s="0"/>
      <c r="HG3709" s="0"/>
      <c r="HH3709" s="0"/>
      <c r="HI3709" s="0"/>
      <c r="HJ3709" s="0"/>
      <c r="HK3709" s="0"/>
      <c r="HL3709" s="0"/>
      <c r="HM3709" s="0"/>
      <c r="HN3709" s="0"/>
      <c r="HO3709" s="0"/>
      <c r="HP3709" s="0"/>
      <c r="HQ3709" s="0"/>
      <c r="HR3709" s="0"/>
      <c r="HS3709" s="0"/>
      <c r="HT3709" s="0"/>
      <c r="HU3709" s="0"/>
      <c r="HV3709" s="0"/>
      <c r="HW3709" s="0"/>
      <c r="HX3709" s="0"/>
      <c r="HY3709" s="0"/>
      <c r="HZ3709" s="0"/>
      <c r="IA3709" s="0"/>
      <c r="IB3709" s="0"/>
      <c r="IC3709" s="0"/>
      <c r="ID3709" s="0"/>
      <c r="IE3709" s="0"/>
      <c r="IF3709" s="0"/>
      <c r="IG3709" s="0"/>
      <c r="IH3709" s="0"/>
      <c r="II3709" s="0"/>
      <c r="IJ3709" s="0"/>
      <c r="IK3709" s="0"/>
      <c r="IL3709" s="0"/>
      <c r="IM3709" s="0"/>
      <c r="IN3709" s="0"/>
      <c r="IO3709" s="0"/>
      <c r="IP3709" s="0"/>
      <c r="IQ3709" s="0"/>
      <c r="IR3709" s="0"/>
      <c r="IS3709" s="0"/>
      <c r="IT3709" s="0"/>
      <c r="IU3709" s="0"/>
      <c r="IV3709" s="0"/>
      <c r="IW3709" s="0"/>
      <c r="IX3709" s="0"/>
      <c r="IY3709" s="0"/>
      <c r="IZ3709" s="0"/>
      <c r="AMH3709" s="13"/>
    </row>
    <row r="3710" customFormat="false" ht="13.8" hidden="false" customHeight="false" outlineLevel="0" collapsed="false">
      <c r="A3710" s="27" t="n">
        <v>40706028</v>
      </c>
      <c r="B3710" s="28" t="s">
        <v>3740</v>
      </c>
      <c r="C3710" s="29"/>
      <c r="D3710" s="29"/>
      <c r="E3710" s="27" t="s">
        <v>39</v>
      </c>
      <c r="F3710" s="19" t="n">
        <f aca="false">IF(C3710="",VLOOKUP(E3710,'PORTE E UCO'!$A$5:$D$46,4,0),VLOOKUP(E3710,'PORTE E UCO'!$A$5:$D$46,4,0)*C3710)</f>
        <v>52.984668</v>
      </c>
      <c r="G3710" s="30" t="n">
        <v>3.419</v>
      </c>
      <c r="H3710" s="21" t="n">
        <f aca="false">G3710*$R$2</f>
        <v>67.264147808</v>
      </c>
      <c r="I3710" s="27" t="n">
        <v>0</v>
      </c>
      <c r="J3710" s="22" t="str">
        <f aca="false">IF(I3710&gt;=1,F3710*$J$2,"")</f>
        <v/>
      </c>
      <c r="K3710" s="22" t="str">
        <f aca="false">IF(I3710&gt;=2,F3710*$K$2,"")</f>
        <v/>
      </c>
      <c r="L3710" s="22" t="str">
        <f aca="false">IF(I3710&gt;=3,F3710*$L$2,"")</f>
        <v/>
      </c>
      <c r="M3710" s="22" t="str">
        <f aca="false">IF(I3710&gt;=4,F3710*$M$2,"")</f>
        <v/>
      </c>
      <c r="N3710" s="27" t="n">
        <v>0</v>
      </c>
      <c r="O3710" s="27" t="n">
        <v>0</v>
      </c>
      <c r="P3710" s="31" t="n">
        <v>0.38</v>
      </c>
      <c r="Q3710" s="64" t="n">
        <f aca="false">P3710*($Q$2)</f>
        <v>10.2676</v>
      </c>
      <c r="R3710" s="38"/>
      <c r="S3710" s="25" t="n">
        <f aca="false">SUM(F3710,H3710,J3710,K3710,L3710,M3710)</f>
        <v>120.248815808</v>
      </c>
      <c r="T3710" s="25" t="n">
        <f aca="false">SUM(F3710,H3710,J3710,K3710,L3710,M3710,Q3710)</f>
        <v>130.516415808</v>
      </c>
      <c r="U3710" s="0"/>
      <c r="V3710" s="0"/>
      <c r="W3710" s="0"/>
      <c r="X3710" s="0"/>
      <c r="Y3710" s="0"/>
      <c r="Z3710" s="0"/>
      <c r="AA3710" s="0"/>
      <c r="AB3710" s="0"/>
      <c r="AC3710" s="0"/>
      <c r="AD3710" s="0"/>
      <c r="AE3710" s="0"/>
      <c r="AF3710" s="0"/>
      <c r="AG3710" s="0"/>
      <c r="AH3710" s="0"/>
      <c r="AI3710" s="0"/>
      <c r="AJ3710" s="0"/>
      <c r="AK3710" s="0"/>
      <c r="AL3710" s="0"/>
      <c r="AM3710" s="0"/>
      <c r="AN3710" s="0"/>
      <c r="AO3710" s="0"/>
      <c r="AP3710" s="0"/>
      <c r="AQ3710" s="0"/>
      <c r="AR3710" s="0"/>
      <c r="AS3710" s="0"/>
      <c r="AT3710" s="0"/>
      <c r="AU3710" s="0"/>
      <c r="AV3710" s="0"/>
      <c r="AW3710" s="0"/>
      <c r="AX3710" s="0"/>
      <c r="AY3710" s="0"/>
      <c r="AZ3710" s="0"/>
      <c r="BA3710" s="0"/>
      <c r="BB3710" s="0"/>
      <c r="BC3710" s="0"/>
      <c r="BD3710" s="0"/>
      <c r="BE3710" s="0"/>
      <c r="BF3710" s="0"/>
      <c r="BG3710" s="0"/>
      <c r="BH3710" s="0"/>
      <c r="BI3710" s="0"/>
      <c r="BJ3710" s="0"/>
      <c r="BK3710" s="0"/>
      <c r="BL3710" s="0"/>
      <c r="BM3710" s="0"/>
      <c r="BN3710" s="0"/>
      <c r="BO3710" s="0"/>
      <c r="BP3710" s="0"/>
      <c r="BQ3710" s="0"/>
      <c r="BR3710" s="0"/>
      <c r="BS3710" s="0"/>
      <c r="BT3710" s="0"/>
      <c r="BU3710" s="0"/>
      <c r="BV3710" s="0"/>
      <c r="BW3710" s="0"/>
      <c r="BX3710" s="0"/>
      <c r="BY3710" s="0"/>
      <c r="BZ3710" s="0"/>
      <c r="CA3710" s="0"/>
      <c r="CB3710" s="0"/>
      <c r="CC3710" s="0"/>
      <c r="CD3710" s="0"/>
      <c r="CE3710" s="0"/>
      <c r="CF3710" s="0"/>
      <c r="CG3710" s="0"/>
      <c r="CH3710" s="0"/>
      <c r="CI3710" s="0"/>
      <c r="CJ3710" s="0"/>
      <c r="CK3710" s="0"/>
      <c r="CL3710" s="0"/>
      <c r="CM3710" s="0"/>
      <c r="CN3710" s="0"/>
      <c r="CO3710" s="0"/>
      <c r="CP3710" s="0"/>
      <c r="CQ3710" s="0"/>
      <c r="CR3710" s="0"/>
      <c r="CS3710" s="0"/>
      <c r="CT3710" s="0"/>
      <c r="CU3710" s="0"/>
      <c r="CV3710" s="0"/>
      <c r="CW3710" s="0"/>
      <c r="CX3710" s="0"/>
      <c r="CY3710" s="0"/>
      <c r="CZ3710" s="0"/>
      <c r="DA3710" s="0"/>
      <c r="DB3710" s="0"/>
      <c r="DC3710" s="0"/>
      <c r="DD3710" s="0"/>
      <c r="DE3710" s="0"/>
      <c r="DF3710" s="0"/>
      <c r="DG3710" s="0"/>
      <c r="DH3710" s="0"/>
      <c r="DI3710" s="0"/>
      <c r="DJ3710" s="0"/>
      <c r="DK3710" s="0"/>
      <c r="DL3710" s="0"/>
      <c r="DM3710" s="0"/>
      <c r="DN3710" s="0"/>
      <c r="DO3710" s="0"/>
      <c r="DP3710" s="0"/>
      <c r="DQ3710" s="0"/>
      <c r="DR3710" s="0"/>
      <c r="DS3710" s="0"/>
      <c r="DT3710" s="0"/>
      <c r="DU3710" s="0"/>
      <c r="DV3710" s="0"/>
      <c r="DW3710" s="0"/>
      <c r="DX3710" s="0"/>
      <c r="DY3710" s="0"/>
      <c r="DZ3710" s="0"/>
      <c r="EA3710" s="0"/>
      <c r="EB3710" s="0"/>
      <c r="EC3710" s="0"/>
      <c r="ED3710" s="0"/>
      <c r="EE3710" s="0"/>
      <c r="EF3710" s="0"/>
      <c r="EG3710" s="0"/>
      <c r="EH3710" s="0"/>
      <c r="EI3710" s="0"/>
      <c r="EJ3710" s="0"/>
      <c r="EK3710" s="0"/>
      <c r="EL3710" s="0"/>
      <c r="EM3710" s="0"/>
      <c r="EN3710" s="0"/>
      <c r="EO3710" s="0"/>
      <c r="EP3710" s="0"/>
      <c r="EQ3710" s="0"/>
      <c r="ER3710" s="0"/>
      <c r="ES3710" s="0"/>
      <c r="ET3710" s="0"/>
      <c r="EU3710" s="0"/>
      <c r="EV3710" s="0"/>
      <c r="EW3710" s="0"/>
      <c r="EX3710" s="0"/>
      <c r="EY3710" s="0"/>
      <c r="EZ3710" s="0"/>
      <c r="FA3710" s="0"/>
      <c r="FB3710" s="0"/>
      <c r="FC3710" s="0"/>
      <c r="FD3710" s="0"/>
      <c r="FE3710" s="0"/>
      <c r="FF3710" s="0"/>
      <c r="FG3710" s="0"/>
      <c r="FH3710" s="0"/>
      <c r="FI3710" s="0"/>
      <c r="FJ3710" s="0"/>
      <c r="FK3710" s="0"/>
      <c r="FL3710" s="0"/>
      <c r="FM3710" s="0"/>
      <c r="FN3710" s="0"/>
      <c r="FO3710" s="0"/>
      <c r="FP3710" s="0"/>
      <c r="FQ3710" s="0"/>
      <c r="FR3710" s="0"/>
      <c r="FS3710" s="0"/>
      <c r="FT3710" s="0"/>
      <c r="FU3710" s="0"/>
      <c r="FV3710" s="0"/>
      <c r="FW3710" s="0"/>
      <c r="FX3710" s="0"/>
      <c r="FY3710" s="0"/>
      <c r="FZ3710" s="0"/>
      <c r="GA3710" s="0"/>
      <c r="GB3710" s="0"/>
      <c r="GC3710" s="0"/>
      <c r="GD3710" s="0"/>
      <c r="GE3710" s="0"/>
      <c r="GF3710" s="0"/>
      <c r="GG3710" s="0"/>
      <c r="GH3710" s="0"/>
      <c r="GI3710" s="0"/>
      <c r="GJ3710" s="0"/>
      <c r="GK3710" s="0"/>
      <c r="GL3710" s="0"/>
      <c r="GM3710" s="0"/>
      <c r="GN3710" s="0"/>
      <c r="GO3710" s="0"/>
      <c r="GP3710" s="0"/>
      <c r="GQ3710" s="0"/>
      <c r="GR3710" s="0"/>
      <c r="GS3710" s="0"/>
      <c r="GT3710" s="0"/>
      <c r="GU3710" s="0"/>
      <c r="GV3710" s="0"/>
      <c r="GW3710" s="0"/>
      <c r="GX3710" s="0"/>
      <c r="GY3710" s="0"/>
      <c r="GZ3710" s="0"/>
      <c r="HA3710" s="0"/>
      <c r="HB3710" s="0"/>
      <c r="HC3710" s="0"/>
      <c r="HD3710" s="0"/>
      <c r="HE3710" s="0"/>
      <c r="HF3710" s="0"/>
      <c r="HG3710" s="0"/>
      <c r="HH3710" s="0"/>
      <c r="HI3710" s="0"/>
      <c r="HJ3710" s="0"/>
      <c r="HK3710" s="0"/>
      <c r="HL3710" s="0"/>
      <c r="HM3710" s="0"/>
      <c r="HN3710" s="0"/>
      <c r="HO3710" s="0"/>
      <c r="HP3710" s="0"/>
      <c r="HQ3710" s="0"/>
      <c r="HR3710" s="0"/>
      <c r="HS3710" s="0"/>
      <c r="HT3710" s="0"/>
      <c r="HU3710" s="0"/>
      <c r="HV3710" s="0"/>
      <c r="HW3710" s="0"/>
      <c r="HX3710" s="0"/>
      <c r="HY3710" s="0"/>
      <c r="HZ3710" s="0"/>
      <c r="IA3710" s="0"/>
      <c r="IB3710" s="0"/>
      <c r="IC3710" s="0"/>
      <c r="ID3710" s="0"/>
      <c r="IE3710" s="0"/>
      <c r="IF3710" s="0"/>
      <c r="IG3710" s="0"/>
      <c r="IH3710" s="0"/>
      <c r="II3710" s="0"/>
      <c r="IJ3710" s="0"/>
      <c r="IK3710" s="0"/>
      <c r="IL3710" s="0"/>
      <c r="IM3710" s="0"/>
      <c r="IN3710" s="0"/>
      <c r="IO3710" s="0"/>
      <c r="IP3710" s="0"/>
      <c r="IQ3710" s="0"/>
      <c r="IR3710" s="0"/>
      <c r="IS3710" s="0"/>
      <c r="IT3710" s="0"/>
      <c r="IU3710" s="0"/>
      <c r="IV3710" s="0"/>
      <c r="IW3710" s="0"/>
      <c r="IX3710" s="0"/>
      <c r="IY3710" s="0"/>
      <c r="IZ3710" s="0"/>
      <c r="AMH3710" s="13"/>
    </row>
    <row r="3711" customFormat="false" ht="13.8" hidden="false" customHeight="false" outlineLevel="0" collapsed="false">
      <c r="A3711" s="16" t="n">
        <v>40707016</v>
      </c>
      <c r="B3711" s="17" t="s">
        <v>3741</v>
      </c>
      <c r="C3711" s="18"/>
      <c r="D3711" s="18"/>
      <c r="E3711" s="16" t="s">
        <v>20</v>
      </c>
      <c r="F3711" s="19" t="n">
        <f aca="false">IF(C3711="",VLOOKUP(E3711,'PORTE E UCO'!$A$5:$D$46,4,0),VLOOKUP(E3711,'PORTE E UCO'!$A$5:$D$46,4,0)*C3711)</f>
        <v>70.656386</v>
      </c>
      <c r="G3711" s="20" t="n">
        <v>9.236</v>
      </c>
      <c r="H3711" s="21" t="n">
        <f aca="false">G3711*$R$2</f>
        <v>181.705665152</v>
      </c>
      <c r="I3711" s="16" t="n">
        <v>0</v>
      </c>
      <c r="J3711" s="22" t="str">
        <f aca="false">IF(I3711&gt;=1,F3711*$J$2,"")</f>
        <v/>
      </c>
      <c r="K3711" s="22" t="str">
        <f aca="false">IF(I3711&gt;=2,F3711*$K$2,"")</f>
        <v/>
      </c>
      <c r="L3711" s="22" t="str">
        <f aca="false">IF(I3711&gt;=3,F3711*$L$2,"")</f>
        <v/>
      </c>
      <c r="M3711" s="22" t="str">
        <f aca="false">IF(I3711&gt;=4,F3711*$M$2,"")</f>
        <v/>
      </c>
      <c r="N3711" s="16" t="n">
        <v>0</v>
      </c>
      <c r="O3711" s="16" t="n">
        <v>0</v>
      </c>
      <c r="P3711" s="23" t="n">
        <v>0.57</v>
      </c>
      <c r="Q3711" s="64" t="n">
        <f aca="false">P3711*($Q$2)</f>
        <v>15.4014</v>
      </c>
      <c r="R3711" s="38"/>
      <c r="S3711" s="25" t="n">
        <f aca="false">SUM(F3711,H3711,J3711,K3711,L3711,M3711)</f>
        <v>252.362051152</v>
      </c>
      <c r="T3711" s="25" t="n">
        <f aca="false">SUM(F3711,H3711,J3711,K3711,L3711,M3711,Q3711)</f>
        <v>267.763451152</v>
      </c>
      <c r="U3711" s="0"/>
      <c r="V3711" s="0"/>
      <c r="W3711" s="0"/>
      <c r="X3711" s="0"/>
      <c r="Y3711" s="0"/>
      <c r="Z3711" s="0"/>
      <c r="AA3711" s="0"/>
      <c r="AB3711" s="0"/>
      <c r="AC3711" s="0"/>
      <c r="AD3711" s="0"/>
      <c r="AE3711" s="0"/>
      <c r="AF3711" s="0"/>
      <c r="AG3711" s="0"/>
      <c r="AH3711" s="0"/>
      <c r="AI3711" s="0"/>
      <c r="AJ3711" s="0"/>
      <c r="AK3711" s="0"/>
      <c r="AL3711" s="0"/>
      <c r="AM3711" s="0"/>
      <c r="AN3711" s="0"/>
      <c r="AO3711" s="0"/>
      <c r="AP3711" s="0"/>
      <c r="AQ3711" s="0"/>
      <c r="AR3711" s="0"/>
      <c r="AS3711" s="0"/>
      <c r="AT3711" s="0"/>
      <c r="AU3711" s="0"/>
      <c r="AV3711" s="0"/>
      <c r="AW3711" s="0"/>
      <c r="AX3711" s="0"/>
      <c r="AY3711" s="0"/>
      <c r="AZ3711" s="0"/>
      <c r="BA3711" s="0"/>
      <c r="BB3711" s="0"/>
      <c r="BC3711" s="0"/>
      <c r="BD3711" s="0"/>
      <c r="BE3711" s="0"/>
      <c r="BF3711" s="0"/>
      <c r="BG3711" s="0"/>
      <c r="BH3711" s="0"/>
      <c r="BI3711" s="0"/>
      <c r="BJ3711" s="0"/>
      <c r="BK3711" s="0"/>
      <c r="BL3711" s="0"/>
      <c r="BM3711" s="0"/>
      <c r="BN3711" s="0"/>
      <c r="BO3711" s="0"/>
      <c r="BP3711" s="0"/>
      <c r="BQ3711" s="0"/>
      <c r="BR3711" s="0"/>
      <c r="BS3711" s="0"/>
      <c r="BT3711" s="0"/>
      <c r="BU3711" s="0"/>
      <c r="BV3711" s="0"/>
      <c r="BW3711" s="0"/>
      <c r="BX3711" s="0"/>
      <c r="BY3711" s="0"/>
      <c r="BZ3711" s="0"/>
      <c r="CA3711" s="0"/>
      <c r="CB3711" s="0"/>
      <c r="CC3711" s="0"/>
      <c r="CD3711" s="0"/>
      <c r="CE3711" s="0"/>
      <c r="CF3711" s="0"/>
      <c r="CG3711" s="0"/>
      <c r="CH3711" s="0"/>
      <c r="CI3711" s="0"/>
      <c r="CJ3711" s="0"/>
      <c r="CK3711" s="0"/>
      <c r="CL3711" s="0"/>
      <c r="CM3711" s="0"/>
      <c r="CN3711" s="0"/>
      <c r="CO3711" s="0"/>
      <c r="CP3711" s="0"/>
      <c r="CQ3711" s="0"/>
      <c r="CR3711" s="0"/>
      <c r="CS3711" s="0"/>
      <c r="CT3711" s="0"/>
      <c r="CU3711" s="0"/>
      <c r="CV3711" s="0"/>
      <c r="CW3711" s="0"/>
      <c r="CX3711" s="0"/>
      <c r="CY3711" s="0"/>
      <c r="CZ3711" s="0"/>
      <c r="DA3711" s="0"/>
      <c r="DB3711" s="0"/>
      <c r="DC3711" s="0"/>
      <c r="DD3711" s="0"/>
      <c r="DE3711" s="0"/>
      <c r="DF3711" s="0"/>
      <c r="DG3711" s="0"/>
      <c r="DH3711" s="0"/>
      <c r="DI3711" s="0"/>
      <c r="DJ3711" s="0"/>
      <c r="DK3711" s="0"/>
      <c r="DL3711" s="0"/>
      <c r="DM3711" s="0"/>
      <c r="DN3711" s="0"/>
      <c r="DO3711" s="0"/>
      <c r="DP3711" s="0"/>
      <c r="DQ3711" s="0"/>
      <c r="DR3711" s="0"/>
      <c r="DS3711" s="0"/>
      <c r="DT3711" s="0"/>
      <c r="DU3711" s="0"/>
      <c r="DV3711" s="0"/>
      <c r="DW3711" s="0"/>
      <c r="DX3711" s="0"/>
      <c r="DY3711" s="0"/>
      <c r="DZ3711" s="0"/>
      <c r="EA3711" s="0"/>
      <c r="EB3711" s="0"/>
      <c r="EC3711" s="0"/>
      <c r="ED3711" s="0"/>
      <c r="EE3711" s="0"/>
      <c r="EF3711" s="0"/>
      <c r="EG3711" s="0"/>
      <c r="EH3711" s="0"/>
      <c r="EI3711" s="0"/>
      <c r="EJ3711" s="0"/>
      <c r="EK3711" s="0"/>
      <c r="EL3711" s="0"/>
      <c r="EM3711" s="0"/>
      <c r="EN3711" s="0"/>
      <c r="EO3711" s="0"/>
      <c r="EP3711" s="0"/>
      <c r="EQ3711" s="0"/>
      <c r="ER3711" s="0"/>
      <c r="ES3711" s="0"/>
      <c r="ET3711" s="0"/>
      <c r="EU3711" s="0"/>
      <c r="EV3711" s="0"/>
      <c r="EW3711" s="0"/>
      <c r="EX3711" s="0"/>
      <c r="EY3711" s="0"/>
      <c r="EZ3711" s="0"/>
      <c r="FA3711" s="0"/>
      <c r="FB3711" s="0"/>
      <c r="FC3711" s="0"/>
      <c r="FD3711" s="0"/>
      <c r="FE3711" s="0"/>
      <c r="FF3711" s="0"/>
      <c r="FG3711" s="0"/>
      <c r="FH3711" s="0"/>
      <c r="FI3711" s="0"/>
      <c r="FJ3711" s="0"/>
      <c r="FK3711" s="0"/>
      <c r="FL3711" s="0"/>
      <c r="FM3711" s="0"/>
      <c r="FN3711" s="0"/>
      <c r="FO3711" s="0"/>
      <c r="FP3711" s="0"/>
      <c r="FQ3711" s="0"/>
      <c r="FR3711" s="0"/>
      <c r="FS3711" s="0"/>
      <c r="FT3711" s="0"/>
      <c r="FU3711" s="0"/>
      <c r="FV3711" s="0"/>
      <c r="FW3711" s="0"/>
      <c r="FX3711" s="0"/>
      <c r="FY3711" s="0"/>
      <c r="FZ3711" s="0"/>
      <c r="GA3711" s="0"/>
      <c r="GB3711" s="0"/>
      <c r="GC3711" s="0"/>
      <c r="GD3711" s="0"/>
      <c r="GE3711" s="0"/>
      <c r="GF3711" s="0"/>
      <c r="GG3711" s="0"/>
      <c r="GH3711" s="0"/>
      <c r="GI3711" s="0"/>
      <c r="GJ3711" s="0"/>
      <c r="GK3711" s="0"/>
      <c r="GL3711" s="0"/>
      <c r="GM3711" s="0"/>
      <c r="GN3711" s="0"/>
      <c r="GO3711" s="0"/>
      <c r="GP3711" s="0"/>
      <c r="GQ3711" s="0"/>
      <c r="GR3711" s="0"/>
      <c r="GS3711" s="0"/>
      <c r="GT3711" s="0"/>
      <c r="GU3711" s="0"/>
      <c r="GV3711" s="0"/>
      <c r="GW3711" s="0"/>
      <c r="GX3711" s="0"/>
      <c r="GY3711" s="0"/>
      <c r="GZ3711" s="0"/>
      <c r="HA3711" s="0"/>
      <c r="HB3711" s="0"/>
      <c r="HC3711" s="0"/>
      <c r="HD3711" s="0"/>
      <c r="HE3711" s="0"/>
      <c r="HF3711" s="0"/>
      <c r="HG3711" s="0"/>
      <c r="HH3711" s="0"/>
      <c r="HI3711" s="0"/>
      <c r="HJ3711" s="0"/>
      <c r="HK3711" s="0"/>
      <c r="HL3711" s="0"/>
      <c r="HM3711" s="0"/>
      <c r="HN3711" s="0"/>
      <c r="HO3711" s="0"/>
      <c r="HP3711" s="0"/>
      <c r="HQ3711" s="0"/>
      <c r="HR3711" s="0"/>
      <c r="HS3711" s="0"/>
      <c r="HT3711" s="0"/>
      <c r="HU3711" s="0"/>
      <c r="HV3711" s="0"/>
      <c r="HW3711" s="0"/>
      <c r="HX3711" s="0"/>
      <c r="HY3711" s="0"/>
      <c r="HZ3711" s="0"/>
      <c r="IA3711" s="0"/>
      <c r="IB3711" s="0"/>
      <c r="IC3711" s="0"/>
      <c r="ID3711" s="0"/>
      <c r="IE3711" s="0"/>
      <c r="IF3711" s="0"/>
      <c r="IG3711" s="0"/>
      <c r="IH3711" s="0"/>
      <c r="II3711" s="0"/>
      <c r="IJ3711" s="0"/>
      <c r="IK3711" s="0"/>
      <c r="IL3711" s="0"/>
      <c r="IM3711" s="0"/>
      <c r="IN3711" s="0"/>
      <c r="IO3711" s="0"/>
      <c r="IP3711" s="0"/>
      <c r="IQ3711" s="0"/>
      <c r="IR3711" s="0"/>
      <c r="IS3711" s="0"/>
      <c r="IT3711" s="0"/>
      <c r="IU3711" s="0"/>
      <c r="IV3711" s="0"/>
      <c r="IW3711" s="0"/>
      <c r="IX3711" s="0"/>
      <c r="IY3711" s="0"/>
      <c r="IZ3711" s="0"/>
      <c r="AMH3711" s="13"/>
    </row>
    <row r="3712" customFormat="false" ht="13.8" hidden="false" customHeight="false" outlineLevel="0" collapsed="false">
      <c r="A3712" s="27" t="n">
        <v>40707024</v>
      </c>
      <c r="B3712" s="28" t="s">
        <v>3742</v>
      </c>
      <c r="C3712" s="29"/>
      <c r="D3712" s="29"/>
      <c r="E3712" s="27" t="s">
        <v>22</v>
      </c>
      <c r="F3712" s="19" t="n">
        <f aca="false">IF(C3712="",VLOOKUP(E3712,'PORTE E UCO'!$A$5:$D$46,4,0),VLOOKUP(E3712,'PORTE E UCO'!$A$5:$D$46,4,0)*C3712)</f>
        <v>220.434104</v>
      </c>
      <c r="G3712" s="30" t="n">
        <v>53.016</v>
      </c>
      <c r="H3712" s="21" t="n">
        <f aca="false">G3712*$R$2</f>
        <v>1043.017274112</v>
      </c>
      <c r="I3712" s="27" t="n">
        <v>0</v>
      </c>
      <c r="J3712" s="22" t="str">
        <f aca="false">IF(I3712&gt;=1,F3712*$J$2,"")</f>
        <v/>
      </c>
      <c r="K3712" s="22" t="str">
        <f aca="false">IF(I3712&gt;=2,F3712*$K$2,"")</f>
        <v/>
      </c>
      <c r="L3712" s="22" t="str">
        <f aca="false">IF(I3712&gt;=3,F3712*$L$2,"")</f>
        <v/>
      </c>
      <c r="M3712" s="22" t="str">
        <f aca="false">IF(I3712&gt;=4,F3712*$M$2,"")</f>
        <v/>
      </c>
      <c r="N3712" s="27" t="n">
        <v>0</v>
      </c>
      <c r="O3712" s="27" t="n">
        <v>0</v>
      </c>
      <c r="P3712" s="31" t="n">
        <v>0.57</v>
      </c>
      <c r="Q3712" s="64" t="n">
        <f aca="false">P3712*($Q$2)</f>
        <v>15.4014</v>
      </c>
      <c r="R3712" s="38"/>
      <c r="S3712" s="25" t="n">
        <f aca="false">SUM(F3712,H3712,J3712,K3712,L3712,M3712)</f>
        <v>1263.451378112</v>
      </c>
      <c r="T3712" s="25" t="n">
        <f aca="false">SUM(F3712,H3712,J3712,K3712,L3712,M3712,Q3712)</f>
        <v>1278.852778112</v>
      </c>
      <c r="U3712" s="0"/>
      <c r="V3712" s="0"/>
      <c r="W3712" s="0"/>
      <c r="X3712" s="0"/>
      <c r="Y3712" s="0"/>
      <c r="Z3712" s="0"/>
      <c r="AA3712" s="0"/>
      <c r="AB3712" s="0"/>
      <c r="AC3712" s="0"/>
      <c r="AD3712" s="0"/>
      <c r="AE3712" s="0"/>
      <c r="AF3712" s="0"/>
      <c r="AG3712" s="0"/>
      <c r="AH3712" s="0"/>
      <c r="AI3712" s="0"/>
      <c r="AJ3712" s="0"/>
      <c r="AK3712" s="0"/>
      <c r="AL3712" s="0"/>
      <c r="AM3712" s="0"/>
      <c r="AN3712" s="0"/>
      <c r="AO3712" s="0"/>
      <c r="AP3712" s="0"/>
      <c r="AQ3712" s="0"/>
      <c r="AR3712" s="0"/>
      <c r="AS3712" s="0"/>
      <c r="AT3712" s="0"/>
      <c r="AU3712" s="0"/>
      <c r="AV3712" s="0"/>
      <c r="AW3712" s="0"/>
      <c r="AX3712" s="0"/>
      <c r="AY3712" s="0"/>
      <c r="AZ3712" s="0"/>
      <c r="BA3712" s="0"/>
      <c r="BB3712" s="0"/>
      <c r="BC3712" s="0"/>
      <c r="BD3712" s="0"/>
      <c r="BE3712" s="0"/>
      <c r="BF3712" s="0"/>
      <c r="BG3712" s="0"/>
      <c r="BH3712" s="0"/>
      <c r="BI3712" s="0"/>
      <c r="BJ3712" s="0"/>
      <c r="BK3712" s="0"/>
      <c r="BL3712" s="0"/>
      <c r="BM3712" s="0"/>
      <c r="BN3712" s="0"/>
      <c r="BO3712" s="0"/>
      <c r="BP3712" s="0"/>
      <c r="BQ3712" s="0"/>
      <c r="BR3712" s="0"/>
      <c r="BS3712" s="0"/>
      <c r="BT3712" s="0"/>
      <c r="BU3712" s="0"/>
      <c r="BV3712" s="0"/>
      <c r="BW3712" s="0"/>
      <c r="BX3712" s="0"/>
      <c r="BY3712" s="0"/>
      <c r="BZ3712" s="0"/>
      <c r="CA3712" s="0"/>
      <c r="CB3712" s="0"/>
      <c r="CC3712" s="0"/>
      <c r="CD3712" s="0"/>
      <c r="CE3712" s="0"/>
      <c r="CF3712" s="0"/>
      <c r="CG3712" s="0"/>
      <c r="CH3712" s="0"/>
      <c r="CI3712" s="0"/>
      <c r="CJ3712" s="0"/>
      <c r="CK3712" s="0"/>
      <c r="CL3712" s="0"/>
      <c r="CM3712" s="0"/>
      <c r="CN3712" s="0"/>
      <c r="CO3712" s="0"/>
      <c r="CP3712" s="0"/>
      <c r="CQ3712" s="0"/>
      <c r="CR3712" s="0"/>
      <c r="CS3712" s="0"/>
      <c r="CT3712" s="0"/>
      <c r="CU3712" s="0"/>
      <c r="CV3712" s="0"/>
      <c r="CW3712" s="0"/>
      <c r="CX3712" s="0"/>
      <c r="CY3712" s="0"/>
      <c r="CZ3712" s="0"/>
      <c r="DA3712" s="0"/>
      <c r="DB3712" s="0"/>
      <c r="DC3712" s="0"/>
      <c r="DD3712" s="0"/>
      <c r="DE3712" s="0"/>
      <c r="DF3712" s="0"/>
      <c r="DG3712" s="0"/>
      <c r="DH3712" s="0"/>
      <c r="DI3712" s="0"/>
      <c r="DJ3712" s="0"/>
      <c r="DK3712" s="0"/>
      <c r="DL3712" s="0"/>
      <c r="DM3712" s="0"/>
      <c r="DN3712" s="0"/>
      <c r="DO3712" s="0"/>
      <c r="DP3712" s="0"/>
      <c r="DQ3712" s="0"/>
      <c r="DR3712" s="0"/>
      <c r="DS3712" s="0"/>
      <c r="DT3712" s="0"/>
      <c r="DU3712" s="0"/>
      <c r="DV3712" s="0"/>
      <c r="DW3712" s="0"/>
      <c r="DX3712" s="0"/>
      <c r="DY3712" s="0"/>
      <c r="DZ3712" s="0"/>
      <c r="EA3712" s="0"/>
      <c r="EB3712" s="0"/>
      <c r="EC3712" s="0"/>
      <c r="ED3712" s="0"/>
      <c r="EE3712" s="0"/>
      <c r="EF3712" s="0"/>
      <c r="EG3712" s="0"/>
      <c r="EH3712" s="0"/>
      <c r="EI3712" s="0"/>
      <c r="EJ3712" s="0"/>
      <c r="EK3712" s="0"/>
      <c r="EL3712" s="0"/>
      <c r="EM3712" s="0"/>
      <c r="EN3712" s="0"/>
      <c r="EO3712" s="0"/>
      <c r="EP3712" s="0"/>
      <c r="EQ3712" s="0"/>
      <c r="ER3712" s="0"/>
      <c r="ES3712" s="0"/>
      <c r="ET3712" s="0"/>
      <c r="EU3712" s="0"/>
      <c r="EV3712" s="0"/>
      <c r="EW3712" s="0"/>
      <c r="EX3712" s="0"/>
      <c r="EY3712" s="0"/>
      <c r="EZ3712" s="0"/>
      <c r="FA3712" s="0"/>
      <c r="FB3712" s="0"/>
      <c r="FC3712" s="0"/>
      <c r="FD3712" s="0"/>
      <c r="FE3712" s="0"/>
      <c r="FF3712" s="0"/>
      <c r="FG3712" s="0"/>
      <c r="FH3712" s="0"/>
      <c r="FI3712" s="0"/>
      <c r="FJ3712" s="0"/>
      <c r="FK3712" s="0"/>
      <c r="FL3712" s="0"/>
      <c r="FM3712" s="0"/>
      <c r="FN3712" s="0"/>
      <c r="FO3712" s="0"/>
      <c r="FP3712" s="0"/>
      <c r="FQ3712" s="0"/>
      <c r="FR3712" s="0"/>
      <c r="FS3712" s="0"/>
      <c r="FT3712" s="0"/>
      <c r="FU3712" s="0"/>
      <c r="FV3712" s="0"/>
      <c r="FW3712" s="0"/>
      <c r="FX3712" s="0"/>
      <c r="FY3712" s="0"/>
      <c r="FZ3712" s="0"/>
      <c r="GA3712" s="0"/>
      <c r="GB3712" s="0"/>
      <c r="GC3712" s="0"/>
      <c r="GD3712" s="0"/>
      <c r="GE3712" s="0"/>
      <c r="GF3712" s="0"/>
      <c r="GG3712" s="0"/>
      <c r="GH3712" s="0"/>
      <c r="GI3712" s="0"/>
      <c r="GJ3712" s="0"/>
      <c r="GK3712" s="0"/>
      <c r="GL3712" s="0"/>
      <c r="GM3712" s="0"/>
      <c r="GN3712" s="0"/>
      <c r="GO3712" s="0"/>
      <c r="GP3712" s="0"/>
      <c r="GQ3712" s="0"/>
      <c r="GR3712" s="0"/>
      <c r="GS3712" s="0"/>
      <c r="GT3712" s="0"/>
      <c r="GU3712" s="0"/>
      <c r="GV3712" s="0"/>
      <c r="GW3712" s="0"/>
      <c r="GX3712" s="0"/>
      <c r="GY3712" s="0"/>
      <c r="GZ3712" s="0"/>
      <c r="HA3712" s="0"/>
      <c r="HB3712" s="0"/>
      <c r="HC3712" s="0"/>
      <c r="HD3712" s="0"/>
      <c r="HE3712" s="0"/>
      <c r="HF3712" s="0"/>
      <c r="HG3712" s="0"/>
      <c r="HH3712" s="0"/>
      <c r="HI3712" s="0"/>
      <c r="HJ3712" s="0"/>
      <c r="HK3712" s="0"/>
      <c r="HL3712" s="0"/>
      <c r="HM3712" s="0"/>
      <c r="HN3712" s="0"/>
      <c r="HO3712" s="0"/>
      <c r="HP3712" s="0"/>
      <c r="HQ3712" s="0"/>
      <c r="HR3712" s="0"/>
      <c r="HS3712" s="0"/>
      <c r="HT3712" s="0"/>
      <c r="HU3712" s="0"/>
      <c r="HV3712" s="0"/>
      <c r="HW3712" s="0"/>
      <c r="HX3712" s="0"/>
      <c r="HY3712" s="0"/>
      <c r="HZ3712" s="0"/>
      <c r="IA3712" s="0"/>
      <c r="IB3712" s="0"/>
      <c r="IC3712" s="0"/>
      <c r="ID3712" s="0"/>
      <c r="IE3712" s="0"/>
      <c r="IF3712" s="0"/>
      <c r="IG3712" s="0"/>
      <c r="IH3712" s="0"/>
      <c r="II3712" s="0"/>
      <c r="IJ3712" s="0"/>
      <c r="IK3712" s="0"/>
      <c r="IL3712" s="0"/>
      <c r="IM3712" s="0"/>
      <c r="IN3712" s="0"/>
      <c r="IO3712" s="0"/>
      <c r="IP3712" s="0"/>
      <c r="IQ3712" s="0"/>
      <c r="IR3712" s="0"/>
      <c r="IS3712" s="0"/>
      <c r="IT3712" s="0"/>
      <c r="IU3712" s="0"/>
      <c r="IV3712" s="0"/>
      <c r="IW3712" s="0"/>
      <c r="IX3712" s="0"/>
      <c r="IY3712" s="0"/>
      <c r="IZ3712" s="0"/>
      <c r="AMH3712" s="13"/>
    </row>
    <row r="3713" customFormat="false" ht="13.8" hidden="false" customHeight="false" outlineLevel="0" collapsed="false">
      <c r="A3713" s="16" t="n">
        <v>40707032</v>
      </c>
      <c r="B3713" s="17" t="s">
        <v>3743</v>
      </c>
      <c r="C3713" s="18"/>
      <c r="D3713" s="18"/>
      <c r="E3713" s="16" t="s">
        <v>37</v>
      </c>
      <c r="F3713" s="19" t="n">
        <f aca="false">IF(C3713="",VLOOKUP(E3713,'PORTE E UCO'!$A$5:$D$46,4,0),VLOOKUP(E3713,'PORTE E UCO'!$A$5:$D$46,4,0)*C3713)</f>
        <v>192.437794</v>
      </c>
      <c r="G3713" s="20" t="n">
        <v>13.997</v>
      </c>
      <c r="H3713" s="21" t="n">
        <f aca="false">G3713*$R$2</f>
        <v>275.371827104</v>
      </c>
      <c r="I3713" s="16" t="n">
        <v>0</v>
      </c>
      <c r="J3713" s="22" t="str">
        <f aca="false">IF(I3713&gt;=1,F3713*$J$2,"")</f>
        <v/>
      </c>
      <c r="K3713" s="22" t="str">
        <f aca="false">IF(I3713&gt;=2,F3713*$K$2,"")</f>
        <v/>
      </c>
      <c r="L3713" s="22" t="str">
        <f aca="false">IF(I3713&gt;=3,F3713*$L$2,"")</f>
        <v/>
      </c>
      <c r="M3713" s="22" t="str">
        <f aca="false">IF(I3713&gt;=4,F3713*$M$2,"")</f>
        <v/>
      </c>
      <c r="N3713" s="16" t="n">
        <v>0</v>
      </c>
      <c r="O3713" s="16" t="n">
        <v>0</v>
      </c>
      <c r="P3713" s="23" t="n">
        <v>0.57</v>
      </c>
      <c r="Q3713" s="64" t="n">
        <f aca="false">P3713*($Q$2)</f>
        <v>15.4014</v>
      </c>
      <c r="R3713" s="38"/>
      <c r="S3713" s="25" t="n">
        <f aca="false">SUM(F3713,H3713,J3713,K3713,L3713,M3713)</f>
        <v>467.809621104</v>
      </c>
      <c r="T3713" s="25" t="n">
        <f aca="false">SUM(F3713,H3713,J3713,K3713,L3713,M3713,Q3713)</f>
        <v>483.211021104</v>
      </c>
      <c r="U3713" s="0"/>
      <c r="V3713" s="0"/>
      <c r="W3713" s="0"/>
      <c r="X3713" s="0"/>
      <c r="Y3713" s="0"/>
      <c r="Z3713" s="0"/>
      <c r="AA3713" s="0"/>
      <c r="AB3713" s="0"/>
      <c r="AC3713" s="0"/>
      <c r="AD3713" s="0"/>
      <c r="AE3713" s="0"/>
      <c r="AF3713" s="0"/>
      <c r="AG3713" s="0"/>
      <c r="AH3713" s="0"/>
      <c r="AI3713" s="0"/>
      <c r="AJ3713" s="0"/>
      <c r="AK3713" s="0"/>
      <c r="AL3713" s="0"/>
      <c r="AM3713" s="0"/>
      <c r="AN3713" s="0"/>
      <c r="AO3713" s="0"/>
      <c r="AP3713" s="0"/>
      <c r="AQ3713" s="0"/>
      <c r="AR3713" s="0"/>
      <c r="AS3713" s="0"/>
      <c r="AT3713" s="0"/>
      <c r="AU3713" s="0"/>
      <c r="AV3713" s="0"/>
      <c r="AW3713" s="0"/>
      <c r="AX3713" s="0"/>
      <c r="AY3713" s="0"/>
      <c r="AZ3713" s="0"/>
      <c r="BA3713" s="0"/>
      <c r="BB3713" s="0"/>
      <c r="BC3713" s="0"/>
      <c r="BD3713" s="0"/>
      <c r="BE3713" s="0"/>
      <c r="BF3713" s="0"/>
      <c r="BG3713" s="0"/>
      <c r="BH3713" s="0"/>
      <c r="BI3713" s="0"/>
      <c r="BJ3713" s="0"/>
      <c r="BK3713" s="0"/>
      <c r="BL3713" s="0"/>
      <c r="BM3713" s="0"/>
      <c r="BN3713" s="0"/>
      <c r="BO3713" s="0"/>
      <c r="BP3713" s="0"/>
      <c r="BQ3713" s="0"/>
      <c r="BR3713" s="0"/>
      <c r="BS3713" s="0"/>
      <c r="BT3713" s="0"/>
      <c r="BU3713" s="0"/>
      <c r="BV3713" s="0"/>
      <c r="BW3713" s="0"/>
      <c r="BX3713" s="0"/>
      <c r="BY3713" s="0"/>
      <c r="BZ3713" s="0"/>
      <c r="CA3713" s="0"/>
      <c r="CB3713" s="0"/>
      <c r="CC3713" s="0"/>
      <c r="CD3713" s="0"/>
      <c r="CE3713" s="0"/>
      <c r="CF3713" s="0"/>
      <c r="CG3713" s="0"/>
      <c r="CH3713" s="0"/>
      <c r="CI3713" s="0"/>
      <c r="CJ3713" s="0"/>
      <c r="CK3713" s="0"/>
      <c r="CL3713" s="0"/>
      <c r="CM3713" s="0"/>
      <c r="CN3713" s="0"/>
      <c r="CO3713" s="0"/>
      <c r="CP3713" s="0"/>
      <c r="CQ3713" s="0"/>
      <c r="CR3713" s="0"/>
      <c r="CS3713" s="0"/>
      <c r="CT3713" s="0"/>
      <c r="CU3713" s="0"/>
      <c r="CV3713" s="0"/>
      <c r="CW3713" s="0"/>
      <c r="CX3713" s="0"/>
      <c r="CY3713" s="0"/>
      <c r="CZ3713" s="0"/>
      <c r="DA3713" s="0"/>
      <c r="DB3713" s="0"/>
      <c r="DC3713" s="0"/>
      <c r="DD3713" s="0"/>
      <c r="DE3713" s="0"/>
      <c r="DF3713" s="0"/>
      <c r="DG3713" s="0"/>
      <c r="DH3713" s="0"/>
      <c r="DI3713" s="0"/>
      <c r="DJ3713" s="0"/>
      <c r="DK3713" s="0"/>
      <c r="DL3713" s="0"/>
      <c r="DM3713" s="0"/>
      <c r="DN3713" s="0"/>
      <c r="DO3713" s="0"/>
      <c r="DP3713" s="0"/>
      <c r="DQ3713" s="0"/>
      <c r="DR3713" s="0"/>
      <c r="DS3713" s="0"/>
      <c r="DT3713" s="0"/>
      <c r="DU3713" s="0"/>
      <c r="DV3713" s="0"/>
      <c r="DW3713" s="0"/>
      <c r="DX3713" s="0"/>
      <c r="DY3713" s="0"/>
      <c r="DZ3713" s="0"/>
      <c r="EA3713" s="0"/>
      <c r="EB3713" s="0"/>
      <c r="EC3713" s="0"/>
      <c r="ED3713" s="0"/>
      <c r="EE3713" s="0"/>
      <c r="EF3713" s="0"/>
      <c r="EG3713" s="0"/>
      <c r="EH3713" s="0"/>
      <c r="EI3713" s="0"/>
      <c r="EJ3713" s="0"/>
      <c r="EK3713" s="0"/>
      <c r="EL3713" s="0"/>
      <c r="EM3713" s="0"/>
      <c r="EN3713" s="0"/>
      <c r="EO3713" s="0"/>
      <c r="EP3713" s="0"/>
      <c r="EQ3713" s="0"/>
      <c r="ER3713" s="0"/>
      <c r="ES3713" s="0"/>
      <c r="ET3713" s="0"/>
      <c r="EU3713" s="0"/>
      <c r="EV3713" s="0"/>
      <c r="EW3713" s="0"/>
      <c r="EX3713" s="0"/>
      <c r="EY3713" s="0"/>
      <c r="EZ3713" s="0"/>
      <c r="FA3713" s="0"/>
      <c r="FB3713" s="0"/>
      <c r="FC3713" s="0"/>
      <c r="FD3713" s="0"/>
      <c r="FE3713" s="0"/>
      <c r="FF3713" s="0"/>
      <c r="FG3713" s="0"/>
      <c r="FH3713" s="0"/>
      <c r="FI3713" s="0"/>
      <c r="FJ3713" s="0"/>
      <c r="FK3713" s="0"/>
      <c r="FL3713" s="0"/>
      <c r="FM3713" s="0"/>
      <c r="FN3713" s="0"/>
      <c r="FO3713" s="0"/>
      <c r="FP3713" s="0"/>
      <c r="FQ3713" s="0"/>
      <c r="FR3713" s="0"/>
      <c r="FS3713" s="0"/>
      <c r="FT3713" s="0"/>
      <c r="FU3713" s="0"/>
      <c r="FV3713" s="0"/>
      <c r="FW3713" s="0"/>
      <c r="FX3713" s="0"/>
      <c r="FY3713" s="0"/>
      <c r="FZ3713" s="0"/>
      <c r="GA3713" s="0"/>
      <c r="GB3713" s="0"/>
      <c r="GC3713" s="0"/>
      <c r="GD3713" s="0"/>
      <c r="GE3713" s="0"/>
      <c r="GF3713" s="0"/>
      <c r="GG3713" s="0"/>
      <c r="GH3713" s="0"/>
      <c r="GI3713" s="0"/>
      <c r="GJ3713" s="0"/>
      <c r="GK3713" s="0"/>
      <c r="GL3713" s="0"/>
      <c r="GM3713" s="0"/>
      <c r="GN3713" s="0"/>
      <c r="GO3713" s="0"/>
      <c r="GP3713" s="0"/>
      <c r="GQ3713" s="0"/>
      <c r="GR3713" s="0"/>
      <c r="GS3713" s="0"/>
      <c r="GT3713" s="0"/>
      <c r="GU3713" s="0"/>
      <c r="GV3713" s="0"/>
      <c r="GW3713" s="0"/>
      <c r="GX3713" s="0"/>
      <c r="GY3713" s="0"/>
      <c r="GZ3713" s="0"/>
      <c r="HA3713" s="0"/>
      <c r="HB3713" s="0"/>
      <c r="HC3713" s="0"/>
      <c r="HD3713" s="0"/>
      <c r="HE3713" s="0"/>
      <c r="HF3713" s="0"/>
      <c r="HG3713" s="0"/>
      <c r="HH3713" s="0"/>
      <c r="HI3713" s="0"/>
      <c r="HJ3713" s="0"/>
      <c r="HK3713" s="0"/>
      <c r="HL3713" s="0"/>
      <c r="HM3713" s="0"/>
      <c r="HN3713" s="0"/>
      <c r="HO3713" s="0"/>
      <c r="HP3713" s="0"/>
      <c r="HQ3713" s="0"/>
      <c r="HR3713" s="0"/>
      <c r="HS3713" s="0"/>
      <c r="HT3713" s="0"/>
      <c r="HU3713" s="0"/>
      <c r="HV3713" s="0"/>
      <c r="HW3713" s="0"/>
      <c r="HX3713" s="0"/>
      <c r="HY3713" s="0"/>
      <c r="HZ3713" s="0"/>
      <c r="IA3713" s="0"/>
      <c r="IB3713" s="0"/>
      <c r="IC3713" s="0"/>
      <c r="ID3713" s="0"/>
      <c r="IE3713" s="0"/>
      <c r="IF3713" s="0"/>
      <c r="IG3713" s="0"/>
      <c r="IH3713" s="0"/>
      <c r="II3713" s="0"/>
      <c r="IJ3713" s="0"/>
      <c r="IK3713" s="0"/>
      <c r="IL3713" s="0"/>
      <c r="IM3713" s="0"/>
      <c r="IN3713" s="0"/>
      <c r="IO3713" s="0"/>
      <c r="IP3713" s="0"/>
      <c r="IQ3713" s="0"/>
      <c r="IR3713" s="0"/>
      <c r="IS3713" s="0"/>
      <c r="IT3713" s="0"/>
      <c r="IU3713" s="0"/>
      <c r="IV3713" s="0"/>
      <c r="IW3713" s="0"/>
      <c r="IX3713" s="0"/>
      <c r="IY3713" s="0"/>
      <c r="IZ3713" s="0"/>
      <c r="AMH3713" s="13"/>
    </row>
    <row r="3714" customFormat="false" ht="13.8" hidden="false" customHeight="false" outlineLevel="0" collapsed="false">
      <c r="A3714" s="27" t="n">
        <v>40707040</v>
      </c>
      <c r="B3714" s="28" t="s">
        <v>3744</v>
      </c>
      <c r="C3714" s="29"/>
      <c r="D3714" s="29"/>
      <c r="E3714" s="27" t="s">
        <v>37</v>
      </c>
      <c r="F3714" s="19" t="n">
        <f aca="false">IF(C3714="",VLOOKUP(E3714,'PORTE E UCO'!$A$5:$D$46,4,0),VLOOKUP(E3714,'PORTE E UCO'!$A$5:$D$46,4,0)*C3714)</f>
        <v>192.437794</v>
      </c>
      <c r="G3714" s="30" t="n">
        <v>32.535</v>
      </c>
      <c r="H3714" s="21" t="n">
        <f aca="false">G3714*$R$2</f>
        <v>640.08161712</v>
      </c>
      <c r="I3714" s="27" t="n">
        <v>0</v>
      </c>
      <c r="J3714" s="22" t="str">
        <f aca="false">IF(I3714&gt;=1,F3714*$J$2,"")</f>
        <v/>
      </c>
      <c r="K3714" s="22" t="str">
        <f aca="false">IF(I3714&gt;=2,F3714*$K$2,"")</f>
        <v/>
      </c>
      <c r="L3714" s="22" t="str">
        <f aca="false">IF(I3714&gt;=3,F3714*$L$2,"")</f>
        <v/>
      </c>
      <c r="M3714" s="22" t="str">
        <f aca="false">IF(I3714&gt;=4,F3714*$M$2,"")</f>
        <v/>
      </c>
      <c r="N3714" s="27" t="n">
        <v>0</v>
      </c>
      <c r="O3714" s="27" t="n">
        <v>0</v>
      </c>
      <c r="P3714" s="31" t="n">
        <v>0.95</v>
      </c>
      <c r="Q3714" s="64" t="n">
        <f aca="false">P3714*($Q$2)</f>
        <v>25.669</v>
      </c>
      <c r="R3714" s="38"/>
      <c r="S3714" s="25" t="n">
        <f aca="false">SUM(F3714,H3714,J3714,K3714,L3714,M3714)</f>
        <v>832.51941112</v>
      </c>
      <c r="T3714" s="25" t="n">
        <f aca="false">SUM(F3714,H3714,J3714,K3714,L3714,M3714,Q3714)</f>
        <v>858.18841112</v>
      </c>
      <c r="U3714" s="0"/>
      <c r="V3714" s="0"/>
      <c r="W3714" s="0"/>
      <c r="X3714" s="0"/>
      <c r="Y3714" s="0"/>
      <c r="Z3714" s="0"/>
      <c r="AA3714" s="0"/>
      <c r="AB3714" s="0"/>
      <c r="AC3714" s="0"/>
      <c r="AD3714" s="0"/>
      <c r="AE3714" s="0"/>
      <c r="AF3714" s="0"/>
      <c r="AG3714" s="0"/>
      <c r="AH3714" s="0"/>
      <c r="AI3714" s="0"/>
      <c r="AJ3714" s="0"/>
      <c r="AK3714" s="0"/>
      <c r="AL3714" s="0"/>
      <c r="AM3714" s="0"/>
      <c r="AN3714" s="0"/>
      <c r="AO3714" s="0"/>
      <c r="AP3714" s="0"/>
      <c r="AQ3714" s="0"/>
      <c r="AR3714" s="0"/>
      <c r="AS3714" s="0"/>
      <c r="AT3714" s="0"/>
      <c r="AU3714" s="0"/>
      <c r="AV3714" s="0"/>
      <c r="AW3714" s="0"/>
      <c r="AX3714" s="0"/>
      <c r="AY3714" s="0"/>
      <c r="AZ3714" s="0"/>
      <c r="BA3714" s="0"/>
      <c r="BB3714" s="0"/>
      <c r="BC3714" s="0"/>
      <c r="BD3714" s="0"/>
      <c r="BE3714" s="0"/>
      <c r="BF3714" s="0"/>
      <c r="BG3714" s="0"/>
      <c r="BH3714" s="0"/>
      <c r="BI3714" s="0"/>
      <c r="BJ3714" s="0"/>
      <c r="BK3714" s="0"/>
      <c r="BL3714" s="0"/>
      <c r="BM3714" s="0"/>
      <c r="BN3714" s="0"/>
      <c r="BO3714" s="0"/>
      <c r="BP3714" s="0"/>
      <c r="BQ3714" s="0"/>
      <c r="BR3714" s="0"/>
      <c r="BS3714" s="0"/>
      <c r="BT3714" s="0"/>
      <c r="BU3714" s="0"/>
      <c r="BV3714" s="0"/>
      <c r="BW3714" s="0"/>
      <c r="BX3714" s="0"/>
      <c r="BY3714" s="0"/>
      <c r="BZ3714" s="0"/>
      <c r="CA3714" s="0"/>
      <c r="CB3714" s="0"/>
      <c r="CC3714" s="0"/>
      <c r="CD3714" s="0"/>
      <c r="CE3714" s="0"/>
      <c r="CF3714" s="0"/>
      <c r="CG3714" s="0"/>
      <c r="CH3714" s="0"/>
      <c r="CI3714" s="0"/>
      <c r="CJ3714" s="0"/>
      <c r="CK3714" s="0"/>
      <c r="CL3714" s="0"/>
      <c r="CM3714" s="0"/>
      <c r="CN3714" s="0"/>
      <c r="CO3714" s="0"/>
      <c r="CP3714" s="0"/>
      <c r="CQ3714" s="0"/>
      <c r="CR3714" s="0"/>
      <c r="CS3714" s="0"/>
      <c r="CT3714" s="0"/>
      <c r="CU3714" s="0"/>
      <c r="CV3714" s="0"/>
      <c r="CW3714" s="0"/>
      <c r="CX3714" s="0"/>
      <c r="CY3714" s="0"/>
      <c r="CZ3714" s="0"/>
      <c r="DA3714" s="0"/>
      <c r="DB3714" s="0"/>
      <c r="DC3714" s="0"/>
      <c r="DD3714" s="0"/>
      <c r="DE3714" s="0"/>
      <c r="DF3714" s="0"/>
      <c r="DG3714" s="0"/>
      <c r="DH3714" s="0"/>
      <c r="DI3714" s="0"/>
      <c r="DJ3714" s="0"/>
      <c r="DK3714" s="0"/>
      <c r="DL3714" s="0"/>
      <c r="DM3714" s="0"/>
      <c r="DN3714" s="0"/>
      <c r="DO3714" s="0"/>
      <c r="DP3714" s="0"/>
      <c r="DQ3714" s="0"/>
      <c r="DR3714" s="0"/>
      <c r="DS3714" s="0"/>
      <c r="DT3714" s="0"/>
      <c r="DU3714" s="0"/>
      <c r="DV3714" s="0"/>
      <c r="DW3714" s="0"/>
      <c r="DX3714" s="0"/>
      <c r="DY3714" s="0"/>
      <c r="DZ3714" s="0"/>
      <c r="EA3714" s="0"/>
      <c r="EB3714" s="0"/>
      <c r="EC3714" s="0"/>
      <c r="ED3714" s="0"/>
      <c r="EE3714" s="0"/>
      <c r="EF3714" s="0"/>
      <c r="EG3714" s="0"/>
      <c r="EH3714" s="0"/>
      <c r="EI3714" s="0"/>
      <c r="EJ3714" s="0"/>
      <c r="EK3714" s="0"/>
      <c r="EL3714" s="0"/>
      <c r="EM3714" s="0"/>
      <c r="EN3714" s="0"/>
      <c r="EO3714" s="0"/>
      <c r="EP3714" s="0"/>
      <c r="EQ3714" s="0"/>
      <c r="ER3714" s="0"/>
      <c r="ES3714" s="0"/>
      <c r="ET3714" s="0"/>
      <c r="EU3714" s="0"/>
      <c r="EV3714" s="0"/>
      <c r="EW3714" s="0"/>
      <c r="EX3714" s="0"/>
      <c r="EY3714" s="0"/>
      <c r="EZ3714" s="0"/>
      <c r="FA3714" s="0"/>
      <c r="FB3714" s="0"/>
      <c r="FC3714" s="0"/>
      <c r="FD3714" s="0"/>
      <c r="FE3714" s="0"/>
      <c r="FF3714" s="0"/>
      <c r="FG3714" s="0"/>
      <c r="FH3714" s="0"/>
      <c r="FI3714" s="0"/>
      <c r="FJ3714" s="0"/>
      <c r="FK3714" s="0"/>
      <c r="FL3714" s="0"/>
      <c r="FM3714" s="0"/>
      <c r="FN3714" s="0"/>
      <c r="FO3714" s="0"/>
      <c r="FP3714" s="0"/>
      <c r="FQ3714" s="0"/>
      <c r="FR3714" s="0"/>
      <c r="FS3714" s="0"/>
      <c r="FT3714" s="0"/>
      <c r="FU3714" s="0"/>
      <c r="FV3714" s="0"/>
      <c r="FW3714" s="0"/>
      <c r="FX3714" s="0"/>
      <c r="FY3714" s="0"/>
      <c r="FZ3714" s="0"/>
      <c r="GA3714" s="0"/>
      <c r="GB3714" s="0"/>
      <c r="GC3714" s="0"/>
      <c r="GD3714" s="0"/>
      <c r="GE3714" s="0"/>
      <c r="GF3714" s="0"/>
      <c r="GG3714" s="0"/>
      <c r="GH3714" s="0"/>
      <c r="GI3714" s="0"/>
      <c r="GJ3714" s="0"/>
      <c r="GK3714" s="0"/>
      <c r="GL3714" s="0"/>
      <c r="GM3714" s="0"/>
      <c r="GN3714" s="0"/>
      <c r="GO3714" s="0"/>
      <c r="GP3714" s="0"/>
      <c r="GQ3714" s="0"/>
      <c r="GR3714" s="0"/>
      <c r="GS3714" s="0"/>
      <c r="GT3714" s="0"/>
      <c r="GU3714" s="0"/>
      <c r="GV3714" s="0"/>
      <c r="GW3714" s="0"/>
      <c r="GX3714" s="0"/>
      <c r="GY3714" s="0"/>
      <c r="GZ3714" s="0"/>
      <c r="HA3714" s="0"/>
      <c r="HB3714" s="0"/>
      <c r="HC3714" s="0"/>
      <c r="HD3714" s="0"/>
      <c r="HE3714" s="0"/>
      <c r="HF3714" s="0"/>
      <c r="HG3714" s="0"/>
      <c r="HH3714" s="0"/>
      <c r="HI3714" s="0"/>
      <c r="HJ3714" s="0"/>
      <c r="HK3714" s="0"/>
      <c r="HL3714" s="0"/>
      <c r="HM3714" s="0"/>
      <c r="HN3714" s="0"/>
      <c r="HO3714" s="0"/>
      <c r="HP3714" s="0"/>
      <c r="HQ3714" s="0"/>
      <c r="HR3714" s="0"/>
      <c r="HS3714" s="0"/>
      <c r="HT3714" s="0"/>
      <c r="HU3714" s="0"/>
      <c r="HV3714" s="0"/>
      <c r="HW3714" s="0"/>
      <c r="HX3714" s="0"/>
      <c r="HY3714" s="0"/>
      <c r="HZ3714" s="0"/>
      <c r="IA3714" s="0"/>
      <c r="IB3714" s="0"/>
      <c r="IC3714" s="0"/>
      <c r="ID3714" s="0"/>
      <c r="IE3714" s="0"/>
      <c r="IF3714" s="0"/>
      <c r="IG3714" s="0"/>
      <c r="IH3714" s="0"/>
      <c r="II3714" s="0"/>
      <c r="IJ3714" s="0"/>
      <c r="IK3714" s="0"/>
      <c r="IL3714" s="0"/>
      <c r="IM3714" s="0"/>
      <c r="IN3714" s="0"/>
      <c r="IO3714" s="0"/>
      <c r="IP3714" s="0"/>
      <c r="IQ3714" s="0"/>
      <c r="IR3714" s="0"/>
      <c r="IS3714" s="0"/>
      <c r="IT3714" s="0"/>
      <c r="IU3714" s="0"/>
      <c r="IV3714" s="0"/>
      <c r="IW3714" s="0"/>
      <c r="IX3714" s="0"/>
      <c r="IY3714" s="0"/>
      <c r="IZ3714" s="0"/>
      <c r="AMH3714" s="13"/>
    </row>
    <row r="3715" customFormat="false" ht="13.8" hidden="false" customHeight="false" outlineLevel="0" collapsed="false">
      <c r="A3715" s="16" t="n">
        <v>40707059</v>
      </c>
      <c r="B3715" s="17" t="s">
        <v>3745</v>
      </c>
      <c r="C3715" s="18"/>
      <c r="D3715" s="18"/>
      <c r="E3715" s="16" t="s">
        <v>37</v>
      </c>
      <c r="F3715" s="19" t="n">
        <f aca="false">IF(C3715="",VLOOKUP(E3715,'PORTE E UCO'!$A$5:$D$46,4,0),VLOOKUP(E3715,'PORTE E UCO'!$A$5:$D$46,4,0)*C3715)</f>
        <v>192.437794</v>
      </c>
      <c r="G3715" s="20" t="n">
        <v>32.535</v>
      </c>
      <c r="H3715" s="21" t="n">
        <f aca="false">G3715*$R$2</f>
        <v>640.08161712</v>
      </c>
      <c r="I3715" s="16" t="n">
        <v>0</v>
      </c>
      <c r="J3715" s="22" t="str">
        <f aca="false">IF(I3715&gt;=1,F3715*$J$2,"")</f>
        <v/>
      </c>
      <c r="K3715" s="22" t="str">
        <f aca="false">IF(I3715&gt;=2,F3715*$K$2,"")</f>
        <v/>
      </c>
      <c r="L3715" s="22" t="str">
        <f aca="false">IF(I3715&gt;=3,F3715*$L$2,"")</f>
        <v/>
      </c>
      <c r="M3715" s="22" t="str">
        <f aca="false">IF(I3715&gt;=4,F3715*$M$2,"")</f>
        <v/>
      </c>
      <c r="N3715" s="16" t="n">
        <v>0</v>
      </c>
      <c r="O3715" s="16" t="n">
        <v>0</v>
      </c>
      <c r="P3715" s="23" t="n">
        <v>0.95</v>
      </c>
      <c r="Q3715" s="64" t="n">
        <f aca="false">P3715*($Q$2)</f>
        <v>25.669</v>
      </c>
      <c r="R3715" s="38"/>
      <c r="S3715" s="25" t="n">
        <f aca="false">SUM(F3715,H3715,J3715,K3715,L3715,M3715)</f>
        <v>832.51941112</v>
      </c>
      <c r="T3715" s="25" t="n">
        <f aca="false">SUM(F3715,H3715,J3715,K3715,L3715,M3715,Q3715)</f>
        <v>858.18841112</v>
      </c>
      <c r="U3715" s="0"/>
      <c r="V3715" s="0"/>
      <c r="W3715" s="0"/>
      <c r="X3715" s="0"/>
      <c r="Y3715" s="0"/>
      <c r="Z3715" s="0"/>
      <c r="AA3715" s="0"/>
      <c r="AB3715" s="0"/>
      <c r="AC3715" s="0"/>
      <c r="AD3715" s="0"/>
      <c r="AE3715" s="0"/>
      <c r="AF3715" s="0"/>
      <c r="AG3715" s="0"/>
      <c r="AH3715" s="0"/>
      <c r="AI3715" s="0"/>
      <c r="AJ3715" s="0"/>
      <c r="AK3715" s="0"/>
      <c r="AL3715" s="0"/>
      <c r="AM3715" s="0"/>
      <c r="AN3715" s="0"/>
      <c r="AO3715" s="0"/>
      <c r="AP3715" s="0"/>
      <c r="AQ3715" s="0"/>
      <c r="AR3715" s="0"/>
      <c r="AS3715" s="0"/>
      <c r="AT3715" s="0"/>
      <c r="AU3715" s="0"/>
      <c r="AV3715" s="0"/>
      <c r="AW3715" s="0"/>
      <c r="AX3715" s="0"/>
      <c r="AY3715" s="0"/>
      <c r="AZ3715" s="0"/>
      <c r="BA3715" s="0"/>
      <c r="BB3715" s="0"/>
      <c r="BC3715" s="0"/>
      <c r="BD3715" s="0"/>
      <c r="BE3715" s="0"/>
      <c r="BF3715" s="0"/>
      <c r="BG3715" s="0"/>
      <c r="BH3715" s="0"/>
      <c r="BI3715" s="0"/>
      <c r="BJ3715" s="0"/>
      <c r="BK3715" s="0"/>
      <c r="BL3715" s="0"/>
      <c r="BM3715" s="0"/>
      <c r="BN3715" s="0"/>
      <c r="BO3715" s="0"/>
      <c r="BP3715" s="0"/>
      <c r="BQ3715" s="0"/>
      <c r="BR3715" s="0"/>
      <c r="BS3715" s="0"/>
      <c r="BT3715" s="0"/>
      <c r="BU3715" s="0"/>
      <c r="BV3715" s="0"/>
      <c r="BW3715" s="0"/>
      <c r="BX3715" s="0"/>
      <c r="BY3715" s="0"/>
      <c r="BZ3715" s="0"/>
      <c r="CA3715" s="0"/>
      <c r="CB3715" s="0"/>
      <c r="CC3715" s="0"/>
      <c r="CD3715" s="0"/>
      <c r="CE3715" s="0"/>
      <c r="CF3715" s="0"/>
      <c r="CG3715" s="0"/>
      <c r="CH3715" s="0"/>
      <c r="CI3715" s="0"/>
      <c r="CJ3715" s="0"/>
      <c r="CK3715" s="0"/>
      <c r="CL3715" s="0"/>
      <c r="CM3715" s="0"/>
      <c r="CN3715" s="0"/>
      <c r="CO3715" s="0"/>
      <c r="CP3715" s="0"/>
      <c r="CQ3715" s="0"/>
      <c r="CR3715" s="0"/>
      <c r="CS3715" s="0"/>
      <c r="CT3715" s="0"/>
      <c r="CU3715" s="0"/>
      <c r="CV3715" s="0"/>
      <c r="CW3715" s="0"/>
      <c r="CX3715" s="0"/>
      <c r="CY3715" s="0"/>
      <c r="CZ3715" s="0"/>
      <c r="DA3715" s="0"/>
      <c r="DB3715" s="0"/>
      <c r="DC3715" s="0"/>
      <c r="DD3715" s="0"/>
      <c r="DE3715" s="0"/>
      <c r="DF3715" s="0"/>
      <c r="DG3715" s="0"/>
      <c r="DH3715" s="0"/>
      <c r="DI3715" s="0"/>
      <c r="DJ3715" s="0"/>
      <c r="DK3715" s="0"/>
      <c r="DL3715" s="0"/>
      <c r="DM3715" s="0"/>
      <c r="DN3715" s="0"/>
      <c r="DO3715" s="0"/>
      <c r="DP3715" s="0"/>
      <c r="DQ3715" s="0"/>
      <c r="DR3715" s="0"/>
      <c r="DS3715" s="0"/>
      <c r="DT3715" s="0"/>
      <c r="DU3715" s="0"/>
      <c r="DV3715" s="0"/>
      <c r="DW3715" s="0"/>
      <c r="DX3715" s="0"/>
      <c r="DY3715" s="0"/>
      <c r="DZ3715" s="0"/>
      <c r="EA3715" s="0"/>
      <c r="EB3715" s="0"/>
      <c r="EC3715" s="0"/>
      <c r="ED3715" s="0"/>
      <c r="EE3715" s="0"/>
      <c r="EF3715" s="0"/>
      <c r="EG3715" s="0"/>
      <c r="EH3715" s="0"/>
      <c r="EI3715" s="0"/>
      <c r="EJ3715" s="0"/>
      <c r="EK3715" s="0"/>
      <c r="EL3715" s="0"/>
      <c r="EM3715" s="0"/>
      <c r="EN3715" s="0"/>
      <c r="EO3715" s="0"/>
      <c r="EP3715" s="0"/>
      <c r="EQ3715" s="0"/>
      <c r="ER3715" s="0"/>
      <c r="ES3715" s="0"/>
      <c r="ET3715" s="0"/>
      <c r="EU3715" s="0"/>
      <c r="EV3715" s="0"/>
      <c r="EW3715" s="0"/>
      <c r="EX3715" s="0"/>
      <c r="EY3715" s="0"/>
      <c r="EZ3715" s="0"/>
      <c r="FA3715" s="0"/>
      <c r="FB3715" s="0"/>
      <c r="FC3715" s="0"/>
      <c r="FD3715" s="0"/>
      <c r="FE3715" s="0"/>
      <c r="FF3715" s="0"/>
      <c r="FG3715" s="0"/>
      <c r="FH3715" s="0"/>
      <c r="FI3715" s="0"/>
      <c r="FJ3715" s="0"/>
      <c r="FK3715" s="0"/>
      <c r="FL3715" s="0"/>
      <c r="FM3715" s="0"/>
      <c r="FN3715" s="0"/>
      <c r="FO3715" s="0"/>
      <c r="FP3715" s="0"/>
      <c r="FQ3715" s="0"/>
      <c r="FR3715" s="0"/>
      <c r="FS3715" s="0"/>
      <c r="FT3715" s="0"/>
      <c r="FU3715" s="0"/>
      <c r="FV3715" s="0"/>
      <c r="FW3715" s="0"/>
      <c r="FX3715" s="0"/>
      <c r="FY3715" s="0"/>
      <c r="FZ3715" s="0"/>
      <c r="GA3715" s="0"/>
      <c r="GB3715" s="0"/>
      <c r="GC3715" s="0"/>
      <c r="GD3715" s="0"/>
      <c r="GE3715" s="0"/>
      <c r="GF3715" s="0"/>
      <c r="GG3715" s="0"/>
      <c r="GH3715" s="0"/>
      <c r="GI3715" s="0"/>
      <c r="GJ3715" s="0"/>
      <c r="GK3715" s="0"/>
      <c r="GL3715" s="0"/>
      <c r="GM3715" s="0"/>
      <c r="GN3715" s="0"/>
      <c r="GO3715" s="0"/>
      <c r="GP3715" s="0"/>
      <c r="GQ3715" s="0"/>
      <c r="GR3715" s="0"/>
      <c r="GS3715" s="0"/>
      <c r="GT3715" s="0"/>
      <c r="GU3715" s="0"/>
      <c r="GV3715" s="0"/>
      <c r="GW3715" s="0"/>
      <c r="GX3715" s="0"/>
      <c r="GY3715" s="0"/>
      <c r="GZ3715" s="0"/>
      <c r="HA3715" s="0"/>
      <c r="HB3715" s="0"/>
      <c r="HC3715" s="0"/>
      <c r="HD3715" s="0"/>
      <c r="HE3715" s="0"/>
      <c r="HF3715" s="0"/>
      <c r="HG3715" s="0"/>
      <c r="HH3715" s="0"/>
      <c r="HI3715" s="0"/>
      <c r="HJ3715" s="0"/>
      <c r="HK3715" s="0"/>
      <c r="HL3715" s="0"/>
      <c r="HM3715" s="0"/>
      <c r="HN3715" s="0"/>
      <c r="HO3715" s="0"/>
      <c r="HP3715" s="0"/>
      <c r="HQ3715" s="0"/>
      <c r="HR3715" s="0"/>
      <c r="HS3715" s="0"/>
      <c r="HT3715" s="0"/>
      <c r="HU3715" s="0"/>
      <c r="HV3715" s="0"/>
      <c r="HW3715" s="0"/>
      <c r="HX3715" s="0"/>
      <c r="HY3715" s="0"/>
      <c r="HZ3715" s="0"/>
      <c r="IA3715" s="0"/>
      <c r="IB3715" s="0"/>
      <c r="IC3715" s="0"/>
      <c r="ID3715" s="0"/>
      <c r="IE3715" s="0"/>
      <c r="IF3715" s="0"/>
      <c r="IG3715" s="0"/>
      <c r="IH3715" s="0"/>
      <c r="II3715" s="0"/>
      <c r="IJ3715" s="0"/>
      <c r="IK3715" s="0"/>
      <c r="IL3715" s="0"/>
      <c r="IM3715" s="0"/>
      <c r="IN3715" s="0"/>
      <c r="IO3715" s="0"/>
      <c r="IP3715" s="0"/>
      <c r="IQ3715" s="0"/>
      <c r="IR3715" s="0"/>
      <c r="IS3715" s="0"/>
      <c r="IT3715" s="0"/>
      <c r="IU3715" s="0"/>
      <c r="IV3715" s="0"/>
      <c r="IW3715" s="0"/>
      <c r="IX3715" s="0"/>
      <c r="IY3715" s="0"/>
      <c r="IZ3715" s="0"/>
      <c r="AMH3715" s="13"/>
    </row>
    <row r="3716" customFormat="false" ht="13.8" hidden="false" customHeight="false" outlineLevel="0" collapsed="false">
      <c r="A3716" s="27" t="n">
        <v>40707067</v>
      </c>
      <c r="B3716" s="28" t="s">
        <v>3746</v>
      </c>
      <c r="C3716" s="29"/>
      <c r="D3716" s="29"/>
      <c r="E3716" s="27" t="s">
        <v>39</v>
      </c>
      <c r="F3716" s="19" t="n">
        <f aca="false">IF(C3716="",VLOOKUP(E3716,'PORTE E UCO'!$A$5:$D$46,4,0),VLOOKUP(E3716,'PORTE E UCO'!$A$5:$D$46,4,0)*C3716)</f>
        <v>52.984668</v>
      </c>
      <c r="G3716" s="30" t="n">
        <v>4.296</v>
      </c>
      <c r="H3716" s="21" t="n">
        <f aca="false">G3716*$R$2</f>
        <v>84.517923072</v>
      </c>
      <c r="I3716" s="27" t="n">
        <v>0</v>
      </c>
      <c r="J3716" s="22" t="str">
        <f aca="false">IF(I3716&gt;=1,F3716*$J$2,"")</f>
        <v/>
      </c>
      <c r="K3716" s="22" t="str">
        <f aca="false">IF(I3716&gt;=2,F3716*$K$2,"")</f>
        <v/>
      </c>
      <c r="L3716" s="22" t="str">
        <f aca="false">IF(I3716&gt;=3,F3716*$L$2,"")</f>
        <v/>
      </c>
      <c r="M3716" s="22" t="str">
        <f aca="false">IF(I3716&gt;=4,F3716*$M$2,"")</f>
        <v/>
      </c>
      <c r="N3716" s="27" t="n">
        <v>0</v>
      </c>
      <c r="O3716" s="27" t="n">
        <v>0</v>
      </c>
      <c r="P3716" s="31" t="n">
        <v>0.38</v>
      </c>
      <c r="Q3716" s="64" t="n">
        <f aca="false">P3716*($Q$2)</f>
        <v>10.2676</v>
      </c>
      <c r="R3716" s="38"/>
      <c r="S3716" s="25" t="n">
        <f aca="false">SUM(F3716,H3716,J3716,K3716,L3716,M3716)</f>
        <v>137.502591072</v>
      </c>
      <c r="T3716" s="25" t="n">
        <f aca="false">SUM(F3716,H3716,J3716,K3716,L3716,M3716,Q3716)</f>
        <v>147.770191072</v>
      </c>
      <c r="U3716" s="0"/>
      <c r="V3716" s="0"/>
      <c r="W3716" s="0"/>
      <c r="X3716" s="0"/>
      <c r="Y3716" s="0"/>
      <c r="Z3716" s="0"/>
      <c r="AA3716" s="0"/>
      <c r="AB3716" s="0"/>
      <c r="AC3716" s="0"/>
      <c r="AD3716" s="0"/>
      <c r="AE3716" s="0"/>
      <c r="AF3716" s="0"/>
      <c r="AG3716" s="0"/>
      <c r="AH3716" s="0"/>
      <c r="AI3716" s="0"/>
      <c r="AJ3716" s="0"/>
      <c r="AK3716" s="0"/>
      <c r="AL3716" s="0"/>
      <c r="AM3716" s="0"/>
      <c r="AN3716" s="0"/>
      <c r="AO3716" s="0"/>
      <c r="AP3716" s="0"/>
      <c r="AQ3716" s="0"/>
      <c r="AR3716" s="0"/>
      <c r="AS3716" s="0"/>
      <c r="AT3716" s="0"/>
      <c r="AU3716" s="0"/>
      <c r="AV3716" s="0"/>
      <c r="AW3716" s="0"/>
      <c r="AX3716" s="0"/>
      <c r="AY3716" s="0"/>
      <c r="AZ3716" s="0"/>
      <c r="BA3716" s="0"/>
      <c r="BB3716" s="0"/>
      <c r="BC3716" s="0"/>
      <c r="BD3716" s="0"/>
      <c r="BE3716" s="0"/>
      <c r="BF3716" s="0"/>
      <c r="BG3716" s="0"/>
      <c r="BH3716" s="0"/>
      <c r="BI3716" s="0"/>
      <c r="BJ3716" s="0"/>
      <c r="BK3716" s="0"/>
      <c r="BL3716" s="0"/>
      <c r="BM3716" s="0"/>
      <c r="BN3716" s="0"/>
      <c r="BO3716" s="0"/>
      <c r="BP3716" s="0"/>
      <c r="BQ3716" s="0"/>
      <c r="BR3716" s="0"/>
      <c r="BS3716" s="0"/>
      <c r="BT3716" s="0"/>
      <c r="BU3716" s="0"/>
      <c r="BV3716" s="0"/>
      <c r="BW3716" s="0"/>
      <c r="BX3716" s="0"/>
      <c r="BY3716" s="0"/>
      <c r="BZ3716" s="0"/>
      <c r="CA3716" s="0"/>
      <c r="CB3716" s="0"/>
      <c r="CC3716" s="0"/>
      <c r="CD3716" s="0"/>
      <c r="CE3716" s="0"/>
      <c r="CF3716" s="0"/>
      <c r="CG3716" s="0"/>
      <c r="CH3716" s="0"/>
      <c r="CI3716" s="0"/>
      <c r="CJ3716" s="0"/>
      <c r="CK3716" s="0"/>
      <c r="CL3716" s="0"/>
      <c r="CM3716" s="0"/>
      <c r="CN3716" s="0"/>
      <c r="CO3716" s="0"/>
      <c r="CP3716" s="0"/>
      <c r="CQ3716" s="0"/>
      <c r="CR3716" s="0"/>
      <c r="CS3716" s="0"/>
      <c r="CT3716" s="0"/>
      <c r="CU3716" s="0"/>
      <c r="CV3716" s="0"/>
      <c r="CW3716" s="0"/>
      <c r="CX3716" s="0"/>
      <c r="CY3716" s="0"/>
      <c r="CZ3716" s="0"/>
      <c r="DA3716" s="0"/>
      <c r="DB3716" s="0"/>
      <c r="DC3716" s="0"/>
      <c r="DD3716" s="0"/>
      <c r="DE3716" s="0"/>
      <c r="DF3716" s="0"/>
      <c r="DG3716" s="0"/>
      <c r="DH3716" s="0"/>
      <c r="DI3716" s="0"/>
      <c r="DJ3716" s="0"/>
      <c r="DK3716" s="0"/>
      <c r="DL3716" s="0"/>
      <c r="DM3716" s="0"/>
      <c r="DN3716" s="0"/>
      <c r="DO3716" s="0"/>
      <c r="DP3716" s="0"/>
      <c r="DQ3716" s="0"/>
      <c r="DR3716" s="0"/>
      <c r="DS3716" s="0"/>
      <c r="DT3716" s="0"/>
      <c r="DU3716" s="0"/>
      <c r="DV3716" s="0"/>
      <c r="DW3716" s="0"/>
      <c r="DX3716" s="0"/>
      <c r="DY3716" s="0"/>
      <c r="DZ3716" s="0"/>
      <c r="EA3716" s="0"/>
      <c r="EB3716" s="0"/>
      <c r="EC3716" s="0"/>
      <c r="ED3716" s="0"/>
      <c r="EE3716" s="0"/>
      <c r="EF3716" s="0"/>
      <c r="EG3716" s="0"/>
      <c r="EH3716" s="0"/>
      <c r="EI3716" s="0"/>
      <c r="EJ3716" s="0"/>
      <c r="EK3716" s="0"/>
      <c r="EL3716" s="0"/>
      <c r="EM3716" s="0"/>
      <c r="EN3716" s="0"/>
      <c r="EO3716" s="0"/>
      <c r="EP3716" s="0"/>
      <c r="EQ3716" s="0"/>
      <c r="ER3716" s="0"/>
      <c r="ES3716" s="0"/>
      <c r="ET3716" s="0"/>
      <c r="EU3716" s="0"/>
      <c r="EV3716" s="0"/>
      <c r="EW3716" s="0"/>
      <c r="EX3716" s="0"/>
      <c r="EY3716" s="0"/>
      <c r="EZ3716" s="0"/>
      <c r="FA3716" s="0"/>
      <c r="FB3716" s="0"/>
      <c r="FC3716" s="0"/>
      <c r="FD3716" s="0"/>
      <c r="FE3716" s="0"/>
      <c r="FF3716" s="0"/>
      <c r="FG3716" s="0"/>
      <c r="FH3716" s="0"/>
      <c r="FI3716" s="0"/>
      <c r="FJ3716" s="0"/>
      <c r="FK3716" s="0"/>
      <c r="FL3716" s="0"/>
      <c r="FM3716" s="0"/>
      <c r="FN3716" s="0"/>
      <c r="FO3716" s="0"/>
      <c r="FP3716" s="0"/>
      <c r="FQ3716" s="0"/>
      <c r="FR3716" s="0"/>
      <c r="FS3716" s="0"/>
      <c r="FT3716" s="0"/>
      <c r="FU3716" s="0"/>
      <c r="FV3716" s="0"/>
      <c r="FW3716" s="0"/>
      <c r="FX3716" s="0"/>
      <c r="FY3716" s="0"/>
      <c r="FZ3716" s="0"/>
      <c r="GA3716" s="0"/>
      <c r="GB3716" s="0"/>
      <c r="GC3716" s="0"/>
      <c r="GD3716" s="0"/>
      <c r="GE3716" s="0"/>
      <c r="GF3716" s="0"/>
      <c r="GG3716" s="0"/>
      <c r="GH3716" s="0"/>
      <c r="GI3716" s="0"/>
      <c r="GJ3716" s="0"/>
      <c r="GK3716" s="0"/>
      <c r="GL3716" s="0"/>
      <c r="GM3716" s="0"/>
      <c r="GN3716" s="0"/>
      <c r="GO3716" s="0"/>
      <c r="GP3716" s="0"/>
      <c r="GQ3716" s="0"/>
      <c r="GR3716" s="0"/>
      <c r="GS3716" s="0"/>
      <c r="GT3716" s="0"/>
      <c r="GU3716" s="0"/>
      <c r="GV3716" s="0"/>
      <c r="GW3716" s="0"/>
      <c r="GX3716" s="0"/>
      <c r="GY3716" s="0"/>
      <c r="GZ3716" s="0"/>
      <c r="HA3716" s="0"/>
      <c r="HB3716" s="0"/>
      <c r="HC3716" s="0"/>
      <c r="HD3716" s="0"/>
      <c r="HE3716" s="0"/>
      <c r="HF3716" s="0"/>
      <c r="HG3716" s="0"/>
      <c r="HH3716" s="0"/>
      <c r="HI3716" s="0"/>
      <c r="HJ3716" s="0"/>
      <c r="HK3716" s="0"/>
      <c r="HL3716" s="0"/>
      <c r="HM3716" s="0"/>
      <c r="HN3716" s="0"/>
      <c r="HO3716" s="0"/>
      <c r="HP3716" s="0"/>
      <c r="HQ3716" s="0"/>
      <c r="HR3716" s="0"/>
      <c r="HS3716" s="0"/>
      <c r="HT3716" s="0"/>
      <c r="HU3716" s="0"/>
      <c r="HV3716" s="0"/>
      <c r="HW3716" s="0"/>
      <c r="HX3716" s="0"/>
      <c r="HY3716" s="0"/>
      <c r="HZ3716" s="0"/>
      <c r="IA3716" s="0"/>
      <c r="IB3716" s="0"/>
      <c r="IC3716" s="0"/>
      <c r="ID3716" s="0"/>
      <c r="IE3716" s="0"/>
      <c r="IF3716" s="0"/>
      <c r="IG3716" s="0"/>
      <c r="IH3716" s="0"/>
      <c r="II3716" s="0"/>
      <c r="IJ3716" s="0"/>
      <c r="IK3716" s="0"/>
      <c r="IL3716" s="0"/>
      <c r="IM3716" s="0"/>
      <c r="IN3716" s="0"/>
      <c r="IO3716" s="0"/>
      <c r="IP3716" s="0"/>
      <c r="IQ3716" s="0"/>
      <c r="IR3716" s="0"/>
      <c r="IS3716" s="0"/>
      <c r="IT3716" s="0"/>
      <c r="IU3716" s="0"/>
      <c r="IV3716" s="0"/>
      <c r="IW3716" s="0"/>
      <c r="IX3716" s="0"/>
      <c r="IY3716" s="0"/>
      <c r="IZ3716" s="0"/>
      <c r="AMH3716" s="13"/>
    </row>
    <row r="3717" customFormat="false" ht="13.8" hidden="false" customHeight="false" outlineLevel="0" collapsed="false">
      <c r="A3717" s="16" t="n">
        <v>40707075</v>
      </c>
      <c r="B3717" s="17" t="s">
        <v>3747</v>
      </c>
      <c r="C3717" s="18"/>
      <c r="D3717" s="18"/>
      <c r="E3717" s="16" t="s">
        <v>37</v>
      </c>
      <c r="F3717" s="19" t="n">
        <f aca="false">IF(C3717="",VLOOKUP(E3717,'PORTE E UCO'!$A$5:$D$46,4,0),VLOOKUP(E3717,'PORTE E UCO'!$A$5:$D$46,4,0)*C3717)</f>
        <v>192.437794</v>
      </c>
      <c r="G3717" s="20" t="n">
        <v>14.087</v>
      </c>
      <c r="H3717" s="21" t="n">
        <f aca="false">G3717*$R$2</f>
        <v>277.142453984</v>
      </c>
      <c r="I3717" s="16" t="n">
        <v>0</v>
      </c>
      <c r="J3717" s="22" t="str">
        <f aca="false">IF(I3717&gt;=1,F3717*$J$2,"")</f>
        <v/>
      </c>
      <c r="K3717" s="22" t="str">
        <f aca="false">IF(I3717&gt;=2,F3717*$K$2,"")</f>
        <v/>
      </c>
      <c r="L3717" s="22" t="str">
        <f aca="false">IF(I3717&gt;=3,F3717*$L$2,"")</f>
        <v/>
      </c>
      <c r="M3717" s="22" t="str">
        <f aca="false">IF(I3717&gt;=4,F3717*$M$2,"")</f>
        <v/>
      </c>
      <c r="N3717" s="16" t="n">
        <v>0</v>
      </c>
      <c r="O3717" s="16" t="n">
        <v>0</v>
      </c>
      <c r="P3717" s="23" t="n">
        <v>0.95</v>
      </c>
      <c r="Q3717" s="64" t="n">
        <f aca="false">P3717*($Q$2)</f>
        <v>25.669</v>
      </c>
      <c r="R3717" s="38"/>
      <c r="S3717" s="25" t="n">
        <f aca="false">SUM(F3717,H3717,J3717,K3717,L3717,M3717)</f>
        <v>469.580247984</v>
      </c>
      <c r="T3717" s="25" t="n">
        <f aca="false">SUM(F3717,H3717,J3717,K3717,L3717,M3717,Q3717)</f>
        <v>495.249247984</v>
      </c>
      <c r="U3717" s="0"/>
      <c r="V3717" s="0"/>
      <c r="W3717" s="0"/>
      <c r="X3717" s="0"/>
      <c r="Y3717" s="0"/>
      <c r="Z3717" s="0"/>
      <c r="AA3717" s="0"/>
      <c r="AB3717" s="0"/>
      <c r="AC3717" s="0"/>
      <c r="AD3717" s="0"/>
      <c r="AE3717" s="0"/>
      <c r="AF3717" s="0"/>
      <c r="AG3717" s="0"/>
      <c r="AH3717" s="0"/>
      <c r="AI3717" s="0"/>
      <c r="AJ3717" s="0"/>
      <c r="AK3717" s="0"/>
      <c r="AL3717" s="0"/>
      <c r="AM3717" s="0"/>
      <c r="AN3717" s="0"/>
      <c r="AO3717" s="0"/>
      <c r="AP3717" s="0"/>
      <c r="AQ3717" s="0"/>
      <c r="AR3717" s="0"/>
      <c r="AS3717" s="0"/>
      <c r="AT3717" s="0"/>
      <c r="AU3717" s="0"/>
      <c r="AV3717" s="0"/>
      <c r="AW3717" s="0"/>
      <c r="AX3717" s="0"/>
      <c r="AY3717" s="0"/>
      <c r="AZ3717" s="0"/>
      <c r="BA3717" s="0"/>
      <c r="BB3717" s="0"/>
      <c r="BC3717" s="0"/>
      <c r="BD3717" s="0"/>
      <c r="BE3717" s="0"/>
      <c r="BF3717" s="0"/>
      <c r="BG3717" s="0"/>
      <c r="BH3717" s="0"/>
      <c r="BI3717" s="0"/>
      <c r="BJ3717" s="0"/>
      <c r="BK3717" s="0"/>
      <c r="BL3717" s="0"/>
      <c r="BM3717" s="0"/>
      <c r="BN3717" s="0"/>
      <c r="BO3717" s="0"/>
      <c r="BP3717" s="0"/>
      <c r="BQ3717" s="0"/>
      <c r="BR3717" s="0"/>
      <c r="BS3717" s="0"/>
      <c r="BT3717" s="0"/>
      <c r="BU3717" s="0"/>
      <c r="BV3717" s="0"/>
      <c r="BW3717" s="0"/>
      <c r="BX3717" s="0"/>
      <c r="BY3717" s="0"/>
      <c r="BZ3717" s="0"/>
      <c r="CA3717" s="0"/>
      <c r="CB3717" s="0"/>
      <c r="CC3717" s="0"/>
      <c r="CD3717" s="0"/>
      <c r="CE3717" s="0"/>
      <c r="CF3717" s="0"/>
      <c r="CG3717" s="0"/>
      <c r="CH3717" s="0"/>
      <c r="CI3717" s="0"/>
      <c r="CJ3717" s="0"/>
      <c r="CK3717" s="0"/>
      <c r="CL3717" s="0"/>
      <c r="CM3717" s="0"/>
      <c r="CN3717" s="0"/>
      <c r="CO3717" s="0"/>
      <c r="CP3717" s="0"/>
      <c r="CQ3717" s="0"/>
      <c r="CR3717" s="0"/>
      <c r="CS3717" s="0"/>
      <c r="CT3717" s="0"/>
      <c r="CU3717" s="0"/>
      <c r="CV3717" s="0"/>
      <c r="CW3717" s="0"/>
      <c r="CX3717" s="0"/>
      <c r="CY3717" s="0"/>
      <c r="CZ3717" s="0"/>
      <c r="DA3717" s="0"/>
      <c r="DB3717" s="0"/>
      <c r="DC3717" s="0"/>
      <c r="DD3717" s="0"/>
      <c r="DE3717" s="0"/>
      <c r="DF3717" s="0"/>
      <c r="DG3717" s="0"/>
      <c r="DH3717" s="0"/>
      <c r="DI3717" s="0"/>
      <c r="DJ3717" s="0"/>
      <c r="DK3717" s="0"/>
      <c r="DL3717" s="0"/>
      <c r="DM3717" s="0"/>
      <c r="DN3717" s="0"/>
      <c r="DO3717" s="0"/>
      <c r="DP3717" s="0"/>
      <c r="DQ3717" s="0"/>
      <c r="DR3717" s="0"/>
      <c r="DS3717" s="0"/>
      <c r="DT3717" s="0"/>
      <c r="DU3717" s="0"/>
      <c r="DV3717" s="0"/>
      <c r="DW3717" s="0"/>
      <c r="DX3717" s="0"/>
      <c r="DY3717" s="0"/>
      <c r="DZ3717" s="0"/>
      <c r="EA3717" s="0"/>
      <c r="EB3717" s="0"/>
      <c r="EC3717" s="0"/>
      <c r="ED3717" s="0"/>
      <c r="EE3717" s="0"/>
      <c r="EF3717" s="0"/>
      <c r="EG3717" s="0"/>
      <c r="EH3717" s="0"/>
      <c r="EI3717" s="0"/>
      <c r="EJ3717" s="0"/>
      <c r="EK3717" s="0"/>
      <c r="EL3717" s="0"/>
      <c r="EM3717" s="0"/>
      <c r="EN3717" s="0"/>
      <c r="EO3717" s="0"/>
      <c r="EP3717" s="0"/>
      <c r="EQ3717" s="0"/>
      <c r="ER3717" s="0"/>
      <c r="ES3717" s="0"/>
      <c r="ET3717" s="0"/>
      <c r="EU3717" s="0"/>
      <c r="EV3717" s="0"/>
      <c r="EW3717" s="0"/>
      <c r="EX3717" s="0"/>
      <c r="EY3717" s="0"/>
      <c r="EZ3717" s="0"/>
      <c r="FA3717" s="0"/>
      <c r="FB3717" s="0"/>
      <c r="FC3717" s="0"/>
      <c r="FD3717" s="0"/>
      <c r="FE3717" s="0"/>
      <c r="FF3717" s="0"/>
      <c r="FG3717" s="0"/>
      <c r="FH3717" s="0"/>
      <c r="FI3717" s="0"/>
      <c r="FJ3717" s="0"/>
      <c r="FK3717" s="0"/>
      <c r="FL3717" s="0"/>
      <c r="FM3717" s="0"/>
      <c r="FN3717" s="0"/>
      <c r="FO3717" s="0"/>
      <c r="FP3717" s="0"/>
      <c r="FQ3717" s="0"/>
      <c r="FR3717" s="0"/>
      <c r="FS3717" s="0"/>
      <c r="FT3717" s="0"/>
      <c r="FU3717" s="0"/>
      <c r="FV3717" s="0"/>
      <c r="FW3717" s="0"/>
      <c r="FX3717" s="0"/>
      <c r="FY3717" s="0"/>
      <c r="FZ3717" s="0"/>
      <c r="GA3717" s="0"/>
      <c r="GB3717" s="0"/>
      <c r="GC3717" s="0"/>
      <c r="GD3717" s="0"/>
      <c r="GE3717" s="0"/>
      <c r="GF3717" s="0"/>
      <c r="GG3717" s="0"/>
      <c r="GH3717" s="0"/>
      <c r="GI3717" s="0"/>
      <c r="GJ3717" s="0"/>
      <c r="GK3717" s="0"/>
      <c r="GL3717" s="0"/>
      <c r="GM3717" s="0"/>
      <c r="GN3717" s="0"/>
      <c r="GO3717" s="0"/>
      <c r="GP3717" s="0"/>
      <c r="GQ3717" s="0"/>
      <c r="GR3717" s="0"/>
      <c r="GS3717" s="0"/>
      <c r="GT3717" s="0"/>
      <c r="GU3717" s="0"/>
      <c r="GV3717" s="0"/>
      <c r="GW3717" s="0"/>
      <c r="GX3717" s="0"/>
      <c r="GY3717" s="0"/>
      <c r="GZ3717" s="0"/>
      <c r="HA3717" s="0"/>
      <c r="HB3717" s="0"/>
      <c r="HC3717" s="0"/>
      <c r="HD3717" s="0"/>
      <c r="HE3717" s="0"/>
      <c r="HF3717" s="0"/>
      <c r="HG3717" s="0"/>
      <c r="HH3717" s="0"/>
      <c r="HI3717" s="0"/>
      <c r="HJ3717" s="0"/>
      <c r="HK3717" s="0"/>
      <c r="HL3717" s="0"/>
      <c r="HM3717" s="0"/>
      <c r="HN3717" s="0"/>
      <c r="HO3717" s="0"/>
      <c r="HP3717" s="0"/>
      <c r="HQ3717" s="0"/>
      <c r="HR3717" s="0"/>
      <c r="HS3717" s="0"/>
      <c r="HT3717" s="0"/>
      <c r="HU3717" s="0"/>
      <c r="HV3717" s="0"/>
      <c r="HW3717" s="0"/>
      <c r="HX3717" s="0"/>
      <c r="HY3717" s="0"/>
      <c r="HZ3717" s="0"/>
      <c r="IA3717" s="0"/>
      <c r="IB3717" s="0"/>
      <c r="IC3717" s="0"/>
      <c r="ID3717" s="0"/>
      <c r="IE3717" s="0"/>
      <c r="IF3717" s="0"/>
      <c r="IG3717" s="0"/>
      <c r="IH3717" s="0"/>
      <c r="II3717" s="0"/>
      <c r="IJ3717" s="0"/>
      <c r="IK3717" s="0"/>
      <c r="IL3717" s="0"/>
      <c r="IM3717" s="0"/>
      <c r="IN3717" s="0"/>
      <c r="IO3717" s="0"/>
      <c r="IP3717" s="0"/>
      <c r="IQ3717" s="0"/>
      <c r="IR3717" s="0"/>
      <c r="IS3717" s="0"/>
      <c r="IT3717" s="0"/>
      <c r="IU3717" s="0"/>
      <c r="IV3717" s="0"/>
      <c r="IW3717" s="0"/>
      <c r="IX3717" s="0"/>
      <c r="IY3717" s="0"/>
      <c r="IZ3717" s="0"/>
      <c r="AMH3717" s="13"/>
    </row>
    <row r="3718" customFormat="false" ht="13.8" hidden="false" customHeight="false" outlineLevel="0" collapsed="false">
      <c r="A3718" s="27" t="n">
        <v>40707083</v>
      </c>
      <c r="B3718" s="28" t="s">
        <v>3748</v>
      </c>
      <c r="C3718" s="29"/>
      <c r="D3718" s="29"/>
      <c r="E3718" s="27" t="s">
        <v>37</v>
      </c>
      <c r="F3718" s="19" t="n">
        <f aca="false">IF(C3718="",VLOOKUP(E3718,'PORTE E UCO'!$A$5:$D$46,4,0),VLOOKUP(E3718,'PORTE E UCO'!$A$5:$D$46,4,0)*C3718)</f>
        <v>192.437794</v>
      </c>
      <c r="G3718" s="30" t="n">
        <v>14.087</v>
      </c>
      <c r="H3718" s="21" t="n">
        <f aca="false">G3718*$R$2</f>
        <v>277.142453984</v>
      </c>
      <c r="I3718" s="27" t="n">
        <v>0</v>
      </c>
      <c r="J3718" s="22" t="str">
        <f aca="false">IF(I3718&gt;=1,F3718*$J$2,"")</f>
        <v/>
      </c>
      <c r="K3718" s="22" t="str">
        <f aca="false">IF(I3718&gt;=2,F3718*$K$2,"")</f>
        <v/>
      </c>
      <c r="L3718" s="22" t="str">
        <f aca="false">IF(I3718&gt;=3,F3718*$L$2,"")</f>
        <v/>
      </c>
      <c r="M3718" s="22" t="str">
        <f aca="false">IF(I3718&gt;=4,F3718*$M$2,"")</f>
        <v/>
      </c>
      <c r="N3718" s="27" t="n">
        <v>0</v>
      </c>
      <c r="O3718" s="27" t="n">
        <v>0</v>
      </c>
      <c r="P3718" s="31" t="n">
        <v>0.95</v>
      </c>
      <c r="Q3718" s="64" t="n">
        <f aca="false">P3718*($Q$2)</f>
        <v>25.669</v>
      </c>
      <c r="R3718" s="38"/>
      <c r="S3718" s="25" t="n">
        <f aca="false">SUM(F3718,H3718,J3718,K3718,L3718,M3718)</f>
        <v>469.580247984</v>
      </c>
      <c r="T3718" s="25" t="n">
        <f aca="false">SUM(F3718,H3718,J3718,K3718,L3718,M3718,Q3718)</f>
        <v>495.249247984</v>
      </c>
      <c r="U3718" s="0"/>
      <c r="V3718" s="0"/>
      <c r="W3718" s="0"/>
      <c r="X3718" s="0"/>
      <c r="Y3718" s="0"/>
      <c r="Z3718" s="0"/>
      <c r="AA3718" s="0"/>
      <c r="AB3718" s="0"/>
      <c r="AC3718" s="0"/>
      <c r="AD3718" s="0"/>
      <c r="AE3718" s="0"/>
      <c r="AF3718" s="0"/>
      <c r="AG3718" s="0"/>
      <c r="AH3718" s="0"/>
      <c r="AI3718" s="0"/>
      <c r="AJ3718" s="0"/>
      <c r="AK3718" s="0"/>
      <c r="AL3718" s="0"/>
      <c r="AM3718" s="0"/>
      <c r="AN3718" s="0"/>
      <c r="AO3718" s="0"/>
      <c r="AP3718" s="0"/>
      <c r="AQ3718" s="0"/>
      <c r="AR3718" s="0"/>
      <c r="AS3718" s="0"/>
      <c r="AT3718" s="0"/>
      <c r="AU3718" s="0"/>
      <c r="AV3718" s="0"/>
      <c r="AW3718" s="0"/>
      <c r="AX3718" s="0"/>
      <c r="AY3718" s="0"/>
      <c r="AZ3718" s="0"/>
      <c r="BA3718" s="0"/>
      <c r="BB3718" s="0"/>
      <c r="BC3718" s="0"/>
      <c r="BD3718" s="0"/>
      <c r="BE3718" s="0"/>
      <c r="BF3718" s="0"/>
      <c r="BG3718" s="0"/>
      <c r="BH3718" s="0"/>
      <c r="BI3718" s="0"/>
      <c r="BJ3718" s="0"/>
      <c r="BK3718" s="0"/>
      <c r="BL3718" s="0"/>
      <c r="BM3718" s="0"/>
      <c r="BN3718" s="0"/>
      <c r="BO3718" s="0"/>
      <c r="BP3718" s="0"/>
      <c r="BQ3718" s="0"/>
      <c r="BR3718" s="0"/>
      <c r="BS3718" s="0"/>
      <c r="BT3718" s="0"/>
      <c r="BU3718" s="0"/>
      <c r="BV3718" s="0"/>
      <c r="BW3718" s="0"/>
      <c r="BX3718" s="0"/>
      <c r="BY3718" s="0"/>
      <c r="BZ3718" s="0"/>
      <c r="CA3718" s="0"/>
      <c r="CB3718" s="0"/>
      <c r="CC3718" s="0"/>
      <c r="CD3718" s="0"/>
      <c r="CE3718" s="0"/>
      <c r="CF3718" s="0"/>
      <c r="CG3718" s="0"/>
      <c r="CH3718" s="0"/>
      <c r="CI3718" s="0"/>
      <c r="CJ3718" s="0"/>
      <c r="CK3718" s="0"/>
      <c r="CL3718" s="0"/>
      <c r="CM3718" s="0"/>
      <c r="CN3718" s="0"/>
      <c r="CO3718" s="0"/>
      <c r="CP3718" s="0"/>
      <c r="CQ3718" s="0"/>
      <c r="CR3718" s="0"/>
      <c r="CS3718" s="0"/>
      <c r="CT3718" s="0"/>
      <c r="CU3718" s="0"/>
      <c r="CV3718" s="0"/>
      <c r="CW3718" s="0"/>
      <c r="CX3718" s="0"/>
      <c r="CY3718" s="0"/>
      <c r="CZ3718" s="0"/>
      <c r="DA3718" s="0"/>
      <c r="DB3718" s="0"/>
      <c r="DC3718" s="0"/>
      <c r="DD3718" s="0"/>
      <c r="DE3718" s="0"/>
      <c r="DF3718" s="0"/>
      <c r="DG3718" s="0"/>
      <c r="DH3718" s="0"/>
      <c r="DI3718" s="0"/>
      <c r="DJ3718" s="0"/>
      <c r="DK3718" s="0"/>
      <c r="DL3718" s="0"/>
      <c r="DM3718" s="0"/>
      <c r="DN3718" s="0"/>
      <c r="DO3718" s="0"/>
      <c r="DP3718" s="0"/>
      <c r="DQ3718" s="0"/>
      <c r="DR3718" s="0"/>
      <c r="DS3718" s="0"/>
      <c r="DT3718" s="0"/>
      <c r="DU3718" s="0"/>
      <c r="DV3718" s="0"/>
      <c r="DW3718" s="0"/>
      <c r="DX3718" s="0"/>
      <c r="DY3718" s="0"/>
      <c r="DZ3718" s="0"/>
      <c r="EA3718" s="0"/>
      <c r="EB3718" s="0"/>
      <c r="EC3718" s="0"/>
      <c r="ED3718" s="0"/>
      <c r="EE3718" s="0"/>
      <c r="EF3718" s="0"/>
      <c r="EG3718" s="0"/>
      <c r="EH3718" s="0"/>
      <c r="EI3718" s="0"/>
      <c r="EJ3718" s="0"/>
      <c r="EK3718" s="0"/>
      <c r="EL3718" s="0"/>
      <c r="EM3718" s="0"/>
      <c r="EN3718" s="0"/>
      <c r="EO3718" s="0"/>
      <c r="EP3718" s="0"/>
      <c r="EQ3718" s="0"/>
      <c r="ER3718" s="0"/>
      <c r="ES3718" s="0"/>
      <c r="ET3718" s="0"/>
      <c r="EU3718" s="0"/>
      <c r="EV3718" s="0"/>
      <c r="EW3718" s="0"/>
      <c r="EX3718" s="0"/>
      <c r="EY3718" s="0"/>
      <c r="EZ3718" s="0"/>
      <c r="FA3718" s="0"/>
      <c r="FB3718" s="0"/>
      <c r="FC3718" s="0"/>
      <c r="FD3718" s="0"/>
      <c r="FE3718" s="0"/>
      <c r="FF3718" s="0"/>
      <c r="FG3718" s="0"/>
      <c r="FH3718" s="0"/>
      <c r="FI3718" s="0"/>
      <c r="FJ3718" s="0"/>
      <c r="FK3718" s="0"/>
      <c r="FL3718" s="0"/>
      <c r="FM3718" s="0"/>
      <c r="FN3718" s="0"/>
      <c r="FO3718" s="0"/>
      <c r="FP3718" s="0"/>
      <c r="FQ3718" s="0"/>
      <c r="FR3718" s="0"/>
      <c r="FS3718" s="0"/>
      <c r="FT3718" s="0"/>
      <c r="FU3718" s="0"/>
      <c r="FV3718" s="0"/>
      <c r="FW3718" s="0"/>
      <c r="FX3718" s="0"/>
      <c r="FY3718" s="0"/>
      <c r="FZ3718" s="0"/>
      <c r="GA3718" s="0"/>
      <c r="GB3718" s="0"/>
      <c r="GC3718" s="0"/>
      <c r="GD3718" s="0"/>
      <c r="GE3718" s="0"/>
      <c r="GF3718" s="0"/>
      <c r="GG3718" s="0"/>
      <c r="GH3718" s="0"/>
      <c r="GI3718" s="0"/>
      <c r="GJ3718" s="0"/>
      <c r="GK3718" s="0"/>
      <c r="GL3718" s="0"/>
      <c r="GM3718" s="0"/>
      <c r="GN3718" s="0"/>
      <c r="GO3718" s="0"/>
      <c r="GP3718" s="0"/>
      <c r="GQ3718" s="0"/>
      <c r="GR3718" s="0"/>
      <c r="GS3718" s="0"/>
      <c r="GT3718" s="0"/>
      <c r="GU3718" s="0"/>
      <c r="GV3718" s="0"/>
      <c r="GW3718" s="0"/>
      <c r="GX3718" s="0"/>
      <c r="GY3718" s="0"/>
      <c r="GZ3718" s="0"/>
      <c r="HA3718" s="0"/>
      <c r="HB3718" s="0"/>
      <c r="HC3718" s="0"/>
      <c r="HD3718" s="0"/>
      <c r="HE3718" s="0"/>
      <c r="HF3718" s="0"/>
      <c r="HG3718" s="0"/>
      <c r="HH3718" s="0"/>
      <c r="HI3718" s="0"/>
      <c r="HJ3718" s="0"/>
      <c r="HK3718" s="0"/>
      <c r="HL3718" s="0"/>
      <c r="HM3718" s="0"/>
      <c r="HN3718" s="0"/>
      <c r="HO3718" s="0"/>
      <c r="HP3718" s="0"/>
      <c r="HQ3718" s="0"/>
      <c r="HR3718" s="0"/>
      <c r="HS3718" s="0"/>
      <c r="HT3718" s="0"/>
      <c r="HU3718" s="0"/>
      <c r="HV3718" s="0"/>
      <c r="HW3718" s="0"/>
      <c r="HX3718" s="0"/>
      <c r="HY3718" s="0"/>
      <c r="HZ3718" s="0"/>
      <c r="IA3718" s="0"/>
      <c r="IB3718" s="0"/>
      <c r="IC3718" s="0"/>
      <c r="ID3718" s="0"/>
      <c r="IE3718" s="0"/>
      <c r="IF3718" s="0"/>
      <c r="IG3718" s="0"/>
      <c r="IH3718" s="0"/>
      <c r="II3718" s="0"/>
      <c r="IJ3718" s="0"/>
      <c r="IK3718" s="0"/>
      <c r="IL3718" s="0"/>
      <c r="IM3718" s="0"/>
      <c r="IN3718" s="0"/>
      <c r="IO3718" s="0"/>
      <c r="IP3718" s="0"/>
      <c r="IQ3718" s="0"/>
      <c r="IR3718" s="0"/>
      <c r="IS3718" s="0"/>
      <c r="IT3718" s="0"/>
      <c r="IU3718" s="0"/>
      <c r="IV3718" s="0"/>
      <c r="IW3718" s="0"/>
      <c r="IX3718" s="0"/>
      <c r="IY3718" s="0"/>
      <c r="IZ3718" s="0"/>
      <c r="AMH3718" s="13"/>
    </row>
    <row r="3719" customFormat="false" ht="13.8" hidden="false" customHeight="false" outlineLevel="0" collapsed="false">
      <c r="A3719" s="16" t="n">
        <v>40708012</v>
      </c>
      <c r="B3719" s="17" t="s">
        <v>3749</v>
      </c>
      <c r="C3719" s="18"/>
      <c r="D3719" s="18"/>
      <c r="E3719" s="16" t="s">
        <v>17</v>
      </c>
      <c r="F3719" s="19" t="n">
        <f aca="false">IF(C3719="",VLOOKUP(E3719,'PORTE E UCO'!$A$5:$D$46,4,0),VLOOKUP(E3719,'PORTE E UCO'!$A$5:$D$46,4,0)*C3719)</f>
        <v>150.60084</v>
      </c>
      <c r="G3719" s="20" t="n">
        <v>18.48</v>
      </c>
      <c r="H3719" s="21" t="n">
        <f aca="false">G3719*$R$2</f>
        <v>363.56871936</v>
      </c>
      <c r="I3719" s="16" t="n">
        <v>0</v>
      </c>
      <c r="J3719" s="22" t="str">
        <f aca="false">IF(I3719&gt;=1,F3719*$J$2,"")</f>
        <v/>
      </c>
      <c r="K3719" s="22" t="str">
        <f aca="false">IF(I3719&gt;=2,F3719*$K$2,"")</f>
        <v/>
      </c>
      <c r="L3719" s="22" t="str">
        <f aca="false">IF(I3719&gt;=3,F3719*$L$2,"")</f>
        <v/>
      </c>
      <c r="M3719" s="22" t="str">
        <f aca="false">IF(I3719&gt;=4,F3719*$M$2,"")</f>
        <v/>
      </c>
      <c r="N3719" s="16" t="n">
        <v>0</v>
      </c>
      <c r="O3719" s="16" t="n">
        <v>0</v>
      </c>
      <c r="P3719" s="23" t="n">
        <v>0.95</v>
      </c>
      <c r="Q3719" s="64" t="n">
        <f aca="false">P3719*($Q$2)</f>
        <v>25.669</v>
      </c>
      <c r="R3719" s="38"/>
      <c r="S3719" s="25" t="n">
        <f aca="false">SUM(F3719,H3719,J3719,K3719,L3719,M3719)</f>
        <v>514.16955936</v>
      </c>
      <c r="T3719" s="25" t="n">
        <f aca="false">SUM(F3719,H3719,J3719,K3719,L3719,M3719,Q3719)</f>
        <v>539.83855936</v>
      </c>
      <c r="U3719" s="0"/>
      <c r="V3719" s="0"/>
      <c r="W3719" s="0"/>
      <c r="X3719" s="0"/>
      <c r="Y3719" s="0"/>
      <c r="Z3719" s="0"/>
      <c r="AA3719" s="0"/>
      <c r="AB3719" s="0"/>
      <c r="AC3719" s="0"/>
      <c r="AD3719" s="0"/>
      <c r="AE3719" s="0"/>
      <c r="AF3719" s="0"/>
      <c r="AG3719" s="0"/>
      <c r="AH3719" s="0"/>
      <c r="AI3719" s="0"/>
      <c r="AJ3719" s="0"/>
      <c r="AK3719" s="0"/>
      <c r="AL3719" s="0"/>
      <c r="AM3719" s="0"/>
      <c r="AN3719" s="0"/>
      <c r="AO3719" s="0"/>
      <c r="AP3719" s="0"/>
      <c r="AQ3719" s="0"/>
      <c r="AR3719" s="0"/>
      <c r="AS3719" s="0"/>
      <c r="AT3719" s="0"/>
      <c r="AU3719" s="0"/>
      <c r="AV3719" s="0"/>
      <c r="AW3719" s="0"/>
      <c r="AX3719" s="0"/>
      <c r="AY3719" s="0"/>
      <c r="AZ3719" s="0"/>
      <c r="BA3719" s="0"/>
      <c r="BB3719" s="0"/>
      <c r="BC3719" s="0"/>
      <c r="BD3719" s="0"/>
      <c r="BE3719" s="0"/>
      <c r="BF3719" s="0"/>
      <c r="BG3719" s="0"/>
      <c r="BH3719" s="0"/>
      <c r="BI3719" s="0"/>
      <c r="BJ3719" s="0"/>
      <c r="BK3719" s="0"/>
      <c r="BL3719" s="0"/>
      <c r="BM3719" s="0"/>
      <c r="BN3719" s="0"/>
      <c r="BO3719" s="0"/>
      <c r="BP3719" s="0"/>
      <c r="BQ3719" s="0"/>
      <c r="BR3719" s="0"/>
      <c r="BS3719" s="0"/>
      <c r="BT3719" s="0"/>
      <c r="BU3719" s="0"/>
      <c r="BV3719" s="0"/>
      <c r="BW3719" s="0"/>
      <c r="BX3719" s="0"/>
      <c r="BY3719" s="0"/>
      <c r="BZ3719" s="0"/>
      <c r="CA3719" s="0"/>
      <c r="CB3719" s="0"/>
      <c r="CC3719" s="0"/>
      <c r="CD3719" s="0"/>
      <c r="CE3719" s="0"/>
      <c r="CF3719" s="0"/>
      <c r="CG3719" s="0"/>
      <c r="CH3719" s="0"/>
      <c r="CI3719" s="0"/>
      <c r="CJ3719" s="0"/>
      <c r="CK3719" s="0"/>
      <c r="CL3719" s="0"/>
      <c r="CM3719" s="0"/>
      <c r="CN3719" s="0"/>
      <c r="CO3719" s="0"/>
      <c r="CP3719" s="0"/>
      <c r="CQ3719" s="0"/>
      <c r="CR3719" s="0"/>
      <c r="CS3719" s="0"/>
      <c r="CT3719" s="0"/>
      <c r="CU3719" s="0"/>
      <c r="CV3719" s="0"/>
      <c r="CW3719" s="0"/>
      <c r="CX3719" s="0"/>
      <c r="CY3719" s="0"/>
      <c r="CZ3719" s="0"/>
      <c r="DA3719" s="0"/>
      <c r="DB3719" s="0"/>
      <c r="DC3719" s="0"/>
      <c r="DD3719" s="0"/>
      <c r="DE3719" s="0"/>
      <c r="DF3719" s="0"/>
      <c r="DG3719" s="0"/>
      <c r="DH3719" s="0"/>
      <c r="DI3719" s="0"/>
      <c r="DJ3719" s="0"/>
      <c r="DK3719" s="0"/>
      <c r="DL3719" s="0"/>
      <c r="DM3719" s="0"/>
      <c r="DN3719" s="0"/>
      <c r="DO3719" s="0"/>
      <c r="DP3719" s="0"/>
      <c r="DQ3719" s="0"/>
      <c r="DR3719" s="0"/>
      <c r="DS3719" s="0"/>
      <c r="DT3719" s="0"/>
      <c r="DU3719" s="0"/>
      <c r="DV3719" s="0"/>
      <c r="DW3719" s="0"/>
      <c r="DX3719" s="0"/>
      <c r="DY3719" s="0"/>
      <c r="DZ3719" s="0"/>
      <c r="EA3719" s="0"/>
      <c r="EB3719" s="0"/>
      <c r="EC3719" s="0"/>
      <c r="ED3719" s="0"/>
      <c r="EE3719" s="0"/>
      <c r="EF3719" s="0"/>
      <c r="EG3719" s="0"/>
      <c r="EH3719" s="0"/>
      <c r="EI3719" s="0"/>
      <c r="EJ3719" s="0"/>
      <c r="EK3719" s="0"/>
      <c r="EL3719" s="0"/>
      <c r="EM3719" s="0"/>
      <c r="EN3719" s="0"/>
      <c r="EO3719" s="0"/>
      <c r="EP3719" s="0"/>
      <c r="EQ3719" s="0"/>
      <c r="ER3719" s="0"/>
      <c r="ES3719" s="0"/>
      <c r="ET3719" s="0"/>
      <c r="EU3719" s="0"/>
      <c r="EV3719" s="0"/>
      <c r="EW3719" s="0"/>
      <c r="EX3719" s="0"/>
      <c r="EY3719" s="0"/>
      <c r="EZ3719" s="0"/>
      <c r="FA3719" s="0"/>
      <c r="FB3719" s="0"/>
      <c r="FC3719" s="0"/>
      <c r="FD3719" s="0"/>
      <c r="FE3719" s="0"/>
      <c r="FF3719" s="0"/>
      <c r="FG3719" s="0"/>
      <c r="FH3719" s="0"/>
      <c r="FI3719" s="0"/>
      <c r="FJ3719" s="0"/>
      <c r="FK3719" s="0"/>
      <c r="FL3719" s="0"/>
      <c r="FM3719" s="0"/>
      <c r="FN3719" s="0"/>
      <c r="FO3719" s="0"/>
      <c r="FP3719" s="0"/>
      <c r="FQ3719" s="0"/>
      <c r="FR3719" s="0"/>
      <c r="FS3719" s="0"/>
      <c r="FT3719" s="0"/>
      <c r="FU3719" s="0"/>
      <c r="FV3719" s="0"/>
      <c r="FW3719" s="0"/>
      <c r="FX3719" s="0"/>
      <c r="FY3719" s="0"/>
      <c r="FZ3719" s="0"/>
      <c r="GA3719" s="0"/>
      <c r="GB3719" s="0"/>
      <c r="GC3719" s="0"/>
      <c r="GD3719" s="0"/>
      <c r="GE3719" s="0"/>
      <c r="GF3719" s="0"/>
      <c r="GG3719" s="0"/>
      <c r="GH3719" s="0"/>
      <c r="GI3719" s="0"/>
      <c r="GJ3719" s="0"/>
      <c r="GK3719" s="0"/>
      <c r="GL3719" s="0"/>
      <c r="GM3719" s="0"/>
      <c r="GN3719" s="0"/>
      <c r="GO3719" s="0"/>
      <c r="GP3719" s="0"/>
      <c r="GQ3719" s="0"/>
      <c r="GR3719" s="0"/>
      <c r="GS3719" s="0"/>
      <c r="GT3719" s="0"/>
      <c r="GU3719" s="0"/>
      <c r="GV3719" s="0"/>
      <c r="GW3719" s="0"/>
      <c r="GX3719" s="0"/>
      <c r="GY3719" s="0"/>
      <c r="GZ3719" s="0"/>
      <c r="HA3719" s="0"/>
      <c r="HB3719" s="0"/>
      <c r="HC3719" s="0"/>
      <c r="HD3719" s="0"/>
      <c r="HE3719" s="0"/>
      <c r="HF3719" s="0"/>
      <c r="HG3719" s="0"/>
      <c r="HH3719" s="0"/>
      <c r="HI3719" s="0"/>
      <c r="HJ3719" s="0"/>
      <c r="HK3719" s="0"/>
      <c r="HL3719" s="0"/>
      <c r="HM3719" s="0"/>
      <c r="HN3719" s="0"/>
      <c r="HO3719" s="0"/>
      <c r="HP3719" s="0"/>
      <c r="HQ3719" s="0"/>
      <c r="HR3719" s="0"/>
      <c r="HS3719" s="0"/>
      <c r="HT3719" s="0"/>
      <c r="HU3719" s="0"/>
      <c r="HV3719" s="0"/>
      <c r="HW3719" s="0"/>
      <c r="HX3719" s="0"/>
      <c r="HY3719" s="0"/>
      <c r="HZ3719" s="0"/>
      <c r="IA3719" s="0"/>
      <c r="IB3719" s="0"/>
      <c r="IC3719" s="0"/>
      <c r="ID3719" s="0"/>
      <c r="IE3719" s="0"/>
      <c r="IF3719" s="0"/>
      <c r="IG3719" s="0"/>
      <c r="IH3719" s="0"/>
      <c r="II3719" s="0"/>
      <c r="IJ3719" s="0"/>
      <c r="IK3719" s="0"/>
      <c r="IL3719" s="0"/>
      <c r="IM3719" s="0"/>
      <c r="IN3719" s="0"/>
      <c r="IO3719" s="0"/>
      <c r="IP3719" s="0"/>
      <c r="IQ3719" s="0"/>
      <c r="IR3719" s="0"/>
      <c r="IS3719" s="0"/>
      <c r="IT3719" s="0"/>
      <c r="IU3719" s="0"/>
      <c r="IV3719" s="0"/>
      <c r="IW3719" s="0"/>
      <c r="IX3719" s="0"/>
      <c r="IY3719" s="0"/>
      <c r="IZ3719" s="0"/>
      <c r="AMH3719" s="13"/>
    </row>
    <row r="3720" customFormat="false" ht="13.8" hidden="false" customHeight="false" outlineLevel="0" collapsed="false">
      <c r="A3720" s="27" t="n">
        <v>40708020</v>
      </c>
      <c r="B3720" s="28" t="s">
        <v>3750</v>
      </c>
      <c r="C3720" s="29"/>
      <c r="D3720" s="29"/>
      <c r="E3720" s="27" t="s">
        <v>17</v>
      </c>
      <c r="F3720" s="19" t="n">
        <f aca="false">IF(C3720="",VLOOKUP(E3720,'PORTE E UCO'!$A$5:$D$46,4,0),VLOOKUP(E3720,'PORTE E UCO'!$A$5:$D$46,4,0)*C3720)</f>
        <v>150.60084</v>
      </c>
      <c r="G3720" s="30" t="n">
        <v>22.813</v>
      </c>
      <c r="H3720" s="21" t="n">
        <f aca="false">G3720*$R$2</f>
        <v>448.814566816</v>
      </c>
      <c r="I3720" s="27" t="n">
        <v>0</v>
      </c>
      <c r="J3720" s="22" t="str">
        <f aca="false">IF(I3720&gt;=1,F3720*$J$2,"")</f>
        <v/>
      </c>
      <c r="K3720" s="22" t="str">
        <f aca="false">IF(I3720&gt;=2,F3720*$K$2,"")</f>
        <v/>
      </c>
      <c r="L3720" s="22" t="str">
        <f aca="false">IF(I3720&gt;=3,F3720*$L$2,"")</f>
        <v/>
      </c>
      <c r="M3720" s="22" t="str">
        <f aca="false">IF(I3720&gt;=4,F3720*$M$2,"")</f>
        <v/>
      </c>
      <c r="N3720" s="27" t="n">
        <v>0</v>
      </c>
      <c r="O3720" s="27" t="n">
        <v>0</v>
      </c>
      <c r="P3720" s="31" t="n">
        <v>0.95</v>
      </c>
      <c r="Q3720" s="64" t="n">
        <f aca="false">P3720*($Q$2)</f>
        <v>25.669</v>
      </c>
      <c r="R3720" s="38"/>
      <c r="S3720" s="25" t="n">
        <f aca="false">SUM(F3720,H3720,J3720,K3720,L3720,M3720)</f>
        <v>599.415406816</v>
      </c>
      <c r="T3720" s="25" t="n">
        <f aca="false">SUM(F3720,H3720,J3720,K3720,L3720,M3720,Q3720)</f>
        <v>625.084406816</v>
      </c>
      <c r="U3720" s="0"/>
      <c r="V3720" s="0"/>
      <c r="W3720" s="0"/>
      <c r="X3720" s="0"/>
      <c r="Y3720" s="0"/>
      <c r="Z3720" s="0"/>
      <c r="AA3720" s="0"/>
      <c r="AB3720" s="0"/>
      <c r="AC3720" s="0"/>
      <c r="AD3720" s="0"/>
      <c r="AE3720" s="0"/>
      <c r="AF3720" s="0"/>
      <c r="AG3720" s="0"/>
      <c r="AH3720" s="0"/>
      <c r="AI3720" s="0"/>
      <c r="AJ3720" s="0"/>
      <c r="AK3720" s="0"/>
      <c r="AL3720" s="0"/>
      <c r="AM3720" s="0"/>
      <c r="AN3720" s="0"/>
      <c r="AO3720" s="0"/>
      <c r="AP3720" s="0"/>
      <c r="AQ3720" s="0"/>
      <c r="AR3720" s="0"/>
      <c r="AS3720" s="0"/>
      <c r="AT3720" s="0"/>
      <c r="AU3720" s="0"/>
      <c r="AV3720" s="0"/>
      <c r="AW3720" s="0"/>
      <c r="AX3720" s="0"/>
      <c r="AY3720" s="0"/>
      <c r="AZ3720" s="0"/>
      <c r="BA3720" s="0"/>
      <c r="BB3720" s="0"/>
      <c r="BC3720" s="0"/>
      <c r="BD3720" s="0"/>
      <c r="BE3720" s="0"/>
      <c r="BF3720" s="0"/>
      <c r="BG3720" s="0"/>
      <c r="BH3720" s="0"/>
      <c r="BI3720" s="0"/>
      <c r="BJ3720" s="0"/>
      <c r="BK3720" s="0"/>
      <c r="BL3720" s="0"/>
      <c r="BM3720" s="0"/>
      <c r="BN3720" s="0"/>
      <c r="BO3720" s="0"/>
      <c r="BP3720" s="0"/>
      <c r="BQ3720" s="0"/>
      <c r="BR3720" s="0"/>
      <c r="BS3720" s="0"/>
      <c r="BT3720" s="0"/>
      <c r="BU3720" s="0"/>
      <c r="BV3720" s="0"/>
      <c r="BW3720" s="0"/>
      <c r="BX3720" s="0"/>
      <c r="BY3720" s="0"/>
      <c r="BZ3720" s="0"/>
      <c r="CA3720" s="0"/>
      <c r="CB3720" s="0"/>
      <c r="CC3720" s="0"/>
      <c r="CD3720" s="0"/>
      <c r="CE3720" s="0"/>
      <c r="CF3720" s="0"/>
      <c r="CG3720" s="0"/>
      <c r="CH3720" s="0"/>
      <c r="CI3720" s="0"/>
      <c r="CJ3720" s="0"/>
      <c r="CK3720" s="0"/>
      <c r="CL3720" s="0"/>
      <c r="CM3720" s="0"/>
      <c r="CN3720" s="0"/>
      <c r="CO3720" s="0"/>
      <c r="CP3720" s="0"/>
      <c r="CQ3720" s="0"/>
      <c r="CR3720" s="0"/>
      <c r="CS3720" s="0"/>
      <c r="CT3720" s="0"/>
      <c r="CU3720" s="0"/>
      <c r="CV3720" s="0"/>
      <c r="CW3720" s="0"/>
      <c r="CX3720" s="0"/>
      <c r="CY3720" s="0"/>
      <c r="CZ3720" s="0"/>
      <c r="DA3720" s="0"/>
      <c r="DB3720" s="0"/>
      <c r="DC3720" s="0"/>
      <c r="DD3720" s="0"/>
      <c r="DE3720" s="0"/>
      <c r="DF3720" s="0"/>
      <c r="DG3720" s="0"/>
      <c r="DH3720" s="0"/>
      <c r="DI3720" s="0"/>
      <c r="DJ3720" s="0"/>
      <c r="DK3720" s="0"/>
      <c r="DL3720" s="0"/>
      <c r="DM3720" s="0"/>
      <c r="DN3720" s="0"/>
      <c r="DO3720" s="0"/>
      <c r="DP3720" s="0"/>
      <c r="DQ3720" s="0"/>
      <c r="DR3720" s="0"/>
      <c r="DS3720" s="0"/>
      <c r="DT3720" s="0"/>
      <c r="DU3720" s="0"/>
      <c r="DV3720" s="0"/>
      <c r="DW3720" s="0"/>
      <c r="DX3720" s="0"/>
      <c r="DY3720" s="0"/>
      <c r="DZ3720" s="0"/>
      <c r="EA3720" s="0"/>
      <c r="EB3720" s="0"/>
      <c r="EC3720" s="0"/>
      <c r="ED3720" s="0"/>
      <c r="EE3720" s="0"/>
      <c r="EF3720" s="0"/>
      <c r="EG3720" s="0"/>
      <c r="EH3720" s="0"/>
      <c r="EI3720" s="0"/>
      <c r="EJ3720" s="0"/>
      <c r="EK3720" s="0"/>
      <c r="EL3720" s="0"/>
      <c r="EM3720" s="0"/>
      <c r="EN3720" s="0"/>
      <c r="EO3720" s="0"/>
      <c r="EP3720" s="0"/>
      <c r="EQ3720" s="0"/>
      <c r="ER3720" s="0"/>
      <c r="ES3720" s="0"/>
      <c r="ET3720" s="0"/>
      <c r="EU3720" s="0"/>
      <c r="EV3720" s="0"/>
      <c r="EW3720" s="0"/>
      <c r="EX3720" s="0"/>
      <c r="EY3720" s="0"/>
      <c r="EZ3720" s="0"/>
      <c r="FA3720" s="0"/>
      <c r="FB3720" s="0"/>
      <c r="FC3720" s="0"/>
      <c r="FD3720" s="0"/>
      <c r="FE3720" s="0"/>
      <c r="FF3720" s="0"/>
      <c r="FG3720" s="0"/>
      <c r="FH3720" s="0"/>
      <c r="FI3720" s="0"/>
      <c r="FJ3720" s="0"/>
      <c r="FK3720" s="0"/>
      <c r="FL3720" s="0"/>
      <c r="FM3720" s="0"/>
      <c r="FN3720" s="0"/>
      <c r="FO3720" s="0"/>
      <c r="FP3720" s="0"/>
      <c r="FQ3720" s="0"/>
      <c r="FR3720" s="0"/>
      <c r="FS3720" s="0"/>
      <c r="FT3720" s="0"/>
      <c r="FU3720" s="0"/>
      <c r="FV3720" s="0"/>
      <c r="FW3720" s="0"/>
      <c r="FX3720" s="0"/>
      <c r="FY3720" s="0"/>
      <c r="FZ3720" s="0"/>
      <c r="GA3720" s="0"/>
      <c r="GB3720" s="0"/>
      <c r="GC3720" s="0"/>
      <c r="GD3720" s="0"/>
      <c r="GE3720" s="0"/>
      <c r="GF3720" s="0"/>
      <c r="GG3720" s="0"/>
      <c r="GH3720" s="0"/>
      <c r="GI3720" s="0"/>
      <c r="GJ3720" s="0"/>
      <c r="GK3720" s="0"/>
      <c r="GL3720" s="0"/>
      <c r="GM3720" s="0"/>
      <c r="GN3720" s="0"/>
      <c r="GO3720" s="0"/>
      <c r="GP3720" s="0"/>
      <c r="GQ3720" s="0"/>
      <c r="GR3720" s="0"/>
      <c r="GS3720" s="0"/>
      <c r="GT3720" s="0"/>
      <c r="GU3720" s="0"/>
      <c r="GV3720" s="0"/>
      <c r="GW3720" s="0"/>
      <c r="GX3720" s="0"/>
      <c r="GY3720" s="0"/>
      <c r="GZ3720" s="0"/>
      <c r="HA3720" s="0"/>
      <c r="HB3720" s="0"/>
      <c r="HC3720" s="0"/>
      <c r="HD3720" s="0"/>
      <c r="HE3720" s="0"/>
      <c r="HF3720" s="0"/>
      <c r="HG3720" s="0"/>
      <c r="HH3720" s="0"/>
      <c r="HI3720" s="0"/>
      <c r="HJ3720" s="0"/>
      <c r="HK3720" s="0"/>
      <c r="HL3720" s="0"/>
      <c r="HM3720" s="0"/>
      <c r="HN3720" s="0"/>
      <c r="HO3720" s="0"/>
      <c r="HP3720" s="0"/>
      <c r="HQ3720" s="0"/>
      <c r="HR3720" s="0"/>
      <c r="HS3720" s="0"/>
      <c r="HT3720" s="0"/>
      <c r="HU3720" s="0"/>
      <c r="HV3720" s="0"/>
      <c r="HW3720" s="0"/>
      <c r="HX3720" s="0"/>
      <c r="HY3720" s="0"/>
      <c r="HZ3720" s="0"/>
      <c r="IA3720" s="0"/>
      <c r="IB3720" s="0"/>
      <c r="IC3720" s="0"/>
      <c r="ID3720" s="0"/>
      <c r="IE3720" s="0"/>
      <c r="IF3720" s="0"/>
      <c r="IG3720" s="0"/>
      <c r="IH3720" s="0"/>
      <c r="II3720" s="0"/>
      <c r="IJ3720" s="0"/>
      <c r="IK3720" s="0"/>
      <c r="IL3720" s="0"/>
      <c r="IM3720" s="0"/>
      <c r="IN3720" s="0"/>
      <c r="IO3720" s="0"/>
      <c r="IP3720" s="0"/>
      <c r="IQ3720" s="0"/>
      <c r="IR3720" s="0"/>
      <c r="IS3720" s="0"/>
      <c r="IT3720" s="0"/>
      <c r="IU3720" s="0"/>
      <c r="IV3720" s="0"/>
      <c r="IW3720" s="0"/>
      <c r="IX3720" s="0"/>
      <c r="IY3720" s="0"/>
      <c r="IZ3720" s="0"/>
      <c r="AMH3720" s="13"/>
    </row>
    <row r="3721" customFormat="false" ht="13.8" hidden="false" customHeight="false" outlineLevel="0" collapsed="false">
      <c r="A3721" s="16" t="n">
        <v>40708039</v>
      </c>
      <c r="B3721" s="17" t="s">
        <v>3751</v>
      </c>
      <c r="C3721" s="18"/>
      <c r="D3721" s="18"/>
      <c r="E3721" s="16" t="s">
        <v>17</v>
      </c>
      <c r="F3721" s="19" t="n">
        <f aca="false">IF(C3721="",VLOOKUP(E3721,'PORTE E UCO'!$A$5:$D$46,4,0),VLOOKUP(E3721,'PORTE E UCO'!$A$5:$D$46,4,0)*C3721)</f>
        <v>150.60084</v>
      </c>
      <c r="G3721" s="20" t="n">
        <v>19.956</v>
      </c>
      <c r="H3721" s="21" t="n">
        <f aca="false">G3721*$R$2</f>
        <v>392.607000192</v>
      </c>
      <c r="I3721" s="16" t="n">
        <v>0</v>
      </c>
      <c r="J3721" s="22" t="str">
        <f aca="false">IF(I3721&gt;=1,F3721*$J$2,"")</f>
        <v/>
      </c>
      <c r="K3721" s="22" t="str">
        <f aca="false">IF(I3721&gt;=2,F3721*$K$2,"")</f>
        <v/>
      </c>
      <c r="L3721" s="22" t="str">
        <f aca="false">IF(I3721&gt;=3,F3721*$L$2,"")</f>
        <v/>
      </c>
      <c r="M3721" s="22" t="str">
        <f aca="false">IF(I3721&gt;=4,F3721*$M$2,"")</f>
        <v/>
      </c>
      <c r="N3721" s="16" t="n">
        <v>0</v>
      </c>
      <c r="O3721" s="16" t="n">
        <v>0</v>
      </c>
      <c r="P3721" s="23" t="n">
        <v>0</v>
      </c>
      <c r="Q3721" s="64" t="n">
        <f aca="false">P3721*($Q$2)</f>
        <v>0</v>
      </c>
      <c r="R3721" s="38"/>
      <c r="S3721" s="25" t="n">
        <f aca="false">SUM(F3721,H3721,J3721,K3721,L3721,M3721)</f>
        <v>543.207840192</v>
      </c>
      <c r="T3721" s="25" t="n">
        <f aca="false">SUM(F3721,H3721,J3721,K3721,L3721,M3721,Q3721)</f>
        <v>543.207840192</v>
      </c>
      <c r="U3721" s="0"/>
      <c r="V3721" s="0"/>
      <c r="W3721" s="0"/>
      <c r="X3721" s="0"/>
      <c r="Y3721" s="0"/>
      <c r="Z3721" s="0"/>
      <c r="AA3721" s="0"/>
      <c r="AB3721" s="0"/>
      <c r="AC3721" s="0"/>
      <c r="AD3721" s="0"/>
      <c r="AE3721" s="0"/>
      <c r="AF3721" s="0"/>
      <c r="AG3721" s="0"/>
      <c r="AH3721" s="0"/>
      <c r="AI3721" s="0"/>
      <c r="AJ3721" s="0"/>
      <c r="AK3721" s="0"/>
      <c r="AL3721" s="0"/>
      <c r="AM3721" s="0"/>
      <c r="AN3721" s="0"/>
      <c r="AO3721" s="0"/>
      <c r="AP3721" s="0"/>
      <c r="AQ3721" s="0"/>
      <c r="AR3721" s="0"/>
      <c r="AS3721" s="0"/>
      <c r="AT3721" s="0"/>
      <c r="AU3721" s="0"/>
      <c r="AV3721" s="0"/>
      <c r="AW3721" s="0"/>
      <c r="AX3721" s="0"/>
      <c r="AY3721" s="0"/>
      <c r="AZ3721" s="0"/>
      <c r="BA3721" s="0"/>
      <c r="BB3721" s="0"/>
      <c r="BC3721" s="0"/>
      <c r="BD3721" s="0"/>
      <c r="BE3721" s="0"/>
      <c r="BF3721" s="0"/>
      <c r="BG3721" s="0"/>
      <c r="BH3721" s="0"/>
      <c r="BI3721" s="0"/>
      <c r="BJ3721" s="0"/>
      <c r="BK3721" s="0"/>
      <c r="BL3721" s="0"/>
      <c r="BM3721" s="0"/>
      <c r="BN3721" s="0"/>
      <c r="BO3721" s="0"/>
      <c r="BP3721" s="0"/>
      <c r="BQ3721" s="0"/>
      <c r="BR3721" s="0"/>
      <c r="BS3721" s="0"/>
      <c r="BT3721" s="0"/>
      <c r="BU3721" s="0"/>
      <c r="BV3721" s="0"/>
      <c r="BW3721" s="0"/>
      <c r="BX3721" s="0"/>
      <c r="BY3721" s="0"/>
      <c r="BZ3721" s="0"/>
      <c r="CA3721" s="0"/>
      <c r="CB3721" s="0"/>
      <c r="CC3721" s="0"/>
      <c r="CD3721" s="0"/>
      <c r="CE3721" s="0"/>
      <c r="CF3721" s="0"/>
      <c r="CG3721" s="0"/>
      <c r="CH3721" s="0"/>
      <c r="CI3721" s="0"/>
      <c r="CJ3721" s="0"/>
      <c r="CK3721" s="0"/>
      <c r="CL3721" s="0"/>
      <c r="CM3721" s="0"/>
      <c r="CN3721" s="0"/>
      <c r="CO3721" s="0"/>
      <c r="CP3721" s="0"/>
      <c r="CQ3721" s="0"/>
      <c r="CR3721" s="0"/>
      <c r="CS3721" s="0"/>
      <c r="CT3721" s="0"/>
      <c r="CU3721" s="0"/>
      <c r="CV3721" s="0"/>
      <c r="CW3721" s="0"/>
      <c r="CX3721" s="0"/>
      <c r="CY3721" s="0"/>
      <c r="CZ3721" s="0"/>
      <c r="DA3721" s="0"/>
      <c r="DB3721" s="0"/>
      <c r="DC3721" s="0"/>
      <c r="DD3721" s="0"/>
      <c r="DE3721" s="0"/>
      <c r="DF3721" s="0"/>
      <c r="DG3721" s="0"/>
      <c r="DH3721" s="0"/>
      <c r="DI3721" s="0"/>
      <c r="DJ3721" s="0"/>
      <c r="DK3721" s="0"/>
      <c r="DL3721" s="0"/>
      <c r="DM3721" s="0"/>
      <c r="DN3721" s="0"/>
      <c r="DO3721" s="0"/>
      <c r="DP3721" s="0"/>
      <c r="DQ3721" s="0"/>
      <c r="DR3721" s="0"/>
      <c r="DS3721" s="0"/>
      <c r="DT3721" s="0"/>
      <c r="DU3721" s="0"/>
      <c r="DV3721" s="0"/>
      <c r="DW3721" s="0"/>
      <c r="DX3721" s="0"/>
      <c r="DY3721" s="0"/>
      <c r="DZ3721" s="0"/>
      <c r="EA3721" s="0"/>
      <c r="EB3721" s="0"/>
      <c r="EC3721" s="0"/>
      <c r="ED3721" s="0"/>
      <c r="EE3721" s="0"/>
      <c r="EF3721" s="0"/>
      <c r="EG3721" s="0"/>
      <c r="EH3721" s="0"/>
      <c r="EI3721" s="0"/>
      <c r="EJ3721" s="0"/>
      <c r="EK3721" s="0"/>
      <c r="EL3721" s="0"/>
      <c r="EM3721" s="0"/>
      <c r="EN3721" s="0"/>
      <c r="EO3721" s="0"/>
      <c r="EP3721" s="0"/>
      <c r="EQ3721" s="0"/>
      <c r="ER3721" s="0"/>
      <c r="ES3721" s="0"/>
      <c r="ET3721" s="0"/>
      <c r="EU3721" s="0"/>
      <c r="EV3721" s="0"/>
      <c r="EW3721" s="0"/>
      <c r="EX3721" s="0"/>
      <c r="EY3721" s="0"/>
      <c r="EZ3721" s="0"/>
      <c r="FA3721" s="0"/>
      <c r="FB3721" s="0"/>
      <c r="FC3721" s="0"/>
      <c r="FD3721" s="0"/>
      <c r="FE3721" s="0"/>
      <c r="FF3721" s="0"/>
      <c r="FG3721" s="0"/>
      <c r="FH3721" s="0"/>
      <c r="FI3721" s="0"/>
      <c r="FJ3721" s="0"/>
      <c r="FK3721" s="0"/>
      <c r="FL3721" s="0"/>
      <c r="FM3721" s="0"/>
      <c r="FN3721" s="0"/>
      <c r="FO3721" s="0"/>
      <c r="FP3721" s="0"/>
      <c r="FQ3721" s="0"/>
      <c r="FR3721" s="0"/>
      <c r="FS3721" s="0"/>
      <c r="FT3721" s="0"/>
      <c r="FU3721" s="0"/>
      <c r="FV3721" s="0"/>
      <c r="FW3721" s="0"/>
      <c r="FX3721" s="0"/>
      <c r="FY3721" s="0"/>
      <c r="FZ3721" s="0"/>
      <c r="GA3721" s="0"/>
      <c r="GB3721" s="0"/>
      <c r="GC3721" s="0"/>
      <c r="GD3721" s="0"/>
      <c r="GE3721" s="0"/>
      <c r="GF3721" s="0"/>
      <c r="GG3721" s="0"/>
      <c r="GH3721" s="0"/>
      <c r="GI3721" s="0"/>
      <c r="GJ3721" s="0"/>
      <c r="GK3721" s="0"/>
      <c r="GL3721" s="0"/>
      <c r="GM3721" s="0"/>
      <c r="GN3721" s="0"/>
      <c r="GO3721" s="0"/>
      <c r="GP3721" s="0"/>
      <c r="GQ3721" s="0"/>
      <c r="GR3721" s="0"/>
      <c r="GS3721" s="0"/>
      <c r="GT3721" s="0"/>
      <c r="GU3721" s="0"/>
      <c r="GV3721" s="0"/>
      <c r="GW3721" s="0"/>
      <c r="GX3721" s="0"/>
      <c r="GY3721" s="0"/>
      <c r="GZ3721" s="0"/>
      <c r="HA3721" s="0"/>
      <c r="HB3721" s="0"/>
      <c r="HC3721" s="0"/>
      <c r="HD3721" s="0"/>
      <c r="HE3721" s="0"/>
      <c r="HF3721" s="0"/>
      <c r="HG3721" s="0"/>
      <c r="HH3721" s="0"/>
      <c r="HI3721" s="0"/>
      <c r="HJ3721" s="0"/>
      <c r="HK3721" s="0"/>
      <c r="HL3721" s="0"/>
      <c r="HM3721" s="0"/>
      <c r="HN3721" s="0"/>
      <c r="HO3721" s="0"/>
      <c r="HP3721" s="0"/>
      <c r="HQ3721" s="0"/>
      <c r="HR3721" s="0"/>
      <c r="HS3721" s="0"/>
      <c r="HT3721" s="0"/>
      <c r="HU3721" s="0"/>
      <c r="HV3721" s="0"/>
      <c r="HW3721" s="0"/>
      <c r="HX3721" s="0"/>
      <c r="HY3721" s="0"/>
      <c r="HZ3721" s="0"/>
      <c r="IA3721" s="0"/>
      <c r="IB3721" s="0"/>
      <c r="IC3721" s="0"/>
      <c r="ID3721" s="0"/>
      <c r="IE3721" s="0"/>
      <c r="IF3721" s="0"/>
      <c r="IG3721" s="0"/>
      <c r="IH3721" s="0"/>
      <c r="II3721" s="0"/>
      <c r="IJ3721" s="0"/>
      <c r="IK3721" s="0"/>
      <c r="IL3721" s="0"/>
      <c r="IM3721" s="0"/>
      <c r="IN3721" s="0"/>
      <c r="IO3721" s="0"/>
      <c r="IP3721" s="0"/>
      <c r="IQ3721" s="0"/>
      <c r="IR3721" s="0"/>
      <c r="IS3721" s="0"/>
      <c r="IT3721" s="0"/>
      <c r="IU3721" s="0"/>
      <c r="IV3721" s="0"/>
      <c r="IW3721" s="0"/>
      <c r="IX3721" s="0"/>
      <c r="IY3721" s="0"/>
      <c r="IZ3721" s="0"/>
      <c r="AMH3721" s="13"/>
    </row>
    <row r="3722" customFormat="false" ht="13.8" hidden="false" customHeight="false" outlineLevel="0" collapsed="false">
      <c r="A3722" s="27" t="n">
        <v>40708047</v>
      </c>
      <c r="B3722" s="28" t="s">
        <v>3752</v>
      </c>
      <c r="C3722" s="29"/>
      <c r="D3722" s="29"/>
      <c r="E3722" s="27" t="s">
        <v>17</v>
      </c>
      <c r="F3722" s="19" t="n">
        <f aca="false">IF(C3722="",VLOOKUP(E3722,'PORTE E UCO'!$A$5:$D$46,4,0),VLOOKUP(E3722,'PORTE E UCO'!$A$5:$D$46,4,0)*C3722)</f>
        <v>150.60084</v>
      </c>
      <c r="G3722" s="30" t="n">
        <v>26.423</v>
      </c>
      <c r="H3722" s="21" t="n">
        <f aca="false">G3722*$R$2</f>
        <v>519.836378336</v>
      </c>
      <c r="I3722" s="27" t="n">
        <v>0</v>
      </c>
      <c r="J3722" s="22" t="str">
        <f aca="false">IF(I3722&gt;=1,F3722*$J$2,"")</f>
        <v/>
      </c>
      <c r="K3722" s="22" t="str">
        <f aca="false">IF(I3722&gt;=2,F3722*$K$2,"")</f>
        <v/>
      </c>
      <c r="L3722" s="22" t="str">
        <f aca="false">IF(I3722&gt;=3,F3722*$L$2,"")</f>
        <v/>
      </c>
      <c r="M3722" s="22" t="str">
        <f aca="false">IF(I3722&gt;=4,F3722*$M$2,"")</f>
        <v/>
      </c>
      <c r="N3722" s="27" t="n">
        <v>0</v>
      </c>
      <c r="O3722" s="27" t="n">
        <v>0</v>
      </c>
      <c r="P3722" s="31" t="n">
        <v>0.95</v>
      </c>
      <c r="Q3722" s="64" t="n">
        <f aca="false">P3722*($Q$2)</f>
        <v>25.669</v>
      </c>
      <c r="R3722" s="38"/>
      <c r="S3722" s="25" t="n">
        <f aca="false">SUM(F3722,H3722,J3722,K3722,L3722,M3722)</f>
        <v>670.437218336</v>
      </c>
      <c r="T3722" s="25" t="n">
        <f aca="false">SUM(F3722,H3722,J3722,K3722,L3722,M3722,Q3722)</f>
        <v>696.106218336</v>
      </c>
      <c r="U3722" s="0"/>
      <c r="V3722" s="0"/>
      <c r="W3722" s="0"/>
      <c r="X3722" s="0"/>
      <c r="Y3722" s="0"/>
      <c r="Z3722" s="0"/>
      <c r="AA3722" s="0"/>
      <c r="AB3722" s="0"/>
      <c r="AC3722" s="0"/>
      <c r="AD3722" s="0"/>
      <c r="AE3722" s="0"/>
      <c r="AF3722" s="0"/>
      <c r="AG3722" s="0"/>
      <c r="AH3722" s="0"/>
      <c r="AI3722" s="0"/>
      <c r="AJ3722" s="0"/>
      <c r="AK3722" s="0"/>
      <c r="AL3722" s="0"/>
      <c r="AM3722" s="0"/>
      <c r="AN3722" s="0"/>
      <c r="AO3722" s="0"/>
      <c r="AP3722" s="0"/>
      <c r="AQ3722" s="0"/>
      <c r="AR3722" s="0"/>
      <c r="AS3722" s="0"/>
      <c r="AT3722" s="0"/>
      <c r="AU3722" s="0"/>
      <c r="AV3722" s="0"/>
      <c r="AW3722" s="0"/>
      <c r="AX3722" s="0"/>
      <c r="AY3722" s="0"/>
      <c r="AZ3722" s="0"/>
      <c r="BA3722" s="0"/>
      <c r="BB3722" s="0"/>
      <c r="BC3722" s="0"/>
      <c r="BD3722" s="0"/>
      <c r="BE3722" s="0"/>
      <c r="BF3722" s="0"/>
      <c r="BG3722" s="0"/>
      <c r="BH3722" s="0"/>
      <c r="BI3722" s="0"/>
      <c r="BJ3722" s="0"/>
      <c r="BK3722" s="0"/>
      <c r="BL3722" s="0"/>
      <c r="BM3722" s="0"/>
      <c r="BN3722" s="0"/>
      <c r="BO3722" s="0"/>
      <c r="BP3722" s="0"/>
      <c r="BQ3722" s="0"/>
      <c r="BR3722" s="0"/>
      <c r="BS3722" s="0"/>
      <c r="BT3722" s="0"/>
      <c r="BU3722" s="0"/>
      <c r="BV3722" s="0"/>
      <c r="BW3722" s="0"/>
      <c r="BX3722" s="0"/>
      <c r="BY3722" s="0"/>
      <c r="BZ3722" s="0"/>
      <c r="CA3722" s="0"/>
      <c r="CB3722" s="0"/>
      <c r="CC3722" s="0"/>
      <c r="CD3722" s="0"/>
      <c r="CE3722" s="0"/>
      <c r="CF3722" s="0"/>
      <c r="CG3722" s="0"/>
      <c r="CH3722" s="0"/>
      <c r="CI3722" s="0"/>
      <c r="CJ3722" s="0"/>
      <c r="CK3722" s="0"/>
      <c r="CL3722" s="0"/>
      <c r="CM3722" s="0"/>
      <c r="CN3722" s="0"/>
      <c r="CO3722" s="0"/>
      <c r="CP3722" s="0"/>
      <c r="CQ3722" s="0"/>
      <c r="CR3722" s="0"/>
      <c r="CS3722" s="0"/>
      <c r="CT3722" s="0"/>
      <c r="CU3722" s="0"/>
      <c r="CV3722" s="0"/>
      <c r="CW3722" s="0"/>
      <c r="CX3722" s="0"/>
      <c r="CY3722" s="0"/>
      <c r="CZ3722" s="0"/>
      <c r="DA3722" s="0"/>
      <c r="DB3722" s="0"/>
      <c r="DC3722" s="0"/>
      <c r="DD3722" s="0"/>
      <c r="DE3722" s="0"/>
      <c r="DF3722" s="0"/>
      <c r="DG3722" s="0"/>
      <c r="DH3722" s="0"/>
      <c r="DI3722" s="0"/>
      <c r="DJ3722" s="0"/>
      <c r="DK3722" s="0"/>
      <c r="DL3722" s="0"/>
      <c r="DM3722" s="0"/>
      <c r="DN3722" s="0"/>
      <c r="DO3722" s="0"/>
      <c r="DP3722" s="0"/>
      <c r="DQ3722" s="0"/>
      <c r="DR3722" s="0"/>
      <c r="DS3722" s="0"/>
      <c r="DT3722" s="0"/>
      <c r="DU3722" s="0"/>
      <c r="DV3722" s="0"/>
      <c r="DW3722" s="0"/>
      <c r="DX3722" s="0"/>
      <c r="DY3722" s="0"/>
      <c r="DZ3722" s="0"/>
      <c r="EA3722" s="0"/>
      <c r="EB3722" s="0"/>
      <c r="EC3722" s="0"/>
      <c r="ED3722" s="0"/>
      <c r="EE3722" s="0"/>
      <c r="EF3722" s="0"/>
      <c r="EG3722" s="0"/>
      <c r="EH3722" s="0"/>
      <c r="EI3722" s="0"/>
      <c r="EJ3722" s="0"/>
      <c r="EK3722" s="0"/>
      <c r="EL3722" s="0"/>
      <c r="EM3722" s="0"/>
      <c r="EN3722" s="0"/>
      <c r="EO3722" s="0"/>
      <c r="EP3722" s="0"/>
      <c r="EQ3722" s="0"/>
      <c r="ER3722" s="0"/>
      <c r="ES3722" s="0"/>
      <c r="ET3722" s="0"/>
      <c r="EU3722" s="0"/>
      <c r="EV3722" s="0"/>
      <c r="EW3722" s="0"/>
      <c r="EX3722" s="0"/>
      <c r="EY3722" s="0"/>
      <c r="EZ3722" s="0"/>
      <c r="FA3722" s="0"/>
      <c r="FB3722" s="0"/>
      <c r="FC3722" s="0"/>
      <c r="FD3722" s="0"/>
      <c r="FE3722" s="0"/>
      <c r="FF3722" s="0"/>
      <c r="FG3722" s="0"/>
      <c r="FH3722" s="0"/>
      <c r="FI3722" s="0"/>
      <c r="FJ3722" s="0"/>
      <c r="FK3722" s="0"/>
      <c r="FL3722" s="0"/>
      <c r="FM3722" s="0"/>
      <c r="FN3722" s="0"/>
      <c r="FO3722" s="0"/>
      <c r="FP3722" s="0"/>
      <c r="FQ3722" s="0"/>
      <c r="FR3722" s="0"/>
      <c r="FS3722" s="0"/>
      <c r="FT3722" s="0"/>
      <c r="FU3722" s="0"/>
      <c r="FV3722" s="0"/>
      <c r="FW3722" s="0"/>
      <c r="FX3722" s="0"/>
      <c r="FY3722" s="0"/>
      <c r="FZ3722" s="0"/>
      <c r="GA3722" s="0"/>
      <c r="GB3722" s="0"/>
      <c r="GC3722" s="0"/>
      <c r="GD3722" s="0"/>
      <c r="GE3722" s="0"/>
      <c r="GF3722" s="0"/>
      <c r="GG3722" s="0"/>
      <c r="GH3722" s="0"/>
      <c r="GI3722" s="0"/>
      <c r="GJ3722" s="0"/>
      <c r="GK3722" s="0"/>
      <c r="GL3722" s="0"/>
      <c r="GM3722" s="0"/>
      <c r="GN3722" s="0"/>
      <c r="GO3722" s="0"/>
      <c r="GP3722" s="0"/>
      <c r="GQ3722" s="0"/>
      <c r="GR3722" s="0"/>
      <c r="GS3722" s="0"/>
      <c r="GT3722" s="0"/>
      <c r="GU3722" s="0"/>
      <c r="GV3722" s="0"/>
      <c r="GW3722" s="0"/>
      <c r="GX3722" s="0"/>
      <c r="GY3722" s="0"/>
      <c r="GZ3722" s="0"/>
      <c r="HA3722" s="0"/>
      <c r="HB3722" s="0"/>
      <c r="HC3722" s="0"/>
      <c r="HD3722" s="0"/>
      <c r="HE3722" s="0"/>
      <c r="HF3722" s="0"/>
      <c r="HG3722" s="0"/>
      <c r="HH3722" s="0"/>
      <c r="HI3722" s="0"/>
      <c r="HJ3722" s="0"/>
      <c r="HK3722" s="0"/>
      <c r="HL3722" s="0"/>
      <c r="HM3722" s="0"/>
      <c r="HN3722" s="0"/>
      <c r="HO3722" s="0"/>
      <c r="HP3722" s="0"/>
      <c r="HQ3722" s="0"/>
      <c r="HR3722" s="0"/>
      <c r="HS3722" s="0"/>
      <c r="HT3722" s="0"/>
      <c r="HU3722" s="0"/>
      <c r="HV3722" s="0"/>
      <c r="HW3722" s="0"/>
      <c r="HX3722" s="0"/>
      <c r="HY3722" s="0"/>
      <c r="HZ3722" s="0"/>
      <c r="IA3722" s="0"/>
      <c r="IB3722" s="0"/>
      <c r="IC3722" s="0"/>
      <c r="ID3722" s="0"/>
      <c r="IE3722" s="0"/>
      <c r="IF3722" s="0"/>
      <c r="IG3722" s="0"/>
      <c r="IH3722" s="0"/>
      <c r="II3722" s="0"/>
      <c r="IJ3722" s="0"/>
      <c r="IK3722" s="0"/>
      <c r="IL3722" s="0"/>
      <c r="IM3722" s="0"/>
      <c r="IN3722" s="0"/>
      <c r="IO3722" s="0"/>
      <c r="IP3722" s="0"/>
      <c r="IQ3722" s="0"/>
      <c r="IR3722" s="0"/>
      <c r="IS3722" s="0"/>
      <c r="IT3722" s="0"/>
      <c r="IU3722" s="0"/>
      <c r="IV3722" s="0"/>
      <c r="IW3722" s="0"/>
      <c r="IX3722" s="0"/>
      <c r="IY3722" s="0"/>
      <c r="IZ3722" s="0"/>
      <c r="AMH3722" s="13"/>
    </row>
    <row r="3723" customFormat="false" ht="13.8" hidden="false" customHeight="false" outlineLevel="0" collapsed="false">
      <c r="A3723" s="16" t="n">
        <v>40708055</v>
      </c>
      <c r="B3723" s="17" t="s">
        <v>3753</v>
      </c>
      <c r="C3723" s="18"/>
      <c r="D3723" s="18"/>
      <c r="E3723" s="16" t="s">
        <v>22</v>
      </c>
      <c r="F3723" s="19" t="n">
        <f aca="false">IF(C3723="",VLOOKUP(E3723,'PORTE E UCO'!$A$5:$D$46,4,0),VLOOKUP(E3723,'PORTE E UCO'!$A$5:$D$46,4,0)*C3723)</f>
        <v>220.434104</v>
      </c>
      <c r="G3723" s="20" t="n">
        <v>53.016</v>
      </c>
      <c r="H3723" s="21" t="n">
        <f aca="false">G3723*$R$2</f>
        <v>1043.017274112</v>
      </c>
      <c r="I3723" s="16" t="n">
        <v>0</v>
      </c>
      <c r="J3723" s="22" t="str">
        <f aca="false">IF(I3723&gt;=1,F3723*$J$2,"")</f>
        <v/>
      </c>
      <c r="K3723" s="22" t="str">
        <f aca="false">IF(I3723&gt;=2,F3723*$K$2,"")</f>
        <v/>
      </c>
      <c r="L3723" s="22" t="str">
        <f aca="false">IF(I3723&gt;=3,F3723*$L$2,"")</f>
        <v/>
      </c>
      <c r="M3723" s="22" t="str">
        <f aca="false">IF(I3723&gt;=4,F3723*$M$2,"")</f>
        <v/>
      </c>
      <c r="N3723" s="16" t="n">
        <v>0</v>
      </c>
      <c r="O3723" s="16" t="n">
        <v>0</v>
      </c>
      <c r="P3723" s="23" t="n">
        <v>0.95</v>
      </c>
      <c r="Q3723" s="64" t="n">
        <f aca="false">P3723*($Q$2)</f>
        <v>25.669</v>
      </c>
      <c r="R3723" s="38"/>
      <c r="S3723" s="25" t="n">
        <f aca="false">SUM(F3723,H3723,J3723,K3723,L3723,M3723)</f>
        <v>1263.451378112</v>
      </c>
      <c r="T3723" s="25" t="n">
        <f aca="false">SUM(F3723,H3723,J3723,K3723,L3723,M3723,Q3723)</f>
        <v>1289.120378112</v>
      </c>
      <c r="U3723" s="0"/>
      <c r="V3723" s="0"/>
      <c r="W3723" s="0"/>
      <c r="X3723" s="0"/>
      <c r="Y3723" s="0"/>
      <c r="Z3723" s="0"/>
      <c r="AA3723" s="0"/>
      <c r="AB3723" s="0"/>
      <c r="AC3723" s="0"/>
      <c r="AD3723" s="0"/>
      <c r="AE3723" s="0"/>
      <c r="AF3723" s="0"/>
      <c r="AG3723" s="0"/>
      <c r="AH3723" s="0"/>
      <c r="AI3723" s="0"/>
      <c r="AJ3723" s="0"/>
      <c r="AK3723" s="0"/>
      <c r="AL3723" s="0"/>
      <c r="AM3723" s="0"/>
      <c r="AN3723" s="0"/>
      <c r="AO3723" s="0"/>
      <c r="AP3723" s="0"/>
      <c r="AQ3723" s="0"/>
      <c r="AR3723" s="0"/>
      <c r="AS3723" s="0"/>
      <c r="AT3723" s="0"/>
      <c r="AU3723" s="0"/>
      <c r="AV3723" s="0"/>
      <c r="AW3723" s="0"/>
      <c r="AX3723" s="0"/>
      <c r="AY3723" s="0"/>
      <c r="AZ3723" s="0"/>
      <c r="BA3723" s="0"/>
      <c r="BB3723" s="0"/>
      <c r="BC3723" s="0"/>
      <c r="BD3723" s="0"/>
      <c r="BE3723" s="0"/>
      <c r="BF3723" s="0"/>
      <c r="BG3723" s="0"/>
      <c r="BH3723" s="0"/>
      <c r="BI3723" s="0"/>
      <c r="BJ3723" s="0"/>
      <c r="BK3723" s="0"/>
      <c r="BL3723" s="0"/>
      <c r="BM3723" s="0"/>
      <c r="BN3723" s="0"/>
      <c r="BO3723" s="0"/>
      <c r="BP3723" s="0"/>
      <c r="BQ3723" s="0"/>
      <c r="BR3723" s="0"/>
      <c r="BS3723" s="0"/>
      <c r="BT3723" s="0"/>
      <c r="BU3723" s="0"/>
      <c r="BV3723" s="0"/>
      <c r="BW3723" s="0"/>
      <c r="BX3723" s="0"/>
      <c r="BY3723" s="0"/>
      <c r="BZ3723" s="0"/>
      <c r="CA3723" s="0"/>
      <c r="CB3723" s="0"/>
      <c r="CC3723" s="0"/>
      <c r="CD3723" s="0"/>
      <c r="CE3723" s="0"/>
      <c r="CF3723" s="0"/>
      <c r="CG3723" s="0"/>
      <c r="CH3723" s="0"/>
      <c r="CI3723" s="0"/>
      <c r="CJ3723" s="0"/>
      <c r="CK3723" s="0"/>
      <c r="CL3723" s="0"/>
      <c r="CM3723" s="0"/>
      <c r="CN3723" s="0"/>
      <c r="CO3723" s="0"/>
      <c r="CP3723" s="0"/>
      <c r="CQ3723" s="0"/>
      <c r="CR3723" s="0"/>
      <c r="CS3723" s="0"/>
      <c r="CT3723" s="0"/>
      <c r="CU3723" s="0"/>
      <c r="CV3723" s="0"/>
      <c r="CW3723" s="0"/>
      <c r="CX3723" s="0"/>
      <c r="CY3723" s="0"/>
      <c r="CZ3723" s="0"/>
      <c r="DA3723" s="0"/>
      <c r="DB3723" s="0"/>
      <c r="DC3723" s="0"/>
      <c r="DD3723" s="0"/>
      <c r="DE3723" s="0"/>
      <c r="DF3723" s="0"/>
      <c r="DG3723" s="0"/>
      <c r="DH3723" s="0"/>
      <c r="DI3723" s="0"/>
      <c r="DJ3723" s="0"/>
      <c r="DK3723" s="0"/>
      <c r="DL3723" s="0"/>
      <c r="DM3723" s="0"/>
      <c r="DN3723" s="0"/>
      <c r="DO3723" s="0"/>
      <c r="DP3723" s="0"/>
      <c r="DQ3723" s="0"/>
      <c r="DR3723" s="0"/>
      <c r="DS3723" s="0"/>
      <c r="DT3723" s="0"/>
      <c r="DU3723" s="0"/>
      <c r="DV3723" s="0"/>
      <c r="DW3723" s="0"/>
      <c r="DX3723" s="0"/>
      <c r="DY3723" s="0"/>
      <c r="DZ3723" s="0"/>
      <c r="EA3723" s="0"/>
      <c r="EB3723" s="0"/>
      <c r="EC3723" s="0"/>
      <c r="ED3723" s="0"/>
      <c r="EE3723" s="0"/>
      <c r="EF3723" s="0"/>
      <c r="EG3723" s="0"/>
      <c r="EH3723" s="0"/>
      <c r="EI3723" s="0"/>
      <c r="EJ3723" s="0"/>
      <c r="EK3723" s="0"/>
      <c r="EL3723" s="0"/>
      <c r="EM3723" s="0"/>
      <c r="EN3723" s="0"/>
      <c r="EO3723" s="0"/>
      <c r="EP3723" s="0"/>
      <c r="EQ3723" s="0"/>
      <c r="ER3723" s="0"/>
      <c r="ES3723" s="0"/>
      <c r="ET3723" s="0"/>
      <c r="EU3723" s="0"/>
      <c r="EV3723" s="0"/>
      <c r="EW3723" s="0"/>
      <c r="EX3723" s="0"/>
      <c r="EY3723" s="0"/>
      <c r="EZ3723" s="0"/>
      <c r="FA3723" s="0"/>
      <c r="FB3723" s="0"/>
      <c r="FC3723" s="0"/>
      <c r="FD3723" s="0"/>
      <c r="FE3723" s="0"/>
      <c r="FF3723" s="0"/>
      <c r="FG3723" s="0"/>
      <c r="FH3723" s="0"/>
      <c r="FI3723" s="0"/>
      <c r="FJ3723" s="0"/>
      <c r="FK3723" s="0"/>
      <c r="FL3723" s="0"/>
      <c r="FM3723" s="0"/>
      <c r="FN3723" s="0"/>
      <c r="FO3723" s="0"/>
      <c r="FP3723" s="0"/>
      <c r="FQ3723" s="0"/>
      <c r="FR3723" s="0"/>
      <c r="FS3723" s="0"/>
      <c r="FT3723" s="0"/>
      <c r="FU3723" s="0"/>
      <c r="FV3723" s="0"/>
      <c r="FW3723" s="0"/>
      <c r="FX3723" s="0"/>
      <c r="FY3723" s="0"/>
      <c r="FZ3723" s="0"/>
      <c r="GA3723" s="0"/>
      <c r="GB3723" s="0"/>
      <c r="GC3723" s="0"/>
      <c r="GD3723" s="0"/>
      <c r="GE3723" s="0"/>
      <c r="GF3723" s="0"/>
      <c r="GG3723" s="0"/>
      <c r="GH3723" s="0"/>
      <c r="GI3723" s="0"/>
      <c r="GJ3723" s="0"/>
      <c r="GK3723" s="0"/>
      <c r="GL3723" s="0"/>
      <c r="GM3723" s="0"/>
      <c r="GN3723" s="0"/>
      <c r="GO3723" s="0"/>
      <c r="GP3723" s="0"/>
      <c r="GQ3723" s="0"/>
      <c r="GR3723" s="0"/>
      <c r="GS3723" s="0"/>
      <c r="GT3723" s="0"/>
      <c r="GU3723" s="0"/>
      <c r="GV3723" s="0"/>
      <c r="GW3723" s="0"/>
      <c r="GX3723" s="0"/>
      <c r="GY3723" s="0"/>
      <c r="GZ3723" s="0"/>
      <c r="HA3723" s="0"/>
      <c r="HB3723" s="0"/>
      <c r="HC3723" s="0"/>
      <c r="HD3723" s="0"/>
      <c r="HE3723" s="0"/>
      <c r="HF3723" s="0"/>
      <c r="HG3723" s="0"/>
      <c r="HH3723" s="0"/>
      <c r="HI3723" s="0"/>
      <c r="HJ3723" s="0"/>
      <c r="HK3723" s="0"/>
      <c r="HL3723" s="0"/>
      <c r="HM3723" s="0"/>
      <c r="HN3723" s="0"/>
      <c r="HO3723" s="0"/>
      <c r="HP3723" s="0"/>
      <c r="HQ3723" s="0"/>
      <c r="HR3723" s="0"/>
      <c r="HS3723" s="0"/>
      <c r="HT3723" s="0"/>
      <c r="HU3723" s="0"/>
      <c r="HV3723" s="0"/>
      <c r="HW3723" s="0"/>
      <c r="HX3723" s="0"/>
      <c r="HY3723" s="0"/>
      <c r="HZ3723" s="0"/>
      <c r="IA3723" s="0"/>
      <c r="IB3723" s="0"/>
      <c r="IC3723" s="0"/>
      <c r="ID3723" s="0"/>
      <c r="IE3723" s="0"/>
      <c r="IF3723" s="0"/>
      <c r="IG3723" s="0"/>
      <c r="IH3723" s="0"/>
      <c r="II3723" s="0"/>
      <c r="IJ3723" s="0"/>
      <c r="IK3723" s="0"/>
      <c r="IL3723" s="0"/>
      <c r="IM3723" s="0"/>
      <c r="IN3723" s="0"/>
      <c r="IO3723" s="0"/>
      <c r="IP3723" s="0"/>
      <c r="IQ3723" s="0"/>
      <c r="IR3723" s="0"/>
      <c r="IS3723" s="0"/>
      <c r="IT3723" s="0"/>
      <c r="IU3723" s="0"/>
      <c r="IV3723" s="0"/>
      <c r="IW3723" s="0"/>
      <c r="IX3723" s="0"/>
      <c r="IY3723" s="0"/>
      <c r="IZ3723" s="0"/>
      <c r="AMH3723" s="13"/>
    </row>
    <row r="3724" customFormat="false" ht="13.8" hidden="false" customHeight="false" outlineLevel="0" collapsed="false">
      <c r="A3724" s="27" t="n">
        <v>40708063</v>
      </c>
      <c r="B3724" s="28" t="s">
        <v>3754</v>
      </c>
      <c r="C3724" s="29"/>
      <c r="D3724" s="29"/>
      <c r="E3724" s="27" t="s">
        <v>64</v>
      </c>
      <c r="F3724" s="19" t="n">
        <f aca="false">IF(C3724="",VLOOKUP(E3724,'PORTE E UCO'!$A$5:$D$46,4,0),VLOOKUP(E3724,'PORTE E UCO'!$A$5:$D$46,4,0)*C3724)</f>
        <v>110.217052</v>
      </c>
      <c r="G3724" s="30" t="n">
        <v>24.613</v>
      </c>
      <c r="H3724" s="21" t="n">
        <f aca="false">G3724*$R$2</f>
        <v>484.227104416</v>
      </c>
      <c r="I3724" s="27" t="n">
        <v>0</v>
      </c>
      <c r="J3724" s="22" t="str">
        <f aca="false">IF(I3724&gt;=1,F3724*$J$2,"")</f>
        <v/>
      </c>
      <c r="K3724" s="22" t="str">
        <f aca="false">IF(I3724&gt;=2,F3724*$K$2,"")</f>
        <v/>
      </c>
      <c r="L3724" s="22" t="str">
        <f aca="false">IF(I3724&gt;=3,F3724*$L$2,"")</f>
        <v/>
      </c>
      <c r="M3724" s="22" t="str">
        <f aca="false">IF(I3724&gt;=4,F3724*$M$2,"")</f>
        <v/>
      </c>
      <c r="N3724" s="27" t="n">
        <v>0</v>
      </c>
      <c r="O3724" s="27" t="n">
        <v>0</v>
      </c>
      <c r="P3724" s="31" t="n">
        <v>0</v>
      </c>
      <c r="Q3724" s="64" t="n">
        <f aca="false">P3724*($Q$2)</f>
        <v>0</v>
      </c>
      <c r="R3724" s="38"/>
      <c r="S3724" s="25" t="n">
        <f aca="false">SUM(F3724,H3724,J3724,K3724,L3724,M3724)</f>
        <v>594.444156416</v>
      </c>
      <c r="T3724" s="25" t="n">
        <f aca="false">SUM(F3724,H3724,J3724,K3724,L3724,M3724,Q3724)</f>
        <v>594.444156416</v>
      </c>
      <c r="U3724" s="0"/>
      <c r="V3724" s="0"/>
      <c r="W3724" s="0"/>
      <c r="X3724" s="0"/>
      <c r="Y3724" s="0"/>
      <c r="Z3724" s="0"/>
      <c r="AA3724" s="0"/>
      <c r="AB3724" s="0"/>
      <c r="AC3724" s="0"/>
      <c r="AD3724" s="0"/>
      <c r="AE3724" s="0"/>
      <c r="AF3724" s="0"/>
      <c r="AG3724" s="0"/>
      <c r="AH3724" s="0"/>
      <c r="AI3724" s="0"/>
      <c r="AJ3724" s="0"/>
      <c r="AK3724" s="0"/>
      <c r="AL3724" s="0"/>
      <c r="AM3724" s="0"/>
      <c r="AN3724" s="0"/>
      <c r="AO3724" s="0"/>
      <c r="AP3724" s="0"/>
      <c r="AQ3724" s="0"/>
      <c r="AR3724" s="0"/>
      <c r="AS3724" s="0"/>
      <c r="AT3724" s="0"/>
      <c r="AU3724" s="0"/>
      <c r="AV3724" s="0"/>
      <c r="AW3724" s="0"/>
      <c r="AX3724" s="0"/>
      <c r="AY3724" s="0"/>
      <c r="AZ3724" s="0"/>
      <c r="BA3724" s="0"/>
      <c r="BB3724" s="0"/>
      <c r="BC3724" s="0"/>
      <c r="BD3724" s="0"/>
      <c r="BE3724" s="0"/>
      <c r="BF3724" s="0"/>
      <c r="BG3724" s="0"/>
      <c r="BH3724" s="0"/>
      <c r="BI3724" s="0"/>
      <c r="BJ3724" s="0"/>
      <c r="BK3724" s="0"/>
      <c r="BL3724" s="0"/>
      <c r="BM3724" s="0"/>
      <c r="BN3724" s="0"/>
      <c r="BO3724" s="0"/>
      <c r="BP3724" s="0"/>
      <c r="BQ3724" s="0"/>
      <c r="BR3724" s="0"/>
      <c r="BS3724" s="0"/>
      <c r="BT3724" s="0"/>
      <c r="BU3724" s="0"/>
      <c r="BV3724" s="0"/>
      <c r="BW3724" s="0"/>
      <c r="BX3724" s="0"/>
      <c r="BY3724" s="0"/>
      <c r="BZ3724" s="0"/>
      <c r="CA3724" s="0"/>
      <c r="CB3724" s="0"/>
      <c r="CC3724" s="0"/>
      <c r="CD3724" s="0"/>
      <c r="CE3724" s="0"/>
      <c r="CF3724" s="0"/>
      <c r="CG3724" s="0"/>
      <c r="CH3724" s="0"/>
      <c r="CI3724" s="0"/>
      <c r="CJ3724" s="0"/>
      <c r="CK3724" s="0"/>
      <c r="CL3724" s="0"/>
      <c r="CM3724" s="0"/>
      <c r="CN3724" s="0"/>
      <c r="CO3724" s="0"/>
      <c r="CP3724" s="0"/>
      <c r="CQ3724" s="0"/>
      <c r="CR3724" s="0"/>
      <c r="CS3724" s="0"/>
      <c r="CT3724" s="0"/>
      <c r="CU3724" s="0"/>
      <c r="CV3724" s="0"/>
      <c r="CW3724" s="0"/>
      <c r="CX3724" s="0"/>
      <c r="CY3724" s="0"/>
      <c r="CZ3724" s="0"/>
      <c r="DA3724" s="0"/>
      <c r="DB3724" s="0"/>
      <c r="DC3724" s="0"/>
      <c r="DD3724" s="0"/>
      <c r="DE3724" s="0"/>
      <c r="DF3724" s="0"/>
      <c r="DG3724" s="0"/>
      <c r="DH3724" s="0"/>
      <c r="DI3724" s="0"/>
      <c r="DJ3724" s="0"/>
      <c r="DK3724" s="0"/>
      <c r="DL3724" s="0"/>
      <c r="DM3724" s="0"/>
      <c r="DN3724" s="0"/>
      <c r="DO3724" s="0"/>
      <c r="DP3724" s="0"/>
      <c r="DQ3724" s="0"/>
      <c r="DR3724" s="0"/>
      <c r="DS3724" s="0"/>
      <c r="DT3724" s="0"/>
      <c r="DU3724" s="0"/>
      <c r="DV3724" s="0"/>
      <c r="DW3724" s="0"/>
      <c r="DX3724" s="0"/>
      <c r="DY3724" s="0"/>
      <c r="DZ3724" s="0"/>
      <c r="EA3724" s="0"/>
      <c r="EB3724" s="0"/>
      <c r="EC3724" s="0"/>
      <c r="ED3724" s="0"/>
      <c r="EE3724" s="0"/>
      <c r="EF3724" s="0"/>
      <c r="EG3724" s="0"/>
      <c r="EH3724" s="0"/>
      <c r="EI3724" s="0"/>
      <c r="EJ3724" s="0"/>
      <c r="EK3724" s="0"/>
      <c r="EL3724" s="0"/>
      <c r="EM3724" s="0"/>
      <c r="EN3724" s="0"/>
      <c r="EO3724" s="0"/>
      <c r="EP3724" s="0"/>
      <c r="EQ3724" s="0"/>
      <c r="ER3724" s="0"/>
      <c r="ES3724" s="0"/>
      <c r="ET3724" s="0"/>
      <c r="EU3724" s="0"/>
      <c r="EV3724" s="0"/>
      <c r="EW3724" s="0"/>
      <c r="EX3724" s="0"/>
      <c r="EY3724" s="0"/>
      <c r="EZ3724" s="0"/>
      <c r="FA3724" s="0"/>
      <c r="FB3724" s="0"/>
      <c r="FC3724" s="0"/>
      <c r="FD3724" s="0"/>
      <c r="FE3724" s="0"/>
      <c r="FF3724" s="0"/>
      <c r="FG3724" s="0"/>
      <c r="FH3724" s="0"/>
      <c r="FI3724" s="0"/>
      <c r="FJ3724" s="0"/>
      <c r="FK3724" s="0"/>
      <c r="FL3724" s="0"/>
      <c r="FM3724" s="0"/>
      <c r="FN3724" s="0"/>
      <c r="FO3724" s="0"/>
      <c r="FP3724" s="0"/>
      <c r="FQ3724" s="0"/>
      <c r="FR3724" s="0"/>
      <c r="FS3724" s="0"/>
      <c r="FT3724" s="0"/>
      <c r="FU3724" s="0"/>
      <c r="FV3724" s="0"/>
      <c r="FW3724" s="0"/>
      <c r="FX3724" s="0"/>
      <c r="FY3724" s="0"/>
      <c r="FZ3724" s="0"/>
      <c r="GA3724" s="0"/>
      <c r="GB3724" s="0"/>
      <c r="GC3724" s="0"/>
      <c r="GD3724" s="0"/>
      <c r="GE3724" s="0"/>
      <c r="GF3724" s="0"/>
      <c r="GG3724" s="0"/>
      <c r="GH3724" s="0"/>
      <c r="GI3724" s="0"/>
      <c r="GJ3724" s="0"/>
      <c r="GK3724" s="0"/>
      <c r="GL3724" s="0"/>
      <c r="GM3724" s="0"/>
      <c r="GN3724" s="0"/>
      <c r="GO3724" s="0"/>
      <c r="GP3724" s="0"/>
      <c r="GQ3724" s="0"/>
      <c r="GR3724" s="0"/>
      <c r="GS3724" s="0"/>
      <c r="GT3724" s="0"/>
      <c r="GU3724" s="0"/>
      <c r="GV3724" s="0"/>
      <c r="GW3724" s="0"/>
      <c r="GX3724" s="0"/>
      <c r="GY3724" s="0"/>
      <c r="GZ3724" s="0"/>
      <c r="HA3724" s="0"/>
      <c r="HB3724" s="0"/>
      <c r="HC3724" s="0"/>
      <c r="HD3724" s="0"/>
      <c r="HE3724" s="0"/>
      <c r="HF3724" s="0"/>
      <c r="HG3724" s="0"/>
      <c r="HH3724" s="0"/>
      <c r="HI3724" s="0"/>
      <c r="HJ3724" s="0"/>
      <c r="HK3724" s="0"/>
      <c r="HL3724" s="0"/>
      <c r="HM3724" s="0"/>
      <c r="HN3724" s="0"/>
      <c r="HO3724" s="0"/>
      <c r="HP3724" s="0"/>
      <c r="HQ3724" s="0"/>
      <c r="HR3724" s="0"/>
      <c r="HS3724" s="0"/>
      <c r="HT3724" s="0"/>
      <c r="HU3724" s="0"/>
      <c r="HV3724" s="0"/>
      <c r="HW3724" s="0"/>
      <c r="HX3724" s="0"/>
      <c r="HY3724" s="0"/>
      <c r="HZ3724" s="0"/>
      <c r="IA3724" s="0"/>
      <c r="IB3724" s="0"/>
      <c r="IC3724" s="0"/>
      <c r="ID3724" s="0"/>
      <c r="IE3724" s="0"/>
      <c r="IF3724" s="0"/>
      <c r="IG3724" s="0"/>
      <c r="IH3724" s="0"/>
      <c r="II3724" s="0"/>
      <c r="IJ3724" s="0"/>
      <c r="IK3724" s="0"/>
      <c r="IL3724" s="0"/>
      <c r="IM3724" s="0"/>
      <c r="IN3724" s="0"/>
      <c r="IO3724" s="0"/>
      <c r="IP3724" s="0"/>
      <c r="IQ3724" s="0"/>
      <c r="IR3724" s="0"/>
      <c r="IS3724" s="0"/>
      <c r="IT3724" s="0"/>
      <c r="IU3724" s="0"/>
      <c r="IV3724" s="0"/>
      <c r="IW3724" s="0"/>
      <c r="IX3724" s="0"/>
      <c r="IY3724" s="0"/>
      <c r="IZ3724" s="0"/>
      <c r="AMH3724" s="13"/>
    </row>
    <row r="3725" customFormat="false" ht="13.8" hidden="false" customHeight="false" outlineLevel="0" collapsed="false">
      <c r="A3725" s="16" t="n">
        <v>40708071</v>
      </c>
      <c r="B3725" s="17" t="s">
        <v>3755</v>
      </c>
      <c r="C3725" s="18"/>
      <c r="D3725" s="18"/>
      <c r="E3725" s="16" t="s">
        <v>64</v>
      </c>
      <c r="F3725" s="19" t="n">
        <f aca="false">IF(C3725="",VLOOKUP(E3725,'PORTE E UCO'!$A$5:$D$46,4,0),VLOOKUP(E3725,'PORTE E UCO'!$A$5:$D$46,4,0)*C3725)</f>
        <v>110.217052</v>
      </c>
      <c r="G3725" s="20" t="n">
        <v>14.347</v>
      </c>
      <c r="H3725" s="21" t="n">
        <f aca="false">G3725*$R$2</f>
        <v>282.257598304</v>
      </c>
      <c r="I3725" s="16" t="n">
        <v>0</v>
      </c>
      <c r="J3725" s="22" t="str">
        <f aca="false">IF(I3725&gt;=1,F3725*$J$2,"")</f>
        <v/>
      </c>
      <c r="K3725" s="22" t="str">
        <f aca="false">IF(I3725&gt;=2,F3725*$K$2,"")</f>
        <v/>
      </c>
      <c r="L3725" s="22" t="str">
        <f aca="false">IF(I3725&gt;=3,F3725*$L$2,"")</f>
        <v/>
      </c>
      <c r="M3725" s="22" t="str">
        <f aca="false">IF(I3725&gt;=4,F3725*$M$2,"")</f>
        <v/>
      </c>
      <c r="N3725" s="16" t="n">
        <v>0</v>
      </c>
      <c r="O3725" s="16" t="n">
        <v>0</v>
      </c>
      <c r="P3725" s="23" t="n">
        <v>0</v>
      </c>
      <c r="Q3725" s="64" t="n">
        <f aca="false">P3725*($Q$2)</f>
        <v>0</v>
      </c>
      <c r="R3725" s="38"/>
      <c r="S3725" s="25" t="n">
        <f aca="false">SUM(F3725,H3725,J3725,K3725,L3725,M3725)</f>
        <v>392.474650304</v>
      </c>
      <c r="T3725" s="25" t="n">
        <f aca="false">SUM(F3725,H3725,J3725,K3725,L3725,M3725,Q3725)</f>
        <v>392.474650304</v>
      </c>
      <c r="U3725" s="0"/>
      <c r="V3725" s="0"/>
      <c r="W3725" s="0"/>
      <c r="X3725" s="0"/>
      <c r="Y3725" s="0"/>
      <c r="Z3725" s="0"/>
      <c r="AA3725" s="0"/>
      <c r="AB3725" s="0"/>
      <c r="AC3725" s="0"/>
      <c r="AD3725" s="0"/>
      <c r="AE3725" s="0"/>
      <c r="AF3725" s="0"/>
      <c r="AG3725" s="0"/>
      <c r="AH3725" s="0"/>
      <c r="AI3725" s="0"/>
      <c r="AJ3725" s="0"/>
      <c r="AK3725" s="0"/>
      <c r="AL3725" s="0"/>
      <c r="AM3725" s="0"/>
      <c r="AN3725" s="0"/>
      <c r="AO3725" s="0"/>
      <c r="AP3725" s="0"/>
      <c r="AQ3725" s="0"/>
      <c r="AR3725" s="0"/>
      <c r="AS3725" s="0"/>
      <c r="AT3725" s="0"/>
      <c r="AU3725" s="0"/>
      <c r="AV3725" s="0"/>
      <c r="AW3725" s="0"/>
      <c r="AX3725" s="0"/>
      <c r="AY3725" s="0"/>
      <c r="AZ3725" s="0"/>
      <c r="BA3725" s="0"/>
      <c r="BB3725" s="0"/>
      <c r="BC3725" s="0"/>
      <c r="BD3725" s="0"/>
      <c r="BE3725" s="0"/>
      <c r="BF3725" s="0"/>
      <c r="BG3725" s="0"/>
      <c r="BH3725" s="0"/>
      <c r="BI3725" s="0"/>
      <c r="BJ3725" s="0"/>
      <c r="BK3725" s="0"/>
      <c r="BL3725" s="0"/>
      <c r="BM3725" s="0"/>
      <c r="BN3725" s="0"/>
      <c r="BO3725" s="0"/>
      <c r="BP3725" s="0"/>
      <c r="BQ3725" s="0"/>
      <c r="BR3725" s="0"/>
      <c r="BS3725" s="0"/>
      <c r="BT3725" s="0"/>
      <c r="BU3725" s="0"/>
      <c r="BV3725" s="0"/>
      <c r="BW3725" s="0"/>
      <c r="BX3725" s="0"/>
      <c r="BY3725" s="0"/>
      <c r="BZ3725" s="0"/>
      <c r="CA3725" s="0"/>
      <c r="CB3725" s="0"/>
      <c r="CC3725" s="0"/>
      <c r="CD3725" s="0"/>
      <c r="CE3725" s="0"/>
      <c r="CF3725" s="0"/>
      <c r="CG3725" s="0"/>
      <c r="CH3725" s="0"/>
      <c r="CI3725" s="0"/>
      <c r="CJ3725" s="0"/>
      <c r="CK3725" s="0"/>
      <c r="CL3725" s="0"/>
      <c r="CM3725" s="0"/>
      <c r="CN3725" s="0"/>
      <c r="CO3725" s="0"/>
      <c r="CP3725" s="0"/>
      <c r="CQ3725" s="0"/>
      <c r="CR3725" s="0"/>
      <c r="CS3725" s="0"/>
      <c r="CT3725" s="0"/>
      <c r="CU3725" s="0"/>
      <c r="CV3725" s="0"/>
      <c r="CW3725" s="0"/>
      <c r="CX3725" s="0"/>
      <c r="CY3725" s="0"/>
      <c r="CZ3725" s="0"/>
      <c r="DA3725" s="0"/>
      <c r="DB3725" s="0"/>
      <c r="DC3725" s="0"/>
      <c r="DD3725" s="0"/>
      <c r="DE3725" s="0"/>
      <c r="DF3725" s="0"/>
      <c r="DG3725" s="0"/>
      <c r="DH3725" s="0"/>
      <c r="DI3725" s="0"/>
      <c r="DJ3725" s="0"/>
      <c r="DK3725" s="0"/>
      <c r="DL3725" s="0"/>
      <c r="DM3725" s="0"/>
      <c r="DN3725" s="0"/>
      <c r="DO3725" s="0"/>
      <c r="DP3725" s="0"/>
      <c r="DQ3725" s="0"/>
      <c r="DR3725" s="0"/>
      <c r="DS3725" s="0"/>
      <c r="DT3725" s="0"/>
      <c r="DU3725" s="0"/>
      <c r="DV3725" s="0"/>
      <c r="DW3725" s="0"/>
      <c r="DX3725" s="0"/>
      <c r="DY3725" s="0"/>
      <c r="DZ3725" s="0"/>
      <c r="EA3725" s="0"/>
      <c r="EB3725" s="0"/>
      <c r="EC3725" s="0"/>
      <c r="ED3725" s="0"/>
      <c r="EE3725" s="0"/>
      <c r="EF3725" s="0"/>
      <c r="EG3725" s="0"/>
      <c r="EH3725" s="0"/>
      <c r="EI3725" s="0"/>
      <c r="EJ3725" s="0"/>
      <c r="EK3725" s="0"/>
      <c r="EL3725" s="0"/>
      <c r="EM3725" s="0"/>
      <c r="EN3725" s="0"/>
      <c r="EO3725" s="0"/>
      <c r="EP3725" s="0"/>
      <c r="EQ3725" s="0"/>
      <c r="ER3725" s="0"/>
      <c r="ES3725" s="0"/>
      <c r="ET3725" s="0"/>
      <c r="EU3725" s="0"/>
      <c r="EV3725" s="0"/>
      <c r="EW3725" s="0"/>
      <c r="EX3725" s="0"/>
      <c r="EY3725" s="0"/>
      <c r="EZ3725" s="0"/>
      <c r="FA3725" s="0"/>
      <c r="FB3725" s="0"/>
      <c r="FC3725" s="0"/>
      <c r="FD3725" s="0"/>
      <c r="FE3725" s="0"/>
      <c r="FF3725" s="0"/>
      <c r="FG3725" s="0"/>
      <c r="FH3725" s="0"/>
      <c r="FI3725" s="0"/>
      <c r="FJ3725" s="0"/>
      <c r="FK3725" s="0"/>
      <c r="FL3725" s="0"/>
      <c r="FM3725" s="0"/>
      <c r="FN3725" s="0"/>
      <c r="FO3725" s="0"/>
      <c r="FP3725" s="0"/>
      <c r="FQ3725" s="0"/>
      <c r="FR3725" s="0"/>
      <c r="FS3725" s="0"/>
      <c r="FT3725" s="0"/>
      <c r="FU3725" s="0"/>
      <c r="FV3725" s="0"/>
      <c r="FW3725" s="0"/>
      <c r="FX3725" s="0"/>
      <c r="FY3725" s="0"/>
      <c r="FZ3725" s="0"/>
      <c r="GA3725" s="0"/>
      <c r="GB3725" s="0"/>
      <c r="GC3725" s="0"/>
      <c r="GD3725" s="0"/>
      <c r="GE3725" s="0"/>
      <c r="GF3725" s="0"/>
      <c r="GG3725" s="0"/>
      <c r="GH3725" s="0"/>
      <c r="GI3725" s="0"/>
      <c r="GJ3725" s="0"/>
      <c r="GK3725" s="0"/>
      <c r="GL3725" s="0"/>
      <c r="GM3725" s="0"/>
      <c r="GN3725" s="0"/>
      <c r="GO3725" s="0"/>
      <c r="GP3725" s="0"/>
      <c r="GQ3725" s="0"/>
      <c r="GR3725" s="0"/>
      <c r="GS3725" s="0"/>
      <c r="GT3725" s="0"/>
      <c r="GU3725" s="0"/>
      <c r="GV3725" s="0"/>
      <c r="GW3725" s="0"/>
      <c r="GX3725" s="0"/>
      <c r="GY3725" s="0"/>
      <c r="GZ3725" s="0"/>
      <c r="HA3725" s="0"/>
      <c r="HB3725" s="0"/>
      <c r="HC3725" s="0"/>
      <c r="HD3725" s="0"/>
      <c r="HE3725" s="0"/>
      <c r="HF3725" s="0"/>
      <c r="HG3725" s="0"/>
      <c r="HH3725" s="0"/>
      <c r="HI3725" s="0"/>
      <c r="HJ3725" s="0"/>
      <c r="HK3725" s="0"/>
      <c r="HL3725" s="0"/>
      <c r="HM3725" s="0"/>
      <c r="HN3725" s="0"/>
      <c r="HO3725" s="0"/>
      <c r="HP3725" s="0"/>
      <c r="HQ3725" s="0"/>
      <c r="HR3725" s="0"/>
      <c r="HS3725" s="0"/>
      <c r="HT3725" s="0"/>
      <c r="HU3725" s="0"/>
      <c r="HV3725" s="0"/>
      <c r="HW3725" s="0"/>
      <c r="HX3725" s="0"/>
      <c r="HY3725" s="0"/>
      <c r="HZ3725" s="0"/>
      <c r="IA3725" s="0"/>
      <c r="IB3725" s="0"/>
      <c r="IC3725" s="0"/>
      <c r="ID3725" s="0"/>
      <c r="IE3725" s="0"/>
      <c r="IF3725" s="0"/>
      <c r="IG3725" s="0"/>
      <c r="IH3725" s="0"/>
      <c r="II3725" s="0"/>
      <c r="IJ3725" s="0"/>
      <c r="IK3725" s="0"/>
      <c r="IL3725" s="0"/>
      <c r="IM3725" s="0"/>
      <c r="IN3725" s="0"/>
      <c r="IO3725" s="0"/>
      <c r="IP3725" s="0"/>
      <c r="IQ3725" s="0"/>
      <c r="IR3725" s="0"/>
      <c r="IS3725" s="0"/>
      <c r="IT3725" s="0"/>
      <c r="IU3725" s="0"/>
      <c r="IV3725" s="0"/>
      <c r="IW3725" s="0"/>
      <c r="IX3725" s="0"/>
      <c r="IY3725" s="0"/>
      <c r="IZ3725" s="0"/>
      <c r="AMH3725" s="13"/>
    </row>
    <row r="3726" customFormat="false" ht="13.8" hidden="false" customHeight="false" outlineLevel="0" collapsed="false">
      <c r="A3726" s="27" t="n">
        <v>40708080</v>
      </c>
      <c r="B3726" s="28" t="s">
        <v>3756</v>
      </c>
      <c r="C3726" s="29"/>
      <c r="D3726" s="29"/>
      <c r="E3726" s="27" t="s">
        <v>223</v>
      </c>
      <c r="F3726" s="19" t="n">
        <f aca="false">IF(C3726="",VLOOKUP(E3726,'PORTE E UCO'!$A$5:$D$46,4,0),VLOOKUP(E3726,'PORTE E UCO'!$A$5:$D$46,4,0)*C3726)</f>
        <v>436.20385</v>
      </c>
      <c r="G3726" s="30" t="n">
        <v>14.347</v>
      </c>
      <c r="H3726" s="21" t="n">
        <f aca="false">G3726*$R$2</f>
        <v>282.257598304</v>
      </c>
      <c r="I3726" s="27" t="n">
        <v>0</v>
      </c>
      <c r="J3726" s="22" t="str">
        <f aca="false">IF(I3726&gt;=1,F3726*$J$2,"")</f>
        <v/>
      </c>
      <c r="K3726" s="22" t="str">
        <f aca="false">IF(I3726&gt;=2,F3726*$K$2,"")</f>
        <v/>
      </c>
      <c r="L3726" s="22" t="str">
        <f aca="false">IF(I3726&gt;=3,F3726*$L$2,"")</f>
        <v/>
      </c>
      <c r="M3726" s="22" t="str">
        <f aca="false">IF(I3726&gt;=4,F3726*$M$2,"")</f>
        <v/>
      </c>
      <c r="N3726" s="27" t="n">
        <v>0</v>
      </c>
      <c r="O3726" s="27" t="n">
        <v>0</v>
      </c>
      <c r="P3726" s="31" t="n">
        <v>0</v>
      </c>
      <c r="Q3726" s="64" t="n">
        <f aca="false">P3726*($Q$2)</f>
        <v>0</v>
      </c>
      <c r="R3726" s="38"/>
      <c r="S3726" s="25" t="n">
        <f aca="false">SUM(F3726,H3726,J3726,K3726,L3726,M3726)</f>
        <v>718.461448304</v>
      </c>
      <c r="T3726" s="25" t="n">
        <f aca="false">SUM(F3726,H3726,J3726,K3726,L3726,M3726,Q3726)</f>
        <v>718.461448304</v>
      </c>
      <c r="U3726" s="0"/>
      <c r="V3726" s="0"/>
      <c r="W3726" s="0"/>
      <c r="X3726" s="0"/>
      <c r="Y3726" s="0"/>
      <c r="Z3726" s="0"/>
      <c r="AA3726" s="0"/>
      <c r="AB3726" s="0"/>
      <c r="AC3726" s="0"/>
      <c r="AD3726" s="0"/>
      <c r="AE3726" s="0"/>
      <c r="AF3726" s="0"/>
      <c r="AG3726" s="0"/>
      <c r="AH3726" s="0"/>
      <c r="AI3726" s="0"/>
      <c r="AJ3726" s="0"/>
      <c r="AK3726" s="0"/>
      <c r="AL3726" s="0"/>
      <c r="AM3726" s="0"/>
      <c r="AN3726" s="0"/>
      <c r="AO3726" s="0"/>
      <c r="AP3726" s="0"/>
      <c r="AQ3726" s="0"/>
      <c r="AR3726" s="0"/>
      <c r="AS3726" s="0"/>
      <c r="AT3726" s="0"/>
      <c r="AU3726" s="0"/>
      <c r="AV3726" s="0"/>
      <c r="AW3726" s="0"/>
      <c r="AX3726" s="0"/>
      <c r="AY3726" s="0"/>
      <c r="AZ3726" s="0"/>
      <c r="BA3726" s="0"/>
      <c r="BB3726" s="0"/>
      <c r="BC3726" s="0"/>
      <c r="BD3726" s="0"/>
      <c r="BE3726" s="0"/>
      <c r="BF3726" s="0"/>
      <c r="BG3726" s="0"/>
      <c r="BH3726" s="0"/>
      <c r="BI3726" s="0"/>
      <c r="BJ3726" s="0"/>
      <c r="BK3726" s="0"/>
      <c r="BL3726" s="0"/>
      <c r="BM3726" s="0"/>
      <c r="BN3726" s="0"/>
      <c r="BO3726" s="0"/>
      <c r="BP3726" s="0"/>
      <c r="BQ3726" s="0"/>
      <c r="BR3726" s="0"/>
      <c r="BS3726" s="0"/>
      <c r="BT3726" s="0"/>
      <c r="BU3726" s="0"/>
      <c r="BV3726" s="0"/>
      <c r="BW3726" s="0"/>
      <c r="BX3726" s="0"/>
      <c r="BY3726" s="0"/>
      <c r="BZ3726" s="0"/>
      <c r="CA3726" s="0"/>
      <c r="CB3726" s="0"/>
      <c r="CC3726" s="0"/>
      <c r="CD3726" s="0"/>
      <c r="CE3726" s="0"/>
      <c r="CF3726" s="0"/>
      <c r="CG3726" s="0"/>
      <c r="CH3726" s="0"/>
      <c r="CI3726" s="0"/>
      <c r="CJ3726" s="0"/>
      <c r="CK3726" s="0"/>
      <c r="CL3726" s="0"/>
      <c r="CM3726" s="0"/>
      <c r="CN3726" s="0"/>
      <c r="CO3726" s="0"/>
      <c r="CP3726" s="0"/>
      <c r="CQ3726" s="0"/>
      <c r="CR3726" s="0"/>
      <c r="CS3726" s="0"/>
      <c r="CT3726" s="0"/>
      <c r="CU3726" s="0"/>
      <c r="CV3726" s="0"/>
      <c r="CW3726" s="0"/>
      <c r="CX3726" s="0"/>
      <c r="CY3726" s="0"/>
      <c r="CZ3726" s="0"/>
      <c r="DA3726" s="0"/>
      <c r="DB3726" s="0"/>
      <c r="DC3726" s="0"/>
      <c r="DD3726" s="0"/>
      <c r="DE3726" s="0"/>
      <c r="DF3726" s="0"/>
      <c r="DG3726" s="0"/>
      <c r="DH3726" s="0"/>
      <c r="DI3726" s="0"/>
      <c r="DJ3726" s="0"/>
      <c r="DK3726" s="0"/>
      <c r="DL3726" s="0"/>
      <c r="DM3726" s="0"/>
      <c r="DN3726" s="0"/>
      <c r="DO3726" s="0"/>
      <c r="DP3726" s="0"/>
      <c r="DQ3726" s="0"/>
      <c r="DR3726" s="0"/>
      <c r="DS3726" s="0"/>
      <c r="DT3726" s="0"/>
      <c r="DU3726" s="0"/>
      <c r="DV3726" s="0"/>
      <c r="DW3726" s="0"/>
      <c r="DX3726" s="0"/>
      <c r="DY3726" s="0"/>
      <c r="DZ3726" s="0"/>
      <c r="EA3726" s="0"/>
      <c r="EB3726" s="0"/>
      <c r="EC3726" s="0"/>
      <c r="ED3726" s="0"/>
      <c r="EE3726" s="0"/>
      <c r="EF3726" s="0"/>
      <c r="EG3726" s="0"/>
      <c r="EH3726" s="0"/>
      <c r="EI3726" s="0"/>
      <c r="EJ3726" s="0"/>
      <c r="EK3726" s="0"/>
      <c r="EL3726" s="0"/>
      <c r="EM3726" s="0"/>
      <c r="EN3726" s="0"/>
      <c r="EO3726" s="0"/>
      <c r="EP3726" s="0"/>
      <c r="EQ3726" s="0"/>
      <c r="ER3726" s="0"/>
      <c r="ES3726" s="0"/>
      <c r="ET3726" s="0"/>
      <c r="EU3726" s="0"/>
      <c r="EV3726" s="0"/>
      <c r="EW3726" s="0"/>
      <c r="EX3726" s="0"/>
      <c r="EY3726" s="0"/>
      <c r="EZ3726" s="0"/>
      <c r="FA3726" s="0"/>
      <c r="FB3726" s="0"/>
      <c r="FC3726" s="0"/>
      <c r="FD3726" s="0"/>
      <c r="FE3726" s="0"/>
      <c r="FF3726" s="0"/>
      <c r="FG3726" s="0"/>
      <c r="FH3726" s="0"/>
      <c r="FI3726" s="0"/>
      <c r="FJ3726" s="0"/>
      <c r="FK3726" s="0"/>
      <c r="FL3726" s="0"/>
      <c r="FM3726" s="0"/>
      <c r="FN3726" s="0"/>
      <c r="FO3726" s="0"/>
      <c r="FP3726" s="0"/>
      <c r="FQ3726" s="0"/>
      <c r="FR3726" s="0"/>
      <c r="FS3726" s="0"/>
      <c r="FT3726" s="0"/>
      <c r="FU3726" s="0"/>
      <c r="FV3726" s="0"/>
      <c r="FW3726" s="0"/>
      <c r="FX3726" s="0"/>
      <c r="FY3726" s="0"/>
      <c r="FZ3726" s="0"/>
      <c r="GA3726" s="0"/>
      <c r="GB3726" s="0"/>
      <c r="GC3726" s="0"/>
      <c r="GD3726" s="0"/>
      <c r="GE3726" s="0"/>
      <c r="GF3726" s="0"/>
      <c r="GG3726" s="0"/>
      <c r="GH3726" s="0"/>
      <c r="GI3726" s="0"/>
      <c r="GJ3726" s="0"/>
      <c r="GK3726" s="0"/>
      <c r="GL3726" s="0"/>
      <c r="GM3726" s="0"/>
      <c r="GN3726" s="0"/>
      <c r="GO3726" s="0"/>
      <c r="GP3726" s="0"/>
      <c r="GQ3726" s="0"/>
      <c r="GR3726" s="0"/>
      <c r="GS3726" s="0"/>
      <c r="GT3726" s="0"/>
      <c r="GU3726" s="0"/>
      <c r="GV3726" s="0"/>
      <c r="GW3726" s="0"/>
      <c r="GX3726" s="0"/>
      <c r="GY3726" s="0"/>
      <c r="GZ3726" s="0"/>
      <c r="HA3726" s="0"/>
      <c r="HB3726" s="0"/>
      <c r="HC3726" s="0"/>
      <c r="HD3726" s="0"/>
      <c r="HE3726" s="0"/>
      <c r="HF3726" s="0"/>
      <c r="HG3726" s="0"/>
      <c r="HH3726" s="0"/>
      <c r="HI3726" s="0"/>
      <c r="HJ3726" s="0"/>
      <c r="HK3726" s="0"/>
      <c r="HL3726" s="0"/>
      <c r="HM3726" s="0"/>
      <c r="HN3726" s="0"/>
      <c r="HO3726" s="0"/>
      <c r="HP3726" s="0"/>
      <c r="HQ3726" s="0"/>
      <c r="HR3726" s="0"/>
      <c r="HS3726" s="0"/>
      <c r="HT3726" s="0"/>
      <c r="HU3726" s="0"/>
      <c r="HV3726" s="0"/>
      <c r="HW3726" s="0"/>
      <c r="HX3726" s="0"/>
      <c r="HY3726" s="0"/>
      <c r="HZ3726" s="0"/>
      <c r="IA3726" s="0"/>
      <c r="IB3726" s="0"/>
      <c r="IC3726" s="0"/>
      <c r="ID3726" s="0"/>
      <c r="IE3726" s="0"/>
      <c r="IF3726" s="0"/>
      <c r="IG3726" s="0"/>
      <c r="IH3726" s="0"/>
      <c r="II3726" s="0"/>
      <c r="IJ3726" s="0"/>
      <c r="IK3726" s="0"/>
      <c r="IL3726" s="0"/>
      <c r="IM3726" s="0"/>
      <c r="IN3726" s="0"/>
      <c r="IO3726" s="0"/>
      <c r="IP3726" s="0"/>
      <c r="IQ3726" s="0"/>
      <c r="IR3726" s="0"/>
      <c r="IS3726" s="0"/>
      <c r="IT3726" s="0"/>
      <c r="IU3726" s="0"/>
      <c r="IV3726" s="0"/>
      <c r="IW3726" s="0"/>
      <c r="IX3726" s="0"/>
      <c r="IY3726" s="0"/>
      <c r="IZ3726" s="0"/>
      <c r="AMH3726" s="13"/>
    </row>
    <row r="3727" customFormat="false" ht="13.8" hidden="false" customHeight="false" outlineLevel="0" collapsed="false">
      <c r="A3727" s="16" t="n">
        <v>40708098</v>
      </c>
      <c r="B3727" s="17" t="s">
        <v>3757</v>
      </c>
      <c r="C3727" s="18"/>
      <c r="D3727" s="18"/>
      <c r="E3727" s="16" t="s">
        <v>223</v>
      </c>
      <c r="F3727" s="19" t="n">
        <f aca="false">IF(C3727="",VLOOKUP(E3727,'PORTE E UCO'!$A$5:$D$46,4,0),VLOOKUP(E3727,'PORTE E UCO'!$A$5:$D$46,4,0)*C3727)</f>
        <v>436.20385</v>
      </c>
      <c r="G3727" s="20" t="n">
        <v>14.347</v>
      </c>
      <c r="H3727" s="21" t="n">
        <f aca="false">G3727*$R$2</f>
        <v>282.257598304</v>
      </c>
      <c r="I3727" s="16" t="n">
        <v>0</v>
      </c>
      <c r="J3727" s="22" t="str">
        <f aca="false">IF(I3727&gt;=1,F3727*$J$2,"")</f>
        <v/>
      </c>
      <c r="K3727" s="22" t="str">
        <f aca="false">IF(I3727&gt;=2,F3727*$K$2,"")</f>
        <v/>
      </c>
      <c r="L3727" s="22" t="str">
        <f aca="false">IF(I3727&gt;=3,F3727*$L$2,"")</f>
        <v/>
      </c>
      <c r="M3727" s="22" t="str">
        <f aca="false">IF(I3727&gt;=4,F3727*$M$2,"")</f>
        <v/>
      </c>
      <c r="N3727" s="16" t="n">
        <v>0</v>
      </c>
      <c r="O3727" s="16" t="n">
        <v>0</v>
      </c>
      <c r="P3727" s="23" t="n">
        <v>0</v>
      </c>
      <c r="Q3727" s="64" t="n">
        <f aca="false">P3727*($Q$2)</f>
        <v>0</v>
      </c>
      <c r="R3727" s="38"/>
      <c r="S3727" s="25" t="n">
        <f aca="false">SUM(F3727,H3727,J3727,K3727,L3727,M3727)</f>
        <v>718.461448304</v>
      </c>
      <c r="T3727" s="25" t="n">
        <f aca="false">SUM(F3727,H3727,J3727,K3727,L3727,M3727,Q3727)</f>
        <v>718.461448304</v>
      </c>
      <c r="U3727" s="0"/>
      <c r="V3727" s="0"/>
      <c r="W3727" s="0"/>
      <c r="X3727" s="0"/>
      <c r="Y3727" s="0"/>
      <c r="Z3727" s="0"/>
      <c r="AA3727" s="0"/>
      <c r="AB3727" s="0"/>
      <c r="AC3727" s="0"/>
      <c r="AD3727" s="0"/>
      <c r="AE3727" s="0"/>
      <c r="AF3727" s="0"/>
      <c r="AG3727" s="0"/>
      <c r="AH3727" s="0"/>
      <c r="AI3727" s="0"/>
      <c r="AJ3727" s="0"/>
      <c r="AK3727" s="0"/>
      <c r="AL3727" s="0"/>
      <c r="AM3727" s="0"/>
      <c r="AN3727" s="0"/>
      <c r="AO3727" s="0"/>
      <c r="AP3727" s="0"/>
      <c r="AQ3727" s="0"/>
      <c r="AR3727" s="0"/>
      <c r="AS3727" s="0"/>
      <c r="AT3727" s="0"/>
      <c r="AU3727" s="0"/>
      <c r="AV3727" s="0"/>
      <c r="AW3727" s="0"/>
      <c r="AX3727" s="0"/>
      <c r="AY3727" s="0"/>
      <c r="AZ3727" s="0"/>
      <c r="BA3727" s="0"/>
      <c r="BB3727" s="0"/>
      <c r="BC3727" s="0"/>
      <c r="BD3727" s="0"/>
      <c r="BE3727" s="0"/>
      <c r="BF3727" s="0"/>
      <c r="BG3727" s="0"/>
      <c r="BH3727" s="0"/>
      <c r="BI3727" s="0"/>
      <c r="BJ3727" s="0"/>
      <c r="BK3727" s="0"/>
      <c r="BL3727" s="0"/>
      <c r="BM3727" s="0"/>
      <c r="BN3727" s="0"/>
      <c r="BO3727" s="0"/>
      <c r="BP3727" s="0"/>
      <c r="BQ3727" s="0"/>
      <c r="BR3727" s="0"/>
      <c r="BS3727" s="0"/>
      <c r="BT3727" s="0"/>
      <c r="BU3727" s="0"/>
      <c r="BV3727" s="0"/>
      <c r="BW3727" s="0"/>
      <c r="BX3727" s="0"/>
      <c r="BY3727" s="0"/>
      <c r="BZ3727" s="0"/>
      <c r="CA3727" s="0"/>
      <c r="CB3727" s="0"/>
      <c r="CC3727" s="0"/>
      <c r="CD3727" s="0"/>
      <c r="CE3727" s="0"/>
      <c r="CF3727" s="0"/>
      <c r="CG3727" s="0"/>
      <c r="CH3727" s="0"/>
      <c r="CI3727" s="0"/>
      <c r="CJ3727" s="0"/>
      <c r="CK3727" s="0"/>
      <c r="CL3727" s="0"/>
      <c r="CM3727" s="0"/>
      <c r="CN3727" s="0"/>
      <c r="CO3727" s="0"/>
      <c r="CP3727" s="0"/>
      <c r="CQ3727" s="0"/>
      <c r="CR3727" s="0"/>
      <c r="CS3727" s="0"/>
      <c r="CT3727" s="0"/>
      <c r="CU3727" s="0"/>
      <c r="CV3727" s="0"/>
      <c r="CW3727" s="0"/>
      <c r="CX3727" s="0"/>
      <c r="CY3727" s="0"/>
      <c r="CZ3727" s="0"/>
      <c r="DA3727" s="0"/>
      <c r="DB3727" s="0"/>
      <c r="DC3727" s="0"/>
      <c r="DD3727" s="0"/>
      <c r="DE3727" s="0"/>
      <c r="DF3727" s="0"/>
      <c r="DG3727" s="0"/>
      <c r="DH3727" s="0"/>
      <c r="DI3727" s="0"/>
      <c r="DJ3727" s="0"/>
      <c r="DK3727" s="0"/>
      <c r="DL3727" s="0"/>
      <c r="DM3727" s="0"/>
      <c r="DN3727" s="0"/>
      <c r="DO3727" s="0"/>
      <c r="DP3727" s="0"/>
      <c r="DQ3727" s="0"/>
      <c r="DR3727" s="0"/>
      <c r="DS3727" s="0"/>
      <c r="DT3727" s="0"/>
      <c r="DU3727" s="0"/>
      <c r="DV3727" s="0"/>
      <c r="DW3727" s="0"/>
      <c r="DX3727" s="0"/>
      <c r="DY3727" s="0"/>
      <c r="DZ3727" s="0"/>
      <c r="EA3727" s="0"/>
      <c r="EB3727" s="0"/>
      <c r="EC3727" s="0"/>
      <c r="ED3727" s="0"/>
      <c r="EE3727" s="0"/>
      <c r="EF3727" s="0"/>
      <c r="EG3727" s="0"/>
      <c r="EH3727" s="0"/>
      <c r="EI3727" s="0"/>
      <c r="EJ3727" s="0"/>
      <c r="EK3727" s="0"/>
      <c r="EL3727" s="0"/>
      <c r="EM3727" s="0"/>
      <c r="EN3727" s="0"/>
      <c r="EO3727" s="0"/>
      <c r="EP3727" s="0"/>
      <c r="EQ3727" s="0"/>
      <c r="ER3727" s="0"/>
      <c r="ES3727" s="0"/>
      <c r="ET3727" s="0"/>
      <c r="EU3727" s="0"/>
      <c r="EV3727" s="0"/>
      <c r="EW3727" s="0"/>
      <c r="EX3727" s="0"/>
      <c r="EY3727" s="0"/>
      <c r="EZ3727" s="0"/>
      <c r="FA3727" s="0"/>
      <c r="FB3727" s="0"/>
      <c r="FC3727" s="0"/>
      <c r="FD3727" s="0"/>
      <c r="FE3727" s="0"/>
      <c r="FF3727" s="0"/>
      <c r="FG3727" s="0"/>
      <c r="FH3727" s="0"/>
      <c r="FI3727" s="0"/>
      <c r="FJ3727" s="0"/>
      <c r="FK3727" s="0"/>
      <c r="FL3727" s="0"/>
      <c r="FM3727" s="0"/>
      <c r="FN3727" s="0"/>
      <c r="FO3727" s="0"/>
      <c r="FP3727" s="0"/>
      <c r="FQ3727" s="0"/>
      <c r="FR3727" s="0"/>
      <c r="FS3727" s="0"/>
      <c r="FT3727" s="0"/>
      <c r="FU3727" s="0"/>
      <c r="FV3727" s="0"/>
      <c r="FW3727" s="0"/>
      <c r="FX3727" s="0"/>
      <c r="FY3727" s="0"/>
      <c r="FZ3727" s="0"/>
      <c r="GA3727" s="0"/>
      <c r="GB3727" s="0"/>
      <c r="GC3727" s="0"/>
      <c r="GD3727" s="0"/>
      <c r="GE3727" s="0"/>
      <c r="GF3727" s="0"/>
      <c r="GG3727" s="0"/>
      <c r="GH3727" s="0"/>
      <c r="GI3727" s="0"/>
      <c r="GJ3727" s="0"/>
      <c r="GK3727" s="0"/>
      <c r="GL3727" s="0"/>
      <c r="GM3727" s="0"/>
      <c r="GN3727" s="0"/>
      <c r="GO3727" s="0"/>
      <c r="GP3727" s="0"/>
      <c r="GQ3727" s="0"/>
      <c r="GR3727" s="0"/>
      <c r="GS3727" s="0"/>
      <c r="GT3727" s="0"/>
      <c r="GU3727" s="0"/>
      <c r="GV3727" s="0"/>
      <c r="GW3727" s="0"/>
      <c r="GX3727" s="0"/>
      <c r="GY3727" s="0"/>
      <c r="GZ3727" s="0"/>
      <c r="HA3727" s="0"/>
      <c r="HB3727" s="0"/>
      <c r="HC3727" s="0"/>
      <c r="HD3727" s="0"/>
      <c r="HE3727" s="0"/>
      <c r="HF3727" s="0"/>
      <c r="HG3727" s="0"/>
      <c r="HH3727" s="0"/>
      <c r="HI3727" s="0"/>
      <c r="HJ3727" s="0"/>
      <c r="HK3727" s="0"/>
      <c r="HL3727" s="0"/>
      <c r="HM3727" s="0"/>
      <c r="HN3727" s="0"/>
      <c r="HO3727" s="0"/>
      <c r="HP3727" s="0"/>
      <c r="HQ3727" s="0"/>
      <c r="HR3727" s="0"/>
      <c r="HS3727" s="0"/>
      <c r="HT3727" s="0"/>
      <c r="HU3727" s="0"/>
      <c r="HV3727" s="0"/>
      <c r="HW3727" s="0"/>
      <c r="HX3727" s="0"/>
      <c r="HY3727" s="0"/>
      <c r="HZ3727" s="0"/>
      <c r="IA3727" s="0"/>
      <c r="IB3727" s="0"/>
      <c r="IC3727" s="0"/>
      <c r="ID3727" s="0"/>
      <c r="IE3727" s="0"/>
      <c r="IF3727" s="0"/>
      <c r="IG3727" s="0"/>
      <c r="IH3727" s="0"/>
      <c r="II3727" s="0"/>
      <c r="IJ3727" s="0"/>
      <c r="IK3727" s="0"/>
      <c r="IL3727" s="0"/>
      <c r="IM3727" s="0"/>
      <c r="IN3727" s="0"/>
      <c r="IO3727" s="0"/>
      <c r="IP3727" s="0"/>
      <c r="IQ3727" s="0"/>
      <c r="IR3727" s="0"/>
      <c r="IS3727" s="0"/>
      <c r="IT3727" s="0"/>
      <c r="IU3727" s="0"/>
      <c r="IV3727" s="0"/>
      <c r="IW3727" s="0"/>
      <c r="IX3727" s="0"/>
      <c r="IY3727" s="0"/>
      <c r="IZ3727" s="0"/>
      <c r="AMH3727" s="13"/>
    </row>
    <row r="3728" customFormat="false" ht="13.8" hidden="false" customHeight="false" outlineLevel="0" collapsed="false">
      <c r="A3728" s="27" t="n">
        <v>40708101</v>
      </c>
      <c r="B3728" s="28" t="s">
        <v>3758</v>
      </c>
      <c r="C3728" s="29"/>
      <c r="D3728" s="29"/>
      <c r="E3728" s="27" t="s">
        <v>64</v>
      </c>
      <c r="F3728" s="19" t="n">
        <f aca="false">IF(C3728="",VLOOKUP(E3728,'PORTE E UCO'!$A$5:$D$46,4,0),VLOOKUP(E3728,'PORTE E UCO'!$A$5:$D$46,4,0)*C3728)</f>
        <v>110.217052</v>
      </c>
      <c r="G3728" s="30" t="n">
        <v>7.877</v>
      </c>
      <c r="H3728" s="21" t="n">
        <f aca="false">G3728*$R$2</f>
        <v>154.969199264</v>
      </c>
      <c r="I3728" s="27" t="n">
        <v>0</v>
      </c>
      <c r="J3728" s="22" t="str">
        <f aca="false">IF(I3728&gt;=1,F3728*$J$2,"")</f>
        <v/>
      </c>
      <c r="K3728" s="22" t="str">
        <f aca="false">IF(I3728&gt;=2,F3728*$K$2,"")</f>
        <v/>
      </c>
      <c r="L3728" s="22" t="str">
        <f aca="false">IF(I3728&gt;=3,F3728*$L$2,"")</f>
        <v/>
      </c>
      <c r="M3728" s="22" t="str">
        <f aca="false">IF(I3728&gt;=4,F3728*$M$2,"")</f>
        <v/>
      </c>
      <c r="N3728" s="27" t="n">
        <v>0</v>
      </c>
      <c r="O3728" s="27" t="n">
        <v>0</v>
      </c>
      <c r="P3728" s="31" t="n">
        <v>0.57</v>
      </c>
      <c r="Q3728" s="64" t="n">
        <f aca="false">P3728*($Q$2)</f>
        <v>15.4014</v>
      </c>
      <c r="R3728" s="38"/>
      <c r="S3728" s="25" t="n">
        <f aca="false">SUM(F3728,H3728,J3728,K3728,L3728,M3728)</f>
        <v>265.186251264</v>
      </c>
      <c r="T3728" s="25" t="n">
        <f aca="false">SUM(F3728,H3728,J3728,K3728,L3728,M3728,Q3728)</f>
        <v>280.587651264</v>
      </c>
      <c r="U3728" s="0"/>
      <c r="V3728" s="0"/>
      <c r="W3728" s="0"/>
      <c r="X3728" s="0"/>
      <c r="Y3728" s="0"/>
      <c r="Z3728" s="0"/>
      <c r="AA3728" s="0"/>
      <c r="AB3728" s="0"/>
      <c r="AC3728" s="0"/>
      <c r="AD3728" s="0"/>
      <c r="AE3728" s="0"/>
      <c r="AF3728" s="0"/>
      <c r="AG3728" s="0"/>
      <c r="AH3728" s="0"/>
      <c r="AI3728" s="0"/>
      <c r="AJ3728" s="0"/>
      <c r="AK3728" s="0"/>
      <c r="AL3728" s="0"/>
      <c r="AM3728" s="0"/>
      <c r="AN3728" s="0"/>
      <c r="AO3728" s="0"/>
      <c r="AP3728" s="0"/>
      <c r="AQ3728" s="0"/>
      <c r="AR3728" s="0"/>
      <c r="AS3728" s="0"/>
      <c r="AT3728" s="0"/>
      <c r="AU3728" s="0"/>
      <c r="AV3728" s="0"/>
      <c r="AW3728" s="0"/>
      <c r="AX3728" s="0"/>
      <c r="AY3728" s="0"/>
      <c r="AZ3728" s="0"/>
      <c r="BA3728" s="0"/>
      <c r="BB3728" s="0"/>
      <c r="BC3728" s="0"/>
      <c r="BD3728" s="0"/>
      <c r="BE3728" s="0"/>
      <c r="BF3728" s="0"/>
      <c r="BG3728" s="0"/>
      <c r="BH3728" s="0"/>
      <c r="BI3728" s="0"/>
      <c r="BJ3728" s="0"/>
      <c r="BK3728" s="0"/>
      <c r="BL3728" s="0"/>
      <c r="BM3728" s="0"/>
      <c r="BN3728" s="0"/>
      <c r="BO3728" s="0"/>
      <c r="BP3728" s="0"/>
      <c r="BQ3728" s="0"/>
      <c r="BR3728" s="0"/>
      <c r="BS3728" s="0"/>
      <c r="BT3728" s="0"/>
      <c r="BU3728" s="0"/>
      <c r="BV3728" s="0"/>
      <c r="BW3728" s="0"/>
      <c r="BX3728" s="0"/>
      <c r="BY3728" s="0"/>
      <c r="BZ3728" s="0"/>
      <c r="CA3728" s="0"/>
      <c r="CB3728" s="0"/>
      <c r="CC3728" s="0"/>
      <c r="CD3728" s="0"/>
      <c r="CE3728" s="0"/>
      <c r="CF3728" s="0"/>
      <c r="CG3728" s="0"/>
      <c r="CH3728" s="0"/>
      <c r="CI3728" s="0"/>
      <c r="CJ3728" s="0"/>
      <c r="CK3728" s="0"/>
      <c r="CL3728" s="0"/>
      <c r="CM3728" s="0"/>
      <c r="CN3728" s="0"/>
      <c r="CO3728" s="0"/>
      <c r="CP3728" s="0"/>
      <c r="CQ3728" s="0"/>
      <c r="CR3728" s="0"/>
      <c r="CS3728" s="0"/>
      <c r="CT3728" s="0"/>
      <c r="CU3728" s="0"/>
      <c r="CV3728" s="0"/>
      <c r="CW3728" s="0"/>
      <c r="CX3728" s="0"/>
      <c r="CY3728" s="0"/>
      <c r="CZ3728" s="0"/>
      <c r="DA3728" s="0"/>
      <c r="DB3728" s="0"/>
      <c r="DC3728" s="0"/>
      <c r="DD3728" s="0"/>
      <c r="DE3728" s="0"/>
      <c r="DF3728" s="0"/>
      <c r="DG3728" s="0"/>
      <c r="DH3728" s="0"/>
      <c r="DI3728" s="0"/>
      <c r="DJ3728" s="0"/>
      <c r="DK3728" s="0"/>
      <c r="DL3728" s="0"/>
      <c r="DM3728" s="0"/>
      <c r="DN3728" s="0"/>
      <c r="DO3728" s="0"/>
      <c r="DP3728" s="0"/>
      <c r="DQ3728" s="0"/>
      <c r="DR3728" s="0"/>
      <c r="DS3728" s="0"/>
      <c r="DT3728" s="0"/>
      <c r="DU3728" s="0"/>
      <c r="DV3728" s="0"/>
      <c r="DW3728" s="0"/>
      <c r="DX3728" s="0"/>
      <c r="DY3728" s="0"/>
      <c r="DZ3728" s="0"/>
      <c r="EA3728" s="0"/>
      <c r="EB3728" s="0"/>
      <c r="EC3728" s="0"/>
      <c r="ED3728" s="0"/>
      <c r="EE3728" s="0"/>
      <c r="EF3728" s="0"/>
      <c r="EG3728" s="0"/>
      <c r="EH3728" s="0"/>
      <c r="EI3728" s="0"/>
      <c r="EJ3728" s="0"/>
      <c r="EK3728" s="0"/>
      <c r="EL3728" s="0"/>
      <c r="EM3728" s="0"/>
      <c r="EN3728" s="0"/>
      <c r="EO3728" s="0"/>
      <c r="EP3728" s="0"/>
      <c r="EQ3728" s="0"/>
      <c r="ER3728" s="0"/>
      <c r="ES3728" s="0"/>
      <c r="ET3728" s="0"/>
      <c r="EU3728" s="0"/>
      <c r="EV3728" s="0"/>
      <c r="EW3728" s="0"/>
      <c r="EX3728" s="0"/>
      <c r="EY3728" s="0"/>
      <c r="EZ3728" s="0"/>
      <c r="FA3728" s="0"/>
      <c r="FB3728" s="0"/>
      <c r="FC3728" s="0"/>
      <c r="FD3728" s="0"/>
      <c r="FE3728" s="0"/>
      <c r="FF3728" s="0"/>
      <c r="FG3728" s="0"/>
      <c r="FH3728" s="0"/>
      <c r="FI3728" s="0"/>
      <c r="FJ3728" s="0"/>
      <c r="FK3728" s="0"/>
      <c r="FL3728" s="0"/>
      <c r="FM3728" s="0"/>
      <c r="FN3728" s="0"/>
      <c r="FO3728" s="0"/>
      <c r="FP3728" s="0"/>
      <c r="FQ3728" s="0"/>
      <c r="FR3728" s="0"/>
      <c r="FS3728" s="0"/>
      <c r="FT3728" s="0"/>
      <c r="FU3728" s="0"/>
      <c r="FV3728" s="0"/>
      <c r="FW3728" s="0"/>
      <c r="FX3728" s="0"/>
      <c r="FY3728" s="0"/>
      <c r="FZ3728" s="0"/>
      <c r="GA3728" s="0"/>
      <c r="GB3728" s="0"/>
      <c r="GC3728" s="0"/>
      <c r="GD3728" s="0"/>
      <c r="GE3728" s="0"/>
      <c r="GF3728" s="0"/>
      <c r="GG3728" s="0"/>
      <c r="GH3728" s="0"/>
      <c r="GI3728" s="0"/>
      <c r="GJ3728" s="0"/>
      <c r="GK3728" s="0"/>
      <c r="GL3728" s="0"/>
      <c r="GM3728" s="0"/>
      <c r="GN3728" s="0"/>
      <c r="GO3728" s="0"/>
      <c r="GP3728" s="0"/>
      <c r="GQ3728" s="0"/>
      <c r="GR3728" s="0"/>
      <c r="GS3728" s="0"/>
      <c r="GT3728" s="0"/>
      <c r="GU3728" s="0"/>
      <c r="GV3728" s="0"/>
      <c r="GW3728" s="0"/>
      <c r="GX3728" s="0"/>
      <c r="GY3728" s="0"/>
      <c r="GZ3728" s="0"/>
      <c r="HA3728" s="0"/>
      <c r="HB3728" s="0"/>
      <c r="HC3728" s="0"/>
      <c r="HD3728" s="0"/>
      <c r="HE3728" s="0"/>
      <c r="HF3728" s="0"/>
      <c r="HG3728" s="0"/>
      <c r="HH3728" s="0"/>
      <c r="HI3728" s="0"/>
      <c r="HJ3728" s="0"/>
      <c r="HK3728" s="0"/>
      <c r="HL3728" s="0"/>
      <c r="HM3728" s="0"/>
      <c r="HN3728" s="0"/>
      <c r="HO3728" s="0"/>
      <c r="HP3728" s="0"/>
      <c r="HQ3728" s="0"/>
      <c r="HR3728" s="0"/>
      <c r="HS3728" s="0"/>
      <c r="HT3728" s="0"/>
      <c r="HU3728" s="0"/>
      <c r="HV3728" s="0"/>
      <c r="HW3728" s="0"/>
      <c r="HX3728" s="0"/>
      <c r="HY3728" s="0"/>
      <c r="HZ3728" s="0"/>
      <c r="IA3728" s="0"/>
      <c r="IB3728" s="0"/>
      <c r="IC3728" s="0"/>
      <c r="ID3728" s="0"/>
      <c r="IE3728" s="0"/>
      <c r="IF3728" s="0"/>
      <c r="IG3728" s="0"/>
      <c r="IH3728" s="0"/>
      <c r="II3728" s="0"/>
      <c r="IJ3728" s="0"/>
      <c r="IK3728" s="0"/>
      <c r="IL3728" s="0"/>
      <c r="IM3728" s="0"/>
      <c r="IN3728" s="0"/>
      <c r="IO3728" s="0"/>
      <c r="IP3728" s="0"/>
      <c r="IQ3728" s="0"/>
      <c r="IR3728" s="0"/>
      <c r="IS3728" s="0"/>
      <c r="IT3728" s="0"/>
      <c r="IU3728" s="0"/>
      <c r="IV3728" s="0"/>
      <c r="IW3728" s="0"/>
      <c r="IX3728" s="0"/>
      <c r="IY3728" s="0"/>
      <c r="IZ3728" s="0"/>
      <c r="AMH3728" s="13"/>
    </row>
    <row r="3729" customFormat="false" ht="13.8" hidden="false" customHeight="false" outlineLevel="0" collapsed="false">
      <c r="A3729" s="16" t="n">
        <v>40708128</v>
      </c>
      <c r="B3729" s="17" t="s">
        <v>3759</v>
      </c>
      <c r="C3729" s="18"/>
      <c r="D3729" s="18"/>
      <c r="E3729" s="16" t="s">
        <v>223</v>
      </c>
      <c r="F3729" s="19" t="n">
        <f aca="false">IF(C3729="",VLOOKUP(E3729,'PORTE E UCO'!$A$5:$D$46,4,0),VLOOKUP(E3729,'PORTE E UCO'!$A$5:$D$46,4,0)*C3729)</f>
        <v>436.20385</v>
      </c>
      <c r="G3729" s="20" t="n">
        <v>127.4</v>
      </c>
      <c r="H3729" s="21" t="n">
        <f aca="false">G3729*$R$2</f>
        <v>2506.4207168</v>
      </c>
      <c r="I3729" s="16" t="n">
        <v>0</v>
      </c>
      <c r="J3729" s="22" t="str">
        <f aca="false">IF(I3729&gt;=1,F3729*$J$2,"")</f>
        <v/>
      </c>
      <c r="K3729" s="22" t="str">
        <f aca="false">IF(I3729&gt;=2,F3729*$K$2,"")</f>
        <v/>
      </c>
      <c r="L3729" s="22" t="str">
        <f aca="false">IF(I3729&gt;=3,F3729*$L$2,"")</f>
        <v/>
      </c>
      <c r="M3729" s="22" t="str">
        <f aca="false">IF(I3729&gt;=4,F3729*$M$2,"")</f>
        <v/>
      </c>
      <c r="N3729" s="16" t="n">
        <v>0</v>
      </c>
      <c r="O3729" s="16" t="n">
        <v>0</v>
      </c>
      <c r="P3729" s="23" t="n">
        <v>2.5</v>
      </c>
      <c r="Q3729" s="64" t="n">
        <f aca="false">P3729*($Q$2)</f>
        <v>67.55</v>
      </c>
      <c r="R3729" s="38"/>
      <c r="S3729" s="25" t="n">
        <f aca="false">SUM(F3729,H3729,J3729,K3729,L3729,M3729)</f>
        <v>2942.6245668</v>
      </c>
      <c r="T3729" s="25" t="n">
        <f aca="false">SUM(F3729,H3729,J3729,K3729,L3729,M3729,Q3729)</f>
        <v>3010.1745668</v>
      </c>
      <c r="U3729" s="0"/>
      <c r="V3729" s="0"/>
      <c r="W3729" s="0"/>
      <c r="X3729" s="0"/>
      <c r="Y3729" s="0"/>
      <c r="Z3729" s="0"/>
      <c r="AA3729" s="0"/>
      <c r="AB3729" s="0"/>
      <c r="AC3729" s="0"/>
      <c r="AD3729" s="0"/>
      <c r="AE3729" s="0"/>
      <c r="AF3729" s="0"/>
      <c r="AG3729" s="0"/>
      <c r="AH3729" s="0"/>
      <c r="AI3729" s="0"/>
      <c r="AJ3729" s="0"/>
      <c r="AK3729" s="0"/>
      <c r="AL3729" s="0"/>
      <c r="AM3729" s="0"/>
      <c r="AN3729" s="0"/>
      <c r="AO3729" s="0"/>
      <c r="AP3729" s="0"/>
      <c r="AQ3729" s="0"/>
      <c r="AR3729" s="0"/>
      <c r="AS3729" s="0"/>
      <c r="AT3729" s="0"/>
      <c r="AU3729" s="0"/>
      <c r="AV3729" s="0"/>
      <c r="AW3729" s="0"/>
      <c r="AX3729" s="0"/>
      <c r="AY3729" s="0"/>
      <c r="AZ3729" s="0"/>
      <c r="BA3729" s="0"/>
      <c r="BB3729" s="0"/>
      <c r="BC3729" s="0"/>
      <c r="BD3729" s="0"/>
      <c r="BE3729" s="0"/>
      <c r="BF3729" s="0"/>
      <c r="BG3729" s="0"/>
      <c r="BH3729" s="0"/>
      <c r="BI3729" s="0"/>
      <c r="BJ3729" s="0"/>
      <c r="BK3729" s="0"/>
      <c r="BL3729" s="0"/>
      <c r="BM3729" s="0"/>
      <c r="BN3729" s="0"/>
      <c r="BO3729" s="0"/>
      <c r="BP3729" s="0"/>
      <c r="BQ3729" s="0"/>
      <c r="BR3729" s="0"/>
      <c r="BS3729" s="0"/>
      <c r="BT3729" s="0"/>
      <c r="BU3729" s="0"/>
      <c r="BV3729" s="0"/>
      <c r="BW3729" s="0"/>
      <c r="BX3729" s="0"/>
      <c r="BY3729" s="0"/>
      <c r="BZ3729" s="0"/>
      <c r="CA3729" s="0"/>
      <c r="CB3729" s="0"/>
      <c r="CC3729" s="0"/>
      <c r="CD3729" s="0"/>
      <c r="CE3729" s="0"/>
      <c r="CF3729" s="0"/>
      <c r="CG3729" s="0"/>
      <c r="CH3729" s="0"/>
      <c r="CI3729" s="0"/>
      <c r="CJ3729" s="0"/>
      <c r="CK3729" s="0"/>
      <c r="CL3729" s="0"/>
      <c r="CM3729" s="0"/>
      <c r="CN3729" s="0"/>
      <c r="CO3729" s="0"/>
      <c r="CP3729" s="0"/>
      <c r="CQ3729" s="0"/>
      <c r="CR3729" s="0"/>
      <c r="CS3729" s="0"/>
      <c r="CT3729" s="0"/>
      <c r="CU3729" s="0"/>
      <c r="CV3729" s="0"/>
      <c r="CW3729" s="0"/>
      <c r="CX3729" s="0"/>
      <c r="CY3729" s="0"/>
      <c r="CZ3729" s="0"/>
      <c r="DA3729" s="0"/>
      <c r="DB3729" s="0"/>
      <c r="DC3729" s="0"/>
      <c r="DD3729" s="0"/>
      <c r="DE3729" s="0"/>
      <c r="DF3729" s="0"/>
      <c r="DG3729" s="0"/>
      <c r="DH3729" s="0"/>
      <c r="DI3729" s="0"/>
      <c r="DJ3729" s="0"/>
      <c r="DK3729" s="0"/>
      <c r="DL3729" s="0"/>
      <c r="DM3729" s="0"/>
      <c r="DN3729" s="0"/>
      <c r="DO3729" s="0"/>
      <c r="DP3729" s="0"/>
      <c r="DQ3729" s="0"/>
      <c r="DR3729" s="0"/>
      <c r="DS3729" s="0"/>
      <c r="DT3729" s="0"/>
      <c r="DU3729" s="0"/>
      <c r="DV3729" s="0"/>
      <c r="DW3729" s="0"/>
      <c r="DX3729" s="0"/>
      <c r="DY3729" s="0"/>
      <c r="DZ3729" s="0"/>
      <c r="EA3729" s="0"/>
      <c r="EB3729" s="0"/>
      <c r="EC3729" s="0"/>
      <c r="ED3729" s="0"/>
      <c r="EE3729" s="0"/>
      <c r="EF3729" s="0"/>
      <c r="EG3729" s="0"/>
      <c r="EH3729" s="0"/>
      <c r="EI3729" s="0"/>
      <c r="EJ3729" s="0"/>
      <c r="EK3729" s="0"/>
      <c r="EL3729" s="0"/>
      <c r="EM3729" s="0"/>
      <c r="EN3729" s="0"/>
      <c r="EO3729" s="0"/>
      <c r="EP3729" s="0"/>
      <c r="EQ3729" s="0"/>
      <c r="ER3729" s="0"/>
      <c r="ES3729" s="0"/>
      <c r="ET3729" s="0"/>
      <c r="EU3729" s="0"/>
      <c r="EV3729" s="0"/>
      <c r="EW3729" s="0"/>
      <c r="EX3729" s="0"/>
      <c r="EY3729" s="0"/>
      <c r="EZ3729" s="0"/>
      <c r="FA3729" s="0"/>
      <c r="FB3729" s="0"/>
      <c r="FC3729" s="0"/>
      <c r="FD3729" s="0"/>
      <c r="FE3729" s="0"/>
      <c r="FF3729" s="0"/>
      <c r="FG3729" s="0"/>
      <c r="FH3729" s="0"/>
      <c r="FI3729" s="0"/>
      <c r="FJ3729" s="0"/>
      <c r="FK3729" s="0"/>
      <c r="FL3729" s="0"/>
      <c r="FM3729" s="0"/>
      <c r="FN3729" s="0"/>
      <c r="FO3729" s="0"/>
      <c r="FP3729" s="0"/>
      <c r="FQ3729" s="0"/>
      <c r="FR3729" s="0"/>
      <c r="FS3729" s="0"/>
      <c r="FT3729" s="0"/>
      <c r="FU3729" s="0"/>
      <c r="FV3729" s="0"/>
      <c r="FW3729" s="0"/>
      <c r="FX3729" s="0"/>
      <c r="FY3729" s="0"/>
      <c r="FZ3729" s="0"/>
      <c r="GA3729" s="0"/>
      <c r="GB3729" s="0"/>
      <c r="GC3729" s="0"/>
      <c r="GD3729" s="0"/>
      <c r="GE3729" s="0"/>
      <c r="GF3729" s="0"/>
      <c r="GG3729" s="0"/>
      <c r="GH3729" s="0"/>
      <c r="GI3729" s="0"/>
      <c r="GJ3729" s="0"/>
      <c r="GK3729" s="0"/>
      <c r="GL3729" s="0"/>
      <c r="GM3729" s="0"/>
      <c r="GN3729" s="0"/>
      <c r="GO3729" s="0"/>
      <c r="GP3729" s="0"/>
      <c r="GQ3729" s="0"/>
      <c r="GR3729" s="0"/>
      <c r="GS3729" s="0"/>
      <c r="GT3729" s="0"/>
      <c r="GU3729" s="0"/>
      <c r="GV3729" s="0"/>
      <c r="GW3729" s="0"/>
      <c r="GX3729" s="0"/>
      <c r="GY3729" s="0"/>
      <c r="GZ3729" s="0"/>
      <c r="HA3729" s="0"/>
      <c r="HB3729" s="0"/>
      <c r="HC3729" s="0"/>
      <c r="HD3729" s="0"/>
      <c r="HE3729" s="0"/>
      <c r="HF3729" s="0"/>
      <c r="HG3729" s="0"/>
      <c r="HH3729" s="0"/>
      <c r="HI3729" s="0"/>
      <c r="HJ3729" s="0"/>
      <c r="HK3729" s="0"/>
      <c r="HL3729" s="0"/>
      <c r="HM3729" s="0"/>
      <c r="HN3729" s="0"/>
      <c r="HO3729" s="0"/>
      <c r="HP3729" s="0"/>
      <c r="HQ3729" s="0"/>
      <c r="HR3729" s="0"/>
      <c r="HS3729" s="0"/>
      <c r="HT3729" s="0"/>
      <c r="HU3729" s="0"/>
      <c r="HV3729" s="0"/>
      <c r="HW3729" s="0"/>
      <c r="HX3729" s="0"/>
      <c r="HY3729" s="0"/>
      <c r="HZ3729" s="0"/>
      <c r="IA3729" s="0"/>
      <c r="IB3729" s="0"/>
      <c r="IC3729" s="0"/>
      <c r="ID3729" s="0"/>
      <c r="IE3729" s="0"/>
      <c r="IF3729" s="0"/>
      <c r="IG3729" s="0"/>
      <c r="IH3729" s="0"/>
      <c r="II3729" s="0"/>
      <c r="IJ3729" s="0"/>
      <c r="IK3729" s="0"/>
      <c r="IL3729" s="0"/>
      <c r="IM3729" s="0"/>
      <c r="IN3729" s="0"/>
      <c r="IO3729" s="0"/>
      <c r="IP3729" s="0"/>
      <c r="IQ3729" s="0"/>
      <c r="IR3729" s="0"/>
      <c r="IS3729" s="0"/>
      <c r="IT3729" s="0"/>
      <c r="IU3729" s="0"/>
      <c r="IV3729" s="0"/>
      <c r="IW3729" s="0"/>
      <c r="IX3729" s="0"/>
      <c r="IY3729" s="0"/>
      <c r="IZ3729" s="0"/>
      <c r="AMH3729" s="13"/>
    </row>
    <row r="3730" customFormat="false" ht="13.8" hidden="false" customHeight="false" outlineLevel="0" collapsed="false">
      <c r="A3730" s="27" t="n">
        <v>40708110</v>
      </c>
      <c r="B3730" s="28" t="s">
        <v>3760</v>
      </c>
      <c r="C3730" s="29"/>
      <c r="D3730" s="29"/>
      <c r="E3730" s="27" t="s">
        <v>15</v>
      </c>
      <c r="F3730" s="19" t="n">
        <f aca="false">IF(C3730="",VLOOKUP(E3730,'PORTE E UCO'!$A$5:$D$46,4,0),VLOOKUP(E3730,'PORTE E UCO'!$A$5:$D$46,4,0)*C3730)</f>
        <v>93.13473</v>
      </c>
      <c r="G3730" s="30" t="n">
        <v>13.608</v>
      </c>
      <c r="H3730" s="21" t="n">
        <f aca="false">G3730*$R$2</f>
        <v>267.718784256</v>
      </c>
      <c r="I3730" s="27" t="n">
        <v>0</v>
      </c>
      <c r="J3730" s="22" t="str">
        <f aca="false">IF(I3730&gt;=1,F3730*$J$2,"")</f>
        <v/>
      </c>
      <c r="K3730" s="22" t="str">
        <f aca="false">IF(I3730&gt;=2,F3730*$K$2,"")</f>
        <v/>
      </c>
      <c r="L3730" s="22" t="str">
        <f aca="false">IF(I3730&gt;=3,F3730*$L$2,"")</f>
        <v/>
      </c>
      <c r="M3730" s="22" t="str">
        <f aca="false">IF(I3730&gt;=4,F3730*$M$2,"")</f>
        <v/>
      </c>
      <c r="N3730" s="27" t="n">
        <v>0</v>
      </c>
      <c r="O3730" s="27" t="n">
        <v>0</v>
      </c>
      <c r="P3730" s="31" t="n">
        <v>0.57</v>
      </c>
      <c r="Q3730" s="64" t="n">
        <f aca="false">P3730*($Q$2)</f>
        <v>15.4014</v>
      </c>
      <c r="R3730" s="38"/>
      <c r="S3730" s="25" t="n">
        <f aca="false">SUM(F3730,H3730,J3730,K3730,L3730,M3730)</f>
        <v>360.853514256</v>
      </c>
      <c r="T3730" s="25" t="n">
        <f aca="false">SUM(F3730,H3730,J3730,K3730,L3730,M3730,Q3730)</f>
        <v>376.254914256</v>
      </c>
      <c r="U3730" s="0"/>
      <c r="V3730" s="0"/>
      <c r="W3730" s="0"/>
      <c r="X3730" s="0"/>
      <c r="Y3730" s="0"/>
      <c r="Z3730" s="0"/>
      <c r="AA3730" s="0"/>
      <c r="AB3730" s="0"/>
      <c r="AC3730" s="0"/>
      <c r="AD3730" s="0"/>
      <c r="AE3730" s="0"/>
      <c r="AF3730" s="0"/>
      <c r="AG3730" s="0"/>
      <c r="AH3730" s="0"/>
      <c r="AI3730" s="0"/>
      <c r="AJ3730" s="0"/>
      <c r="AK3730" s="0"/>
      <c r="AL3730" s="0"/>
      <c r="AM3730" s="0"/>
      <c r="AN3730" s="0"/>
      <c r="AO3730" s="0"/>
      <c r="AP3730" s="0"/>
      <c r="AQ3730" s="0"/>
      <c r="AR3730" s="0"/>
      <c r="AS3730" s="0"/>
      <c r="AT3730" s="0"/>
      <c r="AU3730" s="0"/>
      <c r="AV3730" s="0"/>
      <c r="AW3730" s="0"/>
      <c r="AX3730" s="0"/>
      <c r="AY3730" s="0"/>
      <c r="AZ3730" s="0"/>
      <c r="BA3730" s="0"/>
      <c r="BB3730" s="0"/>
      <c r="BC3730" s="0"/>
      <c r="BD3730" s="0"/>
      <c r="BE3730" s="0"/>
      <c r="BF3730" s="0"/>
      <c r="BG3730" s="0"/>
      <c r="BH3730" s="0"/>
      <c r="BI3730" s="0"/>
      <c r="BJ3730" s="0"/>
      <c r="BK3730" s="0"/>
      <c r="BL3730" s="0"/>
      <c r="BM3730" s="0"/>
      <c r="BN3730" s="0"/>
      <c r="BO3730" s="0"/>
      <c r="BP3730" s="0"/>
      <c r="BQ3730" s="0"/>
      <c r="BR3730" s="0"/>
      <c r="BS3730" s="0"/>
      <c r="BT3730" s="0"/>
      <c r="BU3730" s="0"/>
      <c r="BV3730" s="0"/>
      <c r="BW3730" s="0"/>
      <c r="BX3730" s="0"/>
      <c r="BY3730" s="0"/>
      <c r="BZ3730" s="0"/>
      <c r="CA3730" s="0"/>
      <c r="CB3730" s="0"/>
      <c r="CC3730" s="0"/>
      <c r="CD3730" s="0"/>
      <c r="CE3730" s="0"/>
      <c r="CF3730" s="0"/>
      <c r="CG3730" s="0"/>
      <c r="CH3730" s="0"/>
      <c r="CI3730" s="0"/>
      <c r="CJ3730" s="0"/>
      <c r="CK3730" s="0"/>
      <c r="CL3730" s="0"/>
      <c r="CM3730" s="0"/>
      <c r="CN3730" s="0"/>
      <c r="CO3730" s="0"/>
      <c r="CP3730" s="0"/>
      <c r="CQ3730" s="0"/>
      <c r="CR3730" s="0"/>
      <c r="CS3730" s="0"/>
      <c r="CT3730" s="0"/>
      <c r="CU3730" s="0"/>
      <c r="CV3730" s="0"/>
      <c r="CW3730" s="0"/>
      <c r="CX3730" s="0"/>
      <c r="CY3730" s="0"/>
      <c r="CZ3730" s="0"/>
      <c r="DA3730" s="0"/>
      <c r="DB3730" s="0"/>
      <c r="DC3730" s="0"/>
      <c r="DD3730" s="0"/>
      <c r="DE3730" s="0"/>
      <c r="DF3730" s="0"/>
      <c r="DG3730" s="0"/>
      <c r="DH3730" s="0"/>
      <c r="DI3730" s="0"/>
      <c r="DJ3730" s="0"/>
      <c r="DK3730" s="0"/>
      <c r="DL3730" s="0"/>
      <c r="DM3730" s="0"/>
      <c r="DN3730" s="0"/>
      <c r="DO3730" s="0"/>
      <c r="DP3730" s="0"/>
      <c r="DQ3730" s="0"/>
      <c r="DR3730" s="0"/>
      <c r="DS3730" s="0"/>
      <c r="DT3730" s="0"/>
      <c r="DU3730" s="0"/>
      <c r="DV3730" s="0"/>
      <c r="DW3730" s="0"/>
      <c r="DX3730" s="0"/>
      <c r="DY3730" s="0"/>
      <c r="DZ3730" s="0"/>
      <c r="EA3730" s="0"/>
      <c r="EB3730" s="0"/>
      <c r="EC3730" s="0"/>
      <c r="ED3730" s="0"/>
      <c r="EE3730" s="0"/>
      <c r="EF3730" s="0"/>
      <c r="EG3730" s="0"/>
      <c r="EH3730" s="0"/>
      <c r="EI3730" s="0"/>
      <c r="EJ3730" s="0"/>
      <c r="EK3730" s="0"/>
      <c r="EL3730" s="0"/>
      <c r="EM3730" s="0"/>
      <c r="EN3730" s="0"/>
      <c r="EO3730" s="0"/>
      <c r="EP3730" s="0"/>
      <c r="EQ3730" s="0"/>
      <c r="ER3730" s="0"/>
      <c r="ES3730" s="0"/>
      <c r="ET3730" s="0"/>
      <c r="EU3730" s="0"/>
      <c r="EV3730" s="0"/>
      <c r="EW3730" s="0"/>
      <c r="EX3730" s="0"/>
      <c r="EY3730" s="0"/>
      <c r="EZ3730" s="0"/>
      <c r="FA3730" s="0"/>
      <c r="FB3730" s="0"/>
      <c r="FC3730" s="0"/>
      <c r="FD3730" s="0"/>
      <c r="FE3730" s="0"/>
      <c r="FF3730" s="0"/>
      <c r="FG3730" s="0"/>
      <c r="FH3730" s="0"/>
      <c r="FI3730" s="0"/>
      <c r="FJ3730" s="0"/>
      <c r="FK3730" s="0"/>
      <c r="FL3730" s="0"/>
      <c r="FM3730" s="0"/>
      <c r="FN3730" s="0"/>
      <c r="FO3730" s="0"/>
      <c r="FP3730" s="0"/>
      <c r="FQ3730" s="0"/>
      <c r="FR3730" s="0"/>
      <c r="FS3730" s="0"/>
      <c r="FT3730" s="0"/>
      <c r="FU3730" s="0"/>
      <c r="FV3730" s="0"/>
      <c r="FW3730" s="0"/>
      <c r="FX3730" s="0"/>
      <c r="FY3730" s="0"/>
      <c r="FZ3730" s="0"/>
      <c r="GA3730" s="0"/>
      <c r="GB3730" s="0"/>
      <c r="GC3730" s="0"/>
      <c r="GD3730" s="0"/>
      <c r="GE3730" s="0"/>
      <c r="GF3730" s="0"/>
      <c r="GG3730" s="0"/>
      <c r="GH3730" s="0"/>
      <c r="GI3730" s="0"/>
      <c r="GJ3730" s="0"/>
      <c r="GK3730" s="0"/>
      <c r="GL3730" s="0"/>
      <c r="GM3730" s="0"/>
      <c r="GN3730" s="0"/>
      <c r="GO3730" s="0"/>
      <c r="GP3730" s="0"/>
      <c r="GQ3730" s="0"/>
      <c r="GR3730" s="0"/>
      <c r="GS3730" s="0"/>
      <c r="GT3730" s="0"/>
      <c r="GU3730" s="0"/>
      <c r="GV3730" s="0"/>
      <c r="GW3730" s="0"/>
      <c r="GX3730" s="0"/>
      <c r="GY3730" s="0"/>
      <c r="GZ3730" s="0"/>
      <c r="HA3730" s="0"/>
      <c r="HB3730" s="0"/>
      <c r="HC3730" s="0"/>
      <c r="HD3730" s="0"/>
      <c r="HE3730" s="0"/>
      <c r="HF3730" s="0"/>
      <c r="HG3730" s="0"/>
      <c r="HH3730" s="0"/>
      <c r="HI3730" s="0"/>
      <c r="HJ3730" s="0"/>
      <c r="HK3730" s="0"/>
      <c r="HL3730" s="0"/>
      <c r="HM3730" s="0"/>
      <c r="HN3730" s="0"/>
      <c r="HO3730" s="0"/>
      <c r="HP3730" s="0"/>
      <c r="HQ3730" s="0"/>
      <c r="HR3730" s="0"/>
      <c r="HS3730" s="0"/>
      <c r="HT3730" s="0"/>
      <c r="HU3730" s="0"/>
      <c r="HV3730" s="0"/>
      <c r="HW3730" s="0"/>
      <c r="HX3730" s="0"/>
      <c r="HY3730" s="0"/>
      <c r="HZ3730" s="0"/>
      <c r="IA3730" s="0"/>
      <c r="IB3730" s="0"/>
      <c r="IC3730" s="0"/>
      <c r="ID3730" s="0"/>
      <c r="IE3730" s="0"/>
      <c r="IF3730" s="0"/>
      <c r="IG3730" s="0"/>
      <c r="IH3730" s="0"/>
      <c r="II3730" s="0"/>
      <c r="IJ3730" s="0"/>
      <c r="IK3730" s="0"/>
      <c r="IL3730" s="0"/>
      <c r="IM3730" s="0"/>
      <c r="IN3730" s="0"/>
      <c r="IO3730" s="0"/>
      <c r="IP3730" s="0"/>
      <c r="IQ3730" s="0"/>
      <c r="IR3730" s="0"/>
      <c r="IS3730" s="0"/>
      <c r="IT3730" s="0"/>
      <c r="IU3730" s="0"/>
      <c r="IV3730" s="0"/>
      <c r="IW3730" s="0"/>
      <c r="IX3730" s="0"/>
      <c r="IY3730" s="0"/>
      <c r="IZ3730" s="0"/>
      <c r="AMH3730" s="13"/>
    </row>
    <row r="3731" customFormat="false" ht="13.8" hidden="false" customHeight="false" outlineLevel="0" collapsed="false">
      <c r="A3731" s="16" t="n">
        <v>40709019</v>
      </c>
      <c r="B3731" s="17" t="s">
        <v>3761</v>
      </c>
      <c r="C3731" s="18"/>
      <c r="D3731" s="18"/>
      <c r="E3731" s="16" t="s">
        <v>20</v>
      </c>
      <c r="F3731" s="19" t="n">
        <f aca="false">IF(C3731="",VLOOKUP(E3731,'PORTE E UCO'!$A$5:$D$46,4,0),VLOOKUP(E3731,'PORTE E UCO'!$A$5:$D$46,4,0)*C3731)</f>
        <v>70.656386</v>
      </c>
      <c r="G3731" s="20" t="n">
        <v>4.79</v>
      </c>
      <c r="H3731" s="21" t="n">
        <f aca="false">G3731*$R$2</f>
        <v>94.23669728</v>
      </c>
      <c r="I3731" s="16" t="n">
        <v>0</v>
      </c>
      <c r="J3731" s="22" t="str">
        <f aca="false">IF(I3731&gt;=1,F3731*$J$2,"")</f>
        <v/>
      </c>
      <c r="K3731" s="22" t="str">
        <f aca="false">IF(I3731&gt;=2,F3731*$K$2,"")</f>
        <v/>
      </c>
      <c r="L3731" s="22" t="str">
        <f aca="false">IF(I3731&gt;=3,F3731*$L$2,"")</f>
        <v/>
      </c>
      <c r="M3731" s="22" t="str">
        <f aca="false">IF(I3731&gt;=4,F3731*$M$2,"")</f>
        <v/>
      </c>
      <c r="N3731" s="16" t="n">
        <v>0</v>
      </c>
      <c r="O3731" s="16" t="n">
        <v>0</v>
      </c>
      <c r="P3731" s="23" t="n">
        <v>0.57</v>
      </c>
      <c r="Q3731" s="64" t="n">
        <f aca="false">P3731*($Q$2)</f>
        <v>15.4014</v>
      </c>
      <c r="R3731" s="38"/>
      <c r="S3731" s="25" t="n">
        <f aca="false">SUM(F3731,H3731,J3731,K3731,L3731,M3731)</f>
        <v>164.89308328</v>
      </c>
      <c r="T3731" s="25" t="n">
        <f aca="false">SUM(F3731,H3731,J3731,K3731,L3731,M3731,Q3731)</f>
        <v>180.29448328</v>
      </c>
      <c r="U3731" s="0"/>
      <c r="V3731" s="0"/>
      <c r="W3731" s="0"/>
      <c r="X3731" s="0"/>
      <c r="Y3731" s="0"/>
      <c r="Z3731" s="0"/>
      <c r="AA3731" s="0"/>
      <c r="AB3731" s="0"/>
      <c r="AC3731" s="0"/>
      <c r="AD3731" s="0"/>
      <c r="AE3731" s="0"/>
      <c r="AF3731" s="0"/>
      <c r="AG3731" s="0"/>
      <c r="AH3731" s="0"/>
      <c r="AI3731" s="0"/>
      <c r="AJ3731" s="0"/>
      <c r="AK3731" s="0"/>
      <c r="AL3731" s="0"/>
      <c r="AM3731" s="0"/>
      <c r="AN3731" s="0"/>
      <c r="AO3731" s="0"/>
      <c r="AP3731" s="0"/>
      <c r="AQ3731" s="0"/>
      <c r="AR3731" s="0"/>
      <c r="AS3731" s="0"/>
      <c r="AT3731" s="0"/>
      <c r="AU3731" s="0"/>
      <c r="AV3731" s="0"/>
      <c r="AW3731" s="0"/>
      <c r="AX3731" s="0"/>
      <c r="AY3731" s="0"/>
      <c r="AZ3731" s="0"/>
      <c r="BA3731" s="0"/>
      <c r="BB3731" s="0"/>
      <c r="BC3731" s="0"/>
      <c r="BD3731" s="0"/>
      <c r="BE3731" s="0"/>
      <c r="BF3731" s="0"/>
      <c r="BG3731" s="0"/>
      <c r="BH3731" s="0"/>
      <c r="BI3731" s="0"/>
      <c r="BJ3731" s="0"/>
      <c r="BK3731" s="0"/>
      <c r="BL3731" s="0"/>
      <c r="BM3731" s="0"/>
      <c r="BN3731" s="0"/>
      <c r="BO3731" s="0"/>
      <c r="BP3731" s="0"/>
      <c r="BQ3731" s="0"/>
      <c r="BR3731" s="0"/>
      <c r="BS3731" s="0"/>
      <c r="BT3731" s="0"/>
      <c r="BU3731" s="0"/>
      <c r="BV3731" s="0"/>
      <c r="BW3731" s="0"/>
      <c r="BX3731" s="0"/>
      <c r="BY3731" s="0"/>
      <c r="BZ3731" s="0"/>
      <c r="CA3731" s="0"/>
      <c r="CB3731" s="0"/>
      <c r="CC3731" s="0"/>
      <c r="CD3731" s="0"/>
      <c r="CE3731" s="0"/>
      <c r="CF3731" s="0"/>
      <c r="CG3731" s="0"/>
      <c r="CH3731" s="0"/>
      <c r="CI3731" s="0"/>
      <c r="CJ3731" s="0"/>
      <c r="CK3731" s="0"/>
      <c r="CL3731" s="0"/>
      <c r="CM3731" s="0"/>
      <c r="CN3731" s="0"/>
      <c r="CO3731" s="0"/>
      <c r="CP3731" s="0"/>
      <c r="CQ3731" s="0"/>
      <c r="CR3731" s="0"/>
      <c r="CS3731" s="0"/>
      <c r="CT3731" s="0"/>
      <c r="CU3731" s="0"/>
      <c r="CV3731" s="0"/>
      <c r="CW3731" s="0"/>
      <c r="CX3731" s="0"/>
      <c r="CY3731" s="0"/>
      <c r="CZ3731" s="0"/>
      <c r="DA3731" s="0"/>
      <c r="DB3731" s="0"/>
      <c r="DC3731" s="0"/>
      <c r="DD3731" s="0"/>
      <c r="DE3731" s="0"/>
      <c r="DF3731" s="0"/>
      <c r="DG3731" s="0"/>
      <c r="DH3731" s="0"/>
      <c r="DI3731" s="0"/>
      <c r="DJ3731" s="0"/>
      <c r="DK3731" s="0"/>
      <c r="DL3731" s="0"/>
      <c r="DM3731" s="0"/>
      <c r="DN3731" s="0"/>
      <c r="DO3731" s="0"/>
      <c r="DP3731" s="0"/>
      <c r="DQ3731" s="0"/>
      <c r="DR3731" s="0"/>
      <c r="DS3731" s="0"/>
      <c r="DT3731" s="0"/>
      <c r="DU3731" s="0"/>
      <c r="DV3731" s="0"/>
      <c r="DW3731" s="0"/>
      <c r="DX3731" s="0"/>
      <c r="DY3731" s="0"/>
      <c r="DZ3731" s="0"/>
      <c r="EA3731" s="0"/>
      <c r="EB3731" s="0"/>
      <c r="EC3731" s="0"/>
      <c r="ED3731" s="0"/>
      <c r="EE3731" s="0"/>
      <c r="EF3731" s="0"/>
      <c r="EG3731" s="0"/>
      <c r="EH3731" s="0"/>
      <c r="EI3731" s="0"/>
      <c r="EJ3731" s="0"/>
      <c r="EK3731" s="0"/>
      <c r="EL3731" s="0"/>
      <c r="EM3731" s="0"/>
      <c r="EN3731" s="0"/>
      <c r="EO3731" s="0"/>
      <c r="EP3731" s="0"/>
      <c r="EQ3731" s="0"/>
      <c r="ER3731" s="0"/>
      <c r="ES3731" s="0"/>
      <c r="ET3731" s="0"/>
      <c r="EU3731" s="0"/>
      <c r="EV3731" s="0"/>
      <c r="EW3731" s="0"/>
      <c r="EX3731" s="0"/>
      <c r="EY3731" s="0"/>
      <c r="EZ3731" s="0"/>
      <c r="FA3731" s="0"/>
      <c r="FB3731" s="0"/>
      <c r="FC3731" s="0"/>
      <c r="FD3731" s="0"/>
      <c r="FE3731" s="0"/>
      <c r="FF3731" s="0"/>
      <c r="FG3731" s="0"/>
      <c r="FH3731" s="0"/>
      <c r="FI3731" s="0"/>
      <c r="FJ3731" s="0"/>
      <c r="FK3731" s="0"/>
      <c r="FL3731" s="0"/>
      <c r="FM3731" s="0"/>
      <c r="FN3731" s="0"/>
      <c r="FO3731" s="0"/>
      <c r="FP3731" s="0"/>
      <c r="FQ3731" s="0"/>
      <c r="FR3731" s="0"/>
      <c r="FS3731" s="0"/>
      <c r="FT3731" s="0"/>
      <c r="FU3731" s="0"/>
      <c r="FV3731" s="0"/>
      <c r="FW3731" s="0"/>
      <c r="FX3731" s="0"/>
      <c r="FY3731" s="0"/>
      <c r="FZ3731" s="0"/>
      <c r="GA3731" s="0"/>
      <c r="GB3731" s="0"/>
      <c r="GC3731" s="0"/>
      <c r="GD3731" s="0"/>
      <c r="GE3731" s="0"/>
      <c r="GF3731" s="0"/>
      <c r="GG3731" s="0"/>
      <c r="GH3731" s="0"/>
      <c r="GI3731" s="0"/>
      <c r="GJ3731" s="0"/>
      <c r="GK3731" s="0"/>
      <c r="GL3731" s="0"/>
      <c r="GM3731" s="0"/>
      <c r="GN3731" s="0"/>
      <c r="GO3731" s="0"/>
      <c r="GP3731" s="0"/>
      <c r="GQ3731" s="0"/>
      <c r="GR3731" s="0"/>
      <c r="GS3731" s="0"/>
      <c r="GT3731" s="0"/>
      <c r="GU3731" s="0"/>
      <c r="GV3731" s="0"/>
      <c r="GW3731" s="0"/>
      <c r="GX3731" s="0"/>
      <c r="GY3731" s="0"/>
      <c r="GZ3731" s="0"/>
      <c r="HA3731" s="0"/>
      <c r="HB3731" s="0"/>
      <c r="HC3731" s="0"/>
      <c r="HD3731" s="0"/>
      <c r="HE3731" s="0"/>
      <c r="HF3731" s="0"/>
      <c r="HG3731" s="0"/>
      <c r="HH3731" s="0"/>
      <c r="HI3731" s="0"/>
      <c r="HJ3731" s="0"/>
      <c r="HK3731" s="0"/>
      <c r="HL3731" s="0"/>
      <c r="HM3731" s="0"/>
      <c r="HN3731" s="0"/>
      <c r="HO3731" s="0"/>
      <c r="HP3731" s="0"/>
      <c r="HQ3731" s="0"/>
      <c r="HR3731" s="0"/>
      <c r="HS3731" s="0"/>
      <c r="HT3731" s="0"/>
      <c r="HU3731" s="0"/>
      <c r="HV3731" s="0"/>
      <c r="HW3731" s="0"/>
      <c r="HX3731" s="0"/>
      <c r="HY3731" s="0"/>
      <c r="HZ3731" s="0"/>
      <c r="IA3731" s="0"/>
      <c r="IB3731" s="0"/>
      <c r="IC3731" s="0"/>
      <c r="ID3731" s="0"/>
      <c r="IE3731" s="0"/>
      <c r="IF3731" s="0"/>
      <c r="IG3731" s="0"/>
      <c r="IH3731" s="0"/>
      <c r="II3731" s="0"/>
      <c r="IJ3731" s="0"/>
      <c r="IK3731" s="0"/>
      <c r="IL3731" s="0"/>
      <c r="IM3731" s="0"/>
      <c r="IN3731" s="0"/>
      <c r="IO3731" s="0"/>
      <c r="IP3731" s="0"/>
      <c r="IQ3731" s="0"/>
      <c r="IR3731" s="0"/>
      <c r="IS3731" s="0"/>
      <c r="IT3731" s="0"/>
      <c r="IU3731" s="0"/>
      <c r="IV3731" s="0"/>
      <c r="IW3731" s="0"/>
      <c r="IX3731" s="0"/>
      <c r="IY3731" s="0"/>
      <c r="IZ3731" s="0"/>
      <c r="AMH3731" s="13"/>
    </row>
    <row r="3732" customFormat="false" ht="13.8" hidden="false" customHeight="false" outlineLevel="0" collapsed="false">
      <c r="A3732" s="27" t="n">
        <v>40709027</v>
      </c>
      <c r="B3732" s="28" t="s">
        <v>3762</v>
      </c>
      <c r="C3732" s="29"/>
      <c r="D3732" s="29"/>
      <c r="E3732" s="27" t="s">
        <v>64</v>
      </c>
      <c r="F3732" s="19" t="n">
        <f aca="false">IF(C3732="",VLOOKUP(E3732,'PORTE E UCO'!$A$5:$D$46,4,0),VLOOKUP(E3732,'PORTE E UCO'!$A$5:$D$46,4,0)*C3732)</f>
        <v>110.217052</v>
      </c>
      <c r="G3732" s="30" t="n">
        <v>10.66</v>
      </c>
      <c r="H3732" s="21" t="n">
        <f aca="false">G3732*$R$2</f>
        <v>209.72091712</v>
      </c>
      <c r="I3732" s="27" t="n">
        <v>0</v>
      </c>
      <c r="J3732" s="22" t="str">
        <f aca="false">IF(I3732&gt;=1,F3732*$J$2,"")</f>
        <v/>
      </c>
      <c r="K3732" s="22" t="str">
        <f aca="false">IF(I3732&gt;=2,F3732*$K$2,"")</f>
        <v/>
      </c>
      <c r="L3732" s="22" t="str">
        <f aca="false">IF(I3732&gt;=3,F3732*$L$2,"")</f>
        <v/>
      </c>
      <c r="M3732" s="22" t="str">
        <f aca="false">IF(I3732&gt;=4,F3732*$M$2,"")</f>
        <v/>
      </c>
      <c r="N3732" s="27" t="n">
        <v>0</v>
      </c>
      <c r="O3732" s="27" t="n">
        <v>0</v>
      </c>
      <c r="P3732" s="31" t="n">
        <v>0.57</v>
      </c>
      <c r="Q3732" s="64" t="n">
        <f aca="false">P3732*($Q$2)</f>
        <v>15.4014</v>
      </c>
      <c r="R3732" s="38"/>
      <c r="S3732" s="25" t="n">
        <f aca="false">SUM(F3732,H3732,J3732,K3732,L3732,M3732)</f>
        <v>319.93796912</v>
      </c>
      <c r="T3732" s="25" t="n">
        <f aca="false">SUM(F3732,H3732,J3732,K3732,L3732,M3732,Q3732)</f>
        <v>335.33936912</v>
      </c>
      <c r="U3732" s="0"/>
      <c r="V3732" s="0"/>
      <c r="W3732" s="0"/>
      <c r="X3732" s="0"/>
      <c r="Y3732" s="0"/>
      <c r="Z3732" s="0"/>
      <c r="AA3732" s="0"/>
      <c r="AB3732" s="0"/>
      <c r="AC3732" s="0"/>
      <c r="AD3732" s="0"/>
      <c r="AE3732" s="0"/>
      <c r="AF3732" s="0"/>
      <c r="AG3732" s="0"/>
      <c r="AH3732" s="0"/>
      <c r="AI3732" s="0"/>
      <c r="AJ3732" s="0"/>
      <c r="AK3732" s="0"/>
      <c r="AL3732" s="0"/>
      <c r="AM3732" s="0"/>
      <c r="AN3732" s="0"/>
      <c r="AO3732" s="0"/>
      <c r="AP3732" s="0"/>
      <c r="AQ3732" s="0"/>
      <c r="AR3732" s="0"/>
      <c r="AS3732" s="0"/>
      <c r="AT3732" s="0"/>
      <c r="AU3732" s="0"/>
      <c r="AV3732" s="0"/>
      <c r="AW3732" s="0"/>
      <c r="AX3732" s="0"/>
      <c r="AY3732" s="0"/>
      <c r="AZ3732" s="0"/>
      <c r="BA3732" s="0"/>
      <c r="BB3732" s="0"/>
      <c r="BC3732" s="0"/>
      <c r="BD3732" s="0"/>
      <c r="BE3732" s="0"/>
      <c r="BF3732" s="0"/>
      <c r="BG3732" s="0"/>
      <c r="BH3732" s="0"/>
      <c r="BI3732" s="0"/>
      <c r="BJ3732" s="0"/>
      <c r="BK3732" s="0"/>
      <c r="BL3732" s="0"/>
      <c r="BM3732" s="0"/>
      <c r="BN3732" s="0"/>
      <c r="BO3732" s="0"/>
      <c r="BP3732" s="0"/>
      <c r="BQ3732" s="0"/>
      <c r="BR3732" s="0"/>
      <c r="BS3732" s="0"/>
      <c r="BT3732" s="0"/>
      <c r="BU3732" s="0"/>
      <c r="BV3732" s="0"/>
      <c r="BW3732" s="0"/>
      <c r="BX3732" s="0"/>
      <c r="BY3732" s="0"/>
      <c r="BZ3732" s="0"/>
      <c r="CA3732" s="0"/>
      <c r="CB3732" s="0"/>
      <c r="CC3732" s="0"/>
      <c r="CD3732" s="0"/>
      <c r="CE3732" s="0"/>
      <c r="CF3732" s="0"/>
      <c r="CG3732" s="0"/>
      <c r="CH3732" s="0"/>
      <c r="CI3732" s="0"/>
      <c r="CJ3732" s="0"/>
      <c r="CK3732" s="0"/>
      <c r="CL3732" s="0"/>
      <c r="CM3732" s="0"/>
      <c r="CN3732" s="0"/>
      <c r="CO3732" s="0"/>
      <c r="CP3732" s="0"/>
      <c r="CQ3732" s="0"/>
      <c r="CR3732" s="0"/>
      <c r="CS3732" s="0"/>
      <c r="CT3732" s="0"/>
      <c r="CU3732" s="0"/>
      <c r="CV3732" s="0"/>
      <c r="CW3732" s="0"/>
      <c r="CX3732" s="0"/>
      <c r="CY3732" s="0"/>
      <c r="CZ3732" s="0"/>
      <c r="DA3732" s="0"/>
      <c r="DB3732" s="0"/>
      <c r="DC3732" s="0"/>
      <c r="DD3732" s="0"/>
      <c r="DE3732" s="0"/>
      <c r="DF3732" s="0"/>
      <c r="DG3732" s="0"/>
      <c r="DH3732" s="0"/>
      <c r="DI3732" s="0"/>
      <c r="DJ3732" s="0"/>
      <c r="DK3732" s="0"/>
      <c r="DL3732" s="0"/>
      <c r="DM3732" s="0"/>
      <c r="DN3732" s="0"/>
      <c r="DO3732" s="0"/>
      <c r="DP3732" s="0"/>
      <c r="DQ3732" s="0"/>
      <c r="DR3732" s="0"/>
      <c r="DS3732" s="0"/>
      <c r="DT3732" s="0"/>
      <c r="DU3732" s="0"/>
      <c r="DV3732" s="0"/>
      <c r="DW3732" s="0"/>
      <c r="DX3732" s="0"/>
      <c r="DY3732" s="0"/>
      <c r="DZ3732" s="0"/>
      <c r="EA3732" s="0"/>
      <c r="EB3732" s="0"/>
      <c r="EC3732" s="0"/>
      <c r="ED3732" s="0"/>
      <c r="EE3732" s="0"/>
      <c r="EF3732" s="0"/>
      <c r="EG3732" s="0"/>
      <c r="EH3732" s="0"/>
      <c r="EI3732" s="0"/>
      <c r="EJ3732" s="0"/>
      <c r="EK3732" s="0"/>
      <c r="EL3732" s="0"/>
      <c r="EM3732" s="0"/>
      <c r="EN3732" s="0"/>
      <c r="EO3732" s="0"/>
      <c r="EP3732" s="0"/>
      <c r="EQ3732" s="0"/>
      <c r="ER3732" s="0"/>
      <c r="ES3732" s="0"/>
      <c r="ET3732" s="0"/>
      <c r="EU3732" s="0"/>
      <c r="EV3732" s="0"/>
      <c r="EW3732" s="0"/>
      <c r="EX3732" s="0"/>
      <c r="EY3732" s="0"/>
      <c r="EZ3732" s="0"/>
      <c r="FA3732" s="0"/>
      <c r="FB3732" s="0"/>
      <c r="FC3732" s="0"/>
      <c r="FD3732" s="0"/>
      <c r="FE3732" s="0"/>
      <c r="FF3732" s="0"/>
      <c r="FG3732" s="0"/>
      <c r="FH3732" s="0"/>
      <c r="FI3732" s="0"/>
      <c r="FJ3732" s="0"/>
      <c r="FK3732" s="0"/>
      <c r="FL3732" s="0"/>
      <c r="FM3732" s="0"/>
      <c r="FN3732" s="0"/>
      <c r="FO3732" s="0"/>
      <c r="FP3732" s="0"/>
      <c r="FQ3732" s="0"/>
      <c r="FR3732" s="0"/>
      <c r="FS3732" s="0"/>
      <c r="FT3732" s="0"/>
      <c r="FU3732" s="0"/>
      <c r="FV3732" s="0"/>
      <c r="FW3732" s="0"/>
      <c r="FX3732" s="0"/>
      <c r="FY3732" s="0"/>
      <c r="FZ3732" s="0"/>
      <c r="GA3732" s="0"/>
      <c r="GB3732" s="0"/>
      <c r="GC3732" s="0"/>
      <c r="GD3732" s="0"/>
      <c r="GE3732" s="0"/>
      <c r="GF3732" s="0"/>
      <c r="GG3732" s="0"/>
      <c r="GH3732" s="0"/>
      <c r="GI3732" s="0"/>
      <c r="GJ3732" s="0"/>
      <c r="GK3732" s="0"/>
      <c r="GL3732" s="0"/>
      <c r="GM3732" s="0"/>
      <c r="GN3732" s="0"/>
      <c r="GO3732" s="0"/>
      <c r="GP3732" s="0"/>
      <c r="GQ3732" s="0"/>
      <c r="GR3732" s="0"/>
      <c r="GS3732" s="0"/>
      <c r="GT3732" s="0"/>
      <c r="GU3732" s="0"/>
      <c r="GV3732" s="0"/>
      <c r="GW3732" s="0"/>
      <c r="GX3732" s="0"/>
      <c r="GY3732" s="0"/>
      <c r="GZ3732" s="0"/>
      <c r="HA3732" s="0"/>
      <c r="HB3732" s="0"/>
      <c r="HC3732" s="0"/>
      <c r="HD3732" s="0"/>
      <c r="HE3732" s="0"/>
      <c r="HF3732" s="0"/>
      <c r="HG3732" s="0"/>
      <c r="HH3732" s="0"/>
      <c r="HI3732" s="0"/>
      <c r="HJ3732" s="0"/>
      <c r="HK3732" s="0"/>
      <c r="HL3732" s="0"/>
      <c r="HM3732" s="0"/>
      <c r="HN3732" s="0"/>
      <c r="HO3732" s="0"/>
      <c r="HP3732" s="0"/>
      <c r="HQ3732" s="0"/>
      <c r="HR3732" s="0"/>
      <c r="HS3732" s="0"/>
      <c r="HT3732" s="0"/>
      <c r="HU3732" s="0"/>
      <c r="HV3732" s="0"/>
      <c r="HW3732" s="0"/>
      <c r="HX3732" s="0"/>
      <c r="HY3732" s="0"/>
      <c r="HZ3732" s="0"/>
      <c r="IA3732" s="0"/>
      <c r="IB3732" s="0"/>
      <c r="IC3732" s="0"/>
      <c r="ID3732" s="0"/>
      <c r="IE3732" s="0"/>
      <c r="IF3732" s="0"/>
      <c r="IG3732" s="0"/>
      <c r="IH3732" s="0"/>
      <c r="II3732" s="0"/>
      <c r="IJ3732" s="0"/>
      <c r="IK3732" s="0"/>
      <c r="IL3732" s="0"/>
      <c r="IM3732" s="0"/>
      <c r="IN3732" s="0"/>
      <c r="IO3732" s="0"/>
      <c r="IP3732" s="0"/>
      <c r="IQ3732" s="0"/>
      <c r="IR3732" s="0"/>
      <c r="IS3732" s="0"/>
      <c r="IT3732" s="0"/>
      <c r="IU3732" s="0"/>
      <c r="IV3732" s="0"/>
      <c r="IW3732" s="0"/>
      <c r="IX3732" s="0"/>
      <c r="IY3732" s="0"/>
      <c r="IZ3732" s="0"/>
      <c r="AMH3732" s="13"/>
    </row>
    <row r="3733" customFormat="false" ht="13.8" hidden="false" customHeight="false" outlineLevel="0" collapsed="false">
      <c r="A3733" s="16" t="n">
        <v>40709035</v>
      </c>
      <c r="B3733" s="17" t="s">
        <v>3763</v>
      </c>
      <c r="C3733" s="18"/>
      <c r="D3733" s="18"/>
      <c r="E3733" s="16" t="s">
        <v>64</v>
      </c>
      <c r="F3733" s="19" t="n">
        <f aca="false">IF(C3733="",VLOOKUP(E3733,'PORTE E UCO'!$A$5:$D$46,4,0),VLOOKUP(E3733,'PORTE E UCO'!$A$5:$D$46,4,0)*C3733)</f>
        <v>110.217052</v>
      </c>
      <c r="G3733" s="20" t="n">
        <v>8.853</v>
      </c>
      <c r="H3733" s="21" t="n">
        <f aca="false">G3733*$R$2</f>
        <v>174.170664096</v>
      </c>
      <c r="I3733" s="16" t="n">
        <v>0</v>
      </c>
      <c r="J3733" s="22" t="str">
        <f aca="false">IF(I3733&gt;=1,F3733*$J$2,"")</f>
        <v/>
      </c>
      <c r="K3733" s="22" t="str">
        <f aca="false">IF(I3733&gt;=2,F3733*$K$2,"")</f>
        <v/>
      </c>
      <c r="L3733" s="22" t="str">
        <f aca="false">IF(I3733&gt;=3,F3733*$L$2,"")</f>
        <v/>
      </c>
      <c r="M3733" s="22" t="str">
        <f aca="false">IF(I3733&gt;=4,F3733*$M$2,"")</f>
        <v/>
      </c>
      <c r="N3733" s="16" t="n">
        <v>0</v>
      </c>
      <c r="O3733" s="16" t="n">
        <v>0</v>
      </c>
      <c r="P3733" s="23" t="n">
        <v>0.57</v>
      </c>
      <c r="Q3733" s="64" t="n">
        <f aca="false">P3733*($Q$2)</f>
        <v>15.4014</v>
      </c>
      <c r="R3733" s="38"/>
      <c r="S3733" s="25" t="n">
        <f aca="false">SUM(F3733,H3733,J3733,K3733,L3733,M3733)</f>
        <v>284.387716096</v>
      </c>
      <c r="T3733" s="25" t="n">
        <f aca="false">SUM(F3733,H3733,J3733,K3733,L3733,M3733,Q3733)</f>
        <v>299.789116096</v>
      </c>
      <c r="U3733" s="0"/>
      <c r="V3733" s="0"/>
      <c r="W3733" s="0"/>
      <c r="X3733" s="0"/>
      <c r="Y3733" s="0"/>
      <c r="Z3733" s="0"/>
      <c r="AA3733" s="0"/>
      <c r="AB3733" s="0"/>
      <c r="AC3733" s="0"/>
      <c r="AD3733" s="0"/>
      <c r="AE3733" s="0"/>
      <c r="AF3733" s="0"/>
      <c r="AG3733" s="0"/>
      <c r="AH3733" s="0"/>
      <c r="AI3733" s="0"/>
      <c r="AJ3733" s="0"/>
      <c r="AK3733" s="0"/>
      <c r="AL3733" s="0"/>
      <c r="AM3733" s="0"/>
      <c r="AN3733" s="0"/>
      <c r="AO3733" s="0"/>
      <c r="AP3733" s="0"/>
      <c r="AQ3733" s="0"/>
      <c r="AR3733" s="0"/>
      <c r="AS3733" s="0"/>
      <c r="AT3733" s="0"/>
      <c r="AU3733" s="0"/>
      <c r="AV3733" s="0"/>
      <c r="AW3733" s="0"/>
      <c r="AX3733" s="0"/>
      <c r="AY3733" s="0"/>
      <c r="AZ3733" s="0"/>
      <c r="BA3733" s="0"/>
      <c r="BB3733" s="0"/>
      <c r="BC3733" s="0"/>
      <c r="BD3733" s="0"/>
      <c r="BE3733" s="0"/>
      <c r="BF3733" s="0"/>
      <c r="BG3733" s="0"/>
      <c r="BH3733" s="0"/>
      <c r="BI3733" s="0"/>
      <c r="BJ3733" s="0"/>
      <c r="BK3733" s="0"/>
      <c r="BL3733" s="0"/>
      <c r="BM3733" s="0"/>
      <c r="BN3733" s="0"/>
      <c r="BO3733" s="0"/>
      <c r="BP3733" s="0"/>
      <c r="BQ3733" s="0"/>
      <c r="BR3733" s="0"/>
      <c r="BS3733" s="0"/>
      <c r="BT3733" s="0"/>
      <c r="BU3733" s="0"/>
      <c r="BV3733" s="0"/>
      <c r="BW3733" s="0"/>
      <c r="BX3733" s="0"/>
      <c r="BY3733" s="0"/>
      <c r="BZ3733" s="0"/>
      <c r="CA3733" s="0"/>
      <c r="CB3733" s="0"/>
      <c r="CC3733" s="0"/>
      <c r="CD3733" s="0"/>
      <c r="CE3733" s="0"/>
      <c r="CF3733" s="0"/>
      <c r="CG3733" s="0"/>
      <c r="CH3733" s="0"/>
      <c r="CI3733" s="0"/>
      <c r="CJ3733" s="0"/>
      <c r="CK3733" s="0"/>
      <c r="CL3733" s="0"/>
      <c r="CM3733" s="0"/>
      <c r="CN3733" s="0"/>
      <c r="CO3733" s="0"/>
      <c r="CP3733" s="0"/>
      <c r="CQ3733" s="0"/>
      <c r="CR3733" s="0"/>
      <c r="CS3733" s="0"/>
      <c r="CT3733" s="0"/>
      <c r="CU3733" s="0"/>
      <c r="CV3733" s="0"/>
      <c r="CW3733" s="0"/>
      <c r="CX3733" s="0"/>
      <c r="CY3733" s="0"/>
      <c r="CZ3733" s="0"/>
      <c r="DA3733" s="0"/>
      <c r="DB3733" s="0"/>
      <c r="DC3733" s="0"/>
      <c r="DD3733" s="0"/>
      <c r="DE3733" s="0"/>
      <c r="DF3733" s="0"/>
      <c r="DG3733" s="0"/>
      <c r="DH3733" s="0"/>
      <c r="DI3733" s="0"/>
      <c r="DJ3733" s="0"/>
      <c r="DK3733" s="0"/>
      <c r="DL3733" s="0"/>
      <c r="DM3733" s="0"/>
      <c r="DN3733" s="0"/>
      <c r="DO3733" s="0"/>
      <c r="DP3733" s="0"/>
      <c r="DQ3733" s="0"/>
      <c r="DR3733" s="0"/>
      <c r="DS3733" s="0"/>
      <c r="DT3733" s="0"/>
      <c r="DU3733" s="0"/>
      <c r="DV3733" s="0"/>
      <c r="DW3733" s="0"/>
      <c r="DX3733" s="0"/>
      <c r="DY3733" s="0"/>
      <c r="DZ3733" s="0"/>
      <c r="EA3733" s="0"/>
      <c r="EB3733" s="0"/>
      <c r="EC3733" s="0"/>
      <c r="ED3733" s="0"/>
      <c r="EE3733" s="0"/>
      <c r="EF3733" s="0"/>
      <c r="EG3733" s="0"/>
      <c r="EH3733" s="0"/>
      <c r="EI3733" s="0"/>
      <c r="EJ3733" s="0"/>
      <c r="EK3733" s="0"/>
      <c r="EL3733" s="0"/>
      <c r="EM3733" s="0"/>
      <c r="EN3733" s="0"/>
      <c r="EO3733" s="0"/>
      <c r="EP3733" s="0"/>
      <c r="EQ3733" s="0"/>
      <c r="ER3733" s="0"/>
      <c r="ES3733" s="0"/>
      <c r="ET3733" s="0"/>
      <c r="EU3733" s="0"/>
      <c r="EV3733" s="0"/>
      <c r="EW3733" s="0"/>
      <c r="EX3733" s="0"/>
      <c r="EY3733" s="0"/>
      <c r="EZ3733" s="0"/>
      <c r="FA3733" s="0"/>
      <c r="FB3733" s="0"/>
      <c r="FC3733" s="0"/>
      <c r="FD3733" s="0"/>
      <c r="FE3733" s="0"/>
      <c r="FF3733" s="0"/>
      <c r="FG3733" s="0"/>
      <c r="FH3733" s="0"/>
      <c r="FI3733" s="0"/>
      <c r="FJ3733" s="0"/>
      <c r="FK3733" s="0"/>
      <c r="FL3733" s="0"/>
      <c r="FM3733" s="0"/>
      <c r="FN3733" s="0"/>
      <c r="FO3733" s="0"/>
      <c r="FP3733" s="0"/>
      <c r="FQ3733" s="0"/>
      <c r="FR3733" s="0"/>
      <c r="FS3733" s="0"/>
      <c r="FT3733" s="0"/>
      <c r="FU3733" s="0"/>
      <c r="FV3733" s="0"/>
      <c r="FW3733" s="0"/>
      <c r="FX3733" s="0"/>
      <c r="FY3733" s="0"/>
      <c r="FZ3733" s="0"/>
      <c r="GA3733" s="0"/>
      <c r="GB3733" s="0"/>
      <c r="GC3733" s="0"/>
      <c r="GD3733" s="0"/>
      <c r="GE3733" s="0"/>
      <c r="GF3733" s="0"/>
      <c r="GG3733" s="0"/>
      <c r="GH3733" s="0"/>
      <c r="GI3733" s="0"/>
      <c r="GJ3733" s="0"/>
      <c r="GK3733" s="0"/>
      <c r="GL3733" s="0"/>
      <c r="GM3733" s="0"/>
      <c r="GN3733" s="0"/>
      <c r="GO3733" s="0"/>
      <c r="GP3733" s="0"/>
      <c r="GQ3733" s="0"/>
      <c r="GR3733" s="0"/>
      <c r="GS3733" s="0"/>
      <c r="GT3733" s="0"/>
      <c r="GU3733" s="0"/>
      <c r="GV3733" s="0"/>
      <c r="GW3733" s="0"/>
      <c r="GX3733" s="0"/>
      <c r="GY3733" s="0"/>
      <c r="GZ3733" s="0"/>
      <c r="HA3733" s="0"/>
      <c r="HB3733" s="0"/>
      <c r="HC3733" s="0"/>
      <c r="HD3733" s="0"/>
      <c r="HE3733" s="0"/>
      <c r="HF3733" s="0"/>
      <c r="HG3733" s="0"/>
      <c r="HH3733" s="0"/>
      <c r="HI3733" s="0"/>
      <c r="HJ3733" s="0"/>
      <c r="HK3733" s="0"/>
      <c r="HL3733" s="0"/>
      <c r="HM3733" s="0"/>
      <c r="HN3733" s="0"/>
      <c r="HO3733" s="0"/>
      <c r="HP3733" s="0"/>
      <c r="HQ3733" s="0"/>
      <c r="HR3733" s="0"/>
      <c r="HS3733" s="0"/>
      <c r="HT3733" s="0"/>
      <c r="HU3733" s="0"/>
      <c r="HV3733" s="0"/>
      <c r="HW3733" s="0"/>
      <c r="HX3733" s="0"/>
      <c r="HY3733" s="0"/>
      <c r="HZ3733" s="0"/>
      <c r="IA3733" s="0"/>
      <c r="IB3733" s="0"/>
      <c r="IC3733" s="0"/>
      <c r="ID3733" s="0"/>
      <c r="IE3733" s="0"/>
      <c r="IF3733" s="0"/>
      <c r="IG3733" s="0"/>
      <c r="IH3733" s="0"/>
      <c r="II3733" s="0"/>
      <c r="IJ3733" s="0"/>
      <c r="IK3733" s="0"/>
      <c r="IL3733" s="0"/>
      <c r="IM3733" s="0"/>
      <c r="IN3733" s="0"/>
      <c r="IO3733" s="0"/>
      <c r="IP3733" s="0"/>
      <c r="IQ3733" s="0"/>
      <c r="IR3733" s="0"/>
      <c r="IS3733" s="0"/>
      <c r="IT3733" s="0"/>
      <c r="IU3733" s="0"/>
      <c r="IV3733" s="0"/>
      <c r="IW3733" s="0"/>
      <c r="IX3733" s="0"/>
      <c r="IY3733" s="0"/>
      <c r="IZ3733" s="0"/>
      <c r="AMH3733" s="13"/>
    </row>
    <row r="3734" customFormat="false" ht="13.8" hidden="false" customHeight="false" outlineLevel="0" collapsed="false">
      <c r="A3734" s="27" t="n">
        <v>40710017</v>
      </c>
      <c r="B3734" s="28" t="s">
        <v>3764</v>
      </c>
      <c r="C3734" s="29"/>
      <c r="D3734" s="29"/>
      <c r="E3734" s="27" t="s">
        <v>64</v>
      </c>
      <c r="F3734" s="19" t="n">
        <f aca="false">IF(C3734="",VLOOKUP(E3734,'PORTE E UCO'!$A$5:$D$46,4,0),VLOOKUP(E3734,'PORTE E UCO'!$A$5:$D$46,4,0)*C3734)</f>
        <v>110.217052</v>
      </c>
      <c r="G3734" s="30" t="n">
        <v>0</v>
      </c>
      <c r="H3734" s="21" t="n">
        <f aca="false">G3734*$R$2</f>
        <v>0</v>
      </c>
      <c r="I3734" s="27" t="n">
        <v>0</v>
      </c>
      <c r="J3734" s="22" t="str">
        <f aca="false">IF(I3734&gt;=1,F3734*$J$2,"")</f>
        <v/>
      </c>
      <c r="K3734" s="22" t="str">
        <f aca="false">IF(I3734&gt;=2,F3734*$K$2,"")</f>
        <v/>
      </c>
      <c r="L3734" s="22" t="str">
        <f aca="false">IF(I3734&gt;=3,F3734*$L$2,"")</f>
        <v/>
      </c>
      <c r="M3734" s="22" t="str">
        <f aca="false">IF(I3734&gt;=4,F3734*$M$2,"")</f>
        <v/>
      </c>
      <c r="N3734" s="27" t="n">
        <v>0</v>
      </c>
      <c r="O3734" s="27" t="n">
        <v>0</v>
      </c>
      <c r="P3734" s="31" t="n">
        <v>0</v>
      </c>
      <c r="Q3734" s="64" t="n">
        <f aca="false">P3734*($Q$2)</f>
        <v>0</v>
      </c>
      <c r="R3734" s="38"/>
      <c r="S3734" s="25" t="n">
        <f aca="false">SUM(F3734,H3734,J3734,K3734,L3734,M3734)</f>
        <v>110.217052</v>
      </c>
      <c r="T3734" s="25" t="n">
        <f aca="false">SUM(F3734,H3734,J3734,K3734,L3734,M3734,Q3734)</f>
        <v>110.217052</v>
      </c>
      <c r="U3734" s="0"/>
      <c r="V3734" s="0"/>
      <c r="W3734" s="0"/>
      <c r="X3734" s="0"/>
      <c r="Y3734" s="0"/>
      <c r="Z3734" s="0"/>
      <c r="AA3734" s="0"/>
      <c r="AB3734" s="0"/>
      <c r="AC3734" s="0"/>
      <c r="AD3734" s="0"/>
      <c r="AE3734" s="0"/>
      <c r="AF3734" s="0"/>
      <c r="AG3734" s="0"/>
      <c r="AH3734" s="0"/>
      <c r="AI3734" s="0"/>
      <c r="AJ3734" s="0"/>
      <c r="AK3734" s="0"/>
      <c r="AL3734" s="0"/>
      <c r="AM3734" s="0"/>
      <c r="AN3734" s="0"/>
      <c r="AO3734" s="0"/>
      <c r="AP3734" s="0"/>
      <c r="AQ3734" s="0"/>
      <c r="AR3734" s="0"/>
      <c r="AS3734" s="0"/>
      <c r="AT3734" s="0"/>
      <c r="AU3734" s="0"/>
      <c r="AV3734" s="0"/>
      <c r="AW3734" s="0"/>
      <c r="AX3734" s="0"/>
      <c r="AY3734" s="0"/>
      <c r="AZ3734" s="0"/>
      <c r="BA3734" s="0"/>
      <c r="BB3734" s="0"/>
      <c r="BC3734" s="0"/>
      <c r="BD3734" s="0"/>
      <c r="BE3734" s="0"/>
      <c r="BF3734" s="0"/>
      <c r="BG3734" s="0"/>
      <c r="BH3734" s="0"/>
      <c r="BI3734" s="0"/>
      <c r="BJ3734" s="0"/>
      <c r="BK3734" s="0"/>
      <c r="BL3734" s="0"/>
      <c r="BM3734" s="0"/>
      <c r="BN3734" s="0"/>
      <c r="BO3734" s="0"/>
      <c r="BP3734" s="0"/>
      <c r="BQ3734" s="0"/>
      <c r="BR3734" s="0"/>
      <c r="BS3734" s="0"/>
      <c r="BT3734" s="0"/>
      <c r="BU3734" s="0"/>
      <c r="BV3734" s="0"/>
      <c r="BW3734" s="0"/>
      <c r="BX3734" s="0"/>
      <c r="BY3734" s="0"/>
      <c r="BZ3734" s="0"/>
      <c r="CA3734" s="0"/>
      <c r="CB3734" s="0"/>
      <c r="CC3734" s="0"/>
      <c r="CD3734" s="0"/>
      <c r="CE3734" s="0"/>
      <c r="CF3734" s="0"/>
      <c r="CG3734" s="0"/>
      <c r="CH3734" s="0"/>
      <c r="CI3734" s="0"/>
      <c r="CJ3734" s="0"/>
      <c r="CK3734" s="0"/>
      <c r="CL3734" s="0"/>
      <c r="CM3734" s="0"/>
      <c r="CN3734" s="0"/>
      <c r="CO3734" s="0"/>
      <c r="CP3734" s="0"/>
      <c r="CQ3734" s="0"/>
      <c r="CR3734" s="0"/>
      <c r="CS3734" s="0"/>
      <c r="CT3734" s="0"/>
      <c r="CU3734" s="0"/>
      <c r="CV3734" s="0"/>
      <c r="CW3734" s="0"/>
      <c r="CX3734" s="0"/>
      <c r="CY3734" s="0"/>
      <c r="CZ3734" s="0"/>
      <c r="DA3734" s="0"/>
      <c r="DB3734" s="0"/>
      <c r="DC3734" s="0"/>
      <c r="DD3734" s="0"/>
      <c r="DE3734" s="0"/>
      <c r="DF3734" s="0"/>
      <c r="DG3734" s="0"/>
      <c r="DH3734" s="0"/>
      <c r="DI3734" s="0"/>
      <c r="DJ3734" s="0"/>
      <c r="DK3734" s="0"/>
      <c r="DL3734" s="0"/>
      <c r="DM3734" s="0"/>
      <c r="DN3734" s="0"/>
      <c r="DO3734" s="0"/>
      <c r="DP3734" s="0"/>
      <c r="DQ3734" s="0"/>
      <c r="DR3734" s="0"/>
      <c r="DS3734" s="0"/>
      <c r="DT3734" s="0"/>
      <c r="DU3734" s="0"/>
      <c r="DV3734" s="0"/>
      <c r="DW3734" s="0"/>
      <c r="DX3734" s="0"/>
      <c r="DY3734" s="0"/>
      <c r="DZ3734" s="0"/>
      <c r="EA3734" s="0"/>
      <c r="EB3734" s="0"/>
      <c r="EC3734" s="0"/>
      <c r="ED3734" s="0"/>
      <c r="EE3734" s="0"/>
      <c r="EF3734" s="0"/>
      <c r="EG3734" s="0"/>
      <c r="EH3734" s="0"/>
      <c r="EI3734" s="0"/>
      <c r="EJ3734" s="0"/>
      <c r="EK3734" s="0"/>
      <c r="EL3734" s="0"/>
      <c r="EM3734" s="0"/>
      <c r="EN3734" s="0"/>
      <c r="EO3734" s="0"/>
      <c r="EP3734" s="0"/>
      <c r="EQ3734" s="0"/>
      <c r="ER3734" s="0"/>
      <c r="ES3734" s="0"/>
      <c r="ET3734" s="0"/>
      <c r="EU3734" s="0"/>
      <c r="EV3734" s="0"/>
      <c r="EW3734" s="0"/>
      <c r="EX3734" s="0"/>
      <c r="EY3734" s="0"/>
      <c r="EZ3734" s="0"/>
      <c r="FA3734" s="0"/>
      <c r="FB3734" s="0"/>
      <c r="FC3734" s="0"/>
      <c r="FD3734" s="0"/>
      <c r="FE3734" s="0"/>
      <c r="FF3734" s="0"/>
      <c r="FG3734" s="0"/>
      <c r="FH3734" s="0"/>
      <c r="FI3734" s="0"/>
      <c r="FJ3734" s="0"/>
      <c r="FK3734" s="0"/>
      <c r="FL3734" s="0"/>
      <c r="FM3734" s="0"/>
      <c r="FN3734" s="0"/>
      <c r="FO3734" s="0"/>
      <c r="FP3734" s="0"/>
      <c r="FQ3734" s="0"/>
      <c r="FR3734" s="0"/>
      <c r="FS3734" s="0"/>
      <c r="FT3734" s="0"/>
      <c r="FU3734" s="0"/>
      <c r="FV3734" s="0"/>
      <c r="FW3734" s="0"/>
      <c r="FX3734" s="0"/>
      <c r="FY3734" s="0"/>
      <c r="FZ3734" s="0"/>
      <c r="GA3734" s="0"/>
      <c r="GB3734" s="0"/>
      <c r="GC3734" s="0"/>
      <c r="GD3734" s="0"/>
      <c r="GE3734" s="0"/>
      <c r="GF3734" s="0"/>
      <c r="GG3734" s="0"/>
      <c r="GH3734" s="0"/>
      <c r="GI3734" s="0"/>
      <c r="GJ3734" s="0"/>
      <c r="GK3734" s="0"/>
      <c r="GL3734" s="0"/>
      <c r="GM3734" s="0"/>
      <c r="GN3734" s="0"/>
      <c r="GO3734" s="0"/>
      <c r="GP3734" s="0"/>
      <c r="GQ3734" s="0"/>
      <c r="GR3734" s="0"/>
      <c r="GS3734" s="0"/>
      <c r="GT3734" s="0"/>
      <c r="GU3734" s="0"/>
      <c r="GV3734" s="0"/>
      <c r="GW3734" s="0"/>
      <c r="GX3734" s="0"/>
      <c r="GY3734" s="0"/>
      <c r="GZ3734" s="0"/>
      <c r="HA3734" s="0"/>
      <c r="HB3734" s="0"/>
      <c r="HC3734" s="0"/>
      <c r="HD3734" s="0"/>
      <c r="HE3734" s="0"/>
      <c r="HF3734" s="0"/>
      <c r="HG3734" s="0"/>
      <c r="HH3734" s="0"/>
      <c r="HI3734" s="0"/>
      <c r="HJ3734" s="0"/>
      <c r="HK3734" s="0"/>
      <c r="HL3734" s="0"/>
      <c r="HM3734" s="0"/>
      <c r="HN3734" s="0"/>
      <c r="HO3734" s="0"/>
      <c r="HP3734" s="0"/>
      <c r="HQ3734" s="0"/>
      <c r="HR3734" s="0"/>
      <c r="HS3734" s="0"/>
      <c r="HT3734" s="0"/>
      <c r="HU3734" s="0"/>
      <c r="HV3734" s="0"/>
      <c r="HW3734" s="0"/>
      <c r="HX3734" s="0"/>
      <c r="HY3734" s="0"/>
      <c r="HZ3734" s="0"/>
      <c r="IA3734" s="0"/>
      <c r="IB3734" s="0"/>
      <c r="IC3734" s="0"/>
      <c r="ID3734" s="0"/>
      <c r="IE3734" s="0"/>
      <c r="IF3734" s="0"/>
      <c r="IG3734" s="0"/>
      <c r="IH3734" s="0"/>
      <c r="II3734" s="0"/>
      <c r="IJ3734" s="0"/>
      <c r="IK3734" s="0"/>
      <c r="IL3734" s="0"/>
      <c r="IM3734" s="0"/>
      <c r="IN3734" s="0"/>
      <c r="IO3734" s="0"/>
      <c r="IP3734" s="0"/>
      <c r="IQ3734" s="0"/>
      <c r="IR3734" s="0"/>
      <c r="IS3734" s="0"/>
      <c r="IT3734" s="0"/>
      <c r="IU3734" s="0"/>
      <c r="IV3734" s="0"/>
      <c r="IW3734" s="0"/>
      <c r="IX3734" s="0"/>
      <c r="IY3734" s="0"/>
      <c r="IZ3734" s="0"/>
      <c r="AMH3734" s="13"/>
    </row>
    <row r="3735" customFormat="false" ht="13.8" hidden="false" customHeight="false" outlineLevel="0" collapsed="false">
      <c r="A3735" s="16" t="n">
        <v>40710025</v>
      </c>
      <c r="B3735" s="17" t="s">
        <v>3765</v>
      </c>
      <c r="C3735" s="18"/>
      <c r="D3735" s="18"/>
      <c r="E3735" s="16" t="s">
        <v>59</v>
      </c>
      <c r="F3735" s="19" t="n">
        <f aca="false">IF(C3735="",VLOOKUP(E3735,'PORTE E UCO'!$A$5:$D$46,4,0),VLOOKUP(E3735,'PORTE E UCO'!$A$5:$D$46,4,0)*C3735)</f>
        <v>349.26794</v>
      </c>
      <c r="G3735" s="20" t="n">
        <v>16.086</v>
      </c>
      <c r="H3735" s="21" t="n">
        <f aca="false">G3735*$R$2</f>
        <v>316.470044352</v>
      </c>
      <c r="I3735" s="16" t="n">
        <v>0</v>
      </c>
      <c r="J3735" s="22" t="str">
        <f aca="false">IF(I3735&gt;=1,F3735*$J$2,"")</f>
        <v/>
      </c>
      <c r="K3735" s="22" t="str">
        <f aca="false">IF(I3735&gt;=2,F3735*$K$2,"")</f>
        <v/>
      </c>
      <c r="L3735" s="22" t="str">
        <f aca="false">IF(I3735&gt;=3,F3735*$L$2,"")</f>
        <v/>
      </c>
      <c r="M3735" s="22" t="str">
        <f aca="false">IF(I3735&gt;=4,F3735*$M$2,"")</f>
        <v/>
      </c>
      <c r="N3735" s="16" t="n">
        <v>0</v>
      </c>
      <c r="O3735" s="16" t="n">
        <v>0</v>
      </c>
      <c r="P3735" s="23" t="n">
        <v>0</v>
      </c>
      <c r="Q3735" s="64" t="n">
        <f aca="false">P3735*($Q$2)</f>
        <v>0</v>
      </c>
      <c r="R3735" s="38"/>
      <c r="S3735" s="25" t="n">
        <f aca="false">SUM(F3735,H3735,J3735,K3735,L3735,M3735)</f>
        <v>665.737984352</v>
      </c>
      <c r="T3735" s="25" t="n">
        <f aca="false">SUM(F3735,H3735,J3735,K3735,L3735,M3735,Q3735)</f>
        <v>665.737984352</v>
      </c>
      <c r="U3735" s="0"/>
      <c r="V3735" s="0"/>
      <c r="W3735" s="0"/>
      <c r="X3735" s="0"/>
      <c r="Y3735" s="0"/>
      <c r="Z3735" s="0"/>
      <c r="AA3735" s="0"/>
      <c r="AB3735" s="0"/>
      <c r="AC3735" s="0"/>
      <c r="AD3735" s="0"/>
      <c r="AE3735" s="0"/>
      <c r="AF3735" s="0"/>
      <c r="AG3735" s="0"/>
      <c r="AH3735" s="0"/>
      <c r="AI3735" s="0"/>
      <c r="AJ3735" s="0"/>
      <c r="AK3735" s="0"/>
      <c r="AL3735" s="0"/>
      <c r="AM3735" s="0"/>
      <c r="AN3735" s="0"/>
      <c r="AO3735" s="0"/>
      <c r="AP3735" s="0"/>
      <c r="AQ3735" s="0"/>
      <c r="AR3735" s="0"/>
      <c r="AS3735" s="0"/>
      <c r="AT3735" s="0"/>
      <c r="AU3735" s="0"/>
      <c r="AV3735" s="0"/>
      <c r="AW3735" s="0"/>
      <c r="AX3735" s="0"/>
      <c r="AY3735" s="0"/>
      <c r="AZ3735" s="0"/>
      <c r="BA3735" s="0"/>
      <c r="BB3735" s="0"/>
      <c r="BC3735" s="0"/>
      <c r="BD3735" s="0"/>
      <c r="BE3735" s="0"/>
      <c r="BF3735" s="0"/>
      <c r="BG3735" s="0"/>
      <c r="BH3735" s="0"/>
      <c r="BI3735" s="0"/>
      <c r="BJ3735" s="0"/>
      <c r="BK3735" s="0"/>
      <c r="BL3735" s="0"/>
      <c r="BM3735" s="0"/>
      <c r="BN3735" s="0"/>
      <c r="BO3735" s="0"/>
      <c r="BP3735" s="0"/>
      <c r="BQ3735" s="0"/>
      <c r="BR3735" s="0"/>
      <c r="BS3735" s="0"/>
      <c r="BT3735" s="0"/>
      <c r="BU3735" s="0"/>
      <c r="BV3735" s="0"/>
      <c r="BW3735" s="0"/>
      <c r="BX3735" s="0"/>
      <c r="BY3735" s="0"/>
      <c r="BZ3735" s="0"/>
      <c r="CA3735" s="0"/>
      <c r="CB3735" s="0"/>
      <c r="CC3735" s="0"/>
      <c r="CD3735" s="0"/>
      <c r="CE3735" s="0"/>
      <c r="CF3735" s="0"/>
      <c r="CG3735" s="0"/>
      <c r="CH3735" s="0"/>
      <c r="CI3735" s="0"/>
      <c r="CJ3735" s="0"/>
      <c r="CK3735" s="0"/>
      <c r="CL3735" s="0"/>
      <c r="CM3735" s="0"/>
      <c r="CN3735" s="0"/>
      <c r="CO3735" s="0"/>
      <c r="CP3735" s="0"/>
      <c r="CQ3735" s="0"/>
      <c r="CR3735" s="0"/>
      <c r="CS3735" s="0"/>
      <c r="CT3735" s="0"/>
      <c r="CU3735" s="0"/>
      <c r="CV3735" s="0"/>
      <c r="CW3735" s="0"/>
      <c r="CX3735" s="0"/>
      <c r="CY3735" s="0"/>
      <c r="CZ3735" s="0"/>
      <c r="DA3735" s="0"/>
      <c r="DB3735" s="0"/>
      <c r="DC3735" s="0"/>
      <c r="DD3735" s="0"/>
      <c r="DE3735" s="0"/>
      <c r="DF3735" s="0"/>
      <c r="DG3735" s="0"/>
      <c r="DH3735" s="0"/>
      <c r="DI3735" s="0"/>
      <c r="DJ3735" s="0"/>
      <c r="DK3735" s="0"/>
      <c r="DL3735" s="0"/>
      <c r="DM3735" s="0"/>
      <c r="DN3735" s="0"/>
      <c r="DO3735" s="0"/>
      <c r="DP3735" s="0"/>
      <c r="DQ3735" s="0"/>
      <c r="DR3735" s="0"/>
      <c r="DS3735" s="0"/>
      <c r="DT3735" s="0"/>
      <c r="DU3735" s="0"/>
      <c r="DV3735" s="0"/>
      <c r="DW3735" s="0"/>
      <c r="DX3735" s="0"/>
      <c r="DY3735" s="0"/>
      <c r="DZ3735" s="0"/>
      <c r="EA3735" s="0"/>
      <c r="EB3735" s="0"/>
      <c r="EC3735" s="0"/>
      <c r="ED3735" s="0"/>
      <c r="EE3735" s="0"/>
      <c r="EF3735" s="0"/>
      <c r="EG3735" s="0"/>
      <c r="EH3735" s="0"/>
      <c r="EI3735" s="0"/>
      <c r="EJ3735" s="0"/>
      <c r="EK3735" s="0"/>
      <c r="EL3735" s="0"/>
      <c r="EM3735" s="0"/>
      <c r="EN3735" s="0"/>
      <c r="EO3735" s="0"/>
      <c r="EP3735" s="0"/>
      <c r="EQ3735" s="0"/>
      <c r="ER3735" s="0"/>
      <c r="ES3735" s="0"/>
      <c r="ET3735" s="0"/>
      <c r="EU3735" s="0"/>
      <c r="EV3735" s="0"/>
      <c r="EW3735" s="0"/>
      <c r="EX3735" s="0"/>
      <c r="EY3735" s="0"/>
      <c r="EZ3735" s="0"/>
      <c r="FA3735" s="0"/>
      <c r="FB3735" s="0"/>
      <c r="FC3735" s="0"/>
      <c r="FD3735" s="0"/>
      <c r="FE3735" s="0"/>
      <c r="FF3735" s="0"/>
      <c r="FG3735" s="0"/>
      <c r="FH3735" s="0"/>
      <c r="FI3735" s="0"/>
      <c r="FJ3735" s="0"/>
      <c r="FK3735" s="0"/>
      <c r="FL3735" s="0"/>
      <c r="FM3735" s="0"/>
      <c r="FN3735" s="0"/>
      <c r="FO3735" s="0"/>
      <c r="FP3735" s="0"/>
      <c r="FQ3735" s="0"/>
      <c r="FR3735" s="0"/>
      <c r="FS3735" s="0"/>
      <c r="FT3735" s="0"/>
      <c r="FU3735" s="0"/>
      <c r="FV3735" s="0"/>
      <c r="FW3735" s="0"/>
      <c r="FX3735" s="0"/>
      <c r="FY3735" s="0"/>
      <c r="FZ3735" s="0"/>
      <c r="GA3735" s="0"/>
      <c r="GB3735" s="0"/>
      <c r="GC3735" s="0"/>
      <c r="GD3735" s="0"/>
      <c r="GE3735" s="0"/>
      <c r="GF3735" s="0"/>
      <c r="GG3735" s="0"/>
      <c r="GH3735" s="0"/>
      <c r="GI3735" s="0"/>
      <c r="GJ3735" s="0"/>
      <c r="GK3735" s="0"/>
      <c r="GL3735" s="0"/>
      <c r="GM3735" s="0"/>
      <c r="GN3735" s="0"/>
      <c r="GO3735" s="0"/>
      <c r="GP3735" s="0"/>
      <c r="GQ3735" s="0"/>
      <c r="GR3735" s="0"/>
      <c r="GS3735" s="0"/>
      <c r="GT3735" s="0"/>
      <c r="GU3735" s="0"/>
      <c r="GV3735" s="0"/>
      <c r="GW3735" s="0"/>
      <c r="GX3735" s="0"/>
      <c r="GY3735" s="0"/>
      <c r="GZ3735" s="0"/>
      <c r="HA3735" s="0"/>
      <c r="HB3735" s="0"/>
      <c r="HC3735" s="0"/>
      <c r="HD3735" s="0"/>
      <c r="HE3735" s="0"/>
      <c r="HF3735" s="0"/>
      <c r="HG3735" s="0"/>
      <c r="HH3735" s="0"/>
      <c r="HI3735" s="0"/>
      <c r="HJ3735" s="0"/>
      <c r="HK3735" s="0"/>
      <c r="HL3735" s="0"/>
      <c r="HM3735" s="0"/>
      <c r="HN3735" s="0"/>
      <c r="HO3735" s="0"/>
      <c r="HP3735" s="0"/>
      <c r="HQ3735" s="0"/>
      <c r="HR3735" s="0"/>
      <c r="HS3735" s="0"/>
      <c r="HT3735" s="0"/>
      <c r="HU3735" s="0"/>
      <c r="HV3735" s="0"/>
      <c r="HW3735" s="0"/>
      <c r="HX3735" s="0"/>
      <c r="HY3735" s="0"/>
      <c r="HZ3735" s="0"/>
      <c r="IA3735" s="0"/>
      <c r="IB3735" s="0"/>
      <c r="IC3735" s="0"/>
      <c r="ID3735" s="0"/>
      <c r="IE3735" s="0"/>
      <c r="IF3735" s="0"/>
      <c r="IG3735" s="0"/>
      <c r="IH3735" s="0"/>
      <c r="II3735" s="0"/>
      <c r="IJ3735" s="0"/>
      <c r="IK3735" s="0"/>
      <c r="IL3735" s="0"/>
      <c r="IM3735" s="0"/>
      <c r="IN3735" s="0"/>
      <c r="IO3735" s="0"/>
      <c r="IP3735" s="0"/>
      <c r="IQ3735" s="0"/>
      <c r="IR3735" s="0"/>
      <c r="IS3735" s="0"/>
      <c r="IT3735" s="0"/>
      <c r="IU3735" s="0"/>
      <c r="IV3735" s="0"/>
      <c r="IW3735" s="0"/>
      <c r="IX3735" s="0"/>
      <c r="IY3735" s="0"/>
      <c r="IZ3735" s="0"/>
      <c r="AMH3735" s="13"/>
    </row>
    <row r="3736" customFormat="false" ht="13.8" hidden="false" customHeight="false" outlineLevel="0" collapsed="false">
      <c r="A3736" s="27" t="n">
        <v>40710033</v>
      </c>
      <c r="B3736" s="28" t="s">
        <v>3766</v>
      </c>
      <c r="C3736" s="29"/>
      <c r="D3736" s="29"/>
      <c r="E3736" s="27" t="s">
        <v>37</v>
      </c>
      <c r="F3736" s="19" t="n">
        <f aca="false">IF(C3736="",VLOOKUP(E3736,'PORTE E UCO'!$A$5:$D$46,4,0),VLOOKUP(E3736,'PORTE E UCO'!$A$5:$D$46,4,0)*C3736)</f>
        <v>192.437794</v>
      </c>
      <c r="G3736" s="30" t="n">
        <v>2.173</v>
      </c>
      <c r="H3736" s="21" t="n">
        <f aca="false">G3736*$R$2</f>
        <v>42.750802336</v>
      </c>
      <c r="I3736" s="27" t="n">
        <v>0</v>
      </c>
      <c r="J3736" s="22" t="str">
        <f aca="false">IF(I3736&gt;=1,F3736*$J$2,"")</f>
        <v/>
      </c>
      <c r="K3736" s="22" t="str">
        <f aca="false">IF(I3736&gt;=2,F3736*$K$2,"")</f>
        <v/>
      </c>
      <c r="L3736" s="22" t="str">
        <f aca="false">IF(I3736&gt;=3,F3736*$L$2,"")</f>
        <v/>
      </c>
      <c r="M3736" s="22" t="str">
        <f aca="false">IF(I3736&gt;=4,F3736*$M$2,"")</f>
        <v/>
      </c>
      <c r="N3736" s="27" t="n">
        <v>0</v>
      </c>
      <c r="O3736" s="27" t="n">
        <v>0</v>
      </c>
      <c r="P3736" s="31" t="n">
        <v>0</v>
      </c>
      <c r="Q3736" s="64" t="n">
        <f aca="false">P3736*($Q$2)</f>
        <v>0</v>
      </c>
      <c r="R3736" s="38"/>
      <c r="S3736" s="25" t="n">
        <f aca="false">SUM(F3736,H3736,J3736,K3736,L3736,M3736)</f>
        <v>235.188596336</v>
      </c>
      <c r="T3736" s="25" t="n">
        <f aca="false">SUM(F3736,H3736,J3736,K3736,L3736,M3736,Q3736)</f>
        <v>235.188596336</v>
      </c>
      <c r="U3736" s="0"/>
      <c r="V3736" s="0"/>
      <c r="W3736" s="0"/>
      <c r="X3736" s="0"/>
      <c r="Y3736" s="0"/>
      <c r="Z3736" s="0"/>
      <c r="AA3736" s="0"/>
      <c r="AB3736" s="0"/>
      <c r="AC3736" s="0"/>
      <c r="AD3736" s="0"/>
      <c r="AE3736" s="0"/>
      <c r="AF3736" s="0"/>
      <c r="AG3736" s="0"/>
      <c r="AH3736" s="0"/>
      <c r="AI3736" s="0"/>
      <c r="AJ3736" s="0"/>
      <c r="AK3736" s="0"/>
      <c r="AL3736" s="0"/>
      <c r="AM3736" s="0"/>
      <c r="AN3736" s="0"/>
      <c r="AO3736" s="0"/>
      <c r="AP3736" s="0"/>
      <c r="AQ3736" s="0"/>
      <c r="AR3736" s="0"/>
      <c r="AS3736" s="0"/>
      <c r="AT3736" s="0"/>
      <c r="AU3736" s="0"/>
      <c r="AV3736" s="0"/>
      <c r="AW3736" s="0"/>
      <c r="AX3736" s="0"/>
      <c r="AY3736" s="0"/>
      <c r="AZ3736" s="0"/>
      <c r="BA3736" s="0"/>
      <c r="BB3736" s="0"/>
      <c r="BC3736" s="0"/>
      <c r="BD3736" s="0"/>
      <c r="BE3736" s="0"/>
      <c r="BF3736" s="0"/>
      <c r="BG3736" s="0"/>
      <c r="BH3736" s="0"/>
      <c r="BI3736" s="0"/>
      <c r="BJ3736" s="0"/>
      <c r="BK3736" s="0"/>
      <c r="BL3736" s="0"/>
      <c r="BM3736" s="0"/>
      <c r="BN3736" s="0"/>
      <c r="BO3736" s="0"/>
      <c r="BP3736" s="0"/>
      <c r="BQ3736" s="0"/>
      <c r="BR3736" s="0"/>
      <c r="BS3736" s="0"/>
      <c r="BT3736" s="0"/>
      <c r="BU3736" s="0"/>
      <c r="BV3736" s="0"/>
      <c r="BW3736" s="0"/>
      <c r="BX3736" s="0"/>
      <c r="BY3736" s="0"/>
      <c r="BZ3736" s="0"/>
      <c r="CA3736" s="0"/>
      <c r="CB3736" s="0"/>
      <c r="CC3736" s="0"/>
      <c r="CD3736" s="0"/>
      <c r="CE3736" s="0"/>
      <c r="CF3736" s="0"/>
      <c r="CG3736" s="0"/>
      <c r="CH3736" s="0"/>
      <c r="CI3736" s="0"/>
      <c r="CJ3736" s="0"/>
      <c r="CK3736" s="0"/>
      <c r="CL3736" s="0"/>
      <c r="CM3736" s="0"/>
      <c r="CN3736" s="0"/>
      <c r="CO3736" s="0"/>
      <c r="CP3736" s="0"/>
      <c r="CQ3736" s="0"/>
      <c r="CR3736" s="0"/>
      <c r="CS3736" s="0"/>
      <c r="CT3736" s="0"/>
      <c r="CU3736" s="0"/>
      <c r="CV3736" s="0"/>
      <c r="CW3736" s="0"/>
      <c r="CX3736" s="0"/>
      <c r="CY3736" s="0"/>
      <c r="CZ3736" s="0"/>
      <c r="DA3736" s="0"/>
      <c r="DB3736" s="0"/>
      <c r="DC3736" s="0"/>
      <c r="DD3736" s="0"/>
      <c r="DE3736" s="0"/>
      <c r="DF3736" s="0"/>
      <c r="DG3736" s="0"/>
      <c r="DH3736" s="0"/>
      <c r="DI3736" s="0"/>
      <c r="DJ3736" s="0"/>
      <c r="DK3736" s="0"/>
      <c r="DL3736" s="0"/>
      <c r="DM3736" s="0"/>
      <c r="DN3736" s="0"/>
      <c r="DO3736" s="0"/>
      <c r="DP3736" s="0"/>
      <c r="DQ3736" s="0"/>
      <c r="DR3736" s="0"/>
      <c r="DS3736" s="0"/>
      <c r="DT3736" s="0"/>
      <c r="DU3736" s="0"/>
      <c r="DV3736" s="0"/>
      <c r="DW3736" s="0"/>
      <c r="DX3736" s="0"/>
      <c r="DY3736" s="0"/>
      <c r="DZ3736" s="0"/>
      <c r="EA3736" s="0"/>
      <c r="EB3736" s="0"/>
      <c r="EC3736" s="0"/>
      <c r="ED3736" s="0"/>
      <c r="EE3736" s="0"/>
      <c r="EF3736" s="0"/>
      <c r="EG3736" s="0"/>
      <c r="EH3736" s="0"/>
      <c r="EI3736" s="0"/>
      <c r="EJ3736" s="0"/>
      <c r="EK3736" s="0"/>
      <c r="EL3736" s="0"/>
      <c r="EM3736" s="0"/>
      <c r="EN3736" s="0"/>
      <c r="EO3736" s="0"/>
      <c r="EP3736" s="0"/>
      <c r="EQ3736" s="0"/>
      <c r="ER3736" s="0"/>
      <c r="ES3736" s="0"/>
      <c r="ET3736" s="0"/>
      <c r="EU3736" s="0"/>
      <c r="EV3736" s="0"/>
      <c r="EW3736" s="0"/>
      <c r="EX3736" s="0"/>
      <c r="EY3736" s="0"/>
      <c r="EZ3736" s="0"/>
      <c r="FA3736" s="0"/>
      <c r="FB3736" s="0"/>
      <c r="FC3736" s="0"/>
      <c r="FD3736" s="0"/>
      <c r="FE3736" s="0"/>
      <c r="FF3736" s="0"/>
      <c r="FG3736" s="0"/>
      <c r="FH3736" s="0"/>
      <c r="FI3736" s="0"/>
      <c r="FJ3736" s="0"/>
      <c r="FK3736" s="0"/>
      <c r="FL3736" s="0"/>
      <c r="FM3736" s="0"/>
      <c r="FN3736" s="0"/>
      <c r="FO3736" s="0"/>
      <c r="FP3736" s="0"/>
      <c r="FQ3736" s="0"/>
      <c r="FR3736" s="0"/>
      <c r="FS3736" s="0"/>
      <c r="FT3736" s="0"/>
      <c r="FU3736" s="0"/>
      <c r="FV3736" s="0"/>
      <c r="FW3736" s="0"/>
      <c r="FX3736" s="0"/>
      <c r="FY3736" s="0"/>
      <c r="FZ3736" s="0"/>
      <c r="GA3736" s="0"/>
      <c r="GB3736" s="0"/>
      <c r="GC3736" s="0"/>
      <c r="GD3736" s="0"/>
      <c r="GE3736" s="0"/>
      <c r="GF3736" s="0"/>
      <c r="GG3736" s="0"/>
      <c r="GH3736" s="0"/>
      <c r="GI3736" s="0"/>
      <c r="GJ3736" s="0"/>
      <c r="GK3736" s="0"/>
      <c r="GL3736" s="0"/>
      <c r="GM3736" s="0"/>
      <c r="GN3736" s="0"/>
      <c r="GO3736" s="0"/>
      <c r="GP3736" s="0"/>
      <c r="GQ3736" s="0"/>
      <c r="GR3736" s="0"/>
      <c r="GS3736" s="0"/>
      <c r="GT3736" s="0"/>
      <c r="GU3736" s="0"/>
      <c r="GV3736" s="0"/>
      <c r="GW3736" s="0"/>
      <c r="GX3736" s="0"/>
      <c r="GY3736" s="0"/>
      <c r="GZ3736" s="0"/>
      <c r="HA3736" s="0"/>
      <c r="HB3736" s="0"/>
      <c r="HC3736" s="0"/>
      <c r="HD3736" s="0"/>
      <c r="HE3736" s="0"/>
      <c r="HF3736" s="0"/>
      <c r="HG3736" s="0"/>
      <c r="HH3736" s="0"/>
      <c r="HI3736" s="0"/>
      <c r="HJ3736" s="0"/>
      <c r="HK3736" s="0"/>
      <c r="HL3736" s="0"/>
      <c r="HM3736" s="0"/>
      <c r="HN3736" s="0"/>
      <c r="HO3736" s="0"/>
      <c r="HP3736" s="0"/>
      <c r="HQ3736" s="0"/>
      <c r="HR3736" s="0"/>
      <c r="HS3736" s="0"/>
      <c r="HT3736" s="0"/>
      <c r="HU3736" s="0"/>
      <c r="HV3736" s="0"/>
      <c r="HW3736" s="0"/>
      <c r="HX3736" s="0"/>
      <c r="HY3736" s="0"/>
      <c r="HZ3736" s="0"/>
      <c r="IA3736" s="0"/>
      <c r="IB3736" s="0"/>
      <c r="IC3736" s="0"/>
      <c r="ID3736" s="0"/>
      <c r="IE3736" s="0"/>
      <c r="IF3736" s="0"/>
      <c r="IG3736" s="0"/>
      <c r="IH3736" s="0"/>
      <c r="II3736" s="0"/>
      <c r="IJ3736" s="0"/>
      <c r="IK3736" s="0"/>
      <c r="IL3736" s="0"/>
      <c r="IM3736" s="0"/>
      <c r="IN3736" s="0"/>
      <c r="IO3736" s="0"/>
      <c r="IP3736" s="0"/>
      <c r="IQ3736" s="0"/>
      <c r="IR3736" s="0"/>
      <c r="IS3736" s="0"/>
      <c r="IT3736" s="0"/>
      <c r="IU3736" s="0"/>
      <c r="IV3736" s="0"/>
      <c r="IW3736" s="0"/>
      <c r="IX3736" s="0"/>
      <c r="IY3736" s="0"/>
      <c r="IZ3736" s="0"/>
      <c r="AMH3736" s="13"/>
    </row>
    <row r="3737" customFormat="false" ht="13.8" hidden="false" customHeight="false" outlineLevel="0" collapsed="false">
      <c r="A3737" s="16" t="n">
        <v>40710041</v>
      </c>
      <c r="B3737" s="17" t="s">
        <v>3767</v>
      </c>
      <c r="C3737" s="18"/>
      <c r="D3737" s="18"/>
      <c r="E3737" s="16" t="s">
        <v>59</v>
      </c>
      <c r="F3737" s="19" t="n">
        <f aca="false">IF(C3737="",VLOOKUP(E3737,'PORTE E UCO'!$A$5:$D$46,4,0),VLOOKUP(E3737,'PORTE E UCO'!$A$5:$D$46,4,0)*C3737)</f>
        <v>349.26794</v>
      </c>
      <c r="G3737" s="20" t="n">
        <v>21.739</v>
      </c>
      <c r="H3737" s="21" t="n">
        <f aca="false">G3737*$R$2</f>
        <v>427.685086048</v>
      </c>
      <c r="I3737" s="16" t="n">
        <v>0</v>
      </c>
      <c r="J3737" s="22" t="str">
        <f aca="false">IF(I3737&gt;=1,F3737*$J$2,"")</f>
        <v/>
      </c>
      <c r="K3737" s="22" t="str">
        <f aca="false">IF(I3737&gt;=2,F3737*$K$2,"")</f>
        <v/>
      </c>
      <c r="L3737" s="22" t="str">
        <f aca="false">IF(I3737&gt;=3,F3737*$L$2,"")</f>
        <v/>
      </c>
      <c r="M3737" s="22" t="str">
        <f aca="false">IF(I3737&gt;=4,F3737*$M$2,"")</f>
        <v/>
      </c>
      <c r="N3737" s="16" t="n">
        <v>0</v>
      </c>
      <c r="O3737" s="16" t="n">
        <v>0</v>
      </c>
      <c r="P3737" s="23" t="n">
        <v>0</v>
      </c>
      <c r="Q3737" s="64" t="n">
        <f aca="false">P3737*($Q$2)</f>
        <v>0</v>
      </c>
      <c r="R3737" s="38"/>
      <c r="S3737" s="25" t="n">
        <f aca="false">SUM(F3737,H3737,J3737,K3737,L3737,M3737)</f>
        <v>776.953026048</v>
      </c>
      <c r="T3737" s="25" t="n">
        <f aca="false">SUM(F3737,H3737,J3737,K3737,L3737,M3737,Q3737)</f>
        <v>776.953026048</v>
      </c>
      <c r="U3737" s="0"/>
      <c r="V3737" s="0"/>
      <c r="W3737" s="0"/>
      <c r="X3737" s="0"/>
      <c r="Y3737" s="0"/>
      <c r="Z3737" s="0"/>
      <c r="AA3737" s="0"/>
      <c r="AB3737" s="0"/>
      <c r="AC3737" s="0"/>
      <c r="AD3737" s="0"/>
      <c r="AE3737" s="0"/>
      <c r="AF3737" s="0"/>
      <c r="AG3737" s="0"/>
      <c r="AH3737" s="0"/>
      <c r="AI3737" s="0"/>
      <c r="AJ3737" s="0"/>
      <c r="AK3737" s="0"/>
      <c r="AL3737" s="0"/>
      <c r="AM3737" s="0"/>
      <c r="AN3737" s="0"/>
      <c r="AO3737" s="0"/>
      <c r="AP3737" s="0"/>
      <c r="AQ3737" s="0"/>
      <c r="AR3737" s="0"/>
      <c r="AS3737" s="0"/>
      <c r="AT3737" s="0"/>
      <c r="AU3737" s="0"/>
      <c r="AV3737" s="0"/>
      <c r="AW3737" s="0"/>
      <c r="AX3737" s="0"/>
      <c r="AY3737" s="0"/>
      <c r="AZ3737" s="0"/>
      <c r="BA3737" s="0"/>
      <c r="BB3737" s="0"/>
      <c r="BC3737" s="0"/>
      <c r="BD3737" s="0"/>
      <c r="BE3737" s="0"/>
      <c r="BF3737" s="0"/>
      <c r="BG3737" s="0"/>
      <c r="BH3737" s="0"/>
      <c r="BI3737" s="0"/>
      <c r="BJ3737" s="0"/>
      <c r="BK3737" s="0"/>
      <c r="BL3737" s="0"/>
      <c r="BM3737" s="0"/>
      <c r="BN3737" s="0"/>
      <c r="BO3737" s="0"/>
      <c r="BP3737" s="0"/>
      <c r="BQ3737" s="0"/>
      <c r="BR3737" s="0"/>
      <c r="BS3737" s="0"/>
      <c r="BT3737" s="0"/>
      <c r="BU3737" s="0"/>
      <c r="BV3737" s="0"/>
      <c r="BW3737" s="0"/>
      <c r="BX3737" s="0"/>
      <c r="BY3737" s="0"/>
      <c r="BZ3737" s="0"/>
      <c r="CA3737" s="0"/>
      <c r="CB3737" s="0"/>
      <c r="CC3737" s="0"/>
      <c r="CD3737" s="0"/>
      <c r="CE3737" s="0"/>
      <c r="CF3737" s="0"/>
      <c r="CG3737" s="0"/>
      <c r="CH3737" s="0"/>
      <c r="CI3737" s="0"/>
      <c r="CJ3737" s="0"/>
      <c r="CK3737" s="0"/>
      <c r="CL3737" s="0"/>
      <c r="CM3737" s="0"/>
      <c r="CN3737" s="0"/>
      <c r="CO3737" s="0"/>
      <c r="CP3737" s="0"/>
      <c r="CQ3737" s="0"/>
      <c r="CR3737" s="0"/>
      <c r="CS3737" s="0"/>
      <c r="CT3737" s="0"/>
      <c r="CU3737" s="0"/>
      <c r="CV3737" s="0"/>
      <c r="CW3737" s="0"/>
      <c r="CX3737" s="0"/>
      <c r="CY3737" s="0"/>
      <c r="CZ3737" s="0"/>
      <c r="DA3737" s="0"/>
      <c r="DB3737" s="0"/>
      <c r="DC3737" s="0"/>
      <c r="DD3737" s="0"/>
      <c r="DE3737" s="0"/>
      <c r="DF3737" s="0"/>
      <c r="DG3737" s="0"/>
      <c r="DH3737" s="0"/>
      <c r="DI3737" s="0"/>
      <c r="DJ3737" s="0"/>
      <c r="DK3737" s="0"/>
      <c r="DL3737" s="0"/>
      <c r="DM3737" s="0"/>
      <c r="DN3737" s="0"/>
      <c r="DO3737" s="0"/>
      <c r="DP3737" s="0"/>
      <c r="DQ3737" s="0"/>
      <c r="DR3737" s="0"/>
      <c r="DS3737" s="0"/>
      <c r="DT3737" s="0"/>
      <c r="DU3737" s="0"/>
      <c r="DV3737" s="0"/>
      <c r="DW3737" s="0"/>
      <c r="DX3737" s="0"/>
      <c r="DY3737" s="0"/>
      <c r="DZ3737" s="0"/>
      <c r="EA3737" s="0"/>
      <c r="EB3737" s="0"/>
      <c r="EC3737" s="0"/>
      <c r="ED3737" s="0"/>
      <c r="EE3737" s="0"/>
      <c r="EF3737" s="0"/>
      <c r="EG3737" s="0"/>
      <c r="EH3737" s="0"/>
      <c r="EI3737" s="0"/>
      <c r="EJ3737" s="0"/>
      <c r="EK3737" s="0"/>
      <c r="EL3737" s="0"/>
      <c r="EM3737" s="0"/>
      <c r="EN3737" s="0"/>
      <c r="EO3737" s="0"/>
      <c r="EP3737" s="0"/>
      <c r="EQ3737" s="0"/>
      <c r="ER3737" s="0"/>
      <c r="ES3737" s="0"/>
      <c r="ET3737" s="0"/>
      <c r="EU3737" s="0"/>
      <c r="EV3737" s="0"/>
      <c r="EW3737" s="0"/>
      <c r="EX3737" s="0"/>
      <c r="EY3737" s="0"/>
      <c r="EZ3737" s="0"/>
      <c r="FA3737" s="0"/>
      <c r="FB3737" s="0"/>
      <c r="FC3737" s="0"/>
      <c r="FD3737" s="0"/>
      <c r="FE3737" s="0"/>
      <c r="FF3737" s="0"/>
      <c r="FG3737" s="0"/>
      <c r="FH3737" s="0"/>
      <c r="FI3737" s="0"/>
      <c r="FJ3737" s="0"/>
      <c r="FK3737" s="0"/>
      <c r="FL3737" s="0"/>
      <c r="FM3737" s="0"/>
      <c r="FN3737" s="0"/>
      <c r="FO3737" s="0"/>
      <c r="FP3737" s="0"/>
      <c r="FQ3737" s="0"/>
      <c r="FR3737" s="0"/>
      <c r="FS3737" s="0"/>
      <c r="FT3737" s="0"/>
      <c r="FU3737" s="0"/>
      <c r="FV3737" s="0"/>
      <c r="FW3737" s="0"/>
      <c r="FX3737" s="0"/>
      <c r="FY3737" s="0"/>
      <c r="FZ3737" s="0"/>
      <c r="GA3737" s="0"/>
      <c r="GB3737" s="0"/>
      <c r="GC3737" s="0"/>
      <c r="GD3737" s="0"/>
      <c r="GE3737" s="0"/>
      <c r="GF3737" s="0"/>
      <c r="GG3737" s="0"/>
      <c r="GH3737" s="0"/>
      <c r="GI3737" s="0"/>
      <c r="GJ3737" s="0"/>
      <c r="GK3737" s="0"/>
      <c r="GL3737" s="0"/>
      <c r="GM3737" s="0"/>
      <c r="GN3737" s="0"/>
      <c r="GO3737" s="0"/>
      <c r="GP3737" s="0"/>
      <c r="GQ3737" s="0"/>
      <c r="GR3737" s="0"/>
      <c r="GS3737" s="0"/>
      <c r="GT3737" s="0"/>
      <c r="GU3737" s="0"/>
      <c r="GV3737" s="0"/>
      <c r="GW3737" s="0"/>
      <c r="GX3737" s="0"/>
      <c r="GY3737" s="0"/>
      <c r="GZ3737" s="0"/>
      <c r="HA3737" s="0"/>
      <c r="HB3737" s="0"/>
      <c r="HC3737" s="0"/>
      <c r="HD3737" s="0"/>
      <c r="HE3737" s="0"/>
      <c r="HF3737" s="0"/>
      <c r="HG3737" s="0"/>
      <c r="HH3737" s="0"/>
      <c r="HI3737" s="0"/>
      <c r="HJ3737" s="0"/>
      <c r="HK3737" s="0"/>
      <c r="HL3737" s="0"/>
      <c r="HM3737" s="0"/>
      <c r="HN3737" s="0"/>
      <c r="HO3737" s="0"/>
      <c r="HP3737" s="0"/>
      <c r="HQ3737" s="0"/>
      <c r="HR3737" s="0"/>
      <c r="HS3737" s="0"/>
      <c r="HT3737" s="0"/>
      <c r="HU3737" s="0"/>
      <c r="HV3737" s="0"/>
      <c r="HW3737" s="0"/>
      <c r="HX3737" s="0"/>
      <c r="HY3737" s="0"/>
      <c r="HZ3737" s="0"/>
      <c r="IA3737" s="0"/>
      <c r="IB3737" s="0"/>
      <c r="IC3737" s="0"/>
      <c r="ID3737" s="0"/>
      <c r="IE3737" s="0"/>
      <c r="IF3737" s="0"/>
      <c r="IG3737" s="0"/>
      <c r="IH3737" s="0"/>
      <c r="II3737" s="0"/>
      <c r="IJ3737" s="0"/>
      <c r="IK3737" s="0"/>
      <c r="IL3737" s="0"/>
      <c r="IM3737" s="0"/>
      <c r="IN3737" s="0"/>
      <c r="IO3737" s="0"/>
      <c r="IP3737" s="0"/>
      <c r="IQ3737" s="0"/>
      <c r="IR3737" s="0"/>
      <c r="IS3737" s="0"/>
      <c r="IT3737" s="0"/>
      <c r="IU3737" s="0"/>
      <c r="IV3737" s="0"/>
      <c r="IW3737" s="0"/>
      <c r="IX3737" s="0"/>
      <c r="IY3737" s="0"/>
      <c r="IZ3737" s="0"/>
      <c r="AMH3737" s="13"/>
    </row>
    <row r="3738" customFormat="false" ht="13.8" hidden="false" customHeight="false" outlineLevel="0" collapsed="false">
      <c r="A3738" s="27" t="n">
        <v>40710050</v>
      </c>
      <c r="B3738" s="28" t="s">
        <v>3768</v>
      </c>
      <c r="C3738" s="29"/>
      <c r="D3738" s="29"/>
      <c r="E3738" s="27" t="s">
        <v>37</v>
      </c>
      <c r="F3738" s="19" t="n">
        <f aca="false">IF(C3738="",VLOOKUP(E3738,'PORTE E UCO'!$A$5:$D$46,4,0),VLOOKUP(E3738,'PORTE E UCO'!$A$5:$D$46,4,0)*C3738)</f>
        <v>192.437794</v>
      </c>
      <c r="G3738" s="30" t="n">
        <v>3.913</v>
      </c>
      <c r="H3738" s="21" t="n">
        <f aca="false">G3738*$R$2</f>
        <v>76.982922016</v>
      </c>
      <c r="I3738" s="27" t="n">
        <v>0</v>
      </c>
      <c r="J3738" s="22" t="str">
        <f aca="false">IF(I3738&gt;=1,F3738*$J$2,"")</f>
        <v/>
      </c>
      <c r="K3738" s="22" t="str">
        <f aca="false">IF(I3738&gt;=2,F3738*$K$2,"")</f>
        <v/>
      </c>
      <c r="L3738" s="22" t="str">
        <f aca="false">IF(I3738&gt;=3,F3738*$L$2,"")</f>
        <v/>
      </c>
      <c r="M3738" s="22" t="str">
        <f aca="false">IF(I3738&gt;=4,F3738*$M$2,"")</f>
        <v/>
      </c>
      <c r="N3738" s="27" t="n">
        <v>0</v>
      </c>
      <c r="O3738" s="27" t="n">
        <v>0</v>
      </c>
      <c r="P3738" s="31" t="n">
        <v>0</v>
      </c>
      <c r="Q3738" s="64" t="n">
        <f aca="false">P3738*($Q$2)</f>
        <v>0</v>
      </c>
      <c r="R3738" s="38"/>
      <c r="S3738" s="25" t="n">
        <f aca="false">SUM(F3738,H3738,J3738,K3738,L3738,M3738)</f>
        <v>269.420716016</v>
      </c>
      <c r="T3738" s="25" t="n">
        <f aca="false">SUM(F3738,H3738,J3738,K3738,L3738,M3738,Q3738)</f>
        <v>269.420716016</v>
      </c>
      <c r="U3738" s="0"/>
      <c r="V3738" s="0"/>
      <c r="W3738" s="0"/>
      <c r="X3738" s="0"/>
      <c r="Y3738" s="0"/>
      <c r="Z3738" s="0"/>
      <c r="AA3738" s="0"/>
      <c r="AB3738" s="0"/>
      <c r="AC3738" s="0"/>
      <c r="AD3738" s="0"/>
      <c r="AE3738" s="0"/>
      <c r="AF3738" s="0"/>
      <c r="AG3738" s="0"/>
      <c r="AH3738" s="0"/>
      <c r="AI3738" s="0"/>
      <c r="AJ3738" s="0"/>
      <c r="AK3738" s="0"/>
      <c r="AL3738" s="0"/>
      <c r="AM3738" s="0"/>
      <c r="AN3738" s="0"/>
      <c r="AO3738" s="0"/>
      <c r="AP3738" s="0"/>
      <c r="AQ3738" s="0"/>
      <c r="AR3738" s="0"/>
      <c r="AS3738" s="0"/>
      <c r="AT3738" s="0"/>
      <c r="AU3738" s="0"/>
      <c r="AV3738" s="0"/>
      <c r="AW3738" s="0"/>
      <c r="AX3738" s="0"/>
      <c r="AY3738" s="0"/>
      <c r="AZ3738" s="0"/>
      <c r="BA3738" s="0"/>
      <c r="BB3738" s="0"/>
      <c r="BC3738" s="0"/>
      <c r="BD3738" s="0"/>
      <c r="BE3738" s="0"/>
      <c r="BF3738" s="0"/>
      <c r="BG3738" s="0"/>
      <c r="BH3738" s="0"/>
      <c r="BI3738" s="0"/>
      <c r="BJ3738" s="0"/>
      <c r="BK3738" s="0"/>
      <c r="BL3738" s="0"/>
      <c r="BM3738" s="0"/>
      <c r="BN3738" s="0"/>
      <c r="BO3738" s="0"/>
      <c r="BP3738" s="0"/>
      <c r="BQ3738" s="0"/>
      <c r="BR3738" s="0"/>
      <c r="BS3738" s="0"/>
      <c r="BT3738" s="0"/>
      <c r="BU3738" s="0"/>
      <c r="BV3738" s="0"/>
      <c r="BW3738" s="0"/>
      <c r="BX3738" s="0"/>
      <c r="BY3738" s="0"/>
      <c r="BZ3738" s="0"/>
      <c r="CA3738" s="0"/>
      <c r="CB3738" s="0"/>
      <c r="CC3738" s="0"/>
      <c r="CD3738" s="0"/>
      <c r="CE3738" s="0"/>
      <c r="CF3738" s="0"/>
      <c r="CG3738" s="0"/>
      <c r="CH3738" s="0"/>
      <c r="CI3738" s="0"/>
      <c r="CJ3738" s="0"/>
      <c r="CK3738" s="0"/>
      <c r="CL3738" s="0"/>
      <c r="CM3738" s="0"/>
      <c r="CN3738" s="0"/>
      <c r="CO3738" s="0"/>
      <c r="CP3738" s="0"/>
      <c r="CQ3738" s="0"/>
      <c r="CR3738" s="0"/>
      <c r="CS3738" s="0"/>
      <c r="CT3738" s="0"/>
      <c r="CU3738" s="0"/>
      <c r="CV3738" s="0"/>
      <c r="CW3738" s="0"/>
      <c r="CX3738" s="0"/>
      <c r="CY3738" s="0"/>
      <c r="CZ3738" s="0"/>
      <c r="DA3738" s="0"/>
      <c r="DB3738" s="0"/>
      <c r="DC3738" s="0"/>
      <c r="DD3738" s="0"/>
      <c r="DE3738" s="0"/>
      <c r="DF3738" s="0"/>
      <c r="DG3738" s="0"/>
      <c r="DH3738" s="0"/>
      <c r="DI3738" s="0"/>
      <c r="DJ3738" s="0"/>
      <c r="DK3738" s="0"/>
      <c r="DL3738" s="0"/>
      <c r="DM3738" s="0"/>
      <c r="DN3738" s="0"/>
      <c r="DO3738" s="0"/>
      <c r="DP3738" s="0"/>
      <c r="DQ3738" s="0"/>
      <c r="DR3738" s="0"/>
      <c r="DS3738" s="0"/>
      <c r="DT3738" s="0"/>
      <c r="DU3738" s="0"/>
      <c r="DV3738" s="0"/>
      <c r="DW3738" s="0"/>
      <c r="DX3738" s="0"/>
      <c r="DY3738" s="0"/>
      <c r="DZ3738" s="0"/>
      <c r="EA3738" s="0"/>
      <c r="EB3738" s="0"/>
      <c r="EC3738" s="0"/>
      <c r="ED3738" s="0"/>
      <c r="EE3738" s="0"/>
      <c r="EF3738" s="0"/>
      <c r="EG3738" s="0"/>
      <c r="EH3738" s="0"/>
      <c r="EI3738" s="0"/>
      <c r="EJ3738" s="0"/>
      <c r="EK3738" s="0"/>
      <c r="EL3738" s="0"/>
      <c r="EM3738" s="0"/>
      <c r="EN3738" s="0"/>
      <c r="EO3738" s="0"/>
      <c r="EP3738" s="0"/>
      <c r="EQ3738" s="0"/>
      <c r="ER3738" s="0"/>
      <c r="ES3738" s="0"/>
      <c r="ET3738" s="0"/>
      <c r="EU3738" s="0"/>
      <c r="EV3738" s="0"/>
      <c r="EW3738" s="0"/>
      <c r="EX3738" s="0"/>
      <c r="EY3738" s="0"/>
      <c r="EZ3738" s="0"/>
      <c r="FA3738" s="0"/>
      <c r="FB3738" s="0"/>
      <c r="FC3738" s="0"/>
      <c r="FD3738" s="0"/>
      <c r="FE3738" s="0"/>
      <c r="FF3738" s="0"/>
      <c r="FG3738" s="0"/>
      <c r="FH3738" s="0"/>
      <c r="FI3738" s="0"/>
      <c r="FJ3738" s="0"/>
      <c r="FK3738" s="0"/>
      <c r="FL3738" s="0"/>
      <c r="FM3738" s="0"/>
      <c r="FN3738" s="0"/>
      <c r="FO3738" s="0"/>
      <c r="FP3738" s="0"/>
      <c r="FQ3738" s="0"/>
      <c r="FR3738" s="0"/>
      <c r="FS3738" s="0"/>
      <c r="FT3738" s="0"/>
      <c r="FU3738" s="0"/>
      <c r="FV3738" s="0"/>
      <c r="FW3738" s="0"/>
      <c r="FX3738" s="0"/>
      <c r="FY3738" s="0"/>
      <c r="FZ3738" s="0"/>
      <c r="GA3738" s="0"/>
      <c r="GB3738" s="0"/>
      <c r="GC3738" s="0"/>
      <c r="GD3738" s="0"/>
      <c r="GE3738" s="0"/>
      <c r="GF3738" s="0"/>
      <c r="GG3738" s="0"/>
      <c r="GH3738" s="0"/>
      <c r="GI3738" s="0"/>
      <c r="GJ3738" s="0"/>
      <c r="GK3738" s="0"/>
      <c r="GL3738" s="0"/>
      <c r="GM3738" s="0"/>
      <c r="GN3738" s="0"/>
      <c r="GO3738" s="0"/>
      <c r="GP3738" s="0"/>
      <c r="GQ3738" s="0"/>
      <c r="GR3738" s="0"/>
      <c r="GS3738" s="0"/>
      <c r="GT3738" s="0"/>
      <c r="GU3738" s="0"/>
      <c r="GV3738" s="0"/>
      <c r="GW3738" s="0"/>
      <c r="GX3738" s="0"/>
      <c r="GY3738" s="0"/>
      <c r="GZ3738" s="0"/>
      <c r="HA3738" s="0"/>
      <c r="HB3738" s="0"/>
      <c r="HC3738" s="0"/>
      <c r="HD3738" s="0"/>
      <c r="HE3738" s="0"/>
      <c r="HF3738" s="0"/>
      <c r="HG3738" s="0"/>
      <c r="HH3738" s="0"/>
      <c r="HI3738" s="0"/>
      <c r="HJ3738" s="0"/>
      <c r="HK3738" s="0"/>
      <c r="HL3738" s="0"/>
      <c r="HM3738" s="0"/>
      <c r="HN3738" s="0"/>
      <c r="HO3738" s="0"/>
      <c r="HP3738" s="0"/>
      <c r="HQ3738" s="0"/>
      <c r="HR3738" s="0"/>
      <c r="HS3738" s="0"/>
      <c r="HT3738" s="0"/>
      <c r="HU3738" s="0"/>
      <c r="HV3738" s="0"/>
      <c r="HW3738" s="0"/>
      <c r="HX3738" s="0"/>
      <c r="HY3738" s="0"/>
      <c r="HZ3738" s="0"/>
      <c r="IA3738" s="0"/>
      <c r="IB3738" s="0"/>
      <c r="IC3738" s="0"/>
      <c r="ID3738" s="0"/>
      <c r="IE3738" s="0"/>
      <c r="IF3738" s="0"/>
      <c r="IG3738" s="0"/>
      <c r="IH3738" s="0"/>
      <c r="II3738" s="0"/>
      <c r="IJ3738" s="0"/>
      <c r="IK3738" s="0"/>
      <c r="IL3738" s="0"/>
      <c r="IM3738" s="0"/>
      <c r="IN3738" s="0"/>
      <c r="IO3738" s="0"/>
      <c r="IP3738" s="0"/>
      <c r="IQ3738" s="0"/>
      <c r="IR3738" s="0"/>
      <c r="IS3738" s="0"/>
      <c r="IT3738" s="0"/>
      <c r="IU3738" s="0"/>
      <c r="IV3738" s="0"/>
      <c r="IW3738" s="0"/>
      <c r="IX3738" s="0"/>
      <c r="IY3738" s="0"/>
      <c r="IZ3738" s="0"/>
      <c r="AMH3738" s="13"/>
    </row>
    <row r="3739" customFormat="false" ht="13.8" hidden="false" customHeight="false" outlineLevel="0" collapsed="false">
      <c r="A3739" s="16" t="n">
        <v>40710068</v>
      </c>
      <c r="B3739" s="17" t="s">
        <v>3769</v>
      </c>
      <c r="C3739" s="18"/>
      <c r="D3739" s="18"/>
      <c r="E3739" s="16" t="s">
        <v>37</v>
      </c>
      <c r="F3739" s="19" t="n">
        <f aca="false">IF(C3739="",VLOOKUP(E3739,'PORTE E UCO'!$A$5:$D$46,4,0),VLOOKUP(E3739,'PORTE E UCO'!$A$5:$D$46,4,0)*C3739)</f>
        <v>192.437794</v>
      </c>
      <c r="G3739" s="20" t="n">
        <v>3.913</v>
      </c>
      <c r="H3739" s="21" t="n">
        <f aca="false">G3739*$R$2</f>
        <v>76.982922016</v>
      </c>
      <c r="I3739" s="16" t="n">
        <v>0</v>
      </c>
      <c r="J3739" s="22" t="str">
        <f aca="false">IF(I3739&gt;=1,F3739*$J$2,"")</f>
        <v/>
      </c>
      <c r="K3739" s="22" t="str">
        <f aca="false">IF(I3739&gt;=2,F3739*$K$2,"")</f>
        <v/>
      </c>
      <c r="L3739" s="22" t="str">
        <f aca="false">IF(I3739&gt;=3,F3739*$L$2,"")</f>
        <v/>
      </c>
      <c r="M3739" s="22" t="str">
        <f aca="false">IF(I3739&gt;=4,F3739*$M$2,"")</f>
        <v/>
      </c>
      <c r="N3739" s="16" t="n">
        <v>0</v>
      </c>
      <c r="O3739" s="16" t="n">
        <v>0</v>
      </c>
      <c r="P3739" s="23" t="n">
        <v>0</v>
      </c>
      <c r="Q3739" s="64" t="n">
        <f aca="false">P3739*($Q$2)</f>
        <v>0</v>
      </c>
      <c r="R3739" s="38"/>
      <c r="S3739" s="25" t="n">
        <f aca="false">SUM(F3739,H3739,J3739,K3739,L3739,M3739)</f>
        <v>269.420716016</v>
      </c>
      <c r="T3739" s="25" t="n">
        <f aca="false">SUM(F3739,H3739,J3739,K3739,L3739,M3739,Q3739)</f>
        <v>269.420716016</v>
      </c>
      <c r="U3739" s="0"/>
      <c r="V3739" s="0"/>
      <c r="W3739" s="0"/>
      <c r="X3739" s="0"/>
      <c r="Y3739" s="0"/>
      <c r="Z3739" s="0"/>
      <c r="AA3739" s="0"/>
      <c r="AB3739" s="0"/>
      <c r="AC3739" s="0"/>
      <c r="AD3739" s="0"/>
      <c r="AE3739" s="0"/>
      <c r="AF3739" s="0"/>
      <c r="AG3739" s="0"/>
      <c r="AH3739" s="0"/>
      <c r="AI3739" s="0"/>
      <c r="AJ3739" s="0"/>
      <c r="AK3739" s="0"/>
      <c r="AL3739" s="0"/>
      <c r="AM3739" s="0"/>
      <c r="AN3739" s="0"/>
      <c r="AO3739" s="0"/>
      <c r="AP3739" s="0"/>
      <c r="AQ3739" s="0"/>
      <c r="AR3739" s="0"/>
      <c r="AS3739" s="0"/>
      <c r="AT3739" s="0"/>
      <c r="AU3739" s="0"/>
      <c r="AV3739" s="0"/>
      <c r="AW3739" s="0"/>
      <c r="AX3739" s="0"/>
      <c r="AY3739" s="0"/>
      <c r="AZ3739" s="0"/>
      <c r="BA3739" s="0"/>
      <c r="BB3739" s="0"/>
      <c r="BC3739" s="0"/>
      <c r="BD3739" s="0"/>
      <c r="BE3739" s="0"/>
      <c r="BF3739" s="0"/>
      <c r="BG3739" s="0"/>
      <c r="BH3739" s="0"/>
      <c r="BI3739" s="0"/>
      <c r="BJ3739" s="0"/>
      <c r="BK3739" s="0"/>
      <c r="BL3739" s="0"/>
      <c r="BM3739" s="0"/>
      <c r="BN3739" s="0"/>
      <c r="BO3739" s="0"/>
      <c r="BP3739" s="0"/>
      <c r="BQ3739" s="0"/>
      <c r="BR3739" s="0"/>
      <c r="BS3739" s="0"/>
      <c r="BT3739" s="0"/>
      <c r="BU3739" s="0"/>
      <c r="BV3739" s="0"/>
      <c r="BW3739" s="0"/>
      <c r="BX3739" s="0"/>
      <c r="BY3739" s="0"/>
      <c r="BZ3739" s="0"/>
      <c r="CA3739" s="0"/>
      <c r="CB3739" s="0"/>
      <c r="CC3739" s="0"/>
      <c r="CD3739" s="0"/>
      <c r="CE3739" s="0"/>
      <c r="CF3739" s="0"/>
      <c r="CG3739" s="0"/>
      <c r="CH3739" s="0"/>
      <c r="CI3739" s="0"/>
      <c r="CJ3739" s="0"/>
      <c r="CK3739" s="0"/>
      <c r="CL3739" s="0"/>
      <c r="CM3739" s="0"/>
      <c r="CN3739" s="0"/>
      <c r="CO3739" s="0"/>
      <c r="CP3739" s="0"/>
      <c r="CQ3739" s="0"/>
      <c r="CR3739" s="0"/>
      <c r="CS3739" s="0"/>
      <c r="CT3739" s="0"/>
      <c r="CU3739" s="0"/>
      <c r="CV3739" s="0"/>
      <c r="CW3739" s="0"/>
      <c r="CX3739" s="0"/>
      <c r="CY3739" s="0"/>
      <c r="CZ3739" s="0"/>
      <c r="DA3739" s="0"/>
      <c r="DB3739" s="0"/>
      <c r="DC3739" s="0"/>
      <c r="DD3739" s="0"/>
      <c r="DE3739" s="0"/>
      <c r="DF3739" s="0"/>
      <c r="DG3739" s="0"/>
      <c r="DH3739" s="0"/>
      <c r="DI3739" s="0"/>
      <c r="DJ3739" s="0"/>
      <c r="DK3739" s="0"/>
      <c r="DL3739" s="0"/>
      <c r="DM3739" s="0"/>
      <c r="DN3739" s="0"/>
      <c r="DO3739" s="0"/>
      <c r="DP3739" s="0"/>
      <c r="DQ3739" s="0"/>
      <c r="DR3739" s="0"/>
      <c r="DS3739" s="0"/>
      <c r="DT3739" s="0"/>
      <c r="DU3739" s="0"/>
      <c r="DV3739" s="0"/>
      <c r="DW3739" s="0"/>
      <c r="DX3739" s="0"/>
      <c r="DY3739" s="0"/>
      <c r="DZ3739" s="0"/>
      <c r="EA3739" s="0"/>
      <c r="EB3739" s="0"/>
      <c r="EC3739" s="0"/>
      <c r="ED3739" s="0"/>
      <c r="EE3739" s="0"/>
      <c r="EF3739" s="0"/>
      <c r="EG3739" s="0"/>
      <c r="EH3739" s="0"/>
      <c r="EI3739" s="0"/>
      <c r="EJ3739" s="0"/>
      <c r="EK3739" s="0"/>
      <c r="EL3739" s="0"/>
      <c r="EM3739" s="0"/>
      <c r="EN3739" s="0"/>
      <c r="EO3739" s="0"/>
      <c r="EP3739" s="0"/>
      <c r="EQ3739" s="0"/>
      <c r="ER3739" s="0"/>
      <c r="ES3739" s="0"/>
      <c r="ET3739" s="0"/>
      <c r="EU3739" s="0"/>
      <c r="EV3739" s="0"/>
      <c r="EW3739" s="0"/>
      <c r="EX3739" s="0"/>
      <c r="EY3739" s="0"/>
      <c r="EZ3739" s="0"/>
      <c r="FA3739" s="0"/>
      <c r="FB3739" s="0"/>
      <c r="FC3739" s="0"/>
      <c r="FD3739" s="0"/>
      <c r="FE3739" s="0"/>
      <c r="FF3739" s="0"/>
      <c r="FG3739" s="0"/>
      <c r="FH3739" s="0"/>
      <c r="FI3739" s="0"/>
      <c r="FJ3739" s="0"/>
      <c r="FK3739" s="0"/>
      <c r="FL3739" s="0"/>
      <c r="FM3739" s="0"/>
      <c r="FN3739" s="0"/>
      <c r="FO3739" s="0"/>
      <c r="FP3739" s="0"/>
      <c r="FQ3739" s="0"/>
      <c r="FR3739" s="0"/>
      <c r="FS3739" s="0"/>
      <c r="FT3739" s="0"/>
      <c r="FU3739" s="0"/>
      <c r="FV3739" s="0"/>
      <c r="FW3739" s="0"/>
      <c r="FX3739" s="0"/>
      <c r="FY3739" s="0"/>
      <c r="FZ3739" s="0"/>
      <c r="GA3739" s="0"/>
      <c r="GB3739" s="0"/>
      <c r="GC3739" s="0"/>
      <c r="GD3739" s="0"/>
      <c r="GE3739" s="0"/>
      <c r="GF3739" s="0"/>
      <c r="GG3739" s="0"/>
      <c r="GH3739" s="0"/>
      <c r="GI3739" s="0"/>
      <c r="GJ3739" s="0"/>
      <c r="GK3739" s="0"/>
      <c r="GL3739" s="0"/>
      <c r="GM3739" s="0"/>
      <c r="GN3739" s="0"/>
      <c r="GO3739" s="0"/>
      <c r="GP3739" s="0"/>
      <c r="GQ3739" s="0"/>
      <c r="GR3739" s="0"/>
      <c r="GS3739" s="0"/>
      <c r="GT3739" s="0"/>
      <c r="GU3739" s="0"/>
      <c r="GV3739" s="0"/>
      <c r="GW3739" s="0"/>
      <c r="GX3739" s="0"/>
      <c r="GY3739" s="0"/>
      <c r="GZ3739" s="0"/>
      <c r="HA3739" s="0"/>
      <c r="HB3739" s="0"/>
      <c r="HC3739" s="0"/>
      <c r="HD3739" s="0"/>
      <c r="HE3739" s="0"/>
      <c r="HF3739" s="0"/>
      <c r="HG3739" s="0"/>
      <c r="HH3739" s="0"/>
      <c r="HI3739" s="0"/>
      <c r="HJ3739" s="0"/>
      <c r="HK3739" s="0"/>
      <c r="HL3739" s="0"/>
      <c r="HM3739" s="0"/>
      <c r="HN3739" s="0"/>
      <c r="HO3739" s="0"/>
      <c r="HP3739" s="0"/>
      <c r="HQ3739" s="0"/>
      <c r="HR3739" s="0"/>
      <c r="HS3739" s="0"/>
      <c r="HT3739" s="0"/>
      <c r="HU3739" s="0"/>
      <c r="HV3739" s="0"/>
      <c r="HW3739" s="0"/>
      <c r="HX3739" s="0"/>
      <c r="HY3739" s="0"/>
      <c r="HZ3739" s="0"/>
      <c r="IA3739" s="0"/>
      <c r="IB3739" s="0"/>
      <c r="IC3739" s="0"/>
      <c r="ID3739" s="0"/>
      <c r="IE3739" s="0"/>
      <c r="IF3739" s="0"/>
      <c r="IG3739" s="0"/>
      <c r="IH3739" s="0"/>
      <c r="II3739" s="0"/>
      <c r="IJ3739" s="0"/>
      <c r="IK3739" s="0"/>
      <c r="IL3739" s="0"/>
      <c r="IM3739" s="0"/>
      <c r="IN3739" s="0"/>
      <c r="IO3739" s="0"/>
      <c r="IP3739" s="0"/>
      <c r="IQ3739" s="0"/>
      <c r="IR3739" s="0"/>
      <c r="IS3739" s="0"/>
      <c r="IT3739" s="0"/>
      <c r="IU3739" s="0"/>
      <c r="IV3739" s="0"/>
      <c r="IW3739" s="0"/>
      <c r="IX3739" s="0"/>
      <c r="IY3739" s="0"/>
      <c r="IZ3739" s="0"/>
      <c r="AMH3739" s="13"/>
    </row>
    <row r="3740" customFormat="false" ht="13.8" hidden="false" customHeight="false" outlineLevel="0" collapsed="false">
      <c r="A3740" s="27" t="n">
        <v>40710076</v>
      </c>
      <c r="B3740" s="28" t="s">
        <v>3770</v>
      </c>
      <c r="C3740" s="29"/>
      <c r="D3740" s="29"/>
      <c r="E3740" s="27" t="s">
        <v>37</v>
      </c>
      <c r="F3740" s="19" t="n">
        <f aca="false">IF(C3740="",VLOOKUP(E3740,'PORTE E UCO'!$A$5:$D$46,4,0),VLOOKUP(E3740,'PORTE E UCO'!$A$5:$D$46,4,0)*C3740)</f>
        <v>192.437794</v>
      </c>
      <c r="G3740" s="30" t="n">
        <v>9.434</v>
      </c>
      <c r="H3740" s="21" t="n">
        <f aca="false">G3740*$R$2</f>
        <v>185.601044288</v>
      </c>
      <c r="I3740" s="27" t="n">
        <v>0</v>
      </c>
      <c r="J3740" s="22" t="str">
        <f aca="false">IF(I3740&gt;=1,F3740*$J$2,"")</f>
        <v/>
      </c>
      <c r="K3740" s="22" t="str">
        <f aca="false">IF(I3740&gt;=2,F3740*$K$2,"")</f>
        <v/>
      </c>
      <c r="L3740" s="22" t="str">
        <f aca="false">IF(I3740&gt;=3,F3740*$L$2,"")</f>
        <v/>
      </c>
      <c r="M3740" s="22" t="str">
        <f aca="false">IF(I3740&gt;=4,F3740*$M$2,"")</f>
        <v/>
      </c>
      <c r="N3740" s="27" t="n">
        <v>0</v>
      </c>
      <c r="O3740" s="27" t="n">
        <v>0</v>
      </c>
      <c r="P3740" s="31" t="n">
        <v>0</v>
      </c>
      <c r="Q3740" s="64" t="n">
        <f aca="false">P3740*($Q$2)</f>
        <v>0</v>
      </c>
      <c r="R3740" s="38"/>
      <c r="S3740" s="25" t="n">
        <f aca="false">SUM(F3740,H3740,J3740,K3740,L3740,M3740)</f>
        <v>378.038838288</v>
      </c>
      <c r="T3740" s="25" t="n">
        <f aca="false">SUM(F3740,H3740,J3740,K3740,L3740,M3740,Q3740)</f>
        <v>378.038838288</v>
      </c>
      <c r="U3740" s="0"/>
      <c r="V3740" s="0"/>
      <c r="W3740" s="0"/>
      <c r="X3740" s="0"/>
      <c r="Y3740" s="0"/>
      <c r="Z3740" s="0"/>
      <c r="AA3740" s="0"/>
      <c r="AB3740" s="0"/>
      <c r="AC3740" s="0"/>
      <c r="AD3740" s="0"/>
      <c r="AE3740" s="0"/>
      <c r="AF3740" s="0"/>
      <c r="AG3740" s="0"/>
      <c r="AH3740" s="0"/>
      <c r="AI3740" s="0"/>
      <c r="AJ3740" s="0"/>
      <c r="AK3740" s="0"/>
      <c r="AL3740" s="0"/>
      <c r="AM3740" s="0"/>
      <c r="AN3740" s="0"/>
      <c r="AO3740" s="0"/>
      <c r="AP3740" s="0"/>
      <c r="AQ3740" s="0"/>
      <c r="AR3740" s="0"/>
      <c r="AS3740" s="0"/>
      <c r="AT3740" s="0"/>
      <c r="AU3740" s="0"/>
      <c r="AV3740" s="0"/>
      <c r="AW3740" s="0"/>
      <c r="AX3740" s="0"/>
      <c r="AY3740" s="0"/>
      <c r="AZ3740" s="0"/>
      <c r="BA3740" s="0"/>
      <c r="BB3740" s="0"/>
      <c r="BC3740" s="0"/>
      <c r="BD3740" s="0"/>
      <c r="BE3740" s="0"/>
      <c r="BF3740" s="0"/>
      <c r="BG3740" s="0"/>
      <c r="BH3740" s="0"/>
      <c r="BI3740" s="0"/>
      <c r="BJ3740" s="0"/>
      <c r="BK3740" s="0"/>
      <c r="BL3740" s="0"/>
      <c r="BM3740" s="0"/>
      <c r="BN3740" s="0"/>
      <c r="BO3740" s="0"/>
      <c r="BP3740" s="0"/>
      <c r="BQ3740" s="0"/>
      <c r="BR3740" s="0"/>
      <c r="BS3740" s="0"/>
      <c r="BT3740" s="0"/>
      <c r="BU3740" s="0"/>
      <c r="BV3740" s="0"/>
      <c r="BW3740" s="0"/>
      <c r="BX3740" s="0"/>
      <c r="BY3740" s="0"/>
      <c r="BZ3740" s="0"/>
      <c r="CA3740" s="0"/>
      <c r="CB3740" s="0"/>
      <c r="CC3740" s="0"/>
      <c r="CD3740" s="0"/>
      <c r="CE3740" s="0"/>
      <c r="CF3740" s="0"/>
      <c r="CG3740" s="0"/>
      <c r="CH3740" s="0"/>
      <c r="CI3740" s="0"/>
      <c r="CJ3740" s="0"/>
      <c r="CK3740" s="0"/>
      <c r="CL3740" s="0"/>
      <c r="CM3740" s="0"/>
      <c r="CN3740" s="0"/>
      <c r="CO3740" s="0"/>
      <c r="CP3740" s="0"/>
      <c r="CQ3740" s="0"/>
      <c r="CR3740" s="0"/>
      <c r="CS3740" s="0"/>
      <c r="CT3740" s="0"/>
      <c r="CU3740" s="0"/>
      <c r="CV3740" s="0"/>
      <c r="CW3740" s="0"/>
      <c r="CX3740" s="0"/>
      <c r="CY3740" s="0"/>
      <c r="CZ3740" s="0"/>
      <c r="DA3740" s="0"/>
      <c r="DB3740" s="0"/>
      <c r="DC3740" s="0"/>
      <c r="DD3740" s="0"/>
      <c r="DE3740" s="0"/>
      <c r="DF3740" s="0"/>
      <c r="DG3740" s="0"/>
      <c r="DH3740" s="0"/>
      <c r="DI3740" s="0"/>
      <c r="DJ3740" s="0"/>
      <c r="DK3740" s="0"/>
      <c r="DL3740" s="0"/>
      <c r="DM3740" s="0"/>
      <c r="DN3740" s="0"/>
      <c r="DO3740" s="0"/>
      <c r="DP3740" s="0"/>
      <c r="DQ3740" s="0"/>
      <c r="DR3740" s="0"/>
      <c r="DS3740" s="0"/>
      <c r="DT3740" s="0"/>
      <c r="DU3740" s="0"/>
      <c r="DV3740" s="0"/>
      <c r="DW3740" s="0"/>
      <c r="DX3740" s="0"/>
      <c r="DY3740" s="0"/>
      <c r="DZ3740" s="0"/>
      <c r="EA3740" s="0"/>
      <c r="EB3740" s="0"/>
      <c r="EC3740" s="0"/>
      <c r="ED3740" s="0"/>
      <c r="EE3740" s="0"/>
      <c r="EF3740" s="0"/>
      <c r="EG3740" s="0"/>
      <c r="EH3740" s="0"/>
      <c r="EI3740" s="0"/>
      <c r="EJ3740" s="0"/>
      <c r="EK3740" s="0"/>
      <c r="EL3740" s="0"/>
      <c r="EM3740" s="0"/>
      <c r="EN3740" s="0"/>
      <c r="EO3740" s="0"/>
      <c r="EP3740" s="0"/>
      <c r="EQ3740" s="0"/>
      <c r="ER3740" s="0"/>
      <c r="ES3740" s="0"/>
      <c r="ET3740" s="0"/>
      <c r="EU3740" s="0"/>
      <c r="EV3740" s="0"/>
      <c r="EW3740" s="0"/>
      <c r="EX3740" s="0"/>
      <c r="EY3740" s="0"/>
      <c r="EZ3740" s="0"/>
      <c r="FA3740" s="0"/>
      <c r="FB3740" s="0"/>
      <c r="FC3740" s="0"/>
      <c r="FD3740" s="0"/>
      <c r="FE3740" s="0"/>
      <c r="FF3740" s="0"/>
      <c r="FG3740" s="0"/>
      <c r="FH3740" s="0"/>
      <c r="FI3740" s="0"/>
      <c r="FJ3740" s="0"/>
      <c r="FK3740" s="0"/>
      <c r="FL3740" s="0"/>
      <c r="FM3740" s="0"/>
      <c r="FN3740" s="0"/>
      <c r="FO3740" s="0"/>
      <c r="FP3740" s="0"/>
      <c r="FQ3740" s="0"/>
      <c r="FR3740" s="0"/>
      <c r="FS3740" s="0"/>
      <c r="FT3740" s="0"/>
      <c r="FU3740" s="0"/>
      <c r="FV3740" s="0"/>
      <c r="FW3740" s="0"/>
      <c r="FX3740" s="0"/>
      <c r="FY3740" s="0"/>
      <c r="FZ3740" s="0"/>
      <c r="GA3740" s="0"/>
      <c r="GB3740" s="0"/>
      <c r="GC3740" s="0"/>
      <c r="GD3740" s="0"/>
      <c r="GE3740" s="0"/>
      <c r="GF3740" s="0"/>
      <c r="GG3740" s="0"/>
      <c r="GH3740" s="0"/>
      <c r="GI3740" s="0"/>
      <c r="GJ3740" s="0"/>
      <c r="GK3740" s="0"/>
      <c r="GL3740" s="0"/>
      <c r="GM3740" s="0"/>
      <c r="GN3740" s="0"/>
      <c r="GO3740" s="0"/>
      <c r="GP3740" s="0"/>
      <c r="GQ3740" s="0"/>
      <c r="GR3740" s="0"/>
      <c r="GS3740" s="0"/>
      <c r="GT3740" s="0"/>
      <c r="GU3740" s="0"/>
      <c r="GV3740" s="0"/>
      <c r="GW3740" s="0"/>
      <c r="GX3740" s="0"/>
      <c r="GY3740" s="0"/>
      <c r="GZ3740" s="0"/>
      <c r="HA3740" s="0"/>
      <c r="HB3740" s="0"/>
      <c r="HC3740" s="0"/>
      <c r="HD3740" s="0"/>
      <c r="HE3740" s="0"/>
      <c r="HF3740" s="0"/>
      <c r="HG3740" s="0"/>
      <c r="HH3740" s="0"/>
      <c r="HI3740" s="0"/>
      <c r="HJ3740" s="0"/>
      <c r="HK3740" s="0"/>
      <c r="HL3740" s="0"/>
      <c r="HM3740" s="0"/>
      <c r="HN3740" s="0"/>
      <c r="HO3740" s="0"/>
      <c r="HP3740" s="0"/>
      <c r="HQ3740" s="0"/>
      <c r="HR3740" s="0"/>
      <c r="HS3740" s="0"/>
      <c r="HT3740" s="0"/>
      <c r="HU3740" s="0"/>
      <c r="HV3740" s="0"/>
      <c r="HW3740" s="0"/>
      <c r="HX3740" s="0"/>
      <c r="HY3740" s="0"/>
      <c r="HZ3740" s="0"/>
      <c r="IA3740" s="0"/>
      <c r="IB3740" s="0"/>
      <c r="IC3740" s="0"/>
      <c r="ID3740" s="0"/>
      <c r="IE3740" s="0"/>
      <c r="IF3740" s="0"/>
      <c r="IG3740" s="0"/>
      <c r="IH3740" s="0"/>
      <c r="II3740" s="0"/>
      <c r="IJ3740" s="0"/>
      <c r="IK3740" s="0"/>
      <c r="IL3740" s="0"/>
      <c r="IM3740" s="0"/>
      <c r="IN3740" s="0"/>
      <c r="IO3740" s="0"/>
      <c r="IP3740" s="0"/>
      <c r="IQ3740" s="0"/>
      <c r="IR3740" s="0"/>
      <c r="IS3740" s="0"/>
      <c r="IT3740" s="0"/>
      <c r="IU3740" s="0"/>
      <c r="IV3740" s="0"/>
      <c r="IW3740" s="0"/>
      <c r="IX3740" s="0"/>
      <c r="IY3740" s="0"/>
      <c r="IZ3740" s="0"/>
      <c r="AMH3740" s="13"/>
    </row>
    <row r="3741" customFormat="false" ht="13.8" hidden="false" customHeight="false" outlineLevel="0" collapsed="false">
      <c r="A3741" s="16" t="n">
        <v>40710084</v>
      </c>
      <c r="B3741" s="17" t="s">
        <v>3771</v>
      </c>
      <c r="C3741" s="18"/>
      <c r="D3741" s="18"/>
      <c r="E3741" s="16" t="s">
        <v>37</v>
      </c>
      <c r="F3741" s="19" t="n">
        <f aca="false">IF(C3741="",VLOOKUP(E3741,'PORTE E UCO'!$A$5:$D$46,4,0),VLOOKUP(E3741,'PORTE E UCO'!$A$5:$D$46,4,0)*C3741)</f>
        <v>192.437794</v>
      </c>
      <c r="G3741" s="20" t="n">
        <v>9.434</v>
      </c>
      <c r="H3741" s="21" t="n">
        <f aca="false">G3741*$R$2</f>
        <v>185.601044288</v>
      </c>
      <c r="I3741" s="16" t="n">
        <v>0</v>
      </c>
      <c r="J3741" s="22" t="str">
        <f aca="false">IF(I3741&gt;=1,F3741*$J$2,"")</f>
        <v/>
      </c>
      <c r="K3741" s="22" t="str">
        <f aca="false">IF(I3741&gt;=2,F3741*$K$2,"")</f>
        <v/>
      </c>
      <c r="L3741" s="22" t="str">
        <f aca="false">IF(I3741&gt;=3,F3741*$L$2,"")</f>
        <v/>
      </c>
      <c r="M3741" s="22" t="str">
        <f aca="false">IF(I3741&gt;=4,F3741*$M$2,"")</f>
        <v/>
      </c>
      <c r="N3741" s="16" t="n">
        <v>0</v>
      </c>
      <c r="O3741" s="16" t="n">
        <v>0</v>
      </c>
      <c r="P3741" s="23" t="n">
        <v>0</v>
      </c>
      <c r="Q3741" s="64" t="n">
        <f aca="false">P3741*($Q$2)</f>
        <v>0</v>
      </c>
      <c r="R3741" s="38"/>
      <c r="S3741" s="25" t="n">
        <f aca="false">SUM(F3741,H3741,J3741,K3741,L3741,M3741)</f>
        <v>378.038838288</v>
      </c>
      <c r="T3741" s="25" t="n">
        <f aca="false">SUM(F3741,H3741,J3741,K3741,L3741,M3741,Q3741)</f>
        <v>378.038838288</v>
      </c>
      <c r="U3741" s="0"/>
      <c r="V3741" s="0"/>
      <c r="W3741" s="0"/>
      <c r="X3741" s="0"/>
      <c r="Y3741" s="0"/>
      <c r="Z3741" s="0"/>
      <c r="AA3741" s="0"/>
      <c r="AB3741" s="0"/>
      <c r="AC3741" s="0"/>
      <c r="AD3741" s="0"/>
      <c r="AE3741" s="0"/>
      <c r="AF3741" s="0"/>
      <c r="AG3741" s="0"/>
      <c r="AH3741" s="0"/>
      <c r="AI3741" s="0"/>
      <c r="AJ3741" s="0"/>
      <c r="AK3741" s="0"/>
      <c r="AL3741" s="0"/>
      <c r="AM3741" s="0"/>
      <c r="AN3741" s="0"/>
      <c r="AO3741" s="0"/>
      <c r="AP3741" s="0"/>
      <c r="AQ3741" s="0"/>
      <c r="AR3741" s="0"/>
      <c r="AS3741" s="0"/>
      <c r="AT3741" s="0"/>
      <c r="AU3741" s="0"/>
      <c r="AV3741" s="0"/>
      <c r="AW3741" s="0"/>
      <c r="AX3741" s="0"/>
      <c r="AY3741" s="0"/>
      <c r="AZ3741" s="0"/>
      <c r="BA3741" s="0"/>
      <c r="BB3741" s="0"/>
      <c r="BC3741" s="0"/>
      <c r="BD3741" s="0"/>
      <c r="BE3741" s="0"/>
      <c r="BF3741" s="0"/>
      <c r="BG3741" s="0"/>
      <c r="BH3741" s="0"/>
      <c r="BI3741" s="0"/>
      <c r="BJ3741" s="0"/>
      <c r="BK3741" s="0"/>
      <c r="BL3741" s="0"/>
      <c r="BM3741" s="0"/>
      <c r="BN3741" s="0"/>
      <c r="BO3741" s="0"/>
      <c r="BP3741" s="0"/>
      <c r="BQ3741" s="0"/>
      <c r="BR3741" s="0"/>
      <c r="BS3741" s="0"/>
      <c r="BT3741" s="0"/>
      <c r="BU3741" s="0"/>
      <c r="BV3741" s="0"/>
      <c r="BW3741" s="0"/>
      <c r="BX3741" s="0"/>
      <c r="BY3741" s="0"/>
      <c r="BZ3741" s="0"/>
      <c r="CA3741" s="0"/>
      <c r="CB3741" s="0"/>
      <c r="CC3741" s="0"/>
      <c r="CD3741" s="0"/>
      <c r="CE3741" s="0"/>
      <c r="CF3741" s="0"/>
      <c r="CG3741" s="0"/>
      <c r="CH3741" s="0"/>
      <c r="CI3741" s="0"/>
      <c r="CJ3741" s="0"/>
      <c r="CK3741" s="0"/>
      <c r="CL3741" s="0"/>
      <c r="CM3741" s="0"/>
      <c r="CN3741" s="0"/>
      <c r="CO3741" s="0"/>
      <c r="CP3741" s="0"/>
      <c r="CQ3741" s="0"/>
      <c r="CR3741" s="0"/>
      <c r="CS3741" s="0"/>
      <c r="CT3741" s="0"/>
      <c r="CU3741" s="0"/>
      <c r="CV3741" s="0"/>
      <c r="CW3741" s="0"/>
      <c r="CX3741" s="0"/>
      <c r="CY3741" s="0"/>
      <c r="CZ3741" s="0"/>
      <c r="DA3741" s="0"/>
      <c r="DB3741" s="0"/>
      <c r="DC3741" s="0"/>
      <c r="DD3741" s="0"/>
      <c r="DE3741" s="0"/>
      <c r="DF3741" s="0"/>
      <c r="DG3741" s="0"/>
      <c r="DH3741" s="0"/>
      <c r="DI3741" s="0"/>
      <c r="DJ3741" s="0"/>
      <c r="DK3741" s="0"/>
      <c r="DL3741" s="0"/>
      <c r="DM3741" s="0"/>
      <c r="DN3741" s="0"/>
      <c r="DO3741" s="0"/>
      <c r="DP3741" s="0"/>
      <c r="DQ3741" s="0"/>
      <c r="DR3741" s="0"/>
      <c r="DS3741" s="0"/>
      <c r="DT3741" s="0"/>
      <c r="DU3741" s="0"/>
      <c r="DV3741" s="0"/>
      <c r="DW3741" s="0"/>
      <c r="DX3741" s="0"/>
      <c r="DY3741" s="0"/>
      <c r="DZ3741" s="0"/>
      <c r="EA3741" s="0"/>
      <c r="EB3741" s="0"/>
      <c r="EC3741" s="0"/>
      <c r="ED3741" s="0"/>
      <c r="EE3741" s="0"/>
      <c r="EF3741" s="0"/>
      <c r="EG3741" s="0"/>
      <c r="EH3741" s="0"/>
      <c r="EI3741" s="0"/>
      <c r="EJ3741" s="0"/>
      <c r="EK3741" s="0"/>
      <c r="EL3741" s="0"/>
      <c r="EM3741" s="0"/>
      <c r="EN3741" s="0"/>
      <c r="EO3741" s="0"/>
      <c r="EP3741" s="0"/>
      <c r="EQ3741" s="0"/>
      <c r="ER3741" s="0"/>
      <c r="ES3741" s="0"/>
      <c r="ET3741" s="0"/>
      <c r="EU3741" s="0"/>
      <c r="EV3741" s="0"/>
      <c r="EW3741" s="0"/>
      <c r="EX3741" s="0"/>
      <c r="EY3741" s="0"/>
      <c r="EZ3741" s="0"/>
      <c r="FA3741" s="0"/>
      <c r="FB3741" s="0"/>
      <c r="FC3741" s="0"/>
      <c r="FD3741" s="0"/>
      <c r="FE3741" s="0"/>
      <c r="FF3741" s="0"/>
      <c r="FG3741" s="0"/>
      <c r="FH3741" s="0"/>
      <c r="FI3741" s="0"/>
      <c r="FJ3741" s="0"/>
      <c r="FK3741" s="0"/>
      <c r="FL3741" s="0"/>
      <c r="FM3741" s="0"/>
      <c r="FN3741" s="0"/>
      <c r="FO3741" s="0"/>
      <c r="FP3741" s="0"/>
      <c r="FQ3741" s="0"/>
      <c r="FR3741" s="0"/>
      <c r="FS3741" s="0"/>
      <c r="FT3741" s="0"/>
      <c r="FU3741" s="0"/>
      <c r="FV3741" s="0"/>
      <c r="FW3741" s="0"/>
      <c r="FX3741" s="0"/>
      <c r="FY3741" s="0"/>
      <c r="FZ3741" s="0"/>
      <c r="GA3741" s="0"/>
      <c r="GB3741" s="0"/>
      <c r="GC3741" s="0"/>
      <c r="GD3741" s="0"/>
      <c r="GE3741" s="0"/>
      <c r="GF3741" s="0"/>
      <c r="GG3741" s="0"/>
      <c r="GH3741" s="0"/>
      <c r="GI3741" s="0"/>
      <c r="GJ3741" s="0"/>
      <c r="GK3741" s="0"/>
      <c r="GL3741" s="0"/>
      <c r="GM3741" s="0"/>
      <c r="GN3741" s="0"/>
      <c r="GO3741" s="0"/>
      <c r="GP3741" s="0"/>
      <c r="GQ3741" s="0"/>
      <c r="GR3741" s="0"/>
      <c r="GS3741" s="0"/>
      <c r="GT3741" s="0"/>
      <c r="GU3741" s="0"/>
      <c r="GV3741" s="0"/>
      <c r="GW3741" s="0"/>
      <c r="GX3741" s="0"/>
      <c r="GY3741" s="0"/>
      <c r="GZ3741" s="0"/>
      <c r="HA3741" s="0"/>
      <c r="HB3741" s="0"/>
      <c r="HC3741" s="0"/>
      <c r="HD3741" s="0"/>
      <c r="HE3741" s="0"/>
      <c r="HF3741" s="0"/>
      <c r="HG3741" s="0"/>
      <c r="HH3741" s="0"/>
      <c r="HI3741" s="0"/>
      <c r="HJ3741" s="0"/>
      <c r="HK3741" s="0"/>
      <c r="HL3741" s="0"/>
      <c r="HM3741" s="0"/>
      <c r="HN3741" s="0"/>
      <c r="HO3741" s="0"/>
      <c r="HP3741" s="0"/>
      <c r="HQ3741" s="0"/>
      <c r="HR3741" s="0"/>
      <c r="HS3741" s="0"/>
      <c r="HT3741" s="0"/>
      <c r="HU3741" s="0"/>
      <c r="HV3741" s="0"/>
      <c r="HW3741" s="0"/>
      <c r="HX3741" s="0"/>
      <c r="HY3741" s="0"/>
      <c r="HZ3741" s="0"/>
      <c r="IA3741" s="0"/>
      <c r="IB3741" s="0"/>
      <c r="IC3741" s="0"/>
      <c r="ID3741" s="0"/>
      <c r="IE3741" s="0"/>
      <c r="IF3741" s="0"/>
      <c r="IG3741" s="0"/>
      <c r="IH3741" s="0"/>
      <c r="II3741" s="0"/>
      <c r="IJ3741" s="0"/>
      <c r="IK3741" s="0"/>
      <c r="IL3741" s="0"/>
      <c r="IM3741" s="0"/>
      <c r="IN3741" s="0"/>
      <c r="IO3741" s="0"/>
      <c r="IP3741" s="0"/>
      <c r="IQ3741" s="0"/>
      <c r="IR3741" s="0"/>
      <c r="IS3741" s="0"/>
      <c r="IT3741" s="0"/>
      <c r="IU3741" s="0"/>
      <c r="IV3741" s="0"/>
      <c r="IW3741" s="0"/>
      <c r="IX3741" s="0"/>
      <c r="IY3741" s="0"/>
      <c r="IZ3741" s="0"/>
      <c r="AMH3741" s="13"/>
    </row>
    <row r="3742" customFormat="false" ht="13.8" hidden="false" customHeight="false" outlineLevel="0" collapsed="false">
      <c r="A3742" s="27" t="n">
        <v>40710092</v>
      </c>
      <c r="B3742" s="28" t="s">
        <v>3772</v>
      </c>
      <c r="C3742" s="29"/>
      <c r="D3742" s="29"/>
      <c r="E3742" s="27" t="s">
        <v>59</v>
      </c>
      <c r="F3742" s="19" t="n">
        <f aca="false">IF(C3742="",VLOOKUP(E3742,'PORTE E UCO'!$A$5:$D$46,4,0),VLOOKUP(E3742,'PORTE E UCO'!$A$5:$D$46,4,0)*C3742)</f>
        <v>349.26794</v>
      </c>
      <c r="G3742" s="30" t="n">
        <v>16.08</v>
      </c>
      <c r="H3742" s="21" t="n">
        <f aca="false">G3742*$R$2</f>
        <v>316.35200256</v>
      </c>
      <c r="I3742" s="27" t="n">
        <v>0</v>
      </c>
      <c r="J3742" s="22" t="str">
        <f aca="false">IF(I3742&gt;=1,F3742*$J$2,"")</f>
        <v/>
      </c>
      <c r="K3742" s="22" t="str">
        <f aca="false">IF(I3742&gt;=2,F3742*$K$2,"")</f>
        <v/>
      </c>
      <c r="L3742" s="22" t="str">
        <f aca="false">IF(I3742&gt;=3,F3742*$L$2,"")</f>
        <v/>
      </c>
      <c r="M3742" s="22" t="str">
        <f aca="false">IF(I3742&gt;=4,F3742*$M$2,"")</f>
        <v/>
      </c>
      <c r="N3742" s="27" t="n">
        <v>0</v>
      </c>
      <c r="O3742" s="27" t="n">
        <v>0</v>
      </c>
      <c r="P3742" s="31" t="n">
        <v>0</v>
      </c>
      <c r="Q3742" s="64" t="n">
        <f aca="false">P3742*($Q$2)</f>
        <v>0</v>
      </c>
      <c r="R3742" s="38"/>
      <c r="S3742" s="25" t="n">
        <f aca="false">SUM(F3742,H3742,J3742,K3742,L3742,M3742)</f>
        <v>665.61994256</v>
      </c>
      <c r="T3742" s="25" t="n">
        <f aca="false">SUM(F3742,H3742,J3742,K3742,L3742,M3742,Q3742)</f>
        <v>665.61994256</v>
      </c>
      <c r="U3742" s="0"/>
      <c r="V3742" s="0"/>
      <c r="W3742" s="0"/>
      <c r="X3742" s="0"/>
      <c r="Y3742" s="0"/>
      <c r="Z3742" s="0"/>
      <c r="AA3742" s="0"/>
      <c r="AB3742" s="0"/>
      <c r="AC3742" s="0"/>
      <c r="AD3742" s="0"/>
      <c r="AE3742" s="0"/>
      <c r="AF3742" s="0"/>
      <c r="AG3742" s="0"/>
      <c r="AH3742" s="0"/>
      <c r="AI3742" s="0"/>
      <c r="AJ3742" s="0"/>
      <c r="AK3742" s="0"/>
      <c r="AL3742" s="0"/>
      <c r="AM3742" s="0"/>
      <c r="AN3742" s="0"/>
      <c r="AO3742" s="0"/>
      <c r="AP3742" s="0"/>
      <c r="AQ3742" s="0"/>
      <c r="AR3742" s="0"/>
      <c r="AS3742" s="0"/>
      <c r="AT3742" s="0"/>
      <c r="AU3742" s="0"/>
      <c r="AV3742" s="0"/>
      <c r="AW3742" s="0"/>
      <c r="AX3742" s="0"/>
      <c r="AY3742" s="0"/>
      <c r="AZ3742" s="0"/>
      <c r="BA3742" s="0"/>
      <c r="BB3742" s="0"/>
      <c r="BC3742" s="0"/>
      <c r="BD3742" s="0"/>
      <c r="BE3742" s="0"/>
      <c r="BF3742" s="0"/>
      <c r="BG3742" s="0"/>
      <c r="BH3742" s="0"/>
      <c r="BI3742" s="0"/>
      <c r="BJ3742" s="0"/>
      <c r="BK3742" s="0"/>
      <c r="BL3742" s="0"/>
      <c r="BM3742" s="0"/>
      <c r="BN3742" s="0"/>
      <c r="BO3742" s="0"/>
      <c r="BP3742" s="0"/>
      <c r="BQ3742" s="0"/>
      <c r="BR3742" s="0"/>
      <c r="BS3742" s="0"/>
      <c r="BT3742" s="0"/>
      <c r="BU3742" s="0"/>
      <c r="BV3742" s="0"/>
      <c r="BW3742" s="0"/>
      <c r="BX3742" s="0"/>
      <c r="BY3742" s="0"/>
      <c r="BZ3742" s="0"/>
      <c r="CA3742" s="0"/>
      <c r="CB3742" s="0"/>
      <c r="CC3742" s="0"/>
      <c r="CD3742" s="0"/>
      <c r="CE3742" s="0"/>
      <c r="CF3742" s="0"/>
      <c r="CG3742" s="0"/>
      <c r="CH3742" s="0"/>
      <c r="CI3742" s="0"/>
      <c r="CJ3742" s="0"/>
      <c r="CK3742" s="0"/>
      <c r="CL3742" s="0"/>
      <c r="CM3742" s="0"/>
      <c r="CN3742" s="0"/>
      <c r="CO3742" s="0"/>
      <c r="CP3742" s="0"/>
      <c r="CQ3742" s="0"/>
      <c r="CR3742" s="0"/>
      <c r="CS3742" s="0"/>
      <c r="CT3742" s="0"/>
      <c r="CU3742" s="0"/>
      <c r="CV3742" s="0"/>
      <c r="CW3742" s="0"/>
      <c r="CX3742" s="0"/>
      <c r="CY3742" s="0"/>
      <c r="CZ3742" s="0"/>
      <c r="DA3742" s="0"/>
      <c r="DB3742" s="0"/>
      <c r="DC3742" s="0"/>
      <c r="DD3742" s="0"/>
      <c r="DE3742" s="0"/>
      <c r="DF3742" s="0"/>
      <c r="DG3742" s="0"/>
      <c r="DH3742" s="0"/>
      <c r="DI3742" s="0"/>
      <c r="DJ3742" s="0"/>
      <c r="DK3742" s="0"/>
      <c r="DL3742" s="0"/>
      <c r="DM3742" s="0"/>
      <c r="DN3742" s="0"/>
      <c r="DO3742" s="0"/>
      <c r="DP3742" s="0"/>
      <c r="DQ3742" s="0"/>
      <c r="DR3742" s="0"/>
      <c r="DS3742" s="0"/>
      <c r="DT3742" s="0"/>
      <c r="DU3742" s="0"/>
      <c r="DV3742" s="0"/>
      <c r="DW3742" s="0"/>
      <c r="DX3742" s="0"/>
      <c r="DY3742" s="0"/>
      <c r="DZ3742" s="0"/>
      <c r="EA3742" s="0"/>
      <c r="EB3742" s="0"/>
      <c r="EC3742" s="0"/>
      <c r="ED3742" s="0"/>
      <c r="EE3742" s="0"/>
      <c r="EF3742" s="0"/>
      <c r="EG3742" s="0"/>
      <c r="EH3742" s="0"/>
      <c r="EI3742" s="0"/>
      <c r="EJ3742" s="0"/>
      <c r="EK3742" s="0"/>
      <c r="EL3742" s="0"/>
      <c r="EM3742" s="0"/>
      <c r="EN3742" s="0"/>
      <c r="EO3742" s="0"/>
      <c r="EP3742" s="0"/>
      <c r="EQ3742" s="0"/>
      <c r="ER3742" s="0"/>
      <c r="ES3742" s="0"/>
      <c r="ET3742" s="0"/>
      <c r="EU3742" s="0"/>
      <c r="EV3742" s="0"/>
      <c r="EW3742" s="0"/>
      <c r="EX3742" s="0"/>
      <c r="EY3742" s="0"/>
      <c r="EZ3742" s="0"/>
      <c r="FA3742" s="0"/>
      <c r="FB3742" s="0"/>
      <c r="FC3742" s="0"/>
      <c r="FD3742" s="0"/>
      <c r="FE3742" s="0"/>
      <c r="FF3742" s="0"/>
      <c r="FG3742" s="0"/>
      <c r="FH3742" s="0"/>
      <c r="FI3742" s="0"/>
      <c r="FJ3742" s="0"/>
      <c r="FK3742" s="0"/>
      <c r="FL3742" s="0"/>
      <c r="FM3742" s="0"/>
      <c r="FN3742" s="0"/>
      <c r="FO3742" s="0"/>
      <c r="FP3742" s="0"/>
      <c r="FQ3742" s="0"/>
      <c r="FR3742" s="0"/>
      <c r="FS3742" s="0"/>
      <c r="FT3742" s="0"/>
      <c r="FU3742" s="0"/>
      <c r="FV3742" s="0"/>
      <c r="FW3742" s="0"/>
      <c r="FX3742" s="0"/>
      <c r="FY3742" s="0"/>
      <c r="FZ3742" s="0"/>
      <c r="GA3742" s="0"/>
      <c r="GB3742" s="0"/>
      <c r="GC3742" s="0"/>
      <c r="GD3742" s="0"/>
      <c r="GE3742" s="0"/>
      <c r="GF3742" s="0"/>
      <c r="GG3742" s="0"/>
      <c r="GH3742" s="0"/>
      <c r="GI3742" s="0"/>
      <c r="GJ3742" s="0"/>
      <c r="GK3742" s="0"/>
      <c r="GL3742" s="0"/>
      <c r="GM3742" s="0"/>
      <c r="GN3742" s="0"/>
      <c r="GO3742" s="0"/>
      <c r="GP3742" s="0"/>
      <c r="GQ3742" s="0"/>
      <c r="GR3742" s="0"/>
      <c r="GS3742" s="0"/>
      <c r="GT3742" s="0"/>
      <c r="GU3742" s="0"/>
      <c r="GV3742" s="0"/>
      <c r="GW3742" s="0"/>
      <c r="GX3742" s="0"/>
      <c r="GY3742" s="0"/>
      <c r="GZ3742" s="0"/>
      <c r="HA3742" s="0"/>
      <c r="HB3742" s="0"/>
      <c r="HC3742" s="0"/>
      <c r="HD3742" s="0"/>
      <c r="HE3742" s="0"/>
      <c r="HF3742" s="0"/>
      <c r="HG3742" s="0"/>
      <c r="HH3742" s="0"/>
      <c r="HI3742" s="0"/>
      <c r="HJ3742" s="0"/>
      <c r="HK3742" s="0"/>
      <c r="HL3742" s="0"/>
      <c r="HM3742" s="0"/>
      <c r="HN3742" s="0"/>
      <c r="HO3742" s="0"/>
      <c r="HP3742" s="0"/>
      <c r="HQ3742" s="0"/>
      <c r="HR3742" s="0"/>
      <c r="HS3742" s="0"/>
      <c r="HT3742" s="0"/>
      <c r="HU3742" s="0"/>
      <c r="HV3742" s="0"/>
      <c r="HW3742" s="0"/>
      <c r="HX3742" s="0"/>
      <c r="HY3742" s="0"/>
      <c r="HZ3742" s="0"/>
      <c r="IA3742" s="0"/>
      <c r="IB3742" s="0"/>
      <c r="IC3742" s="0"/>
      <c r="ID3742" s="0"/>
      <c r="IE3742" s="0"/>
      <c r="IF3742" s="0"/>
      <c r="IG3742" s="0"/>
      <c r="IH3742" s="0"/>
      <c r="II3742" s="0"/>
      <c r="IJ3742" s="0"/>
      <c r="IK3742" s="0"/>
      <c r="IL3742" s="0"/>
      <c r="IM3742" s="0"/>
      <c r="IN3742" s="0"/>
      <c r="IO3742" s="0"/>
      <c r="IP3742" s="0"/>
      <c r="IQ3742" s="0"/>
      <c r="IR3742" s="0"/>
      <c r="IS3742" s="0"/>
      <c r="IT3742" s="0"/>
      <c r="IU3742" s="0"/>
      <c r="IV3742" s="0"/>
      <c r="IW3742" s="0"/>
      <c r="IX3742" s="0"/>
      <c r="IY3742" s="0"/>
      <c r="IZ3742" s="0"/>
      <c r="AMH3742" s="13"/>
    </row>
    <row r="3743" customFormat="false" ht="13.8" hidden="false" customHeight="false" outlineLevel="0" collapsed="false">
      <c r="A3743" s="16" t="n">
        <v>40711013</v>
      </c>
      <c r="B3743" s="17" t="s">
        <v>3773</v>
      </c>
      <c r="C3743" s="18"/>
      <c r="D3743" s="18"/>
      <c r="E3743" s="16" t="s">
        <v>39</v>
      </c>
      <c r="F3743" s="19" t="n">
        <f aca="false">IF(C3743="",VLOOKUP(E3743,'PORTE E UCO'!$A$5:$D$46,4,0),VLOOKUP(E3743,'PORTE E UCO'!$A$5:$D$46,4,0)*C3743)</f>
        <v>52.984668</v>
      </c>
      <c r="G3743" s="20" t="n">
        <v>8.898</v>
      </c>
      <c r="H3743" s="21" t="n">
        <f aca="false">G3743*$R$2</f>
        <v>175.055977536</v>
      </c>
      <c r="I3743" s="16" t="n">
        <v>0</v>
      </c>
      <c r="J3743" s="22" t="str">
        <f aca="false">IF(I3743&gt;=1,F3743*$J$2,"")</f>
        <v/>
      </c>
      <c r="K3743" s="22" t="str">
        <f aca="false">IF(I3743&gt;=2,F3743*$K$2,"")</f>
        <v/>
      </c>
      <c r="L3743" s="22" t="str">
        <f aca="false">IF(I3743&gt;=3,F3743*$L$2,"")</f>
        <v/>
      </c>
      <c r="M3743" s="22" t="str">
        <f aca="false">IF(I3743&gt;=4,F3743*$M$2,"")</f>
        <v/>
      </c>
      <c r="N3743" s="16" t="n">
        <v>0</v>
      </c>
      <c r="O3743" s="16" t="n">
        <v>0</v>
      </c>
      <c r="P3743" s="23" t="n">
        <v>0</v>
      </c>
      <c r="Q3743" s="64" t="n">
        <f aca="false">P3743*($Q$2)</f>
        <v>0</v>
      </c>
      <c r="R3743" s="38"/>
      <c r="S3743" s="25" t="n">
        <f aca="false">SUM(F3743,H3743,J3743,K3743,L3743,M3743)</f>
        <v>228.040645536</v>
      </c>
      <c r="T3743" s="25" t="n">
        <f aca="false">SUM(F3743,H3743,J3743,K3743,L3743,M3743,Q3743)</f>
        <v>228.040645536</v>
      </c>
      <c r="U3743" s="0"/>
      <c r="V3743" s="0"/>
      <c r="W3743" s="0"/>
      <c r="X3743" s="0"/>
      <c r="Y3743" s="0"/>
      <c r="Z3743" s="0"/>
      <c r="AA3743" s="0"/>
      <c r="AB3743" s="0"/>
      <c r="AC3743" s="0"/>
      <c r="AD3743" s="0"/>
      <c r="AE3743" s="0"/>
      <c r="AF3743" s="0"/>
      <c r="AG3743" s="0"/>
      <c r="AH3743" s="0"/>
      <c r="AI3743" s="0"/>
      <c r="AJ3743" s="0"/>
      <c r="AK3743" s="0"/>
      <c r="AL3743" s="0"/>
      <c r="AM3743" s="0"/>
      <c r="AN3743" s="0"/>
      <c r="AO3743" s="0"/>
      <c r="AP3743" s="0"/>
      <c r="AQ3743" s="0"/>
      <c r="AR3743" s="0"/>
      <c r="AS3743" s="0"/>
      <c r="AT3743" s="0"/>
      <c r="AU3743" s="0"/>
      <c r="AV3743" s="0"/>
      <c r="AW3743" s="0"/>
      <c r="AX3743" s="0"/>
      <c r="AY3743" s="0"/>
      <c r="AZ3743" s="0"/>
      <c r="BA3743" s="0"/>
      <c r="BB3743" s="0"/>
      <c r="BC3743" s="0"/>
      <c r="BD3743" s="0"/>
      <c r="BE3743" s="0"/>
      <c r="BF3743" s="0"/>
      <c r="BG3743" s="0"/>
      <c r="BH3743" s="0"/>
      <c r="BI3743" s="0"/>
      <c r="BJ3743" s="0"/>
      <c r="BK3743" s="0"/>
      <c r="BL3743" s="0"/>
      <c r="BM3743" s="0"/>
      <c r="BN3743" s="0"/>
      <c r="BO3743" s="0"/>
      <c r="BP3743" s="0"/>
      <c r="BQ3743" s="0"/>
      <c r="BR3743" s="0"/>
      <c r="BS3743" s="0"/>
      <c r="BT3743" s="0"/>
      <c r="BU3743" s="0"/>
      <c r="BV3743" s="0"/>
      <c r="BW3743" s="0"/>
      <c r="BX3743" s="0"/>
      <c r="BY3743" s="0"/>
      <c r="BZ3743" s="0"/>
      <c r="CA3743" s="0"/>
      <c r="CB3743" s="0"/>
      <c r="CC3743" s="0"/>
      <c r="CD3743" s="0"/>
      <c r="CE3743" s="0"/>
      <c r="CF3743" s="0"/>
      <c r="CG3743" s="0"/>
      <c r="CH3743" s="0"/>
      <c r="CI3743" s="0"/>
      <c r="CJ3743" s="0"/>
      <c r="CK3743" s="0"/>
      <c r="CL3743" s="0"/>
      <c r="CM3743" s="0"/>
      <c r="CN3743" s="0"/>
      <c r="CO3743" s="0"/>
      <c r="CP3743" s="0"/>
      <c r="CQ3743" s="0"/>
      <c r="CR3743" s="0"/>
      <c r="CS3743" s="0"/>
      <c r="CT3743" s="0"/>
      <c r="CU3743" s="0"/>
      <c r="CV3743" s="0"/>
      <c r="CW3743" s="0"/>
      <c r="CX3743" s="0"/>
      <c r="CY3743" s="0"/>
      <c r="CZ3743" s="0"/>
      <c r="DA3743" s="0"/>
      <c r="DB3743" s="0"/>
      <c r="DC3743" s="0"/>
      <c r="DD3743" s="0"/>
      <c r="DE3743" s="0"/>
      <c r="DF3743" s="0"/>
      <c r="DG3743" s="0"/>
      <c r="DH3743" s="0"/>
      <c r="DI3743" s="0"/>
      <c r="DJ3743" s="0"/>
      <c r="DK3743" s="0"/>
      <c r="DL3743" s="0"/>
      <c r="DM3743" s="0"/>
      <c r="DN3743" s="0"/>
      <c r="DO3743" s="0"/>
      <c r="DP3743" s="0"/>
      <c r="DQ3743" s="0"/>
      <c r="DR3743" s="0"/>
      <c r="DS3743" s="0"/>
      <c r="DT3743" s="0"/>
      <c r="DU3743" s="0"/>
      <c r="DV3743" s="0"/>
      <c r="DW3743" s="0"/>
      <c r="DX3743" s="0"/>
      <c r="DY3743" s="0"/>
      <c r="DZ3743" s="0"/>
      <c r="EA3743" s="0"/>
      <c r="EB3743" s="0"/>
      <c r="EC3743" s="0"/>
      <c r="ED3743" s="0"/>
      <c r="EE3743" s="0"/>
      <c r="EF3743" s="0"/>
      <c r="EG3743" s="0"/>
      <c r="EH3743" s="0"/>
      <c r="EI3743" s="0"/>
      <c r="EJ3743" s="0"/>
      <c r="EK3743" s="0"/>
      <c r="EL3743" s="0"/>
      <c r="EM3743" s="0"/>
      <c r="EN3743" s="0"/>
      <c r="EO3743" s="0"/>
      <c r="EP3743" s="0"/>
      <c r="EQ3743" s="0"/>
      <c r="ER3743" s="0"/>
      <c r="ES3743" s="0"/>
      <c r="ET3743" s="0"/>
      <c r="EU3743" s="0"/>
      <c r="EV3743" s="0"/>
      <c r="EW3743" s="0"/>
      <c r="EX3743" s="0"/>
      <c r="EY3743" s="0"/>
      <c r="EZ3743" s="0"/>
      <c r="FA3743" s="0"/>
      <c r="FB3743" s="0"/>
      <c r="FC3743" s="0"/>
      <c r="FD3743" s="0"/>
      <c r="FE3743" s="0"/>
      <c r="FF3743" s="0"/>
      <c r="FG3743" s="0"/>
      <c r="FH3743" s="0"/>
      <c r="FI3743" s="0"/>
      <c r="FJ3743" s="0"/>
      <c r="FK3743" s="0"/>
      <c r="FL3743" s="0"/>
      <c r="FM3743" s="0"/>
      <c r="FN3743" s="0"/>
      <c r="FO3743" s="0"/>
      <c r="FP3743" s="0"/>
      <c r="FQ3743" s="0"/>
      <c r="FR3743" s="0"/>
      <c r="FS3743" s="0"/>
      <c r="FT3743" s="0"/>
      <c r="FU3743" s="0"/>
      <c r="FV3743" s="0"/>
      <c r="FW3743" s="0"/>
      <c r="FX3743" s="0"/>
      <c r="FY3743" s="0"/>
      <c r="FZ3743" s="0"/>
      <c r="GA3743" s="0"/>
      <c r="GB3743" s="0"/>
      <c r="GC3743" s="0"/>
      <c r="GD3743" s="0"/>
      <c r="GE3743" s="0"/>
      <c r="GF3743" s="0"/>
      <c r="GG3743" s="0"/>
      <c r="GH3743" s="0"/>
      <c r="GI3743" s="0"/>
      <c r="GJ3743" s="0"/>
      <c r="GK3743" s="0"/>
      <c r="GL3743" s="0"/>
      <c r="GM3743" s="0"/>
      <c r="GN3743" s="0"/>
      <c r="GO3743" s="0"/>
      <c r="GP3743" s="0"/>
      <c r="GQ3743" s="0"/>
      <c r="GR3743" s="0"/>
      <c r="GS3743" s="0"/>
      <c r="GT3743" s="0"/>
      <c r="GU3743" s="0"/>
      <c r="GV3743" s="0"/>
      <c r="GW3743" s="0"/>
      <c r="GX3743" s="0"/>
      <c r="GY3743" s="0"/>
      <c r="GZ3743" s="0"/>
      <c r="HA3743" s="0"/>
      <c r="HB3743" s="0"/>
      <c r="HC3743" s="0"/>
      <c r="HD3743" s="0"/>
      <c r="HE3743" s="0"/>
      <c r="HF3743" s="0"/>
      <c r="HG3743" s="0"/>
      <c r="HH3743" s="0"/>
      <c r="HI3743" s="0"/>
      <c r="HJ3743" s="0"/>
      <c r="HK3743" s="0"/>
      <c r="HL3743" s="0"/>
      <c r="HM3743" s="0"/>
      <c r="HN3743" s="0"/>
      <c r="HO3743" s="0"/>
      <c r="HP3743" s="0"/>
      <c r="HQ3743" s="0"/>
      <c r="HR3743" s="0"/>
      <c r="HS3743" s="0"/>
      <c r="HT3743" s="0"/>
      <c r="HU3743" s="0"/>
      <c r="HV3743" s="0"/>
      <c r="HW3743" s="0"/>
      <c r="HX3743" s="0"/>
      <c r="HY3743" s="0"/>
      <c r="HZ3743" s="0"/>
      <c r="IA3743" s="0"/>
      <c r="IB3743" s="0"/>
      <c r="IC3743" s="0"/>
      <c r="ID3743" s="0"/>
      <c r="IE3743" s="0"/>
      <c r="IF3743" s="0"/>
      <c r="IG3743" s="0"/>
      <c r="IH3743" s="0"/>
      <c r="II3743" s="0"/>
      <c r="IJ3743" s="0"/>
      <c r="IK3743" s="0"/>
      <c r="IL3743" s="0"/>
      <c r="IM3743" s="0"/>
      <c r="IN3743" s="0"/>
      <c r="IO3743" s="0"/>
      <c r="IP3743" s="0"/>
      <c r="IQ3743" s="0"/>
      <c r="IR3743" s="0"/>
      <c r="IS3743" s="0"/>
      <c r="IT3743" s="0"/>
      <c r="IU3743" s="0"/>
      <c r="IV3743" s="0"/>
      <c r="IW3743" s="0"/>
      <c r="IX3743" s="0"/>
      <c r="IY3743" s="0"/>
      <c r="IZ3743" s="0"/>
      <c r="AMH3743" s="13"/>
    </row>
    <row r="3744" customFormat="false" ht="13.8" hidden="false" customHeight="false" outlineLevel="0" collapsed="false">
      <c r="A3744" s="27" t="n">
        <v>40711021</v>
      </c>
      <c r="B3744" s="28" t="s">
        <v>3774</v>
      </c>
      <c r="C3744" s="29"/>
      <c r="D3744" s="29"/>
      <c r="E3744" s="27" t="s">
        <v>17</v>
      </c>
      <c r="F3744" s="19" t="n">
        <f aca="false">IF(C3744="",VLOOKUP(E3744,'PORTE E UCO'!$A$5:$D$46,4,0),VLOOKUP(E3744,'PORTE E UCO'!$A$5:$D$46,4,0)*C3744)</f>
        <v>150.60084</v>
      </c>
      <c r="G3744" s="30" t="n">
        <v>21.913</v>
      </c>
      <c r="H3744" s="21" t="n">
        <f aca="false">G3744*$R$2</f>
        <v>431.108298016</v>
      </c>
      <c r="I3744" s="27" t="n">
        <v>0</v>
      </c>
      <c r="J3744" s="22" t="str">
        <f aca="false">IF(I3744&gt;=1,F3744*$J$2,"")</f>
        <v/>
      </c>
      <c r="K3744" s="22" t="str">
        <f aca="false">IF(I3744&gt;=2,F3744*$K$2,"")</f>
        <v/>
      </c>
      <c r="L3744" s="22" t="str">
        <f aca="false">IF(I3744&gt;=3,F3744*$L$2,"")</f>
        <v/>
      </c>
      <c r="M3744" s="22" t="str">
        <f aca="false">IF(I3744&gt;=4,F3744*$M$2,"")</f>
        <v/>
      </c>
      <c r="N3744" s="27" t="n">
        <v>0</v>
      </c>
      <c r="O3744" s="27" t="n">
        <v>0</v>
      </c>
      <c r="P3744" s="31" t="n">
        <v>0.95</v>
      </c>
      <c r="Q3744" s="64" t="n">
        <f aca="false">P3744*($Q$2)</f>
        <v>25.669</v>
      </c>
      <c r="R3744" s="38"/>
      <c r="S3744" s="25" t="n">
        <f aca="false">SUM(F3744,H3744,J3744,K3744,L3744,M3744)</f>
        <v>581.709138016</v>
      </c>
      <c r="T3744" s="25" t="n">
        <f aca="false">SUM(F3744,H3744,J3744,K3744,L3744,M3744,Q3744)</f>
        <v>607.378138016</v>
      </c>
      <c r="U3744" s="0"/>
      <c r="V3744" s="0"/>
      <c r="W3744" s="0"/>
      <c r="X3744" s="0"/>
      <c r="Y3744" s="0"/>
      <c r="Z3744" s="0"/>
      <c r="AA3744" s="0"/>
      <c r="AB3744" s="0"/>
      <c r="AC3744" s="0"/>
      <c r="AD3744" s="0"/>
      <c r="AE3744" s="0"/>
      <c r="AF3744" s="0"/>
      <c r="AG3744" s="0"/>
      <c r="AH3744" s="0"/>
      <c r="AI3744" s="0"/>
      <c r="AJ3744" s="0"/>
      <c r="AK3744" s="0"/>
      <c r="AL3744" s="0"/>
      <c r="AM3744" s="0"/>
      <c r="AN3744" s="0"/>
      <c r="AO3744" s="0"/>
      <c r="AP3744" s="0"/>
      <c r="AQ3744" s="0"/>
      <c r="AR3744" s="0"/>
      <c r="AS3744" s="0"/>
      <c r="AT3744" s="0"/>
      <c r="AU3744" s="0"/>
      <c r="AV3744" s="0"/>
      <c r="AW3744" s="0"/>
      <c r="AX3744" s="0"/>
      <c r="AY3744" s="0"/>
      <c r="AZ3744" s="0"/>
      <c r="BA3744" s="0"/>
      <c r="BB3744" s="0"/>
      <c r="BC3744" s="0"/>
      <c r="BD3744" s="0"/>
      <c r="BE3744" s="0"/>
      <c r="BF3744" s="0"/>
      <c r="BG3744" s="0"/>
      <c r="BH3744" s="0"/>
      <c r="BI3744" s="0"/>
      <c r="BJ3744" s="0"/>
      <c r="BK3744" s="0"/>
      <c r="BL3744" s="0"/>
      <c r="BM3744" s="0"/>
      <c r="BN3744" s="0"/>
      <c r="BO3744" s="0"/>
      <c r="BP3744" s="0"/>
      <c r="BQ3744" s="0"/>
      <c r="BR3744" s="0"/>
      <c r="BS3744" s="0"/>
      <c r="BT3744" s="0"/>
      <c r="BU3744" s="0"/>
      <c r="BV3744" s="0"/>
      <c r="BW3744" s="0"/>
      <c r="BX3744" s="0"/>
      <c r="BY3744" s="0"/>
      <c r="BZ3744" s="0"/>
      <c r="CA3744" s="0"/>
      <c r="CB3744" s="0"/>
      <c r="CC3744" s="0"/>
      <c r="CD3744" s="0"/>
      <c r="CE3744" s="0"/>
      <c r="CF3744" s="0"/>
      <c r="CG3744" s="0"/>
      <c r="CH3744" s="0"/>
      <c r="CI3744" s="0"/>
      <c r="CJ3744" s="0"/>
      <c r="CK3744" s="0"/>
      <c r="CL3744" s="0"/>
      <c r="CM3744" s="0"/>
      <c r="CN3744" s="0"/>
      <c r="CO3744" s="0"/>
      <c r="CP3744" s="0"/>
      <c r="CQ3744" s="0"/>
      <c r="CR3744" s="0"/>
      <c r="CS3744" s="0"/>
      <c r="CT3744" s="0"/>
      <c r="CU3744" s="0"/>
      <c r="CV3744" s="0"/>
      <c r="CW3744" s="0"/>
      <c r="CX3744" s="0"/>
      <c r="CY3744" s="0"/>
      <c r="CZ3744" s="0"/>
      <c r="DA3744" s="0"/>
      <c r="DB3744" s="0"/>
      <c r="DC3744" s="0"/>
      <c r="DD3744" s="0"/>
      <c r="DE3744" s="0"/>
      <c r="DF3744" s="0"/>
      <c r="DG3744" s="0"/>
      <c r="DH3744" s="0"/>
      <c r="DI3744" s="0"/>
      <c r="DJ3744" s="0"/>
      <c r="DK3744" s="0"/>
      <c r="DL3744" s="0"/>
      <c r="DM3744" s="0"/>
      <c r="DN3744" s="0"/>
      <c r="DO3744" s="0"/>
      <c r="DP3744" s="0"/>
      <c r="DQ3744" s="0"/>
      <c r="DR3744" s="0"/>
      <c r="DS3744" s="0"/>
      <c r="DT3744" s="0"/>
      <c r="DU3744" s="0"/>
      <c r="DV3744" s="0"/>
      <c r="DW3744" s="0"/>
      <c r="DX3744" s="0"/>
      <c r="DY3744" s="0"/>
      <c r="DZ3744" s="0"/>
      <c r="EA3744" s="0"/>
      <c r="EB3744" s="0"/>
      <c r="EC3744" s="0"/>
      <c r="ED3744" s="0"/>
      <c r="EE3744" s="0"/>
      <c r="EF3744" s="0"/>
      <c r="EG3744" s="0"/>
      <c r="EH3744" s="0"/>
      <c r="EI3744" s="0"/>
      <c r="EJ3744" s="0"/>
      <c r="EK3744" s="0"/>
      <c r="EL3744" s="0"/>
      <c r="EM3744" s="0"/>
      <c r="EN3744" s="0"/>
      <c r="EO3744" s="0"/>
      <c r="EP3744" s="0"/>
      <c r="EQ3744" s="0"/>
      <c r="ER3744" s="0"/>
      <c r="ES3744" s="0"/>
      <c r="ET3744" s="0"/>
      <c r="EU3744" s="0"/>
      <c r="EV3744" s="0"/>
      <c r="EW3744" s="0"/>
      <c r="EX3744" s="0"/>
      <c r="EY3744" s="0"/>
      <c r="EZ3744" s="0"/>
      <c r="FA3744" s="0"/>
      <c r="FB3744" s="0"/>
      <c r="FC3744" s="0"/>
      <c r="FD3744" s="0"/>
      <c r="FE3744" s="0"/>
      <c r="FF3744" s="0"/>
      <c r="FG3744" s="0"/>
      <c r="FH3744" s="0"/>
      <c r="FI3744" s="0"/>
      <c r="FJ3744" s="0"/>
      <c r="FK3744" s="0"/>
      <c r="FL3744" s="0"/>
      <c r="FM3744" s="0"/>
      <c r="FN3744" s="0"/>
      <c r="FO3744" s="0"/>
      <c r="FP3744" s="0"/>
      <c r="FQ3744" s="0"/>
      <c r="FR3744" s="0"/>
      <c r="FS3744" s="0"/>
      <c r="FT3744" s="0"/>
      <c r="FU3744" s="0"/>
      <c r="FV3744" s="0"/>
      <c r="FW3744" s="0"/>
      <c r="FX3744" s="0"/>
      <c r="FY3744" s="0"/>
      <c r="FZ3744" s="0"/>
      <c r="GA3744" s="0"/>
      <c r="GB3744" s="0"/>
      <c r="GC3744" s="0"/>
      <c r="GD3744" s="0"/>
      <c r="GE3744" s="0"/>
      <c r="GF3744" s="0"/>
      <c r="GG3744" s="0"/>
      <c r="GH3744" s="0"/>
      <c r="GI3744" s="0"/>
      <c r="GJ3744" s="0"/>
      <c r="GK3744" s="0"/>
      <c r="GL3744" s="0"/>
      <c r="GM3744" s="0"/>
      <c r="GN3744" s="0"/>
      <c r="GO3744" s="0"/>
      <c r="GP3744" s="0"/>
      <c r="GQ3744" s="0"/>
      <c r="GR3744" s="0"/>
      <c r="GS3744" s="0"/>
      <c r="GT3744" s="0"/>
      <c r="GU3744" s="0"/>
      <c r="GV3744" s="0"/>
      <c r="GW3744" s="0"/>
      <c r="GX3744" s="0"/>
      <c r="GY3744" s="0"/>
      <c r="GZ3744" s="0"/>
      <c r="HA3744" s="0"/>
      <c r="HB3744" s="0"/>
      <c r="HC3744" s="0"/>
      <c r="HD3744" s="0"/>
      <c r="HE3744" s="0"/>
      <c r="HF3744" s="0"/>
      <c r="HG3744" s="0"/>
      <c r="HH3744" s="0"/>
      <c r="HI3744" s="0"/>
      <c r="HJ3744" s="0"/>
      <c r="HK3744" s="0"/>
      <c r="HL3744" s="0"/>
      <c r="HM3744" s="0"/>
      <c r="HN3744" s="0"/>
      <c r="HO3744" s="0"/>
      <c r="HP3744" s="0"/>
      <c r="HQ3744" s="0"/>
      <c r="HR3744" s="0"/>
      <c r="HS3744" s="0"/>
      <c r="HT3744" s="0"/>
      <c r="HU3744" s="0"/>
      <c r="HV3744" s="0"/>
      <c r="HW3744" s="0"/>
      <c r="HX3744" s="0"/>
      <c r="HY3744" s="0"/>
      <c r="HZ3744" s="0"/>
      <c r="IA3744" s="0"/>
      <c r="IB3744" s="0"/>
      <c r="IC3744" s="0"/>
      <c r="ID3744" s="0"/>
      <c r="IE3744" s="0"/>
      <c r="IF3744" s="0"/>
      <c r="IG3744" s="0"/>
      <c r="IH3744" s="0"/>
      <c r="II3744" s="0"/>
      <c r="IJ3744" s="0"/>
      <c r="IK3744" s="0"/>
      <c r="IL3744" s="0"/>
      <c r="IM3744" s="0"/>
      <c r="IN3744" s="0"/>
      <c r="IO3744" s="0"/>
      <c r="IP3744" s="0"/>
      <c r="IQ3744" s="0"/>
      <c r="IR3744" s="0"/>
      <c r="IS3744" s="0"/>
      <c r="IT3744" s="0"/>
      <c r="IU3744" s="0"/>
      <c r="IV3744" s="0"/>
      <c r="IW3744" s="0"/>
      <c r="IX3744" s="0"/>
      <c r="IY3744" s="0"/>
      <c r="IZ3744" s="0"/>
      <c r="AMH3744" s="13"/>
    </row>
    <row r="3745" customFormat="false" ht="13.8" hidden="false" customHeight="false" outlineLevel="0" collapsed="false">
      <c r="A3745" s="16" t="n">
        <v>40801128</v>
      </c>
      <c r="B3745" s="17" t="s">
        <v>3775</v>
      </c>
      <c r="C3745" s="18"/>
      <c r="D3745" s="18"/>
      <c r="E3745" s="16" t="s">
        <v>54</v>
      </c>
      <c r="F3745" s="19" t="n">
        <f aca="false">IF(C3745="",VLOOKUP(E3745,'PORTE E UCO'!$A$5:$D$46,4,0),VLOOKUP(E3745,'PORTE E UCO'!$A$5:$D$46,4,0)*C3745)</f>
        <v>35.31295</v>
      </c>
      <c r="G3745" s="20" t="n">
        <v>1.22</v>
      </c>
      <c r="H3745" s="21" t="n">
        <f aca="false">G3745*$R$2</f>
        <v>24.00183104</v>
      </c>
      <c r="I3745" s="16" t="n">
        <v>0</v>
      </c>
      <c r="J3745" s="22" t="str">
        <f aca="false">IF(I3745&gt;=1,F3745*$J$2,"")</f>
        <v/>
      </c>
      <c r="K3745" s="22" t="str">
        <f aca="false">IF(I3745&gt;=2,F3745*$K$2,"")</f>
        <v/>
      </c>
      <c r="L3745" s="22" t="str">
        <f aca="false">IF(I3745&gt;=3,F3745*$L$2,"")</f>
        <v/>
      </c>
      <c r="M3745" s="22" t="str">
        <f aca="false">IF(I3745&gt;=4,F3745*$M$2,"")</f>
        <v/>
      </c>
      <c r="N3745" s="16" t="n">
        <v>0</v>
      </c>
      <c r="O3745" s="16" t="n">
        <v>2</v>
      </c>
      <c r="P3745" s="23" t="n">
        <v>0.0864</v>
      </c>
      <c r="Q3745" s="64" t="n">
        <f aca="false">P3745*($Q$2)</f>
        <v>2.334528</v>
      </c>
      <c r="R3745" s="38"/>
      <c r="S3745" s="25" t="n">
        <f aca="false">SUM(F3745,H3745,J3745,K3745,L3745,M3745)</f>
        <v>59.31478104</v>
      </c>
      <c r="T3745" s="25" t="n">
        <f aca="false">SUM(F3745,H3745,J3745,K3745,L3745,M3745,Q3745)</f>
        <v>61.64930904</v>
      </c>
      <c r="U3745" s="0"/>
      <c r="V3745" s="0"/>
      <c r="W3745" s="0"/>
      <c r="X3745" s="0"/>
      <c r="Y3745" s="0"/>
      <c r="Z3745" s="0"/>
      <c r="AA3745" s="0"/>
      <c r="AB3745" s="0"/>
      <c r="AC3745" s="0"/>
      <c r="AD3745" s="0"/>
      <c r="AE3745" s="0"/>
      <c r="AF3745" s="0"/>
      <c r="AG3745" s="0"/>
      <c r="AH3745" s="0"/>
      <c r="AI3745" s="0"/>
      <c r="AJ3745" s="0"/>
      <c r="AK3745" s="0"/>
      <c r="AL3745" s="0"/>
      <c r="AM3745" s="0"/>
      <c r="AN3745" s="0"/>
      <c r="AO3745" s="0"/>
      <c r="AP3745" s="0"/>
      <c r="AQ3745" s="0"/>
      <c r="AR3745" s="0"/>
      <c r="AS3745" s="0"/>
      <c r="AT3745" s="0"/>
      <c r="AU3745" s="0"/>
      <c r="AV3745" s="0"/>
      <c r="AW3745" s="0"/>
      <c r="AX3745" s="0"/>
      <c r="AY3745" s="0"/>
      <c r="AZ3745" s="0"/>
      <c r="BA3745" s="0"/>
      <c r="BB3745" s="0"/>
      <c r="BC3745" s="0"/>
      <c r="BD3745" s="0"/>
      <c r="BE3745" s="0"/>
      <c r="BF3745" s="0"/>
      <c r="BG3745" s="0"/>
      <c r="BH3745" s="0"/>
      <c r="BI3745" s="0"/>
      <c r="BJ3745" s="0"/>
      <c r="BK3745" s="0"/>
      <c r="BL3745" s="0"/>
      <c r="BM3745" s="0"/>
      <c r="BN3745" s="0"/>
      <c r="BO3745" s="0"/>
      <c r="BP3745" s="0"/>
      <c r="BQ3745" s="0"/>
      <c r="BR3745" s="0"/>
      <c r="BS3745" s="0"/>
      <c r="BT3745" s="0"/>
      <c r="BU3745" s="0"/>
      <c r="BV3745" s="0"/>
      <c r="BW3745" s="0"/>
      <c r="BX3745" s="0"/>
      <c r="BY3745" s="0"/>
      <c r="BZ3745" s="0"/>
      <c r="CA3745" s="0"/>
      <c r="CB3745" s="0"/>
      <c r="CC3745" s="0"/>
      <c r="CD3745" s="0"/>
      <c r="CE3745" s="0"/>
      <c r="CF3745" s="0"/>
      <c r="CG3745" s="0"/>
      <c r="CH3745" s="0"/>
      <c r="CI3745" s="0"/>
      <c r="CJ3745" s="0"/>
      <c r="CK3745" s="0"/>
      <c r="CL3745" s="0"/>
      <c r="CM3745" s="0"/>
      <c r="CN3745" s="0"/>
      <c r="CO3745" s="0"/>
      <c r="CP3745" s="0"/>
      <c r="CQ3745" s="0"/>
      <c r="CR3745" s="0"/>
      <c r="CS3745" s="0"/>
      <c r="CT3745" s="0"/>
      <c r="CU3745" s="0"/>
      <c r="CV3745" s="0"/>
      <c r="CW3745" s="0"/>
      <c r="CX3745" s="0"/>
      <c r="CY3745" s="0"/>
      <c r="CZ3745" s="0"/>
      <c r="DA3745" s="0"/>
      <c r="DB3745" s="0"/>
      <c r="DC3745" s="0"/>
      <c r="DD3745" s="0"/>
      <c r="DE3745" s="0"/>
      <c r="DF3745" s="0"/>
      <c r="DG3745" s="0"/>
      <c r="DH3745" s="0"/>
      <c r="DI3745" s="0"/>
      <c r="DJ3745" s="0"/>
      <c r="DK3745" s="0"/>
      <c r="DL3745" s="0"/>
      <c r="DM3745" s="0"/>
      <c r="DN3745" s="0"/>
      <c r="DO3745" s="0"/>
      <c r="DP3745" s="0"/>
      <c r="DQ3745" s="0"/>
      <c r="DR3745" s="0"/>
      <c r="DS3745" s="0"/>
      <c r="DT3745" s="0"/>
      <c r="DU3745" s="0"/>
      <c r="DV3745" s="0"/>
      <c r="DW3745" s="0"/>
      <c r="DX3745" s="0"/>
      <c r="DY3745" s="0"/>
      <c r="DZ3745" s="0"/>
      <c r="EA3745" s="0"/>
      <c r="EB3745" s="0"/>
      <c r="EC3745" s="0"/>
      <c r="ED3745" s="0"/>
      <c r="EE3745" s="0"/>
      <c r="EF3745" s="0"/>
      <c r="EG3745" s="0"/>
      <c r="EH3745" s="0"/>
      <c r="EI3745" s="0"/>
      <c r="EJ3745" s="0"/>
      <c r="EK3745" s="0"/>
      <c r="EL3745" s="0"/>
      <c r="EM3745" s="0"/>
      <c r="EN3745" s="0"/>
      <c r="EO3745" s="0"/>
      <c r="EP3745" s="0"/>
      <c r="EQ3745" s="0"/>
      <c r="ER3745" s="0"/>
      <c r="ES3745" s="0"/>
      <c r="ET3745" s="0"/>
      <c r="EU3745" s="0"/>
      <c r="EV3745" s="0"/>
      <c r="EW3745" s="0"/>
      <c r="EX3745" s="0"/>
      <c r="EY3745" s="0"/>
      <c r="EZ3745" s="0"/>
      <c r="FA3745" s="0"/>
      <c r="FB3745" s="0"/>
      <c r="FC3745" s="0"/>
      <c r="FD3745" s="0"/>
      <c r="FE3745" s="0"/>
      <c r="FF3745" s="0"/>
      <c r="FG3745" s="0"/>
      <c r="FH3745" s="0"/>
      <c r="FI3745" s="0"/>
      <c r="FJ3745" s="0"/>
      <c r="FK3745" s="0"/>
      <c r="FL3745" s="0"/>
      <c r="FM3745" s="0"/>
      <c r="FN3745" s="0"/>
      <c r="FO3745" s="0"/>
      <c r="FP3745" s="0"/>
      <c r="FQ3745" s="0"/>
      <c r="FR3745" s="0"/>
      <c r="FS3745" s="0"/>
      <c r="FT3745" s="0"/>
      <c r="FU3745" s="0"/>
      <c r="FV3745" s="0"/>
      <c r="FW3745" s="0"/>
      <c r="FX3745" s="0"/>
      <c r="FY3745" s="0"/>
      <c r="FZ3745" s="0"/>
      <c r="GA3745" s="0"/>
      <c r="GB3745" s="0"/>
      <c r="GC3745" s="0"/>
      <c r="GD3745" s="0"/>
      <c r="GE3745" s="0"/>
      <c r="GF3745" s="0"/>
      <c r="GG3745" s="0"/>
      <c r="GH3745" s="0"/>
      <c r="GI3745" s="0"/>
      <c r="GJ3745" s="0"/>
      <c r="GK3745" s="0"/>
      <c r="GL3745" s="0"/>
      <c r="GM3745" s="0"/>
      <c r="GN3745" s="0"/>
      <c r="GO3745" s="0"/>
      <c r="GP3745" s="0"/>
      <c r="GQ3745" s="0"/>
      <c r="GR3745" s="0"/>
      <c r="GS3745" s="0"/>
      <c r="GT3745" s="0"/>
      <c r="GU3745" s="0"/>
      <c r="GV3745" s="0"/>
      <c r="GW3745" s="0"/>
      <c r="GX3745" s="0"/>
      <c r="GY3745" s="0"/>
      <c r="GZ3745" s="0"/>
      <c r="HA3745" s="0"/>
      <c r="HB3745" s="0"/>
      <c r="HC3745" s="0"/>
      <c r="HD3745" s="0"/>
      <c r="HE3745" s="0"/>
      <c r="HF3745" s="0"/>
      <c r="HG3745" s="0"/>
      <c r="HH3745" s="0"/>
      <c r="HI3745" s="0"/>
      <c r="HJ3745" s="0"/>
      <c r="HK3745" s="0"/>
      <c r="HL3745" s="0"/>
      <c r="HM3745" s="0"/>
      <c r="HN3745" s="0"/>
      <c r="HO3745" s="0"/>
      <c r="HP3745" s="0"/>
      <c r="HQ3745" s="0"/>
      <c r="HR3745" s="0"/>
      <c r="HS3745" s="0"/>
      <c r="HT3745" s="0"/>
      <c r="HU3745" s="0"/>
      <c r="HV3745" s="0"/>
      <c r="HW3745" s="0"/>
      <c r="HX3745" s="0"/>
      <c r="HY3745" s="0"/>
      <c r="HZ3745" s="0"/>
      <c r="IA3745" s="0"/>
      <c r="IB3745" s="0"/>
      <c r="IC3745" s="0"/>
      <c r="ID3745" s="0"/>
      <c r="IE3745" s="0"/>
      <c r="IF3745" s="0"/>
      <c r="IG3745" s="0"/>
      <c r="IH3745" s="0"/>
      <c r="II3745" s="0"/>
      <c r="IJ3745" s="0"/>
      <c r="IK3745" s="0"/>
      <c r="IL3745" s="0"/>
      <c r="IM3745" s="0"/>
      <c r="IN3745" s="0"/>
      <c r="IO3745" s="0"/>
      <c r="IP3745" s="0"/>
      <c r="IQ3745" s="0"/>
      <c r="IR3745" s="0"/>
      <c r="IS3745" s="0"/>
      <c r="IT3745" s="0"/>
      <c r="IU3745" s="0"/>
      <c r="IV3745" s="0"/>
      <c r="IW3745" s="0"/>
      <c r="IX3745" s="0"/>
      <c r="IY3745" s="0"/>
      <c r="IZ3745" s="0"/>
      <c r="AMH3745" s="13"/>
    </row>
    <row r="3746" customFormat="false" ht="13.8" hidden="false" customHeight="false" outlineLevel="0" collapsed="false">
      <c r="A3746" s="27" t="n">
        <v>40801160</v>
      </c>
      <c r="B3746" s="28" t="s">
        <v>3776</v>
      </c>
      <c r="C3746" s="29"/>
      <c r="D3746" s="29"/>
      <c r="E3746" s="27" t="s">
        <v>54</v>
      </c>
      <c r="F3746" s="19" t="n">
        <f aca="false">IF(C3746="",VLOOKUP(E3746,'PORTE E UCO'!$A$5:$D$46,4,0),VLOOKUP(E3746,'PORTE E UCO'!$A$5:$D$46,4,0)*C3746)</f>
        <v>35.31295</v>
      </c>
      <c r="G3746" s="30" t="n">
        <v>0.96</v>
      </c>
      <c r="H3746" s="21" t="n">
        <f aca="false">G3746*$R$2</f>
        <v>18.88668672</v>
      </c>
      <c r="I3746" s="27" t="n">
        <v>0</v>
      </c>
      <c r="J3746" s="22" t="str">
        <f aca="false">IF(I3746&gt;=1,F3746*$J$2,"")</f>
        <v/>
      </c>
      <c r="K3746" s="22" t="str">
        <f aca="false">IF(I3746&gt;=2,F3746*$K$2,"")</f>
        <v/>
      </c>
      <c r="L3746" s="22" t="str">
        <f aca="false">IF(I3746&gt;=3,F3746*$L$2,"")</f>
        <v/>
      </c>
      <c r="M3746" s="22" t="str">
        <f aca="false">IF(I3746&gt;=4,F3746*$M$2,"")</f>
        <v/>
      </c>
      <c r="N3746" s="27" t="n">
        <v>0</v>
      </c>
      <c r="O3746" s="27" t="n">
        <v>8</v>
      </c>
      <c r="P3746" s="31" t="n">
        <v>0.1296</v>
      </c>
      <c r="Q3746" s="64" t="n">
        <f aca="false">P3746*($Q$2)</f>
        <v>3.501792</v>
      </c>
      <c r="R3746" s="38"/>
      <c r="S3746" s="25" t="n">
        <f aca="false">SUM(F3746,H3746,J3746,K3746,L3746,M3746)</f>
        <v>54.19963672</v>
      </c>
      <c r="T3746" s="25" t="n">
        <f aca="false">SUM(F3746,H3746,J3746,K3746,L3746,M3746,Q3746)</f>
        <v>57.70142872</v>
      </c>
      <c r="U3746" s="0"/>
      <c r="V3746" s="0"/>
      <c r="W3746" s="0"/>
      <c r="X3746" s="0"/>
      <c r="Y3746" s="0"/>
      <c r="Z3746" s="0"/>
      <c r="AA3746" s="0"/>
      <c r="AB3746" s="0"/>
      <c r="AC3746" s="0"/>
      <c r="AD3746" s="0"/>
      <c r="AE3746" s="0"/>
      <c r="AF3746" s="0"/>
      <c r="AG3746" s="0"/>
      <c r="AH3746" s="0"/>
      <c r="AI3746" s="0"/>
      <c r="AJ3746" s="0"/>
      <c r="AK3746" s="0"/>
      <c r="AL3746" s="0"/>
      <c r="AM3746" s="0"/>
      <c r="AN3746" s="0"/>
      <c r="AO3746" s="0"/>
      <c r="AP3746" s="0"/>
      <c r="AQ3746" s="0"/>
      <c r="AR3746" s="0"/>
      <c r="AS3746" s="0"/>
      <c r="AT3746" s="0"/>
      <c r="AU3746" s="0"/>
      <c r="AV3746" s="0"/>
      <c r="AW3746" s="0"/>
      <c r="AX3746" s="0"/>
      <c r="AY3746" s="0"/>
      <c r="AZ3746" s="0"/>
      <c r="BA3746" s="0"/>
      <c r="BB3746" s="0"/>
      <c r="BC3746" s="0"/>
      <c r="BD3746" s="0"/>
      <c r="BE3746" s="0"/>
      <c r="BF3746" s="0"/>
      <c r="BG3746" s="0"/>
      <c r="BH3746" s="0"/>
      <c r="BI3746" s="0"/>
      <c r="BJ3746" s="0"/>
      <c r="BK3746" s="0"/>
      <c r="BL3746" s="0"/>
      <c r="BM3746" s="0"/>
      <c r="BN3746" s="0"/>
      <c r="BO3746" s="0"/>
      <c r="BP3746" s="0"/>
      <c r="BQ3746" s="0"/>
      <c r="BR3746" s="0"/>
      <c r="BS3746" s="0"/>
      <c r="BT3746" s="0"/>
      <c r="BU3746" s="0"/>
      <c r="BV3746" s="0"/>
      <c r="BW3746" s="0"/>
      <c r="BX3746" s="0"/>
      <c r="BY3746" s="0"/>
      <c r="BZ3746" s="0"/>
      <c r="CA3746" s="0"/>
      <c r="CB3746" s="0"/>
      <c r="CC3746" s="0"/>
      <c r="CD3746" s="0"/>
      <c r="CE3746" s="0"/>
      <c r="CF3746" s="0"/>
      <c r="CG3746" s="0"/>
      <c r="CH3746" s="0"/>
      <c r="CI3746" s="0"/>
      <c r="CJ3746" s="0"/>
      <c r="CK3746" s="0"/>
      <c r="CL3746" s="0"/>
      <c r="CM3746" s="0"/>
      <c r="CN3746" s="0"/>
      <c r="CO3746" s="0"/>
      <c r="CP3746" s="0"/>
      <c r="CQ3746" s="0"/>
      <c r="CR3746" s="0"/>
      <c r="CS3746" s="0"/>
      <c r="CT3746" s="0"/>
      <c r="CU3746" s="0"/>
      <c r="CV3746" s="0"/>
      <c r="CW3746" s="0"/>
      <c r="CX3746" s="0"/>
      <c r="CY3746" s="0"/>
      <c r="CZ3746" s="0"/>
      <c r="DA3746" s="0"/>
      <c r="DB3746" s="0"/>
      <c r="DC3746" s="0"/>
      <c r="DD3746" s="0"/>
      <c r="DE3746" s="0"/>
      <c r="DF3746" s="0"/>
      <c r="DG3746" s="0"/>
      <c r="DH3746" s="0"/>
      <c r="DI3746" s="0"/>
      <c r="DJ3746" s="0"/>
      <c r="DK3746" s="0"/>
      <c r="DL3746" s="0"/>
      <c r="DM3746" s="0"/>
      <c r="DN3746" s="0"/>
      <c r="DO3746" s="0"/>
      <c r="DP3746" s="0"/>
      <c r="DQ3746" s="0"/>
      <c r="DR3746" s="0"/>
      <c r="DS3746" s="0"/>
      <c r="DT3746" s="0"/>
      <c r="DU3746" s="0"/>
      <c r="DV3746" s="0"/>
      <c r="DW3746" s="0"/>
      <c r="DX3746" s="0"/>
      <c r="DY3746" s="0"/>
      <c r="DZ3746" s="0"/>
      <c r="EA3746" s="0"/>
      <c r="EB3746" s="0"/>
      <c r="EC3746" s="0"/>
      <c r="ED3746" s="0"/>
      <c r="EE3746" s="0"/>
      <c r="EF3746" s="0"/>
      <c r="EG3746" s="0"/>
      <c r="EH3746" s="0"/>
      <c r="EI3746" s="0"/>
      <c r="EJ3746" s="0"/>
      <c r="EK3746" s="0"/>
      <c r="EL3746" s="0"/>
      <c r="EM3746" s="0"/>
      <c r="EN3746" s="0"/>
      <c r="EO3746" s="0"/>
      <c r="EP3746" s="0"/>
      <c r="EQ3746" s="0"/>
      <c r="ER3746" s="0"/>
      <c r="ES3746" s="0"/>
      <c r="ET3746" s="0"/>
      <c r="EU3746" s="0"/>
      <c r="EV3746" s="0"/>
      <c r="EW3746" s="0"/>
      <c r="EX3746" s="0"/>
      <c r="EY3746" s="0"/>
      <c r="EZ3746" s="0"/>
      <c r="FA3746" s="0"/>
      <c r="FB3746" s="0"/>
      <c r="FC3746" s="0"/>
      <c r="FD3746" s="0"/>
      <c r="FE3746" s="0"/>
      <c r="FF3746" s="0"/>
      <c r="FG3746" s="0"/>
      <c r="FH3746" s="0"/>
      <c r="FI3746" s="0"/>
      <c r="FJ3746" s="0"/>
      <c r="FK3746" s="0"/>
      <c r="FL3746" s="0"/>
      <c r="FM3746" s="0"/>
      <c r="FN3746" s="0"/>
      <c r="FO3746" s="0"/>
      <c r="FP3746" s="0"/>
      <c r="FQ3746" s="0"/>
      <c r="FR3746" s="0"/>
      <c r="FS3746" s="0"/>
      <c r="FT3746" s="0"/>
      <c r="FU3746" s="0"/>
      <c r="FV3746" s="0"/>
      <c r="FW3746" s="0"/>
      <c r="FX3746" s="0"/>
      <c r="FY3746" s="0"/>
      <c r="FZ3746" s="0"/>
      <c r="GA3746" s="0"/>
      <c r="GB3746" s="0"/>
      <c r="GC3746" s="0"/>
      <c r="GD3746" s="0"/>
      <c r="GE3746" s="0"/>
      <c r="GF3746" s="0"/>
      <c r="GG3746" s="0"/>
      <c r="GH3746" s="0"/>
      <c r="GI3746" s="0"/>
      <c r="GJ3746" s="0"/>
      <c r="GK3746" s="0"/>
      <c r="GL3746" s="0"/>
      <c r="GM3746" s="0"/>
      <c r="GN3746" s="0"/>
      <c r="GO3746" s="0"/>
      <c r="GP3746" s="0"/>
      <c r="GQ3746" s="0"/>
      <c r="GR3746" s="0"/>
      <c r="GS3746" s="0"/>
      <c r="GT3746" s="0"/>
      <c r="GU3746" s="0"/>
      <c r="GV3746" s="0"/>
      <c r="GW3746" s="0"/>
      <c r="GX3746" s="0"/>
      <c r="GY3746" s="0"/>
      <c r="GZ3746" s="0"/>
      <c r="HA3746" s="0"/>
      <c r="HB3746" s="0"/>
      <c r="HC3746" s="0"/>
      <c r="HD3746" s="0"/>
      <c r="HE3746" s="0"/>
      <c r="HF3746" s="0"/>
      <c r="HG3746" s="0"/>
      <c r="HH3746" s="0"/>
      <c r="HI3746" s="0"/>
      <c r="HJ3746" s="0"/>
      <c r="HK3746" s="0"/>
      <c r="HL3746" s="0"/>
      <c r="HM3746" s="0"/>
      <c r="HN3746" s="0"/>
      <c r="HO3746" s="0"/>
      <c r="HP3746" s="0"/>
      <c r="HQ3746" s="0"/>
      <c r="HR3746" s="0"/>
      <c r="HS3746" s="0"/>
      <c r="HT3746" s="0"/>
      <c r="HU3746" s="0"/>
      <c r="HV3746" s="0"/>
      <c r="HW3746" s="0"/>
      <c r="HX3746" s="0"/>
      <c r="HY3746" s="0"/>
      <c r="HZ3746" s="0"/>
      <c r="IA3746" s="0"/>
      <c r="IB3746" s="0"/>
      <c r="IC3746" s="0"/>
      <c r="ID3746" s="0"/>
      <c r="IE3746" s="0"/>
      <c r="IF3746" s="0"/>
      <c r="IG3746" s="0"/>
      <c r="IH3746" s="0"/>
      <c r="II3746" s="0"/>
      <c r="IJ3746" s="0"/>
      <c r="IK3746" s="0"/>
      <c r="IL3746" s="0"/>
      <c r="IM3746" s="0"/>
      <c r="IN3746" s="0"/>
      <c r="IO3746" s="0"/>
      <c r="IP3746" s="0"/>
      <c r="IQ3746" s="0"/>
      <c r="IR3746" s="0"/>
      <c r="IS3746" s="0"/>
      <c r="IT3746" s="0"/>
      <c r="IU3746" s="0"/>
      <c r="IV3746" s="0"/>
      <c r="IW3746" s="0"/>
      <c r="IX3746" s="0"/>
      <c r="IY3746" s="0"/>
      <c r="IZ3746" s="0"/>
      <c r="AMH3746" s="13"/>
    </row>
    <row r="3747" customFormat="false" ht="13.8" hidden="false" customHeight="false" outlineLevel="0" collapsed="false">
      <c r="A3747" s="16" t="n">
        <v>40801101</v>
      </c>
      <c r="B3747" s="17" t="s">
        <v>3777</v>
      </c>
      <c r="C3747" s="18"/>
      <c r="D3747" s="18"/>
      <c r="E3747" s="16" t="s">
        <v>54</v>
      </c>
      <c r="F3747" s="19" t="n">
        <f aca="false">IF(C3747="",VLOOKUP(E3747,'PORTE E UCO'!$A$5:$D$46,4,0),VLOOKUP(E3747,'PORTE E UCO'!$A$5:$D$46,4,0)*C3747)</f>
        <v>35.31295</v>
      </c>
      <c r="G3747" s="20" t="n">
        <v>1.47</v>
      </c>
      <c r="H3747" s="21" t="n">
        <f aca="false">G3747*$R$2</f>
        <v>28.92023904</v>
      </c>
      <c r="I3747" s="16" t="n">
        <v>0</v>
      </c>
      <c r="J3747" s="22" t="str">
        <f aca="false">IF(I3747&gt;=1,F3747*$J$2,"")</f>
        <v/>
      </c>
      <c r="K3747" s="22" t="str">
        <f aca="false">IF(I3747&gt;=2,F3747*$K$2,"")</f>
        <v/>
      </c>
      <c r="L3747" s="22" t="str">
        <f aca="false">IF(I3747&gt;=3,F3747*$L$2,"")</f>
        <v/>
      </c>
      <c r="M3747" s="22" t="str">
        <f aca="false">IF(I3747&gt;=4,F3747*$M$2,"")</f>
        <v/>
      </c>
      <c r="N3747" s="16" t="n">
        <v>0</v>
      </c>
      <c r="O3747" s="16" t="n">
        <v>3</v>
      </c>
      <c r="P3747" s="23" t="n">
        <v>0.1296</v>
      </c>
      <c r="Q3747" s="64" t="n">
        <f aca="false">P3747*($Q$2)</f>
        <v>3.501792</v>
      </c>
      <c r="R3747" s="38"/>
      <c r="S3747" s="25" t="n">
        <f aca="false">SUM(F3747,H3747,J3747,K3747,L3747,M3747)</f>
        <v>64.23318904</v>
      </c>
      <c r="T3747" s="25" t="n">
        <f aca="false">SUM(F3747,H3747,J3747,K3747,L3747,M3747,Q3747)</f>
        <v>67.73498104</v>
      </c>
      <c r="U3747" s="0"/>
      <c r="V3747" s="0"/>
      <c r="W3747" s="0"/>
      <c r="X3747" s="0"/>
      <c r="Y3747" s="0"/>
      <c r="Z3747" s="0"/>
      <c r="AA3747" s="0"/>
      <c r="AB3747" s="0"/>
      <c r="AC3747" s="0"/>
      <c r="AD3747" s="0"/>
      <c r="AE3747" s="0"/>
      <c r="AF3747" s="0"/>
      <c r="AG3747" s="0"/>
      <c r="AH3747" s="0"/>
      <c r="AI3747" s="0"/>
      <c r="AJ3747" s="0"/>
      <c r="AK3747" s="0"/>
      <c r="AL3747" s="0"/>
      <c r="AM3747" s="0"/>
      <c r="AN3747" s="0"/>
      <c r="AO3747" s="0"/>
      <c r="AP3747" s="0"/>
      <c r="AQ3747" s="0"/>
      <c r="AR3747" s="0"/>
      <c r="AS3747" s="0"/>
      <c r="AT3747" s="0"/>
      <c r="AU3747" s="0"/>
      <c r="AV3747" s="0"/>
      <c r="AW3747" s="0"/>
      <c r="AX3747" s="0"/>
      <c r="AY3747" s="0"/>
      <c r="AZ3747" s="0"/>
      <c r="BA3747" s="0"/>
      <c r="BB3747" s="0"/>
      <c r="BC3747" s="0"/>
      <c r="BD3747" s="0"/>
      <c r="BE3747" s="0"/>
      <c r="BF3747" s="0"/>
      <c r="BG3747" s="0"/>
      <c r="BH3747" s="0"/>
      <c r="BI3747" s="0"/>
      <c r="BJ3747" s="0"/>
      <c r="BK3747" s="0"/>
      <c r="BL3747" s="0"/>
      <c r="BM3747" s="0"/>
      <c r="BN3747" s="0"/>
      <c r="BO3747" s="0"/>
      <c r="BP3747" s="0"/>
      <c r="BQ3747" s="0"/>
      <c r="BR3747" s="0"/>
      <c r="BS3747" s="0"/>
      <c r="BT3747" s="0"/>
      <c r="BU3747" s="0"/>
      <c r="BV3747" s="0"/>
      <c r="BW3747" s="0"/>
      <c r="BX3747" s="0"/>
      <c r="BY3747" s="0"/>
      <c r="BZ3747" s="0"/>
      <c r="CA3747" s="0"/>
      <c r="CB3747" s="0"/>
      <c r="CC3747" s="0"/>
      <c r="CD3747" s="0"/>
      <c r="CE3747" s="0"/>
      <c r="CF3747" s="0"/>
      <c r="CG3747" s="0"/>
      <c r="CH3747" s="0"/>
      <c r="CI3747" s="0"/>
      <c r="CJ3747" s="0"/>
      <c r="CK3747" s="0"/>
      <c r="CL3747" s="0"/>
      <c r="CM3747" s="0"/>
      <c r="CN3747" s="0"/>
      <c r="CO3747" s="0"/>
      <c r="CP3747" s="0"/>
      <c r="CQ3747" s="0"/>
      <c r="CR3747" s="0"/>
      <c r="CS3747" s="0"/>
      <c r="CT3747" s="0"/>
      <c r="CU3747" s="0"/>
      <c r="CV3747" s="0"/>
      <c r="CW3747" s="0"/>
      <c r="CX3747" s="0"/>
      <c r="CY3747" s="0"/>
      <c r="CZ3747" s="0"/>
      <c r="DA3747" s="0"/>
      <c r="DB3747" s="0"/>
      <c r="DC3747" s="0"/>
      <c r="DD3747" s="0"/>
      <c r="DE3747" s="0"/>
      <c r="DF3747" s="0"/>
      <c r="DG3747" s="0"/>
      <c r="DH3747" s="0"/>
      <c r="DI3747" s="0"/>
      <c r="DJ3747" s="0"/>
      <c r="DK3747" s="0"/>
      <c r="DL3747" s="0"/>
      <c r="DM3747" s="0"/>
      <c r="DN3747" s="0"/>
      <c r="DO3747" s="0"/>
      <c r="DP3747" s="0"/>
      <c r="DQ3747" s="0"/>
      <c r="DR3747" s="0"/>
      <c r="DS3747" s="0"/>
      <c r="DT3747" s="0"/>
      <c r="DU3747" s="0"/>
      <c r="DV3747" s="0"/>
      <c r="DW3747" s="0"/>
      <c r="DX3747" s="0"/>
      <c r="DY3747" s="0"/>
      <c r="DZ3747" s="0"/>
      <c r="EA3747" s="0"/>
      <c r="EB3747" s="0"/>
      <c r="EC3747" s="0"/>
      <c r="ED3747" s="0"/>
      <c r="EE3747" s="0"/>
      <c r="EF3747" s="0"/>
      <c r="EG3747" s="0"/>
      <c r="EH3747" s="0"/>
      <c r="EI3747" s="0"/>
      <c r="EJ3747" s="0"/>
      <c r="EK3747" s="0"/>
      <c r="EL3747" s="0"/>
      <c r="EM3747" s="0"/>
      <c r="EN3747" s="0"/>
      <c r="EO3747" s="0"/>
      <c r="EP3747" s="0"/>
      <c r="EQ3747" s="0"/>
      <c r="ER3747" s="0"/>
      <c r="ES3747" s="0"/>
      <c r="ET3747" s="0"/>
      <c r="EU3747" s="0"/>
      <c r="EV3747" s="0"/>
      <c r="EW3747" s="0"/>
      <c r="EX3747" s="0"/>
      <c r="EY3747" s="0"/>
      <c r="EZ3747" s="0"/>
      <c r="FA3747" s="0"/>
      <c r="FB3747" s="0"/>
      <c r="FC3747" s="0"/>
      <c r="FD3747" s="0"/>
      <c r="FE3747" s="0"/>
      <c r="FF3747" s="0"/>
      <c r="FG3747" s="0"/>
      <c r="FH3747" s="0"/>
      <c r="FI3747" s="0"/>
      <c r="FJ3747" s="0"/>
      <c r="FK3747" s="0"/>
      <c r="FL3747" s="0"/>
      <c r="FM3747" s="0"/>
      <c r="FN3747" s="0"/>
      <c r="FO3747" s="0"/>
      <c r="FP3747" s="0"/>
      <c r="FQ3747" s="0"/>
      <c r="FR3747" s="0"/>
      <c r="FS3747" s="0"/>
      <c r="FT3747" s="0"/>
      <c r="FU3747" s="0"/>
      <c r="FV3747" s="0"/>
      <c r="FW3747" s="0"/>
      <c r="FX3747" s="0"/>
      <c r="FY3747" s="0"/>
      <c r="FZ3747" s="0"/>
      <c r="GA3747" s="0"/>
      <c r="GB3747" s="0"/>
      <c r="GC3747" s="0"/>
      <c r="GD3747" s="0"/>
      <c r="GE3747" s="0"/>
      <c r="GF3747" s="0"/>
      <c r="GG3747" s="0"/>
      <c r="GH3747" s="0"/>
      <c r="GI3747" s="0"/>
      <c r="GJ3747" s="0"/>
      <c r="GK3747" s="0"/>
      <c r="GL3747" s="0"/>
      <c r="GM3747" s="0"/>
      <c r="GN3747" s="0"/>
      <c r="GO3747" s="0"/>
      <c r="GP3747" s="0"/>
      <c r="GQ3747" s="0"/>
      <c r="GR3747" s="0"/>
      <c r="GS3747" s="0"/>
      <c r="GT3747" s="0"/>
      <c r="GU3747" s="0"/>
      <c r="GV3747" s="0"/>
      <c r="GW3747" s="0"/>
      <c r="GX3747" s="0"/>
      <c r="GY3747" s="0"/>
      <c r="GZ3747" s="0"/>
      <c r="HA3747" s="0"/>
      <c r="HB3747" s="0"/>
      <c r="HC3747" s="0"/>
      <c r="HD3747" s="0"/>
      <c r="HE3747" s="0"/>
      <c r="HF3747" s="0"/>
      <c r="HG3747" s="0"/>
      <c r="HH3747" s="0"/>
      <c r="HI3747" s="0"/>
      <c r="HJ3747" s="0"/>
      <c r="HK3747" s="0"/>
      <c r="HL3747" s="0"/>
      <c r="HM3747" s="0"/>
      <c r="HN3747" s="0"/>
      <c r="HO3747" s="0"/>
      <c r="HP3747" s="0"/>
      <c r="HQ3747" s="0"/>
      <c r="HR3747" s="0"/>
      <c r="HS3747" s="0"/>
      <c r="HT3747" s="0"/>
      <c r="HU3747" s="0"/>
      <c r="HV3747" s="0"/>
      <c r="HW3747" s="0"/>
      <c r="HX3747" s="0"/>
      <c r="HY3747" s="0"/>
      <c r="HZ3747" s="0"/>
      <c r="IA3747" s="0"/>
      <c r="IB3747" s="0"/>
      <c r="IC3747" s="0"/>
      <c r="ID3747" s="0"/>
      <c r="IE3747" s="0"/>
      <c r="IF3747" s="0"/>
      <c r="IG3747" s="0"/>
      <c r="IH3747" s="0"/>
      <c r="II3747" s="0"/>
      <c r="IJ3747" s="0"/>
      <c r="IK3747" s="0"/>
      <c r="IL3747" s="0"/>
      <c r="IM3747" s="0"/>
      <c r="IN3747" s="0"/>
      <c r="IO3747" s="0"/>
      <c r="IP3747" s="0"/>
      <c r="IQ3747" s="0"/>
      <c r="IR3747" s="0"/>
      <c r="IS3747" s="0"/>
      <c r="IT3747" s="0"/>
      <c r="IU3747" s="0"/>
      <c r="IV3747" s="0"/>
      <c r="IW3747" s="0"/>
      <c r="IX3747" s="0"/>
      <c r="IY3747" s="0"/>
      <c r="IZ3747" s="0"/>
      <c r="AMH3747" s="13"/>
    </row>
    <row r="3748" customFormat="false" ht="13.8" hidden="false" customHeight="false" outlineLevel="0" collapsed="false">
      <c r="A3748" s="27" t="n">
        <v>40801110</v>
      </c>
      <c r="B3748" s="28" t="s">
        <v>3778</v>
      </c>
      <c r="C3748" s="29"/>
      <c r="D3748" s="29"/>
      <c r="E3748" s="27" t="s">
        <v>54</v>
      </c>
      <c r="F3748" s="19" t="n">
        <f aca="false">IF(C3748="",VLOOKUP(E3748,'PORTE E UCO'!$A$5:$D$46,4,0),VLOOKUP(E3748,'PORTE E UCO'!$A$5:$D$46,4,0)*C3748)</f>
        <v>35.31295</v>
      </c>
      <c r="G3748" s="30" t="n">
        <v>1.58</v>
      </c>
      <c r="H3748" s="21" t="n">
        <f aca="false">G3748*$R$2</f>
        <v>31.08433856</v>
      </c>
      <c r="I3748" s="27" t="n">
        <v>0</v>
      </c>
      <c r="J3748" s="22" t="str">
        <f aca="false">IF(I3748&gt;=1,F3748*$J$2,"")</f>
        <v/>
      </c>
      <c r="K3748" s="22" t="str">
        <f aca="false">IF(I3748&gt;=2,F3748*$K$2,"")</f>
        <v/>
      </c>
      <c r="L3748" s="22" t="str">
        <f aca="false">IF(I3748&gt;=3,F3748*$L$2,"")</f>
        <v/>
      </c>
      <c r="M3748" s="22" t="str">
        <f aca="false">IF(I3748&gt;=4,F3748*$M$2,"")</f>
        <v/>
      </c>
      <c r="N3748" s="27" t="n">
        <v>0</v>
      </c>
      <c r="O3748" s="27" t="n">
        <v>4</v>
      </c>
      <c r="P3748" s="31" t="n">
        <v>0.1728</v>
      </c>
      <c r="Q3748" s="64" t="n">
        <f aca="false">P3748*($Q$2)</f>
        <v>4.669056</v>
      </c>
      <c r="R3748" s="38"/>
      <c r="S3748" s="25" t="n">
        <f aca="false">SUM(F3748,H3748,J3748,K3748,L3748,M3748)</f>
        <v>66.39728856</v>
      </c>
      <c r="T3748" s="25" t="n">
        <f aca="false">SUM(F3748,H3748,J3748,K3748,L3748,M3748,Q3748)</f>
        <v>71.06634456</v>
      </c>
      <c r="U3748" s="0"/>
      <c r="V3748" s="0"/>
      <c r="W3748" s="0"/>
      <c r="X3748" s="0"/>
      <c r="Y3748" s="0"/>
      <c r="Z3748" s="0"/>
      <c r="AA3748" s="0"/>
      <c r="AB3748" s="0"/>
      <c r="AC3748" s="0"/>
      <c r="AD3748" s="0"/>
      <c r="AE3748" s="0"/>
      <c r="AF3748" s="0"/>
      <c r="AG3748" s="0"/>
      <c r="AH3748" s="0"/>
      <c r="AI3748" s="0"/>
      <c r="AJ3748" s="0"/>
      <c r="AK3748" s="0"/>
      <c r="AL3748" s="0"/>
      <c r="AM3748" s="0"/>
      <c r="AN3748" s="0"/>
      <c r="AO3748" s="0"/>
      <c r="AP3748" s="0"/>
      <c r="AQ3748" s="0"/>
      <c r="AR3748" s="0"/>
      <c r="AS3748" s="0"/>
      <c r="AT3748" s="0"/>
      <c r="AU3748" s="0"/>
      <c r="AV3748" s="0"/>
      <c r="AW3748" s="0"/>
      <c r="AX3748" s="0"/>
      <c r="AY3748" s="0"/>
      <c r="AZ3748" s="0"/>
      <c r="BA3748" s="0"/>
      <c r="BB3748" s="0"/>
      <c r="BC3748" s="0"/>
      <c r="BD3748" s="0"/>
      <c r="BE3748" s="0"/>
      <c r="BF3748" s="0"/>
      <c r="BG3748" s="0"/>
      <c r="BH3748" s="0"/>
      <c r="BI3748" s="0"/>
      <c r="BJ3748" s="0"/>
      <c r="BK3748" s="0"/>
      <c r="BL3748" s="0"/>
      <c r="BM3748" s="0"/>
      <c r="BN3748" s="0"/>
      <c r="BO3748" s="0"/>
      <c r="BP3748" s="0"/>
      <c r="BQ3748" s="0"/>
      <c r="BR3748" s="0"/>
      <c r="BS3748" s="0"/>
      <c r="BT3748" s="0"/>
      <c r="BU3748" s="0"/>
      <c r="BV3748" s="0"/>
      <c r="BW3748" s="0"/>
      <c r="BX3748" s="0"/>
      <c r="BY3748" s="0"/>
      <c r="BZ3748" s="0"/>
      <c r="CA3748" s="0"/>
      <c r="CB3748" s="0"/>
      <c r="CC3748" s="0"/>
      <c r="CD3748" s="0"/>
      <c r="CE3748" s="0"/>
      <c r="CF3748" s="0"/>
      <c r="CG3748" s="0"/>
      <c r="CH3748" s="0"/>
      <c r="CI3748" s="0"/>
      <c r="CJ3748" s="0"/>
      <c r="CK3748" s="0"/>
      <c r="CL3748" s="0"/>
      <c r="CM3748" s="0"/>
      <c r="CN3748" s="0"/>
      <c r="CO3748" s="0"/>
      <c r="CP3748" s="0"/>
      <c r="CQ3748" s="0"/>
      <c r="CR3748" s="0"/>
      <c r="CS3748" s="0"/>
      <c r="CT3748" s="0"/>
      <c r="CU3748" s="0"/>
      <c r="CV3748" s="0"/>
      <c r="CW3748" s="0"/>
      <c r="CX3748" s="0"/>
      <c r="CY3748" s="0"/>
      <c r="CZ3748" s="0"/>
      <c r="DA3748" s="0"/>
      <c r="DB3748" s="0"/>
      <c r="DC3748" s="0"/>
      <c r="DD3748" s="0"/>
      <c r="DE3748" s="0"/>
      <c r="DF3748" s="0"/>
      <c r="DG3748" s="0"/>
      <c r="DH3748" s="0"/>
      <c r="DI3748" s="0"/>
      <c r="DJ3748" s="0"/>
      <c r="DK3748" s="0"/>
      <c r="DL3748" s="0"/>
      <c r="DM3748" s="0"/>
      <c r="DN3748" s="0"/>
      <c r="DO3748" s="0"/>
      <c r="DP3748" s="0"/>
      <c r="DQ3748" s="0"/>
      <c r="DR3748" s="0"/>
      <c r="DS3748" s="0"/>
      <c r="DT3748" s="0"/>
      <c r="DU3748" s="0"/>
      <c r="DV3748" s="0"/>
      <c r="DW3748" s="0"/>
      <c r="DX3748" s="0"/>
      <c r="DY3748" s="0"/>
      <c r="DZ3748" s="0"/>
      <c r="EA3748" s="0"/>
      <c r="EB3748" s="0"/>
      <c r="EC3748" s="0"/>
      <c r="ED3748" s="0"/>
      <c r="EE3748" s="0"/>
      <c r="EF3748" s="0"/>
      <c r="EG3748" s="0"/>
      <c r="EH3748" s="0"/>
      <c r="EI3748" s="0"/>
      <c r="EJ3748" s="0"/>
      <c r="EK3748" s="0"/>
      <c r="EL3748" s="0"/>
      <c r="EM3748" s="0"/>
      <c r="EN3748" s="0"/>
      <c r="EO3748" s="0"/>
      <c r="EP3748" s="0"/>
      <c r="EQ3748" s="0"/>
      <c r="ER3748" s="0"/>
      <c r="ES3748" s="0"/>
      <c r="ET3748" s="0"/>
      <c r="EU3748" s="0"/>
      <c r="EV3748" s="0"/>
      <c r="EW3748" s="0"/>
      <c r="EX3748" s="0"/>
      <c r="EY3748" s="0"/>
      <c r="EZ3748" s="0"/>
      <c r="FA3748" s="0"/>
      <c r="FB3748" s="0"/>
      <c r="FC3748" s="0"/>
      <c r="FD3748" s="0"/>
      <c r="FE3748" s="0"/>
      <c r="FF3748" s="0"/>
      <c r="FG3748" s="0"/>
      <c r="FH3748" s="0"/>
      <c r="FI3748" s="0"/>
      <c r="FJ3748" s="0"/>
      <c r="FK3748" s="0"/>
      <c r="FL3748" s="0"/>
      <c r="FM3748" s="0"/>
      <c r="FN3748" s="0"/>
      <c r="FO3748" s="0"/>
      <c r="FP3748" s="0"/>
      <c r="FQ3748" s="0"/>
      <c r="FR3748" s="0"/>
      <c r="FS3748" s="0"/>
      <c r="FT3748" s="0"/>
      <c r="FU3748" s="0"/>
      <c r="FV3748" s="0"/>
      <c r="FW3748" s="0"/>
      <c r="FX3748" s="0"/>
      <c r="FY3748" s="0"/>
      <c r="FZ3748" s="0"/>
      <c r="GA3748" s="0"/>
      <c r="GB3748" s="0"/>
      <c r="GC3748" s="0"/>
      <c r="GD3748" s="0"/>
      <c r="GE3748" s="0"/>
      <c r="GF3748" s="0"/>
      <c r="GG3748" s="0"/>
      <c r="GH3748" s="0"/>
      <c r="GI3748" s="0"/>
      <c r="GJ3748" s="0"/>
      <c r="GK3748" s="0"/>
      <c r="GL3748" s="0"/>
      <c r="GM3748" s="0"/>
      <c r="GN3748" s="0"/>
      <c r="GO3748" s="0"/>
      <c r="GP3748" s="0"/>
      <c r="GQ3748" s="0"/>
      <c r="GR3748" s="0"/>
      <c r="GS3748" s="0"/>
      <c r="GT3748" s="0"/>
      <c r="GU3748" s="0"/>
      <c r="GV3748" s="0"/>
      <c r="GW3748" s="0"/>
      <c r="GX3748" s="0"/>
      <c r="GY3748" s="0"/>
      <c r="GZ3748" s="0"/>
      <c r="HA3748" s="0"/>
      <c r="HB3748" s="0"/>
      <c r="HC3748" s="0"/>
      <c r="HD3748" s="0"/>
      <c r="HE3748" s="0"/>
      <c r="HF3748" s="0"/>
      <c r="HG3748" s="0"/>
      <c r="HH3748" s="0"/>
      <c r="HI3748" s="0"/>
      <c r="HJ3748" s="0"/>
      <c r="HK3748" s="0"/>
      <c r="HL3748" s="0"/>
      <c r="HM3748" s="0"/>
      <c r="HN3748" s="0"/>
      <c r="HO3748" s="0"/>
      <c r="HP3748" s="0"/>
      <c r="HQ3748" s="0"/>
      <c r="HR3748" s="0"/>
      <c r="HS3748" s="0"/>
      <c r="HT3748" s="0"/>
      <c r="HU3748" s="0"/>
      <c r="HV3748" s="0"/>
      <c r="HW3748" s="0"/>
      <c r="HX3748" s="0"/>
      <c r="HY3748" s="0"/>
      <c r="HZ3748" s="0"/>
      <c r="IA3748" s="0"/>
      <c r="IB3748" s="0"/>
      <c r="IC3748" s="0"/>
      <c r="ID3748" s="0"/>
      <c r="IE3748" s="0"/>
      <c r="IF3748" s="0"/>
      <c r="IG3748" s="0"/>
      <c r="IH3748" s="0"/>
      <c r="II3748" s="0"/>
      <c r="IJ3748" s="0"/>
      <c r="IK3748" s="0"/>
      <c r="IL3748" s="0"/>
      <c r="IM3748" s="0"/>
      <c r="IN3748" s="0"/>
      <c r="IO3748" s="0"/>
      <c r="IP3748" s="0"/>
      <c r="IQ3748" s="0"/>
      <c r="IR3748" s="0"/>
      <c r="IS3748" s="0"/>
      <c r="IT3748" s="0"/>
      <c r="IU3748" s="0"/>
      <c r="IV3748" s="0"/>
      <c r="IW3748" s="0"/>
      <c r="IX3748" s="0"/>
      <c r="IY3748" s="0"/>
      <c r="IZ3748" s="0"/>
      <c r="AMH3748" s="13"/>
    </row>
    <row r="3749" customFormat="false" ht="13.8" hidden="false" customHeight="false" outlineLevel="0" collapsed="false">
      <c r="A3749" s="16" t="n">
        <v>40801012</v>
      </c>
      <c r="B3749" s="17" t="s">
        <v>3779</v>
      </c>
      <c r="C3749" s="18"/>
      <c r="D3749" s="18"/>
      <c r="E3749" s="16" t="s">
        <v>54</v>
      </c>
      <c r="F3749" s="19" t="n">
        <f aca="false">IF(C3749="",VLOOKUP(E3749,'PORTE E UCO'!$A$5:$D$46,4,0),VLOOKUP(E3749,'PORTE E UCO'!$A$5:$D$46,4,0)*C3749)</f>
        <v>35.31295</v>
      </c>
      <c r="G3749" s="20" t="n">
        <v>1.31</v>
      </c>
      <c r="H3749" s="21" t="n">
        <f aca="false">G3749*$R$2</f>
        <v>25.77245792</v>
      </c>
      <c r="I3749" s="16" t="n">
        <v>0</v>
      </c>
      <c r="J3749" s="22" t="str">
        <f aca="false">IF(I3749&gt;=1,F3749*$J$2,"")</f>
        <v/>
      </c>
      <c r="K3749" s="22" t="str">
        <f aca="false">IF(I3749&gt;=2,F3749*$K$2,"")</f>
        <v/>
      </c>
      <c r="L3749" s="22" t="str">
        <f aca="false">IF(I3749&gt;=3,F3749*$L$2,"")</f>
        <v/>
      </c>
      <c r="M3749" s="22" t="str">
        <f aca="false">IF(I3749&gt;=4,F3749*$M$2,"")</f>
        <v/>
      </c>
      <c r="N3749" s="16" t="n">
        <v>0</v>
      </c>
      <c r="O3749" s="16" t="n">
        <v>2</v>
      </c>
      <c r="P3749" s="23" t="n">
        <v>0.144</v>
      </c>
      <c r="Q3749" s="64" t="n">
        <f aca="false">P3749*($Q$2)</f>
        <v>3.89088</v>
      </c>
      <c r="R3749" s="38"/>
      <c r="S3749" s="25" t="n">
        <f aca="false">SUM(F3749,H3749,J3749,K3749,L3749,M3749)</f>
        <v>61.08540792</v>
      </c>
      <c r="T3749" s="25" t="n">
        <f aca="false">SUM(F3749,H3749,J3749,K3749,L3749,M3749,Q3749)</f>
        <v>64.97628792</v>
      </c>
      <c r="U3749" s="0"/>
      <c r="V3749" s="0"/>
      <c r="W3749" s="0"/>
      <c r="X3749" s="0"/>
      <c r="Y3749" s="0"/>
      <c r="Z3749" s="0"/>
      <c r="AA3749" s="0"/>
      <c r="AB3749" s="0"/>
      <c r="AC3749" s="0"/>
      <c r="AD3749" s="0"/>
      <c r="AE3749" s="0"/>
      <c r="AF3749" s="0"/>
      <c r="AG3749" s="0"/>
      <c r="AH3749" s="0"/>
      <c r="AI3749" s="0"/>
      <c r="AJ3749" s="0"/>
      <c r="AK3749" s="0"/>
      <c r="AL3749" s="0"/>
      <c r="AM3749" s="0"/>
      <c r="AN3749" s="0"/>
      <c r="AO3749" s="0"/>
      <c r="AP3749" s="0"/>
      <c r="AQ3749" s="0"/>
      <c r="AR3749" s="0"/>
      <c r="AS3749" s="0"/>
      <c r="AT3749" s="0"/>
      <c r="AU3749" s="0"/>
      <c r="AV3749" s="0"/>
      <c r="AW3749" s="0"/>
      <c r="AX3749" s="0"/>
      <c r="AY3749" s="0"/>
      <c r="AZ3749" s="0"/>
      <c r="BA3749" s="0"/>
      <c r="BB3749" s="0"/>
      <c r="BC3749" s="0"/>
      <c r="BD3749" s="0"/>
      <c r="BE3749" s="0"/>
      <c r="BF3749" s="0"/>
      <c r="BG3749" s="0"/>
      <c r="BH3749" s="0"/>
      <c r="BI3749" s="0"/>
      <c r="BJ3749" s="0"/>
      <c r="BK3749" s="0"/>
      <c r="BL3749" s="0"/>
      <c r="BM3749" s="0"/>
      <c r="BN3749" s="0"/>
      <c r="BO3749" s="0"/>
      <c r="BP3749" s="0"/>
      <c r="BQ3749" s="0"/>
      <c r="BR3749" s="0"/>
      <c r="BS3749" s="0"/>
      <c r="BT3749" s="0"/>
      <c r="BU3749" s="0"/>
      <c r="BV3749" s="0"/>
      <c r="BW3749" s="0"/>
      <c r="BX3749" s="0"/>
      <c r="BY3749" s="0"/>
      <c r="BZ3749" s="0"/>
      <c r="CA3749" s="0"/>
      <c r="CB3749" s="0"/>
      <c r="CC3749" s="0"/>
      <c r="CD3749" s="0"/>
      <c r="CE3749" s="0"/>
      <c r="CF3749" s="0"/>
      <c r="CG3749" s="0"/>
      <c r="CH3749" s="0"/>
      <c r="CI3749" s="0"/>
      <c r="CJ3749" s="0"/>
      <c r="CK3749" s="0"/>
      <c r="CL3749" s="0"/>
      <c r="CM3749" s="0"/>
      <c r="CN3749" s="0"/>
      <c r="CO3749" s="0"/>
      <c r="CP3749" s="0"/>
      <c r="CQ3749" s="0"/>
      <c r="CR3749" s="0"/>
      <c r="CS3749" s="0"/>
      <c r="CT3749" s="0"/>
      <c r="CU3749" s="0"/>
      <c r="CV3749" s="0"/>
      <c r="CW3749" s="0"/>
      <c r="CX3749" s="0"/>
      <c r="CY3749" s="0"/>
      <c r="CZ3749" s="0"/>
      <c r="DA3749" s="0"/>
      <c r="DB3749" s="0"/>
      <c r="DC3749" s="0"/>
      <c r="DD3749" s="0"/>
      <c r="DE3749" s="0"/>
      <c r="DF3749" s="0"/>
      <c r="DG3749" s="0"/>
      <c r="DH3749" s="0"/>
      <c r="DI3749" s="0"/>
      <c r="DJ3749" s="0"/>
      <c r="DK3749" s="0"/>
      <c r="DL3749" s="0"/>
      <c r="DM3749" s="0"/>
      <c r="DN3749" s="0"/>
      <c r="DO3749" s="0"/>
      <c r="DP3749" s="0"/>
      <c r="DQ3749" s="0"/>
      <c r="DR3749" s="0"/>
      <c r="DS3749" s="0"/>
      <c r="DT3749" s="0"/>
      <c r="DU3749" s="0"/>
      <c r="DV3749" s="0"/>
      <c r="DW3749" s="0"/>
      <c r="DX3749" s="0"/>
      <c r="DY3749" s="0"/>
      <c r="DZ3749" s="0"/>
      <c r="EA3749" s="0"/>
      <c r="EB3749" s="0"/>
      <c r="EC3749" s="0"/>
      <c r="ED3749" s="0"/>
      <c r="EE3749" s="0"/>
      <c r="EF3749" s="0"/>
      <c r="EG3749" s="0"/>
      <c r="EH3749" s="0"/>
      <c r="EI3749" s="0"/>
      <c r="EJ3749" s="0"/>
      <c r="EK3749" s="0"/>
      <c r="EL3749" s="0"/>
      <c r="EM3749" s="0"/>
      <c r="EN3749" s="0"/>
      <c r="EO3749" s="0"/>
      <c r="EP3749" s="0"/>
      <c r="EQ3749" s="0"/>
      <c r="ER3749" s="0"/>
      <c r="ES3749" s="0"/>
      <c r="ET3749" s="0"/>
      <c r="EU3749" s="0"/>
      <c r="EV3749" s="0"/>
      <c r="EW3749" s="0"/>
      <c r="EX3749" s="0"/>
      <c r="EY3749" s="0"/>
      <c r="EZ3749" s="0"/>
      <c r="FA3749" s="0"/>
      <c r="FB3749" s="0"/>
      <c r="FC3749" s="0"/>
      <c r="FD3749" s="0"/>
      <c r="FE3749" s="0"/>
      <c r="FF3749" s="0"/>
      <c r="FG3749" s="0"/>
      <c r="FH3749" s="0"/>
      <c r="FI3749" s="0"/>
      <c r="FJ3749" s="0"/>
      <c r="FK3749" s="0"/>
      <c r="FL3749" s="0"/>
      <c r="FM3749" s="0"/>
      <c r="FN3749" s="0"/>
      <c r="FO3749" s="0"/>
      <c r="FP3749" s="0"/>
      <c r="FQ3749" s="0"/>
      <c r="FR3749" s="0"/>
      <c r="FS3749" s="0"/>
      <c r="FT3749" s="0"/>
      <c r="FU3749" s="0"/>
      <c r="FV3749" s="0"/>
      <c r="FW3749" s="0"/>
      <c r="FX3749" s="0"/>
      <c r="FY3749" s="0"/>
      <c r="FZ3749" s="0"/>
      <c r="GA3749" s="0"/>
      <c r="GB3749" s="0"/>
      <c r="GC3749" s="0"/>
      <c r="GD3749" s="0"/>
      <c r="GE3749" s="0"/>
      <c r="GF3749" s="0"/>
      <c r="GG3749" s="0"/>
      <c r="GH3749" s="0"/>
      <c r="GI3749" s="0"/>
      <c r="GJ3749" s="0"/>
      <c r="GK3749" s="0"/>
      <c r="GL3749" s="0"/>
      <c r="GM3749" s="0"/>
      <c r="GN3749" s="0"/>
      <c r="GO3749" s="0"/>
      <c r="GP3749" s="0"/>
      <c r="GQ3749" s="0"/>
      <c r="GR3749" s="0"/>
      <c r="GS3749" s="0"/>
      <c r="GT3749" s="0"/>
      <c r="GU3749" s="0"/>
      <c r="GV3749" s="0"/>
      <c r="GW3749" s="0"/>
      <c r="GX3749" s="0"/>
      <c r="GY3749" s="0"/>
      <c r="GZ3749" s="0"/>
      <c r="HA3749" s="0"/>
      <c r="HB3749" s="0"/>
      <c r="HC3749" s="0"/>
      <c r="HD3749" s="0"/>
      <c r="HE3749" s="0"/>
      <c r="HF3749" s="0"/>
      <c r="HG3749" s="0"/>
      <c r="HH3749" s="0"/>
      <c r="HI3749" s="0"/>
      <c r="HJ3749" s="0"/>
      <c r="HK3749" s="0"/>
      <c r="HL3749" s="0"/>
      <c r="HM3749" s="0"/>
      <c r="HN3749" s="0"/>
      <c r="HO3749" s="0"/>
      <c r="HP3749" s="0"/>
      <c r="HQ3749" s="0"/>
      <c r="HR3749" s="0"/>
      <c r="HS3749" s="0"/>
      <c r="HT3749" s="0"/>
      <c r="HU3749" s="0"/>
      <c r="HV3749" s="0"/>
      <c r="HW3749" s="0"/>
      <c r="HX3749" s="0"/>
      <c r="HY3749" s="0"/>
      <c r="HZ3749" s="0"/>
      <c r="IA3749" s="0"/>
      <c r="IB3749" s="0"/>
      <c r="IC3749" s="0"/>
      <c r="ID3749" s="0"/>
      <c r="IE3749" s="0"/>
      <c r="IF3749" s="0"/>
      <c r="IG3749" s="0"/>
      <c r="IH3749" s="0"/>
      <c r="II3749" s="0"/>
      <c r="IJ3749" s="0"/>
      <c r="IK3749" s="0"/>
      <c r="IL3749" s="0"/>
      <c r="IM3749" s="0"/>
      <c r="IN3749" s="0"/>
      <c r="IO3749" s="0"/>
      <c r="IP3749" s="0"/>
      <c r="IQ3749" s="0"/>
      <c r="IR3749" s="0"/>
      <c r="IS3749" s="0"/>
      <c r="IT3749" s="0"/>
      <c r="IU3749" s="0"/>
      <c r="IV3749" s="0"/>
      <c r="IW3749" s="0"/>
      <c r="IX3749" s="0"/>
      <c r="IY3749" s="0"/>
      <c r="IZ3749" s="0"/>
      <c r="AMH3749" s="13"/>
    </row>
    <row r="3750" customFormat="false" ht="13.8" hidden="false" customHeight="false" outlineLevel="0" collapsed="false">
      <c r="A3750" s="27" t="n">
        <v>40801020</v>
      </c>
      <c r="B3750" s="28" t="s">
        <v>3780</v>
      </c>
      <c r="C3750" s="29"/>
      <c r="D3750" s="29"/>
      <c r="E3750" s="27" t="s">
        <v>54</v>
      </c>
      <c r="F3750" s="19" t="n">
        <f aca="false">IF(C3750="",VLOOKUP(E3750,'PORTE E UCO'!$A$5:$D$46,4,0),VLOOKUP(E3750,'PORTE E UCO'!$A$5:$D$46,4,0)*C3750)</f>
        <v>35.31295</v>
      </c>
      <c r="G3750" s="30" t="n">
        <v>1.47</v>
      </c>
      <c r="H3750" s="21" t="n">
        <f aca="false">G3750*$R$2</f>
        <v>28.92023904</v>
      </c>
      <c r="I3750" s="27" t="n">
        <v>0</v>
      </c>
      <c r="J3750" s="22" t="str">
        <f aca="false">IF(I3750&gt;=1,F3750*$J$2,"")</f>
        <v/>
      </c>
      <c r="K3750" s="22" t="str">
        <f aca="false">IF(I3750&gt;=2,F3750*$K$2,"")</f>
        <v/>
      </c>
      <c r="L3750" s="22" t="str">
        <f aca="false">IF(I3750&gt;=3,F3750*$L$2,"")</f>
        <v/>
      </c>
      <c r="M3750" s="22" t="str">
        <f aca="false">IF(I3750&gt;=4,F3750*$M$2,"")</f>
        <v/>
      </c>
      <c r="N3750" s="27" t="n">
        <v>0</v>
      </c>
      <c r="O3750" s="27" t="n">
        <v>3</v>
      </c>
      <c r="P3750" s="31" t="n">
        <v>0.216</v>
      </c>
      <c r="Q3750" s="64" t="n">
        <f aca="false">P3750*($Q$2)</f>
        <v>5.83632</v>
      </c>
      <c r="R3750" s="38"/>
      <c r="S3750" s="25" t="n">
        <f aca="false">SUM(F3750,H3750,J3750,K3750,L3750,M3750)</f>
        <v>64.23318904</v>
      </c>
      <c r="T3750" s="25" t="n">
        <f aca="false">SUM(F3750,H3750,J3750,K3750,L3750,M3750,Q3750)</f>
        <v>70.06950904</v>
      </c>
      <c r="U3750" s="0"/>
      <c r="V3750" s="0"/>
      <c r="W3750" s="0"/>
      <c r="X3750" s="0"/>
      <c r="Y3750" s="0"/>
      <c r="Z3750" s="0"/>
      <c r="AA3750" s="0"/>
      <c r="AB3750" s="0"/>
      <c r="AC3750" s="0"/>
      <c r="AD3750" s="0"/>
      <c r="AE3750" s="0"/>
      <c r="AF3750" s="0"/>
      <c r="AG3750" s="0"/>
      <c r="AH3750" s="0"/>
      <c r="AI3750" s="0"/>
      <c r="AJ3750" s="0"/>
      <c r="AK3750" s="0"/>
      <c r="AL3750" s="0"/>
      <c r="AM3750" s="0"/>
      <c r="AN3750" s="0"/>
      <c r="AO3750" s="0"/>
      <c r="AP3750" s="0"/>
      <c r="AQ3750" s="0"/>
      <c r="AR3750" s="0"/>
      <c r="AS3750" s="0"/>
      <c r="AT3750" s="0"/>
      <c r="AU3750" s="0"/>
      <c r="AV3750" s="0"/>
      <c r="AW3750" s="0"/>
      <c r="AX3750" s="0"/>
      <c r="AY3750" s="0"/>
      <c r="AZ3750" s="0"/>
      <c r="BA3750" s="0"/>
      <c r="BB3750" s="0"/>
      <c r="BC3750" s="0"/>
      <c r="BD3750" s="0"/>
      <c r="BE3750" s="0"/>
      <c r="BF3750" s="0"/>
      <c r="BG3750" s="0"/>
      <c r="BH3750" s="0"/>
      <c r="BI3750" s="0"/>
      <c r="BJ3750" s="0"/>
      <c r="BK3750" s="0"/>
      <c r="BL3750" s="0"/>
      <c r="BM3750" s="0"/>
      <c r="BN3750" s="0"/>
      <c r="BO3750" s="0"/>
      <c r="BP3750" s="0"/>
      <c r="BQ3750" s="0"/>
      <c r="BR3750" s="0"/>
      <c r="BS3750" s="0"/>
      <c r="BT3750" s="0"/>
      <c r="BU3750" s="0"/>
      <c r="BV3750" s="0"/>
      <c r="BW3750" s="0"/>
      <c r="BX3750" s="0"/>
      <c r="BY3750" s="0"/>
      <c r="BZ3750" s="0"/>
      <c r="CA3750" s="0"/>
      <c r="CB3750" s="0"/>
      <c r="CC3750" s="0"/>
      <c r="CD3750" s="0"/>
      <c r="CE3750" s="0"/>
      <c r="CF3750" s="0"/>
      <c r="CG3750" s="0"/>
      <c r="CH3750" s="0"/>
      <c r="CI3750" s="0"/>
      <c r="CJ3750" s="0"/>
      <c r="CK3750" s="0"/>
      <c r="CL3750" s="0"/>
      <c r="CM3750" s="0"/>
      <c r="CN3750" s="0"/>
      <c r="CO3750" s="0"/>
      <c r="CP3750" s="0"/>
      <c r="CQ3750" s="0"/>
      <c r="CR3750" s="0"/>
      <c r="CS3750" s="0"/>
      <c r="CT3750" s="0"/>
      <c r="CU3750" s="0"/>
      <c r="CV3750" s="0"/>
      <c r="CW3750" s="0"/>
      <c r="CX3750" s="0"/>
      <c r="CY3750" s="0"/>
      <c r="CZ3750" s="0"/>
      <c r="DA3750" s="0"/>
      <c r="DB3750" s="0"/>
      <c r="DC3750" s="0"/>
      <c r="DD3750" s="0"/>
      <c r="DE3750" s="0"/>
      <c r="DF3750" s="0"/>
      <c r="DG3750" s="0"/>
      <c r="DH3750" s="0"/>
      <c r="DI3750" s="0"/>
      <c r="DJ3750" s="0"/>
      <c r="DK3750" s="0"/>
      <c r="DL3750" s="0"/>
      <c r="DM3750" s="0"/>
      <c r="DN3750" s="0"/>
      <c r="DO3750" s="0"/>
      <c r="DP3750" s="0"/>
      <c r="DQ3750" s="0"/>
      <c r="DR3750" s="0"/>
      <c r="DS3750" s="0"/>
      <c r="DT3750" s="0"/>
      <c r="DU3750" s="0"/>
      <c r="DV3750" s="0"/>
      <c r="DW3750" s="0"/>
      <c r="DX3750" s="0"/>
      <c r="DY3750" s="0"/>
      <c r="DZ3750" s="0"/>
      <c r="EA3750" s="0"/>
      <c r="EB3750" s="0"/>
      <c r="EC3750" s="0"/>
      <c r="ED3750" s="0"/>
      <c r="EE3750" s="0"/>
      <c r="EF3750" s="0"/>
      <c r="EG3750" s="0"/>
      <c r="EH3750" s="0"/>
      <c r="EI3750" s="0"/>
      <c r="EJ3750" s="0"/>
      <c r="EK3750" s="0"/>
      <c r="EL3750" s="0"/>
      <c r="EM3750" s="0"/>
      <c r="EN3750" s="0"/>
      <c r="EO3750" s="0"/>
      <c r="EP3750" s="0"/>
      <c r="EQ3750" s="0"/>
      <c r="ER3750" s="0"/>
      <c r="ES3750" s="0"/>
      <c r="ET3750" s="0"/>
      <c r="EU3750" s="0"/>
      <c r="EV3750" s="0"/>
      <c r="EW3750" s="0"/>
      <c r="EX3750" s="0"/>
      <c r="EY3750" s="0"/>
      <c r="EZ3750" s="0"/>
      <c r="FA3750" s="0"/>
      <c r="FB3750" s="0"/>
      <c r="FC3750" s="0"/>
      <c r="FD3750" s="0"/>
      <c r="FE3750" s="0"/>
      <c r="FF3750" s="0"/>
      <c r="FG3750" s="0"/>
      <c r="FH3750" s="0"/>
      <c r="FI3750" s="0"/>
      <c r="FJ3750" s="0"/>
      <c r="FK3750" s="0"/>
      <c r="FL3750" s="0"/>
      <c r="FM3750" s="0"/>
      <c r="FN3750" s="0"/>
      <c r="FO3750" s="0"/>
      <c r="FP3750" s="0"/>
      <c r="FQ3750" s="0"/>
      <c r="FR3750" s="0"/>
      <c r="FS3750" s="0"/>
      <c r="FT3750" s="0"/>
      <c r="FU3750" s="0"/>
      <c r="FV3750" s="0"/>
      <c r="FW3750" s="0"/>
      <c r="FX3750" s="0"/>
      <c r="FY3750" s="0"/>
      <c r="FZ3750" s="0"/>
      <c r="GA3750" s="0"/>
      <c r="GB3750" s="0"/>
      <c r="GC3750" s="0"/>
      <c r="GD3750" s="0"/>
      <c r="GE3750" s="0"/>
      <c r="GF3750" s="0"/>
      <c r="GG3750" s="0"/>
      <c r="GH3750" s="0"/>
      <c r="GI3750" s="0"/>
      <c r="GJ3750" s="0"/>
      <c r="GK3750" s="0"/>
      <c r="GL3750" s="0"/>
      <c r="GM3750" s="0"/>
      <c r="GN3750" s="0"/>
      <c r="GO3750" s="0"/>
      <c r="GP3750" s="0"/>
      <c r="GQ3750" s="0"/>
      <c r="GR3750" s="0"/>
      <c r="GS3750" s="0"/>
      <c r="GT3750" s="0"/>
      <c r="GU3750" s="0"/>
      <c r="GV3750" s="0"/>
      <c r="GW3750" s="0"/>
      <c r="GX3750" s="0"/>
      <c r="GY3750" s="0"/>
      <c r="GZ3750" s="0"/>
      <c r="HA3750" s="0"/>
      <c r="HB3750" s="0"/>
      <c r="HC3750" s="0"/>
      <c r="HD3750" s="0"/>
      <c r="HE3750" s="0"/>
      <c r="HF3750" s="0"/>
      <c r="HG3750" s="0"/>
      <c r="HH3750" s="0"/>
      <c r="HI3750" s="0"/>
      <c r="HJ3750" s="0"/>
      <c r="HK3750" s="0"/>
      <c r="HL3750" s="0"/>
      <c r="HM3750" s="0"/>
      <c r="HN3750" s="0"/>
      <c r="HO3750" s="0"/>
      <c r="HP3750" s="0"/>
      <c r="HQ3750" s="0"/>
      <c r="HR3750" s="0"/>
      <c r="HS3750" s="0"/>
      <c r="HT3750" s="0"/>
      <c r="HU3750" s="0"/>
      <c r="HV3750" s="0"/>
      <c r="HW3750" s="0"/>
      <c r="HX3750" s="0"/>
      <c r="HY3750" s="0"/>
      <c r="HZ3750" s="0"/>
      <c r="IA3750" s="0"/>
      <c r="IB3750" s="0"/>
      <c r="IC3750" s="0"/>
      <c r="ID3750" s="0"/>
      <c r="IE3750" s="0"/>
      <c r="IF3750" s="0"/>
      <c r="IG3750" s="0"/>
      <c r="IH3750" s="0"/>
      <c r="II3750" s="0"/>
      <c r="IJ3750" s="0"/>
      <c r="IK3750" s="0"/>
      <c r="IL3750" s="0"/>
      <c r="IM3750" s="0"/>
      <c r="IN3750" s="0"/>
      <c r="IO3750" s="0"/>
      <c r="IP3750" s="0"/>
      <c r="IQ3750" s="0"/>
      <c r="IR3750" s="0"/>
      <c r="IS3750" s="0"/>
      <c r="IT3750" s="0"/>
      <c r="IU3750" s="0"/>
      <c r="IV3750" s="0"/>
      <c r="IW3750" s="0"/>
      <c r="IX3750" s="0"/>
      <c r="IY3750" s="0"/>
      <c r="IZ3750" s="0"/>
      <c r="AMH3750" s="13"/>
    </row>
    <row r="3751" customFormat="false" ht="13.8" hidden="false" customHeight="false" outlineLevel="0" collapsed="false">
      <c r="A3751" s="16" t="n">
        <v>40801039</v>
      </c>
      <c r="B3751" s="17" t="s">
        <v>3781</v>
      </c>
      <c r="C3751" s="18"/>
      <c r="D3751" s="18"/>
      <c r="E3751" s="16" t="s">
        <v>39</v>
      </c>
      <c r="F3751" s="19" t="n">
        <f aca="false">IF(C3751="",VLOOKUP(E3751,'PORTE E UCO'!$A$5:$D$46,4,0),VLOOKUP(E3751,'PORTE E UCO'!$A$5:$D$46,4,0)*C3751)</f>
        <v>52.984668</v>
      </c>
      <c r="G3751" s="20" t="n">
        <v>1.58</v>
      </c>
      <c r="H3751" s="21" t="n">
        <f aca="false">G3751*$R$2</f>
        <v>31.08433856</v>
      </c>
      <c r="I3751" s="16" t="n">
        <v>0</v>
      </c>
      <c r="J3751" s="22" t="str">
        <f aca="false">IF(I3751&gt;=1,F3751*$J$2,"")</f>
        <v/>
      </c>
      <c r="K3751" s="22" t="str">
        <f aca="false">IF(I3751&gt;=2,F3751*$K$2,"")</f>
        <v/>
      </c>
      <c r="L3751" s="22" t="str">
        <f aca="false">IF(I3751&gt;=3,F3751*$L$2,"")</f>
        <v/>
      </c>
      <c r="M3751" s="22" t="str">
        <f aca="false">IF(I3751&gt;=4,F3751*$M$2,"")</f>
        <v/>
      </c>
      <c r="N3751" s="16" t="n">
        <v>0</v>
      </c>
      <c r="O3751" s="16" t="n">
        <v>4</v>
      </c>
      <c r="P3751" s="23" t="n">
        <v>0.288</v>
      </c>
      <c r="Q3751" s="64" t="n">
        <f aca="false">P3751*($Q$2)</f>
        <v>7.78176</v>
      </c>
      <c r="R3751" s="38"/>
      <c r="S3751" s="25" t="n">
        <f aca="false">SUM(F3751,H3751,J3751,K3751,L3751,M3751)</f>
        <v>84.06900656</v>
      </c>
      <c r="T3751" s="25" t="n">
        <f aca="false">SUM(F3751,H3751,J3751,K3751,L3751,M3751,Q3751)</f>
        <v>91.85076656</v>
      </c>
      <c r="U3751" s="0"/>
      <c r="V3751" s="0"/>
      <c r="W3751" s="0"/>
      <c r="X3751" s="0"/>
      <c r="Y3751" s="0"/>
      <c r="Z3751" s="0"/>
      <c r="AA3751" s="0"/>
      <c r="AB3751" s="0"/>
      <c r="AC3751" s="0"/>
      <c r="AD3751" s="0"/>
      <c r="AE3751" s="0"/>
      <c r="AF3751" s="0"/>
      <c r="AG3751" s="0"/>
      <c r="AH3751" s="0"/>
      <c r="AI3751" s="0"/>
      <c r="AJ3751" s="0"/>
      <c r="AK3751" s="0"/>
      <c r="AL3751" s="0"/>
      <c r="AM3751" s="0"/>
      <c r="AN3751" s="0"/>
      <c r="AO3751" s="0"/>
      <c r="AP3751" s="0"/>
      <c r="AQ3751" s="0"/>
      <c r="AR3751" s="0"/>
      <c r="AS3751" s="0"/>
      <c r="AT3751" s="0"/>
      <c r="AU3751" s="0"/>
      <c r="AV3751" s="0"/>
      <c r="AW3751" s="0"/>
      <c r="AX3751" s="0"/>
      <c r="AY3751" s="0"/>
      <c r="AZ3751" s="0"/>
      <c r="BA3751" s="0"/>
      <c r="BB3751" s="0"/>
      <c r="BC3751" s="0"/>
      <c r="BD3751" s="0"/>
      <c r="BE3751" s="0"/>
      <c r="BF3751" s="0"/>
      <c r="BG3751" s="0"/>
      <c r="BH3751" s="0"/>
      <c r="BI3751" s="0"/>
      <c r="BJ3751" s="0"/>
      <c r="BK3751" s="0"/>
      <c r="BL3751" s="0"/>
      <c r="BM3751" s="0"/>
      <c r="BN3751" s="0"/>
      <c r="BO3751" s="0"/>
      <c r="BP3751" s="0"/>
      <c r="BQ3751" s="0"/>
      <c r="BR3751" s="0"/>
      <c r="BS3751" s="0"/>
      <c r="BT3751" s="0"/>
      <c r="BU3751" s="0"/>
      <c r="BV3751" s="0"/>
      <c r="BW3751" s="0"/>
      <c r="BX3751" s="0"/>
      <c r="BY3751" s="0"/>
      <c r="BZ3751" s="0"/>
      <c r="CA3751" s="0"/>
      <c r="CB3751" s="0"/>
      <c r="CC3751" s="0"/>
      <c r="CD3751" s="0"/>
      <c r="CE3751" s="0"/>
      <c r="CF3751" s="0"/>
      <c r="CG3751" s="0"/>
      <c r="CH3751" s="0"/>
      <c r="CI3751" s="0"/>
      <c r="CJ3751" s="0"/>
      <c r="CK3751" s="0"/>
      <c r="CL3751" s="0"/>
      <c r="CM3751" s="0"/>
      <c r="CN3751" s="0"/>
      <c r="CO3751" s="0"/>
      <c r="CP3751" s="0"/>
      <c r="CQ3751" s="0"/>
      <c r="CR3751" s="0"/>
      <c r="CS3751" s="0"/>
      <c r="CT3751" s="0"/>
      <c r="CU3751" s="0"/>
      <c r="CV3751" s="0"/>
      <c r="CW3751" s="0"/>
      <c r="CX3751" s="0"/>
      <c r="CY3751" s="0"/>
      <c r="CZ3751" s="0"/>
      <c r="DA3751" s="0"/>
      <c r="DB3751" s="0"/>
      <c r="DC3751" s="0"/>
      <c r="DD3751" s="0"/>
      <c r="DE3751" s="0"/>
      <c r="DF3751" s="0"/>
      <c r="DG3751" s="0"/>
      <c r="DH3751" s="0"/>
      <c r="DI3751" s="0"/>
      <c r="DJ3751" s="0"/>
      <c r="DK3751" s="0"/>
      <c r="DL3751" s="0"/>
      <c r="DM3751" s="0"/>
      <c r="DN3751" s="0"/>
      <c r="DO3751" s="0"/>
      <c r="DP3751" s="0"/>
      <c r="DQ3751" s="0"/>
      <c r="DR3751" s="0"/>
      <c r="DS3751" s="0"/>
      <c r="DT3751" s="0"/>
      <c r="DU3751" s="0"/>
      <c r="DV3751" s="0"/>
      <c r="DW3751" s="0"/>
      <c r="DX3751" s="0"/>
      <c r="DY3751" s="0"/>
      <c r="DZ3751" s="0"/>
      <c r="EA3751" s="0"/>
      <c r="EB3751" s="0"/>
      <c r="EC3751" s="0"/>
      <c r="ED3751" s="0"/>
      <c r="EE3751" s="0"/>
      <c r="EF3751" s="0"/>
      <c r="EG3751" s="0"/>
      <c r="EH3751" s="0"/>
      <c r="EI3751" s="0"/>
      <c r="EJ3751" s="0"/>
      <c r="EK3751" s="0"/>
      <c r="EL3751" s="0"/>
      <c r="EM3751" s="0"/>
      <c r="EN3751" s="0"/>
      <c r="EO3751" s="0"/>
      <c r="EP3751" s="0"/>
      <c r="EQ3751" s="0"/>
      <c r="ER3751" s="0"/>
      <c r="ES3751" s="0"/>
      <c r="ET3751" s="0"/>
      <c r="EU3751" s="0"/>
      <c r="EV3751" s="0"/>
      <c r="EW3751" s="0"/>
      <c r="EX3751" s="0"/>
      <c r="EY3751" s="0"/>
      <c r="EZ3751" s="0"/>
      <c r="FA3751" s="0"/>
      <c r="FB3751" s="0"/>
      <c r="FC3751" s="0"/>
      <c r="FD3751" s="0"/>
      <c r="FE3751" s="0"/>
      <c r="FF3751" s="0"/>
      <c r="FG3751" s="0"/>
      <c r="FH3751" s="0"/>
      <c r="FI3751" s="0"/>
      <c r="FJ3751" s="0"/>
      <c r="FK3751" s="0"/>
      <c r="FL3751" s="0"/>
      <c r="FM3751" s="0"/>
      <c r="FN3751" s="0"/>
      <c r="FO3751" s="0"/>
      <c r="FP3751" s="0"/>
      <c r="FQ3751" s="0"/>
      <c r="FR3751" s="0"/>
      <c r="FS3751" s="0"/>
      <c r="FT3751" s="0"/>
      <c r="FU3751" s="0"/>
      <c r="FV3751" s="0"/>
      <c r="FW3751" s="0"/>
      <c r="FX3751" s="0"/>
      <c r="FY3751" s="0"/>
      <c r="FZ3751" s="0"/>
      <c r="GA3751" s="0"/>
      <c r="GB3751" s="0"/>
      <c r="GC3751" s="0"/>
      <c r="GD3751" s="0"/>
      <c r="GE3751" s="0"/>
      <c r="GF3751" s="0"/>
      <c r="GG3751" s="0"/>
      <c r="GH3751" s="0"/>
      <c r="GI3751" s="0"/>
      <c r="GJ3751" s="0"/>
      <c r="GK3751" s="0"/>
      <c r="GL3751" s="0"/>
      <c r="GM3751" s="0"/>
      <c r="GN3751" s="0"/>
      <c r="GO3751" s="0"/>
      <c r="GP3751" s="0"/>
      <c r="GQ3751" s="0"/>
      <c r="GR3751" s="0"/>
      <c r="GS3751" s="0"/>
      <c r="GT3751" s="0"/>
      <c r="GU3751" s="0"/>
      <c r="GV3751" s="0"/>
      <c r="GW3751" s="0"/>
      <c r="GX3751" s="0"/>
      <c r="GY3751" s="0"/>
      <c r="GZ3751" s="0"/>
      <c r="HA3751" s="0"/>
      <c r="HB3751" s="0"/>
      <c r="HC3751" s="0"/>
      <c r="HD3751" s="0"/>
      <c r="HE3751" s="0"/>
      <c r="HF3751" s="0"/>
      <c r="HG3751" s="0"/>
      <c r="HH3751" s="0"/>
      <c r="HI3751" s="0"/>
      <c r="HJ3751" s="0"/>
      <c r="HK3751" s="0"/>
      <c r="HL3751" s="0"/>
      <c r="HM3751" s="0"/>
      <c r="HN3751" s="0"/>
      <c r="HO3751" s="0"/>
      <c r="HP3751" s="0"/>
      <c r="HQ3751" s="0"/>
      <c r="HR3751" s="0"/>
      <c r="HS3751" s="0"/>
      <c r="HT3751" s="0"/>
      <c r="HU3751" s="0"/>
      <c r="HV3751" s="0"/>
      <c r="HW3751" s="0"/>
      <c r="HX3751" s="0"/>
      <c r="HY3751" s="0"/>
      <c r="HZ3751" s="0"/>
      <c r="IA3751" s="0"/>
      <c r="IB3751" s="0"/>
      <c r="IC3751" s="0"/>
      <c r="ID3751" s="0"/>
      <c r="IE3751" s="0"/>
      <c r="IF3751" s="0"/>
      <c r="IG3751" s="0"/>
      <c r="IH3751" s="0"/>
      <c r="II3751" s="0"/>
      <c r="IJ3751" s="0"/>
      <c r="IK3751" s="0"/>
      <c r="IL3751" s="0"/>
      <c r="IM3751" s="0"/>
      <c r="IN3751" s="0"/>
      <c r="IO3751" s="0"/>
      <c r="IP3751" s="0"/>
      <c r="IQ3751" s="0"/>
      <c r="IR3751" s="0"/>
      <c r="IS3751" s="0"/>
      <c r="IT3751" s="0"/>
      <c r="IU3751" s="0"/>
      <c r="IV3751" s="0"/>
      <c r="IW3751" s="0"/>
      <c r="IX3751" s="0"/>
      <c r="IY3751" s="0"/>
      <c r="IZ3751" s="0"/>
      <c r="AMH3751" s="13"/>
    </row>
    <row r="3752" customFormat="false" ht="13.8" hidden="false" customHeight="false" outlineLevel="0" collapsed="false">
      <c r="A3752" s="27" t="n">
        <v>40801209</v>
      </c>
      <c r="B3752" s="28" t="s">
        <v>3782</v>
      </c>
      <c r="C3752" s="29"/>
      <c r="D3752" s="29"/>
      <c r="E3752" s="27" t="s">
        <v>50</v>
      </c>
      <c r="F3752" s="19" t="n">
        <f aca="false">IF(C3752="",VLOOKUP(E3752,'PORTE E UCO'!$A$5:$D$46,4,0),VLOOKUP(E3752,'PORTE E UCO'!$A$5:$D$46,4,0)*C3752)</f>
        <v>17.661556</v>
      </c>
      <c r="G3752" s="30" t="n">
        <v>0.27</v>
      </c>
      <c r="H3752" s="21" t="n">
        <f aca="false">G3752*$R$2</f>
        <v>5.31188064</v>
      </c>
      <c r="I3752" s="27" t="n">
        <v>0</v>
      </c>
      <c r="J3752" s="22" t="str">
        <f aca="false">IF(I3752&gt;=1,F3752*$J$2,"")</f>
        <v/>
      </c>
      <c r="K3752" s="22" t="str">
        <f aca="false">IF(I3752&gt;=2,F3752*$K$2,"")</f>
        <v/>
      </c>
      <c r="L3752" s="22" t="str">
        <f aca="false">IF(I3752&gt;=3,F3752*$L$2,"")</f>
        <v/>
      </c>
      <c r="M3752" s="22" t="str">
        <f aca="false">IF(I3752&gt;=4,F3752*$M$2,"")</f>
        <v/>
      </c>
      <c r="N3752" s="27" t="n">
        <v>0</v>
      </c>
      <c r="O3752" s="27" t="n">
        <v>1</v>
      </c>
      <c r="P3752" s="31" t="n">
        <v>0.072</v>
      </c>
      <c r="Q3752" s="64" t="n">
        <f aca="false">P3752*($Q$2)</f>
        <v>1.94544</v>
      </c>
      <c r="R3752" s="38"/>
      <c r="S3752" s="25" t="n">
        <f aca="false">SUM(F3752,H3752,J3752,K3752,L3752,M3752)</f>
        <v>22.97343664</v>
      </c>
      <c r="T3752" s="25" t="n">
        <f aca="false">SUM(F3752,H3752,J3752,K3752,L3752,M3752,Q3752)</f>
        <v>24.91887664</v>
      </c>
      <c r="U3752" s="0"/>
      <c r="V3752" s="0"/>
      <c r="W3752" s="0"/>
      <c r="X3752" s="0"/>
      <c r="Y3752" s="0"/>
      <c r="Z3752" s="0"/>
      <c r="AA3752" s="0"/>
      <c r="AB3752" s="0"/>
      <c r="AC3752" s="0"/>
      <c r="AD3752" s="0"/>
      <c r="AE3752" s="0"/>
      <c r="AF3752" s="0"/>
      <c r="AG3752" s="0"/>
      <c r="AH3752" s="0"/>
      <c r="AI3752" s="0"/>
      <c r="AJ3752" s="0"/>
      <c r="AK3752" s="0"/>
      <c r="AL3752" s="0"/>
      <c r="AM3752" s="0"/>
      <c r="AN3752" s="0"/>
      <c r="AO3752" s="0"/>
      <c r="AP3752" s="0"/>
      <c r="AQ3752" s="0"/>
      <c r="AR3752" s="0"/>
      <c r="AS3752" s="0"/>
      <c r="AT3752" s="0"/>
      <c r="AU3752" s="0"/>
      <c r="AV3752" s="0"/>
      <c r="AW3752" s="0"/>
      <c r="AX3752" s="0"/>
      <c r="AY3752" s="0"/>
      <c r="AZ3752" s="0"/>
      <c r="BA3752" s="0"/>
      <c r="BB3752" s="0"/>
      <c r="BC3752" s="0"/>
      <c r="BD3752" s="0"/>
      <c r="BE3752" s="0"/>
      <c r="BF3752" s="0"/>
      <c r="BG3752" s="0"/>
      <c r="BH3752" s="0"/>
      <c r="BI3752" s="0"/>
      <c r="BJ3752" s="0"/>
      <c r="BK3752" s="0"/>
      <c r="BL3752" s="0"/>
      <c r="BM3752" s="0"/>
      <c r="BN3752" s="0"/>
      <c r="BO3752" s="0"/>
      <c r="BP3752" s="0"/>
      <c r="BQ3752" s="0"/>
      <c r="BR3752" s="0"/>
      <c r="BS3752" s="0"/>
      <c r="BT3752" s="0"/>
      <c r="BU3752" s="0"/>
      <c r="BV3752" s="0"/>
      <c r="BW3752" s="0"/>
      <c r="BX3752" s="0"/>
      <c r="BY3752" s="0"/>
      <c r="BZ3752" s="0"/>
      <c r="CA3752" s="0"/>
      <c r="CB3752" s="0"/>
      <c r="CC3752" s="0"/>
      <c r="CD3752" s="0"/>
      <c r="CE3752" s="0"/>
      <c r="CF3752" s="0"/>
      <c r="CG3752" s="0"/>
      <c r="CH3752" s="0"/>
      <c r="CI3752" s="0"/>
      <c r="CJ3752" s="0"/>
      <c r="CK3752" s="0"/>
      <c r="CL3752" s="0"/>
      <c r="CM3752" s="0"/>
      <c r="CN3752" s="0"/>
      <c r="CO3752" s="0"/>
      <c r="CP3752" s="0"/>
      <c r="CQ3752" s="0"/>
      <c r="CR3752" s="0"/>
      <c r="CS3752" s="0"/>
      <c r="CT3752" s="0"/>
      <c r="CU3752" s="0"/>
      <c r="CV3752" s="0"/>
      <c r="CW3752" s="0"/>
      <c r="CX3752" s="0"/>
      <c r="CY3752" s="0"/>
      <c r="CZ3752" s="0"/>
      <c r="DA3752" s="0"/>
      <c r="DB3752" s="0"/>
      <c r="DC3752" s="0"/>
      <c r="DD3752" s="0"/>
      <c r="DE3752" s="0"/>
      <c r="DF3752" s="0"/>
      <c r="DG3752" s="0"/>
      <c r="DH3752" s="0"/>
      <c r="DI3752" s="0"/>
      <c r="DJ3752" s="0"/>
      <c r="DK3752" s="0"/>
      <c r="DL3752" s="0"/>
      <c r="DM3752" s="0"/>
      <c r="DN3752" s="0"/>
      <c r="DO3752" s="0"/>
      <c r="DP3752" s="0"/>
      <c r="DQ3752" s="0"/>
      <c r="DR3752" s="0"/>
      <c r="DS3752" s="0"/>
      <c r="DT3752" s="0"/>
      <c r="DU3752" s="0"/>
      <c r="DV3752" s="0"/>
      <c r="DW3752" s="0"/>
      <c r="DX3752" s="0"/>
      <c r="DY3752" s="0"/>
      <c r="DZ3752" s="0"/>
      <c r="EA3752" s="0"/>
      <c r="EB3752" s="0"/>
      <c r="EC3752" s="0"/>
      <c r="ED3752" s="0"/>
      <c r="EE3752" s="0"/>
      <c r="EF3752" s="0"/>
      <c r="EG3752" s="0"/>
      <c r="EH3752" s="0"/>
      <c r="EI3752" s="0"/>
      <c r="EJ3752" s="0"/>
      <c r="EK3752" s="0"/>
      <c r="EL3752" s="0"/>
      <c r="EM3752" s="0"/>
      <c r="EN3752" s="0"/>
      <c r="EO3752" s="0"/>
      <c r="EP3752" s="0"/>
      <c r="EQ3752" s="0"/>
      <c r="ER3752" s="0"/>
      <c r="ES3752" s="0"/>
      <c r="ET3752" s="0"/>
      <c r="EU3752" s="0"/>
      <c r="EV3752" s="0"/>
      <c r="EW3752" s="0"/>
      <c r="EX3752" s="0"/>
      <c r="EY3752" s="0"/>
      <c r="EZ3752" s="0"/>
      <c r="FA3752" s="0"/>
      <c r="FB3752" s="0"/>
      <c r="FC3752" s="0"/>
      <c r="FD3752" s="0"/>
      <c r="FE3752" s="0"/>
      <c r="FF3752" s="0"/>
      <c r="FG3752" s="0"/>
      <c r="FH3752" s="0"/>
      <c r="FI3752" s="0"/>
      <c r="FJ3752" s="0"/>
      <c r="FK3752" s="0"/>
      <c r="FL3752" s="0"/>
      <c r="FM3752" s="0"/>
      <c r="FN3752" s="0"/>
      <c r="FO3752" s="0"/>
      <c r="FP3752" s="0"/>
      <c r="FQ3752" s="0"/>
      <c r="FR3752" s="0"/>
      <c r="FS3752" s="0"/>
      <c r="FT3752" s="0"/>
      <c r="FU3752" s="0"/>
      <c r="FV3752" s="0"/>
      <c r="FW3752" s="0"/>
      <c r="FX3752" s="0"/>
      <c r="FY3752" s="0"/>
      <c r="FZ3752" s="0"/>
      <c r="GA3752" s="0"/>
      <c r="GB3752" s="0"/>
      <c r="GC3752" s="0"/>
      <c r="GD3752" s="0"/>
      <c r="GE3752" s="0"/>
      <c r="GF3752" s="0"/>
      <c r="GG3752" s="0"/>
      <c r="GH3752" s="0"/>
      <c r="GI3752" s="0"/>
      <c r="GJ3752" s="0"/>
      <c r="GK3752" s="0"/>
      <c r="GL3752" s="0"/>
      <c r="GM3752" s="0"/>
      <c r="GN3752" s="0"/>
      <c r="GO3752" s="0"/>
      <c r="GP3752" s="0"/>
      <c r="GQ3752" s="0"/>
      <c r="GR3752" s="0"/>
      <c r="GS3752" s="0"/>
      <c r="GT3752" s="0"/>
      <c r="GU3752" s="0"/>
      <c r="GV3752" s="0"/>
      <c r="GW3752" s="0"/>
      <c r="GX3752" s="0"/>
      <c r="GY3752" s="0"/>
      <c r="GZ3752" s="0"/>
      <c r="HA3752" s="0"/>
      <c r="HB3752" s="0"/>
      <c r="HC3752" s="0"/>
      <c r="HD3752" s="0"/>
      <c r="HE3752" s="0"/>
      <c r="HF3752" s="0"/>
      <c r="HG3752" s="0"/>
      <c r="HH3752" s="0"/>
      <c r="HI3752" s="0"/>
      <c r="HJ3752" s="0"/>
      <c r="HK3752" s="0"/>
      <c r="HL3752" s="0"/>
      <c r="HM3752" s="0"/>
      <c r="HN3752" s="0"/>
      <c r="HO3752" s="0"/>
      <c r="HP3752" s="0"/>
      <c r="HQ3752" s="0"/>
      <c r="HR3752" s="0"/>
      <c r="HS3752" s="0"/>
      <c r="HT3752" s="0"/>
      <c r="HU3752" s="0"/>
      <c r="HV3752" s="0"/>
      <c r="HW3752" s="0"/>
      <c r="HX3752" s="0"/>
      <c r="HY3752" s="0"/>
      <c r="HZ3752" s="0"/>
      <c r="IA3752" s="0"/>
      <c r="IB3752" s="0"/>
      <c r="IC3752" s="0"/>
      <c r="ID3752" s="0"/>
      <c r="IE3752" s="0"/>
      <c r="IF3752" s="0"/>
      <c r="IG3752" s="0"/>
      <c r="IH3752" s="0"/>
      <c r="II3752" s="0"/>
      <c r="IJ3752" s="0"/>
      <c r="IK3752" s="0"/>
      <c r="IL3752" s="0"/>
      <c r="IM3752" s="0"/>
      <c r="IN3752" s="0"/>
      <c r="IO3752" s="0"/>
      <c r="IP3752" s="0"/>
      <c r="IQ3752" s="0"/>
      <c r="IR3752" s="0"/>
      <c r="IS3752" s="0"/>
      <c r="IT3752" s="0"/>
      <c r="IU3752" s="0"/>
      <c r="IV3752" s="0"/>
      <c r="IW3752" s="0"/>
      <c r="IX3752" s="0"/>
      <c r="IY3752" s="0"/>
      <c r="IZ3752" s="0"/>
      <c r="AMH3752" s="13"/>
    </row>
    <row r="3753" customFormat="false" ht="13.8" hidden="false" customHeight="false" outlineLevel="0" collapsed="false">
      <c r="A3753" s="16" t="n">
        <v>40801080</v>
      </c>
      <c r="B3753" s="17" t="s">
        <v>3783</v>
      </c>
      <c r="C3753" s="18"/>
      <c r="D3753" s="18"/>
      <c r="E3753" s="16" t="s">
        <v>54</v>
      </c>
      <c r="F3753" s="19" t="n">
        <f aca="false">IF(C3753="",VLOOKUP(E3753,'PORTE E UCO'!$A$5:$D$46,4,0),VLOOKUP(E3753,'PORTE E UCO'!$A$5:$D$46,4,0)*C3753)</f>
        <v>35.31295</v>
      </c>
      <c r="G3753" s="20" t="n">
        <v>1.34</v>
      </c>
      <c r="H3753" s="21" t="n">
        <f aca="false">G3753*$R$2</f>
        <v>26.36266688</v>
      </c>
      <c r="I3753" s="16" t="n">
        <v>0</v>
      </c>
      <c r="J3753" s="22" t="str">
        <f aca="false">IF(I3753&gt;=1,F3753*$J$2,"")</f>
        <v/>
      </c>
      <c r="K3753" s="22" t="str">
        <f aca="false">IF(I3753&gt;=2,F3753*$K$2,"")</f>
        <v/>
      </c>
      <c r="L3753" s="22" t="str">
        <f aca="false">IF(I3753&gt;=3,F3753*$L$2,"")</f>
        <v/>
      </c>
      <c r="M3753" s="22" t="str">
        <f aca="false">IF(I3753&gt;=4,F3753*$M$2,"")</f>
        <v/>
      </c>
      <c r="N3753" s="16" t="n">
        <v>0</v>
      </c>
      <c r="O3753" s="16" t="n">
        <v>3</v>
      </c>
      <c r="P3753" s="23" t="n">
        <v>0.1296</v>
      </c>
      <c r="Q3753" s="64" t="n">
        <f aca="false">P3753*($Q$2)</f>
        <v>3.501792</v>
      </c>
      <c r="R3753" s="38"/>
      <c r="S3753" s="25" t="n">
        <f aca="false">SUM(F3753,H3753,J3753,K3753,L3753,M3753)</f>
        <v>61.67561688</v>
      </c>
      <c r="T3753" s="25" t="n">
        <f aca="false">SUM(F3753,H3753,J3753,K3753,L3753,M3753,Q3753)</f>
        <v>65.17740888</v>
      </c>
      <c r="U3753" s="0"/>
      <c r="V3753" s="0"/>
      <c r="W3753" s="0"/>
      <c r="X3753" s="0"/>
      <c r="Y3753" s="0"/>
      <c r="Z3753" s="0"/>
      <c r="AA3753" s="0"/>
      <c r="AB3753" s="0"/>
      <c r="AC3753" s="0"/>
      <c r="AD3753" s="0"/>
      <c r="AE3753" s="0"/>
      <c r="AF3753" s="0"/>
      <c r="AG3753" s="0"/>
      <c r="AH3753" s="0"/>
      <c r="AI3753" s="0"/>
      <c r="AJ3753" s="0"/>
      <c r="AK3753" s="0"/>
      <c r="AL3753" s="0"/>
      <c r="AM3753" s="0"/>
      <c r="AN3753" s="0"/>
      <c r="AO3753" s="0"/>
      <c r="AP3753" s="0"/>
      <c r="AQ3753" s="0"/>
      <c r="AR3753" s="0"/>
      <c r="AS3753" s="0"/>
      <c r="AT3753" s="0"/>
      <c r="AU3753" s="0"/>
      <c r="AV3753" s="0"/>
      <c r="AW3753" s="0"/>
      <c r="AX3753" s="0"/>
      <c r="AY3753" s="0"/>
      <c r="AZ3753" s="0"/>
      <c r="BA3753" s="0"/>
      <c r="BB3753" s="0"/>
      <c r="BC3753" s="0"/>
      <c r="BD3753" s="0"/>
      <c r="BE3753" s="0"/>
      <c r="BF3753" s="0"/>
      <c r="BG3753" s="0"/>
      <c r="BH3753" s="0"/>
      <c r="BI3753" s="0"/>
      <c r="BJ3753" s="0"/>
      <c r="BK3753" s="0"/>
      <c r="BL3753" s="0"/>
      <c r="BM3753" s="0"/>
      <c r="BN3753" s="0"/>
      <c r="BO3753" s="0"/>
      <c r="BP3753" s="0"/>
      <c r="BQ3753" s="0"/>
      <c r="BR3753" s="0"/>
      <c r="BS3753" s="0"/>
      <c r="BT3753" s="0"/>
      <c r="BU3753" s="0"/>
      <c r="BV3753" s="0"/>
      <c r="BW3753" s="0"/>
      <c r="BX3753" s="0"/>
      <c r="BY3753" s="0"/>
      <c r="BZ3753" s="0"/>
      <c r="CA3753" s="0"/>
      <c r="CB3753" s="0"/>
      <c r="CC3753" s="0"/>
      <c r="CD3753" s="0"/>
      <c r="CE3753" s="0"/>
      <c r="CF3753" s="0"/>
      <c r="CG3753" s="0"/>
      <c r="CH3753" s="0"/>
      <c r="CI3753" s="0"/>
      <c r="CJ3753" s="0"/>
      <c r="CK3753" s="0"/>
      <c r="CL3753" s="0"/>
      <c r="CM3753" s="0"/>
      <c r="CN3753" s="0"/>
      <c r="CO3753" s="0"/>
      <c r="CP3753" s="0"/>
      <c r="CQ3753" s="0"/>
      <c r="CR3753" s="0"/>
      <c r="CS3753" s="0"/>
      <c r="CT3753" s="0"/>
      <c r="CU3753" s="0"/>
      <c r="CV3753" s="0"/>
      <c r="CW3753" s="0"/>
      <c r="CX3753" s="0"/>
      <c r="CY3753" s="0"/>
      <c r="CZ3753" s="0"/>
      <c r="DA3753" s="0"/>
      <c r="DB3753" s="0"/>
      <c r="DC3753" s="0"/>
      <c r="DD3753" s="0"/>
      <c r="DE3753" s="0"/>
      <c r="DF3753" s="0"/>
      <c r="DG3753" s="0"/>
      <c r="DH3753" s="0"/>
      <c r="DI3753" s="0"/>
      <c r="DJ3753" s="0"/>
      <c r="DK3753" s="0"/>
      <c r="DL3753" s="0"/>
      <c r="DM3753" s="0"/>
      <c r="DN3753" s="0"/>
      <c r="DO3753" s="0"/>
      <c r="DP3753" s="0"/>
      <c r="DQ3753" s="0"/>
      <c r="DR3753" s="0"/>
      <c r="DS3753" s="0"/>
      <c r="DT3753" s="0"/>
      <c r="DU3753" s="0"/>
      <c r="DV3753" s="0"/>
      <c r="DW3753" s="0"/>
      <c r="DX3753" s="0"/>
      <c r="DY3753" s="0"/>
      <c r="DZ3753" s="0"/>
      <c r="EA3753" s="0"/>
      <c r="EB3753" s="0"/>
      <c r="EC3753" s="0"/>
      <c r="ED3753" s="0"/>
      <c r="EE3753" s="0"/>
      <c r="EF3753" s="0"/>
      <c r="EG3753" s="0"/>
      <c r="EH3753" s="0"/>
      <c r="EI3753" s="0"/>
      <c r="EJ3753" s="0"/>
      <c r="EK3753" s="0"/>
      <c r="EL3753" s="0"/>
      <c r="EM3753" s="0"/>
      <c r="EN3753" s="0"/>
      <c r="EO3753" s="0"/>
      <c r="EP3753" s="0"/>
      <c r="EQ3753" s="0"/>
      <c r="ER3753" s="0"/>
      <c r="ES3753" s="0"/>
      <c r="ET3753" s="0"/>
      <c r="EU3753" s="0"/>
      <c r="EV3753" s="0"/>
      <c r="EW3753" s="0"/>
      <c r="EX3753" s="0"/>
      <c r="EY3753" s="0"/>
      <c r="EZ3753" s="0"/>
      <c r="FA3753" s="0"/>
      <c r="FB3753" s="0"/>
      <c r="FC3753" s="0"/>
      <c r="FD3753" s="0"/>
      <c r="FE3753" s="0"/>
      <c r="FF3753" s="0"/>
      <c r="FG3753" s="0"/>
      <c r="FH3753" s="0"/>
      <c r="FI3753" s="0"/>
      <c r="FJ3753" s="0"/>
      <c r="FK3753" s="0"/>
      <c r="FL3753" s="0"/>
      <c r="FM3753" s="0"/>
      <c r="FN3753" s="0"/>
      <c r="FO3753" s="0"/>
      <c r="FP3753" s="0"/>
      <c r="FQ3753" s="0"/>
      <c r="FR3753" s="0"/>
      <c r="FS3753" s="0"/>
      <c r="FT3753" s="0"/>
      <c r="FU3753" s="0"/>
      <c r="FV3753" s="0"/>
      <c r="FW3753" s="0"/>
      <c r="FX3753" s="0"/>
      <c r="FY3753" s="0"/>
      <c r="FZ3753" s="0"/>
      <c r="GA3753" s="0"/>
      <c r="GB3753" s="0"/>
      <c r="GC3753" s="0"/>
      <c r="GD3753" s="0"/>
      <c r="GE3753" s="0"/>
      <c r="GF3753" s="0"/>
      <c r="GG3753" s="0"/>
      <c r="GH3753" s="0"/>
      <c r="GI3753" s="0"/>
      <c r="GJ3753" s="0"/>
      <c r="GK3753" s="0"/>
      <c r="GL3753" s="0"/>
      <c r="GM3753" s="0"/>
      <c r="GN3753" s="0"/>
      <c r="GO3753" s="0"/>
      <c r="GP3753" s="0"/>
      <c r="GQ3753" s="0"/>
      <c r="GR3753" s="0"/>
      <c r="GS3753" s="0"/>
      <c r="GT3753" s="0"/>
      <c r="GU3753" s="0"/>
      <c r="GV3753" s="0"/>
      <c r="GW3753" s="0"/>
      <c r="GX3753" s="0"/>
      <c r="GY3753" s="0"/>
      <c r="GZ3753" s="0"/>
      <c r="HA3753" s="0"/>
      <c r="HB3753" s="0"/>
      <c r="HC3753" s="0"/>
      <c r="HD3753" s="0"/>
      <c r="HE3753" s="0"/>
      <c r="HF3753" s="0"/>
      <c r="HG3753" s="0"/>
      <c r="HH3753" s="0"/>
      <c r="HI3753" s="0"/>
      <c r="HJ3753" s="0"/>
      <c r="HK3753" s="0"/>
      <c r="HL3753" s="0"/>
      <c r="HM3753" s="0"/>
      <c r="HN3753" s="0"/>
      <c r="HO3753" s="0"/>
      <c r="HP3753" s="0"/>
      <c r="HQ3753" s="0"/>
      <c r="HR3753" s="0"/>
      <c r="HS3753" s="0"/>
      <c r="HT3753" s="0"/>
      <c r="HU3753" s="0"/>
      <c r="HV3753" s="0"/>
      <c r="HW3753" s="0"/>
      <c r="HX3753" s="0"/>
      <c r="HY3753" s="0"/>
      <c r="HZ3753" s="0"/>
      <c r="IA3753" s="0"/>
      <c r="IB3753" s="0"/>
      <c r="IC3753" s="0"/>
      <c r="ID3753" s="0"/>
      <c r="IE3753" s="0"/>
      <c r="IF3753" s="0"/>
      <c r="IG3753" s="0"/>
      <c r="IH3753" s="0"/>
      <c r="II3753" s="0"/>
      <c r="IJ3753" s="0"/>
      <c r="IK3753" s="0"/>
      <c r="IL3753" s="0"/>
      <c r="IM3753" s="0"/>
      <c r="IN3753" s="0"/>
      <c r="IO3753" s="0"/>
      <c r="IP3753" s="0"/>
      <c r="IQ3753" s="0"/>
      <c r="IR3753" s="0"/>
      <c r="IS3753" s="0"/>
      <c r="IT3753" s="0"/>
      <c r="IU3753" s="0"/>
      <c r="IV3753" s="0"/>
      <c r="IW3753" s="0"/>
      <c r="IX3753" s="0"/>
      <c r="IY3753" s="0"/>
      <c r="IZ3753" s="0"/>
      <c r="AMH3753" s="13"/>
    </row>
    <row r="3754" customFormat="false" ht="13.8" hidden="false" customHeight="false" outlineLevel="0" collapsed="false">
      <c r="A3754" s="27" t="n">
        <v>40801055</v>
      </c>
      <c r="B3754" s="28" t="s">
        <v>3784</v>
      </c>
      <c r="C3754" s="29"/>
      <c r="D3754" s="29"/>
      <c r="E3754" s="27" t="s">
        <v>54</v>
      </c>
      <c r="F3754" s="19" t="n">
        <f aca="false">IF(C3754="",VLOOKUP(E3754,'PORTE E UCO'!$A$5:$D$46,4,0),VLOOKUP(E3754,'PORTE E UCO'!$A$5:$D$46,4,0)*C3754)</f>
        <v>35.31295</v>
      </c>
      <c r="G3754" s="30" t="n">
        <v>1.58</v>
      </c>
      <c r="H3754" s="21" t="n">
        <f aca="false">G3754*$R$2</f>
        <v>31.08433856</v>
      </c>
      <c r="I3754" s="27" t="n">
        <v>0</v>
      </c>
      <c r="J3754" s="22" t="str">
        <f aca="false">IF(I3754&gt;=1,F3754*$J$2,"")</f>
        <v/>
      </c>
      <c r="K3754" s="22" t="str">
        <f aca="false">IF(I3754&gt;=2,F3754*$K$2,"")</f>
        <v/>
      </c>
      <c r="L3754" s="22" t="str">
        <f aca="false">IF(I3754&gt;=3,F3754*$L$2,"")</f>
        <v/>
      </c>
      <c r="M3754" s="22" t="str">
        <f aca="false">IF(I3754&gt;=4,F3754*$M$2,"")</f>
        <v/>
      </c>
      <c r="N3754" s="27" t="n">
        <v>0</v>
      </c>
      <c r="O3754" s="27" t="n">
        <v>4</v>
      </c>
      <c r="P3754" s="31" t="n">
        <v>0.1728</v>
      </c>
      <c r="Q3754" s="64" t="n">
        <f aca="false">P3754*($Q$2)</f>
        <v>4.669056</v>
      </c>
      <c r="R3754" s="38"/>
      <c r="S3754" s="25" t="n">
        <f aca="false">SUM(F3754,H3754,J3754,K3754,L3754,M3754)</f>
        <v>66.39728856</v>
      </c>
      <c r="T3754" s="25" t="n">
        <f aca="false">SUM(F3754,H3754,J3754,K3754,L3754,M3754,Q3754)</f>
        <v>71.06634456</v>
      </c>
      <c r="U3754" s="0"/>
      <c r="V3754" s="0"/>
      <c r="W3754" s="0"/>
      <c r="X3754" s="0"/>
      <c r="Y3754" s="0"/>
      <c r="Z3754" s="0"/>
      <c r="AA3754" s="0"/>
      <c r="AB3754" s="0"/>
      <c r="AC3754" s="0"/>
      <c r="AD3754" s="0"/>
      <c r="AE3754" s="0"/>
      <c r="AF3754" s="0"/>
      <c r="AG3754" s="0"/>
      <c r="AH3754" s="0"/>
      <c r="AI3754" s="0"/>
      <c r="AJ3754" s="0"/>
      <c r="AK3754" s="0"/>
      <c r="AL3754" s="0"/>
      <c r="AM3754" s="0"/>
      <c r="AN3754" s="0"/>
      <c r="AO3754" s="0"/>
      <c r="AP3754" s="0"/>
      <c r="AQ3754" s="0"/>
      <c r="AR3754" s="0"/>
      <c r="AS3754" s="0"/>
      <c r="AT3754" s="0"/>
      <c r="AU3754" s="0"/>
      <c r="AV3754" s="0"/>
      <c r="AW3754" s="0"/>
      <c r="AX3754" s="0"/>
      <c r="AY3754" s="0"/>
      <c r="AZ3754" s="0"/>
      <c r="BA3754" s="0"/>
      <c r="BB3754" s="0"/>
      <c r="BC3754" s="0"/>
      <c r="BD3754" s="0"/>
      <c r="BE3754" s="0"/>
      <c r="BF3754" s="0"/>
      <c r="BG3754" s="0"/>
      <c r="BH3754" s="0"/>
      <c r="BI3754" s="0"/>
      <c r="BJ3754" s="0"/>
      <c r="BK3754" s="0"/>
      <c r="BL3754" s="0"/>
      <c r="BM3754" s="0"/>
      <c r="BN3754" s="0"/>
      <c r="BO3754" s="0"/>
      <c r="BP3754" s="0"/>
      <c r="BQ3754" s="0"/>
      <c r="BR3754" s="0"/>
      <c r="BS3754" s="0"/>
      <c r="BT3754" s="0"/>
      <c r="BU3754" s="0"/>
      <c r="BV3754" s="0"/>
      <c r="BW3754" s="0"/>
      <c r="BX3754" s="0"/>
      <c r="BY3754" s="0"/>
      <c r="BZ3754" s="0"/>
      <c r="CA3754" s="0"/>
      <c r="CB3754" s="0"/>
      <c r="CC3754" s="0"/>
      <c r="CD3754" s="0"/>
      <c r="CE3754" s="0"/>
      <c r="CF3754" s="0"/>
      <c r="CG3754" s="0"/>
      <c r="CH3754" s="0"/>
      <c r="CI3754" s="0"/>
      <c r="CJ3754" s="0"/>
      <c r="CK3754" s="0"/>
      <c r="CL3754" s="0"/>
      <c r="CM3754" s="0"/>
      <c r="CN3754" s="0"/>
      <c r="CO3754" s="0"/>
      <c r="CP3754" s="0"/>
      <c r="CQ3754" s="0"/>
      <c r="CR3754" s="0"/>
      <c r="CS3754" s="0"/>
      <c r="CT3754" s="0"/>
      <c r="CU3754" s="0"/>
      <c r="CV3754" s="0"/>
      <c r="CW3754" s="0"/>
      <c r="CX3754" s="0"/>
      <c r="CY3754" s="0"/>
      <c r="CZ3754" s="0"/>
      <c r="DA3754" s="0"/>
      <c r="DB3754" s="0"/>
      <c r="DC3754" s="0"/>
      <c r="DD3754" s="0"/>
      <c r="DE3754" s="0"/>
      <c r="DF3754" s="0"/>
      <c r="DG3754" s="0"/>
      <c r="DH3754" s="0"/>
      <c r="DI3754" s="0"/>
      <c r="DJ3754" s="0"/>
      <c r="DK3754" s="0"/>
      <c r="DL3754" s="0"/>
      <c r="DM3754" s="0"/>
      <c r="DN3754" s="0"/>
      <c r="DO3754" s="0"/>
      <c r="DP3754" s="0"/>
      <c r="DQ3754" s="0"/>
      <c r="DR3754" s="0"/>
      <c r="DS3754" s="0"/>
      <c r="DT3754" s="0"/>
      <c r="DU3754" s="0"/>
      <c r="DV3754" s="0"/>
      <c r="DW3754" s="0"/>
      <c r="DX3754" s="0"/>
      <c r="DY3754" s="0"/>
      <c r="DZ3754" s="0"/>
      <c r="EA3754" s="0"/>
      <c r="EB3754" s="0"/>
      <c r="EC3754" s="0"/>
      <c r="ED3754" s="0"/>
      <c r="EE3754" s="0"/>
      <c r="EF3754" s="0"/>
      <c r="EG3754" s="0"/>
      <c r="EH3754" s="0"/>
      <c r="EI3754" s="0"/>
      <c r="EJ3754" s="0"/>
      <c r="EK3754" s="0"/>
      <c r="EL3754" s="0"/>
      <c r="EM3754" s="0"/>
      <c r="EN3754" s="0"/>
      <c r="EO3754" s="0"/>
      <c r="EP3754" s="0"/>
      <c r="EQ3754" s="0"/>
      <c r="ER3754" s="0"/>
      <c r="ES3754" s="0"/>
      <c r="ET3754" s="0"/>
      <c r="EU3754" s="0"/>
      <c r="EV3754" s="0"/>
      <c r="EW3754" s="0"/>
      <c r="EX3754" s="0"/>
      <c r="EY3754" s="0"/>
      <c r="EZ3754" s="0"/>
      <c r="FA3754" s="0"/>
      <c r="FB3754" s="0"/>
      <c r="FC3754" s="0"/>
      <c r="FD3754" s="0"/>
      <c r="FE3754" s="0"/>
      <c r="FF3754" s="0"/>
      <c r="FG3754" s="0"/>
      <c r="FH3754" s="0"/>
      <c r="FI3754" s="0"/>
      <c r="FJ3754" s="0"/>
      <c r="FK3754" s="0"/>
      <c r="FL3754" s="0"/>
      <c r="FM3754" s="0"/>
      <c r="FN3754" s="0"/>
      <c r="FO3754" s="0"/>
      <c r="FP3754" s="0"/>
      <c r="FQ3754" s="0"/>
      <c r="FR3754" s="0"/>
      <c r="FS3754" s="0"/>
      <c r="FT3754" s="0"/>
      <c r="FU3754" s="0"/>
      <c r="FV3754" s="0"/>
      <c r="FW3754" s="0"/>
      <c r="FX3754" s="0"/>
      <c r="FY3754" s="0"/>
      <c r="FZ3754" s="0"/>
      <c r="GA3754" s="0"/>
      <c r="GB3754" s="0"/>
      <c r="GC3754" s="0"/>
      <c r="GD3754" s="0"/>
      <c r="GE3754" s="0"/>
      <c r="GF3754" s="0"/>
      <c r="GG3754" s="0"/>
      <c r="GH3754" s="0"/>
      <c r="GI3754" s="0"/>
      <c r="GJ3754" s="0"/>
      <c r="GK3754" s="0"/>
      <c r="GL3754" s="0"/>
      <c r="GM3754" s="0"/>
      <c r="GN3754" s="0"/>
      <c r="GO3754" s="0"/>
      <c r="GP3754" s="0"/>
      <c r="GQ3754" s="0"/>
      <c r="GR3754" s="0"/>
      <c r="GS3754" s="0"/>
      <c r="GT3754" s="0"/>
      <c r="GU3754" s="0"/>
      <c r="GV3754" s="0"/>
      <c r="GW3754" s="0"/>
      <c r="GX3754" s="0"/>
      <c r="GY3754" s="0"/>
      <c r="GZ3754" s="0"/>
      <c r="HA3754" s="0"/>
      <c r="HB3754" s="0"/>
      <c r="HC3754" s="0"/>
      <c r="HD3754" s="0"/>
      <c r="HE3754" s="0"/>
      <c r="HF3754" s="0"/>
      <c r="HG3754" s="0"/>
      <c r="HH3754" s="0"/>
      <c r="HI3754" s="0"/>
      <c r="HJ3754" s="0"/>
      <c r="HK3754" s="0"/>
      <c r="HL3754" s="0"/>
      <c r="HM3754" s="0"/>
      <c r="HN3754" s="0"/>
      <c r="HO3754" s="0"/>
      <c r="HP3754" s="0"/>
      <c r="HQ3754" s="0"/>
      <c r="HR3754" s="0"/>
      <c r="HS3754" s="0"/>
      <c r="HT3754" s="0"/>
      <c r="HU3754" s="0"/>
      <c r="HV3754" s="0"/>
      <c r="HW3754" s="0"/>
      <c r="HX3754" s="0"/>
      <c r="HY3754" s="0"/>
      <c r="HZ3754" s="0"/>
      <c r="IA3754" s="0"/>
      <c r="IB3754" s="0"/>
      <c r="IC3754" s="0"/>
      <c r="ID3754" s="0"/>
      <c r="IE3754" s="0"/>
      <c r="IF3754" s="0"/>
      <c r="IG3754" s="0"/>
      <c r="IH3754" s="0"/>
      <c r="II3754" s="0"/>
      <c r="IJ3754" s="0"/>
      <c r="IK3754" s="0"/>
      <c r="IL3754" s="0"/>
      <c r="IM3754" s="0"/>
      <c r="IN3754" s="0"/>
      <c r="IO3754" s="0"/>
      <c r="IP3754" s="0"/>
      <c r="IQ3754" s="0"/>
      <c r="IR3754" s="0"/>
      <c r="IS3754" s="0"/>
      <c r="IT3754" s="0"/>
      <c r="IU3754" s="0"/>
      <c r="IV3754" s="0"/>
      <c r="IW3754" s="0"/>
      <c r="IX3754" s="0"/>
      <c r="IY3754" s="0"/>
      <c r="IZ3754" s="0"/>
      <c r="AMH3754" s="13"/>
    </row>
    <row r="3755" customFormat="false" ht="13.8" hidden="false" customHeight="false" outlineLevel="0" collapsed="false">
      <c r="A3755" s="16" t="n">
        <v>40801047</v>
      </c>
      <c r="B3755" s="17" t="s">
        <v>3785</v>
      </c>
      <c r="C3755" s="18"/>
      <c r="D3755" s="18"/>
      <c r="E3755" s="16" t="s">
        <v>39</v>
      </c>
      <c r="F3755" s="19" t="n">
        <f aca="false">IF(C3755="",VLOOKUP(E3755,'PORTE E UCO'!$A$5:$D$46,4,0),VLOOKUP(E3755,'PORTE E UCO'!$A$5:$D$46,4,0)*C3755)</f>
        <v>52.984668</v>
      </c>
      <c r="G3755" s="20" t="n">
        <v>1.79</v>
      </c>
      <c r="H3755" s="21" t="n">
        <f aca="false">G3755*$R$2</f>
        <v>35.21580128</v>
      </c>
      <c r="I3755" s="16" t="n">
        <v>0</v>
      </c>
      <c r="J3755" s="22" t="str">
        <f aca="false">IF(I3755&gt;=1,F3755*$J$2,"")</f>
        <v/>
      </c>
      <c r="K3755" s="22" t="str">
        <f aca="false">IF(I3755&gt;=2,F3755*$K$2,"")</f>
        <v/>
      </c>
      <c r="L3755" s="22" t="str">
        <f aca="false">IF(I3755&gt;=3,F3755*$L$2,"")</f>
        <v/>
      </c>
      <c r="M3755" s="22" t="str">
        <f aca="false">IF(I3755&gt;=4,F3755*$M$2,"")</f>
        <v/>
      </c>
      <c r="N3755" s="16" t="n">
        <v>0</v>
      </c>
      <c r="O3755" s="16" t="n">
        <v>8</v>
      </c>
      <c r="P3755" s="23" t="n">
        <v>0.2592</v>
      </c>
      <c r="Q3755" s="64" t="n">
        <f aca="false">P3755*($Q$2)</f>
        <v>7.003584</v>
      </c>
      <c r="R3755" s="38"/>
      <c r="S3755" s="25" t="n">
        <f aca="false">SUM(F3755,H3755,J3755,K3755,L3755,M3755)</f>
        <v>88.20046928</v>
      </c>
      <c r="T3755" s="25" t="n">
        <f aca="false">SUM(F3755,H3755,J3755,K3755,L3755,M3755,Q3755)</f>
        <v>95.20405328</v>
      </c>
      <c r="U3755" s="0"/>
      <c r="V3755" s="0"/>
      <c r="W3755" s="0"/>
      <c r="X3755" s="0"/>
      <c r="Y3755" s="0"/>
      <c r="Z3755" s="0"/>
      <c r="AA3755" s="0"/>
      <c r="AB3755" s="0"/>
      <c r="AC3755" s="0"/>
      <c r="AD3755" s="0"/>
      <c r="AE3755" s="0"/>
      <c r="AF3755" s="0"/>
      <c r="AG3755" s="0"/>
      <c r="AH3755" s="0"/>
      <c r="AI3755" s="0"/>
      <c r="AJ3755" s="0"/>
      <c r="AK3755" s="0"/>
      <c r="AL3755" s="0"/>
      <c r="AM3755" s="0"/>
      <c r="AN3755" s="0"/>
      <c r="AO3755" s="0"/>
      <c r="AP3755" s="0"/>
      <c r="AQ3755" s="0"/>
      <c r="AR3755" s="0"/>
      <c r="AS3755" s="0"/>
      <c r="AT3755" s="0"/>
      <c r="AU3755" s="0"/>
      <c r="AV3755" s="0"/>
      <c r="AW3755" s="0"/>
      <c r="AX3755" s="0"/>
      <c r="AY3755" s="0"/>
      <c r="AZ3755" s="0"/>
      <c r="BA3755" s="0"/>
      <c r="BB3755" s="0"/>
      <c r="BC3755" s="0"/>
      <c r="BD3755" s="0"/>
      <c r="BE3755" s="0"/>
      <c r="BF3755" s="0"/>
      <c r="BG3755" s="0"/>
      <c r="BH3755" s="0"/>
      <c r="BI3755" s="0"/>
      <c r="BJ3755" s="0"/>
      <c r="BK3755" s="0"/>
      <c r="BL3755" s="0"/>
      <c r="BM3755" s="0"/>
      <c r="BN3755" s="0"/>
      <c r="BO3755" s="0"/>
      <c r="BP3755" s="0"/>
      <c r="BQ3755" s="0"/>
      <c r="BR3755" s="0"/>
      <c r="BS3755" s="0"/>
      <c r="BT3755" s="0"/>
      <c r="BU3755" s="0"/>
      <c r="BV3755" s="0"/>
      <c r="BW3755" s="0"/>
      <c r="BX3755" s="0"/>
      <c r="BY3755" s="0"/>
      <c r="BZ3755" s="0"/>
      <c r="CA3755" s="0"/>
      <c r="CB3755" s="0"/>
      <c r="CC3755" s="0"/>
      <c r="CD3755" s="0"/>
      <c r="CE3755" s="0"/>
      <c r="CF3755" s="0"/>
      <c r="CG3755" s="0"/>
      <c r="CH3755" s="0"/>
      <c r="CI3755" s="0"/>
      <c r="CJ3755" s="0"/>
      <c r="CK3755" s="0"/>
      <c r="CL3755" s="0"/>
      <c r="CM3755" s="0"/>
      <c r="CN3755" s="0"/>
      <c r="CO3755" s="0"/>
      <c r="CP3755" s="0"/>
      <c r="CQ3755" s="0"/>
      <c r="CR3755" s="0"/>
      <c r="CS3755" s="0"/>
      <c r="CT3755" s="0"/>
      <c r="CU3755" s="0"/>
      <c r="CV3755" s="0"/>
      <c r="CW3755" s="0"/>
      <c r="CX3755" s="0"/>
      <c r="CY3755" s="0"/>
      <c r="CZ3755" s="0"/>
      <c r="DA3755" s="0"/>
      <c r="DB3755" s="0"/>
      <c r="DC3755" s="0"/>
      <c r="DD3755" s="0"/>
      <c r="DE3755" s="0"/>
      <c r="DF3755" s="0"/>
      <c r="DG3755" s="0"/>
      <c r="DH3755" s="0"/>
      <c r="DI3755" s="0"/>
      <c r="DJ3755" s="0"/>
      <c r="DK3755" s="0"/>
      <c r="DL3755" s="0"/>
      <c r="DM3755" s="0"/>
      <c r="DN3755" s="0"/>
      <c r="DO3755" s="0"/>
      <c r="DP3755" s="0"/>
      <c r="DQ3755" s="0"/>
      <c r="DR3755" s="0"/>
      <c r="DS3755" s="0"/>
      <c r="DT3755" s="0"/>
      <c r="DU3755" s="0"/>
      <c r="DV3755" s="0"/>
      <c r="DW3755" s="0"/>
      <c r="DX3755" s="0"/>
      <c r="DY3755" s="0"/>
      <c r="DZ3755" s="0"/>
      <c r="EA3755" s="0"/>
      <c r="EB3755" s="0"/>
      <c r="EC3755" s="0"/>
      <c r="ED3755" s="0"/>
      <c r="EE3755" s="0"/>
      <c r="EF3755" s="0"/>
      <c r="EG3755" s="0"/>
      <c r="EH3755" s="0"/>
      <c r="EI3755" s="0"/>
      <c r="EJ3755" s="0"/>
      <c r="EK3755" s="0"/>
      <c r="EL3755" s="0"/>
      <c r="EM3755" s="0"/>
      <c r="EN3755" s="0"/>
      <c r="EO3755" s="0"/>
      <c r="EP3755" s="0"/>
      <c r="EQ3755" s="0"/>
      <c r="ER3755" s="0"/>
      <c r="ES3755" s="0"/>
      <c r="ET3755" s="0"/>
      <c r="EU3755" s="0"/>
      <c r="EV3755" s="0"/>
      <c r="EW3755" s="0"/>
      <c r="EX3755" s="0"/>
      <c r="EY3755" s="0"/>
      <c r="EZ3755" s="0"/>
      <c r="FA3755" s="0"/>
      <c r="FB3755" s="0"/>
      <c r="FC3755" s="0"/>
      <c r="FD3755" s="0"/>
      <c r="FE3755" s="0"/>
      <c r="FF3755" s="0"/>
      <c r="FG3755" s="0"/>
      <c r="FH3755" s="0"/>
      <c r="FI3755" s="0"/>
      <c r="FJ3755" s="0"/>
      <c r="FK3755" s="0"/>
      <c r="FL3755" s="0"/>
      <c r="FM3755" s="0"/>
      <c r="FN3755" s="0"/>
      <c r="FO3755" s="0"/>
      <c r="FP3755" s="0"/>
      <c r="FQ3755" s="0"/>
      <c r="FR3755" s="0"/>
      <c r="FS3755" s="0"/>
      <c r="FT3755" s="0"/>
      <c r="FU3755" s="0"/>
      <c r="FV3755" s="0"/>
      <c r="FW3755" s="0"/>
      <c r="FX3755" s="0"/>
      <c r="FY3755" s="0"/>
      <c r="FZ3755" s="0"/>
      <c r="GA3755" s="0"/>
      <c r="GB3755" s="0"/>
      <c r="GC3755" s="0"/>
      <c r="GD3755" s="0"/>
      <c r="GE3755" s="0"/>
      <c r="GF3755" s="0"/>
      <c r="GG3755" s="0"/>
      <c r="GH3755" s="0"/>
      <c r="GI3755" s="0"/>
      <c r="GJ3755" s="0"/>
      <c r="GK3755" s="0"/>
      <c r="GL3755" s="0"/>
      <c r="GM3755" s="0"/>
      <c r="GN3755" s="0"/>
      <c r="GO3755" s="0"/>
      <c r="GP3755" s="0"/>
      <c r="GQ3755" s="0"/>
      <c r="GR3755" s="0"/>
      <c r="GS3755" s="0"/>
      <c r="GT3755" s="0"/>
      <c r="GU3755" s="0"/>
      <c r="GV3755" s="0"/>
      <c r="GW3755" s="0"/>
      <c r="GX3755" s="0"/>
      <c r="GY3755" s="0"/>
      <c r="GZ3755" s="0"/>
      <c r="HA3755" s="0"/>
      <c r="HB3755" s="0"/>
      <c r="HC3755" s="0"/>
      <c r="HD3755" s="0"/>
      <c r="HE3755" s="0"/>
      <c r="HF3755" s="0"/>
      <c r="HG3755" s="0"/>
      <c r="HH3755" s="0"/>
      <c r="HI3755" s="0"/>
      <c r="HJ3755" s="0"/>
      <c r="HK3755" s="0"/>
      <c r="HL3755" s="0"/>
      <c r="HM3755" s="0"/>
      <c r="HN3755" s="0"/>
      <c r="HO3755" s="0"/>
      <c r="HP3755" s="0"/>
      <c r="HQ3755" s="0"/>
      <c r="HR3755" s="0"/>
      <c r="HS3755" s="0"/>
      <c r="HT3755" s="0"/>
      <c r="HU3755" s="0"/>
      <c r="HV3755" s="0"/>
      <c r="HW3755" s="0"/>
      <c r="HX3755" s="0"/>
      <c r="HY3755" s="0"/>
      <c r="HZ3755" s="0"/>
      <c r="IA3755" s="0"/>
      <c r="IB3755" s="0"/>
      <c r="IC3755" s="0"/>
      <c r="ID3755" s="0"/>
      <c r="IE3755" s="0"/>
      <c r="IF3755" s="0"/>
      <c r="IG3755" s="0"/>
      <c r="IH3755" s="0"/>
      <c r="II3755" s="0"/>
      <c r="IJ3755" s="0"/>
      <c r="IK3755" s="0"/>
      <c r="IL3755" s="0"/>
      <c r="IM3755" s="0"/>
      <c r="IN3755" s="0"/>
      <c r="IO3755" s="0"/>
      <c r="IP3755" s="0"/>
      <c r="IQ3755" s="0"/>
      <c r="IR3755" s="0"/>
      <c r="IS3755" s="0"/>
      <c r="IT3755" s="0"/>
      <c r="IU3755" s="0"/>
      <c r="IV3755" s="0"/>
      <c r="IW3755" s="0"/>
      <c r="IX3755" s="0"/>
      <c r="IY3755" s="0"/>
      <c r="IZ3755" s="0"/>
      <c r="AMH3755" s="13"/>
    </row>
    <row r="3756" customFormat="false" ht="13.8" hidden="false" customHeight="false" outlineLevel="0" collapsed="false">
      <c r="A3756" s="27" t="n">
        <v>40801098</v>
      </c>
      <c r="B3756" s="28" t="s">
        <v>3786</v>
      </c>
      <c r="C3756" s="29"/>
      <c r="D3756" s="29"/>
      <c r="E3756" s="27" t="s">
        <v>54</v>
      </c>
      <c r="F3756" s="19" t="n">
        <f aca="false">IF(C3756="",VLOOKUP(E3756,'PORTE E UCO'!$A$5:$D$46,4,0),VLOOKUP(E3756,'PORTE E UCO'!$A$5:$D$46,4,0)*C3756)</f>
        <v>35.31295</v>
      </c>
      <c r="G3756" s="30" t="n">
        <v>1.58</v>
      </c>
      <c r="H3756" s="21" t="n">
        <f aca="false">G3756*$R$2</f>
        <v>31.08433856</v>
      </c>
      <c r="I3756" s="27" t="n">
        <v>0</v>
      </c>
      <c r="J3756" s="22" t="str">
        <f aca="false">IF(I3756&gt;=1,F3756*$J$2,"")</f>
        <v/>
      </c>
      <c r="K3756" s="22" t="str">
        <f aca="false">IF(I3756&gt;=2,F3756*$K$2,"")</f>
        <v/>
      </c>
      <c r="L3756" s="22" t="str">
        <f aca="false">IF(I3756&gt;=3,F3756*$L$2,"")</f>
        <v/>
      </c>
      <c r="M3756" s="22" t="str">
        <f aca="false">IF(I3756&gt;=4,F3756*$M$2,"")</f>
        <v/>
      </c>
      <c r="N3756" s="27" t="n">
        <v>0</v>
      </c>
      <c r="O3756" s="27" t="n">
        <v>4</v>
      </c>
      <c r="P3756" s="31" t="n">
        <v>0.1728</v>
      </c>
      <c r="Q3756" s="64" t="n">
        <f aca="false">P3756*($Q$2)</f>
        <v>4.669056</v>
      </c>
      <c r="R3756" s="38"/>
      <c r="S3756" s="25" t="n">
        <f aca="false">SUM(F3756,H3756,J3756,K3756,L3756,M3756)</f>
        <v>66.39728856</v>
      </c>
      <c r="T3756" s="25" t="n">
        <f aca="false">SUM(F3756,H3756,J3756,K3756,L3756,M3756,Q3756)</f>
        <v>71.06634456</v>
      </c>
      <c r="U3756" s="0"/>
      <c r="V3756" s="0"/>
      <c r="W3756" s="0"/>
      <c r="X3756" s="0"/>
      <c r="Y3756" s="0"/>
      <c r="Z3756" s="0"/>
      <c r="AA3756" s="0"/>
      <c r="AB3756" s="0"/>
      <c r="AC3756" s="0"/>
      <c r="AD3756" s="0"/>
      <c r="AE3756" s="0"/>
      <c r="AF3756" s="0"/>
      <c r="AG3756" s="0"/>
      <c r="AH3756" s="0"/>
      <c r="AI3756" s="0"/>
      <c r="AJ3756" s="0"/>
      <c r="AK3756" s="0"/>
      <c r="AL3756" s="0"/>
      <c r="AM3756" s="0"/>
      <c r="AN3756" s="0"/>
      <c r="AO3756" s="0"/>
      <c r="AP3756" s="0"/>
      <c r="AQ3756" s="0"/>
      <c r="AR3756" s="0"/>
      <c r="AS3756" s="0"/>
      <c r="AT3756" s="0"/>
      <c r="AU3756" s="0"/>
      <c r="AV3756" s="0"/>
      <c r="AW3756" s="0"/>
      <c r="AX3756" s="0"/>
      <c r="AY3756" s="0"/>
      <c r="AZ3756" s="0"/>
      <c r="BA3756" s="0"/>
      <c r="BB3756" s="0"/>
      <c r="BC3756" s="0"/>
      <c r="BD3756" s="0"/>
      <c r="BE3756" s="0"/>
      <c r="BF3756" s="0"/>
      <c r="BG3756" s="0"/>
      <c r="BH3756" s="0"/>
      <c r="BI3756" s="0"/>
      <c r="BJ3756" s="0"/>
      <c r="BK3756" s="0"/>
      <c r="BL3756" s="0"/>
      <c r="BM3756" s="0"/>
      <c r="BN3756" s="0"/>
      <c r="BO3756" s="0"/>
      <c r="BP3756" s="0"/>
      <c r="BQ3756" s="0"/>
      <c r="BR3756" s="0"/>
      <c r="BS3756" s="0"/>
      <c r="BT3756" s="0"/>
      <c r="BU3756" s="0"/>
      <c r="BV3756" s="0"/>
      <c r="BW3756" s="0"/>
      <c r="BX3756" s="0"/>
      <c r="BY3756" s="0"/>
      <c r="BZ3756" s="0"/>
      <c r="CA3756" s="0"/>
      <c r="CB3756" s="0"/>
      <c r="CC3756" s="0"/>
      <c r="CD3756" s="0"/>
      <c r="CE3756" s="0"/>
      <c r="CF3756" s="0"/>
      <c r="CG3756" s="0"/>
      <c r="CH3756" s="0"/>
      <c r="CI3756" s="0"/>
      <c r="CJ3756" s="0"/>
      <c r="CK3756" s="0"/>
      <c r="CL3756" s="0"/>
      <c r="CM3756" s="0"/>
      <c r="CN3756" s="0"/>
      <c r="CO3756" s="0"/>
      <c r="CP3756" s="0"/>
      <c r="CQ3756" s="0"/>
      <c r="CR3756" s="0"/>
      <c r="CS3756" s="0"/>
      <c r="CT3756" s="0"/>
      <c r="CU3756" s="0"/>
      <c r="CV3756" s="0"/>
      <c r="CW3756" s="0"/>
      <c r="CX3756" s="0"/>
      <c r="CY3756" s="0"/>
      <c r="CZ3756" s="0"/>
      <c r="DA3756" s="0"/>
      <c r="DB3756" s="0"/>
      <c r="DC3756" s="0"/>
      <c r="DD3756" s="0"/>
      <c r="DE3756" s="0"/>
      <c r="DF3756" s="0"/>
      <c r="DG3756" s="0"/>
      <c r="DH3756" s="0"/>
      <c r="DI3756" s="0"/>
      <c r="DJ3756" s="0"/>
      <c r="DK3756" s="0"/>
      <c r="DL3756" s="0"/>
      <c r="DM3756" s="0"/>
      <c r="DN3756" s="0"/>
      <c r="DO3756" s="0"/>
      <c r="DP3756" s="0"/>
      <c r="DQ3756" s="0"/>
      <c r="DR3756" s="0"/>
      <c r="DS3756" s="0"/>
      <c r="DT3756" s="0"/>
      <c r="DU3756" s="0"/>
      <c r="DV3756" s="0"/>
      <c r="DW3756" s="0"/>
      <c r="DX3756" s="0"/>
      <c r="DY3756" s="0"/>
      <c r="DZ3756" s="0"/>
      <c r="EA3756" s="0"/>
      <c r="EB3756" s="0"/>
      <c r="EC3756" s="0"/>
      <c r="ED3756" s="0"/>
      <c r="EE3756" s="0"/>
      <c r="EF3756" s="0"/>
      <c r="EG3756" s="0"/>
      <c r="EH3756" s="0"/>
      <c r="EI3756" s="0"/>
      <c r="EJ3756" s="0"/>
      <c r="EK3756" s="0"/>
      <c r="EL3756" s="0"/>
      <c r="EM3756" s="0"/>
      <c r="EN3756" s="0"/>
      <c r="EO3756" s="0"/>
      <c r="EP3756" s="0"/>
      <c r="EQ3756" s="0"/>
      <c r="ER3756" s="0"/>
      <c r="ES3756" s="0"/>
      <c r="ET3756" s="0"/>
      <c r="EU3756" s="0"/>
      <c r="EV3756" s="0"/>
      <c r="EW3756" s="0"/>
      <c r="EX3756" s="0"/>
      <c r="EY3756" s="0"/>
      <c r="EZ3756" s="0"/>
      <c r="FA3756" s="0"/>
      <c r="FB3756" s="0"/>
      <c r="FC3756" s="0"/>
      <c r="FD3756" s="0"/>
      <c r="FE3756" s="0"/>
      <c r="FF3756" s="0"/>
      <c r="FG3756" s="0"/>
      <c r="FH3756" s="0"/>
      <c r="FI3756" s="0"/>
      <c r="FJ3756" s="0"/>
      <c r="FK3756" s="0"/>
      <c r="FL3756" s="0"/>
      <c r="FM3756" s="0"/>
      <c r="FN3756" s="0"/>
      <c r="FO3756" s="0"/>
      <c r="FP3756" s="0"/>
      <c r="FQ3756" s="0"/>
      <c r="FR3756" s="0"/>
      <c r="FS3756" s="0"/>
      <c r="FT3756" s="0"/>
      <c r="FU3756" s="0"/>
      <c r="FV3756" s="0"/>
      <c r="FW3756" s="0"/>
      <c r="FX3756" s="0"/>
      <c r="FY3756" s="0"/>
      <c r="FZ3756" s="0"/>
      <c r="GA3756" s="0"/>
      <c r="GB3756" s="0"/>
      <c r="GC3756" s="0"/>
      <c r="GD3756" s="0"/>
      <c r="GE3756" s="0"/>
      <c r="GF3756" s="0"/>
      <c r="GG3756" s="0"/>
      <c r="GH3756" s="0"/>
      <c r="GI3756" s="0"/>
      <c r="GJ3756" s="0"/>
      <c r="GK3756" s="0"/>
      <c r="GL3756" s="0"/>
      <c r="GM3756" s="0"/>
      <c r="GN3756" s="0"/>
      <c r="GO3756" s="0"/>
      <c r="GP3756" s="0"/>
      <c r="GQ3756" s="0"/>
      <c r="GR3756" s="0"/>
      <c r="GS3756" s="0"/>
      <c r="GT3756" s="0"/>
      <c r="GU3756" s="0"/>
      <c r="GV3756" s="0"/>
      <c r="GW3756" s="0"/>
      <c r="GX3756" s="0"/>
      <c r="GY3756" s="0"/>
      <c r="GZ3756" s="0"/>
      <c r="HA3756" s="0"/>
      <c r="HB3756" s="0"/>
      <c r="HC3756" s="0"/>
      <c r="HD3756" s="0"/>
      <c r="HE3756" s="0"/>
      <c r="HF3756" s="0"/>
      <c r="HG3756" s="0"/>
      <c r="HH3756" s="0"/>
      <c r="HI3756" s="0"/>
      <c r="HJ3756" s="0"/>
      <c r="HK3756" s="0"/>
      <c r="HL3756" s="0"/>
      <c r="HM3756" s="0"/>
      <c r="HN3756" s="0"/>
      <c r="HO3756" s="0"/>
      <c r="HP3756" s="0"/>
      <c r="HQ3756" s="0"/>
      <c r="HR3756" s="0"/>
      <c r="HS3756" s="0"/>
      <c r="HT3756" s="0"/>
      <c r="HU3756" s="0"/>
      <c r="HV3756" s="0"/>
      <c r="HW3756" s="0"/>
      <c r="HX3756" s="0"/>
      <c r="HY3756" s="0"/>
      <c r="HZ3756" s="0"/>
      <c r="IA3756" s="0"/>
      <c r="IB3756" s="0"/>
      <c r="IC3756" s="0"/>
      <c r="ID3756" s="0"/>
      <c r="IE3756" s="0"/>
      <c r="IF3756" s="0"/>
      <c r="IG3756" s="0"/>
      <c r="IH3756" s="0"/>
      <c r="II3756" s="0"/>
      <c r="IJ3756" s="0"/>
      <c r="IK3756" s="0"/>
      <c r="IL3756" s="0"/>
      <c r="IM3756" s="0"/>
      <c r="IN3756" s="0"/>
      <c r="IO3756" s="0"/>
      <c r="IP3756" s="0"/>
      <c r="IQ3756" s="0"/>
      <c r="IR3756" s="0"/>
      <c r="IS3756" s="0"/>
      <c r="IT3756" s="0"/>
      <c r="IU3756" s="0"/>
      <c r="IV3756" s="0"/>
      <c r="IW3756" s="0"/>
      <c r="IX3756" s="0"/>
      <c r="IY3756" s="0"/>
      <c r="IZ3756" s="0"/>
      <c r="AMH3756" s="13"/>
    </row>
    <row r="3757" customFormat="false" ht="13.8" hidden="false" customHeight="false" outlineLevel="0" collapsed="false">
      <c r="A3757" s="16" t="n">
        <v>40801136</v>
      </c>
      <c r="B3757" s="17" t="s">
        <v>3787</v>
      </c>
      <c r="C3757" s="18"/>
      <c r="D3757" s="18"/>
      <c r="E3757" s="16" t="s">
        <v>54</v>
      </c>
      <c r="F3757" s="19" t="n">
        <f aca="false">IF(C3757="",VLOOKUP(E3757,'PORTE E UCO'!$A$5:$D$46,4,0),VLOOKUP(E3757,'PORTE E UCO'!$A$5:$D$46,4,0)*C3757)</f>
        <v>35.31295</v>
      </c>
      <c r="G3757" s="20" t="n">
        <v>1.22</v>
      </c>
      <c r="H3757" s="21" t="n">
        <f aca="false">G3757*$R$2</f>
        <v>24.00183104</v>
      </c>
      <c r="I3757" s="16" t="n">
        <v>0</v>
      </c>
      <c r="J3757" s="22" t="str">
        <f aca="false">IF(I3757&gt;=1,F3757*$J$2,"")</f>
        <v/>
      </c>
      <c r="K3757" s="22" t="str">
        <f aca="false">IF(I3757&gt;=2,F3757*$K$2,"")</f>
        <v/>
      </c>
      <c r="L3757" s="22" t="str">
        <f aca="false">IF(I3757&gt;=3,F3757*$L$2,"")</f>
        <v/>
      </c>
      <c r="M3757" s="22" t="str">
        <f aca="false">IF(I3757&gt;=4,F3757*$M$2,"")</f>
        <v/>
      </c>
      <c r="N3757" s="16" t="n">
        <v>0</v>
      </c>
      <c r="O3757" s="16" t="n">
        <v>1</v>
      </c>
      <c r="P3757" s="23" t="n">
        <v>0.2592</v>
      </c>
      <c r="Q3757" s="64" t="n">
        <f aca="false">P3757*($Q$2)</f>
        <v>7.003584</v>
      </c>
      <c r="R3757" s="38"/>
      <c r="S3757" s="25" t="n">
        <f aca="false">SUM(F3757,H3757,J3757,K3757,L3757,M3757)</f>
        <v>59.31478104</v>
      </c>
      <c r="T3757" s="25" t="n">
        <f aca="false">SUM(F3757,H3757,J3757,K3757,L3757,M3757,Q3757)</f>
        <v>66.31836504</v>
      </c>
      <c r="U3757" s="0"/>
      <c r="V3757" s="0"/>
      <c r="W3757" s="0"/>
      <c r="X3757" s="0"/>
      <c r="Y3757" s="0"/>
      <c r="Z3757" s="0"/>
      <c r="AA3757" s="0"/>
      <c r="AB3757" s="0"/>
      <c r="AC3757" s="0"/>
      <c r="AD3757" s="0"/>
      <c r="AE3757" s="0"/>
      <c r="AF3757" s="0"/>
      <c r="AG3757" s="0"/>
      <c r="AH3757" s="0"/>
      <c r="AI3757" s="0"/>
      <c r="AJ3757" s="0"/>
      <c r="AK3757" s="0"/>
      <c r="AL3757" s="0"/>
      <c r="AM3757" s="0"/>
      <c r="AN3757" s="0"/>
      <c r="AO3757" s="0"/>
      <c r="AP3757" s="0"/>
      <c r="AQ3757" s="0"/>
      <c r="AR3757" s="0"/>
      <c r="AS3757" s="0"/>
      <c r="AT3757" s="0"/>
      <c r="AU3757" s="0"/>
      <c r="AV3757" s="0"/>
      <c r="AW3757" s="0"/>
      <c r="AX3757" s="0"/>
      <c r="AY3757" s="0"/>
      <c r="AZ3757" s="0"/>
      <c r="BA3757" s="0"/>
      <c r="BB3757" s="0"/>
      <c r="BC3757" s="0"/>
      <c r="BD3757" s="0"/>
      <c r="BE3757" s="0"/>
      <c r="BF3757" s="0"/>
      <c r="BG3757" s="0"/>
      <c r="BH3757" s="0"/>
      <c r="BI3757" s="0"/>
      <c r="BJ3757" s="0"/>
      <c r="BK3757" s="0"/>
      <c r="BL3757" s="0"/>
      <c r="BM3757" s="0"/>
      <c r="BN3757" s="0"/>
      <c r="BO3757" s="0"/>
      <c r="BP3757" s="0"/>
      <c r="BQ3757" s="0"/>
      <c r="BR3757" s="0"/>
      <c r="BS3757" s="0"/>
      <c r="BT3757" s="0"/>
      <c r="BU3757" s="0"/>
      <c r="BV3757" s="0"/>
      <c r="BW3757" s="0"/>
      <c r="BX3757" s="0"/>
      <c r="BY3757" s="0"/>
      <c r="BZ3757" s="0"/>
      <c r="CA3757" s="0"/>
      <c r="CB3757" s="0"/>
      <c r="CC3757" s="0"/>
      <c r="CD3757" s="0"/>
      <c r="CE3757" s="0"/>
      <c r="CF3757" s="0"/>
      <c r="CG3757" s="0"/>
      <c r="CH3757" s="0"/>
      <c r="CI3757" s="0"/>
      <c r="CJ3757" s="0"/>
      <c r="CK3757" s="0"/>
      <c r="CL3757" s="0"/>
      <c r="CM3757" s="0"/>
      <c r="CN3757" s="0"/>
      <c r="CO3757" s="0"/>
      <c r="CP3757" s="0"/>
      <c r="CQ3757" s="0"/>
      <c r="CR3757" s="0"/>
      <c r="CS3757" s="0"/>
      <c r="CT3757" s="0"/>
      <c r="CU3757" s="0"/>
      <c r="CV3757" s="0"/>
      <c r="CW3757" s="0"/>
      <c r="CX3757" s="0"/>
      <c r="CY3757" s="0"/>
      <c r="CZ3757" s="0"/>
      <c r="DA3757" s="0"/>
      <c r="DB3757" s="0"/>
      <c r="DC3757" s="0"/>
      <c r="DD3757" s="0"/>
      <c r="DE3757" s="0"/>
      <c r="DF3757" s="0"/>
      <c r="DG3757" s="0"/>
      <c r="DH3757" s="0"/>
      <c r="DI3757" s="0"/>
      <c r="DJ3757" s="0"/>
      <c r="DK3757" s="0"/>
      <c r="DL3757" s="0"/>
      <c r="DM3757" s="0"/>
      <c r="DN3757" s="0"/>
      <c r="DO3757" s="0"/>
      <c r="DP3757" s="0"/>
      <c r="DQ3757" s="0"/>
      <c r="DR3757" s="0"/>
      <c r="DS3757" s="0"/>
      <c r="DT3757" s="0"/>
      <c r="DU3757" s="0"/>
      <c r="DV3757" s="0"/>
      <c r="DW3757" s="0"/>
      <c r="DX3757" s="0"/>
      <c r="DY3757" s="0"/>
      <c r="DZ3757" s="0"/>
      <c r="EA3757" s="0"/>
      <c r="EB3757" s="0"/>
      <c r="EC3757" s="0"/>
      <c r="ED3757" s="0"/>
      <c r="EE3757" s="0"/>
      <c r="EF3757" s="0"/>
      <c r="EG3757" s="0"/>
      <c r="EH3757" s="0"/>
      <c r="EI3757" s="0"/>
      <c r="EJ3757" s="0"/>
      <c r="EK3757" s="0"/>
      <c r="EL3757" s="0"/>
      <c r="EM3757" s="0"/>
      <c r="EN3757" s="0"/>
      <c r="EO3757" s="0"/>
      <c r="EP3757" s="0"/>
      <c r="EQ3757" s="0"/>
      <c r="ER3757" s="0"/>
      <c r="ES3757" s="0"/>
      <c r="ET3757" s="0"/>
      <c r="EU3757" s="0"/>
      <c r="EV3757" s="0"/>
      <c r="EW3757" s="0"/>
      <c r="EX3757" s="0"/>
      <c r="EY3757" s="0"/>
      <c r="EZ3757" s="0"/>
      <c r="FA3757" s="0"/>
      <c r="FB3757" s="0"/>
      <c r="FC3757" s="0"/>
      <c r="FD3757" s="0"/>
      <c r="FE3757" s="0"/>
      <c r="FF3757" s="0"/>
      <c r="FG3757" s="0"/>
      <c r="FH3757" s="0"/>
      <c r="FI3757" s="0"/>
      <c r="FJ3757" s="0"/>
      <c r="FK3757" s="0"/>
      <c r="FL3757" s="0"/>
      <c r="FM3757" s="0"/>
      <c r="FN3757" s="0"/>
      <c r="FO3757" s="0"/>
      <c r="FP3757" s="0"/>
      <c r="FQ3757" s="0"/>
      <c r="FR3757" s="0"/>
      <c r="FS3757" s="0"/>
      <c r="FT3757" s="0"/>
      <c r="FU3757" s="0"/>
      <c r="FV3757" s="0"/>
      <c r="FW3757" s="0"/>
      <c r="FX3757" s="0"/>
      <c r="FY3757" s="0"/>
      <c r="FZ3757" s="0"/>
      <c r="GA3757" s="0"/>
      <c r="GB3757" s="0"/>
      <c r="GC3757" s="0"/>
      <c r="GD3757" s="0"/>
      <c r="GE3757" s="0"/>
      <c r="GF3757" s="0"/>
      <c r="GG3757" s="0"/>
      <c r="GH3757" s="0"/>
      <c r="GI3757" s="0"/>
      <c r="GJ3757" s="0"/>
      <c r="GK3757" s="0"/>
      <c r="GL3757" s="0"/>
      <c r="GM3757" s="0"/>
      <c r="GN3757" s="0"/>
      <c r="GO3757" s="0"/>
      <c r="GP3757" s="0"/>
      <c r="GQ3757" s="0"/>
      <c r="GR3757" s="0"/>
      <c r="GS3757" s="0"/>
      <c r="GT3757" s="0"/>
      <c r="GU3757" s="0"/>
      <c r="GV3757" s="0"/>
      <c r="GW3757" s="0"/>
      <c r="GX3757" s="0"/>
      <c r="GY3757" s="0"/>
      <c r="GZ3757" s="0"/>
      <c r="HA3757" s="0"/>
      <c r="HB3757" s="0"/>
      <c r="HC3757" s="0"/>
      <c r="HD3757" s="0"/>
      <c r="HE3757" s="0"/>
      <c r="HF3757" s="0"/>
      <c r="HG3757" s="0"/>
      <c r="HH3757" s="0"/>
      <c r="HI3757" s="0"/>
      <c r="HJ3757" s="0"/>
      <c r="HK3757" s="0"/>
      <c r="HL3757" s="0"/>
      <c r="HM3757" s="0"/>
      <c r="HN3757" s="0"/>
      <c r="HO3757" s="0"/>
      <c r="HP3757" s="0"/>
      <c r="HQ3757" s="0"/>
      <c r="HR3757" s="0"/>
      <c r="HS3757" s="0"/>
      <c r="HT3757" s="0"/>
      <c r="HU3757" s="0"/>
      <c r="HV3757" s="0"/>
      <c r="HW3757" s="0"/>
      <c r="HX3757" s="0"/>
      <c r="HY3757" s="0"/>
      <c r="HZ3757" s="0"/>
      <c r="IA3757" s="0"/>
      <c r="IB3757" s="0"/>
      <c r="IC3757" s="0"/>
      <c r="ID3757" s="0"/>
      <c r="IE3757" s="0"/>
      <c r="IF3757" s="0"/>
      <c r="IG3757" s="0"/>
      <c r="IH3757" s="0"/>
      <c r="II3757" s="0"/>
      <c r="IJ3757" s="0"/>
      <c r="IK3757" s="0"/>
      <c r="IL3757" s="0"/>
      <c r="IM3757" s="0"/>
      <c r="IN3757" s="0"/>
      <c r="IO3757" s="0"/>
      <c r="IP3757" s="0"/>
      <c r="IQ3757" s="0"/>
      <c r="IR3757" s="0"/>
      <c r="IS3757" s="0"/>
      <c r="IT3757" s="0"/>
      <c r="IU3757" s="0"/>
      <c r="IV3757" s="0"/>
      <c r="IW3757" s="0"/>
      <c r="IX3757" s="0"/>
      <c r="IY3757" s="0"/>
      <c r="IZ3757" s="0"/>
      <c r="AMH3757" s="13"/>
    </row>
    <row r="3758" customFormat="false" ht="13.8" hidden="false" customHeight="false" outlineLevel="0" collapsed="false">
      <c r="A3758" s="27" t="n">
        <v>40801195</v>
      </c>
      <c r="B3758" s="28" t="s">
        <v>3788</v>
      </c>
      <c r="C3758" s="29"/>
      <c r="D3758" s="29"/>
      <c r="E3758" s="27" t="s">
        <v>39</v>
      </c>
      <c r="F3758" s="19" t="n">
        <f aca="false">IF(C3758="",VLOOKUP(E3758,'PORTE E UCO'!$A$5:$D$46,4,0),VLOOKUP(E3758,'PORTE E UCO'!$A$5:$D$46,4,0)*C3758)</f>
        <v>52.984668</v>
      </c>
      <c r="G3758" s="30" t="n">
        <v>3.12</v>
      </c>
      <c r="H3758" s="21" t="n">
        <f aca="false">G3758*$R$2</f>
        <v>61.38173184</v>
      </c>
      <c r="I3758" s="27" t="n">
        <v>0</v>
      </c>
      <c r="J3758" s="22" t="str">
        <f aca="false">IF(I3758&gt;=1,F3758*$J$2,"")</f>
        <v/>
      </c>
      <c r="K3758" s="22" t="str">
        <f aca="false">IF(I3758&gt;=2,F3758*$K$2,"")</f>
        <v/>
      </c>
      <c r="L3758" s="22" t="str">
        <f aca="false">IF(I3758&gt;=3,F3758*$L$2,"")</f>
        <v/>
      </c>
      <c r="M3758" s="22" t="str">
        <f aca="false">IF(I3758&gt;=4,F3758*$M$2,"")</f>
        <v/>
      </c>
      <c r="N3758" s="27" t="n">
        <v>0</v>
      </c>
      <c r="O3758" s="27" t="n">
        <v>12</v>
      </c>
      <c r="P3758" s="31" t="n">
        <v>0.6912</v>
      </c>
      <c r="Q3758" s="64" t="n">
        <f aca="false">P3758*($Q$2)</f>
        <v>18.676224</v>
      </c>
      <c r="R3758" s="38"/>
      <c r="S3758" s="25" t="n">
        <f aca="false">SUM(F3758,H3758,J3758,K3758,L3758,M3758)</f>
        <v>114.36639984</v>
      </c>
      <c r="T3758" s="25" t="n">
        <f aca="false">SUM(F3758,H3758,J3758,K3758,L3758,M3758,Q3758)</f>
        <v>133.04262384</v>
      </c>
      <c r="U3758" s="0"/>
      <c r="V3758" s="0"/>
      <c r="W3758" s="0"/>
      <c r="X3758" s="0"/>
      <c r="Y3758" s="0"/>
      <c r="Z3758" s="0"/>
      <c r="AA3758" s="0"/>
      <c r="AB3758" s="0"/>
      <c r="AC3758" s="0"/>
      <c r="AD3758" s="0"/>
      <c r="AE3758" s="0"/>
      <c r="AF3758" s="0"/>
      <c r="AG3758" s="0"/>
      <c r="AH3758" s="0"/>
      <c r="AI3758" s="0"/>
      <c r="AJ3758" s="0"/>
      <c r="AK3758" s="0"/>
      <c r="AL3758" s="0"/>
      <c r="AM3758" s="0"/>
      <c r="AN3758" s="0"/>
      <c r="AO3758" s="0"/>
      <c r="AP3758" s="0"/>
      <c r="AQ3758" s="0"/>
      <c r="AR3758" s="0"/>
      <c r="AS3758" s="0"/>
      <c r="AT3758" s="0"/>
      <c r="AU3758" s="0"/>
      <c r="AV3758" s="0"/>
      <c r="AW3758" s="0"/>
      <c r="AX3758" s="0"/>
      <c r="AY3758" s="0"/>
      <c r="AZ3758" s="0"/>
      <c r="BA3758" s="0"/>
      <c r="BB3758" s="0"/>
      <c r="BC3758" s="0"/>
      <c r="BD3758" s="0"/>
      <c r="BE3758" s="0"/>
      <c r="BF3758" s="0"/>
      <c r="BG3758" s="0"/>
      <c r="BH3758" s="0"/>
      <c r="BI3758" s="0"/>
      <c r="BJ3758" s="0"/>
      <c r="BK3758" s="0"/>
      <c r="BL3758" s="0"/>
      <c r="BM3758" s="0"/>
      <c r="BN3758" s="0"/>
      <c r="BO3758" s="0"/>
      <c r="BP3758" s="0"/>
      <c r="BQ3758" s="0"/>
      <c r="BR3758" s="0"/>
      <c r="BS3758" s="0"/>
      <c r="BT3758" s="0"/>
      <c r="BU3758" s="0"/>
      <c r="BV3758" s="0"/>
      <c r="BW3758" s="0"/>
      <c r="BX3758" s="0"/>
      <c r="BY3758" s="0"/>
      <c r="BZ3758" s="0"/>
      <c r="CA3758" s="0"/>
      <c r="CB3758" s="0"/>
      <c r="CC3758" s="0"/>
      <c r="CD3758" s="0"/>
      <c r="CE3758" s="0"/>
      <c r="CF3758" s="0"/>
      <c r="CG3758" s="0"/>
      <c r="CH3758" s="0"/>
      <c r="CI3758" s="0"/>
      <c r="CJ3758" s="0"/>
      <c r="CK3758" s="0"/>
      <c r="CL3758" s="0"/>
      <c r="CM3758" s="0"/>
      <c r="CN3758" s="0"/>
      <c r="CO3758" s="0"/>
      <c r="CP3758" s="0"/>
      <c r="CQ3758" s="0"/>
      <c r="CR3758" s="0"/>
      <c r="CS3758" s="0"/>
      <c r="CT3758" s="0"/>
      <c r="CU3758" s="0"/>
      <c r="CV3758" s="0"/>
      <c r="CW3758" s="0"/>
      <c r="CX3758" s="0"/>
      <c r="CY3758" s="0"/>
      <c r="CZ3758" s="0"/>
      <c r="DA3758" s="0"/>
      <c r="DB3758" s="0"/>
      <c r="DC3758" s="0"/>
      <c r="DD3758" s="0"/>
      <c r="DE3758" s="0"/>
      <c r="DF3758" s="0"/>
      <c r="DG3758" s="0"/>
      <c r="DH3758" s="0"/>
      <c r="DI3758" s="0"/>
      <c r="DJ3758" s="0"/>
      <c r="DK3758" s="0"/>
      <c r="DL3758" s="0"/>
      <c r="DM3758" s="0"/>
      <c r="DN3758" s="0"/>
      <c r="DO3758" s="0"/>
      <c r="DP3758" s="0"/>
      <c r="DQ3758" s="0"/>
      <c r="DR3758" s="0"/>
      <c r="DS3758" s="0"/>
      <c r="DT3758" s="0"/>
      <c r="DU3758" s="0"/>
      <c r="DV3758" s="0"/>
      <c r="DW3758" s="0"/>
      <c r="DX3758" s="0"/>
      <c r="DY3758" s="0"/>
      <c r="DZ3758" s="0"/>
      <c r="EA3758" s="0"/>
      <c r="EB3758" s="0"/>
      <c r="EC3758" s="0"/>
      <c r="ED3758" s="0"/>
      <c r="EE3758" s="0"/>
      <c r="EF3758" s="0"/>
      <c r="EG3758" s="0"/>
      <c r="EH3758" s="0"/>
      <c r="EI3758" s="0"/>
      <c r="EJ3758" s="0"/>
      <c r="EK3758" s="0"/>
      <c r="EL3758" s="0"/>
      <c r="EM3758" s="0"/>
      <c r="EN3758" s="0"/>
      <c r="EO3758" s="0"/>
      <c r="EP3758" s="0"/>
      <c r="EQ3758" s="0"/>
      <c r="ER3758" s="0"/>
      <c r="ES3758" s="0"/>
      <c r="ET3758" s="0"/>
      <c r="EU3758" s="0"/>
      <c r="EV3758" s="0"/>
      <c r="EW3758" s="0"/>
      <c r="EX3758" s="0"/>
      <c r="EY3758" s="0"/>
      <c r="EZ3758" s="0"/>
      <c r="FA3758" s="0"/>
      <c r="FB3758" s="0"/>
      <c r="FC3758" s="0"/>
      <c r="FD3758" s="0"/>
      <c r="FE3758" s="0"/>
      <c r="FF3758" s="0"/>
      <c r="FG3758" s="0"/>
      <c r="FH3758" s="0"/>
      <c r="FI3758" s="0"/>
      <c r="FJ3758" s="0"/>
      <c r="FK3758" s="0"/>
      <c r="FL3758" s="0"/>
      <c r="FM3758" s="0"/>
      <c r="FN3758" s="0"/>
      <c r="FO3758" s="0"/>
      <c r="FP3758" s="0"/>
      <c r="FQ3758" s="0"/>
      <c r="FR3758" s="0"/>
      <c r="FS3758" s="0"/>
      <c r="FT3758" s="0"/>
      <c r="FU3758" s="0"/>
      <c r="FV3758" s="0"/>
      <c r="FW3758" s="0"/>
      <c r="FX3758" s="0"/>
      <c r="FY3758" s="0"/>
      <c r="FZ3758" s="0"/>
      <c r="GA3758" s="0"/>
      <c r="GB3758" s="0"/>
      <c r="GC3758" s="0"/>
      <c r="GD3758" s="0"/>
      <c r="GE3758" s="0"/>
      <c r="GF3758" s="0"/>
      <c r="GG3758" s="0"/>
      <c r="GH3758" s="0"/>
      <c r="GI3758" s="0"/>
      <c r="GJ3758" s="0"/>
      <c r="GK3758" s="0"/>
      <c r="GL3758" s="0"/>
      <c r="GM3758" s="0"/>
      <c r="GN3758" s="0"/>
      <c r="GO3758" s="0"/>
      <c r="GP3758" s="0"/>
      <c r="GQ3758" s="0"/>
      <c r="GR3758" s="0"/>
      <c r="GS3758" s="0"/>
      <c r="GT3758" s="0"/>
      <c r="GU3758" s="0"/>
      <c r="GV3758" s="0"/>
      <c r="GW3758" s="0"/>
      <c r="GX3758" s="0"/>
      <c r="GY3758" s="0"/>
      <c r="GZ3758" s="0"/>
      <c r="HA3758" s="0"/>
      <c r="HB3758" s="0"/>
      <c r="HC3758" s="0"/>
      <c r="HD3758" s="0"/>
      <c r="HE3758" s="0"/>
      <c r="HF3758" s="0"/>
      <c r="HG3758" s="0"/>
      <c r="HH3758" s="0"/>
      <c r="HI3758" s="0"/>
      <c r="HJ3758" s="0"/>
      <c r="HK3758" s="0"/>
      <c r="HL3758" s="0"/>
      <c r="HM3758" s="0"/>
      <c r="HN3758" s="0"/>
      <c r="HO3758" s="0"/>
      <c r="HP3758" s="0"/>
      <c r="HQ3758" s="0"/>
      <c r="HR3758" s="0"/>
      <c r="HS3758" s="0"/>
      <c r="HT3758" s="0"/>
      <c r="HU3758" s="0"/>
      <c r="HV3758" s="0"/>
      <c r="HW3758" s="0"/>
      <c r="HX3758" s="0"/>
      <c r="HY3758" s="0"/>
      <c r="HZ3758" s="0"/>
      <c r="IA3758" s="0"/>
      <c r="IB3758" s="0"/>
      <c r="IC3758" s="0"/>
      <c r="ID3758" s="0"/>
      <c r="IE3758" s="0"/>
      <c r="IF3758" s="0"/>
      <c r="IG3758" s="0"/>
      <c r="IH3758" s="0"/>
      <c r="II3758" s="0"/>
      <c r="IJ3758" s="0"/>
      <c r="IK3758" s="0"/>
      <c r="IL3758" s="0"/>
      <c r="IM3758" s="0"/>
      <c r="IN3758" s="0"/>
      <c r="IO3758" s="0"/>
      <c r="IP3758" s="0"/>
      <c r="IQ3758" s="0"/>
      <c r="IR3758" s="0"/>
      <c r="IS3758" s="0"/>
      <c r="IT3758" s="0"/>
      <c r="IU3758" s="0"/>
      <c r="IV3758" s="0"/>
      <c r="IW3758" s="0"/>
      <c r="IX3758" s="0"/>
      <c r="IY3758" s="0"/>
      <c r="IZ3758" s="0"/>
      <c r="AMH3758" s="13"/>
    </row>
    <row r="3759" customFormat="false" ht="13.8" hidden="false" customHeight="false" outlineLevel="0" collapsed="false">
      <c r="A3759" s="16" t="n">
        <v>40801187</v>
      </c>
      <c r="B3759" s="17" t="s">
        <v>3789</v>
      </c>
      <c r="C3759" s="18"/>
      <c r="D3759" s="18"/>
      <c r="E3759" s="16" t="s">
        <v>50</v>
      </c>
      <c r="F3759" s="19" t="n">
        <f aca="false">IF(C3759="",VLOOKUP(E3759,'PORTE E UCO'!$A$5:$D$46,4,0),VLOOKUP(E3759,'PORTE E UCO'!$A$5:$D$46,4,0)*C3759)</f>
        <v>17.661556</v>
      </c>
      <c r="G3759" s="20" t="n">
        <v>0.39</v>
      </c>
      <c r="H3759" s="21" t="n">
        <f aca="false">G3759*$R$2</f>
        <v>7.67271648</v>
      </c>
      <c r="I3759" s="16" t="n">
        <v>0</v>
      </c>
      <c r="J3759" s="22" t="str">
        <f aca="false">IF(I3759&gt;=1,F3759*$J$2,"")</f>
        <v/>
      </c>
      <c r="K3759" s="22" t="str">
        <f aca="false">IF(I3759&gt;=2,F3759*$K$2,"")</f>
        <v/>
      </c>
      <c r="L3759" s="22" t="str">
        <f aca="false">IF(I3759&gt;=3,F3759*$L$2,"")</f>
        <v/>
      </c>
      <c r="M3759" s="22" t="str">
        <f aca="false">IF(I3759&gt;=4,F3759*$M$2,"")</f>
        <v/>
      </c>
      <c r="N3759" s="16" t="n">
        <v>0</v>
      </c>
      <c r="O3759" s="16" t="n">
        <v>1</v>
      </c>
      <c r="P3759" s="23" t="n">
        <v>0.1296</v>
      </c>
      <c r="Q3759" s="64" t="n">
        <f aca="false">P3759*($Q$2)</f>
        <v>3.501792</v>
      </c>
      <c r="R3759" s="38"/>
      <c r="S3759" s="25" t="n">
        <f aca="false">SUM(F3759,H3759,J3759,K3759,L3759,M3759)</f>
        <v>25.33427248</v>
      </c>
      <c r="T3759" s="25" t="n">
        <f aca="false">SUM(F3759,H3759,J3759,K3759,L3759,M3759,Q3759)</f>
        <v>28.83606448</v>
      </c>
      <c r="U3759" s="0"/>
      <c r="V3759" s="0"/>
      <c r="W3759" s="0"/>
      <c r="X3759" s="0"/>
      <c r="Y3759" s="0"/>
      <c r="Z3759" s="0"/>
      <c r="AA3759" s="0"/>
      <c r="AB3759" s="0"/>
      <c r="AC3759" s="0"/>
      <c r="AD3759" s="0"/>
      <c r="AE3759" s="0"/>
      <c r="AF3759" s="0"/>
      <c r="AG3759" s="0"/>
      <c r="AH3759" s="0"/>
      <c r="AI3759" s="0"/>
      <c r="AJ3759" s="0"/>
      <c r="AK3759" s="0"/>
      <c r="AL3759" s="0"/>
      <c r="AM3759" s="0"/>
      <c r="AN3759" s="0"/>
      <c r="AO3759" s="0"/>
      <c r="AP3759" s="0"/>
      <c r="AQ3759" s="0"/>
      <c r="AR3759" s="0"/>
      <c r="AS3759" s="0"/>
      <c r="AT3759" s="0"/>
      <c r="AU3759" s="0"/>
      <c r="AV3759" s="0"/>
      <c r="AW3759" s="0"/>
      <c r="AX3759" s="0"/>
      <c r="AY3759" s="0"/>
      <c r="AZ3759" s="0"/>
      <c r="BA3759" s="0"/>
      <c r="BB3759" s="0"/>
      <c r="BC3759" s="0"/>
      <c r="BD3759" s="0"/>
      <c r="BE3759" s="0"/>
      <c r="BF3759" s="0"/>
      <c r="BG3759" s="0"/>
      <c r="BH3759" s="0"/>
      <c r="BI3759" s="0"/>
      <c r="BJ3759" s="0"/>
      <c r="BK3759" s="0"/>
      <c r="BL3759" s="0"/>
      <c r="BM3759" s="0"/>
      <c r="BN3759" s="0"/>
      <c r="BO3759" s="0"/>
      <c r="BP3759" s="0"/>
      <c r="BQ3759" s="0"/>
      <c r="BR3759" s="0"/>
      <c r="BS3759" s="0"/>
      <c r="BT3759" s="0"/>
      <c r="BU3759" s="0"/>
      <c r="BV3759" s="0"/>
      <c r="BW3759" s="0"/>
      <c r="BX3759" s="0"/>
      <c r="BY3759" s="0"/>
      <c r="BZ3759" s="0"/>
      <c r="CA3759" s="0"/>
      <c r="CB3759" s="0"/>
      <c r="CC3759" s="0"/>
      <c r="CD3759" s="0"/>
      <c r="CE3759" s="0"/>
      <c r="CF3759" s="0"/>
      <c r="CG3759" s="0"/>
      <c r="CH3759" s="0"/>
      <c r="CI3759" s="0"/>
      <c r="CJ3759" s="0"/>
      <c r="CK3759" s="0"/>
      <c r="CL3759" s="0"/>
      <c r="CM3759" s="0"/>
      <c r="CN3759" s="0"/>
      <c r="CO3759" s="0"/>
      <c r="CP3759" s="0"/>
      <c r="CQ3759" s="0"/>
      <c r="CR3759" s="0"/>
      <c r="CS3759" s="0"/>
      <c r="CT3759" s="0"/>
      <c r="CU3759" s="0"/>
      <c r="CV3759" s="0"/>
      <c r="CW3759" s="0"/>
      <c r="CX3759" s="0"/>
      <c r="CY3759" s="0"/>
      <c r="CZ3759" s="0"/>
      <c r="DA3759" s="0"/>
      <c r="DB3759" s="0"/>
      <c r="DC3759" s="0"/>
      <c r="DD3759" s="0"/>
      <c r="DE3759" s="0"/>
      <c r="DF3759" s="0"/>
      <c r="DG3759" s="0"/>
      <c r="DH3759" s="0"/>
      <c r="DI3759" s="0"/>
      <c r="DJ3759" s="0"/>
      <c r="DK3759" s="0"/>
      <c r="DL3759" s="0"/>
      <c r="DM3759" s="0"/>
      <c r="DN3759" s="0"/>
      <c r="DO3759" s="0"/>
      <c r="DP3759" s="0"/>
      <c r="DQ3759" s="0"/>
      <c r="DR3759" s="0"/>
      <c r="DS3759" s="0"/>
      <c r="DT3759" s="0"/>
      <c r="DU3759" s="0"/>
      <c r="DV3759" s="0"/>
      <c r="DW3759" s="0"/>
      <c r="DX3759" s="0"/>
      <c r="DY3759" s="0"/>
      <c r="DZ3759" s="0"/>
      <c r="EA3759" s="0"/>
      <c r="EB3759" s="0"/>
      <c r="EC3759" s="0"/>
      <c r="ED3759" s="0"/>
      <c r="EE3759" s="0"/>
      <c r="EF3759" s="0"/>
      <c r="EG3759" s="0"/>
      <c r="EH3759" s="0"/>
      <c r="EI3759" s="0"/>
      <c r="EJ3759" s="0"/>
      <c r="EK3759" s="0"/>
      <c r="EL3759" s="0"/>
      <c r="EM3759" s="0"/>
      <c r="EN3759" s="0"/>
      <c r="EO3759" s="0"/>
      <c r="EP3759" s="0"/>
      <c r="EQ3759" s="0"/>
      <c r="ER3759" s="0"/>
      <c r="ES3759" s="0"/>
      <c r="ET3759" s="0"/>
      <c r="EU3759" s="0"/>
      <c r="EV3759" s="0"/>
      <c r="EW3759" s="0"/>
      <c r="EX3759" s="0"/>
      <c r="EY3759" s="0"/>
      <c r="EZ3759" s="0"/>
      <c r="FA3759" s="0"/>
      <c r="FB3759" s="0"/>
      <c r="FC3759" s="0"/>
      <c r="FD3759" s="0"/>
      <c r="FE3759" s="0"/>
      <c r="FF3759" s="0"/>
      <c r="FG3759" s="0"/>
      <c r="FH3759" s="0"/>
      <c r="FI3759" s="0"/>
      <c r="FJ3759" s="0"/>
      <c r="FK3759" s="0"/>
      <c r="FL3759" s="0"/>
      <c r="FM3759" s="0"/>
      <c r="FN3759" s="0"/>
      <c r="FO3759" s="0"/>
      <c r="FP3759" s="0"/>
      <c r="FQ3759" s="0"/>
      <c r="FR3759" s="0"/>
      <c r="FS3759" s="0"/>
      <c r="FT3759" s="0"/>
      <c r="FU3759" s="0"/>
      <c r="FV3759" s="0"/>
      <c r="FW3759" s="0"/>
      <c r="FX3759" s="0"/>
      <c r="FY3759" s="0"/>
      <c r="FZ3759" s="0"/>
      <c r="GA3759" s="0"/>
      <c r="GB3759" s="0"/>
      <c r="GC3759" s="0"/>
      <c r="GD3759" s="0"/>
      <c r="GE3759" s="0"/>
      <c r="GF3759" s="0"/>
      <c r="GG3759" s="0"/>
      <c r="GH3759" s="0"/>
      <c r="GI3759" s="0"/>
      <c r="GJ3759" s="0"/>
      <c r="GK3759" s="0"/>
      <c r="GL3759" s="0"/>
      <c r="GM3759" s="0"/>
      <c r="GN3759" s="0"/>
      <c r="GO3759" s="0"/>
      <c r="GP3759" s="0"/>
      <c r="GQ3759" s="0"/>
      <c r="GR3759" s="0"/>
      <c r="GS3759" s="0"/>
      <c r="GT3759" s="0"/>
      <c r="GU3759" s="0"/>
      <c r="GV3759" s="0"/>
      <c r="GW3759" s="0"/>
      <c r="GX3759" s="0"/>
      <c r="GY3759" s="0"/>
      <c r="GZ3759" s="0"/>
      <c r="HA3759" s="0"/>
      <c r="HB3759" s="0"/>
      <c r="HC3759" s="0"/>
      <c r="HD3759" s="0"/>
      <c r="HE3759" s="0"/>
      <c r="HF3759" s="0"/>
      <c r="HG3759" s="0"/>
      <c r="HH3759" s="0"/>
      <c r="HI3759" s="0"/>
      <c r="HJ3759" s="0"/>
      <c r="HK3759" s="0"/>
      <c r="HL3759" s="0"/>
      <c r="HM3759" s="0"/>
      <c r="HN3759" s="0"/>
      <c r="HO3759" s="0"/>
      <c r="HP3759" s="0"/>
      <c r="HQ3759" s="0"/>
      <c r="HR3759" s="0"/>
      <c r="HS3759" s="0"/>
      <c r="HT3759" s="0"/>
      <c r="HU3759" s="0"/>
      <c r="HV3759" s="0"/>
      <c r="HW3759" s="0"/>
      <c r="HX3759" s="0"/>
      <c r="HY3759" s="0"/>
      <c r="HZ3759" s="0"/>
      <c r="IA3759" s="0"/>
      <c r="IB3759" s="0"/>
      <c r="IC3759" s="0"/>
      <c r="ID3759" s="0"/>
      <c r="IE3759" s="0"/>
      <c r="IF3759" s="0"/>
      <c r="IG3759" s="0"/>
      <c r="IH3759" s="0"/>
      <c r="II3759" s="0"/>
      <c r="IJ3759" s="0"/>
      <c r="IK3759" s="0"/>
      <c r="IL3759" s="0"/>
      <c r="IM3759" s="0"/>
      <c r="IN3759" s="0"/>
      <c r="IO3759" s="0"/>
      <c r="IP3759" s="0"/>
      <c r="IQ3759" s="0"/>
      <c r="IR3759" s="0"/>
      <c r="IS3759" s="0"/>
      <c r="IT3759" s="0"/>
      <c r="IU3759" s="0"/>
      <c r="IV3759" s="0"/>
      <c r="IW3759" s="0"/>
      <c r="IX3759" s="0"/>
      <c r="IY3759" s="0"/>
      <c r="IZ3759" s="0"/>
      <c r="AMH3759" s="13"/>
    </row>
    <row r="3760" customFormat="false" ht="13.8" hidden="false" customHeight="false" outlineLevel="0" collapsed="false">
      <c r="A3760" s="27" t="n">
        <v>40801179</v>
      </c>
      <c r="B3760" s="28" t="s">
        <v>3790</v>
      </c>
      <c r="C3760" s="29"/>
      <c r="D3760" s="29"/>
      <c r="E3760" s="27" t="s">
        <v>50</v>
      </c>
      <c r="F3760" s="19" t="n">
        <f aca="false">IF(C3760="",VLOOKUP(E3760,'PORTE E UCO'!$A$5:$D$46,4,0),VLOOKUP(E3760,'PORTE E UCO'!$A$5:$D$46,4,0)*C3760)</f>
        <v>17.661556</v>
      </c>
      <c r="G3760" s="30" t="n">
        <v>0.3</v>
      </c>
      <c r="H3760" s="21" t="n">
        <f aca="false">G3760*$R$2</f>
        <v>5.9020896</v>
      </c>
      <c r="I3760" s="27" t="n">
        <v>0</v>
      </c>
      <c r="J3760" s="22" t="str">
        <f aca="false">IF(I3760&gt;=1,F3760*$J$2,"")</f>
        <v/>
      </c>
      <c r="K3760" s="22" t="str">
        <f aca="false">IF(I3760&gt;=2,F3760*$K$2,"")</f>
        <v/>
      </c>
      <c r="L3760" s="22" t="str">
        <f aca="false">IF(I3760&gt;=3,F3760*$L$2,"")</f>
        <v/>
      </c>
      <c r="M3760" s="22" t="str">
        <f aca="false">IF(I3760&gt;=4,F3760*$M$2,"")</f>
        <v/>
      </c>
      <c r="N3760" s="27" t="n">
        <v>0</v>
      </c>
      <c r="O3760" s="27" t="n">
        <v>1</v>
      </c>
      <c r="P3760" s="31" t="n">
        <v>0.0216</v>
      </c>
      <c r="Q3760" s="64" t="n">
        <f aca="false">P3760*($Q$2)</f>
        <v>0.583632</v>
      </c>
      <c r="R3760" s="38"/>
      <c r="S3760" s="25" t="n">
        <f aca="false">SUM(F3760,H3760,J3760,K3760,L3760,M3760)</f>
        <v>23.5636456</v>
      </c>
      <c r="T3760" s="25" t="n">
        <f aca="false">SUM(F3760,H3760,J3760,K3760,L3760,M3760,Q3760)</f>
        <v>24.1472776</v>
      </c>
      <c r="U3760" s="0"/>
      <c r="V3760" s="0"/>
      <c r="W3760" s="0"/>
      <c r="X3760" s="0"/>
      <c r="Y3760" s="0"/>
      <c r="Z3760" s="0"/>
      <c r="AA3760" s="0"/>
      <c r="AB3760" s="0"/>
      <c r="AC3760" s="0"/>
      <c r="AD3760" s="0"/>
      <c r="AE3760" s="0"/>
      <c r="AF3760" s="0"/>
      <c r="AG3760" s="0"/>
      <c r="AH3760" s="0"/>
      <c r="AI3760" s="0"/>
      <c r="AJ3760" s="0"/>
      <c r="AK3760" s="0"/>
      <c r="AL3760" s="0"/>
      <c r="AM3760" s="0"/>
      <c r="AN3760" s="0"/>
      <c r="AO3760" s="0"/>
      <c r="AP3760" s="0"/>
      <c r="AQ3760" s="0"/>
      <c r="AR3760" s="0"/>
      <c r="AS3760" s="0"/>
      <c r="AT3760" s="0"/>
      <c r="AU3760" s="0"/>
      <c r="AV3760" s="0"/>
      <c r="AW3760" s="0"/>
      <c r="AX3760" s="0"/>
      <c r="AY3760" s="0"/>
      <c r="AZ3760" s="0"/>
      <c r="BA3760" s="0"/>
      <c r="BB3760" s="0"/>
      <c r="BC3760" s="0"/>
      <c r="BD3760" s="0"/>
      <c r="BE3760" s="0"/>
      <c r="BF3760" s="0"/>
      <c r="BG3760" s="0"/>
      <c r="BH3760" s="0"/>
      <c r="BI3760" s="0"/>
      <c r="BJ3760" s="0"/>
      <c r="BK3760" s="0"/>
      <c r="BL3760" s="0"/>
      <c r="BM3760" s="0"/>
      <c r="BN3760" s="0"/>
      <c r="BO3760" s="0"/>
      <c r="BP3760" s="0"/>
      <c r="BQ3760" s="0"/>
      <c r="BR3760" s="0"/>
      <c r="BS3760" s="0"/>
      <c r="BT3760" s="0"/>
      <c r="BU3760" s="0"/>
      <c r="BV3760" s="0"/>
      <c r="BW3760" s="0"/>
      <c r="BX3760" s="0"/>
      <c r="BY3760" s="0"/>
      <c r="BZ3760" s="0"/>
      <c r="CA3760" s="0"/>
      <c r="CB3760" s="0"/>
      <c r="CC3760" s="0"/>
      <c r="CD3760" s="0"/>
      <c r="CE3760" s="0"/>
      <c r="CF3760" s="0"/>
      <c r="CG3760" s="0"/>
      <c r="CH3760" s="0"/>
      <c r="CI3760" s="0"/>
      <c r="CJ3760" s="0"/>
      <c r="CK3760" s="0"/>
      <c r="CL3760" s="0"/>
      <c r="CM3760" s="0"/>
      <c r="CN3760" s="0"/>
      <c r="CO3760" s="0"/>
      <c r="CP3760" s="0"/>
      <c r="CQ3760" s="0"/>
      <c r="CR3760" s="0"/>
      <c r="CS3760" s="0"/>
      <c r="CT3760" s="0"/>
      <c r="CU3760" s="0"/>
      <c r="CV3760" s="0"/>
      <c r="CW3760" s="0"/>
      <c r="CX3760" s="0"/>
      <c r="CY3760" s="0"/>
      <c r="CZ3760" s="0"/>
      <c r="DA3760" s="0"/>
      <c r="DB3760" s="0"/>
      <c r="DC3760" s="0"/>
      <c r="DD3760" s="0"/>
      <c r="DE3760" s="0"/>
      <c r="DF3760" s="0"/>
      <c r="DG3760" s="0"/>
      <c r="DH3760" s="0"/>
      <c r="DI3760" s="0"/>
      <c r="DJ3760" s="0"/>
      <c r="DK3760" s="0"/>
      <c r="DL3760" s="0"/>
      <c r="DM3760" s="0"/>
      <c r="DN3760" s="0"/>
      <c r="DO3760" s="0"/>
      <c r="DP3760" s="0"/>
      <c r="DQ3760" s="0"/>
      <c r="DR3760" s="0"/>
      <c r="DS3760" s="0"/>
      <c r="DT3760" s="0"/>
      <c r="DU3760" s="0"/>
      <c r="DV3760" s="0"/>
      <c r="DW3760" s="0"/>
      <c r="DX3760" s="0"/>
      <c r="DY3760" s="0"/>
      <c r="DZ3760" s="0"/>
      <c r="EA3760" s="0"/>
      <c r="EB3760" s="0"/>
      <c r="EC3760" s="0"/>
      <c r="ED3760" s="0"/>
      <c r="EE3760" s="0"/>
      <c r="EF3760" s="0"/>
      <c r="EG3760" s="0"/>
      <c r="EH3760" s="0"/>
      <c r="EI3760" s="0"/>
      <c r="EJ3760" s="0"/>
      <c r="EK3760" s="0"/>
      <c r="EL3760" s="0"/>
      <c r="EM3760" s="0"/>
      <c r="EN3760" s="0"/>
      <c r="EO3760" s="0"/>
      <c r="EP3760" s="0"/>
      <c r="EQ3760" s="0"/>
      <c r="ER3760" s="0"/>
      <c r="ES3760" s="0"/>
      <c r="ET3760" s="0"/>
      <c r="EU3760" s="0"/>
      <c r="EV3760" s="0"/>
      <c r="EW3760" s="0"/>
      <c r="EX3760" s="0"/>
      <c r="EY3760" s="0"/>
      <c r="EZ3760" s="0"/>
      <c r="FA3760" s="0"/>
      <c r="FB3760" s="0"/>
      <c r="FC3760" s="0"/>
      <c r="FD3760" s="0"/>
      <c r="FE3760" s="0"/>
      <c r="FF3760" s="0"/>
      <c r="FG3760" s="0"/>
      <c r="FH3760" s="0"/>
      <c r="FI3760" s="0"/>
      <c r="FJ3760" s="0"/>
      <c r="FK3760" s="0"/>
      <c r="FL3760" s="0"/>
      <c r="FM3760" s="0"/>
      <c r="FN3760" s="0"/>
      <c r="FO3760" s="0"/>
      <c r="FP3760" s="0"/>
      <c r="FQ3760" s="0"/>
      <c r="FR3760" s="0"/>
      <c r="FS3760" s="0"/>
      <c r="FT3760" s="0"/>
      <c r="FU3760" s="0"/>
      <c r="FV3760" s="0"/>
      <c r="FW3760" s="0"/>
      <c r="FX3760" s="0"/>
      <c r="FY3760" s="0"/>
      <c r="FZ3760" s="0"/>
      <c r="GA3760" s="0"/>
      <c r="GB3760" s="0"/>
      <c r="GC3760" s="0"/>
      <c r="GD3760" s="0"/>
      <c r="GE3760" s="0"/>
      <c r="GF3760" s="0"/>
      <c r="GG3760" s="0"/>
      <c r="GH3760" s="0"/>
      <c r="GI3760" s="0"/>
      <c r="GJ3760" s="0"/>
      <c r="GK3760" s="0"/>
      <c r="GL3760" s="0"/>
      <c r="GM3760" s="0"/>
      <c r="GN3760" s="0"/>
      <c r="GO3760" s="0"/>
      <c r="GP3760" s="0"/>
      <c r="GQ3760" s="0"/>
      <c r="GR3760" s="0"/>
      <c r="GS3760" s="0"/>
      <c r="GT3760" s="0"/>
      <c r="GU3760" s="0"/>
      <c r="GV3760" s="0"/>
      <c r="GW3760" s="0"/>
      <c r="GX3760" s="0"/>
      <c r="GY3760" s="0"/>
      <c r="GZ3760" s="0"/>
      <c r="HA3760" s="0"/>
      <c r="HB3760" s="0"/>
      <c r="HC3760" s="0"/>
      <c r="HD3760" s="0"/>
      <c r="HE3760" s="0"/>
      <c r="HF3760" s="0"/>
      <c r="HG3760" s="0"/>
      <c r="HH3760" s="0"/>
      <c r="HI3760" s="0"/>
      <c r="HJ3760" s="0"/>
      <c r="HK3760" s="0"/>
      <c r="HL3760" s="0"/>
      <c r="HM3760" s="0"/>
      <c r="HN3760" s="0"/>
      <c r="HO3760" s="0"/>
      <c r="HP3760" s="0"/>
      <c r="HQ3760" s="0"/>
      <c r="HR3760" s="0"/>
      <c r="HS3760" s="0"/>
      <c r="HT3760" s="0"/>
      <c r="HU3760" s="0"/>
      <c r="HV3760" s="0"/>
      <c r="HW3760" s="0"/>
      <c r="HX3760" s="0"/>
      <c r="HY3760" s="0"/>
      <c r="HZ3760" s="0"/>
      <c r="IA3760" s="0"/>
      <c r="IB3760" s="0"/>
      <c r="IC3760" s="0"/>
      <c r="ID3760" s="0"/>
      <c r="IE3760" s="0"/>
      <c r="IF3760" s="0"/>
      <c r="IG3760" s="0"/>
      <c r="IH3760" s="0"/>
      <c r="II3760" s="0"/>
      <c r="IJ3760" s="0"/>
      <c r="IK3760" s="0"/>
      <c r="IL3760" s="0"/>
      <c r="IM3760" s="0"/>
      <c r="IN3760" s="0"/>
      <c r="IO3760" s="0"/>
      <c r="IP3760" s="0"/>
      <c r="IQ3760" s="0"/>
      <c r="IR3760" s="0"/>
      <c r="IS3760" s="0"/>
      <c r="IT3760" s="0"/>
      <c r="IU3760" s="0"/>
      <c r="IV3760" s="0"/>
      <c r="IW3760" s="0"/>
      <c r="IX3760" s="0"/>
      <c r="IY3760" s="0"/>
      <c r="IZ3760" s="0"/>
      <c r="AMH3760" s="13"/>
    </row>
    <row r="3761" customFormat="false" ht="13.8" hidden="false" customHeight="false" outlineLevel="0" collapsed="false">
      <c r="A3761" s="16" t="n">
        <v>40801063</v>
      </c>
      <c r="B3761" s="17" t="s">
        <v>3791</v>
      </c>
      <c r="C3761" s="18"/>
      <c r="D3761" s="18"/>
      <c r="E3761" s="16" t="s">
        <v>54</v>
      </c>
      <c r="F3761" s="19" t="n">
        <f aca="false">IF(C3761="",VLOOKUP(E3761,'PORTE E UCO'!$A$5:$D$46,4,0),VLOOKUP(E3761,'PORTE E UCO'!$A$5:$D$46,4,0)*C3761)</f>
        <v>35.31295</v>
      </c>
      <c r="G3761" s="20" t="n">
        <v>1.47</v>
      </c>
      <c r="H3761" s="21" t="n">
        <f aca="false">G3761*$R$2</f>
        <v>28.92023904</v>
      </c>
      <c r="I3761" s="16" t="n">
        <v>0</v>
      </c>
      <c r="J3761" s="22" t="str">
        <f aca="false">IF(I3761&gt;=1,F3761*$J$2,"")</f>
        <v/>
      </c>
      <c r="K3761" s="22" t="str">
        <f aca="false">IF(I3761&gt;=2,F3761*$K$2,"")</f>
        <v/>
      </c>
      <c r="L3761" s="22" t="str">
        <f aca="false">IF(I3761&gt;=3,F3761*$L$2,"")</f>
        <v/>
      </c>
      <c r="M3761" s="22" t="str">
        <f aca="false">IF(I3761&gt;=4,F3761*$M$2,"")</f>
        <v/>
      </c>
      <c r="N3761" s="16" t="n">
        <v>0</v>
      </c>
      <c r="O3761" s="16" t="n">
        <v>3</v>
      </c>
      <c r="P3761" s="23" t="n">
        <v>0.1296</v>
      </c>
      <c r="Q3761" s="64" t="n">
        <f aca="false">P3761*($Q$2)</f>
        <v>3.501792</v>
      </c>
      <c r="R3761" s="38"/>
      <c r="S3761" s="25" t="n">
        <f aca="false">SUM(F3761,H3761,J3761,K3761,L3761,M3761)</f>
        <v>64.23318904</v>
      </c>
      <c r="T3761" s="25" t="n">
        <f aca="false">SUM(F3761,H3761,J3761,K3761,L3761,M3761,Q3761)</f>
        <v>67.73498104</v>
      </c>
      <c r="U3761" s="0"/>
      <c r="V3761" s="0"/>
      <c r="W3761" s="0"/>
      <c r="X3761" s="0"/>
      <c r="Y3761" s="0"/>
      <c r="Z3761" s="0"/>
      <c r="AA3761" s="0"/>
      <c r="AB3761" s="0"/>
      <c r="AC3761" s="0"/>
      <c r="AD3761" s="0"/>
      <c r="AE3761" s="0"/>
      <c r="AF3761" s="0"/>
      <c r="AG3761" s="0"/>
      <c r="AH3761" s="0"/>
      <c r="AI3761" s="0"/>
      <c r="AJ3761" s="0"/>
      <c r="AK3761" s="0"/>
      <c r="AL3761" s="0"/>
      <c r="AM3761" s="0"/>
      <c r="AN3761" s="0"/>
      <c r="AO3761" s="0"/>
      <c r="AP3761" s="0"/>
      <c r="AQ3761" s="0"/>
      <c r="AR3761" s="0"/>
      <c r="AS3761" s="0"/>
      <c r="AT3761" s="0"/>
      <c r="AU3761" s="0"/>
      <c r="AV3761" s="0"/>
      <c r="AW3761" s="0"/>
      <c r="AX3761" s="0"/>
      <c r="AY3761" s="0"/>
      <c r="AZ3761" s="0"/>
      <c r="BA3761" s="0"/>
      <c r="BB3761" s="0"/>
      <c r="BC3761" s="0"/>
      <c r="BD3761" s="0"/>
      <c r="BE3761" s="0"/>
      <c r="BF3761" s="0"/>
      <c r="BG3761" s="0"/>
      <c r="BH3761" s="0"/>
      <c r="BI3761" s="0"/>
      <c r="BJ3761" s="0"/>
      <c r="BK3761" s="0"/>
      <c r="BL3761" s="0"/>
      <c r="BM3761" s="0"/>
      <c r="BN3761" s="0"/>
      <c r="BO3761" s="0"/>
      <c r="BP3761" s="0"/>
      <c r="BQ3761" s="0"/>
      <c r="BR3761" s="0"/>
      <c r="BS3761" s="0"/>
      <c r="BT3761" s="0"/>
      <c r="BU3761" s="0"/>
      <c r="BV3761" s="0"/>
      <c r="BW3761" s="0"/>
      <c r="BX3761" s="0"/>
      <c r="BY3761" s="0"/>
      <c r="BZ3761" s="0"/>
      <c r="CA3761" s="0"/>
      <c r="CB3761" s="0"/>
      <c r="CC3761" s="0"/>
      <c r="CD3761" s="0"/>
      <c r="CE3761" s="0"/>
      <c r="CF3761" s="0"/>
      <c r="CG3761" s="0"/>
      <c r="CH3761" s="0"/>
      <c r="CI3761" s="0"/>
      <c r="CJ3761" s="0"/>
      <c r="CK3761" s="0"/>
      <c r="CL3761" s="0"/>
      <c r="CM3761" s="0"/>
      <c r="CN3761" s="0"/>
      <c r="CO3761" s="0"/>
      <c r="CP3761" s="0"/>
      <c r="CQ3761" s="0"/>
      <c r="CR3761" s="0"/>
      <c r="CS3761" s="0"/>
      <c r="CT3761" s="0"/>
      <c r="CU3761" s="0"/>
      <c r="CV3761" s="0"/>
      <c r="CW3761" s="0"/>
      <c r="CX3761" s="0"/>
      <c r="CY3761" s="0"/>
      <c r="CZ3761" s="0"/>
      <c r="DA3761" s="0"/>
      <c r="DB3761" s="0"/>
      <c r="DC3761" s="0"/>
      <c r="DD3761" s="0"/>
      <c r="DE3761" s="0"/>
      <c r="DF3761" s="0"/>
      <c r="DG3761" s="0"/>
      <c r="DH3761" s="0"/>
      <c r="DI3761" s="0"/>
      <c r="DJ3761" s="0"/>
      <c r="DK3761" s="0"/>
      <c r="DL3761" s="0"/>
      <c r="DM3761" s="0"/>
      <c r="DN3761" s="0"/>
      <c r="DO3761" s="0"/>
      <c r="DP3761" s="0"/>
      <c r="DQ3761" s="0"/>
      <c r="DR3761" s="0"/>
      <c r="DS3761" s="0"/>
      <c r="DT3761" s="0"/>
      <c r="DU3761" s="0"/>
      <c r="DV3761" s="0"/>
      <c r="DW3761" s="0"/>
      <c r="DX3761" s="0"/>
      <c r="DY3761" s="0"/>
      <c r="DZ3761" s="0"/>
      <c r="EA3761" s="0"/>
      <c r="EB3761" s="0"/>
      <c r="EC3761" s="0"/>
      <c r="ED3761" s="0"/>
      <c r="EE3761" s="0"/>
      <c r="EF3761" s="0"/>
      <c r="EG3761" s="0"/>
      <c r="EH3761" s="0"/>
      <c r="EI3761" s="0"/>
      <c r="EJ3761" s="0"/>
      <c r="EK3761" s="0"/>
      <c r="EL3761" s="0"/>
      <c r="EM3761" s="0"/>
      <c r="EN3761" s="0"/>
      <c r="EO3761" s="0"/>
      <c r="EP3761" s="0"/>
      <c r="EQ3761" s="0"/>
      <c r="ER3761" s="0"/>
      <c r="ES3761" s="0"/>
      <c r="ET3761" s="0"/>
      <c r="EU3761" s="0"/>
      <c r="EV3761" s="0"/>
      <c r="EW3761" s="0"/>
      <c r="EX3761" s="0"/>
      <c r="EY3761" s="0"/>
      <c r="EZ3761" s="0"/>
      <c r="FA3761" s="0"/>
      <c r="FB3761" s="0"/>
      <c r="FC3761" s="0"/>
      <c r="FD3761" s="0"/>
      <c r="FE3761" s="0"/>
      <c r="FF3761" s="0"/>
      <c r="FG3761" s="0"/>
      <c r="FH3761" s="0"/>
      <c r="FI3761" s="0"/>
      <c r="FJ3761" s="0"/>
      <c r="FK3761" s="0"/>
      <c r="FL3761" s="0"/>
      <c r="FM3761" s="0"/>
      <c r="FN3761" s="0"/>
      <c r="FO3761" s="0"/>
      <c r="FP3761" s="0"/>
      <c r="FQ3761" s="0"/>
      <c r="FR3761" s="0"/>
      <c r="FS3761" s="0"/>
      <c r="FT3761" s="0"/>
      <c r="FU3761" s="0"/>
      <c r="FV3761" s="0"/>
      <c r="FW3761" s="0"/>
      <c r="FX3761" s="0"/>
      <c r="FY3761" s="0"/>
      <c r="FZ3761" s="0"/>
      <c r="GA3761" s="0"/>
      <c r="GB3761" s="0"/>
      <c r="GC3761" s="0"/>
      <c r="GD3761" s="0"/>
      <c r="GE3761" s="0"/>
      <c r="GF3761" s="0"/>
      <c r="GG3761" s="0"/>
      <c r="GH3761" s="0"/>
      <c r="GI3761" s="0"/>
      <c r="GJ3761" s="0"/>
      <c r="GK3761" s="0"/>
      <c r="GL3761" s="0"/>
      <c r="GM3761" s="0"/>
      <c r="GN3761" s="0"/>
      <c r="GO3761" s="0"/>
      <c r="GP3761" s="0"/>
      <c r="GQ3761" s="0"/>
      <c r="GR3761" s="0"/>
      <c r="GS3761" s="0"/>
      <c r="GT3761" s="0"/>
      <c r="GU3761" s="0"/>
      <c r="GV3761" s="0"/>
      <c r="GW3761" s="0"/>
      <c r="GX3761" s="0"/>
      <c r="GY3761" s="0"/>
      <c r="GZ3761" s="0"/>
      <c r="HA3761" s="0"/>
      <c r="HB3761" s="0"/>
      <c r="HC3761" s="0"/>
      <c r="HD3761" s="0"/>
      <c r="HE3761" s="0"/>
      <c r="HF3761" s="0"/>
      <c r="HG3761" s="0"/>
      <c r="HH3761" s="0"/>
      <c r="HI3761" s="0"/>
      <c r="HJ3761" s="0"/>
      <c r="HK3761" s="0"/>
      <c r="HL3761" s="0"/>
      <c r="HM3761" s="0"/>
      <c r="HN3761" s="0"/>
      <c r="HO3761" s="0"/>
      <c r="HP3761" s="0"/>
      <c r="HQ3761" s="0"/>
      <c r="HR3761" s="0"/>
      <c r="HS3761" s="0"/>
      <c r="HT3761" s="0"/>
      <c r="HU3761" s="0"/>
      <c r="HV3761" s="0"/>
      <c r="HW3761" s="0"/>
      <c r="HX3761" s="0"/>
      <c r="HY3761" s="0"/>
      <c r="HZ3761" s="0"/>
      <c r="IA3761" s="0"/>
      <c r="IB3761" s="0"/>
      <c r="IC3761" s="0"/>
      <c r="ID3761" s="0"/>
      <c r="IE3761" s="0"/>
      <c r="IF3761" s="0"/>
      <c r="IG3761" s="0"/>
      <c r="IH3761" s="0"/>
      <c r="II3761" s="0"/>
      <c r="IJ3761" s="0"/>
      <c r="IK3761" s="0"/>
      <c r="IL3761" s="0"/>
      <c r="IM3761" s="0"/>
      <c r="IN3761" s="0"/>
      <c r="IO3761" s="0"/>
      <c r="IP3761" s="0"/>
      <c r="IQ3761" s="0"/>
      <c r="IR3761" s="0"/>
      <c r="IS3761" s="0"/>
      <c r="IT3761" s="0"/>
      <c r="IU3761" s="0"/>
      <c r="IV3761" s="0"/>
      <c r="IW3761" s="0"/>
      <c r="IX3761" s="0"/>
      <c r="IY3761" s="0"/>
      <c r="IZ3761" s="0"/>
      <c r="AMH3761" s="13"/>
    </row>
    <row r="3762" customFormat="false" ht="13.8" hidden="false" customHeight="false" outlineLevel="0" collapsed="false">
      <c r="A3762" s="27" t="n">
        <v>40801071</v>
      </c>
      <c r="B3762" s="28" t="s">
        <v>3792</v>
      </c>
      <c r="C3762" s="29"/>
      <c r="D3762" s="29"/>
      <c r="E3762" s="27" t="s">
        <v>54</v>
      </c>
      <c r="F3762" s="19" t="n">
        <f aca="false">IF(C3762="",VLOOKUP(E3762,'PORTE E UCO'!$A$5:$D$46,4,0),VLOOKUP(E3762,'PORTE E UCO'!$A$5:$D$46,4,0)*C3762)</f>
        <v>35.31295</v>
      </c>
      <c r="G3762" s="30" t="n">
        <v>1.34</v>
      </c>
      <c r="H3762" s="21" t="n">
        <f aca="false">G3762*$R$2</f>
        <v>26.36266688</v>
      </c>
      <c r="I3762" s="27" t="n">
        <v>0</v>
      </c>
      <c r="J3762" s="22" t="str">
        <f aca="false">IF(I3762&gt;=1,F3762*$J$2,"")</f>
        <v/>
      </c>
      <c r="K3762" s="22" t="str">
        <f aca="false">IF(I3762&gt;=2,F3762*$K$2,"")</f>
        <v/>
      </c>
      <c r="L3762" s="22" t="str">
        <f aca="false">IF(I3762&gt;=3,F3762*$L$2,"")</f>
        <v/>
      </c>
      <c r="M3762" s="22" t="str">
        <f aca="false">IF(I3762&gt;=4,F3762*$M$2,"")</f>
        <v/>
      </c>
      <c r="N3762" s="27" t="n">
        <v>0</v>
      </c>
      <c r="O3762" s="27" t="n">
        <v>3</v>
      </c>
      <c r="P3762" s="31" t="n">
        <v>0.1296</v>
      </c>
      <c r="Q3762" s="64" t="n">
        <f aca="false">P3762*($Q$2)</f>
        <v>3.501792</v>
      </c>
      <c r="R3762" s="38"/>
      <c r="S3762" s="25" t="n">
        <f aca="false">SUM(F3762,H3762,J3762,K3762,L3762,M3762)</f>
        <v>61.67561688</v>
      </c>
      <c r="T3762" s="25" t="n">
        <f aca="false">SUM(F3762,H3762,J3762,K3762,L3762,M3762,Q3762)</f>
        <v>65.17740888</v>
      </c>
      <c r="U3762" s="0"/>
      <c r="V3762" s="0"/>
      <c r="W3762" s="0"/>
      <c r="X3762" s="0"/>
      <c r="Y3762" s="0"/>
      <c r="Z3762" s="0"/>
      <c r="AA3762" s="0"/>
      <c r="AB3762" s="0"/>
      <c r="AC3762" s="0"/>
      <c r="AD3762" s="0"/>
      <c r="AE3762" s="0"/>
      <c r="AF3762" s="0"/>
      <c r="AG3762" s="0"/>
      <c r="AH3762" s="0"/>
      <c r="AI3762" s="0"/>
      <c r="AJ3762" s="0"/>
      <c r="AK3762" s="0"/>
      <c r="AL3762" s="0"/>
      <c r="AM3762" s="0"/>
      <c r="AN3762" s="0"/>
      <c r="AO3762" s="0"/>
      <c r="AP3762" s="0"/>
      <c r="AQ3762" s="0"/>
      <c r="AR3762" s="0"/>
      <c r="AS3762" s="0"/>
      <c r="AT3762" s="0"/>
      <c r="AU3762" s="0"/>
      <c r="AV3762" s="0"/>
      <c r="AW3762" s="0"/>
      <c r="AX3762" s="0"/>
      <c r="AY3762" s="0"/>
      <c r="AZ3762" s="0"/>
      <c r="BA3762" s="0"/>
      <c r="BB3762" s="0"/>
      <c r="BC3762" s="0"/>
      <c r="BD3762" s="0"/>
      <c r="BE3762" s="0"/>
      <c r="BF3762" s="0"/>
      <c r="BG3762" s="0"/>
      <c r="BH3762" s="0"/>
      <c r="BI3762" s="0"/>
      <c r="BJ3762" s="0"/>
      <c r="BK3762" s="0"/>
      <c r="BL3762" s="0"/>
      <c r="BM3762" s="0"/>
      <c r="BN3762" s="0"/>
      <c r="BO3762" s="0"/>
      <c r="BP3762" s="0"/>
      <c r="BQ3762" s="0"/>
      <c r="BR3762" s="0"/>
      <c r="BS3762" s="0"/>
      <c r="BT3762" s="0"/>
      <c r="BU3762" s="0"/>
      <c r="BV3762" s="0"/>
      <c r="BW3762" s="0"/>
      <c r="BX3762" s="0"/>
      <c r="BY3762" s="0"/>
      <c r="BZ3762" s="0"/>
      <c r="CA3762" s="0"/>
      <c r="CB3762" s="0"/>
      <c r="CC3762" s="0"/>
      <c r="CD3762" s="0"/>
      <c r="CE3762" s="0"/>
      <c r="CF3762" s="0"/>
      <c r="CG3762" s="0"/>
      <c r="CH3762" s="0"/>
      <c r="CI3762" s="0"/>
      <c r="CJ3762" s="0"/>
      <c r="CK3762" s="0"/>
      <c r="CL3762" s="0"/>
      <c r="CM3762" s="0"/>
      <c r="CN3762" s="0"/>
      <c r="CO3762" s="0"/>
      <c r="CP3762" s="0"/>
      <c r="CQ3762" s="0"/>
      <c r="CR3762" s="0"/>
      <c r="CS3762" s="0"/>
      <c r="CT3762" s="0"/>
      <c r="CU3762" s="0"/>
      <c r="CV3762" s="0"/>
      <c r="CW3762" s="0"/>
      <c r="CX3762" s="0"/>
      <c r="CY3762" s="0"/>
      <c r="CZ3762" s="0"/>
      <c r="DA3762" s="0"/>
      <c r="DB3762" s="0"/>
      <c r="DC3762" s="0"/>
      <c r="DD3762" s="0"/>
      <c r="DE3762" s="0"/>
      <c r="DF3762" s="0"/>
      <c r="DG3762" s="0"/>
      <c r="DH3762" s="0"/>
      <c r="DI3762" s="0"/>
      <c r="DJ3762" s="0"/>
      <c r="DK3762" s="0"/>
      <c r="DL3762" s="0"/>
      <c r="DM3762" s="0"/>
      <c r="DN3762" s="0"/>
      <c r="DO3762" s="0"/>
      <c r="DP3762" s="0"/>
      <c r="DQ3762" s="0"/>
      <c r="DR3762" s="0"/>
      <c r="DS3762" s="0"/>
      <c r="DT3762" s="0"/>
      <c r="DU3762" s="0"/>
      <c r="DV3762" s="0"/>
      <c r="DW3762" s="0"/>
      <c r="DX3762" s="0"/>
      <c r="DY3762" s="0"/>
      <c r="DZ3762" s="0"/>
      <c r="EA3762" s="0"/>
      <c r="EB3762" s="0"/>
      <c r="EC3762" s="0"/>
      <c r="ED3762" s="0"/>
      <c r="EE3762" s="0"/>
      <c r="EF3762" s="0"/>
      <c r="EG3762" s="0"/>
      <c r="EH3762" s="0"/>
      <c r="EI3762" s="0"/>
      <c r="EJ3762" s="0"/>
      <c r="EK3762" s="0"/>
      <c r="EL3762" s="0"/>
      <c r="EM3762" s="0"/>
      <c r="EN3762" s="0"/>
      <c r="EO3762" s="0"/>
      <c r="EP3762" s="0"/>
      <c r="EQ3762" s="0"/>
      <c r="ER3762" s="0"/>
      <c r="ES3762" s="0"/>
      <c r="ET3762" s="0"/>
      <c r="EU3762" s="0"/>
      <c r="EV3762" s="0"/>
      <c r="EW3762" s="0"/>
      <c r="EX3762" s="0"/>
      <c r="EY3762" s="0"/>
      <c r="EZ3762" s="0"/>
      <c r="FA3762" s="0"/>
      <c r="FB3762" s="0"/>
      <c r="FC3762" s="0"/>
      <c r="FD3762" s="0"/>
      <c r="FE3762" s="0"/>
      <c r="FF3762" s="0"/>
      <c r="FG3762" s="0"/>
      <c r="FH3762" s="0"/>
      <c r="FI3762" s="0"/>
      <c r="FJ3762" s="0"/>
      <c r="FK3762" s="0"/>
      <c r="FL3762" s="0"/>
      <c r="FM3762" s="0"/>
      <c r="FN3762" s="0"/>
      <c r="FO3762" s="0"/>
      <c r="FP3762" s="0"/>
      <c r="FQ3762" s="0"/>
      <c r="FR3762" s="0"/>
      <c r="FS3762" s="0"/>
      <c r="FT3762" s="0"/>
      <c r="FU3762" s="0"/>
      <c r="FV3762" s="0"/>
      <c r="FW3762" s="0"/>
      <c r="FX3762" s="0"/>
      <c r="FY3762" s="0"/>
      <c r="FZ3762" s="0"/>
      <c r="GA3762" s="0"/>
      <c r="GB3762" s="0"/>
      <c r="GC3762" s="0"/>
      <c r="GD3762" s="0"/>
      <c r="GE3762" s="0"/>
      <c r="GF3762" s="0"/>
      <c r="GG3762" s="0"/>
      <c r="GH3762" s="0"/>
      <c r="GI3762" s="0"/>
      <c r="GJ3762" s="0"/>
      <c r="GK3762" s="0"/>
      <c r="GL3762" s="0"/>
      <c r="GM3762" s="0"/>
      <c r="GN3762" s="0"/>
      <c r="GO3762" s="0"/>
      <c r="GP3762" s="0"/>
      <c r="GQ3762" s="0"/>
      <c r="GR3762" s="0"/>
      <c r="GS3762" s="0"/>
      <c r="GT3762" s="0"/>
      <c r="GU3762" s="0"/>
      <c r="GV3762" s="0"/>
      <c r="GW3762" s="0"/>
      <c r="GX3762" s="0"/>
      <c r="GY3762" s="0"/>
      <c r="GZ3762" s="0"/>
      <c r="HA3762" s="0"/>
      <c r="HB3762" s="0"/>
      <c r="HC3762" s="0"/>
      <c r="HD3762" s="0"/>
      <c r="HE3762" s="0"/>
      <c r="HF3762" s="0"/>
      <c r="HG3762" s="0"/>
      <c r="HH3762" s="0"/>
      <c r="HI3762" s="0"/>
      <c r="HJ3762" s="0"/>
      <c r="HK3762" s="0"/>
      <c r="HL3762" s="0"/>
      <c r="HM3762" s="0"/>
      <c r="HN3762" s="0"/>
      <c r="HO3762" s="0"/>
      <c r="HP3762" s="0"/>
      <c r="HQ3762" s="0"/>
      <c r="HR3762" s="0"/>
      <c r="HS3762" s="0"/>
      <c r="HT3762" s="0"/>
      <c r="HU3762" s="0"/>
      <c r="HV3762" s="0"/>
      <c r="HW3762" s="0"/>
      <c r="HX3762" s="0"/>
      <c r="HY3762" s="0"/>
      <c r="HZ3762" s="0"/>
      <c r="IA3762" s="0"/>
      <c r="IB3762" s="0"/>
      <c r="IC3762" s="0"/>
      <c r="ID3762" s="0"/>
      <c r="IE3762" s="0"/>
      <c r="IF3762" s="0"/>
      <c r="IG3762" s="0"/>
      <c r="IH3762" s="0"/>
      <c r="II3762" s="0"/>
      <c r="IJ3762" s="0"/>
      <c r="IK3762" s="0"/>
      <c r="IL3762" s="0"/>
      <c r="IM3762" s="0"/>
      <c r="IN3762" s="0"/>
      <c r="IO3762" s="0"/>
      <c r="IP3762" s="0"/>
      <c r="IQ3762" s="0"/>
      <c r="IR3762" s="0"/>
      <c r="IS3762" s="0"/>
      <c r="IT3762" s="0"/>
      <c r="IU3762" s="0"/>
      <c r="IV3762" s="0"/>
      <c r="IW3762" s="0"/>
      <c r="IX3762" s="0"/>
      <c r="IY3762" s="0"/>
      <c r="IZ3762" s="0"/>
      <c r="AMH3762" s="13"/>
    </row>
    <row r="3763" customFormat="false" ht="13.8" hidden="false" customHeight="false" outlineLevel="0" collapsed="false">
      <c r="A3763" s="16" t="n">
        <v>40801152</v>
      </c>
      <c r="B3763" s="17" t="s">
        <v>3793</v>
      </c>
      <c r="C3763" s="18"/>
      <c r="D3763" s="18"/>
      <c r="E3763" s="16" t="s">
        <v>54</v>
      </c>
      <c r="F3763" s="19" t="n">
        <f aca="false">IF(C3763="",VLOOKUP(E3763,'PORTE E UCO'!$A$5:$D$46,4,0),VLOOKUP(E3763,'PORTE E UCO'!$A$5:$D$46,4,0)*C3763)</f>
        <v>35.31295</v>
      </c>
      <c r="G3763" s="20" t="n">
        <v>1.22</v>
      </c>
      <c r="H3763" s="21" t="n">
        <f aca="false">G3763*$R$2</f>
        <v>24.00183104</v>
      </c>
      <c r="I3763" s="16" t="n">
        <v>0</v>
      </c>
      <c r="J3763" s="22" t="str">
        <f aca="false">IF(I3763&gt;=1,F3763*$J$2,"")</f>
        <v/>
      </c>
      <c r="K3763" s="22" t="str">
        <f aca="false">IF(I3763&gt;=2,F3763*$K$2,"")</f>
        <v/>
      </c>
      <c r="L3763" s="22" t="str">
        <f aca="false">IF(I3763&gt;=3,F3763*$L$2,"")</f>
        <v/>
      </c>
      <c r="M3763" s="22" t="str">
        <f aca="false">IF(I3763&gt;=4,F3763*$M$2,"")</f>
        <v/>
      </c>
      <c r="N3763" s="16" t="n">
        <v>0</v>
      </c>
      <c r="O3763" s="16" t="n">
        <v>2</v>
      </c>
      <c r="P3763" s="23" t="n">
        <v>0.144</v>
      </c>
      <c r="Q3763" s="64" t="n">
        <f aca="false">P3763*($Q$2)</f>
        <v>3.89088</v>
      </c>
      <c r="R3763" s="38"/>
      <c r="S3763" s="25" t="n">
        <f aca="false">SUM(F3763,H3763,J3763,K3763,L3763,M3763)</f>
        <v>59.31478104</v>
      </c>
      <c r="T3763" s="25" t="n">
        <f aca="false">SUM(F3763,H3763,J3763,K3763,L3763,M3763,Q3763)</f>
        <v>63.20566104</v>
      </c>
      <c r="U3763" s="0"/>
      <c r="V3763" s="0"/>
      <c r="W3763" s="0"/>
      <c r="X3763" s="0"/>
      <c r="Y3763" s="0"/>
      <c r="Z3763" s="0"/>
      <c r="AA3763" s="0"/>
      <c r="AB3763" s="0"/>
      <c r="AC3763" s="0"/>
      <c r="AD3763" s="0"/>
      <c r="AE3763" s="0"/>
      <c r="AF3763" s="0"/>
      <c r="AG3763" s="0"/>
      <c r="AH3763" s="0"/>
      <c r="AI3763" s="0"/>
      <c r="AJ3763" s="0"/>
      <c r="AK3763" s="0"/>
      <c r="AL3763" s="0"/>
      <c r="AM3763" s="0"/>
      <c r="AN3763" s="0"/>
      <c r="AO3763" s="0"/>
      <c r="AP3763" s="0"/>
      <c r="AQ3763" s="0"/>
      <c r="AR3763" s="0"/>
      <c r="AS3763" s="0"/>
      <c r="AT3763" s="0"/>
      <c r="AU3763" s="0"/>
      <c r="AV3763" s="0"/>
      <c r="AW3763" s="0"/>
      <c r="AX3763" s="0"/>
      <c r="AY3763" s="0"/>
      <c r="AZ3763" s="0"/>
      <c r="BA3763" s="0"/>
      <c r="BB3763" s="0"/>
      <c r="BC3763" s="0"/>
      <c r="BD3763" s="0"/>
      <c r="BE3763" s="0"/>
      <c r="BF3763" s="0"/>
      <c r="BG3763" s="0"/>
      <c r="BH3763" s="0"/>
      <c r="BI3763" s="0"/>
      <c r="BJ3763" s="0"/>
      <c r="BK3763" s="0"/>
      <c r="BL3763" s="0"/>
      <c r="BM3763" s="0"/>
      <c r="BN3763" s="0"/>
      <c r="BO3763" s="0"/>
      <c r="BP3763" s="0"/>
      <c r="BQ3763" s="0"/>
      <c r="BR3763" s="0"/>
      <c r="BS3763" s="0"/>
      <c r="BT3763" s="0"/>
      <c r="BU3763" s="0"/>
      <c r="BV3763" s="0"/>
      <c r="BW3763" s="0"/>
      <c r="BX3763" s="0"/>
      <c r="BY3763" s="0"/>
      <c r="BZ3763" s="0"/>
      <c r="CA3763" s="0"/>
      <c r="CB3763" s="0"/>
      <c r="CC3763" s="0"/>
      <c r="CD3763" s="0"/>
      <c r="CE3763" s="0"/>
      <c r="CF3763" s="0"/>
      <c r="CG3763" s="0"/>
      <c r="CH3763" s="0"/>
      <c r="CI3763" s="0"/>
      <c r="CJ3763" s="0"/>
      <c r="CK3763" s="0"/>
      <c r="CL3763" s="0"/>
      <c r="CM3763" s="0"/>
      <c r="CN3763" s="0"/>
      <c r="CO3763" s="0"/>
      <c r="CP3763" s="0"/>
      <c r="CQ3763" s="0"/>
      <c r="CR3763" s="0"/>
      <c r="CS3763" s="0"/>
      <c r="CT3763" s="0"/>
      <c r="CU3763" s="0"/>
      <c r="CV3763" s="0"/>
      <c r="CW3763" s="0"/>
      <c r="CX3763" s="0"/>
      <c r="CY3763" s="0"/>
      <c r="CZ3763" s="0"/>
      <c r="DA3763" s="0"/>
      <c r="DB3763" s="0"/>
      <c r="DC3763" s="0"/>
      <c r="DD3763" s="0"/>
      <c r="DE3763" s="0"/>
      <c r="DF3763" s="0"/>
      <c r="DG3763" s="0"/>
      <c r="DH3763" s="0"/>
      <c r="DI3763" s="0"/>
      <c r="DJ3763" s="0"/>
      <c r="DK3763" s="0"/>
      <c r="DL3763" s="0"/>
      <c r="DM3763" s="0"/>
      <c r="DN3763" s="0"/>
      <c r="DO3763" s="0"/>
      <c r="DP3763" s="0"/>
      <c r="DQ3763" s="0"/>
      <c r="DR3763" s="0"/>
      <c r="DS3763" s="0"/>
      <c r="DT3763" s="0"/>
      <c r="DU3763" s="0"/>
      <c r="DV3763" s="0"/>
      <c r="DW3763" s="0"/>
      <c r="DX3763" s="0"/>
      <c r="DY3763" s="0"/>
      <c r="DZ3763" s="0"/>
      <c r="EA3763" s="0"/>
      <c r="EB3763" s="0"/>
      <c r="EC3763" s="0"/>
      <c r="ED3763" s="0"/>
      <c r="EE3763" s="0"/>
      <c r="EF3763" s="0"/>
      <c r="EG3763" s="0"/>
      <c r="EH3763" s="0"/>
      <c r="EI3763" s="0"/>
      <c r="EJ3763" s="0"/>
      <c r="EK3763" s="0"/>
      <c r="EL3763" s="0"/>
      <c r="EM3763" s="0"/>
      <c r="EN3763" s="0"/>
      <c r="EO3763" s="0"/>
      <c r="EP3763" s="0"/>
      <c r="EQ3763" s="0"/>
      <c r="ER3763" s="0"/>
      <c r="ES3763" s="0"/>
      <c r="ET3763" s="0"/>
      <c r="EU3763" s="0"/>
      <c r="EV3763" s="0"/>
      <c r="EW3763" s="0"/>
      <c r="EX3763" s="0"/>
      <c r="EY3763" s="0"/>
      <c r="EZ3763" s="0"/>
      <c r="FA3763" s="0"/>
      <c r="FB3763" s="0"/>
      <c r="FC3763" s="0"/>
      <c r="FD3763" s="0"/>
      <c r="FE3763" s="0"/>
      <c r="FF3763" s="0"/>
      <c r="FG3763" s="0"/>
      <c r="FH3763" s="0"/>
      <c r="FI3763" s="0"/>
      <c r="FJ3763" s="0"/>
      <c r="FK3763" s="0"/>
      <c r="FL3763" s="0"/>
      <c r="FM3763" s="0"/>
      <c r="FN3763" s="0"/>
      <c r="FO3763" s="0"/>
      <c r="FP3763" s="0"/>
      <c r="FQ3763" s="0"/>
      <c r="FR3763" s="0"/>
      <c r="FS3763" s="0"/>
      <c r="FT3763" s="0"/>
      <c r="FU3763" s="0"/>
      <c r="FV3763" s="0"/>
      <c r="FW3763" s="0"/>
      <c r="FX3763" s="0"/>
      <c r="FY3763" s="0"/>
      <c r="FZ3763" s="0"/>
      <c r="GA3763" s="0"/>
      <c r="GB3763" s="0"/>
      <c r="GC3763" s="0"/>
      <c r="GD3763" s="0"/>
      <c r="GE3763" s="0"/>
      <c r="GF3763" s="0"/>
      <c r="GG3763" s="0"/>
      <c r="GH3763" s="0"/>
      <c r="GI3763" s="0"/>
      <c r="GJ3763" s="0"/>
      <c r="GK3763" s="0"/>
      <c r="GL3763" s="0"/>
      <c r="GM3763" s="0"/>
      <c r="GN3763" s="0"/>
      <c r="GO3763" s="0"/>
      <c r="GP3763" s="0"/>
      <c r="GQ3763" s="0"/>
      <c r="GR3763" s="0"/>
      <c r="GS3763" s="0"/>
      <c r="GT3763" s="0"/>
      <c r="GU3763" s="0"/>
      <c r="GV3763" s="0"/>
      <c r="GW3763" s="0"/>
      <c r="GX3763" s="0"/>
      <c r="GY3763" s="0"/>
      <c r="GZ3763" s="0"/>
      <c r="HA3763" s="0"/>
      <c r="HB3763" s="0"/>
      <c r="HC3763" s="0"/>
      <c r="HD3763" s="0"/>
      <c r="HE3763" s="0"/>
      <c r="HF3763" s="0"/>
      <c r="HG3763" s="0"/>
      <c r="HH3763" s="0"/>
      <c r="HI3763" s="0"/>
      <c r="HJ3763" s="0"/>
      <c r="HK3763" s="0"/>
      <c r="HL3763" s="0"/>
      <c r="HM3763" s="0"/>
      <c r="HN3763" s="0"/>
      <c r="HO3763" s="0"/>
      <c r="HP3763" s="0"/>
      <c r="HQ3763" s="0"/>
      <c r="HR3763" s="0"/>
      <c r="HS3763" s="0"/>
      <c r="HT3763" s="0"/>
      <c r="HU3763" s="0"/>
      <c r="HV3763" s="0"/>
      <c r="HW3763" s="0"/>
      <c r="HX3763" s="0"/>
      <c r="HY3763" s="0"/>
      <c r="HZ3763" s="0"/>
      <c r="IA3763" s="0"/>
      <c r="IB3763" s="0"/>
      <c r="IC3763" s="0"/>
      <c r="ID3763" s="0"/>
      <c r="IE3763" s="0"/>
      <c r="IF3763" s="0"/>
      <c r="IG3763" s="0"/>
      <c r="IH3763" s="0"/>
      <c r="II3763" s="0"/>
      <c r="IJ3763" s="0"/>
      <c r="IK3763" s="0"/>
      <c r="IL3763" s="0"/>
      <c r="IM3763" s="0"/>
      <c r="IN3763" s="0"/>
      <c r="IO3763" s="0"/>
      <c r="IP3763" s="0"/>
      <c r="IQ3763" s="0"/>
      <c r="IR3763" s="0"/>
      <c r="IS3763" s="0"/>
      <c r="IT3763" s="0"/>
      <c r="IU3763" s="0"/>
      <c r="IV3763" s="0"/>
      <c r="IW3763" s="0"/>
      <c r="IX3763" s="0"/>
      <c r="IY3763" s="0"/>
      <c r="IZ3763" s="0"/>
      <c r="AMH3763" s="13"/>
    </row>
    <row r="3764" customFormat="false" ht="13.8" hidden="false" customHeight="false" outlineLevel="0" collapsed="false">
      <c r="A3764" s="27" t="n">
        <v>40801144</v>
      </c>
      <c r="B3764" s="28" t="s">
        <v>3794</v>
      </c>
      <c r="C3764" s="29"/>
      <c r="D3764" s="29"/>
      <c r="E3764" s="27" t="s">
        <v>54</v>
      </c>
      <c r="F3764" s="19" t="n">
        <f aca="false">IF(C3764="",VLOOKUP(E3764,'PORTE E UCO'!$A$5:$D$46,4,0),VLOOKUP(E3764,'PORTE E UCO'!$A$5:$D$46,4,0)*C3764)</f>
        <v>35.31295</v>
      </c>
      <c r="G3764" s="30" t="n">
        <v>1.07</v>
      </c>
      <c r="H3764" s="21" t="n">
        <f aca="false">G3764*$R$2</f>
        <v>21.05078624</v>
      </c>
      <c r="I3764" s="27" t="n">
        <v>0</v>
      </c>
      <c r="J3764" s="22" t="str">
        <f aca="false">IF(I3764&gt;=1,F3764*$J$2,"")</f>
        <v/>
      </c>
      <c r="K3764" s="22" t="str">
        <f aca="false">IF(I3764&gt;=2,F3764*$K$2,"")</f>
        <v/>
      </c>
      <c r="L3764" s="22" t="str">
        <f aca="false">IF(I3764&gt;=3,F3764*$L$2,"")</f>
        <v/>
      </c>
      <c r="M3764" s="22" t="str">
        <f aca="false">IF(I3764&gt;=4,F3764*$M$2,"")</f>
        <v/>
      </c>
      <c r="N3764" s="27" t="n">
        <v>0</v>
      </c>
      <c r="O3764" s="27" t="n">
        <v>1</v>
      </c>
      <c r="P3764" s="31" t="n">
        <v>0.072</v>
      </c>
      <c r="Q3764" s="64" t="n">
        <f aca="false">P3764*($Q$2)</f>
        <v>1.94544</v>
      </c>
      <c r="R3764" s="38"/>
      <c r="S3764" s="25" t="n">
        <f aca="false">SUM(F3764,H3764,J3764,K3764,L3764,M3764)</f>
        <v>56.36373624</v>
      </c>
      <c r="T3764" s="25" t="n">
        <f aca="false">SUM(F3764,H3764,J3764,K3764,L3764,M3764,Q3764)</f>
        <v>58.30917624</v>
      </c>
      <c r="U3764" s="0"/>
      <c r="V3764" s="0"/>
      <c r="W3764" s="0"/>
      <c r="X3764" s="0"/>
      <c r="Y3764" s="0"/>
      <c r="Z3764" s="0"/>
      <c r="AA3764" s="0"/>
      <c r="AB3764" s="0"/>
      <c r="AC3764" s="0"/>
      <c r="AD3764" s="0"/>
      <c r="AE3764" s="0"/>
      <c r="AF3764" s="0"/>
      <c r="AG3764" s="0"/>
      <c r="AH3764" s="0"/>
      <c r="AI3764" s="0"/>
      <c r="AJ3764" s="0"/>
      <c r="AK3764" s="0"/>
      <c r="AL3764" s="0"/>
      <c r="AM3764" s="0"/>
      <c r="AN3764" s="0"/>
      <c r="AO3764" s="0"/>
      <c r="AP3764" s="0"/>
      <c r="AQ3764" s="0"/>
      <c r="AR3764" s="0"/>
      <c r="AS3764" s="0"/>
      <c r="AT3764" s="0"/>
      <c r="AU3764" s="0"/>
      <c r="AV3764" s="0"/>
      <c r="AW3764" s="0"/>
      <c r="AX3764" s="0"/>
      <c r="AY3764" s="0"/>
      <c r="AZ3764" s="0"/>
      <c r="BA3764" s="0"/>
      <c r="BB3764" s="0"/>
      <c r="BC3764" s="0"/>
      <c r="BD3764" s="0"/>
      <c r="BE3764" s="0"/>
      <c r="BF3764" s="0"/>
      <c r="BG3764" s="0"/>
      <c r="BH3764" s="0"/>
      <c r="BI3764" s="0"/>
      <c r="BJ3764" s="0"/>
      <c r="BK3764" s="0"/>
      <c r="BL3764" s="0"/>
      <c r="BM3764" s="0"/>
      <c r="BN3764" s="0"/>
      <c r="BO3764" s="0"/>
      <c r="BP3764" s="0"/>
      <c r="BQ3764" s="0"/>
      <c r="BR3764" s="0"/>
      <c r="BS3764" s="0"/>
      <c r="BT3764" s="0"/>
      <c r="BU3764" s="0"/>
      <c r="BV3764" s="0"/>
      <c r="BW3764" s="0"/>
      <c r="BX3764" s="0"/>
      <c r="BY3764" s="0"/>
      <c r="BZ3764" s="0"/>
      <c r="CA3764" s="0"/>
      <c r="CB3764" s="0"/>
      <c r="CC3764" s="0"/>
      <c r="CD3764" s="0"/>
      <c r="CE3764" s="0"/>
      <c r="CF3764" s="0"/>
      <c r="CG3764" s="0"/>
      <c r="CH3764" s="0"/>
      <c r="CI3764" s="0"/>
      <c r="CJ3764" s="0"/>
      <c r="CK3764" s="0"/>
      <c r="CL3764" s="0"/>
      <c r="CM3764" s="0"/>
      <c r="CN3764" s="0"/>
      <c r="CO3764" s="0"/>
      <c r="CP3764" s="0"/>
      <c r="CQ3764" s="0"/>
      <c r="CR3764" s="0"/>
      <c r="CS3764" s="0"/>
      <c r="CT3764" s="0"/>
      <c r="CU3764" s="0"/>
      <c r="CV3764" s="0"/>
      <c r="CW3764" s="0"/>
      <c r="CX3764" s="0"/>
      <c r="CY3764" s="0"/>
      <c r="CZ3764" s="0"/>
      <c r="DA3764" s="0"/>
      <c r="DB3764" s="0"/>
      <c r="DC3764" s="0"/>
      <c r="DD3764" s="0"/>
      <c r="DE3764" s="0"/>
      <c r="DF3764" s="0"/>
      <c r="DG3764" s="0"/>
      <c r="DH3764" s="0"/>
      <c r="DI3764" s="0"/>
      <c r="DJ3764" s="0"/>
      <c r="DK3764" s="0"/>
      <c r="DL3764" s="0"/>
      <c r="DM3764" s="0"/>
      <c r="DN3764" s="0"/>
      <c r="DO3764" s="0"/>
      <c r="DP3764" s="0"/>
      <c r="DQ3764" s="0"/>
      <c r="DR3764" s="0"/>
      <c r="DS3764" s="0"/>
      <c r="DT3764" s="0"/>
      <c r="DU3764" s="0"/>
      <c r="DV3764" s="0"/>
      <c r="DW3764" s="0"/>
      <c r="DX3764" s="0"/>
      <c r="DY3764" s="0"/>
      <c r="DZ3764" s="0"/>
      <c r="EA3764" s="0"/>
      <c r="EB3764" s="0"/>
      <c r="EC3764" s="0"/>
      <c r="ED3764" s="0"/>
      <c r="EE3764" s="0"/>
      <c r="EF3764" s="0"/>
      <c r="EG3764" s="0"/>
      <c r="EH3764" s="0"/>
      <c r="EI3764" s="0"/>
      <c r="EJ3764" s="0"/>
      <c r="EK3764" s="0"/>
      <c r="EL3764" s="0"/>
      <c r="EM3764" s="0"/>
      <c r="EN3764" s="0"/>
      <c r="EO3764" s="0"/>
      <c r="EP3764" s="0"/>
      <c r="EQ3764" s="0"/>
      <c r="ER3764" s="0"/>
      <c r="ES3764" s="0"/>
      <c r="ET3764" s="0"/>
      <c r="EU3764" s="0"/>
      <c r="EV3764" s="0"/>
      <c r="EW3764" s="0"/>
      <c r="EX3764" s="0"/>
      <c r="EY3764" s="0"/>
      <c r="EZ3764" s="0"/>
      <c r="FA3764" s="0"/>
      <c r="FB3764" s="0"/>
      <c r="FC3764" s="0"/>
      <c r="FD3764" s="0"/>
      <c r="FE3764" s="0"/>
      <c r="FF3764" s="0"/>
      <c r="FG3764" s="0"/>
      <c r="FH3764" s="0"/>
      <c r="FI3764" s="0"/>
      <c r="FJ3764" s="0"/>
      <c r="FK3764" s="0"/>
      <c r="FL3764" s="0"/>
      <c r="FM3764" s="0"/>
      <c r="FN3764" s="0"/>
      <c r="FO3764" s="0"/>
      <c r="FP3764" s="0"/>
      <c r="FQ3764" s="0"/>
      <c r="FR3764" s="0"/>
      <c r="FS3764" s="0"/>
      <c r="FT3764" s="0"/>
      <c r="FU3764" s="0"/>
      <c r="FV3764" s="0"/>
      <c r="FW3764" s="0"/>
      <c r="FX3764" s="0"/>
      <c r="FY3764" s="0"/>
      <c r="FZ3764" s="0"/>
      <c r="GA3764" s="0"/>
      <c r="GB3764" s="0"/>
      <c r="GC3764" s="0"/>
      <c r="GD3764" s="0"/>
      <c r="GE3764" s="0"/>
      <c r="GF3764" s="0"/>
      <c r="GG3764" s="0"/>
      <c r="GH3764" s="0"/>
      <c r="GI3764" s="0"/>
      <c r="GJ3764" s="0"/>
      <c r="GK3764" s="0"/>
      <c r="GL3764" s="0"/>
      <c r="GM3764" s="0"/>
      <c r="GN3764" s="0"/>
      <c r="GO3764" s="0"/>
      <c r="GP3764" s="0"/>
      <c r="GQ3764" s="0"/>
      <c r="GR3764" s="0"/>
      <c r="GS3764" s="0"/>
      <c r="GT3764" s="0"/>
      <c r="GU3764" s="0"/>
      <c r="GV3764" s="0"/>
      <c r="GW3764" s="0"/>
      <c r="GX3764" s="0"/>
      <c r="GY3764" s="0"/>
      <c r="GZ3764" s="0"/>
      <c r="HA3764" s="0"/>
      <c r="HB3764" s="0"/>
      <c r="HC3764" s="0"/>
      <c r="HD3764" s="0"/>
      <c r="HE3764" s="0"/>
      <c r="HF3764" s="0"/>
      <c r="HG3764" s="0"/>
      <c r="HH3764" s="0"/>
      <c r="HI3764" s="0"/>
      <c r="HJ3764" s="0"/>
      <c r="HK3764" s="0"/>
      <c r="HL3764" s="0"/>
      <c r="HM3764" s="0"/>
      <c r="HN3764" s="0"/>
      <c r="HO3764" s="0"/>
      <c r="HP3764" s="0"/>
      <c r="HQ3764" s="0"/>
      <c r="HR3764" s="0"/>
      <c r="HS3764" s="0"/>
      <c r="HT3764" s="0"/>
      <c r="HU3764" s="0"/>
      <c r="HV3764" s="0"/>
      <c r="HW3764" s="0"/>
      <c r="HX3764" s="0"/>
      <c r="HY3764" s="0"/>
      <c r="HZ3764" s="0"/>
      <c r="IA3764" s="0"/>
      <c r="IB3764" s="0"/>
      <c r="IC3764" s="0"/>
      <c r="ID3764" s="0"/>
      <c r="IE3764" s="0"/>
      <c r="IF3764" s="0"/>
      <c r="IG3764" s="0"/>
      <c r="IH3764" s="0"/>
      <c r="II3764" s="0"/>
      <c r="IJ3764" s="0"/>
      <c r="IK3764" s="0"/>
      <c r="IL3764" s="0"/>
      <c r="IM3764" s="0"/>
      <c r="IN3764" s="0"/>
      <c r="IO3764" s="0"/>
      <c r="IP3764" s="0"/>
      <c r="IQ3764" s="0"/>
      <c r="IR3764" s="0"/>
      <c r="IS3764" s="0"/>
      <c r="IT3764" s="0"/>
      <c r="IU3764" s="0"/>
      <c r="IV3764" s="0"/>
      <c r="IW3764" s="0"/>
      <c r="IX3764" s="0"/>
      <c r="IY3764" s="0"/>
      <c r="IZ3764" s="0"/>
      <c r="AMH3764" s="13"/>
    </row>
    <row r="3765" customFormat="false" ht="13.8" hidden="false" customHeight="false" outlineLevel="0" collapsed="false">
      <c r="A3765" s="16" t="n">
        <v>40802019</v>
      </c>
      <c r="B3765" s="17" t="s">
        <v>3795</v>
      </c>
      <c r="C3765" s="18"/>
      <c r="D3765" s="18"/>
      <c r="E3765" s="16" t="s">
        <v>54</v>
      </c>
      <c r="F3765" s="19" t="n">
        <f aca="false">IF(C3765="",VLOOKUP(E3765,'PORTE E UCO'!$A$5:$D$46,4,0),VLOOKUP(E3765,'PORTE E UCO'!$A$5:$D$46,4,0)*C3765)</f>
        <v>35.31295</v>
      </c>
      <c r="G3765" s="20" t="n">
        <v>1.31</v>
      </c>
      <c r="H3765" s="21" t="n">
        <f aca="false">G3765*$R$2</f>
        <v>25.77245792</v>
      </c>
      <c r="I3765" s="16" t="n">
        <v>0</v>
      </c>
      <c r="J3765" s="22" t="str">
        <f aca="false">IF(I3765&gt;=1,F3765*$J$2,"")</f>
        <v/>
      </c>
      <c r="K3765" s="22" t="str">
        <f aca="false">IF(I3765&gt;=2,F3765*$K$2,"")</f>
        <v/>
      </c>
      <c r="L3765" s="22" t="str">
        <f aca="false">IF(I3765&gt;=3,F3765*$L$2,"")</f>
        <v/>
      </c>
      <c r="M3765" s="22" t="str">
        <f aca="false">IF(I3765&gt;=4,F3765*$M$2,"")</f>
        <v/>
      </c>
      <c r="N3765" s="16" t="n">
        <v>0</v>
      </c>
      <c r="O3765" s="16" t="n">
        <v>3</v>
      </c>
      <c r="P3765" s="23" t="n">
        <v>0.1296</v>
      </c>
      <c r="Q3765" s="64" t="n">
        <f aca="false">P3765*($Q$2)</f>
        <v>3.501792</v>
      </c>
      <c r="R3765" s="38"/>
      <c r="S3765" s="25" t="n">
        <f aca="false">SUM(F3765,H3765,J3765,K3765,L3765,M3765)</f>
        <v>61.08540792</v>
      </c>
      <c r="T3765" s="25" t="n">
        <f aca="false">SUM(F3765,H3765,J3765,K3765,L3765,M3765,Q3765)</f>
        <v>64.58719992</v>
      </c>
      <c r="U3765" s="0"/>
      <c r="V3765" s="0"/>
      <c r="W3765" s="0"/>
      <c r="X3765" s="0"/>
      <c r="Y3765" s="0"/>
      <c r="Z3765" s="0"/>
      <c r="AA3765" s="0"/>
      <c r="AB3765" s="0"/>
      <c r="AC3765" s="0"/>
      <c r="AD3765" s="0"/>
      <c r="AE3765" s="0"/>
      <c r="AF3765" s="0"/>
      <c r="AG3765" s="0"/>
      <c r="AH3765" s="0"/>
      <c r="AI3765" s="0"/>
      <c r="AJ3765" s="0"/>
      <c r="AK3765" s="0"/>
      <c r="AL3765" s="0"/>
      <c r="AM3765" s="0"/>
      <c r="AN3765" s="0"/>
      <c r="AO3765" s="0"/>
      <c r="AP3765" s="0"/>
      <c r="AQ3765" s="0"/>
      <c r="AR3765" s="0"/>
      <c r="AS3765" s="0"/>
      <c r="AT3765" s="0"/>
      <c r="AU3765" s="0"/>
      <c r="AV3765" s="0"/>
      <c r="AW3765" s="0"/>
      <c r="AX3765" s="0"/>
      <c r="AY3765" s="0"/>
      <c r="AZ3765" s="0"/>
      <c r="BA3765" s="0"/>
      <c r="BB3765" s="0"/>
      <c r="BC3765" s="0"/>
      <c r="BD3765" s="0"/>
      <c r="BE3765" s="0"/>
      <c r="BF3765" s="0"/>
      <c r="BG3765" s="0"/>
      <c r="BH3765" s="0"/>
      <c r="BI3765" s="0"/>
      <c r="BJ3765" s="0"/>
      <c r="BK3765" s="0"/>
      <c r="BL3765" s="0"/>
      <c r="BM3765" s="0"/>
      <c r="BN3765" s="0"/>
      <c r="BO3765" s="0"/>
      <c r="BP3765" s="0"/>
      <c r="BQ3765" s="0"/>
      <c r="BR3765" s="0"/>
      <c r="BS3765" s="0"/>
      <c r="BT3765" s="0"/>
      <c r="BU3765" s="0"/>
      <c r="BV3765" s="0"/>
      <c r="BW3765" s="0"/>
      <c r="BX3765" s="0"/>
      <c r="BY3765" s="0"/>
      <c r="BZ3765" s="0"/>
      <c r="CA3765" s="0"/>
      <c r="CB3765" s="0"/>
      <c r="CC3765" s="0"/>
      <c r="CD3765" s="0"/>
      <c r="CE3765" s="0"/>
      <c r="CF3765" s="0"/>
      <c r="CG3765" s="0"/>
      <c r="CH3765" s="0"/>
      <c r="CI3765" s="0"/>
      <c r="CJ3765" s="0"/>
      <c r="CK3765" s="0"/>
      <c r="CL3765" s="0"/>
      <c r="CM3765" s="0"/>
      <c r="CN3765" s="0"/>
      <c r="CO3765" s="0"/>
      <c r="CP3765" s="0"/>
      <c r="CQ3765" s="0"/>
      <c r="CR3765" s="0"/>
      <c r="CS3765" s="0"/>
      <c r="CT3765" s="0"/>
      <c r="CU3765" s="0"/>
      <c r="CV3765" s="0"/>
      <c r="CW3765" s="0"/>
      <c r="CX3765" s="0"/>
      <c r="CY3765" s="0"/>
      <c r="CZ3765" s="0"/>
      <c r="DA3765" s="0"/>
      <c r="DB3765" s="0"/>
      <c r="DC3765" s="0"/>
      <c r="DD3765" s="0"/>
      <c r="DE3765" s="0"/>
      <c r="DF3765" s="0"/>
      <c r="DG3765" s="0"/>
      <c r="DH3765" s="0"/>
      <c r="DI3765" s="0"/>
      <c r="DJ3765" s="0"/>
      <c r="DK3765" s="0"/>
      <c r="DL3765" s="0"/>
      <c r="DM3765" s="0"/>
      <c r="DN3765" s="0"/>
      <c r="DO3765" s="0"/>
      <c r="DP3765" s="0"/>
      <c r="DQ3765" s="0"/>
      <c r="DR3765" s="0"/>
      <c r="DS3765" s="0"/>
      <c r="DT3765" s="0"/>
      <c r="DU3765" s="0"/>
      <c r="DV3765" s="0"/>
      <c r="DW3765" s="0"/>
      <c r="DX3765" s="0"/>
      <c r="DY3765" s="0"/>
      <c r="DZ3765" s="0"/>
      <c r="EA3765" s="0"/>
      <c r="EB3765" s="0"/>
      <c r="EC3765" s="0"/>
      <c r="ED3765" s="0"/>
      <c r="EE3765" s="0"/>
      <c r="EF3765" s="0"/>
      <c r="EG3765" s="0"/>
      <c r="EH3765" s="0"/>
      <c r="EI3765" s="0"/>
      <c r="EJ3765" s="0"/>
      <c r="EK3765" s="0"/>
      <c r="EL3765" s="0"/>
      <c r="EM3765" s="0"/>
      <c r="EN3765" s="0"/>
      <c r="EO3765" s="0"/>
      <c r="EP3765" s="0"/>
      <c r="EQ3765" s="0"/>
      <c r="ER3765" s="0"/>
      <c r="ES3765" s="0"/>
      <c r="ET3765" s="0"/>
      <c r="EU3765" s="0"/>
      <c r="EV3765" s="0"/>
      <c r="EW3765" s="0"/>
      <c r="EX3765" s="0"/>
      <c r="EY3765" s="0"/>
      <c r="EZ3765" s="0"/>
      <c r="FA3765" s="0"/>
      <c r="FB3765" s="0"/>
      <c r="FC3765" s="0"/>
      <c r="FD3765" s="0"/>
      <c r="FE3765" s="0"/>
      <c r="FF3765" s="0"/>
      <c r="FG3765" s="0"/>
      <c r="FH3765" s="0"/>
      <c r="FI3765" s="0"/>
      <c r="FJ3765" s="0"/>
      <c r="FK3765" s="0"/>
      <c r="FL3765" s="0"/>
      <c r="FM3765" s="0"/>
      <c r="FN3765" s="0"/>
      <c r="FO3765" s="0"/>
      <c r="FP3765" s="0"/>
      <c r="FQ3765" s="0"/>
      <c r="FR3765" s="0"/>
      <c r="FS3765" s="0"/>
      <c r="FT3765" s="0"/>
      <c r="FU3765" s="0"/>
      <c r="FV3765" s="0"/>
      <c r="FW3765" s="0"/>
      <c r="FX3765" s="0"/>
      <c r="FY3765" s="0"/>
      <c r="FZ3765" s="0"/>
      <c r="GA3765" s="0"/>
      <c r="GB3765" s="0"/>
      <c r="GC3765" s="0"/>
      <c r="GD3765" s="0"/>
      <c r="GE3765" s="0"/>
      <c r="GF3765" s="0"/>
      <c r="GG3765" s="0"/>
      <c r="GH3765" s="0"/>
      <c r="GI3765" s="0"/>
      <c r="GJ3765" s="0"/>
      <c r="GK3765" s="0"/>
      <c r="GL3765" s="0"/>
      <c r="GM3765" s="0"/>
      <c r="GN3765" s="0"/>
      <c r="GO3765" s="0"/>
      <c r="GP3765" s="0"/>
      <c r="GQ3765" s="0"/>
      <c r="GR3765" s="0"/>
      <c r="GS3765" s="0"/>
      <c r="GT3765" s="0"/>
      <c r="GU3765" s="0"/>
      <c r="GV3765" s="0"/>
      <c r="GW3765" s="0"/>
      <c r="GX3765" s="0"/>
      <c r="GY3765" s="0"/>
      <c r="GZ3765" s="0"/>
      <c r="HA3765" s="0"/>
      <c r="HB3765" s="0"/>
      <c r="HC3765" s="0"/>
      <c r="HD3765" s="0"/>
      <c r="HE3765" s="0"/>
      <c r="HF3765" s="0"/>
      <c r="HG3765" s="0"/>
      <c r="HH3765" s="0"/>
      <c r="HI3765" s="0"/>
      <c r="HJ3765" s="0"/>
      <c r="HK3765" s="0"/>
      <c r="HL3765" s="0"/>
      <c r="HM3765" s="0"/>
      <c r="HN3765" s="0"/>
      <c r="HO3765" s="0"/>
      <c r="HP3765" s="0"/>
      <c r="HQ3765" s="0"/>
      <c r="HR3765" s="0"/>
      <c r="HS3765" s="0"/>
      <c r="HT3765" s="0"/>
      <c r="HU3765" s="0"/>
      <c r="HV3765" s="0"/>
      <c r="HW3765" s="0"/>
      <c r="HX3765" s="0"/>
      <c r="HY3765" s="0"/>
      <c r="HZ3765" s="0"/>
      <c r="IA3765" s="0"/>
      <c r="IB3765" s="0"/>
      <c r="IC3765" s="0"/>
      <c r="ID3765" s="0"/>
      <c r="IE3765" s="0"/>
      <c r="IF3765" s="0"/>
      <c r="IG3765" s="0"/>
      <c r="IH3765" s="0"/>
      <c r="II3765" s="0"/>
      <c r="IJ3765" s="0"/>
      <c r="IK3765" s="0"/>
      <c r="IL3765" s="0"/>
      <c r="IM3765" s="0"/>
      <c r="IN3765" s="0"/>
      <c r="IO3765" s="0"/>
      <c r="IP3765" s="0"/>
      <c r="IQ3765" s="0"/>
      <c r="IR3765" s="0"/>
      <c r="IS3765" s="0"/>
      <c r="IT3765" s="0"/>
      <c r="IU3765" s="0"/>
      <c r="IV3765" s="0"/>
      <c r="IW3765" s="0"/>
      <c r="IX3765" s="0"/>
      <c r="IY3765" s="0"/>
      <c r="IZ3765" s="0"/>
      <c r="AMH3765" s="13"/>
    </row>
    <row r="3766" customFormat="false" ht="13.8" hidden="false" customHeight="false" outlineLevel="0" collapsed="false">
      <c r="A3766" s="27" t="n">
        <v>40802027</v>
      </c>
      <c r="B3766" s="28" t="s">
        <v>3796</v>
      </c>
      <c r="C3766" s="29"/>
      <c r="D3766" s="29"/>
      <c r="E3766" s="27" t="s">
        <v>39</v>
      </c>
      <c r="F3766" s="19" t="n">
        <f aca="false">IF(C3766="",VLOOKUP(E3766,'PORTE E UCO'!$A$5:$D$46,4,0),VLOOKUP(E3766,'PORTE E UCO'!$A$5:$D$46,4,0)*C3766)</f>
        <v>52.984668</v>
      </c>
      <c r="G3766" s="30" t="n">
        <v>1.58</v>
      </c>
      <c r="H3766" s="21" t="n">
        <f aca="false">G3766*$R$2</f>
        <v>31.08433856</v>
      </c>
      <c r="I3766" s="27" t="n">
        <v>0</v>
      </c>
      <c r="J3766" s="22" t="str">
        <f aca="false">IF(I3766&gt;=1,F3766*$J$2,"")</f>
        <v/>
      </c>
      <c r="K3766" s="22" t="str">
        <f aca="false">IF(I3766&gt;=2,F3766*$K$2,"")</f>
        <v/>
      </c>
      <c r="L3766" s="22" t="str">
        <f aca="false">IF(I3766&gt;=3,F3766*$L$2,"")</f>
        <v/>
      </c>
      <c r="M3766" s="22" t="str">
        <f aca="false">IF(I3766&gt;=4,F3766*$M$2,"")</f>
        <v/>
      </c>
      <c r="N3766" s="27" t="n">
        <v>0</v>
      </c>
      <c r="O3766" s="27" t="n">
        <v>5</v>
      </c>
      <c r="P3766" s="31" t="n">
        <v>0.216</v>
      </c>
      <c r="Q3766" s="64" t="n">
        <f aca="false">P3766*($Q$2)</f>
        <v>5.83632</v>
      </c>
      <c r="R3766" s="38"/>
      <c r="S3766" s="25" t="n">
        <f aca="false">SUM(F3766,H3766,J3766,K3766,L3766,M3766)</f>
        <v>84.06900656</v>
      </c>
      <c r="T3766" s="25" t="n">
        <f aca="false">SUM(F3766,H3766,J3766,K3766,L3766,M3766,Q3766)</f>
        <v>89.90532656</v>
      </c>
      <c r="U3766" s="0"/>
      <c r="V3766" s="0"/>
      <c r="W3766" s="0"/>
      <c r="X3766" s="0"/>
      <c r="Y3766" s="0"/>
      <c r="Z3766" s="0"/>
      <c r="AA3766" s="0"/>
      <c r="AB3766" s="0"/>
      <c r="AC3766" s="0"/>
      <c r="AD3766" s="0"/>
      <c r="AE3766" s="0"/>
      <c r="AF3766" s="0"/>
      <c r="AG3766" s="0"/>
      <c r="AH3766" s="0"/>
      <c r="AI3766" s="0"/>
      <c r="AJ3766" s="0"/>
      <c r="AK3766" s="0"/>
      <c r="AL3766" s="0"/>
      <c r="AM3766" s="0"/>
      <c r="AN3766" s="0"/>
      <c r="AO3766" s="0"/>
      <c r="AP3766" s="0"/>
      <c r="AQ3766" s="0"/>
      <c r="AR3766" s="0"/>
      <c r="AS3766" s="0"/>
      <c r="AT3766" s="0"/>
      <c r="AU3766" s="0"/>
      <c r="AV3766" s="0"/>
      <c r="AW3766" s="0"/>
      <c r="AX3766" s="0"/>
      <c r="AY3766" s="0"/>
      <c r="AZ3766" s="0"/>
      <c r="BA3766" s="0"/>
      <c r="BB3766" s="0"/>
      <c r="BC3766" s="0"/>
      <c r="BD3766" s="0"/>
      <c r="BE3766" s="0"/>
      <c r="BF3766" s="0"/>
      <c r="BG3766" s="0"/>
      <c r="BH3766" s="0"/>
      <c r="BI3766" s="0"/>
      <c r="BJ3766" s="0"/>
      <c r="BK3766" s="0"/>
      <c r="BL3766" s="0"/>
      <c r="BM3766" s="0"/>
      <c r="BN3766" s="0"/>
      <c r="BO3766" s="0"/>
      <c r="BP3766" s="0"/>
      <c r="BQ3766" s="0"/>
      <c r="BR3766" s="0"/>
      <c r="BS3766" s="0"/>
      <c r="BT3766" s="0"/>
      <c r="BU3766" s="0"/>
      <c r="BV3766" s="0"/>
      <c r="BW3766" s="0"/>
      <c r="BX3766" s="0"/>
      <c r="BY3766" s="0"/>
      <c r="BZ3766" s="0"/>
      <c r="CA3766" s="0"/>
      <c r="CB3766" s="0"/>
      <c r="CC3766" s="0"/>
      <c r="CD3766" s="0"/>
      <c r="CE3766" s="0"/>
      <c r="CF3766" s="0"/>
      <c r="CG3766" s="0"/>
      <c r="CH3766" s="0"/>
      <c r="CI3766" s="0"/>
      <c r="CJ3766" s="0"/>
      <c r="CK3766" s="0"/>
      <c r="CL3766" s="0"/>
      <c r="CM3766" s="0"/>
      <c r="CN3766" s="0"/>
      <c r="CO3766" s="0"/>
      <c r="CP3766" s="0"/>
      <c r="CQ3766" s="0"/>
      <c r="CR3766" s="0"/>
      <c r="CS3766" s="0"/>
      <c r="CT3766" s="0"/>
      <c r="CU3766" s="0"/>
      <c r="CV3766" s="0"/>
      <c r="CW3766" s="0"/>
      <c r="CX3766" s="0"/>
      <c r="CY3766" s="0"/>
      <c r="CZ3766" s="0"/>
      <c r="DA3766" s="0"/>
      <c r="DB3766" s="0"/>
      <c r="DC3766" s="0"/>
      <c r="DD3766" s="0"/>
      <c r="DE3766" s="0"/>
      <c r="DF3766" s="0"/>
      <c r="DG3766" s="0"/>
      <c r="DH3766" s="0"/>
      <c r="DI3766" s="0"/>
      <c r="DJ3766" s="0"/>
      <c r="DK3766" s="0"/>
      <c r="DL3766" s="0"/>
      <c r="DM3766" s="0"/>
      <c r="DN3766" s="0"/>
      <c r="DO3766" s="0"/>
      <c r="DP3766" s="0"/>
      <c r="DQ3766" s="0"/>
      <c r="DR3766" s="0"/>
      <c r="DS3766" s="0"/>
      <c r="DT3766" s="0"/>
      <c r="DU3766" s="0"/>
      <c r="DV3766" s="0"/>
      <c r="DW3766" s="0"/>
      <c r="DX3766" s="0"/>
      <c r="DY3766" s="0"/>
      <c r="DZ3766" s="0"/>
      <c r="EA3766" s="0"/>
      <c r="EB3766" s="0"/>
      <c r="EC3766" s="0"/>
      <c r="ED3766" s="0"/>
      <c r="EE3766" s="0"/>
      <c r="EF3766" s="0"/>
      <c r="EG3766" s="0"/>
      <c r="EH3766" s="0"/>
      <c r="EI3766" s="0"/>
      <c r="EJ3766" s="0"/>
      <c r="EK3766" s="0"/>
      <c r="EL3766" s="0"/>
      <c r="EM3766" s="0"/>
      <c r="EN3766" s="0"/>
      <c r="EO3766" s="0"/>
      <c r="EP3766" s="0"/>
      <c r="EQ3766" s="0"/>
      <c r="ER3766" s="0"/>
      <c r="ES3766" s="0"/>
      <c r="ET3766" s="0"/>
      <c r="EU3766" s="0"/>
      <c r="EV3766" s="0"/>
      <c r="EW3766" s="0"/>
      <c r="EX3766" s="0"/>
      <c r="EY3766" s="0"/>
      <c r="EZ3766" s="0"/>
      <c r="FA3766" s="0"/>
      <c r="FB3766" s="0"/>
      <c r="FC3766" s="0"/>
      <c r="FD3766" s="0"/>
      <c r="FE3766" s="0"/>
      <c r="FF3766" s="0"/>
      <c r="FG3766" s="0"/>
      <c r="FH3766" s="0"/>
      <c r="FI3766" s="0"/>
      <c r="FJ3766" s="0"/>
      <c r="FK3766" s="0"/>
      <c r="FL3766" s="0"/>
      <c r="FM3766" s="0"/>
      <c r="FN3766" s="0"/>
      <c r="FO3766" s="0"/>
      <c r="FP3766" s="0"/>
      <c r="FQ3766" s="0"/>
      <c r="FR3766" s="0"/>
      <c r="FS3766" s="0"/>
      <c r="FT3766" s="0"/>
      <c r="FU3766" s="0"/>
      <c r="FV3766" s="0"/>
      <c r="FW3766" s="0"/>
      <c r="FX3766" s="0"/>
      <c r="FY3766" s="0"/>
      <c r="FZ3766" s="0"/>
      <c r="GA3766" s="0"/>
      <c r="GB3766" s="0"/>
      <c r="GC3766" s="0"/>
      <c r="GD3766" s="0"/>
      <c r="GE3766" s="0"/>
      <c r="GF3766" s="0"/>
      <c r="GG3766" s="0"/>
      <c r="GH3766" s="0"/>
      <c r="GI3766" s="0"/>
      <c r="GJ3766" s="0"/>
      <c r="GK3766" s="0"/>
      <c r="GL3766" s="0"/>
      <c r="GM3766" s="0"/>
      <c r="GN3766" s="0"/>
      <c r="GO3766" s="0"/>
      <c r="GP3766" s="0"/>
      <c r="GQ3766" s="0"/>
      <c r="GR3766" s="0"/>
      <c r="GS3766" s="0"/>
      <c r="GT3766" s="0"/>
      <c r="GU3766" s="0"/>
      <c r="GV3766" s="0"/>
      <c r="GW3766" s="0"/>
      <c r="GX3766" s="0"/>
      <c r="GY3766" s="0"/>
      <c r="GZ3766" s="0"/>
      <c r="HA3766" s="0"/>
      <c r="HB3766" s="0"/>
      <c r="HC3766" s="0"/>
      <c r="HD3766" s="0"/>
      <c r="HE3766" s="0"/>
      <c r="HF3766" s="0"/>
      <c r="HG3766" s="0"/>
      <c r="HH3766" s="0"/>
      <c r="HI3766" s="0"/>
      <c r="HJ3766" s="0"/>
      <c r="HK3766" s="0"/>
      <c r="HL3766" s="0"/>
      <c r="HM3766" s="0"/>
      <c r="HN3766" s="0"/>
      <c r="HO3766" s="0"/>
      <c r="HP3766" s="0"/>
      <c r="HQ3766" s="0"/>
      <c r="HR3766" s="0"/>
      <c r="HS3766" s="0"/>
      <c r="HT3766" s="0"/>
      <c r="HU3766" s="0"/>
      <c r="HV3766" s="0"/>
      <c r="HW3766" s="0"/>
      <c r="HX3766" s="0"/>
      <c r="HY3766" s="0"/>
      <c r="HZ3766" s="0"/>
      <c r="IA3766" s="0"/>
      <c r="IB3766" s="0"/>
      <c r="IC3766" s="0"/>
      <c r="ID3766" s="0"/>
      <c r="IE3766" s="0"/>
      <c r="IF3766" s="0"/>
      <c r="IG3766" s="0"/>
      <c r="IH3766" s="0"/>
      <c r="II3766" s="0"/>
      <c r="IJ3766" s="0"/>
      <c r="IK3766" s="0"/>
      <c r="IL3766" s="0"/>
      <c r="IM3766" s="0"/>
      <c r="IN3766" s="0"/>
      <c r="IO3766" s="0"/>
      <c r="IP3766" s="0"/>
      <c r="IQ3766" s="0"/>
      <c r="IR3766" s="0"/>
      <c r="IS3766" s="0"/>
      <c r="IT3766" s="0"/>
      <c r="IU3766" s="0"/>
      <c r="IV3766" s="0"/>
      <c r="IW3766" s="0"/>
      <c r="IX3766" s="0"/>
      <c r="IY3766" s="0"/>
      <c r="IZ3766" s="0"/>
      <c r="AMH3766" s="13"/>
    </row>
    <row r="3767" customFormat="false" ht="13.8" hidden="false" customHeight="false" outlineLevel="0" collapsed="false">
      <c r="A3767" s="16" t="n">
        <v>40802035</v>
      </c>
      <c r="B3767" s="17" t="s">
        <v>3797</v>
      </c>
      <c r="C3767" s="18"/>
      <c r="D3767" s="18"/>
      <c r="E3767" s="16" t="s">
        <v>54</v>
      </c>
      <c r="F3767" s="19" t="n">
        <f aca="false">IF(C3767="",VLOOKUP(E3767,'PORTE E UCO'!$A$5:$D$46,4,0),VLOOKUP(E3767,'PORTE E UCO'!$A$5:$D$46,4,0)*C3767)</f>
        <v>35.31295</v>
      </c>
      <c r="G3767" s="20" t="n">
        <v>1.4</v>
      </c>
      <c r="H3767" s="21" t="n">
        <f aca="false">G3767*$R$2</f>
        <v>27.5430848</v>
      </c>
      <c r="I3767" s="16" t="n">
        <v>0</v>
      </c>
      <c r="J3767" s="22" t="str">
        <f aca="false">IF(I3767&gt;=1,F3767*$J$2,"")</f>
        <v/>
      </c>
      <c r="K3767" s="22" t="str">
        <f aca="false">IF(I3767&gt;=2,F3767*$K$2,"")</f>
        <v/>
      </c>
      <c r="L3767" s="22" t="str">
        <f aca="false">IF(I3767&gt;=3,F3767*$L$2,"")</f>
        <v/>
      </c>
      <c r="M3767" s="22" t="str">
        <f aca="false">IF(I3767&gt;=4,F3767*$M$2,"")</f>
        <v/>
      </c>
      <c r="N3767" s="16" t="n">
        <v>0</v>
      </c>
      <c r="O3767" s="16" t="n">
        <v>2</v>
      </c>
      <c r="P3767" s="23" t="n">
        <v>0.24</v>
      </c>
      <c r="Q3767" s="64" t="n">
        <f aca="false">P3767*($Q$2)</f>
        <v>6.4848</v>
      </c>
      <c r="R3767" s="38"/>
      <c r="S3767" s="25" t="n">
        <f aca="false">SUM(F3767,H3767,J3767,K3767,L3767,M3767)</f>
        <v>62.8560348</v>
      </c>
      <c r="T3767" s="25" t="n">
        <f aca="false">SUM(F3767,H3767,J3767,K3767,L3767,M3767,Q3767)</f>
        <v>69.3408348</v>
      </c>
      <c r="U3767" s="0"/>
      <c r="V3767" s="0"/>
      <c r="W3767" s="0"/>
      <c r="X3767" s="0"/>
      <c r="Y3767" s="0"/>
      <c r="Z3767" s="0"/>
      <c r="AA3767" s="0"/>
      <c r="AB3767" s="0"/>
      <c r="AC3767" s="0"/>
      <c r="AD3767" s="0"/>
      <c r="AE3767" s="0"/>
      <c r="AF3767" s="0"/>
      <c r="AG3767" s="0"/>
      <c r="AH3767" s="0"/>
      <c r="AI3767" s="0"/>
      <c r="AJ3767" s="0"/>
      <c r="AK3767" s="0"/>
      <c r="AL3767" s="0"/>
      <c r="AM3767" s="0"/>
      <c r="AN3767" s="0"/>
      <c r="AO3767" s="0"/>
      <c r="AP3767" s="0"/>
      <c r="AQ3767" s="0"/>
      <c r="AR3767" s="0"/>
      <c r="AS3767" s="0"/>
      <c r="AT3767" s="0"/>
      <c r="AU3767" s="0"/>
      <c r="AV3767" s="0"/>
      <c r="AW3767" s="0"/>
      <c r="AX3767" s="0"/>
      <c r="AY3767" s="0"/>
      <c r="AZ3767" s="0"/>
      <c r="BA3767" s="0"/>
      <c r="BB3767" s="0"/>
      <c r="BC3767" s="0"/>
      <c r="BD3767" s="0"/>
      <c r="BE3767" s="0"/>
      <c r="BF3767" s="0"/>
      <c r="BG3767" s="0"/>
      <c r="BH3767" s="0"/>
      <c r="BI3767" s="0"/>
      <c r="BJ3767" s="0"/>
      <c r="BK3767" s="0"/>
      <c r="BL3767" s="0"/>
      <c r="BM3767" s="0"/>
      <c r="BN3767" s="0"/>
      <c r="BO3767" s="0"/>
      <c r="BP3767" s="0"/>
      <c r="BQ3767" s="0"/>
      <c r="BR3767" s="0"/>
      <c r="BS3767" s="0"/>
      <c r="BT3767" s="0"/>
      <c r="BU3767" s="0"/>
      <c r="BV3767" s="0"/>
      <c r="BW3767" s="0"/>
      <c r="BX3767" s="0"/>
      <c r="BY3767" s="0"/>
      <c r="BZ3767" s="0"/>
      <c r="CA3767" s="0"/>
      <c r="CB3767" s="0"/>
      <c r="CC3767" s="0"/>
      <c r="CD3767" s="0"/>
      <c r="CE3767" s="0"/>
      <c r="CF3767" s="0"/>
      <c r="CG3767" s="0"/>
      <c r="CH3767" s="0"/>
      <c r="CI3767" s="0"/>
      <c r="CJ3767" s="0"/>
      <c r="CK3767" s="0"/>
      <c r="CL3767" s="0"/>
      <c r="CM3767" s="0"/>
      <c r="CN3767" s="0"/>
      <c r="CO3767" s="0"/>
      <c r="CP3767" s="0"/>
      <c r="CQ3767" s="0"/>
      <c r="CR3767" s="0"/>
      <c r="CS3767" s="0"/>
      <c r="CT3767" s="0"/>
      <c r="CU3767" s="0"/>
      <c r="CV3767" s="0"/>
      <c r="CW3767" s="0"/>
      <c r="CX3767" s="0"/>
      <c r="CY3767" s="0"/>
      <c r="CZ3767" s="0"/>
      <c r="DA3767" s="0"/>
      <c r="DB3767" s="0"/>
      <c r="DC3767" s="0"/>
      <c r="DD3767" s="0"/>
      <c r="DE3767" s="0"/>
      <c r="DF3767" s="0"/>
      <c r="DG3767" s="0"/>
      <c r="DH3767" s="0"/>
      <c r="DI3767" s="0"/>
      <c r="DJ3767" s="0"/>
      <c r="DK3767" s="0"/>
      <c r="DL3767" s="0"/>
      <c r="DM3767" s="0"/>
      <c r="DN3767" s="0"/>
      <c r="DO3767" s="0"/>
      <c r="DP3767" s="0"/>
      <c r="DQ3767" s="0"/>
      <c r="DR3767" s="0"/>
      <c r="DS3767" s="0"/>
      <c r="DT3767" s="0"/>
      <c r="DU3767" s="0"/>
      <c r="DV3767" s="0"/>
      <c r="DW3767" s="0"/>
      <c r="DX3767" s="0"/>
      <c r="DY3767" s="0"/>
      <c r="DZ3767" s="0"/>
      <c r="EA3767" s="0"/>
      <c r="EB3767" s="0"/>
      <c r="EC3767" s="0"/>
      <c r="ED3767" s="0"/>
      <c r="EE3767" s="0"/>
      <c r="EF3767" s="0"/>
      <c r="EG3767" s="0"/>
      <c r="EH3767" s="0"/>
      <c r="EI3767" s="0"/>
      <c r="EJ3767" s="0"/>
      <c r="EK3767" s="0"/>
      <c r="EL3767" s="0"/>
      <c r="EM3767" s="0"/>
      <c r="EN3767" s="0"/>
      <c r="EO3767" s="0"/>
      <c r="EP3767" s="0"/>
      <c r="EQ3767" s="0"/>
      <c r="ER3767" s="0"/>
      <c r="ES3767" s="0"/>
      <c r="ET3767" s="0"/>
      <c r="EU3767" s="0"/>
      <c r="EV3767" s="0"/>
      <c r="EW3767" s="0"/>
      <c r="EX3767" s="0"/>
      <c r="EY3767" s="0"/>
      <c r="EZ3767" s="0"/>
      <c r="FA3767" s="0"/>
      <c r="FB3767" s="0"/>
      <c r="FC3767" s="0"/>
      <c r="FD3767" s="0"/>
      <c r="FE3767" s="0"/>
      <c r="FF3767" s="0"/>
      <c r="FG3767" s="0"/>
      <c r="FH3767" s="0"/>
      <c r="FI3767" s="0"/>
      <c r="FJ3767" s="0"/>
      <c r="FK3767" s="0"/>
      <c r="FL3767" s="0"/>
      <c r="FM3767" s="0"/>
      <c r="FN3767" s="0"/>
      <c r="FO3767" s="0"/>
      <c r="FP3767" s="0"/>
      <c r="FQ3767" s="0"/>
      <c r="FR3767" s="0"/>
      <c r="FS3767" s="0"/>
      <c r="FT3767" s="0"/>
      <c r="FU3767" s="0"/>
      <c r="FV3767" s="0"/>
      <c r="FW3767" s="0"/>
      <c r="FX3767" s="0"/>
      <c r="FY3767" s="0"/>
      <c r="FZ3767" s="0"/>
      <c r="GA3767" s="0"/>
      <c r="GB3767" s="0"/>
      <c r="GC3767" s="0"/>
      <c r="GD3767" s="0"/>
      <c r="GE3767" s="0"/>
      <c r="GF3767" s="0"/>
      <c r="GG3767" s="0"/>
      <c r="GH3767" s="0"/>
      <c r="GI3767" s="0"/>
      <c r="GJ3767" s="0"/>
      <c r="GK3767" s="0"/>
      <c r="GL3767" s="0"/>
      <c r="GM3767" s="0"/>
      <c r="GN3767" s="0"/>
      <c r="GO3767" s="0"/>
      <c r="GP3767" s="0"/>
      <c r="GQ3767" s="0"/>
      <c r="GR3767" s="0"/>
      <c r="GS3767" s="0"/>
      <c r="GT3767" s="0"/>
      <c r="GU3767" s="0"/>
      <c r="GV3767" s="0"/>
      <c r="GW3767" s="0"/>
      <c r="GX3767" s="0"/>
      <c r="GY3767" s="0"/>
      <c r="GZ3767" s="0"/>
      <c r="HA3767" s="0"/>
      <c r="HB3767" s="0"/>
      <c r="HC3767" s="0"/>
      <c r="HD3767" s="0"/>
      <c r="HE3767" s="0"/>
      <c r="HF3767" s="0"/>
      <c r="HG3767" s="0"/>
      <c r="HH3767" s="0"/>
      <c r="HI3767" s="0"/>
      <c r="HJ3767" s="0"/>
      <c r="HK3767" s="0"/>
      <c r="HL3767" s="0"/>
      <c r="HM3767" s="0"/>
      <c r="HN3767" s="0"/>
      <c r="HO3767" s="0"/>
      <c r="HP3767" s="0"/>
      <c r="HQ3767" s="0"/>
      <c r="HR3767" s="0"/>
      <c r="HS3767" s="0"/>
      <c r="HT3767" s="0"/>
      <c r="HU3767" s="0"/>
      <c r="HV3767" s="0"/>
      <c r="HW3767" s="0"/>
      <c r="HX3767" s="0"/>
      <c r="HY3767" s="0"/>
      <c r="HZ3767" s="0"/>
      <c r="IA3767" s="0"/>
      <c r="IB3767" s="0"/>
      <c r="IC3767" s="0"/>
      <c r="ID3767" s="0"/>
      <c r="IE3767" s="0"/>
      <c r="IF3767" s="0"/>
      <c r="IG3767" s="0"/>
      <c r="IH3767" s="0"/>
      <c r="II3767" s="0"/>
      <c r="IJ3767" s="0"/>
      <c r="IK3767" s="0"/>
      <c r="IL3767" s="0"/>
      <c r="IM3767" s="0"/>
      <c r="IN3767" s="0"/>
      <c r="IO3767" s="0"/>
      <c r="IP3767" s="0"/>
      <c r="IQ3767" s="0"/>
      <c r="IR3767" s="0"/>
      <c r="IS3767" s="0"/>
      <c r="IT3767" s="0"/>
      <c r="IU3767" s="0"/>
      <c r="IV3767" s="0"/>
      <c r="IW3767" s="0"/>
      <c r="IX3767" s="0"/>
      <c r="IY3767" s="0"/>
      <c r="IZ3767" s="0"/>
      <c r="AMH3767" s="13"/>
    </row>
    <row r="3768" customFormat="false" ht="13.8" hidden="false" customHeight="false" outlineLevel="0" collapsed="false">
      <c r="A3768" s="27" t="n">
        <v>40802043</v>
      </c>
      <c r="B3768" s="28" t="s">
        <v>3798</v>
      </c>
      <c r="C3768" s="29"/>
      <c r="D3768" s="29"/>
      <c r="E3768" s="27" t="s">
        <v>39</v>
      </c>
      <c r="F3768" s="19" t="n">
        <f aca="false">IF(C3768="",VLOOKUP(E3768,'PORTE E UCO'!$A$5:$D$46,4,0),VLOOKUP(E3768,'PORTE E UCO'!$A$5:$D$46,4,0)*C3768)</f>
        <v>52.984668</v>
      </c>
      <c r="G3768" s="30" t="n">
        <v>1.62</v>
      </c>
      <c r="H3768" s="21" t="n">
        <f aca="false">G3768*$R$2</f>
        <v>31.87128384</v>
      </c>
      <c r="I3768" s="27" t="n">
        <v>0</v>
      </c>
      <c r="J3768" s="22" t="str">
        <f aca="false">IF(I3768&gt;=1,F3768*$J$2,"")</f>
        <v/>
      </c>
      <c r="K3768" s="22" t="str">
        <f aca="false">IF(I3768&gt;=2,F3768*$K$2,"")</f>
        <v/>
      </c>
      <c r="L3768" s="22" t="str">
        <f aca="false">IF(I3768&gt;=3,F3768*$L$2,"")</f>
        <v/>
      </c>
      <c r="M3768" s="22" t="str">
        <f aca="false">IF(I3768&gt;=4,F3768*$M$2,"")</f>
        <v/>
      </c>
      <c r="N3768" s="27" t="n">
        <v>0</v>
      </c>
      <c r="O3768" s="27" t="n">
        <v>4</v>
      </c>
      <c r="P3768" s="31" t="n">
        <v>0.456</v>
      </c>
      <c r="Q3768" s="64" t="n">
        <f aca="false">P3768*($Q$2)</f>
        <v>12.32112</v>
      </c>
      <c r="R3768" s="38"/>
      <c r="S3768" s="25" t="n">
        <f aca="false">SUM(F3768,H3768,J3768,K3768,L3768,M3768)</f>
        <v>84.85595184</v>
      </c>
      <c r="T3768" s="25" t="n">
        <f aca="false">SUM(F3768,H3768,J3768,K3768,L3768,M3768,Q3768)</f>
        <v>97.17707184</v>
      </c>
      <c r="U3768" s="0"/>
      <c r="V3768" s="0"/>
      <c r="W3768" s="0"/>
      <c r="X3768" s="0"/>
      <c r="Y3768" s="0"/>
      <c r="Z3768" s="0"/>
      <c r="AA3768" s="0"/>
      <c r="AB3768" s="0"/>
      <c r="AC3768" s="0"/>
      <c r="AD3768" s="0"/>
      <c r="AE3768" s="0"/>
      <c r="AF3768" s="0"/>
      <c r="AG3768" s="0"/>
      <c r="AH3768" s="0"/>
      <c r="AI3768" s="0"/>
      <c r="AJ3768" s="0"/>
      <c r="AK3768" s="0"/>
      <c r="AL3768" s="0"/>
      <c r="AM3768" s="0"/>
      <c r="AN3768" s="0"/>
      <c r="AO3768" s="0"/>
      <c r="AP3768" s="0"/>
      <c r="AQ3768" s="0"/>
      <c r="AR3768" s="0"/>
      <c r="AS3768" s="0"/>
      <c r="AT3768" s="0"/>
      <c r="AU3768" s="0"/>
      <c r="AV3768" s="0"/>
      <c r="AW3768" s="0"/>
      <c r="AX3768" s="0"/>
      <c r="AY3768" s="0"/>
      <c r="AZ3768" s="0"/>
      <c r="BA3768" s="0"/>
      <c r="BB3768" s="0"/>
      <c r="BC3768" s="0"/>
      <c r="BD3768" s="0"/>
      <c r="BE3768" s="0"/>
      <c r="BF3768" s="0"/>
      <c r="BG3768" s="0"/>
      <c r="BH3768" s="0"/>
      <c r="BI3768" s="0"/>
      <c r="BJ3768" s="0"/>
      <c r="BK3768" s="0"/>
      <c r="BL3768" s="0"/>
      <c r="BM3768" s="0"/>
      <c r="BN3768" s="0"/>
      <c r="BO3768" s="0"/>
      <c r="BP3768" s="0"/>
      <c r="BQ3768" s="0"/>
      <c r="BR3768" s="0"/>
      <c r="BS3768" s="0"/>
      <c r="BT3768" s="0"/>
      <c r="BU3768" s="0"/>
      <c r="BV3768" s="0"/>
      <c r="BW3768" s="0"/>
      <c r="BX3768" s="0"/>
      <c r="BY3768" s="0"/>
      <c r="BZ3768" s="0"/>
      <c r="CA3768" s="0"/>
      <c r="CB3768" s="0"/>
      <c r="CC3768" s="0"/>
      <c r="CD3768" s="0"/>
      <c r="CE3768" s="0"/>
      <c r="CF3768" s="0"/>
      <c r="CG3768" s="0"/>
      <c r="CH3768" s="0"/>
      <c r="CI3768" s="0"/>
      <c r="CJ3768" s="0"/>
      <c r="CK3768" s="0"/>
      <c r="CL3768" s="0"/>
      <c r="CM3768" s="0"/>
      <c r="CN3768" s="0"/>
      <c r="CO3768" s="0"/>
      <c r="CP3768" s="0"/>
      <c r="CQ3768" s="0"/>
      <c r="CR3768" s="0"/>
      <c r="CS3768" s="0"/>
      <c r="CT3768" s="0"/>
      <c r="CU3768" s="0"/>
      <c r="CV3768" s="0"/>
      <c r="CW3768" s="0"/>
      <c r="CX3768" s="0"/>
      <c r="CY3768" s="0"/>
      <c r="CZ3768" s="0"/>
      <c r="DA3768" s="0"/>
      <c r="DB3768" s="0"/>
      <c r="DC3768" s="0"/>
      <c r="DD3768" s="0"/>
      <c r="DE3768" s="0"/>
      <c r="DF3768" s="0"/>
      <c r="DG3768" s="0"/>
      <c r="DH3768" s="0"/>
      <c r="DI3768" s="0"/>
      <c r="DJ3768" s="0"/>
      <c r="DK3768" s="0"/>
      <c r="DL3768" s="0"/>
      <c r="DM3768" s="0"/>
      <c r="DN3768" s="0"/>
      <c r="DO3768" s="0"/>
      <c r="DP3768" s="0"/>
      <c r="DQ3768" s="0"/>
      <c r="DR3768" s="0"/>
      <c r="DS3768" s="0"/>
      <c r="DT3768" s="0"/>
      <c r="DU3768" s="0"/>
      <c r="DV3768" s="0"/>
      <c r="DW3768" s="0"/>
      <c r="DX3768" s="0"/>
      <c r="DY3768" s="0"/>
      <c r="DZ3768" s="0"/>
      <c r="EA3768" s="0"/>
      <c r="EB3768" s="0"/>
      <c r="EC3768" s="0"/>
      <c r="ED3768" s="0"/>
      <c r="EE3768" s="0"/>
      <c r="EF3768" s="0"/>
      <c r="EG3768" s="0"/>
      <c r="EH3768" s="0"/>
      <c r="EI3768" s="0"/>
      <c r="EJ3768" s="0"/>
      <c r="EK3768" s="0"/>
      <c r="EL3768" s="0"/>
      <c r="EM3768" s="0"/>
      <c r="EN3768" s="0"/>
      <c r="EO3768" s="0"/>
      <c r="EP3768" s="0"/>
      <c r="EQ3768" s="0"/>
      <c r="ER3768" s="0"/>
      <c r="ES3768" s="0"/>
      <c r="ET3768" s="0"/>
      <c r="EU3768" s="0"/>
      <c r="EV3768" s="0"/>
      <c r="EW3768" s="0"/>
      <c r="EX3768" s="0"/>
      <c r="EY3768" s="0"/>
      <c r="EZ3768" s="0"/>
      <c r="FA3768" s="0"/>
      <c r="FB3768" s="0"/>
      <c r="FC3768" s="0"/>
      <c r="FD3768" s="0"/>
      <c r="FE3768" s="0"/>
      <c r="FF3768" s="0"/>
      <c r="FG3768" s="0"/>
      <c r="FH3768" s="0"/>
      <c r="FI3768" s="0"/>
      <c r="FJ3768" s="0"/>
      <c r="FK3768" s="0"/>
      <c r="FL3768" s="0"/>
      <c r="FM3768" s="0"/>
      <c r="FN3768" s="0"/>
      <c r="FO3768" s="0"/>
      <c r="FP3768" s="0"/>
      <c r="FQ3768" s="0"/>
      <c r="FR3768" s="0"/>
      <c r="FS3768" s="0"/>
      <c r="FT3768" s="0"/>
      <c r="FU3768" s="0"/>
      <c r="FV3768" s="0"/>
      <c r="FW3768" s="0"/>
      <c r="FX3768" s="0"/>
      <c r="FY3768" s="0"/>
      <c r="FZ3768" s="0"/>
      <c r="GA3768" s="0"/>
      <c r="GB3768" s="0"/>
      <c r="GC3768" s="0"/>
      <c r="GD3768" s="0"/>
      <c r="GE3768" s="0"/>
      <c r="GF3768" s="0"/>
      <c r="GG3768" s="0"/>
      <c r="GH3768" s="0"/>
      <c r="GI3768" s="0"/>
      <c r="GJ3768" s="0"/>
      <c r="GK3768" s="0"/>
      <c r="GL3768" s="0"/>
      <c r="GM3768" s="0"/>
      <c r="GN3768" s="0"/>
      <c r="GO3768" s="0"/>
      <c r="GP3768" s="0"/>
      <c r="GQ3768" s="0"/>
      <c r="GR3768" s="0"/>
      <c r="GS3768" s="0"/>
      <c r="GT3768" s="0"/>
      <c r="GU3768" s="0"/>
      <c r="GV3768" s="0"/>
      <c r="GW3768" s="0"/>
      <c r="GX3768" s="0"/>
      <c r="GY3768" s="0"/>
      <c r="GZ3768" s="0"/>
      <c r="HA3768" s="0"/>
      <c r="HB3768" s="0"/>
      <c r="HC3768" s="0"/>
      <c r="HD3768" s="0"/>
      <c r="HE3768" s="0"/>
      <c r="HF3768" s="0"/>
      <c r="HG3768" s="0"/>
      <c r="HH3768" s="0"/>
      <c r="HI3768" s="0"/>
      <c r="HJ3768" s="0"/>
      <c r="HK3768" s="0"/>
      <c r="HL3768" s="0"/>
      <c r="HM3768" s="0"/>
      <c r="HN3768" s="0"/>
      <c r="HO3768" s="0"/>
      <c r="HP3768" s="0"/>
      <c r="HQ3768" s="0"/>
      <c r="HR3768" s="0"/>
      <c r="HS3768" s="0"/>
      <c r="HT3768" s="0"/>
      <c r="HU3768" s="0"/>
      <c r="HV3768" s="0"/>
      <c r="HW3768" s="0"/>
      <c r="HX3768" s="0"/>
      <c r="HY3768" s="0"/>
      <c r="HZ3768" s="0"/>
      <c r="IA3768" s="0"/>
      <c r="IB3768" s="0"/>
      <c r="IC3768" s="0"/>
      <c r="ID3768" s="0"/>
      <c r="IE3768" s="0"/>
      <c r="IF3768" s="0"/>
      <c r="IG3768" s="0"/>
      <c r="IH3768" s="0"/>
      <c r="II3768" s="0"/>
      <c r="IJ3768" s="0"/>
      <c r="IK3768" s="0"/>
      <c r="IL3768" s="0"/>
      <c r="IM3768" s="0"/>
      <c r="IN3768" s="0"/>
      <c r="IO3768" s="0"/>
      <c r="IP3768" s="0"/>
      <c r="IQ3768" s="0"/>
      <c r="IR3768" s="0"/>
      <c r="IS3768" s="0"/>
      <c r="IT3768" s="0"/>
      <c r="IU3768" s="0"/>
      <c r="IV3768" s="0"/>
      <c r="IW3768" s="0"/>
      <c r="IX3768" s="0"/>
      <c r="IY3768" s="0"/>
      <c r="IZ3768" s="0"/>
      <c r="AMH3768" s="13"/>
    </row>
    <row r="3769" customFormat="false" ht="13.8" hidden="false" customHeight="false" outlineLevel="0" collapsed="false">
      <c r="A3769" s="16" t="n">
        <v>40802086</v>
      </c>
      <c r="B3769" s="17" t="s">
        <v>3799</v>
      </c>
      <c r="C3769" s="18"/>
      <c r="D3769" s="18"/>
      <c r="E3769" s="16" t="s">
        <v>39</v>
      </c>
      <c r="F3769" s="19" t="n">
        <f aca="false">IF(C3769="",VLOOKUP(E3769,'PORTE E UCO'!$A$5:$D$46,4,0),VLOOKUP(E3769,'PORTE E UCO'!$A$5:$D$46,4,0)*C3769)</f>
        <v>52.984668</v>
      </c>
      <c r="G3769" s="20" t="n">
        <v>1.47</v>
      </c>
      <c r="H3769" s="21" t="n">
        <f aca="false">G3769*$R$2</f>
        <v>28.92023904</v>
      </c>
      <c r="I3769" s="16" t="n">
        <v>0</v>
      </c>
      <c r="J3769" s="22" t="str">
        <f aca="false">IF(I3769&gt;=1,F3769*$J$2,"")</f>
        <v/>
      </c>
      <c r="K3769" s="22" t="str">
        <f aca="false">IF(I3769&gt;=2,F3769*$K$2,"")</f>
        <v/>
      </c>
      <c r="L3769" s="22" t="str">
        <f aca="false">IF(I3769&gt;=3,F3769*$L$2,"")</f>
        <v/>
      </c>
      <c r="M3769" s="22" t="str">
        <f aca="false">IF(I3769&gt;=4,F3769*$M$2,"")</f>
        <v/>
      </c>
      <c r="N3769" s="16" t="n">
        <v>0</v>
      </c>
      <c r="O3769" s="16" t="n">
        <v>2</v>
      </c>
      <c r="P3769" s="23" t="n">
        <v>0.308</v>
      </c>
      <c r="Q3769" s="64" t="n">
        <f aca="false">P3769*($Q$2)</f>
        <v>8.32216</v>
      </c>
      <c r="R3769" s="38"/>
      <c r="S3769" s="25" t="n">
        <f aca="false">SUM(F3769,H3769,J3769,K3769,L3769,M3769)</f>
        <v>81.90490704</v>
      </c>
      <c r="T3769" s="25" t="n">
        <f aca="false">SUM(F3769,H3769,J3769,K3769,L3769,M3769,Q3769)</f>
        <v>90.22706704</v>
      </c>
      <c r="U3769" s="0"/>
      <c r="V3769" s="0"/>
      <c r="W3769" s="0"/>
      <c r="X3769" s="0"/>
      <c r="Y3769" s="0"/>
      <c r="Z3769" s="0"/>
      <c r="AA3769" s="0"/>
      <c r="AB3769" s="0"/>
      <c r="AC3769" s="0"/>
      <c r="AD3769" s="0"/>
      <c r="AE3769" s="0"/>
      <c r="AF3769" s="0"/>
      <c r="AG3769" s="0"/>
      <c r="AH3769" s="0"/>
      <c r="AI3769" s="0"/>
      <c r="AJ3769" s="0"/>
      <c r="AK3769" s="0"/>
      <c r="AL3769" s="0"/>
      <c r="AM3769" s="0"/>
      <c r="AN3769" s="0"/>
      <c r="AO3769" s="0"/>
      <c r="AP3769" s="0"/>
      <c r="AQ3769" s="0"/>
      <c r="AR3769" s="0"/>
      <c r="AS3769" s="0"/>
      <c r="AT3769" s="0"/>
      <c r="AU3769" s="0"/>
      <c r="AV3769" s="0"/>
      <c r="AW3769" s="0"/>
      <c r="AX3769" s="0"/>
      <c r="AY3769" s="0"/>
      <c r="AZ3769" s="0"/>
      <c r="BA3769" s="0"/>
      <c r="BB3769" s="0"/>
      <c r="BC3769" s="0"/>
      <c r="BD3769" s="0"/>
      <c r="BE3769" s="0"/>
      <c r="BF3769" s="0"/>
      <c r="BG3769" s="0"/>
      <c r="BH3769" s="0"/>
      <c r="BI3769" s="0"/>
      <c r="BJ3769" s="0"/>
      <c r="BK3769" s="0"/>
      <c r="BL3769" s="0"/>
      <c r="BM3769" s="0"/>
      <c r="BN3769" s="0"/>
      <c r="BO3769" s="0"/>
      <c r="BP3769" s="0"/>
      <c r="BQ3769" s="0"/>
      <c r="BR3769" s="0"/>
      <c r="BS3769" s="0"/>
      <c r="BT3769" s="0"/>
      <c r="BU3769" s="0"/>
      <c r="BV3769" s="0"/>
      <c r="BW3769" s="0"/>
      <c r="BX3769" s="0"/>
      <c r="BY3769" s="0"/>
      <c r="BZ3769" s="0"/>
      <c r="CA3769" s="0"/>
      <c r="CB3769" s="0"/>
      <c r="CC3769" s="0"/>
      <c r="CD3769" s="0"/>
      <c r="CE3769" s="0"/>
      <c r="CF3769" s="0"/>
      <c r="CG3769" s="0"/>
      <c r="CH3769" s="0"/>
      <c r="CI3769" s="0"/>
      <c r="CJ3769" s="0"/>
      <c r="CK3769" s="0"/>
      <c r="CL3769" s="0"/>
      <c r="CM3769" s="0"/>
      <c r="CN3769" s="0"/>
      <c r="CO3769" s="0"/>
      <c r="CP3769" s="0"/>
      <c r="CQ3769" s="0"/>
      <c r="CR3769" s="0"/>
      <c r="CS3769" s="0"/>
      <c r="CT3769" s="0"/>
      <c r="CU3769" s="0"/>
      <c r="CV3769" s="0"/>
      <c r="CW3769" s="0"/>
      <c r="CX3769" s="0"/>
      <c r="CY3769" s="0"/>
      <c r="CZ3769" s="0"/>
      <c r="DA3769" s="0"/>
      <c r="DB3769" s="0"/>
      <c r="DC3769" s="0"/>
      <c r="DD3769" s="0"/>
      <c r="DE3769" s="0"/>
      <c r="DF3769" s="0"/>
      <c r="DG3769" s="0"/>
      <c r="DH3769" s="0"/>
      <c r="DI3769" s="0"/>
      <c r="DJ3769" s="0"/>
      <c r="DK3769" s="0"/>
      <c r="DL3769" s="0"/>
      <c r="DM3769" s="0"/>
      <c r="DN3769" s="0"/>
      <c r="DO3769" s="0"/>
      <c r="DP3769" s="0"/>
      <c r="DQ3769" s="0"/>
      <c r="DR3769" s="0"/>
      <c r="DS3769" s="0"/>
      <c r="DT3769" s="0"/>
      <c r="DU3769" s="0"/>
      <c r="DV3769" s="0"/>
      <c r="DW3769" s="0"/>
      <c r="DX3769" s="0"/>
      <c r="DY3769" s="0"/>
      <c r="DZ3769" s="0"/>
      <c r="EA3769" s="0"/>
      <c r="EB3769" s="0"/>
      <c r="EC3769" s="0"/>
      <c r="ED3769" s="0"/>
      <c r="EE3769" s="0"/>
      <c r="EF3769" s="0"/>
      <c r="EG3769" s="0"/>
      <c r="EH3769" s="0"/>
      <c r="EI3769" s="0"/>
      <c r="EJ3769" s="0"/>
      <c r="EK3769" s="0"/>
      <c r="EL3769" s="0"/>
      <c r="EM3769" s="0"/>
      <c r="EN3769" s="0"/>
      <c r="EO3769" s="0"/>
      <c r="EP3769" s="0"/>
      <c r="EQ3769" s="0"/>
      <c r="ER3769" s="0"/>
      <c r="ES3769" s="0"/>
      <c r="ET3769" s="0"/>
      <c r="EU3769" s="0"/>
      <c r="EV3769" s="0"/>
      <c r="EW3769" s="0"/>
      <c r="EX3769" s="0"/>
      <c r="EY3769" s="0"/>
      <c r="EZ3769" s="0"/>
      <c r="FA3769" s="0"/>
      <c r="FB3769" s="0"/>
      <c r="FC3769" s="0"/>
      <c r="FD3769" s="0"/>
      <c r="FE3769" s="0"/>
      <c r="FF3769" s="0"/>
      <c r="FG3769" s="0"/>
      <c r="FH3769" s="0"/>
      <c r="FI3769" s="0"/>
      <c r="FJ3769" s="0"/>
      <c r="FK3769" s="0"/>
      <c r="FL3769" s="0"/>
      <c r="FM3769" s="0"/>
      <c r="FN3769" s="0"/>
      <c r="FO3769" s="0"/>
      <c r="FP3769" s="0"/>
      <c r="FQ3769" s="0"/>
      <c r="FR3769" s="0"/>
      <c r="FS3769" s="0"/>
      <c r="FT3769" s="0"/>
      <c r="FU3769" s="0"/>
      <c r="FV3769" s="0"/>
      <c r="FW3769" s="0"/>
      <c r="FX3769" s="0"/>
      <c r="FY3769" s="0"/>
      <c r="FZ3769" s="0"/>
      <c r="GA3769" s="0"/>
      <c r="GB3769" s="0"/>
      <c r="GC3769" s="0"/>
      <c r="GD3769" s="0"/>
      <c r="GE3769" s="0"/>
      <c r="GF3769" s="0"/>
      <c r="GG3769" s="0"/>
      <c r="GH3769" s="0"/>
      <c r="GI3769" s="0"/>
      <c r="GJ3769" s="0"/>
      <c r="GK3769" s="0"/>
      <c r="GL3769" s="0"/>
      <c r="GM3769" s="0"/>
      <c r="GN3769" s="0"/>
      <c r="GO3769" s="0"/>
      <c r="GP3769" s="0"/>
      <c r="GQ3769" s="0"/>
      <c r="GR3769" s="0"/>
      <c r="GS3769" s="0"/>
      <c r="GT3769" s="0"/>
      <c r="GU3769" s="0"/>
      <c r="GV3769" s="0"/>
      <c r="GW3769" s="0"/>
      <c r="GX3769" s="0"/>
      <c r="GY3769" s="0"/>
      <c r="GZ3769" s="0"/>
      <c r="HA3769" s="0"/>
      <c r="HB3769" s="0"/>
      <c r="HC3769" s="0"/>
      <c r="HD3769" s="0"/>
      <c r="HE3769" s="0"/>
      <c r="HF3769" s="0"/>
      <c r="HG3769" s="0"/>
      <c r="HH3769" s="0"/>
      <c r="HI3769" s="0"/>
      <c r="HJ3769" s="0"/>
      <c r="HK3769" s="0"/>
      <c r="HL3769" s="0"/>
      <c r="HM3769" s="0"/>
      <c r="HN3769" s="0"/>
      <c r="HO3769" s="0"/>
      <c r="HP3769" s="0"/>
      <c r="HQ3769" s="0"/>
      <c r="HR3769" s="0"/>
      <c r="HS3769" s="0"/>
      <c r="HT3769" s="0"/>
      <c r="HU3769" s="0"/>
      <c r="HV3769" s="0"/>
      <c r="HW3769" s="0"/>
      <c r="HX3769" s="0"/>
      <c r="HY3769" s="0"/>
      <c r="HZ3769" s="0"/>
      <c r="IA3769" s="0"/>
      <c r="IB3769" s="0"/>
      <c r="IC3769" s="0"/>
      <c r="ID3769" s="0"/>
      <c r="IE3769" s="0"/>
      <c r="IF3769" s="0"/>
      <c r="IG3769" s="0"/>
      <c r="IH3769" s="0"/>
      <c r="II3769" s="0"/>
      <c r="IJ3769" s="0"/>
      <c r="IK3769" s="0"/>
      <c r="IL3769" s="0"/>
      <c r="IM3769" s="0"/>
      <c r="IN3769" s="0"/>
      <c r="IO3769" s="0"/>
      <c r="IP3769" s="0"/>
      <c r="IQ3769" s="0"/>
      <c r="IR3769" s="0"/>
      <c r="IS3769" s="0"/>
      <c r="IT3769" s="0"/>
      <c r="IU3769" s="0"/>
      <c r="IV3769" s="0"/>
      <c r="IW3769" s="0"/>
      <c r="IX3769" s="0"/>
      <c r="IY3769" s="0"/>
      <c r="IZ3769" s="0"/>
      <c r="AMH3769" s="13"/>
    </row>
    <row r="3770" customFormat="false" ht="13.8" hidden="false" customHeight="false" outlineLevel="0" collapsed="false">
      <c r="A3770" s="27" t="n">
        <v>40802060</v>
      </c>
      <c r="B3770" s="28" t="s">
        <v>3800</v>
      </c>
      <c r="C3770" s="29"/>
      <c r="D3770" s="29"/>
      <c r="E3770" s="27" t="s">
        <v>39</v>
      </c>
      <c r="F3770" s="19" t="n">
        <f aca="false">IF(C3770="",VLOOKUP(E3770,'PORTE E UCO'!$A$5:$D$46,4,0),VLOOKUP(E3770,'PORTE E UCO'!$A$5:$D$46,4,0)*C3770)</f>
        <v>52.984668</v>
      </c>
      <c r="G3770" s="30" t="n">
        <v>1.62</v>
      </c>
      <c r="H3770" s="21" t="n">
        <f aca="false">G3770*$R$2</f>
        <v>31.87128384</v>
      </c>
      <c r="I3770" s="27" t="n">
        <v>0</v>
      </c>
      <c r="J3770" s="22" t="str">
        <f aca="false">IF(I3770&gt;=1,F3770*$J$2,"")</f>
        <v/>
      </c>
      <c r="K3770" s="22" t="str">
        <f aca="false">IF(I3770&gt;=2,F3770*$K$2,"")</f>
        <v/>
      </c>
      <c r="L3770" s="22" t="str">
        <f aca="false">IF(I3770&gt;=3,F3770*$L$2,"")</f>
        <v/>
      </c>
      <c r="M3770" s="22" t="str">
        <f aca="false">IF(I3770&gt;=4,F3770*$M$2,"")</f>
        <v/>
      </c>
      <c r="N3770" s="27" t="n">
        <v>0</v>
      </c>
      <c r="O3770" s="27" t="n">
        <v>5</v>
      </c>
      <c r="P3770" s="31" t="n">
        <v>0.456</v>
      </c>
      <c r="Q3770" s="64" t="n">
        <f aca="false">P3770*($Q$2)</f>
        <v>12.32112</v>
      </c>
      <c r="R3770" s="38"/>
      <c r="S3770" s="25" t="n">
        <f aca="false">SUM(F3770,H3770,J3770,K3770,L3770,M3770)</f>
        <v>84.85595184</v>
      </c>
      <c r="T3770" s="25" t="n">
        <f aca="false">SUM(F3770,H3770,J3770,K3770,L3770,M3770,Q3770)</f>
        <v>97.17707184</v>
      </c>
      <c r="U3770" s="0"/>
      <c r="V3770" s="0"/>
      <c r="W3770" s="0"/>
      <c r="X3770" s="0"/>
      <c r="Y3770" s="0"/>
      <c r="Z3770" s="0"/>
      <c r="AA3770" s="0"/>
      <c r="AB3770" s="0"/>
      <c r="AC3770" s="0"/>
      <c r="AD3770" s="0"/>
      <c r="AE3770" s="0"/>
      <c r="AF3770" s="0"/>
      <c r="AG3770" s="0"/>
      <c r="AH3770" s="0"/>
      <c r="AI3770" s="0"/>
      <c r="AJ3770" s="0"/>
      <c r="AK3770" s="0"/>
      <c r="AL3770" s="0"/>
      <c r="AM3770" s="0"/>
      <c r="AN3770" s="0"/>
      <c r="AO3770" s="0"/>
      <c r="AP3770" s="0"/>
      <c r="AQ3770" s="0"/>
      <c r="AR3770" s="0"/>
      <c r="AS3770" s="0"/>
      <c r="AT3770" s="0"/>
      <c r="AU3770" s="0"/>
      <c r="AV3770" s="0"/>
      <c r="AW3770" s="0"/>
      <c r="AX3770" s="0"/>
      <c r="AY3770" s="0"/>
      <c r="AZ3770" s="0"/>
      <c r="BA3770" s="0"/>
      <c r="BB3770" s="0"/>
      <c r="BC3770" s="0"/>
      <c r="BD3770" s="0"/>
      <c r="BE3770" s="0"/>
      <c r="BF3770" s="0"/>
      <c r="BG3770" s="0"/>
      <c r="BH3770" s="0"/>
      <c r="BI3770" s="0"/>
      <c r="BJ3770" s="0"/>
      <c r="BK3770" s="0"/>
      <c r="BL3770" s="0"/>
      <c r="BM3770" s="0"/>
      <c r="BN3770" s="0"/>
      <c r="BO3770" s="0"/>
      <c r="BP3770" s="0"/>
      <c r="BQ3770" s="0"/>
      <c r="BR3770" s="0"/>
      <c r="BS3770" s="0"/>
      <c r="BT3770" s="0"/>
      <c r="BU3770" s="0"/>
      <c r="BV3770" s="0"/>
      <c r="BW3770" s="0"/>
      <c r="BX3770" s="0"/>
      <c r="BY3770" s="0"/>
      <c r="BZ3770" s="0"/>
      <c r="CA3770" s="0"/>
      <c r="CB3770" s="0"/>
      <c r="CC3770" s="0"/>
      <c r="CD3770" s="0"/>
      <c r="CE3770" s="0"/>
      <c r="CF3770" s="0"/>
      <c r="CG3770" s="0"/>
      <c r="CH3770" s="0"/>
      <c r="CI3770" s="0"/>
      <c r="CJ3770" s="0"/>
      <c r="CK3770" s="0"/>
      <c r="CL3770" s="0"/>
      <c r="CM3770" s="0"/>
      <c r="CN3770" s="0"/>
      <c r="CO3770" s="0"/>
      <c r="CP3770" s="0"/>
      <c r="CQ3770" s="0"/>
      <c r="CR3770" s="0"/>
      <c r="CS3770" s="0"/>
      <c r="CT3770" s="0"/>
      <c r="CU3770" s="0"/>
      <c r="CV3770" s="0"/>
      <c r="CW3770" s="0"/>
      <c r="CX3770" s="0"/>
      <c r="CY3770" s="0"/>
      <c r="CZ3770" s="0"/>
      <c r="DA3770" s="0"/>
      <c r="DB3770" s="0"/>
      <c r="DC3770" s="0"/>
      <c r="DD3770" s="0"/>
      <c r="DE3770" s="0"/>
      <c r="DF3770" s="0"/>
      <c r="DG3770" s="0"/>
      <c r="DH3770" s="0"/>
      <c r="DI3770" s="0"/>
      <c r="DJ3770" s="0"/>
      <c r="DK3770" s="0"/>
      <c r="DL3770" s="0"/>
      <c r="DM3770" s="0"/>
      <c r="DN3770" s="0"/>
      <c r="DO3770" s="0"/>
      <c r="DP3770" s="0"/>
      <c r="DQ3770" s="0"/>
      <c r="DR3770" s="0"/>
      <c r="DS3770" s="0"/>
      <c r="DT3770" s="0"/>
      <c r="DU3770" s="0"/>
      <c r="DV3770" s="0"/>
      <c r="DW3770" s="0"/>
      <c r="DX3770" s="0"/>
      <c r="DY3770" s="0"/>
      <c r="DZ3770" s="0"/>
      <c r="EA3770" s="0"/>
      <c r="EB3770" s="0"/>
      <c r="EC3770" s="0"/>
      <c r="ED3770" s="0"/>
      <c r="EE3770" s="0"/>
      <c r="EF3770" s="0"/>
      <c r="EG3770" s="0"/>
      <c r="EH3770" s="0"/>
      <c r="EI3770" s="0"/>
      <c r="EJ3770" s="0"/>
      <c r="EK3770" s="0"/>
      <c r="EL3770" s="0"/>
      <c r="EM3770" s="0"/>
      <c r="EN3770" s="0"/>
      <c r="EO3770" s="0"/>
      <c r="EP3770" s="0"/>
      <c r="EQ3770" s="0"/>
      <c r="ER3770" s="0"/>
      <c r="ES3770" s="0"/>
      <c r="ET3770" s="0"/>
      <c r="EU3770" s="0"/>
      <c r="EV3770" s="0"/>
      <c r="EW3770" s="0"/>
      <c r="EX3770" s="0"/>
      <c r="EY3770" s="0"/>
      <c r="EZ3770" s="0"/>
      <c r="FA3770" s="0"/>
      <c r="FB3770" s="0"/>
      <c r="FC3770" s="0"/>
      <c r="FD3770" s="0"/>
      <c r="FE3770" s="0"/>
      <c r="FF3770" s="0"/>
      <c r="FG3770" s="0"/>
      <c r="FH3770" s="0"/>
      <c r="FI3770" s="0"/>
      <c r="FJ3770" s="0"/>
      <c r="FK3770" s="0"/>
      <c r="FL3770" s="0"/>
      <c r="FM3770" s="0"/>
      <c r="FN3770" s="0"/>
      <c r="FO3770" s="0"/>
      <c r="FP3770" s="0"/>
      <c r="FQ3770" s="0"/>
      <c r="FR3770" s="0"/>
      <c r="FS3770" s="0"/>
      <c r="FT3770" s="0"/>
      <c r="FU3770" s="0"/>
      <c r="FV3770" s="0"/>
      <c r="FW3770" s="0"/>
      <c r="FX3770" s="0"/>
      <c r="FY3770" s="0"/>
      <c r="FZ3770" s="0"/>
      <c r="GA3770" s="0"/>
      <c r="GB3770" s="0"/>
      <c r="GC3770" s="0"/>
      <c r="GD3770" s="0"/>
      <c r="GE3770" s="0"/>
      <c r="GF3770" s="0"/>
      <c r="GG3770" s="0"/>
      <c r="GH3770" s="0"/>
      <c r="GI3770" s="0"/>
      <c r="GJ3770" s="0"/>
      <c r="GK3770" s="0"/>
      <c r="GL3770" s="0"/>
      <c r="GM3770" s="0"/>
      <c r="GN3770" s="0"/>
      <c r="GO3770" s="0"/>
      <c r="GP3770" s="0"/>
      <c r="GQ3770" s="0"/>
      <c r="GR3770" s="0"/>
      <c r="GS3770" s="0"/>
      <c r="GT3770" s="0"/>
      <c r="GU3770" s="0"/>
      <c r="GV3770" s="0"/>
      <c r="GW3770" s="0"/>
      <c r="GX3770" s="0"/>
      <c r="GY3770" s="0"/>
      <c r="GZ3770" s="0"/>
      <c r="HA3770" s="0"/>
      <c r="HB3770" s="0"/>
      <c r="HC3770" s="0"/>
      <c r="HD3770" s="0"/>
      <c r="HE3770" s="0"/>
      <c r="HF3770" s="0"/>
      <c r="HG3770" s="0"/>
      <c r="HH3770" s="0"/>
      <c r="HI3770" s="0"/>
      <c r="HJ3770" s="0"/>
      <c r="HK3770" s="0"/>
      <c r="HL3770" s="0"/>
      <c r="HM3770" s="0"/>
      <c r="HN3770" s="0"/>
      <c r="HO3770" s="0"/>
      <c r="HP3770" s="0"/>
      <c r="HQ3770" s="0"/>
      <c r="HR3770" s="0"/>
      <c r="HS3770" s="0"/>
      <c r="HT3770" s="0"/>
      <c r="HU3770" s="0"/>
      <c r="HV3770" s="0"/>
      <c r="HW3770" s="0"/>
      <c r="HX3770" s="0"/>
      <c r="HY3770" s="0"/>
      <c r="HZ3770" s="0"/>
      <c r="IA3770" s="0"/>
      <c r="IB3770" s="0"/>
      <c r="IC3770" s="0"/>
      <c r="ID3770" s="0"/>
      <c r="IE3770" s="0"/>
      <c r="IF3770" s="0"/>
      <c r="IG3770" s="0"/>
      <c r="IH3770" s="0"/>
      <c r="II3770" s="0"/>
      <c r="IJ3770" s="0"/>
      <c r="IK3770" s="0"/>
      <c r="IL3770" s="0"/>
      <c r="IM3770" s="0"/>
      <c r="IN3770" s="0"/>
      <c r="IO3770" s="0"/>
      <c r="IP3770" s="0"/>
      <c r="IQ3770" s="0"/>
      <c r="IR3770" s="0"/>
      <c r="IS3770" s="0"/>
      <c r="IT3770" s="0"/>
      <c r="IU3770" s="0"/>
      <c r="IV3770" s="0"/>
      <c r="IW3770" s="0"/>
      <c r="IX3770" s="0"/>
      <c r="IY3770" s="0"/>
      <c r="IZ3770" s="0"/>
      <c r="AMH3770" s="13"/>
    </row>
    <row r="3771" customFormat="false" ht="13.8" hidden="false" customHeight="false" outlineLevel="0" collapsed="false">
      <c r="A3771" s="16" t="n">
        <v>40802051</v>
      </c>
      <c r="B3771" s="17" t="s">
        <v>3801</v>
      </c>
      <c r="C3771" s="18"/>
      <c r="D3771" s="18"/>
      <c r="E3771" s="16" t="s">
        <v>54</v>
      </c>
      <c r="F3771" s="19" t="n">
        <f aca="false">IF(C3771="",VLOOKUP(E3771,'PORTE E UCO'!$A$5:$D$46,4,0),VLOOKUP(E3771,'PORTE E UCO'!$A$5:$D$46,4,0)*C3771)</f>
        <v>35.31295</v>
      </c>
      <c r="G3771" s="20" t="n">
        <v>1.4</v>
      </c>
      <c r="H3771" s="21" t="n">
        <f aca="false">G3771*$R$2</f>
        <v>27.5430848</v>
      </c>
      <c r="I3771" s="16" t="n">
        <v>0</v>
      </c>
      <c r="J3771" s="22" t="str">
        <f aca="false">IF(I3771&gt;=1,F3771*$J$2,"")</f>
        <v/>
      </c>
      <c r="K3771" s="22" t="str">
        <f aca="false">IF(I3771&gt;=2,F3771*$K$2,"")</f>
        <v/>
      </c>
      <c r="L3771" s="22" t="str">
        <f aca="false">IF(I3771&gt;=3,F3771*$L$2,"")</f>
        <v/>
      </c>
      <c r="M3771" s="22" t="str">
        <f aca="false">IF(I3771&gt;=4,F3771*$M$2,"")</f>
        <v/>
      </c>
      <c r="N3771" s="16" t="n">
        <v>0</v>
      </c>
      <c r="O3771" s="16" t="n">
        <v>3</v>
      </c>
      <c r="P3771" s="23" t="n">
        <v>0.312</v>
      </c>
      <c r="Q3771" s="64" t="n">
        <f aca="false">P3771*($Q$2)</f>
        <v>8.43024</v>
      </c>
      <c r="R3771" s="38"/>
      <c r="S3771" s="25" t="n">
        <f aca="false">SUM(F3771,H3771,J3771,K3771,L3771,M3771)</f>
        <v>62.8560348</v>
      </c>
      <c r="T3771" s="25" t="n">
        <f aca="false">SUM(F3771,H3771,J3771,K3771,L3771,M3771,Q3771)</f>
        <v>71.2862748</v>
      </c>
      <c r="U3771" s="0"/>
      <c r="V3771" s="0"/>
      <c r="W3771" s="0"/>
      <c r="X3771" s="0"/>
      <c r="Y3771" s="0"/>
      <c r="Z3771" s="0"/>
      <c r="AA3771" s="0"/>
      <c r="AB3771" s="0"/>
      <c r="AC3771" s="0"/>
      <c r="AD3771" s="0"/>
      <c r="AE3771" s="0"/>
      <c r="AF3771" s="0"/>
      <c r="AG3771" s="0"/>
      <c r="AH3771" s="0"/>
      <c r="AI3771" s="0"/>
      <c r="AJ3771" s="0"/>
      <c r="AK3771" s="0"/>
      <c r="AL3771" s="0"/>
      <c r="AM3771" s="0"/>
      <c r="AN3771" s="0"/>
      <c r="AO3771" s="0"/>
      <c r="AP3771" s="0"/>
      <c r="AQ3771" s="0"/>
      <c r="AR3771" s="0"/>
      <c r="AS3771" s="0"/>
      <c r="AT3771" s="0"/>
      <c r="AU3771" s="0"/>
      <c r="AV3771" s="0"/>
      <c r="AW3771" s="0"/>
      <c r="AX3771" s="0"/>
      <c r="AY3771" s="0"/>
      <c r="AZ3771" s="0"/>
      <c r="BA3771" s="0"/>
      <c r="BB3771" s="0"/>
      <c r="BC3771" s="0"/>
      <c r="BD3771" s="0"/>
      <c r="BE3771" s="0"/>
      <c r="BF3771" s="0"/>
      <c r="BG3771" s="0"/>
      <c r="BH3771" s="0"/>
      <c r="BI3771" s="0"/>
      <c r="BJ3771" s="0"/>
      <c r="BK3771" s="0"/>
      <c r="BL3771" s="0"/>
      <c r="BM3771" s="0"/>
      <c r="BN3771" s="0"/>
      <c r="BO3771" s="0"/>
      <c r="BP3771" s="0"/>
      <c r="BQ3771" s="0"/>
      <c r="BR3771" s="0"/>
      <c r="BS3771" s="0"/>
      <c r="BT3771" s="0"/>
      <c r="BU3771" s="0"/>
      <c r="BV3771" s="0"/>
      <c r="BW3771" s="0"/>
      <c r="BX3771" s="0"/>
      <c r="BY3771" s="0"/>
      <c r="BZ3771" s="0"/>
      <c r="CA3771" s="0"/>
      <c r="CB3771" s="0"/>
      <c r="CC3771" s="0"/>
      <c r="CD3771" s="0"/>
      <c r="CE3771" s="0"/>
      <c r="CF3771" s="0"/>
      <c r="CG3771" s="0"/>
      <c r="CH3771" s="0"/>
      <c r="CI3771" s="0"/>
      <c r="CJ3771" s="0"/>
      <c r="CK3771" s="0"/>
      <c r="CL3771" s="0"/>
      <c r="CM3771" s="0"/>
      <c r="CN3771" s="0"/>
      <c r="CO3771" s="0"/>
      <c r="CP3771" s="0"/>
      <c r="CQ3771" s="0"/>
      <c r="CR3771" s="0"/>
      <c r="CS3771" s="0"/>
      <c r="CT3771" s="0"/>
      <c r="CU3771" s="0"/>
      <c r="CV3771" s="0"/>
      <c r="CW3771" s="0"/>
      <c r="CX3771" s="0"/>
      <c r="CY3771" s="0"/>
      <c r="CZ3771" s="0"/>
      <c r="DA3771" s="0"/>
      <c r="DB3771" s="0"/>
      <c r="DC3771" s="0"/>
      <c r="DD3771" s="0"/>
      <c r="DE3771" s="0"/>
      <c r="DF3771" s="0"/>
      <c r="DG3771" s="0"/>
      <c r="DH3771" s="0"/>
      <c r="DI3771" s="0"/>
      <c r="DJ3771" s="0"/>
      <c r="DK3771" s="0"/>
      <c r="DL3771" s="0"/>
      <c r="DM3771" s="0"/>
      <c r="DN3771" s="0"/>
      <c r="DO3771" s="0"/>
      <c r="DP3771" s="0"/>
      <c r="DQ3771" s="0"/>
      <c r="DR3771" s="0"/>
      <c r="DS3771" s="0"/>
      <c r="DT3771" s="0"/>
      <c r="DU3771" s="0"/>
      <c r="DV3771" s="0"/>
      <c r="DW3771" s="0"/>
      <c r="DX3771" s="0"/>
      <c r="DY3771" s="0"/>
      <c r="DZ3771" s="0"/>
      <c r="EA3771" s="0"/>
      <c r="EB3771" s="0"/>
      <c r="EC3771" s="0"/>
      <c r="ED3771" s="0"/>
      <c r="EE3771" s="0"/>
      <c r="EF3771" s="0"/>
      <c r="EG3771" s="0"/>
      <c r="EH3771" s="0"/>
      <c r="EI3771" s="0"/>
      <c r="EJ3771" s="0"/>
      <c r="EK3771" s="0"/>
      <c r="EL3771" s="0"/>
      <c r="EM3771" s="0"/>
      <c r="EN3771" s="0"/>
      <c r="EO3771" s="0"/>
      <c r="EP3771" s="0"/>
      <c r="EQ3771" s="0"/>
      <c r="ER3771" s="0"/>
      <c r="ES3771" s="0"/>
      <c r="ET3771" s="0"/>
      <c r="EU3771" s="0"/>
      <c r="EV3771" s="0"/>
      <c r="EW3771" s="0"/>
      <c r="EX3771" s="0"/>
      <c r="EY3771" s="0"/>
      <c r="EZ3771" s="0"/>
      <c r="FA3771" s="0"/>
      <c r="FB3771" s="0"/>
      <c r="FC3771" s="0"/>
      <c r="FD3771" s="0"/>
      <c r="FE3771" s="0"/>
      <c r="FF3771" s="0"/>
      <c r="FG3771" s="0"/>
      <c r="FH3771" s="0"/>
      <c r="FI3771" s="0"/>
      <c r="FJ3771" s="0"/>
      <c r="FK3771" s="0"/>
      <c r="FL3771" s="0"/>
      <c r="FM3771" s="0"/>
      <c r="FN3771" s="0"/>
      <c r="FO3771" s="0"/>
      <c r="FP3771" s="0"/>
      <c r="FQ3771" s="0"/>
      <c r="FR3771" s="0"/>
      <c r="FS3771" s="0"/>
      <c r="FT3771" s="0"/>
      <c r="FU3771" s="0"/>
      <c r="FV3771" s="0"/>
      <c r="FW3771" s="0"/>
      <c r="FX3771" s="0"/>
      <c r="FY3771" s="0"/>
      <c r="FZ3771" s="0"/>
      <c r="GA3771" s="0"/>
      <c r="GB3771" s="0"/>
      <c r="GC3771" s="0"/>
      <c r="GD3771" s="0"/>
      <c r="GE3771" s="0"/>
      <c r="GF3771" s="0"/>
      <c r="GG3771" s="0"/>
      <c r="GH3771" s="0"/>
      <c r="GI3771" s="0"/>
      <c r="GJ3771" s="0"/>
      <c r="GK3771" s="0"/>
      <c r="GL3771" s="0"/>
      <c r="GM3771" s="0"/>
      <c r="GN3771" s="0"/>
      <c r="GO3771" s="0"/>
      <c r="GP3771" s="0"/>
      <c r="GQ3771" s="0"/>
      <c r="GR3771" s="0"/>
      <c r="GS3771" s="0"/>
      <c r="GT3771" s="0"/>
      <c r="GU3771" s="0"/>
      <c r="GV3771" s="0"/>
      <c r="GW3771" s="0"/>
      <c r="GX3771" s="0"/>
      <c r="GY3771" s="0"/>
      <c r="GZ3771" s="0"/>
      <c r="HA3771" s="0"/>
      <c r="HB3771" s="0"/>
      <c r="HC3771" s="0"/>
      <c r="HD3771" s="0"/>
      <c r="HE3771" s="0"/>
      <c r="HF3771" s="0"/>
      <c r="HG3771" s="0"/>
      <c r="HH3771" s="0"/>
      <c r="HI3771" s="0"/>
      <c r="HJ3771" s="0"/>
      <c r="HK3771" s="0"/>
      <c r="HL3771" s="0"/>
      <c r="HM3771" s="0"/>
      <c r="HN3771" s="0"/>
      <c r="HO3771" s="0"/>
      <c r="HP3771" s="0"/>
      <c r="HQ3771" s="0"/>
      <c r="HR3771" s="0"/>
      <c r="HS3771" s="0"/>
      <c r="HT3771" s="0"/>
      <c r="HU3771" s="0"/>
      <c r="HV3771" s="0"/>
      <c r="HW3771" s="0"/>
      <c r="HX3771" s="0"/>
      <c r="HY3771" s="0"/>
      <c r="HZ3771" s="0"/>
      <c r="IA3771" s="0"/>
      <c r="IB3771" s="0"/>
      <c r="IC3771" s="0"/>
      <c r="ID3771" s="0"/>
      <c r="IE3771" s="0"/>
      <c r="IF3771" s="0"/>
      <c r="IG3771" s="0"/>
      <c r="IH3771" s="0"/>
      <c r="II3771" s="0"/>
      <c r="IJ3771" s="0"/>
      <c r="IK3771" s="0"/>
      <c r="IL3771" s="0"/>
      <c r="IM3771" s="0"/>
      <c r="IN3771" s="0"/>
      <c r="IO3771" s="0"/>
      <c r="IP3771" s="0"/>
      <c r="IQ3771" s="0"/>
      <c r="IR3771" s="0"/>
      <c r="IS3771" s="0"/>
      <c r="IT3771" s="0"/>
      <c r="IU3771" s="0"/>
      <c r="IV3771" s="0"/>
      <c r="IW3771" s="0"/>
      <c r="IX3771" s="0"/>
      <c r="IY3771" s="0"/>
      <c r="IZ3771" s="0"/>
      <c r="AMH3771" s="13"/>
    </row>
    <row r="3772" customFormat="false" ht="13.8" hidden="false" customHeight="false" outlineLevel="0" collapsed="false">
      <c r="A3772" s="27" t="n">
        <v>40802094</v>
      </c>
      <c r="B3772" s="28" t="s">
        <v>3802</v>
      </c>
      <c r="C3772" s="29"/>
      <c r="D3772" s="29"/>
      <c r="E3772" s="27" t="s">
        <v>39</v>
      </c>
      <c r="F3772" s="19" t="n">
        <f aca="false">IF(C3772="",VLOOKUP(E3772,'PORTE E UCO'!$A$5:$D$46,4,0),VLOOKUP(E3772,'PORTE E UCO'!$A$5:$D$46,4,0)*C3772)</f>
        <v>52.984668</v>
      </c>
      <c r="G3772" s="30" t="n">
        <v>2.84</v>
      </c>
      <c r="H3772" s="21" t="n">
        <f aca="false">G3772*$R$2</f>
        <v>55.87311488</v>
      </c>
      <c r="I3772" s="27" t="n">
        <v>0</v>
      </c>
      <c r="J3772" s="22" t="str">
        <f aca="false">IF(I3772&gt;=1,F3772*$J$2,"")</f>
        <v/>
      </c>
      <c r="K3772" s="22" t="str">
        <f aca="false">IF(I3772&gt;=2,F3772*$K$2,"")</f>
        <v/>
      </c>
      <c r="L3772" s="22" t="str">
        <f aca="false">IF(I3772&gt;=3,F3772*$L$2,"")</f>
        <v/>
      </c>
      <c r="M3772" s="22" t="str">
        <f aca="false">IF(I3772&gt;=4,F3772*$M$2,"")</f>
        <v/>
      </c>
      <c r="N3772" s="27" t="n">
        <v>0</v>
      </c>
      <c r="O3772" s="27" t="n">
        <v>2</v>
      </c>
      <c r="P3772" s="31" t="n">
        <v>0.616</v>
      </c>
      <c r="Q3772" s="64" t="n">
        <f aca="false">P3772*($Q$2)</f>
        <v>16.64432</v>
      </c>
      <c r="R3772" s="38"/>
      <c r="S3772" s="25" t="n">
        <f aca="false">SUM(F3772,H3772,J3772,K3772,L3772,M3772)</f>
        <v>108.85778288</v>
      </c>
      <c r="T3772" s="25" t="n">
        <f aca="false">SUM(F3772,H3772,J3772,K3772,L3772,M3772,Q3772)</f>
        <v>125.50210288</v>
      </c>
      <c r="U3772" s="0"/>
      <c r="V3772" s="0"/>
      <c r="W3772" s="0"/>
      <c r="X3772" s="0"/>
      <c r="Y3772" s="0"/>
      <c r="Z3772" s="0"/>
      <c r="AA3772" s="0"/>
      <c r="AB3772" s="0"/>
      <c r="AC3772" s="0"/>
      <c r="AD3772" s="0"/>
      <c r="AE3772" s="0"/>
      <c r="AF3772" s="0"/>
      <c r="AG3772" s="0"/>
      <c r="AH3772" s="0"/>
      <c r="AI3772" s="0"/>
      <c r="AJ3772" s="0"/>
      <c r="AK3772" s="0"/>
      <c r="AL3772" s="0"/>
      <c r="AM3772" s="0"/>
      <c r="AN3772" s="0"/>
      <c r="AO3772" s="0"/>
      <c r="AP3772" s="0"/>
      <c r="AQ3772" s="0"/>
      <c r="AR3772" s="0"/>
      <c r="AS3772" s="0"/>
      <c r="AT3772" s="0"/>
      <c r="AU3772" s="0"/>
      <c r="AV3772" s="0"/>
      <c r="AW3772" s="0"/>
      <c r="AX3772" s="0"/>
      <c r="AY3772" s="0"/>
      <c r="AZ3772" s="0"/>
      <c r="BA3772" s="0"/>
      <c r="BB3772" s="0"/>
      <c r="BC3772" s="0"/>
      <c r="BD3772" s="0"/>
      <c r="BE3772" s="0"/>
      <c r="BF3772" s="0"/>
      <c r="BG3772" s="0"/>
      <c r="BH3772" s="0"/>
      <c r="BI3772" s="0"/>
      <c r="BJ3772" s="0"/>
      <c r="BK3772" s="0"/>
      <c r="BL3772" s="0"/>
      <c r="BM3772" s="0"/>
      <c r="BN3772" s="0"/>
      <c r="BO3772" s="0"/>
      <c r="BP3772" s="0"/>
      <c r="BQ3772" s="0"/>
      <c r="BR3772" s="0"/>
      <c r="BS3772" s="0"/>
      <c r="BT3772" s="0"/>
      <c r="BU3772" s="0"/>
      <c r="BV3772" s="0"/>
      <c r="BW3772" s="0"/>
      <c r="BX3772" s="0"/>
      <c r="BY3772" s="0"/>
      <c r="BZ3772" s="0"/>
      <c r="CA3772" s="0"/>
      <c r="CB3772" s="0"/>
      <c r="CC3772" s="0"/>
      <c r="CD3772" s="0"/>
      <c r="CE3772" s="0"/>
      <c r="CF3772" s="0"/>
      <c r="CG3772" s="0"/>
      <c r="CH3772" s="0"/>
      <c r="CI3772" s="0"/>
      <c r="CJ3772" s="0"/>
      <c r="CK3772" s="0"/>
      <c r="CL3772" s="0"/>
      <c r="CM3772" s="0"/>
      <c r="CN3772" s="0"/>
      <c r="CO3772" s="0"/>
      <c r="CP3772" s="0"/>
      <c r="CQ3772" s="0"/>
      <c r="CR3772" s="0"/>
      <c r="CS3772" s="0"/>
      <c r="CT3772" s="0"/>
      <c r="CU3772" s="0"/>
      <c r="CV3772" s="0"/>
      <c r="CW3772" s="0"/>
      <c r="CX3772" s="0"/>
      <c r="CY3772" s="0"/>
      <c r="CZ3772" s="0"/>
      <c r="DA3772" s="0"/>
      <c r="DB3772" s="0"/>
      <c r="DC3772" s="0"/>
      <c r="DD3772" s="0"/>
      <c r="DE3772" s="0"/>
      <c r="DF3772" s="0"/>
      <c r="DG3772" s="0"/>
      <c r="DH3772" s="0"/>
      <c r="DI3772" s="0"/>
      <c r="DJ3772" s="0"/>
      <c r="DK3772" s="0"/>
      <c r="DL3772" s="0"/>
      <c r="DM3772" s="0"/>
      <c r="DN3772" s="0"/>
      <c r="DO3772" s="0"/>
      <c r="DP3772" s="0"/>
      <c r="DQ3772" s="0"/>
      <c r="DR3772" s="0"/>
      <c r="DS3772" s="0"/>
      <c r="DT3772" s="0"/>
      <c r="DU3772" s="0"/>
      <c r="DV3772" s="0"/>
      <c r="DW3772" s="0"/>
      <c r="DX3772" s="0"/>
      <c r="DY3772" s="0"/>
      <c r="DZ3772" s="0"/>
      <c r="EA3772" s="0"/>
      <c r="EB3772" s="0"/>
      <c r="EC3772" s="0"/>
      <c r="ED3772" s="0"/>
      <c r="EE3772" s="0"/>
      <c r="EF3772" s="0"/>
      <c r="EG3772" s="0"/>
      <c r="EH3772" s="0"/>
      <c r="EI3772" s="0"/>
      <c r="EJ3772" s="0"/>
      <c r="EK3772" s="0"/>
      <c r="EL3772" s="0"/>
      <c r="EM3772" s="0"/>
      <c r="EN3772" s="0"/>
      <c r="EO3772" s="0"/>
      <c r="EP3772" s="0"/>
      <c r="EQ3772" s="0"/>
      <c r="ER3772" s="0"/>
      <c r="ES3772" s="0"/>
      <c r="ET3772" s="0"/>
      <c r="EU3772" s="0"/>
      <c r="EV3772" s="0"/>
      <c r="EW3772" s="0"/>
      <c r="EX3772" s="0"/>
      <c r="EY3772" s="0"/>
      <c r="EZ3772" s="0"/>
      <c r="FA3772" s="0"/>
      <c r="FB3772" s="0"/>
      <c r="FC3772" s="0"/>
      <c r="FD3772" s="0"/>
      <c r="FE3772" s="0"/>
      <c r="FF3772" s="0"/>
      <c r="FG3772" s="0"/>
      <c r="FH3772" s="0"/>
      <c r="FI3772" s="0"/>
      <c r="FJ3772" s="0"/>
      <c r="FK3772" s="0"/>
      <c r="FL3772" s="0"/>
      <c r="FM3772" s="0"/>
      <c r="FN3772" s="0"/>
      <c r="FO3772" s="0"/>
      <c r="FP3772" s="0"/>
      <c r="FQ3772" s="0"/>
      <c r="FR3772" s="0"/>
      <c r="FS3772" s="0"/>
      <c r="FT3772" s="0"/>
      <c r="FU3772" s="0"/>
      <c r="FV3772" s="0"/>
      <c r="FW3772" s="0"/>
      <c r="FX3772" s="0"/>
      <c r="FY3772" s="0"/>
      <c r="FZ3772" s="0"/>
      <c r="GA3772" s="0"/>
      <c r="GB3772" s="0"/>
      <c r="GC3772" s="0"/>
      <c r="GD3772" s="0"/>
      <c r="GE3772" s="0"/>
      <c r="GF3772" s="0"/>
      <c r="GG3772" s="0"/>
      <c r="GH3772" s="0"/>
      <c r="GI3772" s="0"/>
      <c r="GJ3772" s="0"/>
      <c r="GK3772" s="0"/>
      <c r="GL3772" s="0"/>
      <c r="GM3772" s="0"/>
      <c r="GN3772" s="0"/>
      <c r="GO3772" s="0"/>
      <c r="GP3772" s="0"/>
      <c r="GQ3772" s="0"/>
      <c r="GR3772" s="0"/>
      <c r="GS3772" s="0"/>
      <c r="GT3772" s="0"/>
      <c r="GU3772" s="0"/>
      <c r="GV3772" s="0"/>
      <c r="GW3772" s="0"/>
      <c r="GX3772" s="0"/>
      <c r="GY3772" s="0"/>
      <c r="GZ3772" s="0"/>
      <c r="HA3772" s="0"/>
      <c r="HB3772" s="0"/>
      <c r="HC3772" s="0"/>
      <c r="HD3772" s="0"/>
      <c r="HE3772" s="0"/>
      <c r="HF3772" s="0"/>
      <c r="HG3772" s="0"/>
      <c r="HH3772" s="0"/>
      <c r="HI3772" s="0"/>
      <c r="HJ3772" s="0"/>
      <c r="HK3772" s="0"/>
      <c r="HL3772" s="0"/>
      <c r="HM3772" s="0"/>
      <c r="HN3772" s="0"/>
      <c r="HO3772" s="0"/>
      <c r="HP3772" s="0"/>
      <c r="HQ3772" s="0"/>
      <c r="HR3772" s="0"/>
      <c r="HS3772" s="0"/>
      <c r="HT3772" s="0"/>
      <c r="HU3772" s="0"/>
      <c r="HV3772" s="0"/>
      <c r="HW3772" s="0"/>
      <c r="HX3772" s="0"/>
      <c r="HY3772" s="0"/>
      <c r="HZ3772" s="0"/>
      <c r="IA3772" s="0"/>
      <c r="IB3772" s="0"/>
      <c r="IC3772" s="0"/>
      <c r="ID3772" s="0"/>
      <c r="IE3772" s="0"/>
      <c r="IF3772" s="0"/>
      <c r="IG3772" s="0"/>
      <c r="IH3772" s="0"/>
      <c r="II3772" s="0"/>
      <c r="IJ3772" s="0"/>
      <c r="IK3772" s="0"/>
      <c r="IL3772" s="0"/>
      <c r="IM3772" s="0"/>
      <c r="IN3772" s="0"/>
      <c r="IO3772" s="0"/>
      <c r="IP3772" s="0"/>
      <c r="IQ3772" s="0"/>
      <c r="IR3772" s="0"/>
      <c r="IS3772" s="0"/>
      <c r="IT3772" s="0"/>
      <c r="IU3772" s="0"/>
      <c r="IV3772" s="0"/>
      <c r="IW3772" s="0"/>
      <c r="IX3772" s="0"/>
      <c r="IY3772" s="0"/>
      <c r="IZ3772" s="0"/>
      <c r="AMH3772" s="13"/>
    </row>
    <row r="3773" customFormat="false" ht="13.8" hidden="false" customHeight="false" outlineLevel="0" collapsed="false">
      <c r="A3773" s="16" t="n">
        <v>40802116</v>
      </c>
      <c r="B3773" s="17" t="s">
        <v>3803</v>
      </c>
      <c r="C3773" s="18"/>
      <c r="D3773" s="18"/>
      <c r="E3773" s="16" t="s">
        <v>50</v>
      </c>
      <c r="F3773" s="19" t="n">
        <f aca="false">IF(C3773="",VLOOKUP(E3773,'PORTE E UCO'!$A$5:$D$46,4,0),VLOOKUP(E3773,'PORTE E UCO'!$A$5:$D$46,4,0)*C3773)</f>
        <v>17.661556</v>
      </c>
      <c r="G3773" s="20" t="n">
        <v>0.32</v>
      </c>
      <c r="H3773" s="21" t="n">
        <f aca="false">G3773*$R$2</f>
        <v>6.29556224</v>
      </c>
      <c r="I3773" s="16" t="n">
        <v>0</v>
      </c>
      <c r="J3773" s="22" t="str">
        <f aca="false">IF(I3773&gt;=1,F3773*$J$2,"")</f>
        <v/>
      </c>
      <c r="K3773" s="22" t="str">
        <f aca="false">IF(I3773&gt;=2,F3773*$K$2,"")</f>
        <v/>
      </c>
      <c r="L3773" s="22" t="str">
        <f aca="false">IF(I3773&gt;=3,F3773*$L$2,"")</f>
        <v/>
      </c>
      <c r="M3773" s="22" t="str">
        <f aca="false">IF(I3773&gt;=4,F3773*$M$2,"")</f>
        <v/>
      </c>
      <c r="N3773" s="16" t="n">
        <v>0</v>
      </c>
      <c r="O3773" s="16" t="n">
        <v>1</v>
      </c>
      <c r="P3773" s="23" t="n">
        <v>0.12</v>
      </c>
      <c r="Q3773" s="64" t="n">
        <f aca="false">P3773*($Q$2)</f>
        <v>3.2424</v>
      </c>
      <c r="R3773" s="38"/>
      <c r="S3773" s="25" t="n">
        <f aca="false">SUM(F3773,H3773,J3773,K3773,L3773,M3773)</f>
        <v>23.95711824</v>
      </c>
      <c r="T3773" s="25" t="n">
        <f aca="false">SUM(F3773,H3773,J3773,K3773,L3773,M3773,Q3773)</f>
        <v>27.19951824</v>
      </c>
      <c r="U3773" s="0"/>
      <c r="V3773" s="0"/>
      <c r="W3773" s="0"/>
      <c r="X3773" s="0"/>
      <c r="Y3773" s="0"/>
      <c r="Z3773" s="0"/>
      <c r="AA3773" s="0"/>
      <c r="AB3773" s="0"/>
      <c r="AC3773" s="0"/>
      <c r="AD3773" s="0"/>
      <c r="AE3773" s="0"/>
      <c r="AF3773" s="0"/>
      <c r="AG3773" s="0"/>
      <c r="AH3773" s="0"/>
      <c r="AI3773" s="0"/>
      <c r="AJ3773" s="0"/>
      <c r="AK3773" s="0"/>
      <c r="AL3773" s="0"/>
      <c r="AM3773" s="0"/>
      <c r="AN3773" s="0"/>
      <c r="AO3773" s="0"/>
      <c r="AP3773" s="0"/>
      <c r="AQ3773" s="0"/>
      <c r="AR3773" s="0"/>
      <c r="AS3773" s="0"/>
      <c r="AT3773" s="0"/>
      <c r="AU3773" s="0"/>
      <c r="AV3773" s="0"/>
      <c r="AW3773" s="0"/>
      <c r="AX3773" s="0"/>
      <c r="AY3773" s="0"/>
      <c r="AZ3773" s="0"/>
      <c r="BA3773" s="0"/>
      <c r="BB3773" s="0"/>
      <c r="BC3773" s="0"/>
      <c r="BD3773" s="0"/>
      <c r="BE3773" s="0"/>
      <c r="BF3773" s="0"/>
      <c r="BG3773" s="0"/>
      <c r="BH3773" s="0"/>
      <c r="BI3773" s="0"/>
      <c r="BJ3773" s="0"/>
      <c r="BK3773" s="0"/>
      <c r="BL3773" s="0"/>
      <c r="BM3773" s="0"/>
      <c r="BN3773" s="0"/>
      <c r="BO3773" s="0"/>
      <c r="BP3773" s="0"/>
      <c r="BQ3773" s="0"/>
      <c r="BR3773" s="0"/>
      <c r="BS3773" s="0"/>
      <c r="BT3773" s="0"/>
      <c r="BU3773" s="0"/>
      <c r="BV3773" s="0"/>
      <c r="BW3773" s="0"/>
      <c r="BX3773" s="0"/>
      <c r="BY3773" s="0"/>
      <c r="BZ3773" s="0"/>
      <c r="CA3773" s="0"/>
      <c r="CB3773" s="0"/>
      <c r="CC3773" s="0"/>
      <c r="CD3773" s="0"/>
      <c r="CE3773" s="0"/>
      <c r="CF3773" s="0"/>
      <c r="CG3773" s="0"/>
      <c r="CH3773" s="0"/>
      <c r="CI3773" s="0"/>
      <c r="CJ3773" s="0"/>
      <c r="CK3773" s="0"/>
      <c r="CL3773" s="0"/>
      <c r="CM3773" s="0"/>
      <c r="CN3773" s="0"/>
      <c r="CO3773" s="0"/>
      <c r="CP3773" s="0"/>
      <c r="CQ3773" s="0"/>
      <c r="CR3773" s="0"/>
      <c r="CS3773" s="0"/>
      <c r="CT3773" s="0"/>
      <c r="CU3773" s="0"/>
      <c r="CV3773" s="0"/>
      <c r="CW3773" s="0"/>
      <c r="CX3773" s="0"/>
      <c r="CY3773" s="0"/>
      <c r="CZ3773" s="0"/>
      <c r="DA3773" s="0"/>
      <c r="DB3773" s="0"/>
      <c r="DC3773" s="0"/>
      <c r="DD3773" s="0"/>
      <c r="DE3773" s="0"/>
      <c r="DF3773" s="0"/>
      <c r="DG3773" s="0"/>
      <c r="DH3773" s="0"/>
      <c r="DI3773" s="0"/>
      <c r="DJ3773" s="0"/>
      <c r="DK3773" s="0"/>
      <c r="DL3773" s="0"/>
      <c r="DM3773" s="0"/>
      <c r="DN3773" s="0"/>
      <c r="DO3773" s="0"/>
      <c r="DP3773" s="0"/>
      <c r="DQ3773" s="0"/>
      <c r="DR3773" s="0"/>
      <c r="DS3773" s="0"/>
      <c r="DT3773" s="0"/>
      <c r="DU3773" s="0"/>
      <c r="DV3773" s="0"/>
      <c r="DW3773" s="0"/>
      <c r="DX3773" s="0"/>
      <c r="DY3773" s="0"/>
      <c r="DZ3773" s="0"/>
      <c r="EA3773" s="0"/>
      <c r="EB3773" s="0"/>
      <c r="EC3773" s="0"/>
      <c r="ED3773" s="0"/>
      <c r="EE3773" s="0"/>
      <c r="EF3773" s="0"/>
      <c r="EG3773" s="0"/>
      <c r="EH3773" s="0"/>
      <c r="EI3773" s="0"/>
      <c r="EJ3773" s="0"/>
      <c r="EK3773" s="0"/>
      <c r="EL3773" s="0"/>
      <c r="EM3773" s="0"/>
      <c r="EN3773" s="0"/>
      <c r="EO3773" s="0"/>
      <c r="EP3773" s="0"/>
      <c r="EQ3773" s="0"/>
      <c r="ER3773" s="0"/>
      <c r="ES3773" s="0"/>
      <c r="ET3773" s="0"/>
      <c r="EU3773" s="0"/>
      <c r="EV3773" s="0"/>
      <c r="EW3773" s="0"/>
      <c r="EX3773" s="0"/>
      <c r="EY3773" s="0"/>
      <c r="EZ3773" s="0"/>
      <c r="FA3773" s="0"/>
      <c r="FB3773" s="0"/>
      <c r="FC3773" s="0"/>
      <c r="FD3773" s="0"/>
      <c r="FE3773" s="0"/>
      <c r="FF3773" s="0"/>
      <c r="FG3773" s="0"/>
      <c r="FH3773" s="0"/>
      <c r="FI3773" s="0"/>
      <c r="FJ3773" s="0"/>
      <c r="FK3773" s="0"/>
      <c r="FL3773" s="0"/>
      <c r="FM3773" s="0"/>
      <c r="FN3773" s="0"/>
      <c r="FO3773" s="0"/>
      <c r="FP3773" s="0"/>
      <c r="FQ3773" s="0"/>
      <c r="FR3773" s="0"/>
      <c r="FS3773" s="0"/>
      <c r="FT3773" s="0"/>
      <c r="FU3773" s="0"/>
      <c r="FV3773" s="0"/>
      <c r="FW3773" s="0"/>
      <c r="FX3773" s="0"/>
      <c r="FY3773" s="0"/>
      <c r="FZ3773" s="0"/>
      <c r="GA3773" s="0"/>
      <c r="GB3773" s="0"/>
      <c r="GC3773" s="0"/>
      <c r="GD3773" s="0"/>
      <c r="GE3773" s="0"/>
      <c r="GF3773" s="0"/>
      <c r="GG3773" s="0"/>
      <c r="GH3773" s="0"/>
      <c r="GI3773" s="0"/>
      <c r="GJ3773" s="0"/>
      <c r="GK3773" s="0"/>
      <c r="GL3773" s="0"/>
      <c r="GM3773" s="0"/>
      <c r="GN3773" s="0"/>
      <c r="GO3773" s="0"/>
      <c r="GP3773" s="0"/>
      <c r="GQ3773" s="0"/>
      <c r="GR3773" s="0"/>
      <c r="GS3773" s="0"/>
      <c r="GT3773" s="0"/>
      <c r="GU3773" s="0"/>
      <c r="GV3773" s="0"/>
      <c r="GW3773" s="0"/>
      <c r="GX3773" s="0"/>
      <c r="GY3773" s="0"/>
      <c r="GZ3773" s="0"/>
      <c r="HA3773" s="0"/>
      <c r="HB3773" s="0"/>
      <c r="HC3773" s="0"/>
      <c r="HD3773" s="0"/>
      <c r="HE3773" s="0"/>
      <c r="HF3773" s="0"/>
      <c r="HG3773" s="0"/>
      <c r="HH3773" s="0"/>
      <c r="HI3773" s="0"/>
      <c r="HJ3773" s="0"/>
      <c r="HK3773" s="0"/>
      <c r="HL3773" s="0"/>
      <c r="HM3773" s="0"/>
      <c r="HN3773" s="0"/>
      <c r="HO3773" s="0"/>
      <c r="HP3773" s="0"/>
      <c r="HQ3773" s="0"/>
      <c r="HR3773" s="0"/>
      <c r="HS3773" s="0"/>
      <c r="HT3773" s="0"/>
      <c r="HU3773" s="0"/>
      <c r="HV3773" s="0"/>
      <c r="HW3773" s="0"/>
      <c r="HX3773" s="0"/>
      <c r="HY3773" s="0"/>
      <c r="HZ3773" s="0"/>
      <c r="IA3773" s="0"/>
      <c r="IB3773" s="0"/>
      <c r="IC3773" s="0"/>
      <c r="ID3773" s="0"/>
      <c r="IE3773" s="0"/>
      <c r="IF3773" s="0"/>
      <c r="IG3773" s="0"/>
      <c r="IH3773" s="0"/>
      <c r="II3773" s="0"/>
      <c r="IJ3773" s="0"/>
      <c r="IK3773" s="0"/>
      <c r="IL3773" s="0"/>
      <c r="IM3773" s="0"/>
      <c r="IN3773" s="0"/>
      <c r="IO3773" s="0"/>
      <c r="IP3773" s="0"/>
      <c r="IQ3773" s="0"/>
      <c r="IR3773" s="0"/>
      <c r="IS3773" s="0"/>
      <c r="IT3773" s="0"/>
      <c r="IU3773" s="0"/>
      <c r="IV3773" s="0"/>
      <c r="IW3773" s="0"/>
      <c r="IX3773" s="0"/>
      <c r="IY3773" s="0"/>
      <c r="IZ3773" s="0"/>
      <c r="AMH3773" s="13"/>
    </row>
    <row r="3774" customFormat="false" ht="13.8" hidden="false" customHeight="false" outlineLevel="0" collapsed="false">
      <c r="A3774" s="27" t="n">
        <v>40802108</v>
      </c>
      <c r="B3774" s="28" t="s">
        <v>3804</v>
      </c>
      <c r="C3774" s="29"/>
      <c r="D3774" s="29"/>
      <c r="E3774" s="27" t="s">
        <v>39</v>
      </c>
      <c r="F3774" s="19" t="n">
        <f aca="false">IF(C3774="",VLOOKUP(E3774,'PORTE E UCO'!$A$5:$D$46,4,0),VLOOKUP(E3774,'PORTE E UCO'!$A$5:$D$46,4,0)*C3774)</f>
        <v>52.984668</v>
      </c>
      <c r="G3774" s="30" t="n">
        <v>7.12</v>
      </c>
      <c r="H3774" s="21" t="n">
        <f aca="false">G3774*$R$2</f>
        <v>140.07625984</v>
      </c>
      <c r="I3774" s="27" t="n">
        <v>0</v>
      </c>
      <c r="J3774" s="22" t="str">
        <f aca="false">IF(I3774&gt;=1,F3774*$J$2,"")</f>
        <v/>
      </c>
      <c r="K3774" s="22" t="str">
        <f aca="false">IF(I3774&gt;=2,F3774*$K$2,"")</f>
        <v/>
      </c>
      <c r="L3774" s="22" t="str">
        <f aca="false">IF(I3774&gt;=3,F3774*$L$2,"")</f>
        <v/>
      </c>
      <c r="M3774" s="22" t="str">
        <f aca="false">IF(I3774&gt;=4,F3774*$M$2,"")</f>
        <v/>
      </c>
      <c r="N3774" s="27" t="n">
        <v>0</v>
      </c>
      <c r="O3774" s="27" t="n">
        <v>12</v>
      </c>
      <c r="P3774" s="31" t="n">
        <v>0.5184</v>
      </c>
      <c r="Q3774" s="64" t="n">
        <f aca="false">P3774*($Q$2)</f>
        <v>14.007168</v>
      </c>
      <c r="R3774" s="38"/>
      <c r="S3774" s="25" t="n">
        <f aca="false">SUM(F3774,H3774,J3774,K3774,L3774,M3774)</f>
        <v>193.06092784</v>
      </c>
      <c r="T3774" s="25" t="n">
        <f aca="false">SUM(F3774,H3774,J3774,K3774,L3774,M3774,Q3774)</f>
        <v>207.06809584</v>
      </c>
      <c r="U3774" s="0"/>
      <c r="V3774" s="0"/>
      <c r="W3774" s="0"/>
      <c r="X3774" s="0"/>
      <c r="Y3774" s="0"/>
      <c r="Z3774" s="0"/>
      <c r="AA3774" s="0"/>
      <c r="AB3774" s="0"/>
      <c r="AC3774" s="0"/>
      <c r="AD3774" s="0"/>
      <c r="AE3774" s="0"/>
      <c r="AF3774" s="0"/>
      <c r="AG3774" s="0"/>
      <c r="AH3774" s="0"/>
      <c r="AI3774" s="0"/>
      <c r="AJ3774" s="0"/>
      <c r="AK3774" s="0"/>
      <c r="AL3774" s="0"/>
      <c r="AM3774" s="0"/>
      <c r="AN3774" s="0"/>
      <c r="AO3774" s="0"/>
      <c r="AP3774" s="0"/>
      <c r="AQ3774" s="0"/>
      <c r="AR3774" s="0"/>
      <c r="AS3774" s="0"/>
      <c r="AT3774" s="0"/>
      <c r="AU3774" s="0"/>
      <c r="AV3774" s="0"/>
      <c r="AW3774" s="0"/>
      <c r="AX3774" s="0"/>
      <c r="AY3774" s="0"/>
      <c r="AZ3774" s="0"/>
      <c r="BA3774" s="0"/>
      <c r="BB3774" s="0"/>
      <c r="BC3774" s="0"/>
      <c r="BD3774" s="0"/>
      <c r="BE3774" s="0"/>
      <c r="BF3774" s="0"/>
      <c r="BG3774" s="0"/>
      <c r="BH3774" s="0"/>
      <c r="BI3774" s="0"/>
      <c r="BJ3774" s="0"/>
      <c r="BK3774" s="0"/>
      <c r="BL3774" s="0"/>
      <c r="BM3774" s="0"/>
      <c r="BN3774" s="0"/>
      <c r="BO3774" s="0"/>
      <c r="BP3774" s="0"/>
      <c r="BQ3774" s="0"/>
      <c r="BR3774" s="0"/>
      <c r="BS3774" s="0"/>
      <c r="BT3774" s="0"/>
      <c r="BU3774" s="0"/>
      <c r="BV3774" s="0"/>
      <c r="BW3774" s="0"/>
      <c r="BX3774" s="0"/>
      <c r="BY3774" s="0"/>
      <c r="BZ3774" s="0"/>
      <c r="CA3774" s="0"/>
      <c r="CB3774" s="0"/>
      <c r="CC3774" s="0"/>
      <c r="CD3774" s="0"/>
      <c r="CE3774" s="0"/>
      <c r="CF3774" s="0"/>
      <c r="CG3774" s="0"/>
      <c r="CH3774" s="0"/>
      <c r="CI3774" s="0"/>
      <c r="CJ3774" s="0"/>
      <c r="CK3774" s="0"/>
      <c r="CL3774" s="0"/>
      <c r="CM3774" s="0"/>
      <c r="CN3774" s="0"/>
      <c r="CO3774" s="0"/>
      <c r="CP3774" s="0"/>
      <c r="CQ3774" s="0"/>
      <c r="CR3774" s="0"/>
      <c r="CS3774" s="0"/>
      <c r="CT3774" s="0"/>
      <c r="CU3774" s="0"/>
      <c r="CV3774" s="0"/>
      <c r="CW3774" s="0"/>
      <c r="CX3774" s="0"/>
      <c r="CY3774" s="0"/>
      <c r="CZ3774" s="0"/>
      <c r="DA3774" s="0"/>
      <c r="DB3774" s="0"/>
      <c r="DC3774" s="0"/>
      <c r="DD3774" s="0"/>
      <c r="DE3774" s="0"/>
      <c r="DF3774" s="0"/>
      <c r="DG3774" s="0"/>
      <c r="DH3774" s="0"/>
      <c r="DI3774" s="0"/>
      <c r="DJ3774" s="0"/>
      <c r="DK3774" s="0"/>
      <c r="DL3774" s="0"/>
      <c r="DM3774" s="0"/>
      <c r="DN3774" s="0"/>
      <c r="DO3774" s="0"/>
      <c r="DP3774" s="0"/>
      <c r="DQ3774" s="0"/>
      <c r="DR3774" s="0"/>
      <c r="DS3774" s="0"/>
      <c r="DT3774" s="0"/>
      <c r="DU3774" s="0"/>
      <c r="DV3774" s="0"/>
      <c r="DW3774" s="0"/>
      <c r="DX3774" s="0"/>
      <c r="DY3774" s="0"/>
      <c r="DZ3774" s="0"/>
      <c r="EA3774" s="0"/>
      <c r="EB3774" s="0"/>
      <c r="EC3774" s="0"/>
      <c r="ED3774" s="0"/>
      <c r="EE3774" s="0"/>
      <c r="EF3774" s="0"/>
      <c r="EG3774" s="0"/>
      <c r="EH3774" s="0"/>
      <c r="EI3774" s="0"/>
      <c r="EJ3774" s="0"/>
      <c r="EK3774" s="0"/>
      <c r="EL3774" s="0"/>
      <c r="EM3774" s="0"/>
      <c r="EN3774" s="0"/>
      <c r="EO3774" s="0"/>
      <c r="EP3774" s="0"/>
      <c r="EQ3774" s="0"/>
      <c r="ER3774" s="0"/>
      <c r="ES3774" s="0"/>
      <c r="ET3774" s="0"/>
      <c r="EU3774" s="0"/>
      <c r="EV3774" s="0"/>
      <c r="EW3774" s="0"/>
      <c r="EX3774" s="0"/>
      <c r="EY3774" s="0"/>
      <c r="EZ3774" s="0"/>
      <c r="FA3774" s="0"/>
      <c r="FB3774" s="0"/>
      <c r="FC3774" s="0"/>
      <c r="FD3774" s="0"/>
      <c r="FE3774" s="0"/>
      <c r="FF3774" s="0"/>
      <c r="FG3774" s="0"/>
      <c r="FH3774" s="0"/>
      <c r="FI3774" s="0"/>
      <c r="FJ3774" s="0"/>
      <c r="FK3774" s="0"/>
      <c r="FL3774" s="0"/>
      <c r="FM3774" s="0"/>
      <c r="FN3774" s="0"/>
      <c r="FO3774" s="0"/>
      <c r="FP3774" s="0"/>
      <c r="FQ3774" s="0"/>
      <c r="FR3774" s="0"/>
      <c r="FS3774" s="0"/>
      <c r="FT3774" s="0"/>
      <c r="FU3774" s="0"/>
      <c r="FV3774" s="0"/>
      <c r="FW3774" s="0"/>
      <c r="FX3774" s="0"/>
      <c r="FY3774" s="0"/>
      <c r="FZ3774" s="0"/>
      <c r="GA3774" s="0"/>
      <c r="GB3774" s="0"/>
      <c r="GC3774" s="0"/>
      <c r="GD3774" s="0"/>
      <c r="GE3774" s="0"/>
      <c r="GF3774" s="0"/>
      <c r="GG3774" s="0"/>
      <c r="GH3774" s="0"/>
      <c r="GI3774" s="0"/>
      <c r="GJ3774" s="0"/>
      <c r="GK3774" s="0"/>
      <c r="GL3774" s="0"/>
      <c r="GM3774" s="0"/>
      <c r="GN3774" s="0"/>
      <c r="GO3774" s="0"/>
      <c r="GP3774" s="0"/>
      <c r="GQ3774" s="0"/>
      <c r="GR3774" s="0"/>
      <c r="GS3774" s="0"/>
      <c r="GT3774" s="0"/>
      <c r="GU3774" s="0"/>
      <c r="GV3774" s="0"/>
      <c r="GW3774" s="0"/>
      <c r="GX3774" s="0"/>
      <c r="GY3774" s="0"/>
      <c r="GZ3774" s="0"/>
      <c r="HA3774" s="0"/>
      <c r="HB3774" s="0"/>
      <c r="HC3774" s="0"/>
      <c r="HD3774" s="0"/>
      <c r="HE3774" s="0"/>
      <c r="HF3774" s="0"/>
      <c r="HG3774" s="0"/>
      <c r="HH3774" s="0"/>
      <c r="HI3774" s="0"/>
      <c r="HJ3774" s="0"/>
      <c r="HK3774" s="0"/>
      <c r="HL3774" s="0"/>
      <c r="HM3774" s="0"/>
      <c r="HN3774" s="0"/>
      <c r="HO3774" s="0"/>
      <c r="HP3774" s="0"/>
      <c r="HQ3774" s="0"/>
      <c r="HR3774" s="0"/>
      <c r="HS3774" s="0"/>
      <c r="HT3774" s="0"/>
      <c r="HU3774" s="0"/>
      <c r="HV3774" s="0"/>
      <c r="HW3774" s="0"/>
      <c r="HX3774" s="0"/>
      <c r="HY3774" s="0"/>
      <c r="HZ3774" s="0"/>
      <c r="IA3774" s="0"/>
      <c r="IB3774" s="0"/>
      <c r="IC3774" s="0"/>
      <c r="ID3774" s="0"/>
      <c r="IE3774" s="0"/>
      <c r="IF3774" s="0"/>
      <c r="IG3774" s="0"/>
      <c r="IH3774" s="0"/>
      <c r="II3774" s="0"/>
      <c r="IJ3774" s="0"/>
      <c r="IK3774" s="0"/>
      <c r="IL3774" s="0"/>
      <c r="IM3774" s="0"/>
      <c r="IN3774" s="0"/>
      <c r="IO3774" s="0"/>
      <c r="IP3774" s="0"/>
      <c r="IQ3774" s="0"/>
      <c r="IR3774" s="0"/>
      <c r="IS3774" s="0"/>
      <c r="IT3774" s="0"/>
      <c r="IU3774" s="0"/>
      <c r="IV3774" s="0"/>
      <c r="IW3774" s="0"/>
      <c r="IX3774" s="0"/>
      <c r="IY3774" s="0"/>
      <c r="IZ3774" s="0"/>
      <c r="AMH3774" s="13"/>
    </row>
    <row r="3775" customFormat="false" ht="13.8" hidden="false" customHeight="false" outlineLevel="0" collapsed="false">
      <c r="A3775" s="16" t="n">
        <v>40802078</v>
      </c>
      <c r="B3775" s="17" t="s">
        <v>3805</v>
      </c>
      <c r="C3775" s="18"/>
      <c r="D3775" s="18"/>
      <c r="E3775" s="16" t="s">
        <v>54</v>
      </c>
      <c r="F3775" s="19" t="n">
        <f aca="false">IF(C3775="",VLOOKUP(E3775,'PORTE E UCO'!$A$5:$D$46,4,0),VLOOKUP(E3775,'PORTE E UCO'!$A$5:$D$46,4,0)*C3775)</f>
        <v>35.31295</v>
      </c>
      <c r="G3775" s="20" t="n">
        <v>1.4</v>
      </c>
      <c r="H3775" s="21" t="n">
        <f aca="false">G3775*$R$2</f>
        <v>27.5430848</v>
      </c>
      <c r="I3775" s="16" t="n">
        <v>0</v>
      </c>
      <c r="J3775" s="22" t="str">
        <f aca="false">IF(I3775&gt;=1,F3775*$J$2,"")</f>
        <v/>
      </c>
      <c r="K3775" s="22" t="str">
        <f aca="false">IF(I3775&gt;=2,F3775*$K$2,"")</f>
        <v/>
      </c>
      <c r="L3775" s="22" t="str">
        <f aca="false">IF(I3775&gt;=3,F3775*$L$2,"")</f>
        <v/>
      </c>
      <c r="M3775" s="22" t="str">
        <f aca="false">IF(I3775&gt;=4,F3775*$M$2,"")</f>
        <v/>
      </c>
      <c r="N3775" s="16" t="n">
        <v>0</v>
      </c>
      <c r="O3775" s="16" t="n">
        <v>2</v>
      </c>
      <c r="P3775" s="23" t="n">
        <v>0.1728</v>
      </c>
      <c r="Q3775" s="64" t="n">
        <f aca="false">P3775*($Q$2)</f>
        <v>4.669056</v>
      </c>
      <c r="R3775" s="38"/>
      <c r="S3775" s="25" t="n">
        <f aca="false">SUM(F3775,H3775,J3775,K3775,L3775,M3775)</f>
        <v>62.8560348</v>
      </c>
      <c r="T3775" s="25" t="n">
        <f aca="false">SUM(F3775,H3775,J3775,K3775,L3775,M3775,Q3775)</f>
        <v>67.5250908</v>
      </c>
      <c r="U3775" s="0"/>
      <c r="V3775" s="0"/>
      <c r="W3775" s="0"/>
      <c r="X3775" s="0"/>
      <c r="Y3775" s="0"/>
      <c r="Z3775" s="0"/>
      <c r="AA3775" s="0"/>
      <c r="AB3775" s="0"/>
      <c r="AC3775" s="0"/>
      <c r="AD3775" s="0"/>
      <c r="AE3775" s="0"/>
      <c r="AF3775" s="0"/>
      <c r="AG3775" s="0"/>
      <c r="AH3775" s="0"/>
      <c r="AI3775" s="0"/>
      <c r="AJ3775" s="0"/>
      <c r="AK3775" s="0"/>
      <c r="AL3775" s="0"/>
      <c r="AM3775" s="0"/>
      <c r="AN3775" s="0"/>
      <c r="AO3775" s="0"/>
      <c r="AP3775" s="0"/>
      <c r="AQ3775" s="0"/>
      <c r="AR3775" s="0"/>
      <c r="AS3775" s="0"/>
      <c r="AT3775" s="0"/>
      <c r="AU3775" s="0"/>
      <c r="AV3775" s="0"/>
      <c r="AW3775" s="0"/>
      <c r="AX3775" s="0"/>
      <c r="AY3775" s="0"/>
      <c r="AZ3775" s="0"/>
      <c r="BA3775" s="0"/>
      <c r="BB3775" s="0"/>
      <c r="BC3775" s="0"/>
      <c r="BD3775" s="0"/>
      <c r="BE3775" s="0"/>
      <c r="BF3775" s="0"/>
      <c r="BG3775" s="0"/>
      <c r="BH3775" s="0"/>
      <c r="BI3775" s="0"/>
      <c r="BJ3775" s="0"/>
      <c r="BK3775" s="0"/>
      <c r="BL3775" s="0"/>
      <c r="BM3775" s="0"/>
      <c r="BN3775" s="0"/>
      <c r="BO3775" s="0"/>
      <c r="BP3775" s="0"/>
      <c r="BQ3775" s="0"/>
      <c r="BR3775" s="0"/>
      <c r="BS3775" s="0"/>
      <c r="BT3775" s="0"/>
      <c r="BU3775" s="0"/>
      <c r="BV3775" s="0"/>
      <c r="BW3775" s="0"/>
      <c r="BX3775" s="0"/>
      <c r="BY3775" s="0"/>
      <c r="BZ3775" s="0"/>
      <c r="CA3775" s="0"/>
      <c r="CB3775" s="0"/>
      <c r="CC3775" s="0"/>
      <c r="CD3775" s="0"/>
      <c r="CE3775" s="0"/>
      <c r="CF3775" s="0"/>
      <c r="CG3775" s="0"/>
      <c r="CH3775" s="0"/>
      <c r="CI3775" s="0"/>
      <c r="CJ3775" s="0"/>
      <c r="CK3775" s="0"/>
      <c r="CL3775" s="0"/>
      <c r="CM3775" s="0"/>
      <c r="CN3775" s="0"/>
      <c r="CO3775" s="0"/>
      <c r="CP3775" s="0"/>
      <c r="CQ3775" s="0"/>
      <c r="CR3775" s="0"/>
      <c r="CS3775" s="0"/>
      <c r="CT3775" s="0"/>
      <c r="CU3775" s="0"/>
      <c r="CV3775" s="0"/>
      <c r="CW3775" s="0"/>
      <c r="CX3775" s="0"/>
      <c r="CY3775" s="0"/>
      <c r="CZ3775" s="0"/>
      <c r="DA3775" s="0"/>
      <c r="DB3775" s="0"/>
      <c r="DC3775" s="0"/>
      <c r="DD3775" s="0"/>
      <c r="DE3775" s="0"/>
      <c r="DF3775" s="0"/>
      <c r="DG3775" s="0"/>
      <c r="DH3775" s="0"/>
      <c r="DI3775" s="0"/>
      <c r="DJ3775" s="0"/>
      <c r="DK3775" s="0"/>
      <c r="DL3775" s="0"/>
      <c r="DM3775" s="0"/>
      <c r="DN3775" s="0"/>
      <c r="DO3775" s="0"/>
      <c r="DP3775" s="0"/>
      <c r="DQ3775" s="0"/>
      <c r="DR3775" s="0"/>
      <c r="DS3775" s="0"/>
      <c r="DT3775" s="0"/>
      <c r="DU3775" s="0"/>
      <c r="DV3775" s="0"/>
      <c r="DW3775" s="0"/>
      <c r="DX3775" s="0"/>
      <c r="DY3775" s="0"/>
      <c r="DZ3775" s="0"/>
      <c r="EA3775" s="0"/>
      <c r="EB3775" s="0"/>
      <c r="EC3775" s="0"/>
      <c r="ED3775" s="0"/>
      <c r="EE3775" s="0"/>
      <c r="EF3775" s="0"/>
      <c r="EG3775" s="0"/>
      <c r="EH3775" s="0"/>
      <c r="EI3775" s="0"/>
      <c r="EJ3775" s="0"/>
      <c r="EK3775" s="0"/>
      <c r="EL3775" s="0"/>
      <c r="EM3775" s="0"/>
      <c r="EN3775" s="0"/>
      <c r="EO3775" s="0"/>
      <c r="EP3775" s="0"/>
      <c r="EQ3775" s="0"/>
      <c r="ER3775" s="0"/>
      <c r="ES3775" s="0"/>
      <c r="ET3775" s="0"/>
      <c r="EU3775" s="0"/>
      <c r="EV3775" s="0"/>
      <c r="EW3775" s="0"/>
      <c r="EX3775" s="0"/>
      <c r="EY3775" s="0"/>
      <c r="EZ3775" s="0"/>
      <c r="FA3775" s="0"/>
      <c r="FB3775" s="0"/>
      <c r="FC3775" s="0"/>
      <c r="FD3775" s="0"/>
      <c r="FE3775" s="0"/>
      <c r="FF3775" s="0"/>
      <c r="FG3775" s="0"/>
      <c r="FH3775" s="0"/>
      <c r="FI3775" s="0"/>
      <c r="FJ3775" s="0"/>
      <c r="FK3775" s="0"/>
      <c r="FL3775" s="0"/>
      <c r="FM3775" s="0"/>
      <c r="FN3775" s="0"/>
      <c r="FO3775" s="0"/>
      <c r="FP3775" s="0"/>
      <c r="FQ3775" s="0"/>
      <c r="FR3775" s="0"/>
      <c r="FS3775" s="0"/>
      <c r="FT3775" s="0"/>
      <c r="FU3775" s="0"/>
      <c r="FV3775" s="0"/>
      <c r="FW3775" s="0"/>
      <c r="FX3775" s="0"/>
      <c r="FY3775" s="0"/>
      <c r="FZ3775" s="0"/>
      <c r="GA3775" s="0"/>
      <c r="GB3775" s="0"/>
      <c r="GC3775" s="0"/>
      <c r="GD3775" s="0"/>
      <c r="GE3775" s="0"/>
      <c r="GF3775" s="0"/>
      <c r="GG3775" s="0"/>
      <c r="GH3775" s="0"/>
      <c r="GI3775" s="0"/>
      <c r="GJ3775" s="0"/>
      <c r="GK3775" s="0"/>
      <c r="GL3775" s="0"/>
      <c r="GM3775" s="0"/>
      <c r="GN3775" s="0"/>
      <c r="GO3775" s="0"/>
      <c r="GP3775" s="0"/>
      <c r="GQ3775" s="0"/>
      <c r="GR3775" s="0"/>
      <c r="GS3775" s="0"/>
      <c r="GT3775" s="0"/>
      <c r="GU3775" s="0"/>
      <c r="GV3775" s="0"/>
      <c r="GW3775" s="0"/>
      <c r="GX3775" s="0"/>
      <c r="GY3775" s="0"/>
      <c r="GZ3775" s="0"/>
      <c r="HA3775" s="0"/>
      <c r="HB3775" s="0"/>
      <c r="HC3775" s="0"/>
      <c r="HD3775" s="0"/>
      <c r="HE3775" s="0"/>
      <c r="HF3775" s="0"/>
      <c r="HG3775" s="0"/>
      <c r="HH3775" s="0"/>
      <c r="HI3775" s="0"/>
      <c r="HJ3775" s="0"/>
      <c r="HK3775" s="0"/>
      <c r="HL3775" s="0"/>
      <c r="HM3775" s="0"/>
      <c r="HN3775" s="0"/>
      <c r="HO3775" s="0"/>
      <c r="HP3775" s="0"/>
      <c r="HQ3775" s="0"/>
      <c r="HR3775" s="0"/>
      <c r="HS3775" s="0"/>
      <c r="HT3775" s="0"/>
      <c r="HU3775" s="0"/>
      <c r="HV3775" s="0"/>
      <c r="HW3775" s="0"/>
      <c r="HX3775" s="0"/>
      <c r="HY3775" s="0"/>
      <c r="HZ3775" s="0"/>
      <c r="IA3775" s="0"/>
      <c r="IB3775" s="0"/>
      <c r="IC3775" s="0"/>
      <c r="ID3775" s="0"/>
      <c r="IE3775" s="0"/>
      <c r="IF3775" s="0"/>
      <c r="IG3775" s="0"/>
      <c r="IH3775" s="0"/>
      <c r="II3775" s="0"/>
      <c r="IJ3775" s="0"/>
      <c r="IK3775" s="0"/>
      <c r="IL3775" s="0"/>
      <c r="IM3775" s="0"/>
      <c r="IN3775" s="0"/>
      <c r="IO3775" s="0"/>
      <c r="IP3775" s="0"/>
      <c r="IQ3775" s="0"/>
      <c r="IR3775" s="0"/>
      <c r="IS3775" s="0"/>
      <c r="IT3775" s="0"/>
      <c r="IU3775" s="0"/>
      <c r="IV3775" s="0"/>
      <c r="IW3775" s="0"/>
      <c r="IX3775" s="0"/>
      <c r="IY3775" s="0"/>
      <c r="IZ3775" s="0"/>
      <c r="AMH3775" s="13"/>
    </row>
    <row r="3776" customFormat="false" ht="13.8" hidden="false" customHeight="false" outlineLevel="0" collapsed="false">
      <c r="A3776" s="27" t="n">
        <v>40803104</v>
      </c>
      <c r="B3776" s="28" t="s">
        <v>806</v>
      </c>
      <c r="C3776" s="29"/>
      <c r="D3776" s="29"/>
      <c r="E3776" s="27" t="s">
        <v>54</v>
      </c>
      <c r="F3776" s="19" t="n">
        <f aca="false">IF(C3776="",VLOOKUP(E3776,'PORTE E UCO'!$A$5:$D$46,4,0),VLOOKUP(E3776,'PORTE E UCO'!$A$5:$D$46,4,0)*C3776)</f>
        <v>35.31295</v>
      </c>
      <c r="G3776" s="30" t="n">
        <v>1.22</v>
      </c>
      <c r="H3776" s="21" t="n">
        <f aca="false">G3776*$R$2</f>
        <v>24.00183104</v>
      </c>
      <c r="I3776" s="27" t="n">
        <v>0</v>
      </c>
      <c r="J3776" s="22" t="str">
        <f aca="false">IF(I3776&gt;=1,F3776*$J$2,"")</f>
        <v/>
      </c>
      <c r="K3776" s="22" t="str">
        <f aca="false">IF(I3776&gt;=2,F3776*$K$2,"")</f>
        <v/>
      </c>
      <c r="L3776" s="22" t="str">
        <f aca="false">IF(I3776&gt;=3,F3776*$L$2,"")</f>
        <v/>
      </c>
      <c r="M3776" s="22" t="str">
        <f aca="false">IF(I3776&gt;=4,F3776*$M$2,"")</f>
        <v/>
      </c>
      <c r="N3776" s="27" t="n">
        <v>0</v>
      </c>
      <c r="O3776" s="27" t="n">
        <v>2</v>
      </c>
      <c r="P3776" s="31" t="n">
        <v>0.144</v>
      </c>
      <c r="Q3776" s="64" t="n">
        <f aca="false">P3776*($Q$2)</f>
        <v>3.89088</v>
      </c>
      <c r="R3776" s="38"/>
      <c r="S3776" s="25" t="n">
        <f aca="false">SUM(F3776,H3776,J3776,K3776,L3776,M3776)</f>
        <v>59.31478104</v>
      </c>
      <c r="T3776" s="25" t="n">
        <f aca="false">SUM(F3776,H3776,J3776,K3776,L3776,M3776,Q3776)</f>
        <v>63.20566104</v>
      </c>
      <c r="U3776" s="0"/>
      <c r="V3776" s="0"/>
      <c r="W3776" s="0"/>
      <c r="X3776" s="0"/>
      <c r="Y3776" s="0"/>
      <c r="Z3776" s="0"/>
      <c r="AA3776" s="0"/>
      <c r="AB3776" s="0"/>
      <c r="AC3776" s="0"/>
      <c r="AD3776" s="0"/>
      <c r="AE3776" s="0"/>
      <c r="AF3776" s="0"/>
      <c r="AG3776" s="0"/>
      <c r="AH3776" s="0"/>
      <c r="AI3776" s="0"/>
      <c r="AJ3776" s="0"/>
      <c r="AK3776" s="0"/>
      <c r="AL3776" s="0"/>
      <c r="AM3776" s="0"/>
      <c r="AN3776" s="0"/>
      <c r="AO3776" s="0"/>
      <c r="AP3776" s="0"/>
      <c r="AQ3776" s="0"/>
      <c r="AR3776" s="0"/>
      <c r="AS3776" s="0"/>
      <c r="AT3776" s="0"/>
      <c r="AU3776" s="0"/>
      <c r="AV3776" s="0"/>
      <c r="AW3776" s="0"/>
      <c r="AX3776" s="0"/>
      <c r="AY3776" s="0"/>
      <c r="AZ3776" s="0"/>
      <c r="BA3776" s="0"/>
      <c r="BB3776" s="0"/>
      <c r="BC3776" s="0"/>
      <c r="BD3776" s="0"/>
      <c r="BE3776" s="0"/>
      <c r="BF3776" s="0"/>
      <c r="BG3776" s="0"/>
      <c r="BH3776" s="0"/>
      <c r="BI3776" s="0"/>
      <c r="BJ3776" s="0"/>
      <c r="BK3776" s="0"/>
      <c r="BL3776" s="0"/>
      <c r="BM3776" s="0"/>
      <c r="BN3776" s="0"/>
      <c r="BO3776" s="0"/>
      <c r="BP3776" s="0"/>
      <c r="BQ3776" s="0"/>
      <c r="BR3776" s="0"/>
      <c r="BS3776" s="0"/>
      <c r="BT3776" s="0"/>
      <c r="BU3776" s="0"/>
      <c r="BV3776" s="0"/>
      <c r="BW3776" s="0"/>
      <c r="BX3776" s="0"/>
      <c r="BY3776" s="0"/>
      <c r="BZ3776" s="0"/>
      <c r="CA3776" s="0"/>
      <c r="CB3776" s="0"/>
      <c r="CC3776" s="0"/>
      <c r="CD3776" s="0"/>
      <c r="CE3776" s="0"/>
      <c r="CF3776" s="0"/>
      <c r="CG3776" s="0"/>
      <c r="CH3776" s="0"/>
      <c r="CI3776" s="0"/>
      <c r="CJ3776" s="0"/>
      <c r="CK3776" s="0"/>
      <c r="CL3776" s="0"/>
      <c r="CM3776" s="0"/>
      <c r="CN3776" s="0"/>
      <c r="CO3776" s="0"/>
      <c r="CP3776" s="0"/>
      <c r="CQ3776" s="0"/>
      <c r="CR3776" s="0"/>
      <c r="CS3776" s="0"/>
      <c r="CT3776" s="0"/>
      <c r="CU3776" s="0"/>
      <c r="CV3776" s="0"/>
      <c r="CW3776" s="0"/>
      <c r="CX3776" s="0"/>
      <c r="CY3776" s="0"/>
      <c r="CZ3776" s="0"/>
      <c r="DA3776" s="0"/>
      <c r="DB3776" s="0"/>
      <c r="DC3776" s="0"/>
      <c r="DD3776" s="0"/>
      <c r="DE3776" s="0"/>
      <c r="DF3776" s="0"/>
      <c r="DG3776" s="0"/>
      <c r="DH3776" s="0"/>
      <c r="DI3776" s="0"/>
      <c r="DJ3776" s="0"/>
      <c r="DK3776" s="0"/>
      <c r="DL3776" s="0"/>
      <c r="DM3776" s="0"/>
      <c r="DN3776" s="0"/>
      <c r="DO3776" s="0"/>
      <c r="DP3776" s="0"/>
      <c r="DQ3776" s="0"/>
      <c r="DR3776" s="0"/>
      <c r="DS3776" s="0"/>
      <c r="DT3776" s="0"/>
      <c r="DU3776" s="0"/>
      <c r="DV3776" s="0"/>
      <c r="DW3776" s="0"/>
      <c r="DX3776" s="0"/>
      <c r="DY3776" s="0"/>
      <c r="DZ3776" s="0"/>
      <c r="EA3776" s="0"/>
      <c r="EB3776" s="0"/>
      <c r="EC3776" s="0"/>
      <c r="ED3776" s="0"/>
      <c r="EE3776" s="0"/>
      <c r="EF3776" s="0"/>
      <c r="EG3776" s="0"/>
      <c r="EH3776" s="0"/>
      <c r="EI3776" s="0"/>
      <c r="EJ3776" s="0"/>
      <c r="EK3776" s="0"/>
      <c r="EL3776" s="0"/>
      <c r="EM3776" s="0"/>
      <c r="EN3776" s="0"/>
      <c r="EO3776" s="0"/>
      <c r="EP3776" s="0"/>
      <c r="EQ3776" s="0"/>
      <c r="ER3776" s="0"/>
      <c r="ES3776" s="0"/>
      <c r="ET3776" s="0"/>
      <c r="EU3776" s="0"/>
      <c r="EV3776" s="0"/>
      <c r="EW3776" s="0"/>
      <c r="EX3776" s="0"/>
      <c r="EY3776" s="0"/>
      <c r="EZ3776" s="0"/>
      <c r="FA3776" s="0"/>
      <c r="FB3776" s="0"/>
      <c r="FC3776" s="0"/>
      <c r="FD3776" s="0"/>
      <c r="FE3776" s="0"/>
      <c r="FF3776" s="0"/>
      <c r="FG3776" s="0"/>
      <c r="FH3776" s="0"/>
      <c r="FI3776" s="0"/>
      <c r="FJ3776" s="0"/>
      <c r="FK3776" s="0"/>
      <c r="FL3776" s="0"/>
      <c r="FM3776" s="0"/>
      <c r="FN3776" s="0"/>
      <c r="FO3776" s="0"/>
      <c r="FP3776" s="0"/>
      <c r="FQ3776" s="0"/>
      <c r="FR3776" s="0"/>
      <c r="FS3776" s="0"/>
      <c r="FT3776" s="0"/>
      <c r="FU3776" s="0"/>
      <c r="FV3776" s="0"/>
      <c r="FW3776" s="0"/>
      <c r="FX3776" s="0"/>
      <c r="FY3776" s="0"/>
      <c r="FZ3776" s="0"/>
      <c r="GA3776" s="0"/>
      <c r="GB3776" s="0"/>
      <c r="GC3776" s="0"/>
      <c r="GD3776" s="0"/>
      <c r="GE3776" s="0"/>
      <c r="GF3776" s="0"/>
      <c r="GG3776" s="0"/>
      <c r="GH3776" s="0"/>
      <c r="GI3776" s="0"/>
      <c r="GJ3776" s="0"/>
      <c r="GK3776" s="0"/>
      <c r="GL3776" s="0"/>
      <c r="GM3776" s="0"/>
      <c r="GN3776" s="0"/>
      <c r="GO3776" s="0"/>
      <c r="GP3776" s="0"/>
      <c r="GQ3776" s="0"/>
      <c r="GR3776" s="0"/>
      <c r="GS3776" s="0"/>
      <c r="GT3776" s="0"/>
      <c r="GU3776" s="0"/>
      <c r="GV3776" s="0"/>
      <c r="GW3776" s="0"/>
      <c r="GX3776" s="0"/>
      <c r="GY3776" s="0"/>
      <c r="GZ3776" s="0"/>
      <c r="HA3776" s="0"/>
      <c r="HB3776" s="0"/>
      <c r="HC3776" s="0"/>
      <c r="HD3776" s="0"/>
      <c r="HE3776" s="0"/>
      <c r="HF3776" s="0"/>
      <c r="HG3776" s="0"/>
      <c r="HH3776" s="0"/>
      <c r="HI3776" s="0"/>
      <c r="HJ3776" s="0"/>
      <c r="HK3776" s="0"/>
      <c r="HL3776" s="0"/>
      <c r="HM3776" s="0"/>
      <c r="HN3776" s="0"/>
      <c r="HO3776" s="0"/>
      <c r="HP3776" s="0"/>
      <c r="HQ3776" s="0"/>
      <c r="HR3776" s="0"/>
      <c r="HS3776" s="0"/>
      <c r="HT3776" s="0"/>
      <c r="HU3776" s="0"/>
      <c r="HV3776" s="0"/>
      <c r="HW3776" s="0"/>
      <c r="HX3776" s="0"/>
      <c r="HY3776" s="0"/>
      <c r="HZ3776" s="0"/>
      <c r="IA3776" s="0"/>
      <c r="IB3776" s="0"/>
      <c r="IC3776" s="0"/>
      <c r="ID3776" s="0"/>
      <c r="IE3776" s="0"/>
      <c r="IF3776" s="0"/>
      <c r="IG3776" s="0"/>
      <c r="IH3776" s="0"/>
      <c r="II3776" s="0"/>
      <c r="IJ3776" s="0"/>
      <c r="IK3776" s="0"/>
      <c r="IL3776" s="0"/>
      <c r="IM3776" s="0"/>
      <c r="IN3776" s="0"/>
      <c r="IO3776" s="0"/>
      <c r="IP3776" s="0"/>
      <c r="IQ3776" s="0"/>
      <c r="IR3776" s="0"/>
      <c r="IS3776" s="0"/>
      <c r="IT3776" s="0"/>
      <c r="IU3776" s="0"/>
      <c r="IV3776" s="0"/>
      <c r="IW3776" s="0"/>
      <c r="IX3776" s="0"/>
      <c r="IY3776" s="0"/>
      <c r="IZ3776" s="0"/>
      <c r="AMH3776" s="13"/>
    </row>
    <row r="3777" customFormat="false" ht="13.8" hidden="false" customHeight="false" outlineLevel="0" collapsed="false">
      <c r="A3777" s="16" t="n">
        <v>40803066</v>
      </c>
      <c r="B3777" s="17" t="s">
        <v>3806</v>
      </c>
      <c r="C3777" s="18"/>
      <c r="D3777" s="18"/>
      <c r="E3777" s="16" t="s">
        <v>54</v>
      </c>
      <c r="F3777" s="19" t="n">
        <f aca="false">IF(C3777="",VLOOKUP(E3777,'PORTE E UCO'!$A$5:$D$46,4,0),VLOOKUP(E3777,'PORTE E UCO'!$A$5:$D$46,4,0)*C3777)</f>
        <v>35.31295</v>
      </c>
      <c r="G3777" s="20" t="n">
        <v>1.31</v>
      </c>
      <c r="H3777" s="21" t="n">
        <f aca="false">G3777*$R$2</f>
        <v>25.77245792</v>
      </c>
      <c r="I3777" s="16" t="n">
        <v>0</v>
      </c>
      <c r="J3777" s="22" t="str">
        <f aca="false">IF(I3777&gt;=1,F3777*$J$2,"")</f>
        <v/>
      </c>
      <c r="K3777" s="22" t="str">
        <f aca="false">IF(I3777&gt;=2,F3777*$K$2,"")</f>
        <v/>
      </c>
      <c r="L3777" s="22" t="str">
        <f aca="false">IF(I3777&gt;=3,F3777*$L$2,"")</f>
        <v/>
      </c>
      <c r="M3777" s="22" t="str">
        <f aca="false">IF(I3777&gt;=4,F3777*$M$2,"")</f>
        <v/>
      </c>
      <c r="N3777" s="16" t="n">
        <v>0</v>
      </c>
      <c r="O3777" s="16" t="n">
        <v>2</v>
      </c>
      <c r="P3777" s="23" t="n">
        <v>0.0864</v>
      </c>
      <c r="Q3777" s="64" t="n">
        <f aca="false">P3777*($Q$2)</f>
        <v>2.334528</v>
      </c>
      <c r="R3777" s="38"/>
      <c r="S3777" s="25" t="n">
        <f aca="false">SUM(F3777,H3777,J3777,K3777,L3777,M3777)</f>
        <v>61.08540792</v>
      </c>
      <c r="T3777" s="25" t="n">
        <f aca="false">SUM(F3777,H3777,J3777,K3777,L3777,M3777,Q3777)</f>
        <v>63.41993592</v>
      </c>
      <c r="U3777" s="0"/>
      <c r="V3777" s="0"/>
      <c r="W3777" s="0"/>
      <c r="X3777" s="0"/>
      <c r="Y3777" s="0"/>
      <c r="Z3777" s="0"/>
      <c r="AA3777" s="0"/>
      <c r="AB3777" s="0"/>
      <c r="AC3777" s="0"/>
      <c r="AD3777" s="0"/>
      <c r="AE3777" s="0"/>
      <c r="AF3777" s="0"/>
      <c r="AG3777" s="0"/>
      <c r="AH3777" s="0"/>
      <c r="AI3777" s="0"/>
      <c r="AJ3777" s="0"/>
      <c r="AK3777" s="0"/>
      <c r="AL3777" s="0"/>
      <c r="AM3777" s="0"/>
      <c r="AN3777" s="0"/>
      <c r="AO3777" s="0"/>
      <c r="AP3777" s="0"/>
      <c r="AQ3777" s="0"/>
      <c r="AR3777" s="0"/>
      <c r="AS3777" s="0"/>
      <c r="AT3777" s="0"/>
      <c r="AU3777" s="0"/>
      <c r="AV3777" s="0"/>
      <c r="AW3777" s="0"/>
      <c r="AX3777" s="0"/>
      <c r="AY3777" s="0"/>
      <c r="AZ3777" s="0"/>
      <c r="BA3777" s="0"/>
      <c r="BB3777" s="0"/>
      <c r="BC3777" s="0"/>
      <c r="BD3777" s="0"/>
      <c r="BE3777" s="0"/>
      <c r="BF3777" s="0"/>
      <c r="BG3777" s="0"/>
      <c r="BH3777" s="0"/>
      <c r="BI3777" s="0"/>
      <c r="BJ3777" s="0"/>
      <c r="BK3777" s="0"/>
      <c r="BL3777" s="0"/>
      <c r="BM3777" s="0"/>
      <c r="BN3777" s="0"/>
      <c r="BO3777" s="0"/>
      <c r="BP3777" s="0"/>
      <c r="BQ3777" s="0"/>
      <c r="BR3777" s="0"/>
      <c r="BS3777" s="0"/>
      <c r="BT3777" s="0"/>
      <c r="BU3777" s="0"/>
      <c r="BV3777" s="0"/>
      <c r="BW3777" s="0"/>
      <c r="BX3777" s="0"/>
      <c r="BY3777" s="0"/>
      <c r="BZ3777" s="0"/>
      <c r="CA3777" s="0"/>
      <c r="CB3777" s="0"/>
      <c r="CC3777" s="0"/>
      <c r="CD3777" s="0"/>
      <c r="CE3777" s="0"/>
      <c r="CF3777" s="0"/>
      <c r="CG3777" s="0"/>
      <c r="CH3777" s="0"/>
      <c r="CI3777" s="0"/>
      <c r="CJ3777" s="0"/>
      <c r="CK3777" s="0"/>
      <c r="CL3777" s="0"/>
      <c r="CM3777" s="0"/>
      <c r="CN3777" s="0"/>
      <c r="CO3777" s="0"/>
      <c r="CP3777" s="0"/>
      <c r="CQ3777" s="0"/>
      <c r="CR3777" s="0"/>
      <c r="CS3777" s="0"/>
      <c r="CT3777" s="0"/>
      <c r="CU3777" s="0"/>
      <c r="CV3777" s="0"/>
      <c r="CW3777" s="0"/>
      <c r="CX3777" s="0"/>
      <c r="CY3777" s="0"/>
      <c r="CZ3777" s="0"/>
      <c r="DA3777" s="0"/>
      <c r="DB3777" s="0"/>
      <c r="DC3777" s="0"/>
      <c r="DD3777" s="0"/>
      <c r="DE3777" s="0"/>
      <c r="DF3777" s="0"/>
      <c r="DG3777" s="0"/>
      <c r="DH3777" s="0"/>
      <c r="DI3777" s="0"/>
      <c r="DJ3777" s="0"/>
      <c r="DK3777" s="0"/>
      <c r="DL3777" s="0"/>
      <c r="DM3777" s="0"/>
      <c r="DN3777" s="0"/>
      <c r="DO3777" s="0"/>
      <c r="DP3777" s="0"/>
      <c r="DQ3777" s="0"/>
      <c r="DR3777" s="0"/>
      <c r="DS3777" s="0"/>
      <c r="DT3777" s="0"/>
      <c r="DU3777" s="0"/>
      <c r="DV3777" s="0"/>
      <c r="DW3777" s="0"/>
      <c r="DX3777" s="0"/>
      <c r="DY3777" s="0"/>
      <c r="DZ3777" s="0"/>
      <c r="EA3777" s="0"/>
      <c r="EB3777" s="0"/>
      <c r="EC3777" s="0"/>
      <c r="ED3777" s="0"/>
      <c r="EE3777" s="0"/>
      <c r="EF3777" s="0"/>
      <c r="EG3777" s="0"/>
      <c r="EH3777" s="0"/>
      <c r="EI3777" s="0"/>
      <c r="EJ3777" s="0"/>
      <c r="EK3777" s="0"/>
      <c r="EL3777" s="0"/>
      <c r="EM3777" s="0"/>
      <c r="EN3777" s="0"/>
      <c r="EO3777" s="0"/>
      <c r="EP3777" s="0"/>
      <c r="EQ3777" s="0"/>
      <c r="ER3777" s="0"/>
      <c r="ES3777" s="0"/>
      <c r="ET3777" s="0"/>
      <c r="EU3777" s="0"/>
      <c r="EV3777" s="0"/>
      <c r="EW3777" s="0"/>
      <c r="EX3777" s="0"/>
      <c r="EY3777" s="0"/>
      <c r="EZ3777" s="0"/>
      <c r="FA3777" s="0"/>
      <c r="FB3777" s="0"/>
      <c r="FC3777" s="0"/>
      <c r="FD3777" s="0"/>
      <c r="FE3777" s="0"/>
      <c r="FF3777" s="0"/>
      <c r="FG3777" s="0"/>
      <c r="FH3777" s="0"/>
      <c r="FI3777" s="0"/>
      <c r="FJ3777" s="0"/>
      <c r="FK3777" s="0"/>
      <c r="FL3777" s="0"/>
      <c r="FM3777" s="0"/>
      <c r="FN3777" s="0"/>
      <c r="FO3777" s="0"/>
      <c r="FP3777" s="0"/>
      <c r="FQ3777" s="0"/>
      <c r="FR3777" s="0"/>
      <c r="FS3777" s="0"/>
      <c r="FT3777" s="0"/>
      <c r="FU3777" s="0"/>
      <c r="FV3777" s="0"/>
      <c r="FW3777" s="0"/>
      <c r="FX3777" s="0"/>
      <c r="FY3777" s="0"/>
      <c r="FZ3777" s="0"/>
      <c r="GA3777" s="0"/>
      <c r="GB3777" s="0"/>
      <c r="GC3777" s="0"/>
      <c r="GD3777" s="0"/>
      <c r="GE3777" s="0"/>
      <c r="GF3777" s="0"/>
      <c r="GG3777" s="0"/>
      <c r="GH3777" s="0"/>
      <c r="GI3777" s="0"/>
      <c r="GJ3777" s="0"/>
      <c r="GK3777" s="0"/>
      <c r="GL3777" s="0"/>
      <c r="GM3777" s="0"/>
      <c r="GN3777" s="0"/>
      <c r="GO3777" s="0"/>
      <c r="GP3777" s="0"/>
      <c r="GQ3777" s="0"/>
      <c r="GR3777" s="0"/>
      <c r="GS3777" s="0"/>
      <c r="GT3777" s="0"/>
      <c r="GU3777" s="0"/>
      <c r="GV3777" s="0"/>
      <c r="GW3777" s="0"/>
      <c r="GX3777" s="0"/>
      <c r="GY3777" s="0"/>
      <c r="GZ3777" s="0"/>
      <c r="HA3777" s="0"/>
      <c r="HB3777" s="0"/>
      <c r="HC3777" s="0"/>
      <c r="HD3777" s="0"/>
      <c r="HE3777" s="0"/>
      <c r="HF3777" s="0"/>
      <c r="HG3777" s="0"/>
      <c r="HH3777" s="0"/>
      <c r="HI3777" s="0"/>
      <c r="HJ3777" s="0"/>
      <c r="HK3777" s="0"/>
      <c r="HL3777" s="0"/>
      <c r="HM3777" s="0"/>
      <c r="HN3777" s="0"/>
      <c r="HO3777" s="0"/>
      <c r="HP3777" s="0"/>
      <c r="HQ3777" s="0"/>
      <c r="HR3777" s="0"/>
      <c r="HS3777" s="0"/>
      <c r="HT3777" s="0"/>
      <c r="HU3777" s="0"/>
      <c r="HV3777" s="0"/>
      <c r="HW3777" s="0"/>
      <c r="HX3777" s="0"/>
      <c r="HY3777" s="0"/>
      <c r="HZ3777" s="0"/>
      <c r="IA3777" s="0"/>
      <c r="IB3777" s="0"/>
      <c r="IC3777" s="0"/>
      <c r="ID3777" s="0"/>
      <c r="IE3777" s="0"/>
      <c r="IF3777" s="0"/>
      <c r="IG3777" s="0"/>
      <c r="IH3777" s="0"/>
      <c r="II3777" s="0"/>
      <c r="IJ3777" s="0"/>
      <c r="IK3777" s="0"/>
      <c r="IL3777" s="0"/>
      <c r="IM3777" s="0"/>
      <c r="IN3777" s="0"/>
      <c r="IO3777" s="0"/>
      <c r="IP3777" s="0"/>
      <c r="IQ3777" s="0"/>
      <c r="IR3777" s="0"/>
      <c r="IS3777" s="0"/>
      <c r="IT3777" s="0"/>
      <c r="IU3777" s="0"/>
      <c r="IV3777" s="0"/>
      <c r="IW3777" s="0"/>
      <c r="IX3777" s="0"/>
      <c r="IY3777" s="0"/>
      <c r="IZ3777" s="0"/>
      <c r="AMH3777" s="13"/>
    </row>
    <row r="3778" customFormat="false" ht="13.8" hidden="false" customHeight="false" outlineLevel="0" collapsed="false">
      <c r="A3778" s="27" t="n">
        <v>40803074</v>
      </c>
      <c r="B3778" s="28" t="s">
        <v>3807</v>
      </c>
      <c r="C3778" s="29"/>
      <c r="D3778" s="29"/>
      <c r="E3778" s="27" t="s">
        <v>54</v>
      </c>
      <c r="F3778" s="19" t="n">
        <f aca="false">IF(C3778="",VLOOKUP(E3778,'PORTE E UCO'!$A$5:$D$46,4,0),VLOOKUP(E3778,'PORTE E UCO'!$A$5:$D$46,4,0)*C3778)</f>
        <v>35.31295</v>
      </c>
      <c r="G3778" s="30" t="n">
        <v>1.31</v>
      </c>
      <c r="H3778" s="21" t="n">
        <f aca="false">G3778*$R$2</f>
        <v>25.77245792</v>
      </c>
      <c r="I3778" s="27" t="n">
        <v>0</v>
      </c>
      <c r="J3778" s="22" t="str">
        <f aca="false">IF(I3778&gt;=1,F3778*$J$2,"")</f>
        <v/>
      </c>
      <c r="K3778" s="22" t="str">
        <f aca="false">IF(I3778&gt;=2,F3778*$K$2,"")</f>
        <v/>
      </c>
      <c r="L3778" s="22" t="str">
        <f aca="false">IF(I3778&gt;=3,F3778*$L$2,"")</f>
        <v/>
      </c>
      <c r="M3778" s="22" t="str">
        <f aca="false">IF(I3778&gt;=4,F3778*$M$2,"")</f>
        <v/>
      </c>
      <c r="N3778" s="27" t="n">
        <v>0</v>
      </c>
      <c r="O3778" s="27" t="n">
        <v>2</v>
      </c>
      <c r="P3778" s="31" t="n">
        <v>0.0864</v>
      </c>
      <c r="Q3778" s="64" t="n">
        <f aca="false">P3778*($Q$2)</f>
        <v>2.334528</v>
      </c>
      <c r="R3778" s="38"/>
      <c r="S3778" s="25" t="n">
        <f aca="false">SUM(F3778,H3778,J3778,K3778,L3778,M3778)</f>
        <v>61.08540792</v>
      </c>
      <c r="T3778" s="25" t="n">
        <f aca="false">SUM(F3778,H3778,J3778,K3778,L3778,M3778,Q3778)</f>
        <v>63.41993592</v>
      </c>
      <c r="U3778" s="0"/>
      <c r="V3778" s="0"/>
      <c r="W3778" s="0"/>
      <c r="X3778" s="0"/>
      <c r="Y3778" s="0"/>
      <c r="Z3778" s="0"/>
      <c r="AA3778" s="0"/>
      <c r="AB3778" s="0"/>
      <c r="AC3778" s="0"/>
      <c r="AD3778" s="0"/>
      <c r="AE3778" s="0"/>
      <c r="AF3778" s="0"/>
      <c r="AG3778" s="0"/>
      <c r="AH3778" s="0"/>
      <c r="AI3778" s="0"/>
      <c r="AJ3778" s="0"/>
      <c r="AK3778" s="0"/>
      <c r="AL3778" s="0"/>
      <c r="AM3778" s="0"/>
      <c r="AN3778" s="0"/>
      <c r="AO3778" s="0"/>
      <c r="AP3778" s="0"/>
      <c r="AQ3778" s="0"/>
      <c r="AR3778" s="0"/>
      <c r="AS3778" s="0"/>
      <c r="AT3778" s="0"/>
      <c r="AU3778" s="0"/>
      <c r="AV3778" s="0"/>
      <c r="AW3778" s="0"/>
      <c r="AX3778" s="0"/>
      <c r="AY3778" s="0"/>
      <c r="AZ3778" s="0"/>
      <c r="BA3778" s="0"/>
      <c r="BB3778" s="0"/>
      <c r="BC3778" s="0"/>
      <c r="BD3778" s="0"/>
      <c r="BE3778" s="0"/>
      <c r="BF3778" s="0"/>
      <c r="BG3778" s="0"/>
      <c r="BH3778" s="0"/>
      <c r="BI3778" s="0"/>
      <c r="BJ3778" s="0"/>
      <c r="BK3778" s="0"/>
      <c r="BL3778" s="0"/>
      <c r="BM3778" s="0"/>
      <c r="BN3778" s="0"/>
      <c r="BO3778" s="0"/>
      <c r="BP3778" s="0"/>
      <c r="BQ3778" s="0"/>
      <c r="BR3778" s="0"/>
      <c r="BS3778" s="0"/>
      <c r="BT3778" s="0"/>
      <c r="BU3778" s="0"/>
      <c r="BV3778" s="0"/>
      <c r="BW3778" s="0"/>
      <c r="BX3778" s="0"/>
      <c r="BY3778" s="0"/>
      <c r="BZ3778" s="0"/>
      <c r="CA3778" s="0"/>
      <c r="CB3778" s="0"/>
      <c r="CC3778" s="0"/>
      <c r="CD3778" s="0"/>
      <c r="CE3778" s="0"/>
      <c r="CF3778" s="0"/>
      <c r="CG3778" s="0"/>
      <c r="CH3778" s="0"/>
      <c r="CI3778" s="0"/>
      <c r="CJ3778" s="0"/>
      <c r="CK3778" s="0"/>
      <c r="CL3778" s="0"/>
      <c r="CM3778" s="0"/>
      <c r="CN3778" s="0"/>
      <c r="CO3778" s="0"/>
      <c r="CP3778" s="0"/>
      <c r="CQ3778" s="0"/>
      <c r="CR3778" s="0"/>
      <c r="CS3778" s="0"/>
      <c r="CT3778" s="0"/>
      <c r="CU3778" s="0"/>
      <c r="CV3778" s="0"/>
      <c r="CW3778" s="0"/>
      <c r="CX3778" s="0"/>
      <c r="CY3778" s="0"/>
      <c r="CZ3778" s="0"/>
      <c r="DA3778" s="0"/>
      <c r="DB3778" s="0"/>
      <c r="DC3778" s="0"/>
      <c r="DD3778" s="0"/>
      <c r="DE3778" s="0"/>
      <c r="DF3778" s="0"/>
      <c r="DG3778" s="0"/>
      <c r="DH3778" s="0"/>
      <c r="DI3778" s="0"/>
      <c r="DJ3778" s="0"/>
      <c r="DK3778" s="0"/>
      <c r="DL3778" s="0"/>
      <c r="DM3778" s="0"/>
      <c r="DN3778" s="0"/>
      <c r="DO3778" s="0"/>
      <c r="DP3778" s="0"/>
      <c r="DQ3778" s="0"/>
      <c r="DR3778" s="0"/>
      <c r="DS3778" s="0"/>
      <c r="DT3778" s="0"/>
      <c r="DU3778" s="0"/>
      <c r="DV3778" s="0"/>
      <c r="DW3778" s="0"/>
      <c r="DX3778" s="0"/>
      <c r="DY3778" s="0"/>
      <c r="DZ3778" s="0"/>
      <c r="EA3778" s="0"/>
      <c r="EB3778" s="0"/>
      <c r="EC3778" s="0"/>
      <c r="ED3778" s="0"/>
      <c r="EE3778" s="0"/>
      <c r="EF3778" s="0"/>
      <c r="EG3778" s="0"/>
      <c r="EH3778" s="0"/>
      <c r="EI3778" s="0"/>
      <c r="EJ3778" s="0"/>
      <c r="EK3778" s="0"/>
      <c r="EL3778" s="0"/>
      <c r="EM3778" s="0"/>
      <c r="EN3778" s="0"/>
      <c r="EO3778" s="0"/>
      <c r="EP3778" s="0"/>
      <c r="EQ3778" s="0"/>
      <c r="ER3778" s="0"/>
      <c r="ES3778" s="0"/>
      <c r="ET3778" s="0"/>
      <c r="EU3778" s="0"/>
      <c r="EV3778" s="0"/>
      <c r="EW3778" s="0"/>
      <c r="EX3778" s="0"/>
      <c r="EY3778" s="0"/>
      <c r="EZ3778" s="0"/>
      <c r="FA3778" s="0"/>
      <c r="FB3778" s="0"/>
      <c r="FC3778" s="0"/>
      <c r="FD3778" s="0"/>
      <c r="FE3778" s="0"/>
      <c r="FF3778" s="0"/>
      <c r="FG3778" s="0"/>
      <c r="FH3778" s="0"/>
      <c r="FI3778" s="0"/>
      <c r="FJ3778" s="0"/>
      <c r="FK3778" s="0"/>
      <c r="FL3778" s="0"/>
      <c r="FM3778" s="0"/>
      <c r="FN3778" s="0"/>
      <c r="FO3778" s="0"/>
      <c r="FP3778" s="0"/>
      <c r="FQ3778" s="0"/>
      <c r="FR3778" s="0"/>
      <c r="FS3778" s="0"/>
      <c r="FT3778" s="0"/>
      <c r="FU3778" s="0"/>
      <c r="FV3778" s="0"/>
      <c r="FW3778" s="0"/>
      <c r="FX3778" s="0"/>
      <c r="FY3778" s="0"/>
      <c r="FZ3778" s="0"/>
      <c r="GA3778" s="0"/>
      <c r="GB3778" s="0"/>
      <c r="GC3778" s="0"/>
      <c r="GD3778" s="0"/>
      <c r="GE3778" s="0"/>
      <c r="GF3778" s="0"/>
      <c r="GG3778" s="0"/>
      <c r="GH3778" s="0"/>
      <c r="GI3778" s="0"/>
      <c r="GJ3778" s="0"/>
      <c r="GK3778" s="0"/>
      <c r="GL3778" s="0"/>
      <c r="GM3778" s="0"/>
      <c r="GN3778" s="0"/>
      <c r="GO3778" s="0"/>
      <c r="GP3778" s="0"/>
      <c r="GQ3778" s="0"/>
      <c r="GR3778" s="0"/>
      <c r="GS3778" s="0"/>
      <c r="GT3778" s="0"/>
      <c r="GU3778" s="0"/>
      <c r="GV3778" s="0"/>
      <c r="GW3778" s="0"/>
      <c r="GX3778" s="0"/>
      <c r="GY3778" s="0"/>
      <c r="GZ3778" s="0"/>
      <c r="HA3778" s="0"/>
      <c r="HB3778" s="0"/>
      <c r="HC3778" s="0"/>
      <c r="HD3778" s="0"/>
      <c r="HE3778" s="0"/>
      <c r="HF3778" s="0"/>
      <c r="HG3778" s="0"/>
      <c r="HH3778" s="0"/>
      <c r="HI3778" s="0"/>
      <c r="HJ3778" s="0"/>
      <c r="HK3778" s="0"/>
      <c r="HL3778" s="0"/>
      <c r="HM3778" s="0"/>
      <c r="HN3778" s="0"/>
      <c r="HO3778" s="0"/>
      <c r="HP3778" s="0"/>
      <c r="HQ3778" s="0"/>
      <c r="HR3778" s="0"/>
      <c r="HS3778" s="0"/>
      <c r="HT3778" s="0"/>
      <c r="HU3778" s="0"/>
      <c r="HV3778" s="0"/>
      <c r="HW3778" s="0"/>
      <c r="HX3778" s="0"/>
      <c r="HY3778" s="0"/>
      <c r="HZ3778" s="0"/>
      <c r="IA3778" s="0"/>
      <c r="IB3778" s="0"/>
      <c r="IC3778" s="0"/>
      <c r="ID3778" s="0"/>
      <c r="IE3778" s="0"/>
      <c r="IF3778" s="0"/>
      <c r="IG3778" s="0"/>
      <c r="IH3778" s="0"/>
      <c r="II3778" s="0"/>
      <c r="IJ3778" s="0"/>
      <c r="IK3778" s="0"/>
      <c r="IL3778" s="0"/>
      <c r="IM3778" s="0"/>
      <c r="IN3778" s="0"/>
      <c r="IO3778" s="0"/>
      <c r="IP3778" s="0"/>
      <c r="IQ3778" s="0"/>
      <c r="IR3778" s="0"/>
      <c r="IS3778" s="0"/>
      <c r="IT3778" s="0"/>
      <c r="IU3778" s="0"/>
      <c r="IV3778" s="0"/>
      <c r="IW3778" s="0"/>
      <c r="IX3778" s="0"/>
      <c r="IY3778" s="0"/>
      <c r="IZ3778" s="0"/>
      <c r="AMH3778" s="13"/>
    </row>
    <row r="3779" customFormat="false" ht="13.8" hidden="false" customHeight="false" outlineLevel="0" collapsed="false">
      <c r="A3779" s="16" t="n">
        <v>40803023</v>
      </c>
      <c r="B3779" s="17" t="s">
        <v>3808</v>
      </c>
      <c r="C3779" s="18"/>
      <c r="D3779" s="18"/>
      <c r="E3779" s="16" t="s">
        <v>54</v>
      </c>
      <c r="F3779" s="19" t="n">
        <f aca="false">IF(C3779="",VLOOKUP(E3779,'PORTE E UCO'!$A$5:$D$46,4,0),VLOOKUP(E3779,'PORTE E UCO'!$A$5:$D$46,4,0)*C3779)</f>
        <v>35.31295</v>
      </c>
      <c r="G3779" s="20" t="n">
        <v>1.31</v>
      </c>
      <c r="H3779" s="21" t="n">
        <f aca="false">G3779*$R$2</f>
        <v>25.77245792</v>
      </c>
      <c r="I3779" s="16" t="n">
        <v>0</v>
      </c>
      <c r="J3779" s="22" t="str">
        <f aca="false">IF(I3779&gt;=1,F3779*$J$2,"")</f>
        <v/>
      </c>
      <c r="K3779" s="22" t="str">
        <f aca="false">IF(I3779&gt;=2,F3779*$K$2,"")</f>
        <v/>
      </c>
      <c r="L3779" s="22" t="str">
        <f aca="false">IF(I3779&gt;=3,F3779*$L$2,"")</f>
        <v/>
      </c>
      <c r="M3779" s="22" t="str">
        <f aca="false">IF(I3779&gt;=4,F3779*$M$2,"")</f>
        <v/>
      </c>
      <c r="N3779" s="16" t="n">
        <v>0</v>
      </c>
      <c r="O3779" s="16" t="n">
        <v>2</v>
      </c>
      <c r="P3779" s="23" t="n">
        <v>0.1296</v>
      </c>
      <c r="Q3779" s="64" t="n">
        <f aca="false">P3779*($Q$2)</f>
        <v>3.501792</v>
      </c>
      <c r="R3779" s="38"/>
      <c r="S3779" s="25" t="n">
        <f aca="false">SUM(F3779,H3779,J3779,K3779,L3779,M3779)</f>
        <v>61.08540792</v>
      </c>
      <c r="T3779" s="25" t="n">
        <f aca="false">SUM(F3779,H3779,J3779,K3779,L3779,M3779,Q3779)</f>
        <v>64.58719992</v>
      </c>
      <c r="U3779" s="0"/>
      <c r="V3779" s="0"/>
      <c r="W3779" s="0"/>
      <c r="X3779" s="0"/>
      <c r="Y3779" s="0"/>
      <c r="Z3779" s="0"/>
      <c r="AA3779" s="0"/>
      <c r="AB3779" s="0"/>
      <c r="AC3779" s="0"/>
      <c r="AD3779" s="0"/>
      <c r="AE3779" s="0"/>
      <c r="AF3779" s="0"/>
      <c r="AG3779" s="0"/>
      <c r="AH3779" s="0"/>
      <c r="AI3779" s="0"/>
      <c r="AJ3779" s="0"/>
      <c r="AK3779" s="0"/>
      <c r="AL3779" s="0"/>
      <c r="AM3779" s="0"/>
      <c r="AN3779" s="0"/>
      <c r="AO3779" s="0"/>
      <c r="AP3779" s="0"/>
      <c r="AQ3779" s="0"/>
      <c r="AR3779" s="0"/>
      <c r="AS3779" s="0"/>
      <c r="AT3779" s="0"/>
      <c r="AU3779" s="0"/>
      <c r="AV3779" s="0"/>
      <c r="AW3779" s="0"/>
      <c r="AX3779" s="0"/>
      <c r="AY3779" s="0"/>
      <c r="AZ3779" s="0"/>
      <c r="BA3779" s="0"/>
      <c r="BB3779" s="0"/>
      <c r="BC3779" s="0"/>
      <c r="BD3779" s="0"/>
      <c r="BE3779" s="0"/>
      <c r="BF3779" s="0"/>
      <c r="BG3779" s="0"/>
      <c r="BH3779" s="0"/>
      <c r="BI3779" s="0"/>
      <c r="BJ3779" s="0"/>
      <c r="BK3779" s="0"/>
      <c r="BL3779" s="0"/>
      <c r="BM3779" s="0"/>
      <c r="BN3779" s="0"/>
      <c r="BO3779" s="0"/>
      <c r="BP3779" s="0"/>
      <c r="BQ3779" s="0"/>
      <c r="BR3779" s="0"/>
      <c r="BS3779" s="0"/>
      <c r="BT3779" s="0"/>
      <c r="BU3779" s="0"/>
      <c r="BV3779" s="0"/>
      <c r="BW3779" s="0"/>
      <c r="BX3779" s="0"/>
      <c r="BY3779" s="0"/>
      <c r="BZ3779" s="0"/>
      <c r="CA3779" s="0"/>
      <c r="CB3779" s="0"/>
      <c r="CC3779" s="0"/>
      <c r="CD3779" s="0"/>
      <c r="CE3779" s="0"/>
      <c r="CF3779" s="0"/>
      <c r="CG3779" s="0"/>
      <c r="CH3779" s="0"/>
      <c r="CI3779" s="0"/>
      <c r="CJ3779" s="0"/>
      <c r="CK3779" s="0"/>
      <c r="CL3779" s="0"/>
      <c r="CM3779" s="0"/>
      <c r="CN3779" s="0"/>
      <c r="CO3779" s="0"/>
      <c r="CP3779" s="0"/>
      <c r="CQ3779" s="0"/>
      <c r="CR3779" s="0"/>
      <c r="CS3779" s="0"/>
      <c r="CT3779" s="0"/>
      <c r="CU3779" s="0"/>
      <c r="CV3779" s="0"/>
      <c r="CW3779" s="0"/>
      <c r="CX3779" s="0"/>
      <c r="CY3779" s="0"/>
      <c r="CZ3779" s="0"/>
      <c r="DA3779" s="0"/>
      <c r="DB3779" s="0"/>
      <c r="DC3779" s="0"/>
      <c r="DD3779" s="0"/>
      <c r="DE3779" s="0"/>
      <c r="DF3779" s="0"/>
      <c r="DG3779" s="0"/>
      <c r="DH3779" s="0"/>
      <c r="DI3779" s="0"/>
      <c r="DJ3779" s="0"/>
      <c r="DK3779" s="0"/>
      <c r="DL3779" s="0"/>
      <c r="DM3779" s="0"/>
      <c r="DN3779" s="0"/>
      <c r="DO3779" s="0"/>
      <c r="DP3779" s="0"/>
      <c r="DQ3779" s="0"/>
      <c r="DR3779" s="0"/>
      <c r="DS3779" s="0"/>
      <c r="DT3779" s="0"/>
      <c r="DU3779" s="0"/>
      <c r="DV3779" s="0"/>
      <c r="DW3779" s="0"/>
      <c r="DX3779" s="0"/>
      <c r="DY3779" s="0"/>
      <c r="DZ3779" s="0"/>
      <c r="EA3779" s="0"/>
      <c r="EB3779" s="0"/>
      <c r="EC3779" s="0"/>
      <c r="ED3779" s="0"/>
      <c r="EE3779" s="0"/>
      <c r="EF3779" s="0"/>
      <c r="EG3779" s="0"/>
      <c r="EH3779" s="0"/>
      <c r="EI3779" s="0"/>
      <c r="EJ3779" s="0"/>
      <c r="EK3779" s="0"/>
      <c r="EL3779" s="0"/>
      <c r="EM3779" s="0"/>
      <c r="EN3779" s="0"/>
      <c r="EO3779" s="0"/>
      <c r="EP3779" s="0"/>
      <c r="EQ3779" s="0"/>
      <c r="ER3779" s="0"/>
      <c r="ES3779" s="0"/>
      <c r="ET3779" s="0"/>
      <c r="EU3779" s="0"/>
      <c r="EV3779" s="0"/>
      <c r="EW3779" s="0"/>
      <c r="EX3779" s="0"/>
      <c r="EY3779" s="0"/>
      <c r="EZ3779" s="0"/>
      <c r="FA3779" s="0"/>
      <c r="FB3779" s="0"/>
      <c r="FC3779" s="0"/>
      <c r="FD3779" s="0"/>
      <c r="FE3779" s="0"/>
      <c r="FF3779" s="0"/>
      <c r="FG3779" s="0"/>
      <c r="FH3779" s="0"/>
      <c r="FI3779" s="0"/>
      <c r="FJ3779" s="0"/>
      <c r="FK3779" s="0"/>
      <c r="FL3779" s="0"/>
      <c r="FM3779" s="0"/>
      <c r="FN3779" s="0"/>
      <c r="FO3779" s="0"/>
      <c r="FP3779" s="0"/>
      <c r="FQ3779" s="0"/>
      <c r="FR3779" s="0"/>
      <c r="FS3779" s="0"/>
      <c r="FT3779" s="0"/>
      <c r="FU3779" s="0"/>
      <c r="FV3779" s="0"/>
      <c r="FW3779" s="0"/>
      <c r="FX3779" s="0"/>
      <c r="FY3779" s="0"/>
      <c r="FZ3779" s="0"/>
      <c r="GA3779" s="0"/>
      <c r="GB3779" s="0"/>
      <c r="GC3779" s="0"/>
      <c r="GD3779" s="0"/>
      <c r="GE3779" s="0"/>
      <c r="GF3779" s="0"/>
      <c r="GG3779" s="0"/>
      <c r="GH3779" s="0"/>
      <c r="GI3779" s="0"/>
      <c r="GJ3779" s="0"/>
      <c r="GK3779" s="0"/>
      <c r="GL3779" s="0"/>
      <c r="GM3779" s="0"/>
      <c r="GN3779" s="0"/>
      <c r="GO3779" s="0"/>
      <c r="GP3779" s="0"/>
      <c r="GQ3779" s="0"/>
      <c r="GR3779" s="0"/>
      <c r="GS3779" s="0"/>
      <c r="GT3779" s="0"/>
      <c r="GU3779" s="0"/>
      <c r="GV3779" s="0"/>
      <c r="GW3779" s="0"/>
      <c r="GX3779" s="0"/>
      <c r="GY3779" s="0"/>
      <c r="GZ3779" s="0"/>
      <c r="HA3779" s="0"/>
      <c r="HB3779" s="0"/>
      <c r="HC3779" s="0"/>
      <c r="HD3779" s="0"/>
      <c r="HE3779" s="0"/>
      <c r="HF3779" s="0"/>
      <c r="HG3779" s="0"/>
      <c r="HH3779" s="0"/>
      <c r="HI3779" s="0"/>
      <c r="HJ3779" s="0"/>
      <c r="HK3779" s="0"/>
      <c r="HL3779" s="0"/>
      <c r="HM3779" s="0"/>
      <c r="HN3779" s="0"/>
      <c r="HO3779" s="0"/>
      <c r="HP3779" s="0"/>
      <c r="HQ3779" s="0"/>
      <c r="HR3779" s="0"/>
      <c r="HS3779" s="0"/>
      <c r="HT3779" s="0"/>
      <c r="HU3779" s="0"/>
      <c r="HV3779" s="0"/>
      <c r="HW3779" s="0"/>
      <c r="HX3779" s="0"/>
      <c r="HY3779" s="0"/>
      <c r="HZ3779" s="0"/>
      <c r="IA3779" s="0"/>
      <c r="IB3779" s="0"/>
      <c r="IC3779" s="0"/>
      <c r="ID3779" s="0"/>
      <c r="IE3779" s="0"/>
      <c r="IF3779" s="0"/>
      <c r="IG3779" s="0"/>
      <c r="IH3779" s="0"/>
      <c r="II3779" s="0"/>
      <c r="IJ3779" s="0"/>
      <c r="IK3779" s="0"/>
      <c r="IL3779" s="0"/>
      <c r="IM3779" s="0"/>
      <c r="IN3779" s="0"/>
      <c r="IO3779" s="0"/>
      <c r="IP3779" s="0"/>
      <c r="IQ3779" s="0"/>
      <c r="IR3779" s="0"/>
      <c r="IS3779" s="0"/>
      <c r="IT3779" s="0"/>
      <c r="IU3779" s="0"/>
      <c r="IV3779" s="0"/>
      <c r="IW3779" s="0"/>
      <c r="IX3779" s="0"/>
      <c r="IY3779" s="0"/>
      <c r="IZ3779" s="0"/>
      <c r="AMH3779" s="13"/>
    </row>
    <row r="3780" customFormat="false" ht="13.8" hidden="false" customHeight="false" outlineLevel="0" collapsed="false">
      <c r="A3780" s="27" t="n">
        <v>40803082</v>
      </c>
      <c r="B3780" s="28" t="s">
        <v>3809</v>
      </c>
      <c r="C3780" s="29"/>
      <c r="D3780" s="29"/>
      <c r="E3780" s="27" t="s">
        <v>54</v>
      </c>
      <c r="F3780" s="19" t="n">
        <f aca="false">IF(C3780="",VLOOKUP(E3780,'PORTE E UCO'!$A$5:$D$46,4,0),VLOOKUP(E3780,'PORTE E UCO'!$A$5:$D$46,4,0)*C3780)</f>
        <v>35.31295</v>
      </c>
      <c r="G3780" s="30" t="n">
        <v>1.31</v>
      </c>
      <c r="H3780" s="21" t="n">
        <f aca="false">G3780*$R$2</f>
        <v>25.77245792</v>
      </c>
      <c r="I3780" s="27" t="n">
        <v>0</v>
      </c>
      <c r="J3780" s="22" t="str">
        <f aca="false">IF(I3780&gt;=1,F3780*$J$2,"")</f>
        <v/>
      </c>
      <c r="K3780" s="22" t="str">
        <f aca="false">IF(I3780&gt;=2,F3780*$K$2,"")</f>
        <v/>
      </c>
      <c r="L3780" s="22" t="str">
        <f aca="false">IF(I3780&gt;=3,F3780*$L$2,"")</f>
        <v/>
      </c>
      <c r="M3780" s="22" t="str">
        <f aca="false">IF(I3780&gt;=4,F3780*$M$2,"")</f>
        <v/>
      </c>
      <c r="N3780" s="27" t="n">
        <v>0</v>
      </c>
      <c r="O3780" s="27" t="n">
        <v>2</v>
      </c>
      <c r="P3780" s="31" t="n">
        <v>0.144</v>
      </c>
      <c r="Q3780" s="64" t="n">
        <f aca="false">P3780*($Q$2)</f>
        <v>3.89088</v>
      </c>
      <c r="R3780" s="38"/>
      <c r="S3780" s="25" t="n">
        <f aca="false">SUM(F3780,H3780,J3780,K3780,L3780,M3780)</f>
        <v>61.08540792</v>
      </c>
      <c r="T3780" s="25" t="n">
        <f aca="false">SUM(F3780,H3780,J3780,K3780,L3780,M3780,Q3780)</f>
        <v>64.97628792</v>
      </c>
      <c r="U3780" s="0"/>
      <c r="V3780" s="0"/>
      <c r="W3780" s="0"/>
      <c r="X3780" s="0"/>
      <c r="Y3780" s="0"/>
      <c r="Z3780" s="0"/>
      <c r="AA3780" s="0"/>
      <c r="AB3780" s="0"/>
      <c r="AC3780" s="0"/>
      <c r="AD3780" s="0"/>
      <c r="AE3780" s="0"/>
      <c r="AF3780" s="0"/>
      <c r="AG3780" s="0"/>
      <c r="AH3780" s="0"/>
      <c r="AI3780" s="0"/>
      <c r="AJ3780" s="0"/>
      <c r="AK3780" s="0"/>
      <c r="AL3780" s="0"/>
      <c r="AM3780" s="0"/>
      <c r="AN3780" s="0"/>
      <c r="AO3780" s="0"/>
      <c r="AP3780" s="0"/>
      <c r="AQ3780" s="0"/>
      <c r="AR3780" s="0"/>
      <c r="AS3780" s="0"/>
      <c r="AT3780" s="0"/>
      <c r="AU3780" s="0"/>
      <c r="AV3780" s="0"/>
      <c r="AW3780" s="0"/>
      <c r="AX3780" s="0"/>
      <c r="AY3780" s="0"/>
      <c r="AZ3780" s="0"/>
      <c r="BA3780" s="0"/>
      <c r="BB3780" s="0"/>
      <c r="BC3780" s="0"/>
      <c r="BD3780" s="0"/>
      <c r="BE3780" s="0"/>
      <c r="BF3780" s="0"/>
      <c r="BG3780" s="0"/>
      <c r="BH3780" s="0"/>
      <c r="BI3780" s="0"/>
      <c r="BJ3780" s="0"/>
      <c r="BK3780" s="0"/>
      <c r="BL3780" s="0"/>
      <c r="BM3780" s="0"/>
      <c r="BN3780" s="0"/>
      <c r="BO3780" s="0"/>
      <c r="BP3780" s="0"/>
      <c r="BQ3780" s="0"/>
      <c r="BR3780" s="0"/>
      <c r="BS3780" s="0"/>
      <c r="BT3780" s="0"/>
      <c r="BU3780" s="0"/>
      <c r="BV3780" s="0"/>
      <c r="BW3780" s="0"/>
      <c r="BX3780" s="0"/>
      <c r="BY3780" s="0"/>
      <c r="BZ3780" s="0"/>
      <c r="CA3780" s="0"/>
      <c r="CB3780" s="0"/>
      <c r="CC3780" s="0"/>
      <c r="CD3780" s="0"/>
      <c r="CE3780" s="0"/>
      <c r="CF3780" s="0"/>
      <c r="CG3780" s="0"/>
      <c r="CH3780" s="0"/>
      <c r="CI3780" s="0"/>
      <c r="CJ3780" s="0"/>
      <c r="CK3780" s="0"/>
      <c r="CL3780" s="0"/>
      <c r="CM3780" s="0"/>
      <c r="CN3780" s="0"/>
      <c r="CO3780" s="0"/>
      <c r="CP3780" s="0"/>
      <c r="CQ3780" s="0"/>
      <c r="CR3780" s="0"/>
      <c r="CS3780" s="0"/>
      <c r="CT3780" s="0"/>
      <c r="CU3780" s="0"/>
      <c r="CV3780" s="0"/>
      <c r="CW3780" s="0"/>
      <c r="CX3780" s="0"/>
      <c r="CY3780" s="0"/>
      <c r="CZ3780" s="0"/>
      <c r="DA3780" s="0"/>
      <c r="DB3780" s="0"/>
      <c r="DC3780" s="0"/>
      <c r="DD3780" s="0"/>
      <c r="DE3780" s="0"/>
      <c r="DF3780" s="0"/>
      <c r="DG3780" s="0"/>
      <c r="DH3780" s="0"/>
      <c r="DI3780" s="0"/>
      <c r="DJ3780" s="0"/>
      <c r="DK3780" s="0"/>
      <c r="DL3780" s="0"/>
      <c r="DM3780" s="0"/>
      <c r="DN3780" s="0"/>
      <c r="DO3780" s="0"/>
      <c r="DP3780" s="0"/>
      <c r="DQ3780" s="0"/>
      <c r="DR3780" s="0"/>
      <c r="DS3780" s="0"/>
      <c r="DT3780" s="0"/>
      <c r="DU3780" s="0"/>
      <c r="DV3780" s="0"/>
      <c r="DW3780" s="0"/>
      <c r="DX3780" s="0"/>
      <c r="DY3780" s="0"/>
      <c r="DZ3780" s="0"/>
      <c r="EA3780" s="0"/>
      <c r="EB3780" s="0"/>
      <c r="EC3780" s="0"/>
      <c r="ED3780" s="0"/>
      <c r="EE3780" s="0"/>
      <c r="EF3780" s="0"/>
      <c r="EG3780" s="0"/>
      <c r="EH3780" s="0"/>
      <c r="EI3780" s="0"/>
      <c r="EJ3780" s="0"/>
      <c r="EK3780" s="0"/>
      <c r="EL3780" s="0"/>
      <c r="EM3780" s="0"/>
      <c r="EN3780" s="0"/>
      <c r="EO3780" s="0"/>
      <c r="EP3780" s="0"/>
      <c r="EQ3780" s="0"/>
      <c r="ER3780" s="0"/>
      <c r="ES3780" s="0"/>
      <c r="ET3780" s="0"/>
      <c r="EU3780" s="0"/>
      <c r="EV3780" s="0"/>
      <c r="EW3780" s="0"/>
      <c r="EX3780" s="0"/>
      <c r="EY3780" s="0"/>
      <c r="EZ3780" s="0"/>
      <c r="FA3780" s="0"/>
      <c r="FB3780" s="0"/>
      <c r="FC3780" s="0"/>
      <c r="FD3780" s="0"/>
      <c r="FE3780" s="0"/>
      <c r="FF3780" s="0"/>
      <c r="FG3780" s="0"/>
      <c r="FH3780" s="0"/>
      <c r="FI3780" s="0"/>
      <c r="FJ3780" s="0"/>
      <c r="FK3780" s="0"/>
      <c r="FL3780" s="0"/>
      <c r="FM3780" s="0"/>
      <c r="FN3780" s="0"/>
      <c r="FO3780" s="0"/>
      <c r="FP3780" s="0"/>
      <c r="FQ3780" s="0"/>
      <c r="FR3780" s="0"/>
      <c r="FS3780" s="0"/>
      <c r="FT3780" s="0"/>
      <c r="FU3780" s="0"/>
      <c r="FV3780" s="0"/>
      <c r="FW3780" s="0"/>
      <c r="FX3780" s="0"/>
      <c r="FY3780" s="0"/>
      <c r="FZ3780" s="0"/>
      <c r="GA3780" s="0"/>
      <c r="GB3780" s="0"/>
      <c r="GC3780" s="0"/>
      <c r="GD3780" s="0"/>
      <c r="GE3780" s="0"/>
      <c r="GF3780" s="0"/>
      <c r="GG3780" s="0"/>
      <c r="GH3780" s="0"/>
      <c r="GI3780" s="0"/>
      <c r="GJ3780" s="0"/>
      <c r="GK3780" s="0"/>
      <c r="GL3780" s="0"/>
      <c r="GM3780" s="0"/>
      <c r="GN3780" s="0"/>
      <c r="GO3780" s="0"/>
      <c r="GP3780" s="0"/>
      <c r="GQ3780" s="0"/>
      <c r="GR3780" s="0"/>
      <c r="GS3780" s="0"/>
      <c r="GT3780" s="0"/>
      <c r="GU3780" s="0"/>
      <c r="GV3780" s="0"/>
      <c r="GW3780" s="0"/>
      <c r="GX3780" s="0"/>
      <c r="GY3780" s="0"/>
      <c r="GZ3780" s="0"/>
      <c r="HA3780" s="0"/>
      <c r="HB3780" s="0"/>
      <c r="HC3780" s="0"/>
      <c r="HD3780" s="0"/>
      <c r="HE3780" s="0"/>
      <c r="HF3780" s="0"/>
      <c r="HG3780" s="0"/>
      <c r="HH3780" s="0"/>
      <c r="HI3780" s="0"/>
      <c r="HJ3780" s="0"/>
      <c r="HK3780" s="0"/>
      <c r="HL3780" s="0"/>
      <c r="HM3780" s="0"/>
      <c r="HN3780" s="0"/>
      <c r="HO3780" s="0"/>
      <c r="HP3780" s="0"/>
      <c r="HQ3780" s="0"/>
      <c r="HR3780" s="0"/>
      <c r="HS3780" s="0"/>
      <c r="HT3780" s="0"/>
      <c r="HU3780" s="0"/>
      <c r="HV3780" s="0"/>
      <c r="HW3780" s="0"/>
      <c r="HX3780" s="0"/>
      <c r="HY3780" s="0"/>
      <c r="HZ3780" s="0"/>
      <c r="IA3780" s="0"/>
      <c r="IB3780" s="0"/>
      <c r="IC3780" s="0"/>
      <c r="ID3780" s="0"/>
      <c r="IE3780" s="0"/>
      <c r="IF3780" s="0"/>
      <c r="IG3780" s="0"/>
      <c r="IH3780" s="0"/>
      <c r="II3780" s="0"/>
      <c r="IJ3780" s="0"/>
      <c r="IK3780" s="0"/>
      <c r="IL3780" s="0"/>
      <c r="IM3780" s="0"/>
      <c r="IN3780" s="0"/>
      <c r="IO3780" s="0"/>
      <c r="IP3780" s="0"/>
      <c r="IQ3780" s="0"/>
      <c r="IR3780" s="0"/>
      <c r="IS3780" s="0"/>
      <c r="IT3780" s="0"/>
      <c r="IU3780" s="0"/>
      <c r="IV3780" s="0"/>
      <c r="IW3780" s="0"/>
      <c r="IX3780" s="0"/>
      <c r="IY3780" s="0"/>
      <c r="IZ3780" s="0"/>
      <c r="AMH3780" s="13"/>
    </row>
    <row r="3781" customFormat="false" ht="13.8" hidden="false" customHeight="false" outlineLevel="0" collapsed="false">
      <c r="A3781" s="16" t="n">
        <v>40803040</v>
      </c>
      <c r="B3781" s="17" t="s">
        <v>3810</v>
      </c>
      <c r="C3781" s="18"/>
      <c r="D3781" s="18"/>
      <c r="E3781" s="16" t="s">
        <v>54</v>
      </c>
      <c r="F3781" s="19" t="n">
        <f aca="false">IF(C3781="",VLOOKUP(E3781,'PORTE E UCO'!$A$5:$D$46,4,0),VLOOKUP(E3781,'PORTE E UCO'!$A$5:$D$46,4,0)*C3781)</f>
        <v>35.31295</v>
      </c>
      <c r="G3781" s="20" t="n">
        <v>1.31</v>
      </c>
      <c r="H3781" s="21" t="n">
        <f aca="false">G3781*$R$2</f>
        <v>25.77245792</v>
      </c>
      <c r="I3781" s="16" t="n">
        <v>0</v>
      </c>
      <c r="J3781" s="22" t="str">
        <f aca="false">IF(I3781&gt;=1,F3781*$J$2,"")</f>
        <v/>
      </c>
      <c r="K3781" s="22" t="str">
        <f aca="false">IF(I3781&gt;=2,F3781*$K$2,"")</f>
        <v/>
      </c>
      <c r="L3781" s="22" t="str">
        <f aca="false">IF(I3781&gt;=3,F3781*$L$2,"")</f>
        <v/>
      </c>
      <c r="M3781" s="22" t="str">
        <f aca="false">IF(I3781&gt;=4,F3781*$M$2,"")</f>
        <v/>
      </c>
      <c r="N3781" s="16" t="n">
        <v>0</v>
      </c>
      <c r="O3781" s="16" t="n">
        <v>2</v>
      </c>
      <c r="P3781" s="23" t="n">
        <v>0.144</v>
      </c>
      <c r="Q3781" s="64" t="n">
        <f aca="false">P3781*($Q$2)</f>
        <v>3.89088</v>
      </c>
      <c r="R3781" s="38"/>
      <c r="S3781" s="25" t="n">
        <f aca="false">SUM(F3781,H3781,J3781,K3781,L3781,M3781)</f>
        <v>61.08540792</v>
      </c>
      <c r="T3781" s="25" t="n">
        <f aca="false">SUM(F3781,H3781,J3781,K3781,L3781,M3781,Q3781)</f>
        <v>64.97628792</v>
      </c>
      <c r="U3781" s="0"/>
      <c r="V3781" s="0"/>
      <c r="W3781" s="0"/>
      <c r="X3781" s="0"/>
      <c r="Y3781" s="0"/>
      <c r="Z3781" s="0"/>
      <c r="AA3781" s="0"/>
      <c r="AB3781" s="0"/>
      <c r="AC3781" s="0"/>
      <c r="AD3781" s="0"/>
      <c r="AE3781" s="0"/>
      <c r="AF3781" s="0"/>
      <c r="AG3781" s="0"/>
      <c r="AH3781" s="0"/>
      <c r="AI3781" s="0"/>
      <c r="AJ3781" s="0"/>
      <c r="AK3781" s="0"/>
      <c r="AL3781" s="0"/>
      <c r="AM3781" s="0"/>
      <c r="AN3781" s="0"/>
      <c r="AO3781" s="0"/>
      <c r="AP3781" s="0"/>
      <c r="AQ3781" s="0"/>
      <c r="AR3781" s="0"/>
      <c r="AS3781" s="0"/>
      <c r="AT3781" s="0"/>
      <c r="AU3781" s="0"/>
      <c r="AV3781" s="0"/>
      <c r="AW3781" s="0"/>
      <c r="AX3781" s="0"/>
      <c r="AY3781" s="0"/>
      <c r="AZ3781" s="0"/>
      <c r="BA3781" s="0"/>
      <c r="BB3781" s="0"/>
      <c r="BC3781" s="0"/>
      <c r="BD3781" s="0"/>
      <c r="BE3781" s="0"/>
      <c r="BF3781" s="0"/>
      <c r="BG3781" s="0"/>
      <c r="BH3781" s="0"/>
      <c r="BI3781" s="0"/>
      <c r="BJ3781" s="0"/>
      <c r="BK3781" s="0"/>
      <c r="BL3781" s="0"/>
      <c r="BM3781" s="0"/>
      <c r="BN3781" s="0"/>
      <c r="BO3781" s="0"/>
      <c r="BP3781" s="0"/>
      <c r="BQ3781" s="0"/>
      <c r="BR3781" s="0"/>
      <c r="BS3781" s="0"/>
      <c r="BT3781" s="0"/>
      <c r="BU3781" s="0"/>
      <c r="BV3781" s="0"/>
      <c r="BW3781" s="0"/>
      <c r="BX3781" s="0"/>
      <c r="BY3781" s="0"/>
      <c r="BZ3781" s="0"/>
      <c r="CA3781" s="0"/>
      <c r="CB3781" s="0"/>
      <c r="CC3781" s="0"/>
      <c r="CD3781" s="0"/>
      <c r="CE3781" s="0"/>
      <c r="CF3781" s="0"/>
      <c r="CG3781" s="0"/>
      <c r="CH3781" s="0"/>
      <c r="CI3781" s="0"/>
      <c r="CJ3781" s="0"/>
      <c r="CK3781" s="0"/>
      <c r="CL3781" s="0"/>
      <c r="CM3781" s="0"/>
      <c r="CN3781" s="0"/>
      <c r="CO3781" s="0"/>
      <c r="CP3781" s="0"/>
      <c r="CQ3781" s="0"/>
      <c r="CR3781" s="0"/>
      <c r="CS3781" s="0"/>
      <c r="CT3781" s="0"/>
      <c r="CU3781" s="0"/>
      <c r="CV3781" s="0"/>
      <c r="CW3781" s="0"/>
      <c r="CX3781" s="0"/>
      <c r="CY3781" s="0"/>
      <c r="CZ3781" s="0"/>
      <c r="DA3781" s="0"/>
      <c r="DB3781" s="0"/>
      <c r="DC3781" s="0"/>
      <c r="DD3781" s="0"/>
      <c r="DE3781" s="0"/>
      <c r="DF3781" s="0"/>
      <c r="DG3781" s="0"/>
      <c r="DH3781" s="0"/>
      <c r="DI3781" s="0"/>
      <c r="DJ3781" s="0"/>
      <c r="DK3781" s="0"/>
      <c r="DL3781" s="0"/>
      <c r="DM3781" s="0"/>
      <c r="DN3781" s="0"/>
      <c r="DO3781" s="0"/>
      <c r="DP3781" s="0"/>
      <c r="DQ3781" s="0"/>
      <c r="DR3781" s="0"/>
      <c r="DS3781" s="0"/>
      <c r="DT3781" s="0"/>
      <c r="DU3781" s="0"/>
      <c r="DV3781" s="0"/>
      <c r="DW3781" s="0"/>
      <c r="DX3781" s="0"/>
      <c r="DY3781" s="0"/>
      <c r="DZ3781" s="0"/>
      <c r="EA3781" s="0"/>
      <c r="EB3781" s="0"/>
      <c r="EC3781" s="0"/>
      <c r="ED3781" s="0"/>
      <c r="EE3781" s="0"/>
      <c r="EF3781" s="0"/>
      <c r="EG3781" s="0"/>
      <c r="EH3781" s="0"/>
      <c r="EI3781" s="0"/>
      <c r="EJ3781" s="0"/>
      <c r="EK3781" s="0"/>
      <c r="EL3781" s="0"/>
      <c r="EM3781" s="0"/>
      <c r="EN3781" s="0"/>
      <c r="EO3781" s="0"/>
      <c r="EP3781" s="0"/>
      <c r="EQ3781" s="0"/>
      <c r="ER3781" s="0"/>
      <c r="ES3781" s="0"/>
      <c r="ET3781" s="0"/>
      <c r="EU3781" s="0"/>
      <c r="EV3781" s="0"/>
      <c r="EW3781" s="0"/>
      <c r="EX3781" s="0"/>
      <c r="EY3781" s="0"/>
      <c r="EZ3781" s="0"/>
      <c r="FA3781" s="0"/>
      <c r="FB3781" s="0"/>
      <c r="FC3781" s="0"/>
      <c r="FD3781" s="0"/>
      <c r="FE3781" s="0"/>
      <c r="FF3781" s="0"/>
      <c r="FG3781" s="0"/>
      <c r="FH3781" s="0"/>
      <c r="FI3781" s="0"/>
      <c r="FJ3781" s="0"/>
      <c r="FK3781" s="0"/>
      <c r="FL3781" s="0"/>
      <c r="FM3781" s="0"/>
      <c r="FN3781" s="0"/>
      <c r="FO3781" s="0"/>
      <c r="FP3781" s="0"/>
      <c r="FQ3781" s="0"/>
      <c r="FR3781" s="0"/>
      <c r="FS3781" s="0"/>
      <c r="FT3781" s="0"/>
      <c r="FU3781" s="0"/>
      <c r="FV3781" s="0"/>
      <c r="FW3781" s="0"/>
      <c r="FX3781" s="0"/>
      <c r="FY3781" s="0"/>
      <c r="FZ3781" s="0"/>
      <c r="GA3781" s="0"/>
      <c r="GB3781" s="0"/>
      <c r="GC3781" s="0"/>
      <c r="GD3781" s="0"/>
      <c r="GE3781" s="0"/>
      <c r="GF3781" s="0"/>
      <c r="GG3781" s="0"/>
      <c r="GH3781" s="0"/>
      <c r="GI3781" s="0"/>
      <c r="GJ3781" s="0"/>
      <c r="GK3781" s="0"/>
      <c r="GL3781" s="0"/>
      <c r="GM3781" s="0"/>
      <c r="GN3781" s="0"/>
      <c r="GO3781" s="0"/>
      <c r="GP3781" s="0"/>
      <c r="GQ3781" s="0"/>
      <c r="GR3781" s="0"/>
      <c r="GS3781" s="0"/>
      <c r="GT3781" s="0"/>
      <c r="GU3781" s="0"/>
      <c r="GV3781" s="0"/>
      <c r="GW3781" s="0"/>
      <c r="GX3781" s="0"/>
      <c r="GY3781" s="0"/>
      <c r="GZ3781" s="0"/>
      <c r="HA3781" s="0"/>
      <c r="HB3781" s="0"/>
      <c r="HC3781" s="0"/>
      <c r="HD3781" s="0"/>
      <c r="HE3781" s="0"/>
      <c r="HF3781" s="0"/>
      <c r="HG3781" s="0"/>
      <c r="HH3781" s="0"/>
      <c r="HI3781" s="0"/>
      <c r="HJ3781" s="0"/>
      <c r="HK3781" s="0"/>
      <c r="HL3781" s="0"/>
      <c r="HM3781" s="0"/>
      <c r="HN3781" s="0"/>
      <c r="HO3781" s="0"/>
      <c r="HP3781" s="0"/>
      <c r="HQ3781" s="0"/>
      <c r="HR3781" s="0"/>
      <c r="HS3781" s="0"/>
      <c r="HT3781" s="0"/>
      <c r="HU3781" s="0"/>
      <c r="HV3781" s="0"/>
      <c r="HW3781" s="0"/>
      <c r="HX3781" s="0"/>
      <c r="HY3781" s="0"/>
      <c r="HZ3781" s="0"/>
      <c r="IA3781" s="0"/>
      <c r="IB3781" s="0"/>
      <c r="IC3781" s="0"/>
      <c r="ID3781" s="0"/>
      <c r="IE3781" s="0"/>
      <c r="IF3781" s="0"/>
      <c r="IG3781" s="0"/>
      <c r="IH3781" s="0"/>
      <c r="II3781" s="0"/>
      <c r="IJ3781" s="0"/>
      <c r="IK3781" s="0"/>
      <c r="IL3781" s="0"/>
      <c r="IM3781" s="0"/>
      <c r="IN3781" s="0"/>
      <c r="IO3781" s="0"/>
      <c r="IP3781" s="0"/>
      <c r="IQ3781" s="0"/>
      <c r="IR3781" s="0"/>
      <c r="IS3781" s="0"/>
      <c r="IT3781" s="0"/>
      <c r="IU3781" s="0"/>
      <c r="IV3781" s="0"/>
      <c r="IW3781" s="0"/>
      <c r="IX3781" s="0"/>
      <c r="IY3781" s="0"/>
      <c r="IZ3781" s="0"/>
      <c r="AMH3781" s="13"/>
    </row>
    <row r="3782" customFormat="false" ht="13.8" hidden="false" customHeight="false" outlineLevel="0" collapsed="false">
      <c r="A3782" s="27" t="n">
        <v>40803031</v>
      </c>
      <c r="B3782" s="28" t="s">
        <v>3811</v>
      </c>
      <c r="C3782" s="29"/>
      <c r="D3782" s="29"/>
      <c r="E3782" s="27" t="s">
        <v>54</v>
      </c>
      <c r="F3782" s="19" t="n">
        <f aca="false">IF(C3782="",VLOOKUP(E3782,'PORTE E UCO'!$A$5:$D$46,4,0),VLOOKUP(E3782,'PORTE E UCO'!$A$5:$D$46,4,0)*C3782)</f>
        <v>35.31295</v>
      </c>
      <c r="G3782" s="30" t="n">
        <v>1.31</v>
      </c>
      <c r="H3782" s="21" t="n">
        <f aca="false">G3782*$R$2</f>
        <v>25.77245792</v>
      </c>
      <c r="I3782" s="27" t="n">
        <v>0</v>
      </c>
      <c r="J3782" s="22" t="str">
        <f aca="false">IF(I3782&gt;=1,F3782*$J$2,"")</f>
        <v/>
      </c>
      <c r="K3782" s="22" t="str">
        <f aca="false">IF(I3782&gt;=2,F3782*$K$2,"")</f>
        <v/>
      </c>
      <c r="L3782" s="22" t="str">
        <f aca="false">IF(I3782&gt;=3,F3782*$L$2,"")</f>
        <v/>
      </c>
      <c r="M3782" s="22" t="str">
        <f aca="false">IF(I3782&gt;=4,F3782*$M$2,"")</f>
        <v/>
      </c>
      <c r="N3782" s="27" t="n">
        <v>0</v>
      </c>
      <c r="O3782" s="27" t="n">
        <v>2</v>
      </c>
      <c r="P3782" s="31" t="n">
        <v>0.24</v>
      </c>
      <c r="Q3782" s="64" t="n">
        <f aca="false">P3782*($Q$2)</f>
        <v>6.4848</v>
      </c>
      <c r="R3782" s="38"/>
      <c r="S3782" s="25" t="n">
        <f aca="false">SUM(F3782,H3782,J3782,K3782,L3782,M3782)</f>
        <v>61.08540792</v>
      </c>
      <c r="T3782" s="25" t="n">
        <f aca="false">SUM(F3782,H3782,J3782,K3782,L3782,M3782,Q3782)</f>
        <v>67.57020792</v>
      </c>
      <c r="U3782" s="0"/>
      <c r="V3782" s="0"/>
      <c r="W3782" s="0"/>
      <c r="X3782" s="0"/>
      <c r="Y3782" s="0"/>
      <c r="Z3782" s="0"/>
      <c r="AA3782" s="0"/>
      <c r="AB3782" s="0"/>
      <c r="AC3782" s="0"/>
      <c r="AD3782" s="0"/>
      <c r="AE3782" s="0"/>
      <c r="AF3782" s="0"/>
      <c r="AG3782" s="0"/>
      <c r="AH3782" s="0"/>
      <c r="AI3782" s="0"/>
      <c r="AJ3782" s="0"/>
      <c r="AK3782" s="0"/>
      <c r="AL3782" s="0"/>
      <c r="AM3782" s="0"/>
      <c r="AN3782" s="0"/>
      <c r="AO3782" s="0"/>
      <c r="AP3782" s="0"/>
      <c r="AQ3782" s="0"/>
      <c r="AR3782" s="0"/>
      <c r="AS3782" s="0"/>
      <c r="AT3782" s="0"/>
      <c r="AU3782" s="0"/>
      <c r="AV3782" s="0"/>
      <c r="AW3782" s="0"/>
      <c r="AX3782" s="0"/>
      <c r="AY3782" s="0"/>
      <c r="AZ3782" s="0"/>
      <c r="BA3782" s="0"/>
      <c r="BB3782" s="0"/>
      <c r="BC3782" s="0"/>
      <c r="BD3782" s="0"/>
      <c r="BE3782" s="0"/>
      <c r="BF3782" s="0"/>
      <c r="BG3782" s="0"/>
      <c r="BH3782" s="0"/>
      <c r="BI3782" s="0"/>
      <c r="BJ3782" s="0"/>
      <c r="BK3782" s="0"/>
      <c r="BL3782" s="0"/>
      <c r="BM3782" s="0"/>
      <c r="BN3782" s="0"/>
      <c r="BO3782" s="0"/>
      <c r="BP3782" s="0"/>
      <c r="BQ3782" s="0"/>
      <c r="BR3782" s="0"/>
      <c r="BS3782" s="0"/>
      <c r="BT3782" s="0"/>
      <c r="BU3782" s="0"/>
      <c r="BV3782" s="0"/>
      <c r="BW3782" s="0"/>
      <c r="BX3782" s="0"/>
      <c r="BY3782" s="0"/>
      <c r="BZ3782" s="0"/>
      <c r="CA3782" s="0"/>
      <c r="CB3782" s="0"/>
      <c r="CC3782" s="0"/>
      <c r="CD3782" s="0"/>
      <c r="CE3782" s="0"/>
      <c r="CF3782" s="0"/>
      <c r="CG3782" s="0"/>
      <c r="CH3782" s="0"/>
      <c r="CI3782" s="0"/>
      <c r="CJ3782" s="0"/>
      <c r="CK3782" s="0"/>
      <c r="CL3782" s="0"/>
      <c r="CM3782" s="0"/>
      <c r="CN3782" s="0"/>
      <c r="CO3782" s="0"/>
      <c r="CP3782" s="0"/>
      <c r="CQ3782" s="0"/>
      <c r="CR3782" s="0"/>
      <c r="CS3782" s="0"/>
      <c r="CT3782" s="0"/>
      <c r="CU3782" s="0"/>
      <c r="CV3782" s="0"/>
      <c r="CW3782" s="0"/>
      <c r="CX3782" s="0"/>
      <c r="CY3782" s="0"/>
      <c r="CZ3782" s="0"/>
      <c r="DA3782" s="0"/>
      <c r="DB3782" s="0"/>
      <c r="DC3782" s="0"/>
      <c r="DD3782" s="0"/>
      <c r="DE3782" s="0"/>
      <c r="DF3782" s="0"/>
      <c r="DG3782" s="0"/>
      <c r="DH3782" s="0"/>
      <c r="DI3782" s="0"/>
      <c r="DJ3782" s="0"/>
      <c r="DK3782" s="0"/>
      <c r="DL3782" s="0"/>
      <c r="DM3782" s="0"/>
      <c r="DN3782" s="0"/>
      <c r="DO3782" s="0"/>
      <c r="DP3782" s="0"/>
      <c r="DQ3782" s="0"/>
      <c r="DR3782" s="0"/>
      <c r="DS3782" s="0"/>
      <c r="DT3782" s="0"/>
      <c r="DU3782" s="0"/>
      <c r="DV3782" s="0"/>
      <c r="DW3782" s="0"/>
      <c r="DX3782" s="0"/>
      <c r="DY3782" s="0"/>
      <c r="DZ3782" s="0"/>
      <c r="EA3782" s="0"/>
      <c r="EB3782" s="0"/>
      <c r="EC3782" s="0"/>
      <c r="ED3782" s="0"/>
      <c r="EE3782" s="0"/>
      <c r="EF3782" s="0"/>
      <c r="EG3782" s="0"/>
      <c r="EH3782" s="0"/>
      <c r="EI3782" s="0"/>
      <c r="EJ3782" s="0"/>
      <c r="EK3782" s="0"/>
      <c r="EL3782" s="0"/>
      <c r="EM3782" s="0"/>
      <c r="EN3782" s="0"/>
      <c r="EO3782" s="0"/>
      <c r="EP3782" s="0"/>
      <c r="EQ3782" s="0"/>
      <c r="ER3782" s="0"/>
      <c r="ES3782" s="0"/>
      <c r="ET3782" s="0"/>
      <c r="EU3782" s="0"/>
      <c r="EV3782" s="0"/>
      <c r="EW3782" s="0"/>
      <c r="EX3782" s="0"/>
      <c r="EY3782" s="0"/>
      <c r="EZ3782" s="0"/>
      <c r="FA3782" s="0"/>
      <c r="FB3782" s="0"/>
      <c r="FC3782" s="0"/>
      <c r="FD3782" s="0"/>
      <c r="FE3782" s="0"/>
      <c r="FF3782" s="0"/>
      <c r="FG3782" s="0"/>
      <c r="FH3782" s="0"/>
      <c r="FI3782" s="0"/>
      <c r="FJ3782" s="0"/>
      <c r="FK3782" s="0"/>
      <c r="FL3782" s="0"/>
      <c r="FM3782" s="0"/>
      <c r="FN3782" s="0"/>
      <c r="FO3782" s="0"/>
      <c r="FP3782" s="0"/>
      <c r="FQ3782" s="0"/>
      <c r="FR3782" s="0"/>
      <c r="FS3782" s="0"/>
      <c r="FT3782" s="0"/>
      <c r="FU3782" s="0"/>
      <c r="FV3782" s="0"/>
      <c r="FW3782" s="0"/>
      <c r="FX3782" s="0"/>
      <c r="FY3782" s="0"/>
      <c r="FZ3782" s="0"/>
      <c r="GA3782" s="0"/>
      <c r="GB3782" s="0"/>
      <c r="GC3782" s="0"/>
      <c r="GD3782" s="0"/>
      <c r="GE3782" s="0"/>
      <c r="GF3782" s="0"/>
      <c r="GG3782" s="0"/>
      <c r="GH3782" s="0"/>
      <c r="GI3782" s="0"/>
      <c r="GJ3782" s="0"/>
      <c r="GK3782" s="0"/>
      <c r="GL3782" s="0"/>
      <c r="GM3782" s="0"/>
      <c r="GN3782" s="0"/>
      <c r="GO3782" s="0"/>
      <c r="GP3782" s="0"/>
      <c r="GQ3782" s="0"/>
      <c r="GR3782" s="0"/>
      <c r="GS3782" s="0"/>
      <c r="GT3782" s="0"/>
      <c r="GU3782" s="0"/>
      <c r="GV3782" s="0"/>
      <c r="GW3782" s="0"/>
      <c r="GX3782" s="0"/>
      <c r="GY3782" s="0"/>
      <c r="GZ3782" s="0"/>
      <c r="HA3782" s="0"/>
      <c r="HB3782" s="0"/>
      <c r="HC3782" s="0"/>
      <c r="HD3782" s="0"/>
      <c r="HE3782" s="0"/>
      <c r="HF3782" s="0"/>
      <c r="HG3782" s="0"/>
      <c r="HH3782" s="0"/>
      <c r="HI3782" s="0"/>
      <c r="HJ3782" s="0"/>
      <c r="HK3782" s="0"/>
      <c r="HL3782" s="0"/>
      <c r="HM3782" s="0"/>
      <c r="HN3782" s="0"/>
      <c r="HO3782" s="0"/>
      <c r="HP3782" s="0"/>
      <c r="HQ3782" s="0"/>
      <c r="HR3782" s="0"/>
      <c r="HS3782" s="0"/>
      <c r="HT3782" s="0"/>
      <c r="HU3782" s="0"/>
      <c r="HV3782" s="0"/>
      <c r="HW3782" s="0"/>
      <c r="HX3782" s="0"/>
      <c r="HY3782" s="0"/>
      <c r="HZ3782" s="0"/>
      <c r="IA3782" s="0"/>
      <c r="IB3782" s="0"/>
      <c r="IC3782" s="0"/>
      <c r="ID3782" s="0"/>
      <c r="IE3782" s="0"/>
      <c r="IF3782" s="0"/>
      <c r="IG3782" s="0"/>
      <c r="IH3782" s="0"/>
      <c r="II3782" s="0"/>
      <c r="IJ3782" s="0"/>
      <c r="IK3782" s="0"/>
      <c r="IL3782" s="0"/>
      <c r="IM3782" s="0"/>
      <c r="IN3782" s="0"/>
      <c r="IO3782" s="0"/>
      <c r="IP3782" s="0"/>
      <c r="IQ3782" s="0"/>
      <c r="IR3782" s="0"/>
      <c r="IS3782" s="0"/>
      <c r="IT3782" s="0"/>
      <c r="IU3782" s="0"/>
      <c r="IV3782" s="0"/>
      <c r="IW3782" s="0"/>
      <c r="IX3782" s="0"/>
      <c r="IY3782" s="0"/>
      <c r="IZ3782" s="0"/>
      <c r="AMH3782" s="13"/>
    </row>
    <row r="3783" customFormat="false" ht="13.8" hidden="false" customHeight="false" outlineLevel="0" collapsed="false">
      <c r="A3783" s="16" t="n">
        <v>40803090</v>
      </c>
      <c r="B3783" s="17" t="s">
        <v>3812</v>
      </c>
      <c r="C3783" s="18"/>
      <c r="D3783" s="18"/>
      <c r="E3783" s="16" t="s">
        <v>54</v>
      </c>
      <c r="F3783" s="19" t="n">
        <f aca="false">IF(C3783="",VLOOKUP(E3783,'PORTE E UCO'!$A$5:$D$46,4,0),VLOOKUP(E3783,'PORTE E UCO'!$A$5:$D$46,4,0)*C3783)</f>
        <v>35.31295</v>
      </c>
      <c r="G3783" s="20" t="n">
        <v>1.22</v>
      </c>
      <c r="H3783" s="21" t="n">
        <f aca="false">G3783*$R$2</f>
        <v>24.00183104</v>
      </c>
      <c r="I3783" s="16" t="n">
        <v>0</v>
      </c>
      <c r="J3783" s="22" t="str">
        <f aca="false">IF(I3783&gt;=1,F3783*$J$2,"")</f>
        <v/>
      </c>
      <c r="K3783" s="22" t="str">
        <f aca="false">IF(I3783&gt;=2,F3783*$K$2,"")</f>
        <v/>
      </c>
      <c r="L3783" s="22" t="str">
        <f aca="false">IF(I3783&gt;=3,F3783*$L$2,"")</f>
        <v/>
      </c>
      <c r="M3783" s="22" t="str">
        <f aca="false">IF(I3783&gt;=4,F3783*$M$2,"")</f>
        <v/>
      </c>
      <c r="N3783" s="16" t="n">
        <v>0</v>
      </c>
      <c r="O3783" s="16" t="n">
        <v>2</v>
      </c>
      <c r="P3783" s="23" t="n">
        <v>0.0864</v>
      </c>
      <c r="Q3783" s="64" t="n">
        <f aca="false">P3783*($Q$2)</f>
        <v>2.334528</v>
      </c>
      <c r="R3783" s="38"/>
      <c r="S3783" s="25" t="n">
        <f aca="false">SUM(F3783,H3783,J3783,K3783,L3783,M3783)</f>
        <v>59.31478104</v>
      </c>
      <c r="T3783" s="25" t="n">
        <f aca="false">SUM(F3783,H3783,J3783,K3783,L3783,M3783,Q3783)</f>
        <v>61.64930904</v>
      </c>
      <c r="U3783" s="0"/>
      <c r="V3783" s="0"/>
      <c r="W3783" s="0"/>
      <c r="X3783" s="0"/>
      <c r="Y3783" s="0"/>
      <c r="Z3783" s="0"/>
      <c r="AA3783" s="0"/>
      <c r="AB3783" s="0"/>
      <c r="AC3783" s="0"/>
      <c r="AD3783" s="0"/>
      <c r="AE3783" s="0"/>
      <c r="AF3783" s="0"/>
      <c r="AG3783" s="0"/>
      <c r="AH3783" s="0"/>
      <c r="AI3783" s="0"/>
      <c r="AJ3783" s="0"/>
      <c r="AK3783" s="0"/>
      <c r="AL3783" s="0"/>
      <c r="AM3783" s="0"/>
      <c r="AN3783" s="0"/>
      <c r="AO3783" s="0"/>
      <c r="AP3783" s="0"/>
      <c r="AQ3783" s="0"/>
      <c r="AR3783" s="0"/>
      <c r="AS3783" s="0"/>
      <c r="AT3783" s="0"/>
      <c r="AU3783" s="0"/>
      <c r="AV3783" s="0"/>
      <c r="AW3783" s="0"/>
      <c r="AX3783" s="0"/>
      <c r="AY3783" s="0"/>
      <c r="AZ3783" s="0"/>
      <c r="BA3783" s="0"/>
      <c r="BB3783" s="0"/>
      <c r="BC3783" s="0"/>
      <c r="BD3783" s="0"/>
      <c r="BE3783" s="0"/>
      <c r="BF3783" s="0"/>
      <c r="BG3783" s="0"/>
      <c r="BH3783" s="0"/>
      <c r="BI3783" s="0"/>
      <c r="BJ3783" s="0"/>
      <c r="BK3783" s="0"/>
      <c r="BL3783" s="0"/>
      <c r="BM3783" s="0"/>
      <c r="BN3783" s="0"/>
      <c r="BO3783" s="0"/>
      <c r="BP3783" s="0"/>
      <c r="BQ3783" s="0"/>
      <c r="BR3783" s="0"/>
      <c r="BS3783" s="0"/>
      <c r="BT3783" s="0"/>
      <c r="BU3783" s="0"/>
      <c r="BV3783" s="0"/>
      <c r="BW3783" s="0"/>
      <c r="BX3783" s="0"/>
      <c r="BY3783" s="0"/>
      <c r="BZ3783" s="0"/>
      <c r="CA3783" s="0"/>
      <c r="CB3783" s="0"/>
      <c r="CC3783" s="0"/>
      <c r="CD3783" s="0"/>
      <c r="CE3783" s="0"/>
      <c r="CF3783" s="0"/>
      <c r="CG3783" s="0"/>
      <c r="CH3783" s="0"/>
      <c r="CI3783" s="0"/>
      <c r="CJ3783" s="0"/>
      <c r="CK3783" s="0"/>
      <c r="CL3783" s="0"/>
      <c r="CM3783" s="0"/>
      <c r="CN3783" s="0"/>
      <c r="CO3783" s="0"/>
      <c r="CP3783" s="0"/>
      <c r="CQ3783" s="0"/>
      <c r="CR3783" s="0"/>
      <c r="CS3783" s="0"/>
      <c r="CT3783" s="0"/>
      <c r="CU3783" s="0"/>
      <c r="CV3783" s="0"/>
      <c r="CW3783" s="0"/>
      <c r="CX3783" s="0"/>
      <c r="CY3783" s="0"/>
      <c r="CZ3783" s="0"/>
      <c r="DA3783" s="0"/>
      <c r="DB3783" s="0"/>
      <c r="DC3783" s="0"/>
      <c r="DD3783" s="0"/>
      <c r="DE3783" s="0"/>
      <c r="DF3783" s="0"/>
      <c r="DG3783" s="0"/>
      <c r="DH3783" s="0"/>
      <c r="DI3783" s="0"/>
      <c r="DJ3783" s="0"/>
      <c r="DK3783" s="0"/>
      <c r="DL3783" s="0"/>
      <c r="DM3783" s="0"/>
      <c r="DN3783" s="0"/>
      <c r="DO3783" s="0"/>
      <c r="DP3783" s="0"/>
      <c r="DQ3783" s="0"/>
      <c r="DR3783" s="0"/>
      <c r="DS3783" s="0"/>
      <c r="DT3783" s="0"/>
      <c r="DU3783" s="0"/>
      <c r="DV3783" s="0"/>
      <c r="DW3783" s="0"/>
      <c r="DX3783" s="0"/>
      <c r="DY3783" s="0"/>
      <c r="DZ3783" s="0"/>
      <c r="EA3783" s="0"/>
      <c r="EB3783" s="0"/>
      <c r="EC3783" s="0"/>
      <c r="ED3783" s="0"/>
      <c r="EE3783" s="0"/>
      <c r="EF3783" s="0"/>
      <c r="EG3783" s="0"/>
      <c r="EH3783" s="0"/>
      <c r="EI3783" s="0"/>
      <c r="EJ3783" s="0"/>
      <c r="EK3783" s="0"/>
      <c r="EL3783" s="0"/>
      <c r="EM3783" s="0"/>
      <c r="EN3783" s="0"/>
      <c r="EO3783" s="0"/>
      <c r="EP3783" s="0"/>
      <c r="EQ3783" s="0"/>
      <c r="ER3783" s="0"/>
      <c r="ES3783" s="0"/>
      <c r="ET3783" s="0"/>
      <c r="EU3783" s="0"/>
      <c r="EV3783" s="0"/>
      <c r="EW3783" s="0"/>
      <c r="EX3783" s="0"/>
      <c r="EY3783" s="0"/>
      <c r="EZ3783" s="0"/>
      <c r="FA3783" s="0"/>
      <c r="FB3783" s="0"/>
      <c r="FC3783" s="0"/>
      <c r="FD3783" s="0"/>
      <c r="FE3783" s="0"/>
      <c r="FF3783" s="0"/>
      <c r="FG3783" s="0"/>
      <c r="FH3783" s="0"/>
      <c r="FI3783" s="0"/>
      <c r="FJ3783" s="0"/>
      <c r="FK3783" s="0"/>
      <c r="FL3783" s="0"/>
      <c r="FM3783" s="0"/>
      <c r="FN3783" s="0"/>
      <c r="FO3783" s="0"/>
      <c r="FP3783" s="0"/>
      <c r="FQ3783" s="0"/>
      <c r="FR3783" s="0"/>
      <c r="FS3783" s="0"/>
      <c r="FT3783" s="0"/>
      <c r="FU3783" s="0"/>
      <c r="FV3783" s="0"/>
      <c r="FW3783" s="0"/>
      <c r="FX3783" s="0"/>
      <c r="FY3783" s="0"/>
      <c r="FZ3783" s="0"/>
      <c r="GA3783" s="0"/>
      <c r="GB3783" s="0"/>
      <c r="GC3783" s="0"/>
      <c r="GD3783" s="0"/>
      <c r="GE3783" s="0"/>
      <c r="GF3783" s="0"/>
      <c r="GG3783" s="0"/>
      <c r="GH3783" s="0"/>
      <c r="GI3783" s="0"/>
      <c r="GJ3783" s="0"/>
      <c r="GK3783" s="0"/>
      <c r="GL3783" s="0"/>
      <c r="GM3783" s="0"/>
      <c r="GN3783" s="0"/>
      <c r="GO3783" s="0"/>
      <c r="GP3783" s="0"/>
      <c r="GQ3783" s="0"/>
      <c r="GR3783" s="0"/>
      <c r="GS3783" s="0"/>
      <c r="GT3783" s="0"/>
      <c r="GU3783" s="0"/>
      <c r="GV3783" s="0"/>
      <c r="GW3783" s="0"/>
      <c r="GX3783" s="0"/>
      <c r="GY3783" s="0"/>
      <c r="GZ3783" s="0"/>
      <c r="HA3783" s="0"/>
      <c r="HB3783" s="0"/>
      <c r="HC3783" s="0"/>
      <c r="HD3783" s="0"/>
      <c r="HE3783" s="0"/>
      <c r="HF3783" s="0"/>
      <c r="HG3783" s="0"/>
      <c r="HH3783" s="0"/>
      <c r="HI3783" s="0"/>
      <c r="HJ3783" s="0"/>
      <c r="HK3783" s="0"/>
      <c r="HL3783" s="0"/>
      <c r="HM3783" s="0"/>
      <c r="HN3783" s="0"/>
      <c r="HO3783" s="0"/>
      <c r="HP3783" s="0"/>
      <c r="HQ3783" s="0"/>
      <c r="HR3783" s="0"/>
      <c r="HS3783" s="0"/>
      <c r="HT3783" s="0"/>
      <c r="HU3783" s="0"/>
      <c r="HV3783" s="0"/>
      <c r="HW3783" s="0"/>
      <c r="HX3783" s="0"/>
      <c r="HY3783" s="0"/>
      <c r="HZ3783" s="0"/>
      <c r="IA3783" s="0"/>
      <c r="IB3783" s="0"/>
      <c r="IC3783" s="0"/>
      <c r="ID3783" s="0"/>
      <c r="IE3783" s="0"/>
      <c r="IF3783" s="0"/>
      <c r="IG3783" s="0"/>
      <c r="IH3783" s="0"/>
      <c r="II3783" s="0"/>
      <c r="IJ3783" s="0"/>
      <c r="IK3783" s="0"/>
      <c r="IL3783" s="0"/>
      <c r="IM3783" s="0"/>
      <c r="IN3783" s="0"/>
      <c r="IO3783" s="0"/>
      <c r="IP3783" s="0"/>
      <c r="IQ3783" s="0"/>
      <c r="IR3783" s="0"/>
      <c r="IS3783" s="0"/>
      <c r="IT3783" s="0"/>
      <c r="IU3783" s="0"/>
      <c r="IV3783" s="0"/>
      <c r="IW3783" s="0"/>
      <c r="IX3783" s="0"/>
      <c r="IY3783" s="0"/>
      <c r="IZ3783" s="0"/>
      <c r="AMH3783" s="13"/>
    </row>
    <row r="3784" customFormat="false" ht="13.8" hidden="false" customHeight="false" outlineLevel="0" collapsed="false">
      <c r="A3784" s="27" t="n">
        <v>40803015</v>
      </c>
      <c r="B3784" s="28" t="s">
        <v>3813</v>
      </c>
      <c r="C3784" s="29"/>
      <c r="D3784" s="29"/>
      <c r="E3784" s="27" t="s">
        <v>54</v>
      </c>
      <c r="F3784" s="19" t="n">
        <f aca="false">IF(C3784="",VLOOKUP(E3784,'PORTE E UCO'!$A$5:$D$46,4,0),VLOOKUP(E3784,'PORTE E UCO'!$A$5:$D$46,4,0)*C3784)</f>
        <v>35.31295</v>
      </c>
      <c r="G3784" s="30" t="n">
        <v>1.31</v>
      </c>
      <c r="H3784" s="21" t="n">
        <f aca="false">G3784*$R$2</f>
        <v>25.77245792</v>
      </c>
      <c r="I3784" s="27" t="n">
        <v>0</v>
      </c>
      <c r="J3784" s="22" t="str">
        <f aca="false">IF(I3784&gt;=1,F3784*$J$2,"")</f>
        <v/>
      </c>
      <c r="K3784" s="22" t="str">
        <f aca="false">IF(I3784&gt;=2,F3784*$K$2,"")</f>
        <v/>
      </c>
      <c r="L3784" s="22" t="str">
        <f aca="false">IF(I3784&gt;=3,F3784*$L$2,"")</f>
        <v/>
      </c>
      <c r="M3784" s="22" t="str">
        <f aca="false">IF(I3784&gt;=4,F3784*$M$2,"")</f>
        <v/>
      </c>
      <c r="N3784" s="27" t="n">
        <v>0</v>
      </c>
      <c r="O3784" s="27" t="n">
        <v>2</v>
      </c>
      <c r="P3784" s="31" t="n">
        <v>0.216</v>
      </c>
      <c r="Q3784" s="64" t="n">
        <f aca="false">P3784*($Q$2)</f>
        <v>5.83632</v>
      </c>
      <c r="R3784" s="38"/>
      <c r="S3784" s="25" t="n">
        <f aca="false">SUM(F3784,H3784,J3784,K3784,L3784,M3784)</f>
        <v>61.08540792</v>
      </c>
      <c r="T3784" s="25" t="n">
        <f aca="false">SUM(F3784,H3784,J3784,K3784,L3784,M3784,Q3784)</f>
        <v>66.92172792</v>
      </c>
      <c r="U3784" s="0"/>
      <c r="V3784" s="0"/>
      <c r="W3784" s="0"/>
      <c r="X3784" s="0"/>
      <c r="Y3784" s="0"/>
      <c r="Z3784" s="0"/>
      <c r="AA3784" s="0"/>
      <c r="AB3784" s="0"/>
      <c r="AC3784" s="0"/>
      <c r="AD3784" s="0"/>
      <c r="AE3784" s="0"/>
      <c r="AF3784" s="0"/>
      <c r="AG3784" s="0"/>
      <c r="AH3784" s="0"/>
      <c r="AI3784" s="0"/>
      <c r="AJ3784" s="0"/>
      <c r="AK3784" s="0"/>
      <c r="AL3784" s="0"/>
      <c r="AM3784" s="0"/>
      <c r="AN3784" s="0"/>
      <c r="AO3784" s="0"/>
      <c r="AP3784" s="0"/>
      <c r="AQ3784" s="0"/>
      <c r="AR3784" s="0"/>
      <c r="AS3784" s="0"/>
      <c r="AT3784" s="0"/>
      <c r="AU3784" s="0"/>
      <c r="AV3784" s="0"/>
      <c r="AW3784" s="0"/>
      <c r="AX3784" s="0"/>
      <c r="AY3784" s="0"/>
      <c r="AZ3784" s="0"/>
      <c r="BA3784" s="0"/>
      <c r="BB3784" s="0"/>
      <c r="BC3784" s="0"/>
      <c r="BD3784" s="0"/>
      <c r="BE3784" s="0"/>
      <c r="BF3784" s="0"/>
      <c r="BG3784" s="0"/>
      <c r="BH3784" s="0"/>
      <c r="BI3784" s="0"/>
      <c r="BJ3784" s="0"/>
      <c r="BK3784" s="0"/>
      <c r="BL3784" s="0"/>
      <c r="BM3784" s="0"/>
      <c r="BN3784" s="0"/>
      <c r="BO3784" s="0"/>
      <c r="BP3784" s="0"/>
      <c r="BQ3784" s="0"/>
      <c r="BR3784" s="0"/>
      <c r="BS3784" s="0"/>
      <c r="BT3784" s="0"/>
      <c r="BU3784" s="0"/>
      <c r="BV3784" s="0"/>
      <c r="BW3784" s="0"/>
      <c r="BX3784" s="0"/>
      <c r="BY3784" s="0"/>
      <c r="BZ3784" s="0"/>
      <c r="CA3784" s="0"/>
      <c r="CB3784" s="0"/>
      <c r="CC3784" s="0"/>
      <c r="CD3784" s="0"/>
      <c r="CE3784" s="0"/>
      <c r="CF3784" s="0"/>
      <c r="CG3784" s="0"/>
      <c r="CH3784" s="0"/>
      <c r="CI3784" s="0"/>
      <c r="CJ3784" s="0"/>
      <c r="CK3784" s="0"/>
      <c r="CL3784" s="0"/>
      <c r="CM3784" s="0"/>
      <c r="CN3784" s="0"/>
      <c r="CO3784" s="0"/>
      <c r="CP3784" s="0"/>
      <c r="CQ3784" s="0"/>
      <c r="CR3784" s="0"/>
      <c r="CS3784" s="0"/>
      <c r="CT3784" s="0"/>
      <c r="CU3784" s="0"/>
      <c r="CV3784" s="0"/>
      <c r="CW3784" s="0"/>
      <c r="CX3784" s="0"/>
      <c r="CY3784" s="0"/>
      <c r="CZ3784" s="0"/>
      <c r="DA3784" s="0"/>
      <c r="DB3784" s="0"/>
      <c r="DC3784" s="0"/>
      <c r="DD3784" s="0"/>
      <c r="DE3784" s="0"/>
      <c r="DF3784" s="0"/>
      <c r="DG3784" s="0"/>
      <c r="DH3784" s="0"/>
      <c r="DI3784" s="0"/>
      <c r="DJ3784" s="0"/>
      <c r="DK3784" s="0"/>
      <c r="DL3784" s="0"/>
      <c r="DM3784" s="0"/>
      <c r="DN3784" s="0"/>
      <c r="DO3784" s="0"/>
      <c r="DP3784" s="0"/>
      <c r="DQ3784" s="0"/>
      <c r="DR3784" s="0"/>
      <c r="DS3784" s="0"/>
      <c r="DT3784" s="0"/>
      <c r="DU3784" s="0"/>
      <c r="DV3784" s="0"/>
      <c r="DW3784" s="0"/>
      <c r="DX3784" s="0"/>
      <c r="DY3784" s="0"/>
      <c r="DZ3784" s="0"/>
      <c r="EA3784" s="0"/>
      <c r="EB3784" s="0"/>
      <c r="EC3784" s="0"/>
      <c r="ED3784" s="0"/>
      <c r="EE3784" s="0"/>
      <c r="EF3784" s="0"/>
      <c r="EG3784" s="0"/>
      <c r="EH3784" s="0"/>
      <c r="EI3784" s="0"/>
      <c r="EJ3784" s="0"/>
      <c r="EK3784" s="0"/>
      <c r="EL3784" s="0"/>
      <c r="EM3784" s="0"/>
      <c r="EN3784" s="0"/>
      <c r="EO3784" s="0"/>
      <c r="EP3784" s="0"/>
      <c r="EQ3784" s="0"/>
      <c r="ER3784" s="0"/>
      <c r="ES3784" s="0"/>
      <c r="ET3784" s="0"/>
      <c r="EU3784" s="0"/>
      <c r="EV3784" s="0"/>
      <c r="EW3784" s="0"/>
      <c r="EX3784" s="0"/>
      <c r="EY3784" s="0"/>
      <c r="EZ3784" s="0"/>
      <c r="FA3784" s="0"/>
      <c r="FB3784" s="0"/>
      <c r="FC3784" s="0"/>
      <c r="FD3784" s="0"/>
      <c r="FE3784" s="0"/>
      <c r="FF3784" s="0"/>
      <c r="FG3784" s="0"/>
      <c r="FH3784" s="0"/>
      <c r="FI3784" s="0"/>
      <c r="FJ3784" s="0"/>
      <c r="FK3784" s="0"/>
      <c r="FL3784" s="0"/>
      <c r="FM3784" s="0"/>
      <c r="FN3784" s="0"/>
      <c r="FO3784" s="0"/>
      <c r="FP3784" s="0"/>
      <c r="FQ3784" s="0"/>
      <c r="FR3784" s="0"/>
      <c r="FS3784" s="0"/>
      <c r="FT3784" s="0"/>
      <c r="FU3784" s="0"/>
      <c r="FV3784" s="0"/>
      <c r="FW3784" s="0"/>
      <c r="FX3784" s="0"/>
      <c r="FY3784" s="0"/>
      <c r="FZ3784" s="0"/>
      <c r="GA3784" s="0"/>
      <c r="GB3784" s="0"/>
      <c r="GC3784" s="0"/>
      <c r="GD3784" s="0"/>
      <c r="GE3784" s="0"/>
      <c r="GF3784" s="0"/>
      <c r="GG3784" s="0"/>
      <c r="GH3784" s="0"/>
      <c r="GI3784" s="0"/>
      <c r="GJ3784" s="0"/>
      <c r="GK3784" s="0"/>
      <c r="GL3784" s="0"/>
      <c r="GM3784" s="0"/>
      <c r="GN3784" s="0"/>
      <c r="GO3784" s="0"/>
      <c r="GP3784" s="0"/>
      <c r="GQ3784" s="0"/>
      <c r="GR3784" s="0"/>
      <c r="GS3784" s="0"/>
      <c r="GT3784" s="0"/>
      <c r="GU3784" s="0"/>
      <c r="GV3784" s="0"/>
      <c r="GW3784" s="0"/>
      <c r="GX3784" s="0"/>
      <c r="GY3784" s="0"/>
      <c r="GZ3784" s="0"/>
      <c r="HA3784" s="0"/>
      <c r="HB3784" s="0"/>
      <c r="HC3784" s="0"/>
      <c r="HD3784" s="0"/>
      <c r="HE3784" s="0"/>
      <c r="HF3784" s="0"/>
      <c r="HG3784" s="0"/>
      <c r="HH3784" s="0"/>
      <c r="HI3784" s="0"/>
      <c r="HJ3784" s="0"/>
      <c r="HK3784" s="0"/>
      <c r="HL3784" s="0"/>
      <c r="HM3784" s="0"/>
      <c r="HN3784" s="0"/>
      <c r="HO3784" s="0"/>
      <c r="HP3784" s="0"/>
      <c r="HQ3784" s="0"/>
      <c r="HR3784" s="0"/>
      <c r="HS3784" s="0"/>
      <c r="HT3784" s="0"/>
      <c r="HU3784" s="0"/>
      <c r="HV3784" s="0"/>
      <c r="HW3784" s="0"/>
      <c r="HX3784" s="0"/>
      <c r="HY3784" s="0"/>
      <c r="HZ3784" s="0"/>
      <c r="IA3784" s="0"/>
      <c r="IB3784" s="0"/>
      <c r="IC3784" s="0"/>
      <c r="ID3784" s="0"/>
      <c r="IE3784" s="0"/>
      <c r="IF3784" s="0"/>
      <c r="IG3784" s="0"/>
      <c r="IH3784" s="0"/>
      <c r="II3784" s="0"/>
      <c r="IJ3784" s="0"/>
      <c r="IK3784" s="0"/>
      <c r="IL3784" s="0"/>
      <c r="IM3784" s="0"/>
      <c r="IN3784" s="0"/>
      <c r="IO3784" s="0"/>
      <c r="IP3784" s="0"/>
      <c r="IQ3784" s="0"/>
      <c r="IR3784" s="0"/>
      <c r="IS3784" s="0"/>
      <c r="IT3784" s="0"/>
      <c r="IU3784" s="0"/>
      <c r="IV3784" s="0"/>
      <c r="IW3784" s="0"/>
      <c r="IX3784" s="0"/>
      <c r="IY3784" s="0"/>
      <c r="IZ3784" s="0"/>
      <c r="AMH3784" s="13"/>
    </row>
    <row r="3785" customFormat="false" ht="13.8" hidden="false" customHeight="false" outlineLevel="0" collapsed="false">
      <c r="A3785" s="16" t="n">
        <v>40803147</v>
      </c>
      <c r="B3785" s="17" t="s">
        <v>3814</v>
      </c>
      <c r="C3785" s="18"/>
      <c r="D3785" s="18"/>
      <c r="E3785" s="16" t="s">
        <v>50</v>
      </c>
      <c r="F3785" s="19" t="n">
        <f aca="false">IF(C3785="",VLOOKUP(E3785,'PORTE E UCO'!$A$5:$D$46,4,0),VLOOKUP(E3785,'PORTE E UCO'!$A$5:$D$46,4,0)*C3785)</f>
        <v>17.661556</v>
      </c>
      <c r="G3785" s="20" t="n">
        <v>0.24</v>
      </c>
      <c r="H3785" s="21" t="n">
        <f aca="false">G3785*$R$2</f>
        <v>4.72167168</v>
      </c>
      <c r="I3785" s="16" t="n">
        <v>0</v>
      </c>
      <c r="J3785" s="22" t="str">
        <f aca="false">IF(I3785&gt;=1,F3785*$J$2,"")</f>
        <v/>
      </c>
      <c r="K3785" s="22" t="str">
        <f aca="false">IF(I3785&gt;=2,F3785*$K$2,"")</f>
        <v/>
      </c>
      <c r="L3785" s="22" t="str">
        <f aca="false">IF(I3785&gt;=3,F3785*$L$2,"")</f>
        <v/>
      </c>
      <c r="M3785" s="22" t="str">
        <f aca="false">IF(I3785&gt;=4,F3785*$M$2,"")</f>
        <v/>
      </c>
      <c r="N3785" s="16" t="n">
        <v>0</v>
      </c>
      <c r="O3785" s="16" t="n">
        <v>1</v>
      </c>
      <c r="P3785" s="23" t="n">
        <v>0.072</v>
      </c>
      <c r="Q3785" s="64" t="n">
        <f aca="false">P3785*($Q$2)</f>
        <v>1.94544</v>
      </c>
      <c r="R3785" s="38"/>
      <c r="S3785" s="25" t="n">
        <f aca="false">SUM(F3785,H3785,J3785,K3785,L3785,M3785)</f>
        <v>22.38322768</v>
      </c>
      <c r="T3785" s="25" t="n">
        <f aca="false">SUM(F3785,H3785,J3785,K3785,L3785,M3785,Q3785)</f>
        <v>24.32866768</v>
      </c>
      <c r="U3785" s="0"/>
      <c r="V3785" s="0"/>
      <c r="W3785" s="0"/>
      <c r="X3785" s="0"/>
      <c r="Y3785" s="0"/>
      <c r="Z3785" s="0"/>
      <c r="AA3785" s="0"/>
      <c r="AB3785" s="0"/>
      <c r="AC3785" s="0"/>
      <c r="AD3785" s="0"/>
      <c r="AE3785" s="0"/>
      <c r="AF3785" s="0"/>
      <c r="AG3785" s="0"/>
      <c r="AH3785" s="0"/>
      <c r="AI3785" s="0"/>
      <c r="AJ3785" s="0"/>
      <c r="AK3785" s="0"/>
      <c r="AL3785" s="0"/>
      <c r="AM3785" s="0"/>
      <c r="AN3785" s="0"/>
      <c r="AO3785" s="0"/>
      <c r="AP3785" s="0"/>
      <c r="AQ3785" s="0"/>
      <c r="AR3785" s="0"/>
      <c r="AS3785" s="0"/>
      <c r="AT3785" s="0"/>
      <c r="AU3785" s="0"/>
      <c r="AV3785" s="0"/>
      <c r="AW3785" s="0"/>
      <c r="AX3785" s="0"/>
      <c r="AY3785" s="0"/>
      <c r="AZ3785" s="0"/>
      <c r="BA3785" s="0"/>
      <c r="BB3785" s="0"/>
      <c r="BC3785" s="0"/>
      <c r="BD3785" s="0"/>
      <c r="BE3785" s="0"/>
      <c r="BF3785" s="0"/>
      <c r="BG3785" s="0"/>
      <c r="BH3785" s="0"/>
      <c r="BI3785" s="0"/>
      <c r="BJ3785" s="0"/>
      <c r="BK3785" s="0"/>
      <c r="BL3785" s="0"/>
      <c r="BM3785" s="0"/>
      <c r="BN3785" s="0"/>
      <c r="BO3785" s="0"/>
      <c r="BP3785" s="0"/>
      <c r="BQ3785" s="0"/>
      <c r="BR3785" s="0"/>
      <c r="BS3785" s="0"/>
      <c r="BT3785" s="0"/>
      <c r="BU3785" s="0"/>
      <c r="BV3785" s="0"/>
      <c r="BW3785" s="0"/>
      <c r="BX3785" s="0"/>
      <c r="BY3785" s="0"/>
      <c r="BZ3785" s="0"/>
      <c r="CA3785" s="0"/>
      <c r="CB3785" s="0"/>
      <c r="CC3785" s="0"/>
      <c r="CD3785" s="0"/>
      <c r="CE3785" s="0"/>
      <c r="CF3785" s="0"/>
      <c r="CG3785" s="0"/>
      <c r="CH3785" s="0"/>
      <c r="CI3785" s="0"/>
      <c r="CJ3785" s="0"/>
      <c r="CK3785" s="0"/>
      <c r="CL3785" s="0"/>
      <c r="CM3785" s="0"/>
      <c r="CN3785" s="0"/>
      <c r="CO3785" s="0"/>
      <c r="CP3785" s="0"/>
      <c r="CQ3785" s="0"/>
      <c r="CR3785" s="0"/>
      <c r="CS3785" s="0"/>
      <c r="CT3785" s="0"/>
      <c r="CU3785" s="0"/>
      <c r="CV3785" s="0"/>
      <c r="CW3785" s="0"/>
      <c r="CX3785" s="0"/>
      <c r="CY3785" s="0"/>
      <c r="CZ3785" s="0"/>
      <c r="DA3785" s="0"/>
      <c r="DB3785" s="0"/>
      <c r="DC3785" s="0"/>
      <c r="DD3785" s="0"/>
      <c r="DE3785" s="0"/>
      <c r="DF3785" s="0"/>
      <c r="DG3785" s="0"/>
      <c r="DH3785" s="0"/>
      <c r="DI3785" s="0"/>
      <c r="DJ3785" s="0"/>
      <c r="DK3785" s="0"/>
      <c r="DL3785" s="0"/>
      <c r="DM3785" s="0"/>
      <c r="DN3785" s="0"/>
      <c r="DO3785" s="0"/>
      <c r="DP3785" s="0"/>
      <c r="DQ3785" s="0"/>
      <c r="DR3785" s="0"/>
      <c r="DS3785" s="0"/>
      <c r="DT3785" s="0"/>
      <c r="DU3785" s="0"/>
      <c r="DV3785" s="0"/>
      <c r="DW3785" s="0"/>
      <c r="DX3785" s="0"/>
      <c r="DY3785" s="0"/>
      <c r="DZ3785" s="0"/>
      <c r="EA3785" s="0"/>
      <c r="EB3785" s="0"/>
      <c r="EC3785" s="0"/>
      <c r="ED3785" s="0"/>
      <c r="EE3785" s="0"/>
      <c r="EF3785" s="0"/>
      <c r="EG3785" s="0"/>
      <c r="EH3785" s="0"/>
      <c r="EI3785" s="0"/>
      <c r="EJ3785" s="0"/>
      <c r="EK3785" s="0"/>
      <c r="EL3785" s="0"/>
      <c r="EM3785" s="0"/>
      <c r="EN3785" s="0"/>
      <c r="EO3785" s="0"/>
      <c r="EP3785" s="0"/>
      <c r="EQ3785" s="0"/>
      <c r="ER3785" s="0"/>
      <c r="ES3785" s="0"/>
      <c r="ET3785" s="0"/>
      <c r="EU3785" s="0"/>
      <c r="EV3785" s="0"/>
      <c r="EW3785" s="0"/>
      <c r="EX3785" s="0"/>
      <c r="EY3785" s="0"/>
      <c r="EZ3785" s="0"/>
      <c r="FA3785" s="0"/>
      <c r="FB3785" s="0"/>
      <c r="FC3785" s="0"/>
      <c r="FD3785" s="0"/>
      <c r="FE3785" s="0"/>
      <c r="FF3785" s="0"/>
      <c r="FG3785" s="0"/>
      <c r="FH3785" s="0"/>
      <c r="FI3785" s="0"/>
      <c r="FJ3785" s="0"/>
      <c r="FK3785" s="0"/>
      <c r="FL3785" s="0"/>
      <c r="FM3785" s="0"/>
      <c r="FN3785" s="0"/>
      <c r="FO3785" s="0"/>
      <c r="FP3785" s="0"/>
      <c r="FQ3785" s="0"/>
      <c r="FR3785" s="0"/>
      <c r="FS3785" s="0"/>
      <c r="FT3785" s="0"/>
      <c r="FU3785" s="0"/>
      <c r="FV3785" s="0"/>
      <c r="FW3785" s="0"/>
      <c r="FX3785" s="0"/>
      <c r="FY3785" s="0"/>
      <c r="FZ3785" s="0"/>
      <c r="GA3785" s="0"/>
      <c r="GB3785" s="0"/>
      <c r="GC3785" s="0"/>
      <c r="GD3785" s="0"/>
      <c r="GE3785" s="0"/>
      <c r="GF3785" s="0"/>
      <c r="GG3785" s="0"/>
      <c r="GH3785" s="0"/>
      <c r="GI3785" s="0"/>
      <c r="GJ3785" s="0"/>
      <c r="GK3785" s="0"/>
      <c r="GL3785" s="0"/>
      <c r="GM3785" s="0"/>
      <c r="GN3785" s="0"/>
      <c r="GO3785" s="0"/>
      <c r="GP3785" s="0"/>
      <c r="GQ3785" s="0"/>
      <c r="GR3785" s="0"/>
      <c r="GS3785" s="0"/>
      <c r="GT3785" s="0"/>
      <c r="GU3785" s="0"/>
      <c r="GV3785" s="0"/>
      <c r="GW3785" s="0"/>
      <c r="GX3785" s="0"/>
      <c r="GY3785" s="0"/>
      <c r="GZ3785" s="0"/>
      <c r="HA3785" s="0"/>
      <c r="HB3785" s="0"/>
      <c r="HC3785" s="0"/>
      <c r="HD3785" s="0"/>
      <c r="HE3785" s="0"/>
      <c r="HF3785" s="0"/>
      <c r="HG3785" s="0"/>
      <c r="HH3785" s="0"/>
      <c r="HI3785" s="0"/>
      <c r="HJ3785" s="0"/>
      <c r="HK3785" s="0"/>
      <c r="HL3785" s="0"/>
      <c r="HM3785" s="0"/>
      <c r="HN3785" s="0"/>
      <c r="HO3785" s="0"/>
      <c r="HP3785" s="0"/>
      <c r="HQ3785" s="0"/>
      <c r="HR3785" s="0"/>
      <c r="HS3785" s="0"/>
      <c r="HT3785" s="0"/>
      <c r="HU3785" s="0"/>
      <c r="HV3785" s="0"/>
      <c r="HW3785" s="0"/>
      <c r="HX3785" s="0"/>
      <c r="HY3785" s="0"/>
      <c r="HZ3785" s="0"/>
      <c r="IA3785" s="0"/>
      <c r="IB3785" s="0"/>
      <c r="IC3785" s="0"/>
      <c r="ID3785" s="0"/>
      <c r="IE3785" s="0"/>
      <c r="IF3785" s="0"/>
      <c r="IG3785" s="0"/>
      <c r="IH3785" s="0"/>
      <c r="II3785" s="0"/>
      <c r="IJ3785" s="0"/>
      <c r="IK3785" s="0"/>
      <c r="IL3785" s="0"/>
      <c r="IM3785" s="0"/>
      <c r="IN3785" s="0"/>
      <c r="IO3785" s="0"/>
      <c r="IP3785" s="0"/>
      <c r="IQ3785" s="0"/>
      <c r="IR3785" s="0"/>
      <c r="IS3785" s="0"/>
      <c r="IT3785" s="0"/>
      <c r="IU3785" s="0"/>
      <c r="IV3785" s="0"/>
      <c r="IW3785" s="0"/>
      <c r="IX3785" s="0"/>
      <c r="IY3785" s="0"/>
      <c r="IZ3785" s="0"/>
      <c r="AMH3785" s="13"/>
    </row>
    <row r="3786" customFormat="false" ht="13.8" hidden="false" customHeight="false" outlineLevel="0" collapsed="false">
      <c r="A3786" s="27" t="n">
        <v>40803120</v>
      </c>
      <c r="B3786" s="28" t="s">
        <v>3815</v>
      </c>
      <c r="C3786" s="29"/>
      <c r="D3786" s="29"/>
      <c r="E3786" s="27" t="s">
        <v>54</v>
      </c>
      <c r="F3786" s="19" t="n">
        <f aca="false">IF(C3786="",VLOOKUP(E3786,'PORTE E UCO'!$A$5:$D$46,4,0),VLOOKUP(E3786,'PORTE E UCO'!$A$5:$D$46,4,0)*C3786)</f>
        <v>35.31295</v>
      </c>
      <c r="G3786" s="30" t="n">
        <v>1.22</v>
      </c>
      <c r="H3786" s="21" t="n">
        <f aca="false">G3786*$R$2</f>
        <v>24.00183104</v>
      </c>
      <c r="I3786" s="27" t="n">
        <v>0</v>
      </c>
      <c r="J3786" s="22" t="str">
        <f aca="false">IF(I3786&gt;=1,F3786*$J$2,"")</f>
        <v/>
      </c>
      <c r="K3786" s="22" t="str">
        <f aca="false">IF(I3786&gt;=2,F3786*$K$2,"")</f>
        <v/>
      </c>
      <c r="L3786" s="22" t="str">
        <f aca="false">IF(I3786&gt;=3,F3786*$L$2,"")</f>
        <v/>
      </c>
      <c r="M3786" s="22" t="str">
        <f aca="false">IF(I3786&gt;=4,F3786*$M$2,"")</f>
        <v/>
      </c>
      <c r="N3786" s="27" t="n">
        <v>0</v>
      </c>
      <c r="O3786" s="27" t="n">
        <v>2</v>
      </c>
      <c r="P3786" s="31" t="n">
        <v>0.0864</v>
      </c>
      <c r="Q3786" s="64" t="n">
        <f aca="false">P3786*($Q$2)</f>
        <v>2.334528</v>
      </c>
      <c r="R3786" s="38"/>
      <c r="S3786" s="25" t="n">
        <f aca="false">SUM(F3786,H3786,J3786,K3786,L3786,M3786)</f>
        <v>59.31478104</v>
      </c>
      <c r="T3786" s="25" t="n">
        <f aca="false">SUM(F3786,H3786,J3786,K3786,L3786,M3786,Q3786)</f>
        <v>61.64930904</v>
      </c>
      <c r="U3786" s="0"/>
      <c r="V3786" s="0"/>
      <c r="W3786" s="0"/>
      <c r="X3786" s="0"/>
      <c r="Y3786" s="0"/>
      <c r="Z3786" s="0"/>
      <c r="AA3786" s="0"/>
      <c r="AB3786" s="0"/>
      <c r="AC3786" s="0"/>
      <c r="AD3786" s="0"/>
      <c r="AE3786" s="0"/>
      <c r="AF3786" s="0"/>
      <c r="AG3786" s="0"/>
      <c r="AH3786" s="0"/>
      <c r="AI3786" s="0"/>
      <c r="AJ3786" s="0"/>
      <c r="AK3786" s="0"/>
      <c r="AL3786" s="0"/>
      <c r="AM3786" s="0"/>
      <c r="AN3786" s="0"/>
      <c r="AO3786" s="0"/>
      <c r="AP3786" s="0"/>
      <c r="AQ3786" s="0"/>
      <c r="AR3786" s="0"/>
      <c r="AS3786" s="0"/>
      <c r="AT3786" s="0"/>
      <c r="AU3786" s="0"/>
      <c r="AV3786" s="0"/>
      <c r="AW3786" s="0"/>
      <c r="AX3786" s="0"/>
      <c r="AY3786" s="0"/>
      <c r="AZ3786" s="0"/>
      <c r="BA3786" s="0"/>
      <c r="BB3786" s="0"/>
      <c r="BC3786" s="0"/>
      <c r="BD3786" s="0"/>
      <c r="BE3786" s="0"/>
      <c r="BF3786" s="0"/>
      <c r="BG3786" s="0"/>
      <c r="BH3786" s="0"/>
      <c r="BI3786" s="0"/>
      <c r="BJ3786" s="0"/>
      <c r="BK3786" s="0"/>
      <c r="BL3786" s="0"/>
      <c r="BM3786" s="0"/>
      <c r="BN3786" s="0"/>
      <c r="BO3786" s="0"/>
      <c r="BP3786" s="0"/>
      <c r="BQ3786" s="0"/>
      <c r="BR3786" s="0"/>
      <c r="BS3786" s="0"/>
      <c r="BT3786" s="0"/>
      <c r="BU3786" s="0"/>
      <c r="BV3786" s="0"/>
      <c r="BW3786" s="0"/>
      <c r="BX3786" s="0"/>
      <c r="BY3786" s="0"/>
      <c r="BZ3786" s="0"/>
      <c r="CA3786" s="0"/>
      <c r="CB3786" s="0"/>
      <c r="CC3786" s="0"/>
      <c r="CD3786" s="0"/>
      <c r="CE3786" s="0"/>
      <c r="CF3786" s="0"/>
      <c r="CG3786" s="0"/>
      <c r="CH3786" s="0"/>
      <c r="CI3786" s="0"/>
      <c r="CJ3786" s="0"/>
      <c r="CK3786" s="0"/>
      <c r="CL3786" s="0"/>
      <c r="CM3786" s="0"/>
      <c r="CN3786" s="0"/>
      <c r="CO3786" s="0"/>
      <c r="CP3786" s="0"/>
      <c r="CQ3786" s="0"/>
      <c r="CR3786" s="0"/>
      <c r="CS3786" s="0"/>
      <c r="CT3786" s="0"/>
      <c r="CU3786" s="0"/>
      <c r="CV3786" s="0"/>
      <c r="CW3786" s="0"/>
      <c r="CX3786" s="0"/>
      <c r="CY3786" s="0"/>
      <c r="CZ3786" s="0"/>
      <c r="DA3786" s="0"/>
      <c r="DB3786" s="0"/>
      <c r="DC3786" s="0"/>
      <c r="DD3786" s="0"/>
      <c r="DE3786" s="0"/>
      <c r="DF3786" s="0"/>
      <c r="DG3786" s="0"/>
      <c r="DH3786" s="0"/>
      <c r="DI3786" s="0"/>
      <c r="DJ3786" s="0"/>
      <c r="DK3786" s="0"/>
      <c r="DL3786" s="0"/>
      <c r="DM3786" s="0"/>
      <c r="DN3786" s="0"/>
      <c r="DO3786" s="0"/>
      <c r="DP3786" s="0"/>
      <c r="DQ3786" s="0"/>
      <c r="DR3786" s="0"/>
      <c r="DS3786" s="0"/>
      <c r="DT3786" s="0"/>
      <c r="DU3786" s="0"/>
      <c r="DV3786" s="0"/>
      <c r="DW3786" s="0"/>
      <c r="DX3786" s="0"/>
      <c r="DY3786" s="0"/>
      <c r="DZ3786" s="0"/>
      <c r="EA3786" s="0"/>
      <c r="EB3786" s="0"/>
      <c r="EC3786" s="0"/>
      <c r="ED3786" s="0"/>
      <c r="EE3786" s="0"/>
      <c r="EF3786" s="0"/>
      <c r="EG3786" s="0"/>
      <c r="EH3786" s="0"/>
      <c r="EI3786" s="0"/>
      <c r="EJ3786" s="0"/>
      <c r="EK3786" s="0"/>
      <c r="EL3786" s="0"/>
      <c r="EM3786" s="0"/>
      <c r="EN3786" s="0"/>
      <c r="EO3786" s="0"/>
      <c r="EP3786" s="0"/>
      <c r="EQ3786" s="0"/>
      <c r="ER3786" s="0"/>
      <c r="ES3786" s="0"/>
      <c r="ET3786" s="0"/>
      <c r="EU3786" s="0"/>
      <c r="EV3786" s="0"/>
      <c r="EW3786" s="0"/>
      <c r="EX3786" s="0"/>
      <c r="EY3786" s="0"/>
      <c r="EZ3786" s="0"/>
      <c r="FA3786" s="0"/>
      <c r="FB3786" s="0"/>
      <c r="FC3786" s="0"/>
      <c r="FD3786" s="0"/>
      <c r="FE3786" s="0"/>
      <c r="FF3786" s="0"/>
      <c r="FG3786" s="0"/>
      <c r="FH3786" s="0"/>
      <c r="FI3786" s="0"/>
      <c r="FJ3786" s="0"/>
      <c r="FK3786" s="0"/>
      <c r="FL3786" s="0"/>
      <c r="FM3786" s="0"/>
      <c r="FN3786" s="0"/>
      <c r="FO3786" s="0"/>
      <c r="FP3786" s="0"/>
      <c r="FQ3786" s="0"/>
      <c r="FR3786" s="0"/>
      <c r="FS3786" s="0"/>
      <c r="FT3786" s="0"/>
      <c r="FU3786" s="0"/>
      <c r="FV3786" s="0"/>
      <c r="FW3786" s="0"/>
      <c r="FX3786" s="0"/>
      <c r="FY3786" s="0"/>
      <c r="FZ3786" s="0"/>
      <c r="GA3786" s="0"/>
      <c r="GB3786" s="0"/>
      <c r="GC3786" s="0"/>
      <c r="GD3786" s="0"/>
      <c r="GE3786" s="0"/>
      <c r="GF3786" s="0"/>
      <c r="GG3786" s="0"/>
      <c r="GH3786" s="0"/>
      <c r="GI3786" s="0"/>
      <c r="GJ3786" s="0"/>
      <c r="GK3786" s="0"/>
      <c r="GL3786" s="0"/>
      <c r="GM3786" s="0"/>
      <c r="GN3786" s="0"/>
      <c r="GO3786" s="0"/>
      <c r="GP3786" s="0"/>
      <c r="GQ3786" s="0"/>
      <c r="GR3786" s="0"/>
      <c r="GS3786" s="0"/>
      <c r="GT3786" s="0"/>
      <c r="GU3786" s="0"/>
      <c r="GV3786" s="0"/>
      <c r="GW3786" s="0"/>
      <c r="GX3786" s="0"/>
      <c r="GY3786" s="0"/>
      <c r="GZ3786" s="0"/>
      <c r="HA3786" s="0"/>
      <c r="HB3786" s="0"/>
      <c r="HC3786" s="0"/>
      <c r="HD3786" s="0"/>
      <c r="HE3786" s="0"/>
      <c r="HF3786" s="0"/>
      <c r="HG3786" s="0"/>
      <c r="HH3786" s="0"/>
      <c r="HI3786" s="0"/>
      <c r="HJ3786" s="0"/>
      <c r="HK3786" s="0"/>
      <c r="HL3786" s="0"/>
      <c r="HM3786" s="0"/>
      <c r="HN3786" s="0"/>
      <c r="HO3786" s="0"/>
      <c r="HP3786" s="0"/>
      <c r="HQ3786" s="0"/>
      <c r="HR3786" s="0"/>
      <c r="HS3786" s="0"/>
      <c r="HT3786" s="0"/>
      <c r="HU3786" s="0"/>
      <c r="HV3786" s="0"/>
      <c r="HW3786" s="0"/>
      <c r="HX3786" s="0"/>
      <c r="HY3786" s="0"/>
      <c r="HZ3786" s="0"/>
      <c r="IA3786" s="0"/>
      <c r="IB3786" s="0"/>
      <c r="IC3786" s="0"/>
      <c r="ID3786" s="0"/>
      <c r="IE3786" s="0"/>
      <c r="IF3786" s="0"/>
      <c r="IG3786" s="0"/>
      <c r="IH3786" s="0"/>
      <c r="II3786" s="0"/>
      <c r="IJ3786" s="0"/>
      <c r="IK3786" s="0"/>
      <c r="IL3786" s="0"/>
      <c r="IM3786" s="0"/>
      <c r="IN3786" s="0"/>
      <c r="IO3786" s="0"/>
      <c r="IP3786" s="0"/>
      <c r="IQ3786" s="0"/>
      <c r="IR3786" s="0"/>
      <c r="IS3786" s="0"/>
      <c r="IT3786" s="0"/>
      <c r="IU3786" s="0"/>
      <c r="IV3786" s="0"/>
      <c r="IW3786" s="0"/>
      <c r="IX3786" s="0"/>
      <c r="IY3786" s="0"/>
      <c r="IZ3786" s="0"/>
      <c r="AMH3786" s="13"/>
    </row>
    <row r="3787" customFormat="false" ht="13.8" hidden="false" customHeight="false" outlineLevel="0" collapsed="false">
      <c r="A3787" s="16" t="n">
        <v>40803139</v>
      </c>
      <c r="B3787" s="17" t="s">
        <v>3816</v>
      </c>
      <c r="C3787" s="18"/>
      <c r="D3787" s="18"/>
      <c r="E3787" s="16" t="s">
        <v>54</v>
      </c>
      <c r="F3787" s="19" t="n">
        <f aca="false">IF(C3787="",VLOOKUP(E3787,'PORTE E UCO'!$A$5:$D$46,4,0),VLOOKUP(E3787,'PORTE E UCO'!$A$5:$D$46,4,0)*C3787)</f>
        <v>35.31295</v>
      </c>
      <c r="G3787" s="20" t="n">
        <v>1.22</v>
      </c>
      <c r="H3787" s="21" t="n">
        <f aca="false">G3787*$R$2</f>
        <v>24.00183104</v>
      </c>
      <c r="I3787" s="16" t="n">
        <v>0</v>
      </c>
      <c r="J3787" s="22" t="str">
        <f aca="false">IF(I3787&gt;=1,F3787*$J$2,"")</f>
        <v/>
      </c>
      <c r="K3787" s="22" t="str">
        <f aca="false">IF(I3787&gt;=2,F3787*$K$2,"")</f>
        <v/>
      </c>
      <c r="L3787" s="22" t="str">
        <f aca="false">IF(I3787&gt;=3,F3787*$L$2,"")</f>
        <v/>
      </c>
      <c r="M3787" s="22" t="str">
        <f aca="false">IF(I3787&gt;=4,F3787*$M$2,"")</f>
        <v/>
      </c>
      <c r="N3787" s="16" t="n">
        <v>0</v>
      </c>
      <c r="O3787" s="16" t="n">
        <v>1</v>
      </c>
      <c r="P3787" s="23" t="n">
        <v>0.072</v>
      </c>
      <c r="Q3787" s="64" t="n">
        <f aca="false">P3787*($Q$2)</f>
        <v>1.94544</v>
      </c>
      <c r="R3787" s="38"/>
      <c r="S3787" s="25" t="n">
        <f aca="false">SUM(F3787,H3787,J3787,K3787,L3787,M3787)</f>
        <v>59.31478104</v>
      </c>
      <c r="T3787" s="25" t="n">
        <f aca="false">SUM(F3787,H3787,J3787,K3787,L3787,M3787,Q3787)</f>
        <v>61.26022104</v>
      </c>
      <c r="U3787" s="0"/>
      <c r="V3787" s="0"/>
      <c r="W3787" s="0"/>
      <c r="X3787" s="0"/>
      <c r="Y3787" s="0"/>
      <c r="Z3787" s="0"/>
      <c r="AA3787" s="0"/>
      <c r="AB3787" s="0"/>
      <c r="AC3787" s="0"/>
      <c r="AD3787" s="0"/>
      <c r="AE3787" s="0"/>
      <c r="AF3787" s="0"/>
      <c r="AG3787" s="0"/>
      <c r="AH3787" s="0"/>
      <c r="AI3787" s="0"/>
      <c r="AJ3787" s="0"/>
      <c r="AK3787" s="0"/>
      <c r="AL3787" s="0"/>
      <c r="AM3787" s="0"/>
      <c r="AN3787" s="0"/>
      <c r="AO3787" s="0"/>
      <c r="AP3787" s="0"/>
      <c r="AQ3787" s="0"/>
      <c r="AR3787" s="0"/>
      <c r="AS3787" s="0"/>
      <c r="AT3787" s="0"/>
      <c r="AU3787" s="0"/>
      <c r="AV3787" s="0"/>
      <c r="AW3787" s="0"/>
      <c r="AX3787" s="0"/>
      <c r="AY3787" s="0"/>
      <c r="AZ3787" s="0"/>
      <c r="BA3787" s="0"/>
      <c r="BB3787" s="0"/>
      <c r="BC3787" s="0"/>
      <c r="BD3787" s="0"/>
      <c r="BE3787" s="0"/>
      <c r="BF3787" s="0"/>
      <c r="BG3787" s="0"/>
      <c r="BH3787" s="0"/>
      <c r="BI3787" s="0"/>
      <c r="BJ3787" s="0"/>
      <c r="BK3787" s="0"/>
      <c r="BL3787" s="0"/>
      <c r="BM3787" s="0"/>
      <c r="BN3787" s="0"/>
      <c r="BO3787" s="0"/>
      <c r="BP3787" s="0"/>
      <c r="BQ3787" s="0"/>
      <c r="BR3787" s="0"/>
      <c r="BS3787" s="0"/>
      <c r="BT3787" s="0"/>
      <c r="BU3787" s="0"/>
      <c r="BV3787" s="0"/>
      <c r="BW3787" s="0"/>
      <c r="BX3787" s="0"/>
      <c r="BY3787" s="0"/>
      <c r="BZ3787" s="0"/>
      <c r="CA3787" s="0"/>
      <c r="CB3787" s="0"/>
      <c r="CC3787" s="0"/>
      <c r="CD3787" s="0"/>
      <c r="CE3787" s="0"/>
      <c r="CF3787" s="0"/>
      <c r="CG3787" s="0"/>
      <c r="CH3787" s="0"/>
      <c r="CI3787" s="0"/>
      <c r="CJ3787" s="0"/>
      <c r="CK3787" s="0"/>
      <c r="CL3787" s="0"/>
      <c r="CM3787" s="0"/>
      <c r="CN3787" s="0"/>
      <c r="CO3787" s="0"/>
      <c r="CP3787" s="0"/>
      <c r="CQ3787" s="0"/>
      <c r="CR3787" s="0"/>
      <c r="CS3787" s="0"/>
      <c r="CT3787" s="0"/>
      <c r="CU3787" s="0"/>
      <c r="CV3787" s="0"/>
      <c r="CW3787" s="0"/>
      <c r="CX3787" s="0"/>
      <c r="CY3787" s="0"/>
      <c r="CZ3787" s="0"/>
      <c r="DA3787" s="0"/>
      <c r="DB3787" s="0"/>
      <c r="DC3787" s="0"/>
      <c r="DD3787" s="0"/>
      <c r="DE3787" s="0"/>
      <c r="DF3787" s="0"/>
      <c r="DG3787" s="0"/>
      <c r="DH3787" s="0"/>
      <c r="DI3787" s="0"/>
      <c r="DJ3787" s="0"/>
      <c r="DK3787" s="0"/>
      <c r="DL3787" s="0"/>
      <c r="DM3787" s="0"/>
      <c r="DN3787" s="0"/>
      <c r="DO3787" s="0"/>
      <c r="DP3787" s="0"/>
      <c r="DQ3787" s="0"/>
      <c r="DR3787" s="0"/>
      <c r="DS3787" s="0"/>
      <c r="DT3787" s="0"/>
      <c r="DU3787" s="0"/>
      <c r="DV3787" s="0"/>
      <c r="DW3787" s="0"/>
      <c r="DX3787" s="0"/>
      <c r="DY3787" s="0"/>
      <c r="DZ3787" s="0"/>
      <c r="EA3787" s="0"/>
      <c r="EB3787" s="0"/>
      <c r="EC3787" s="0"/>
      <c r="ED3787" s="0"/>
      <c r="EE3787" s="0"/>
      <c r="EF3787" s="0"/>
      <c r="EG3787" s="0"/>
      <c r="EH3787" s="0"/>
      <c r="EI3787" s="0"/>
      <c r="EJ3787" s="0"/>
      <c r="EK3787" s="0"/>
      <c r="EL3787" s="0"/>
      <c r="EM3787" s="0"/>
      <c r="EN3787" s="0"/>
      <c r="EO3787" s="0"/>
      <c r="EP3787" s="0"/>
      <c r="EQ3787" s="0"/>
      <c r="ER3787" s="0"/>
      <c r="ES3787" s="0"/>
      <c r="ET3787" s="0"/>
      <c r="EU3787" s="0"/>
      <c r="EV3787" s="0"/>
      <c r="EW3787" s="0"/>
      <c r="EX3787" s="0"/>
      <c r="EY3787" s="0"/>
      <c r="EZ3787" s="0"/>
      <c r="FA3787" s="0"/>
      <c r="FB3787" s="0"/>
      <c r="FC3787" s="0"/>
      <c r="FD3787" s="0"/>
      <c r="FE3787" s="0"/>
      <c r="FF3787" s="0"/>
      <c r="FG3787" s="0"/>
      <c r="FH3787" s="0"/>
      <c r="FI3787" s="0"/>
      <c r="FJ3787" s="0"/>
      <c r="FK3787" s="0"/>
      <c r="FL3787" s="0"/>
      <c r="FM3787" s="0"/>
      <c r="FN3787" s="0"/>
      <c r="FO3787" s="0"/>
      <c r="FP3787" s="0"/>
      <c r="FQ3787" s="0"/>
      <c r="FR3787" s="0"/>
      <c r="FS3787" s="0"/>
      <c r="FT3787" s="0"/>
      <c r="FU3787" s="0"/>
      <c r="FV3787" s="0"/>
      <c r="FW3787" s="0"/>
      <c r="FX3787" s="0"/>
      <c r="FY3787" s="0"/>
      <c r="FZ3787" s="0"/>
      <c r="GA3787" s="0"/>
      <c r="GB3787" s="0"/>
      <c r="GC3787" s="0"/>
      <c r="GD3787" s="0"/>
      <c r="GE3787" s="0"/>
      <c r="GF3787" s="0"/>
      <c r="GG3787" s="0"/>
      <c r="GH3787" s="0"/>
      <c r="GI3787" s="0"/>
      <c r="GJ3787" s="0"/>
      <c r="GK3787" s="0"/>
      <c r="GL3787" s="0"/>
      <c r="GM3787" s="0"/>
      <c r="GN3787" s="0"/>
      <c r="GO3787" s="0"/>
      <c r="GP3787" s="0"/>
      <c r="GQ3787" s="0"/>
      <c r="GR3787" s="0"/>
      <c r="GS3787" s="0"/>
      <c r="GT3787" s="0"/>
      <c r="GU3787" s="0"/>
      <c r="GV3787" s="0"/>
      <c r="GW3787" s="0"/>
      <c r="GX3787" s="0"/>
      <c r="GY3787" s="0"/>
      <c r="GZ3787" s="0"/>
      <c r="HA3787" s="0"/>
      <c r="HB3787" s="0"/>
      <c r="HC3787" s="0"/>
      <c r="HD3787" s="0"/>
      <c r="HE3787" s="0"/>
      <c r="HF3787" s="0"/>
      <c r="HG3787" s="0"/>
      <c r="HH3787" s="0"/>
      <c r="HI3787" s="0"/>
      <c r="HJ3787" s="0"/>
      <c r="HK3787" s="0"/>
      <c r="HL3787" s="0"/>
      <c r="HM3787" s="0"/>
      <c r="HN3787" s="0"/>
      <c r="HO3787" s="0"/>
      <c r="HP3787" s="0"/>
      <c r="HQ3787" s="0"/>
      <c r="HR3787" s="0"/>
      <c r="HS3787" s="0"/>
      <c r="HT3787" s="0"/>
      <c r="HU3787" s="0"/>
      <c r="HV3787" s="0"/>
      <c r="HW3787" s="0"/>
      <c r="HX3787" s="0"/>
      <c r="HY3787" s="0"/>
      <c r="HZ3787" s="0"/>
      <c r="IA3787" s="0"/>
      <c r="IB3787" s="0"/>
      <c r="IC3787" s="0"/>
      <c r="ID3787" s="0"/>
      <c r="IE3787" s="0"/>
      <c r="IF3787" s="0"/>
      <c r="IG3787" s="0"/>
      <c r="IH3787" s="0"/>
      <c r="II3787" s="0"/>
      <c r="IJ3787" s="0"/>
      <c r="IK3787" s="0"/>
      <c r="IL3787" s="0"/>
      <c r="IM3787" s="0"/>
      <c r="IN3787" s="0"/>
      <c r="IO3787" s="0"/>
      <c r="IP3787" s="0"/>
      <c r="IQ3787" s="0"/>
      <c r="IR3787" s="0"/>
      <c r="IS3787" s="0"/>
      <c r="IT3787" s="0"/>
      <c r="IU3787" s="0"/>
      <c r="IV3787" s="0"/>
      <c r="IW3787" s="0"/>
      <c r="IX3787" s="0"/>
      <c r="IY3787" s="0"/>
      <c r="IZ3787" s="0"/>
      <c r="AMH3787" s="13"/>
    </row>
    <row r="3788" customFormat="false" ht="13.8" hidden="false" customHeight="false" outlineLevel="0" collapsed="false">
      <c r="A3788" s="27" t="n">
        <v>40803058</v>
      </c>
      <c r="B3788" s="28" t="s">
        <v>3817</v>
      </c>
      <c r="C3788" s="29"/>
      <c r="D3788" s="29"/>
      <c r="E3788" s="27" t="s">
        <v>54</v>
      </c>
      <c r="F3788" s="19" t="n">
        <f aca="false">IF(C3788="",VLOOKUP(E3788,'PORTE E UCO'!$A$5:$D$46,4,0),VLOOKUP(E3788,'PORTE E UCO'!$A$5:$D$46,4,0)*C3788)</f>
        <v>35.31295</v>
      </c>
      <c r="G3788" s="30" t="n">
        <v>1.31</v>
      </c>
      <c r="H3788" s="21" t="n">
        <f aca="false">G3788*$R$2</f>
        <v>25.77245792</v>
      </c>
      <c r="I3788" s="27" t="n">
        <v>0</v>
      </c>
      <c r="J3788" s="22" t="str">
        <f aca="false">IF(I3788&gt;=1,F3788*$J$2,"")</f>
        <v/>
      </c>
      <c r="K3788" s="22" t="str">
        <f aca="false">IF(I3788&gt;=2,F3788*$K$2,"")</f>
        <v/>
      </c>
      <c r="L3788" s="22" t="str">
        <f aca="false">IF(I3788&gt;=3,F3788*$L$2,"")</f>
        <v/>
      </c>
      <c r="M3788" s="22" t="str">
        <f aca="false">IF(I3788&gt;=4,F3788*$M$2,"")</f>
        <v/>
      </c>
      <c r="N3788" s="27" t="n">
        <v>0</v>
      </c>
      <c r="O3788" s="27" t="n">
        <v>2</v>
      </c>
      <c r="P3788" s="31" t="n">
        <v>0.216</v>
      </c>
      <c r="Q3788" s="64" t="n">
        <f aca="false">P3788*($Q$2)</f>
        <v>5.83632</v>
      </c>
      <c r="R3788" s="38"/>
      <c r="S3788" s="25" t="n">
        <f aca="false">SUM(F3788,H3788,J3788,K3788,L3788,M3788)</f>
        <v>61.08540792</v>
      </c>
      <c r="T3788" s="25" t="n">
        <f aca="false">SUM(F3788,H3788,J3788,K3788,L3788,M3788,Q3788)</f>
        <v>66.92172792</v>
      </c>
      <c r="U3788" s="0"/>
      <c r="V3788" s="0"/>
      <c r="W3788" s="0"/>
      <c r="X3788" s="0"/>
      <c r="Y3788" s="0"/>
      <c r="Z3788" s="0"/>
      <c r="AA3788" s="0"/>
      <c r="AB3788" s="0"/>
      <c r="AC3788" s="0"/>
      <c r="AD3788" s="0"/>
      <c r="AE3788" s="0"/>
      <c r="AF3788" s="0"/>
      <c r="AG3788" s="0"/>
      <c r="AH3788" s="0"/>
      <c r="AI3788" s="0"/>
      <c r="AJ3788" s="0"/>
      <c r="AK3788" s="0"/>
      <c r="AL3788" s="0"/>
      <c r="AM3788" s="0"/>
      <c r="AN3788" s="0"/>
      <c r="AO3788" s="0"/>
      <c r="AP3788" s="0"/>
      <c r="AQ3788" s="0"/>
      <c r="AR3788" s="0"/>
      <c r="AS3788" s="0"/>
      <c r="AT3788" s="0"/>
      <c r="AU3788" s="0"/>
      <c r="AV3788" s="0"/>
      <c r="AW3788" s="0"/>
      <c r="AX3788" s="0"/>
      <c r="AY3788" s="0"/>
      <c r="AZ3788" s="0"/>
      <c r="BA3788" s="0"/>
      <c r="BB3788" s="0"/>
      <c r="BC3788" s="0"/>
      <c r="BD3788" s="0"/>
      <c r="BE3788" s="0"/>
      <c r="BF3788" s="0"/>
      <c r="BG3788" s="0"/>
      <c r="BH3788" s="0"/>
      <c r="BI3788" s="0"/>
      <c r="BJ3788" s="0"/>
      <c r="BK3788" s="0"/>
      <c r="BL3788" s="0"/>
      <c r="BM3788" s="0"/>
      <c r="BN3788" s="0"/>
      <c r="BO3788" s="0"/>
      <c r="BP3788" s="0"/>
      <c r="BQ3788" s="0"/>
      <c r="BR3788" s="0"/>
      <c r="BS3788" s="0"/>
      <c r="BT3788" s="0"/>
      <c r="BU3788" s="0"/>
      <c r="BV3788" s="0"/>
      <c r="BW3788" s="0"/>
      <c r="BX3788" s="0"/>
      <c r="BY3788" s="0"/>
      <c r="BZ3788" s="0"/>
      <c r="CA3788" s="0"/>
      <c r="CB3788" s="0"/>
      <c r="CC3788" s="0"/>
      <c r="CD3788" s="0"/>
      <c r="CE3788" s="0"/>
      <c r="CF3788" s="0"/>
      <c r="CG3788" s="0"/>
      <c r="CH3788" s="0"/>
      <c r="CI3788" s="0"/>
      <c r="CJ3788" s="0"/>
      <c r="CK3788" s="0"/>
      <c r="CL3788" s="0"/>
      <c r="CM3788" s="0"/>
      <c r="CN3788" s="0"/>
      <c r="CO3788" s="0"/>
      <c r="CP3788" s="0"/>
      <c r="CQ3788" s="0"/>
      <c r="CR3788" s="0"/>
      <c r="CS3788" s="0"/>
      <c r="CT3788" s="0"/>
      <c r="CU3788" s="0"/>
      <c r="CV3788" s="0"/>
      <c r="CW3788" s="0"/>
      <c r="CX3788" s="0"/>
      <c r="CY3788" s="0"/>
      <c r="CZ3788" s="0"/>
      <c r="DA3788" s="0"/>
      <c r="DB3788" s="0"/>
      <c r="DC3788" s="0"/>
      <c r="DD3788" s="0"/>
      <c r="DE3788" s="0"/>
      <c r="DF3788" s="0"/>
      <c r="DG3788" s="0"/>
      <c r="DH3788" s="0"/>
      <c r="DI3788" s="0"/>
      <c r="DJ3788" s="0"/>
      <c r="DK3788" s="0"/>
      <c r="DL3788" s="0"/>
      <c r="DM3788" s="0"/>
      <c r="DN3788" s="0"/>
      <c r="DO3788" s="0"/>
      <c r="DP3788" s="0"/>
      <c r="DQ3788" s="0"/>
      <c r="DR3788" s="0"/>
      <c r="DS3788" s="0"/>
      <c r="DT3788" s="0"/>
      <c r="DU3788" s="0"/>
      <c r="DV3788" s="0"/>
      <c r="DW3788" s="0"/>
      <c r="DX3788" s="0"/>
      <c r="DY3788" s="0"/>
      <c r="DZ3788" s="0"/>
      <c r="EA3788" s="0"/>
      <c r="EB3788" s="0"/>
      <c r="EC3788" s="0"/>
      <c r="ED3788" s="0"/>
      <c r="EE3788" s="0"/>
      <c r="EF3788" s="0"/>
      <c r="EG3788" s="0"/>
      <c r="EH3788" s="0"/>
      <c r="EI3788" s="0"/>
      <c r="EJ3788" s="0"/>
      <c r="EK3788" s="0"/>
      <c r="EL3788" s="0"/>
      <c r="EM3788" s="0"/>
      <c r="EN3788" s="0"/>
      <c r="EO3788" s="0"/>
      <c r="EP3788" s="0"/>
      <c r="EQ3788" s="0"/>
      <c r="ER3788" s="0"/>
      <c r="ES3788" s="0"/>
      <c r="ET3788" s="0"/>
      <c r="EU3788" s="0"/>
      <c r="EV3788" s="0"/>
      <c r="EW3788" s="0"/>
      <c r="EX3788" s="0"/>
      <c r="EY3788" s="0"/>
      <c r="EZ3788" s="0"/>
      <c r="FA3788" s="0"/>
      <c r="FB3788" s="0"/>
      <c r="FC3788" s="0"/>
      <c r="FD3788" s="0"/>
      <c r="FE3788" s="0"/>
      <c r="FF3788" s="0"/>
      <c r="FG3788" s="0"/>
      <c r="FH3788" s="0"/>
      <c r="FI3788" s="0"/>
      <c r="FJ3788" s="0"/>
      <c r="FK3788" s="0"/>
      <c r="FL3788" s="0"/>
      <c r="FM3788" s="0"/>
      <c r="FN3788" s="0"/>
      <c r="FO3788" s="0"/>
      <c r="FP3788" s="0"/>
      <c r="FQ3788" s="0"/>
      <c r="FR3788" s="0"/>
      <c r="FS3788" s="0"/>
      <c r="FT3788" s="0"/>
      <c r="FU3788" s="0"/>
      <c r="FV3788" s="0"/>
      <c r="FW3788" s="0"/>
      <c r="FX3788" s="0"/>
      <c r="FY3788" s="0"/>
      <c r="FZ3788" s="0"/>
      <c r="GA3788" s="0"/>
      <c r="GB3788" s="0"/>
      <c r="GC3788" s="0"/>
      <c r="GD3788" s="0"/>
      <c r="GE3788" s="0"/>
      <c r="GF3788" s="0"/>
      <c r="GG3788" s="0"/>
      <c r="GH3788" s="0"/>
      <c r="GI3788" s="0"/>
      <c r="GJ3788" s="0"/>
      <c r="GK3788" s="0"/>
      <c r="GL3788" s="0"/>
      <c r="GM3788" s="0"/>
      <c r="GN3788" s="0"/>
      <c r="GO3788" s="0"/>
      <c r="GP3788" s="0"/>
      <c r="GQ3788" s="0"/>
      <c r="GR3788" s="0"/>
      <c r="GS3788" s="0"/>
      <c r="GT3788" s="0"/>
      <c r="GU3788" s="0"/>
      <c r="GV3788" s="0"/>
      <c r="GW3788" s="0"/>
      <c r="GX3788" s="0"/>
      <c r="GY3788" s="0"/>
      <c r="GZ3788" s="0"/>
      <c r="HA3788" s="0"/>
      <c r="HB3788" s="0"/>
      <c r="HC3788" s="0"/>
      <c r="HD3788" s="0"/>
      <c r="HE3788" s="0"/>
      <c r="HF3788" s="0"/>
      <c r="HG3788" s="0"/>
      <c r="HH3788" s="0"/>
      <c r="HI3788" s="0"/>
      <c r="HJ3788" s="0"/>
      <c r="HK3788" s="0"/>
      <c r="HL3788" s="0"/>
      <c r="HM3788" s="0"/>
      <c r="HN3788" s="0"/>
      <c r="HO3788" s="0"/>
      <c r="HP3788" s="0"/>
      <c r="HQ3788" s="0"/>
      <c r="HR3788" s="0"/>
      <c r="HS3788" s="0"/>
      <c r="HT3788" s="0"/>
      <c r="HU3788" s="0"/>
      <c r="HV3788" s="0"/>
      <c r="HW3788" s="0"/>
      <c r="HX3788" s="0"/>
      <c r="HY3788" s="0"/>
      <c r="HZ3788" s="0"/>
      <c r="IA3788" s="0"/>
      <c r="IB3788" s="0"/>
      <c r="IC3788" s="0"/>
      <c r="ID3788" s="0"/>
      <c r="IE3788" s="0"/>
      <c r="IF3788" s="0"/>
      <c r="IG3788" s="0"/>
      <c r="IH3788" s="0"/>
      <c r="II3788" s="0"/>
      <c r="IJ3788" s="0"/>
      <c r="IK3788" s="0"/>
      <c r="IL3788" s="0"/>
      <c r="IM3788" s="0"/>
      <c r="IN3788" s="0"/>
      <c r="IO3788" s="0"/>
      <c r="IP3788" s="0"/>
      <c r="IQ3788" s="0"/>
      <c r="IR3788" s="0"/>
      <c r="IS3788" s="0"/>
      <c r="IT3788" s="0"/>
      <c r="IU3788" s="0"/>
      <c r="IV3788" s="0"/>
      <c r="IW3788" s="0"/>
      <c r="IX3788" s="0"/>
      <c r="IY3788" s="0"/>
      <c r="IZ3788" s="0"/>
      <c r="AMH3788" s="13"/>
    </row>
    <row r="3789" customFormat="false" ht="13.8" hidden="false" customHeight="false" outlineLevel="0" collapsed="false">
      <c r="A3789" s="16" t="n">
        <v>40803112</v>
      </c>
      <c r="B3789" s="17" t="s">
        <v>3818</v>
      </c>
      <c r="C3789" s="18"/>
      <c r="D3789" s="18"/>
      <c r="E3789" s="16" t="s">
        <v>54</v>
      </c>
      <c r="F3789" s="19" t="n">
        <f aca="false">IF(C3789="",VLOOKUP(E3789,'PORTE E UCO'!$A$5:$D$46,4,0),VLOOKUP(E3789,'PORTE E UCO'!$A$5:$D$46,4,0)*C3789)</f>
        <v>35.31295</v>
      </c>
      <c r="G3789" s="20" t="n">
        <v>1.22</v>
      </c>
      <c r="H3789" s="21" t="n">
        <f aca="false">G3789*$R$2</f>
        <v>24.00183104</v>
      </c>
      <c r="I3789" s="16" t="n">
        <v>0</v>
      </c>
      <c r="J3789" s="22" t="str">
        <f aca="false">IF(I3789&gt;=1,F3789*$J$2,"")</f>
        <v/>
      </c>
      <c r="K3789" s="22" t="str">
        <f aca="false">IF(I3789&gt;=2,F3789*$K$2,"")</f>
        <v/>
      </c>
      <c r="L3789" s="22" t="str">
        <f aca="false">IF(I3789&gt;=3,F3789*$L$2,"")</f>
        <v/>
      </c>
      <c r="M3789" s="22" t="str">
        <f aca="false">IF(I3789&gt;=4,F3789*$M$2,"")</f>
        <v/>
      </c>
      <c r="N3789" s="16" t="n">
        <v>0</v>
      </c>
      <c r="O3789" s="16" t="n">
        <v>2</v>
      </c>
      <c r="P3789" s="23" t="n">
        <v>0.1728</v>
      </c>
      <c r="Q3789" s="64" t="n">
        <f aca="false">P3789*($Q$2)</f>
        <v>4.669056</v>
      </c>
      <c r="R3789" s="38"/>
      <c r="S3789" s="25" t="n">
        <f aca="false">SUM(F3789,H3789,J3789,K3789,L3789,M3789)</f>
        <v>59.31478104</v>
      </c>
      <c r="T3789" s="25" t="n">
        <f aca="false">SUM(F3789,H3789,J3789,K3789,L3789,M3789,Q3789)</f>
        <v>63.98383704</v>
      </c>
      <c r="U3789" s="0"/>
      <c r="V3789" s="0"/>
      <c r="W3789" s="0"/>
      <c r="X3789" s="0"/>
      <c r="Y3789" s="0"/>
      <c r="Z3789" s="0"/>
      <c r="AA3789" s="0"/>
      <c r="AB3789" s="0"/>
      <c r="AC3789" s="0"/>
      <c r="AD3789" s="0"/>
      <c r="AE3789" s="0"/>
      <c r="AF3789" s="0"/>
      <c r="AG3789" s="0"/>
      <c r="AH3789" s="0"/>
      <c r="AI3789" s="0"/>
      <c r="AJ3789" s="0"/>
      <c r="AK3789" s="0"/>
      <c r="AL3789" s="0"/>
      <c r="AM3789" s="0"/>
      <c r="AN3789" s="0"/>
      <c r="AO3789" s="0"/>
      <c r="AP3789" s="0"/>
      <c r="AQ3789" s="0"/>
      <c r="AR3789" s="0"/>
      <c r="AS3789" s="0"/>
      <c r="AT3789" s="0"/>
      <c r="AU3789" s="0"/>
      <c r="AV3789" s="0"/>
      <c r="AW3789" s="0"/>
      <c r="AX3789" s="0"/>
      <c r="AY3789" s="0"/>
      <c r="AZ3789" s="0"/>
      <c r="BA3789" s="0"/>
      <c r="BB3789" s="0"/>
      <c r="BC3789" s="0"/>
      <c r="BD3789" s="0"/>
      <c r="BE3789" s="0"/>
      <c r="BF3789" s="0"/>
      <c r="BG3789" s="0"/>
      <c r="BH3789" s="0"/>
      <c r="BI3789" s="0"/>
      <c r="BJ3789" s="0"/>
      <c r="BK3789" s="0"/>
      <c r="BL3789" s="0"/>
      <c r="BM3789" s="0"/>
      <c r="BN3789" s="0"/>
      <c r="BO3789" s="0"/>
      <c r="BP3789" s="0"/>
      <c r="BQ3789" s="0"/>
      <c r="BR3789" s="0"/>
      <c r="BS3789" s="0"/>
      <c r="BT3789" s="0"/>
      <c r="BU3789" s="0"/>
      <c r="BV3789" s="0"/>
      <c r="BW3789" s="0"/>
      <c r="BX3789" s="0"/>
      <c r="BY3789" s="0"/>
      <c r="BZ3789" s="0"/>
      <c r="CA3789" s="0"/>
      <c r="CB3789" s="0"/>
      <c r="CC3789" s="0"/>
      <c r="CD3789" s="0"/>
      <c r="CE3789" s="0"/>
      <c r="CF3789" s="0"/>
      <c r="CG3789" s="0"/>
      <c r="CH3789" s="0"/>
      <c r="CI3789" s="0"/>
      <c r="CJ3789" s="0"/>
      <c r="CK3789" s="0"/>
      <c r="CL3789" s="0"/>
      <c r="CM3789" s="0"/>
      <c r="CN3789" s="0"/>
      <c r="CO3789" s="0"/>
      <c r="CP3789" s="0"/>
      <c r="CQ3789" s="0"/>
      <c r="CR3789" s="0"/>
      <c r="CS3789" s="0"/>
      <c r="CT3789" s="0"/>
      <c r="CU3789" s="0"/>
      <c r="CV3789" s="0"/>
      <c r="CW3789" s="0"/>
      <c r="CX3789" s="0"/>
      <c r="CY3789" s="0"/>
      <c r="CZ3789" s="0"/>
      <c r="DA3789" s="0"/>
      <c r="DB3789" s="0"/>
      <c r="DC3789" s="0"/>
      <c r="DD3789" s="0"/>
      <c r="DE3789" s="0"/>
      <c r="DF3789" s="0"/>
      <c r="DG3789" s="0"/>
      <c r="DH3789" s="0"/>
      <c r="DI3789" s="0"/>
      <c r="DJ3789" s="0"/>
      <c r="DK3789" s="0"/>
      <c r="DL3789" s="0"/>
      <c r="DM3789" s="0"/>
      <c r="DN3789" s="0"/>
      <c r="DO3789" s="0"/>
      <c r="DP3789" s="0"/>
      <c r="DQ3789" s="0"/>
      <c r="DR3789" s="0"/>
      <c r="DS3789" s="0"/>
      <c r="DT3789" s="0"/>
      <c r="DU3789" s="0"/>
      <c r="DV3789" s="0"/>
      <c r="DW3789" s="0"/>
      <c r="DX3789" s="0"/>
      <c r="DY3789" s="0"/>
      <c r="DZ3789" s="0"/>
      <c r="EA3789" s="0"/>
      <c r="EB3789" s="0"/>
      <c r="EC3789" s="0"/>
      <c r="ED3789" s="0"/>
      <c r="EE3789" s="0"/>
      <c r="EF3789" s="0"/>
      <c r="EG3789" s="0"/>
      <c r="EH3789" s="0"/>
      <c r="EI3789" s="0"/>
      <c r="EJ3789" s="0"/>
      <c r="EK3789" s="0"/>
      <c r="EL3789" s="0"/>
      <c r="EM3789" s="0"/>
      <c r="EN3789" s="0"/>
      <c r="EO3789" s="0"/>
      <c r="EP3789" s="0"/>
      <c r="EQ3789" s="0"/>
      <c r="ER3789" s="0"/>
      <c r="ES3789" s="0"/>
      <c r="ET3789" s="0"/>
      <c r="EU3789" s="0"/>
      <c r="EV3789" s="0"/>
      <c r="EW3789" s="0"/>
      <c r="EX3789" s="0"/>
      <c r="EY3789" s="0"/>
      <c r="EZ3789" s="0"/>
      <c r="FA3789" s="0"/>
      <c r="FB3789" s="0"/>
      <c r="FC3789" s="0"/>
      <c r="FD3789" s="0"/>
      <c r="FE3789" s="0"/>
      <c r="FF3789" s="0"/>
      <c r="FG3789" s="0"/>
      <c r="FH3789" s="0"/>
      <c r="FI3789" s="0"/>
      <c r="FJ3789" s="0"/>
      <c r="FK3789" s="0"/>
      <c r="FL3789" s="0"/>
      <c r="FM3789" s="0"/>
      <c r="FN3789" s="0"/>
      <c r="FO3789" s="0"/>
      <c r="FP3789" s="0"/>
      <c r="FQ3789" s="0"/>
      <c r="FR3789" s="0"/>
      <c r="FS3789" s="0"/>
      <c r="FT3789" s="0"/>
      <c r="FU3789" s="0"/>
      <c r="FV3789" s="0"/>
      <c r="FW3789" s="0"/>
      <c r="FX3789" s="0"/>
      <c r="FY3789" s="0"/>
      <c r="FZ3789" s="0"/>
      <c r="GA3789" s="0"/>
      <c r="GB3789" s="0"/>
      <c r="GC3789" s="0"/>
      <c r="GD3789" s="0"/>
      <c r="GE3789" s="0"/>
      <c r="GF3789" s="0"/>
      <c r="GG3789" s="0"/>
      <c r="GH3789" s="0"/>
      <c r="GI3789" s="0"/>
      <c r="GJ3789" s="0"/>
      <c r="GK3789" s="0"/>
      <c r="GL3789" s="0"/>
      <c r="GM3789" s="0"/>
      <c r="GN3789" s="0"/>
      <c r="GO3789" s="0"/>
      <c r="GP3789" s="0"/>
      <c r="GQ3789" s="0"/>
      <c r="GR3789" s="0"/>
      <c r="GS3789" s="0"/>
      <c r="GT3789" s="0"/>
      <c r="GU3789" s="0"/>
      <c r="GV3789" s="0"/>
      <c r="GW3789" s="0"/>
      <c r="GX3789" s="0"/>
      <c r="GY3789" s="0"/>
      <c r="GZ3789" s="0"/>
      <c r="HA3789" s="0"/>
      <c r="HB3789" s="0"/>
      <c r="HC3789" s="0"/>
      <c r="HD3789" s="0"/>
      <c r="HE3789" s="0"/>
      <c r="HF3789" s="0"/>
      <c r="HG3789" s="0"/>
      <c r="HH3789" s="0"/>
      <c r="HI3789" s="0"/>
      <c r="HJ3789" s="0"/>
      <c r="HK3789" s="0"/>
      <c r="HL3789" s="0"/>
      <c r="HM3789" s="0"/>
      <c r="HN3789" s="0"/>
      <c r="HO3789" s="0"/>
      <c r="HP3789" s="0"/>
      <c r="HQ3789" s="0"/>
      <c r="HR3789" s="0"/>
      <c r="HS3789" s="0"/>
      <c r="HT3789" s="0"/>
      <c r="HU3789" s="0"/>
      <c r="HV3789" s="0"/>
      <c r="HW3789" s="0"/>
      <c r="HX3789" s="0"/>
      <c r="HY3789" s="0"/>
      <c r="HZ3789" s="0"/>
      <c r="IA3789" s="0"/>
      <c r="IB3789" s="0"/>
      <c r="IC3789" s="0"/>
      <c r="ID3789" s="0"/>
      <c r="IE3789" s="0"/>
      <c r="IF3789" s="0"/>
      <c r="IG3789" s="0"/>
      <c r="IH3789" s="0"/>
      <c r="II3789" s="0"/>
      <c r="IJ3789" s="0"/>
      <c r="IK3789" s="0"/>
      <c r="IL3789" s="0"/>
      <c r="IM3789" s="0"/>
      <c r="IN3789" s="0"/>
      <c r="IO3789" s="0"/>
      <c r="IP3789" s="0"/>
      <c r="IQ3789" s="0"/>
      <c r="IR3789" s="0"/>
      <c r="IS3789" s="0"/>
      <c r="IT3789" s="0"/>
      <c r="IU3789" s="0"/>
      <c r="IV3789" s="0"/>
      <c r="IW3789" s="0"/>
      <c r="IX3789" s="0"/>
      <c r="IY3789" s="0"/>
      <c r="IZ3789" s="0"/>
      <c r="AMH3789" s="13"/>
    </row>
    <row r="3790" customFormat="false" ht="13.8" hidden="false" customHeight="false" outlineLevel="0" collapsed="false">
      <c r="A3790" s="27" t="n">
        <v>40804038</v>
      </c>
      <c r="B3790" s="28" t="s">
        <v>3819</v>
      </c>
      <c r="C3790" s="29"/>
      <c r="D3790" s="29"/>
      <c r="E3790" s="27" t="s">
        <v>54</v>
      </c>
      <c r="F3790" s="19" t="n">
        <f aca="false">IF(C3790="",VLOOKUP(E3790,'PORTE E UCO'!$A$5:$D$46,4,0),VLOOKUP(E3790,'PORTE E UCO'!$A$5:$D$46,4,0)*C3790)</f>
        <v>35.31295</v>
      </c>
      <c r="G3790" s="30" t="n">
        <v>1.31</v>
      </c>
      <c r="H3790" s="21" t="n">
        <f aca="false">G3790*$R$2</f>
        <v>25.77245792</v>
      </c>
      <c r="I3790" s="27" t="n">
        <v>0</v>
      </c>
      <c r="J3790" s="22" t="str">
        <f aca="false">IF(I3790&gt;=1,F3790*$J$2,"")</f>
        <v/>
      </c>
      <c r="K3790" s="22" t="str">
        <f aca="false">IF(I3790&gt;=2,F3790*$K$2,"")</f>
        <v/>
      </c>
      <c r="L3790" s="22" t="str">
        <f aca="false">IF(I3790&gt;=3,F3790*$L$2,"")</f>
        <v/>
      </c>
      <c r="M3790" s="22" t="str">
        <f aca="false">IF(I3790&gt;=4,F3790*$M$2,"")</f>
        <v/>
      </c>
      <c r="N3790" s="27" t="n">
        <v>0</v>
      </c>
      <c r="O3790" s="27" t="n">
        <v>2</v>
      </c>
      <c r="P3790" s="31" t="n">
        <v>0.192</v>
      </c>
      <c r="Q3790" s="64" t="n">
        <f aca="false">P3790*($Q$2)</f>
        <v>5.18784</v>
      </c>
      <c r="R3790" s="38"/>
      <c r="S3790" s="25" t="n">
        <f aca="false">SUM(F3790,H3790,J3790,K3790,L3790,M3790)</f>
        <v>61.08540792</v>
      </c>
      <c r="T3790" s="25" t="n">
        <f aca="false">SUM(F3790,H3790,J3790,K3790,L3790,M3790,Q3790)</f>
        <v>66.27324792</v>
      </c>
      <c r="U3790" s="0"/>
      <c r="V3790" s="0"/>
      <c r="W3790" s="0"/>
      <c r="X3790" s="0"/>
      <c r="Y3790" s="0"/>
      <c r="Z3790" s="0"/>
      <c r="AA3790" s="0"/>
      <c r="AB3790" s="0"/>
      <c r="AC3790" s="0"/>
      <c r="AD3790" s="0"/>
      <c r="AE3790" s="0"/>
      <c r="AF3790" s="0"/>
      <c r="AG3790" s="0"/>
      <c r="AH3790" s="0"/>
      <c r="AI3790" s="0"/>
      <c r="AJ3790" s="0"/>
      <c r="AK3790" s="0"/>
      <c r="AL3790" s="0"/>
      <c r="AM3790" s="0"/>
      <c r="AN3790" s="0"/>
      <c r="AO3790" s="0"/>
      <c r="AP3790" s="0"/>
      <c r="AQ3790" s="0"/>
      <c r="AR3790" s="0"/>
      <c r="AS3790" s="0"/>
      <c r="AT3790" s="0"/>
      <c r="AU3790" s="0"/>
      <c r="AV3790" s="0"/>
      <c r="AW3790" s="0"/>
      <c r="AX3790" s="0"/>
      <c r="AY3790" s="0"/>
      <c r="AZ3790" s="0"/>
      <c r="BA3790" s="0"/>
      <c r="BB3790" s="0"/>
      <c r="BC3790" s="0"/>
      <c r="BD3790" s="0"/>
      <c r="BE3790" s="0"/>
      <c r="BF3790" s="0"/>
      <c r="BG3790" s="0"/>
      <c r="BH3790" s="0"/>
      <c r="BI3790" s="0"/>
      <c r="BJ3790" s="0"/>
      <c r="BK3790" s="0"/>
      <c r="BL3790" s="0"/>
      <c r="BM3790" s="0"/>
      <c r="BN3790" s="0"/>
      <c r="BO3790" s="0"/>
      <c r="BP3790" s="0"/>
      <c r="BQ3790" s="0"/>
      <c r="BR3790" s="0"/>
      <c r="BS3790" s="0"/>
      <c r="BT3790" s="0"/>
      <c r="BU3790" s="0"/>
      <c r="BV3790" s="0"/>
      <c r="BW3790" s="0"/>
      <c r="BX3790" s="0"/>
      <c r="BY3790" s="0"/>
      <c r="BZ3790" s="0"/>
      <c r="CA3790" s="0"/>
      <c r="CB3790" s="0"/>
      <c r="CC3790" s="0"/>
      <c r="CD3790" s="0"/>
      <c r="CE3790" s="0"/>
      <c r="CF3790" s="0"/>
      <c r="CG3790" s="0"/>
      <c r="CH3790" s="0"/>
      <c r="CI3790" s="0"/>
      <c r="CJ3790" s="0"/>
      <c r="CK3790" s="0"/>
      <c r="CL3790" s="0"/>
      <c r="CM3790" s="0"/>
      <c r="CN3790" s="0"/>
      <c r="CO3790" s="0"/>
      <c r="CP3790" s="0"/>
      <c r="CQ3790" s="0"/>
      <c r="CR3790" s="0"/>
      <c r="CS3790" s="0"/>
      <c r="CT3790" s="0"/>
      <c r="CU3790" s="0"/>
      <c r="CV3790" s="0"/>
      <c r="CW3790" s="0"/>
      <c r="CX3790" s="0"/>
      <c r="CY3790" s="0"/>
      <c r="CZ3790" s="0"/>
      <c r="DA3790" s="0"/>
      <c r="DB3790" s="0"/>
      <c r="DC3790" s="0"/>
      <c r="DD3790" s="0"/>
      <c r="DE3790" s="0"/>
      <c r="DF3790" s="0"/>
      <c r="DG3790" s="0"/>
      <c r="DH3790" s="0"/>
      <c r="DI3790" s="0"/>
      <c r="DJ3790" s="0"/>
      <c r="DK3790" s="0"/>
      <c r="DL3790" s="0"/>
      <c r="DM3790" s="0"/>
      <c r="DN3790" s="0"/>
      <c r="DO3790" s="0"/>
      <c r="DP3790" s="0"/>
      <c r="DQ3790" s="0"/>
      <c r="DR3790" s="0"/>
      <c r="DS3790" s="0"/>
      <c r="DT3790" s="0"/>
      <c r="DU3790" s="0"/>
      <c r="DV3790" s="0"/>
      <c r="DW3790" s="0"/>
      <c r="DX3790" s="0"/>
      <c r="DY3790" s="0"/>
      <c r="DZ3790" s="0"/>
      <c r="EA3790" s="0"/>
      <c r="EB3790" s="0"/>
      <c r="EC3790" s="0"/>
      <c r="ED3790" s="0"/>
      <c r="EE3790" s="0"/>
      <c r="EF3790" s="0"/>
      <c r="EG3790" s="0"/>
      <c r="EH3790" s="0"/>
      <c r="EI3790" s="0"/>
      <c r="EJ3790" s="0"/>
      <c r="EK3790" s="0"/>
      <c r="EL3790" s="0"/>
      <c r="EM3790" s="0"/>
      <c r="EN3790" s="0"/>
      <c r="EO3790" s="0"/>
      <c r="EP3790" s="0"/>
      <c r="EQ3790" s="0"/>
      <c r="ER3790" s="0"/>
      <c r="ES3790" s="0"/>
      <c r="ET3790" s="0"/>
      <c r="EU3790" s="0"/>
      <c r="EV3790" s="0"/>
      <c r="EW3790" s="0"/>
      <c r="EX3790" s="0"/>
      <c r="EY3790" s="0"/>
      <c r="EZ3790" s="0"/>
      <c r="FA3790" s="0"/>
      <c r="FB3790" s="0"/>
      <c r="FC3790" s="0"/>
      <c r="FD3790" s="0"/>
      <c r="FE3790" s="0"/>
      <c r="FF3790" s="0"/>
      <c r="FG3790" s="0"/>
      <c r="FH3790" s="0"/>
      <c r="FI3790" s="0"/>
      <c r="FJ3790" s="0"/>
      <c r="FK3790" s="0"/>
      <c r="FL3790" s="0"/>
      <c r="FM3790" s="0"/>
      <c r="FN3790" s="0"/>
      <c r="FO3790" s="0"/>
      <c r="FP3790" s="0"/>
      <c r="FQ3790" s="0"/>
      <c r="FR3790" s="0"/>
      <c r="FS3790" s="0"/>
      <c r="FT3790" s="0"/>
      <c r="FU3790" s="0"/>
      <c r="FV3790" s="0"/>
      <c r="FW3790" s="0"/>
      <c r="FX3790" s="0"/>
      <c r="FY3790" s="0"/>
      <c r="FZ3790" s="0"/>
      <c r="GA3790" s="0"/>
      <c r="GB3790" s="0"/>
      <c r="GC3790" s="0"/>
      <c r="GD3790" s="0"/>
      <c r="GE3790" s="0"/>
      <c r="GF3790" s="0"/>
      <c r="GG3790" s="0"/>
      <c r="GH3790" s="0"/>
      <c r="GI3790" s="0"/>
      <c r="GJ3790" s="0"/>
      <c r="GK3790" s="0"/>
      <c r="GL3790" s="0"/>
      <c r="GM3790" s="0"/>
      <c r="GN3790" s="0"/>
      <c r="GO3790" s="0"/>
      <c r="GP3790" s="0"/>
      <c r="GQ3790" s="0"/>
      <c r="GR3790" s="0"/>
      <c r="GS3790" s="0"/>
      <c r="GT3790" s="0"/>
      <c r="GU3790" s="0"/>
      <c r="GV3790" s="0"/>
      <c r="GW3790" s="0"/>
      <c r="GX3790" s="0"/>
      <c r="GY3790" s="0"/>
      <c r="GZ3790" s="0"/>
      <c r="HA3790" s="0"/>
      <c r="HB3790" s="0"/>
      <c r="HC3790" s="0"/>
      <c r="HD3790" s="0"/>
      <c r="HE3790" s="0"/>
      <c r="HF3790" s="0"/>
      <c r="HG3790" s="0"/>
      <c r="HH3790" s="0"/>
      <c r="HI3790" s="0"/>
      <c r="HJ3790" s="0"/>
      <c r="HK3790" s="0"/>
      <c r="HL3790" s="0"/>
      <c r="HM3790" s="0"/>
      <c r="HN3790" s="0"/>
      <c r="HO3790" s="0"/>
      <c r="HP3790" s="0"/>
      <c r="HQ3790" s="0"/>
      <c r="HR3790" s="0"/>
      <c r="HS3790" s="0"/>
      <c r="HT3790" s="0"/>
      <c r="HU3790" s="0"/>
      <c r="HV3790" s="0"/>
      <c r="HW3790" s="0"/>
      <c r="HX3790" s="0"/>
      <c r="HY3790" s="0"/>
      <c r="HZ3790" s="0"/>
      <c r="IA3790" s="0"/>
      <c r="IB3790" s="0"/>
      <c r="IC3790" s="0"/>
      <c r="ID3790" s="0"/>
      <c r="IE3790" s="0"/>
      <c r="IF3790" s="0"/>
      <c r="IG3790" s="0"/>
      <c r="IH3790" s="0"/>
      <c r="II3790" s="0"/>
      <c r="IJ3790" s="0"/>
      <c r="IK3790" s="0"/>
      <c r="IL3790" s="0"/>
      <c r="IM3790" s="0"/>
      <c r="IN3790" s="0"/>
      <c r="IO3790" s="0"/>
      <c r="IP3790" s="0"/>
      <c r="IQ3790" s="0"/>
      <c r="IR3790" s="0"/>
      <c r="IS3790" s="0"/>
      <c r="IT3790" s="0"/>
      <c r="IU3790" s="0"/>
      <c r="IV3790" s="0"/>
      <c r="IW3790" s="0"/>
      <c r="IX3790" s="0"/>
      <c r="IY3790" s="0"/>
      <c r="IZ3790" s="0"/>
      <c r="AMH3790" s="13"/>
    </row>
    <row r="3791" customFormat="false" ht="13.8" hidden="false" customHeight="false" outlineLevel="0" collapsed="false">
      <c r="A3791" s="16" t="n">
        <v>40804089</v>
      </c>
      <c r="B3791" s="17" t="s">
        <v>3820</v>
      </c>
      <c r="C3791" s="18"/>
      <c r="D3791" s="18"/>
      <c r="E3791" s="16" t="s">
        <v>54</v>
      </c>
      <c r="F3791" s="19" t="n">
        <f aca="false">IF(C3791="",VLOOKUP(E3791,'PORTE E UCO'!$A$5:$D$46,4,0),VLOOKUP(E3791,'PORTE E UCO'!$A$5:$D$46,4,0)*C3791)</f>
        <v>35.31295</v>
      </c>
      <c r="G3791" s="20" t="n">
        <v>1.22</v>
      </c>
      <c r="H3791" s="21" t="n">
        <f aca="false">G3791*$R$2</f>
        <v>24.00183104</v>
      </c>
      <c r="I3791" s="16" t="n">
        <v>0</v>
      </c>
      <c r="J3791" s="22" t="str">
        <f aca="false">IF(I3791&gt;=1,F3791*$J$2,"")</f>
        <v/>
      </c>
      <c r="K3791" s="22" t="str">
        <f aca="false">IF(I3791&gt;=2,F3791*$K$2,"")</f>
        <v/>
      </c>
      <c r="L3791" s="22" t="str">
        <f aca="false">IF(I3791&gt;=3,F3791*$L$2,"")</f>
        <v/>
      </c>
      <c r="M3791" s="22" t="str">
        <f aca="false">IF(I3791&gt;=4,F3791*$M$2,"")</f>
        <v/>
      </c>
      <c r="N3791" s="16" t="n">
        <v>0</v>
      </c>
      <c r="O3791" s="16" t="n">
        <v>2</v>
      </c>
      <c r="P3791" s="23" t="n">
        <v>0.0864</v>
      </c>
      <c r="Q3791" s="64" t="n">
        <f aca="false">P3791*($Q$2)</f>
        <v>2.334528</v>
      </c>
      <c r="R3791" s="38"/>
      <c r="S3791" s="25" t="n">
        <f aca="false">SUM(F3791,H3791,J3791,K3791,L3791,M3791)</f>
        <v>59.31478104</v>
      </c>
      <c r="T3791" s="25" t="n">
        <f aca="false">SUM(F3791,H3791,J3791,K3791,L3791,M3791,Q3791)</f>
        <v>61.64930904</v>
      </c>
      <c r="U3791" s="0"/>
      <c r="V3791" s="0"/>
      <c r="W3791" s="0"/>
      <c r="X3791" s="0"/>
      <c r="Y3791" s="0"/>
      <c r="Z3791" s="0"/>
      <c r="AA3791" s="0"/>
      <c r="AB3791" s="0"/>
      <c r="AC3791" s="0"/>
      <c r="AD3791" s="0"/>
      <c r="AE3791" s="0"/>
      <c r="AF3791" s="0"/>
      <c r="AG3791" s="0"/>
      <c r="AH3791" s="0"/>
      <c r="AI3791" s="0"/>
      <c r="AJ3791" s="0"/>
      <c r="AK3791" s="0"/>
      <c r="AL3791" s="0"/>
      <c r="AM3791" s="0"/>
      <c r="AN3791" s="0"/>
      <c r="AO3791" s="0"/>
      <c r="AP3791" s="0"/>
      <c r="AQ3791" s="0"/>
      <c r="AR3791" s="0"/>
      <c r="AS3791" s="0"/>
      <c r="AT3791" s="0"/>
      <c r="AU3791" s="0"/>
      <c r="AV3791" s="0"/>
      <c r="AW3791" s="0"/>
      <c r="AX3791" s="0"/>
      <c r="AY3791" s="0"/>
      <c r="AZ3791" s="0"/>
      <c r="BA3791" s="0"/>
      <c r="BB3791" s="0"/>
      <c r="BC3791" s="0"/>
      <c r="BD3791" s="0"/>
      <c r="BE3791" s="0"/>
      <c r="BF3791" s="0"/>
      <c r="BG3791" s="0"/>
      <c r="BH3791" s="0"/>
      <c r="BI3791" s="0"/>
      <c r="BJ3791" s="0"/>
      <c r="BK3791" s="0"/>
      <c r="BL3791" s="0"/>
      <c r="BM3791" s="0"/>
      <c r="BN3791" s="0"/>
      <c r="BO3791" s="0"/>
      <c r="BP3791" s="0"/>
      <c r="BQ3791" s="0"/>
      <c r="BR3791" s="0"/>
      <c r="BS3791" s="0"/>
      <c r="BT3791" s="0"/>
      <c r="BU3791" s="0"/>
      <c r="BV3791" s="0"/>
      <c r="BW3791" s="0"/>
      <c r="BX3791" s="0"/>
      <c r="BY3791" s="0"/>
      <c r="BZ3791" s="0"/>
      <c r="CA3791" s="0"/>
      <c r="CB3791" s="0"/>
      <c r="CC3791" s="0"/>
      <c r="CD3791" s="0"/>
      <c r="CE3791" s="0"/>
      <c r="CF3791" s="0"/>
      <c r="CG3791" s="0"/>
      <c r="CH3791" s="0"/>
      <c r="CI3791" s="0"/>
      <c r="CJ3791" s="0"/>
      <c r="CK3791" s="0"/>
      <c r="CL3791" s="0"/>
      <c r="CM3791" s="0"/>
      <c r="CN3791" s="0"/>
      <c r="CO3791" s="0"/>
      <c r="CP3791" s="0"/>
      <c r="CQ3791" s="0"/>
      <c r="CR3791" s="0"/>
      <c r="CS3791" s="0"/>
      <c r="CT3791" s="0"/>
      <c r="CU3791" s="0"/>
      <c r="CV3791" s="0"/>
      <c r="CW3791" s="0"/>
      <c r="CX3791" s="0"/>
      <c r="CY3791" s="0"/>
      <c r="CZ3791" s="0"/>
      <c r="DA3791" s="0"/>
      <c r="DB3791" s="0"/>
      <c r="DC3791" s="0"/>
      <c r="DD3791" s="0"/>
      <c r="DE3791" s="0"/>
      <c r="DF3791" s="0"/>
      <c r="DG3791" s="0"/>
      <c r="DH3791" s="0"/>
      <c r="DI3791" s="0"/>
      <c r="DJ3791" s="0"/>
      <c r="DK3791" s="0"/>
      <c r="DL3791" s="0"/>
      <c r="DM3791" s="0"/>
      <c r="DN3791" s="0"/>
      <c r="DO3791" s="0"/>
      <c r="DP3791" s="0"/>
      <c r="DQ3791" s="0"/>
      <c r="DR3791" s="0"/>
      <c r="DS3791" s="0"/>
      <c r="DT3791" s="0"/>
      <c r="DU3791" s="0"/>
      <c r="DV3791" s="0"/>
      <c r="DW3791" s="0"/>
      <c r="DX3791" s="0"/>
      <c r="DY3791" s="0"/>
      <c r="DZ3791" s="0"/>
      <c r="EA3791" s="0"/>
      <c r="EB3791" s="0"/>
      <c r="EC3791" s="0"/>
      <c r="ED3791" s="0"/>
      <c r="EE3791" s="0"/>
      <c r="EF3791" s="0"/>
      <c r="EG3791" s="0"/>
      <c r="EH3791" s="0"/>
      <c r="EI3791" s="0"/>
      <c r="EJ3791" s="0"/>
      <c r="EK3791" s="0"/>
      <c r="EL3791" s="0"/>
      <c r="EM3791" s="0"/>
      <c r="EN3791" s="0"/>
      <c r="EO3791" s="0"/>
      <c r="EP3791" s="0"/>
      <c r="EQ3791" s="0"/>
      <c r="ER3791" s="0"/>
      <c r="ES3791" s="0"/>
      <c r="ET3791" s="0"/>
      <c r="EU3791" s="0"/>
      <c r="EV3791" s="0"/>
      <c r="EW3791" s="0"/>
      <c r="EX3791" s="0"/>
      <c r="EY3791" s="0"/>
      <c r="EZ3791" s="0"/>
      <c r="FA3791" s="0"/>
      <c r="FB3791" s="0"/>
      <c r="FC3791" s="0"/>
      <c r="FD3791" s="0"/>
      <c r="FE3791" s="0"/>
      <c r="FF3791" s="0"/>
      <c r="FG3791" s="0"/>
      <c r="FH3791" s="0"/>
      <c r="FI3791" s="0"/>
      <c r="FJ3791" s="0"/>
      <c r="FK3791" s="0"/>
      <c r="FL3791" s="0"/>
      <c r="FM3791" s="0"/>
      <c r="FN3791" s="0"/>
      <c r="FO3791" s="0"/>
      <c r="FP3791" s="0"/>
      <c r="FQ3791" s="0"/>
      <c r="FR3791" s="0"/>
      <c r="FS3791" s="0"/>
      <c r="FT3791" s="0"/>
      <c r="FU3791" s="0"/>
      <c r="FV3791" s="0"/>
      <c r="FW3791" s="0"/>
      <c r="FX3791" s="0"/>
      <c r="FY3791" s="0"/>
      <c r="FZ3791" s="0"/>
      <c r="GA3791" s="0"/>
      <c r="GB3791" s="0"/>
      <c r="GC3791" s="0"/>
      <c r="GD3791" s="0"/>
      <c r="GE3791" s="0"/>
      <c r="GF3791" s="0"/>
      <c r="GG3791" s="0"/>
      <c r="GH3791" s="0"/>
      <c r="GI3791" s="0"/>
      <c r="GJ3791" s="0"/>
      <c r="GK3791" s="0"/>
      <c r="GL3791" s="0"/>
      <c r="GM3791" s="0"/>
      <c r="GN3791" s="0"/>
      <c r="GO3791" s="0"/>
      <c r="GP3791" s="0"/>
      <c r="GQ3791" s="0"/>
      <c r="GR3791" s="0"/>
      <c r="GS3791" s="0"/>
      <c r="GT3791" s="0"/>
      <c r="GU3791" s="0"/>
      <c r="GV3791" s="0"/>
      <c r="GW3791" s="0"/>
      <c r="GX3791" s="0"/>
      <c r="GY3791" s="0"/>
      <c r="GZ3791" s="0"/>
      <c r="HA3791" s="0"/>
      <c r="HB3791" s="0"/>
      <c r="HC3791" s="0"/>
      <c r="HD3791" s="0"/>
      <c r="HE3791" s="0"/>
      <c r="HF3791" s="0"/>
      <c r="HG3791" s="0"/>
      <c r="HH3791" s="0"/>
      <c r="HI3791" s="0"/>
      <c r="HJ3791" s="0"/>
      <c r="HK3791" s="0"/>
      <c r="HL3791" s="0"/>
      <c r="HM3791" s="0"/>
      <c r="HN3791" s="0"/>
      <c r="HO3791" s="0"/>
      <c r="HP3791" s="0"/>
      <c r="HQ3791" s="0"/>
      <c r="HR3791" s="0"/>
      <c r="HS3791" s="0"/>
      <c r="HT3791" s="0"/>
      <c r="HU3791" s="0"/>
      <c r="HV3791" s="0"/>
      <c r="HW3791" s="0"/>
      <c r="HX3791" s="0"/>
      <c r="HY3791" s="0"/>
      <c r="HZ3791" s="0"/>
      <c r="IA3791" s="0"/>
      <c r="IB3791" s="0"/>
      <c r="IC3791" s="0"/>
      <c r="ID3791" s="0"/>
      <c r="IE3791" s="0"/>
      <c r="IF3791" s="0"/>
      <c r="IG3791" s="0"/>
      <c r="IH3791" s="0"/>
      <c r="II3791" s="0"/>
      <c r="IJ3791" s="0"/>
      <c r="IK3791" s="0"/>
      <c r="IL3791" s="0"/>
      <c r="IM3791" s="0"/>
      <c r="IN3791" s="0"/>
      <c r="IO3791" s="0"/>
      <c r="IP3791" s="0"/>
      <c r="IQ3791" s="0"/>
      <c r="IR3791" s="0"/>
      <c r="IS3791" s="0"/>
      <c r="IT3791" s="0"/>
      <c r="IU3791" s="0"/>
      <c r="IV3791" s="0"/>
      <c r="IW3791" s="0"/>
      <c r="IX3791" s="0"/>
      <c r="IY3791" s="0"/>
      <c r="IZ3791" s="0"/>
      <c r="AMH3791" s="13"/>
    </row>
    <row r="3792" customFormat="false" ht="13.8" hidden="false" customHeight="false" outlineLevel="0" collapsed="false">
      <c r="A3792" s="27" t="n">
        <v>40804020</v>
      </c>
      <c r="B3792" s="28" t="s">
        <v>3821</v>
      </c>
      <c r="C3792" s="29"/>
      <c r="D3792" s="29"/>
      <c r="E3792" s="27" t="s">
        <v>54</v>
      </c>
      <c r="F3792" s="19" t="n">
        <f aca="false">IF(C3792="",VLOOKUP(E3792,'PORTE E UCO'!$A$5:$D$46,4,0),VLOOKUP(E3792,'PORTE E UCO'!$A$5:$D$46,4,0)*C3792)</f>
        <v>35.31295</v>
      </c>
      <c r="G3792" s="30" t="n">
        <v>1.4</v>
      </c>
      <c r="H3792" s="21" t="n">
        <f aca="false">G3792*$R$2</f>
        <v>27.5430848</v>
      </c>
      <c r="I3792" s="27" t="n">
        <v>0</v>
      </c>
      <c r="J3792" s="22" t="str">
        <f aca="false">IF(I3792&gt;=1,F3792*$J$2,"")</f>
        <v/>
      </c>
      <c r="K3792" s="22" t="str">
        <f aca="false">IF(I3792&gt;=2,F3792*$K$2,"")</f>
        <v/>
      </c>
      <c r="L3792" s="22" t="str">
        <f aca="false">IF(I3792&gt;=3,F3792*$L$2,"")</f>
        <v/>
      </c>
      <c r="M3792" s="22" t="str">
        <f aca="false">IF(I3792&gt;=4,F3792*$M$2,"")</f>
        <v/>
      </c>
      <c r="N3792" s="27" t="n">
        <v>0</v>
      </c>
      <c r="O3792" s="27" t="n">
        <v>3</v>
      </c>
      <c r="P3792" s="31" t="n">
        <v>0.1296</v>
      </c>
      <c r="Q3792" s="64" t="n">
        <f aca="false">P3792*($Q$2)</f>
        <v>3.501792</v>
      </c>
      <c r="R3792" s="38"/>
      <c r="S3792" s="25" t="n">
        <f aca="false">SUM(F3792,H3792,J3792,K3792,L3792,M3792)</f>
        <v>62.8560348</v>
      </c>
      <c r="T3792" s="25" t="n">
        <f aca="false">SUM(F3792,H3792,J3792,K3792,L3792,M3792,Q3792)</f>
        <v>66.3578268</v>
      </c>
      <c r="U3792" s="0"/>
      <c r="V3792" s="0"/>
      <c r="W3792" s="0"/>
      <c r="X3792" s="0"/>
      <c r="Y3792" s="0"/>
      <c r="Z3792" s="0"/>
      <c r="AA3792" s="0"/>
      <c r="AB3792" s="0"/>
      <c r="AC3792" s="0"/>
      <c r="AD3792" s="0"/>
      <c r="AE3792" s="0"/>
      <c r="AF3792" s="0"/>
      <c r="AG3792" s="0"/>
      <c r="AH3792" s="0"/>
      <c r="AI3792" s="0"/>
      <c r="AJ3792" s="0"/>
      <c r="AK3792" s="0"/>
      <c r="AL3792" s="0"/>
      <c r="AM3792" s="0"/>
      <c r="AN3792" s="0"/>
      <c r="AO3792" s="0"/>
      <c r="AP3792" s="0"/>
      <c r="AQ3792" s="0"/>
      <c r="AR3792" s="0"/>
      <c r="AS3792" s="0"/>
      <c r="AT3792" s="0"/>
      <c r="AU3792" s="0"/>
      <c r="AV3792" s="0"/>
      <c r="AW3792" s="0"/>
      <c r="AX3792" s="0"/>
      <c r="AY3792" s="0"/>
      <c r="AZ3792" s="0"/>
      <c r="BA3792" s="0"/>
      <c r="BB3792" s="0"/>
      <c r="BC3792" s="0"/>
      <c r="BD3792" s="0"/>
      <c r="BE3792" s="0"/>
      <c r="BF3792" s="0"/>
      <c r="BG3792" s="0"/>
      <c r="BH3792" s="0"/>
      <c r="BI3792" s="0"/>
      <c r="BJ3792" s="0"/>
      <c r="BK3792" s="0"/>
      <c r="BL3792" s="0"/>
      <c r="BM3792" s="0"/>
      <c r="BN3792" s="0"/>
      <c r="BO3792" s="0"/>
      <c r="BP3792" s="0"/>
      <c r="BQ3792" s="0"/>
      <c r="BR3792" s="0"/>
      <c r="BS3792" s="0"/>
      <c r="BT3792" s="0"/>
      <c r="BU3792" s="0"/>
      <c r="BV3792" s="0"/>
      <c r="BW3792" s="0"/>
      <c r="BX3792" s="0"/>
      <c r="BY3792" s="0"/>
      <c r="BZ3792" s="0"/>
      <c r="CA3792" s="0"/>
      <c r="CB3792" s="0"/>
      <c r="CC3792" s="0"/>
      <c r="CD3792" s="0"/>
      <c r="CE3792" s="0"/>
      <c r="CF3792" s="0"/>
      <c r="CG3792" s="0"/>
      <c r="CH3792" s="0"/>
      <c r="CI3792" s="0"/>
      <c r="CJ3792" s="0"/>
      <c r="CK3792" s="0"/>
      <c r="CL3792" s="0"/>
      <c r="CM3792" s="0"/>
      <c r="CN3792" s="0"/>
      <c r="CO3792" s="0"/>
      <c r="CP3792" s="0"/>
      <c r="CQ3792" s="0"/>
      <c r="CR3792" s="0"/>
      <c r="CS3792" s="0"/>
      <c r="CT3792" s="0"/>
      <c r="CU3792" s="0"/>
      <c r="CV3792" s="0"/>
      <c r="CW3792" s="0"/>
      <c r="CX3792" s="0"/>
      <c r="CY3792" s="0"/>
      <c r="CZ3792" s="0"/>
      <c r="DA3792" s="0"/>
      <c r="DB3792" s="0"/>
      <c r="DC3792" s="0"/>
      <c r="DD3792" s="0"/>
      <c r="DE3792" s="0"/>
      <c r="DF3792" s="0"/>
      <c r="DG3792" s="0"/>
      <c r="DH3792" s="0"/>
      <c r="DI3792" s="0"/>
      <c r="DJ3792" s="0"/>
      <c r="DK3792" s="0"/>
      <c r="DL3792" s="0"/>
      <c r="DM3792" s="0"/>
      <c r="DN3792" s="0"/>
      <c r="DO3792" s="0"/>
      <c r="DP3792" s="0"/>
      <c r="DQ3792" s="0"/>
      <c r="DR3792" s="0"/>
      <c r="DS3792" s="0"/>
      <c r="DT3792" s="0"/>
      <c r="DU3792" s="0"/>
      <c r="DV3792" s="0"/>
      <c r="DW3792" s="0"/>
      <c r="DX3792" s="0"/>
      <c r="DY3792" s="0"/>
      <c r="DZ3792" s="0"/>
      <c r="EA3792" s="0"/>
      <c r="EB3792" s="0"/>
      <c r="EC3792" s="0"/>
      <c r="ED3792" s="0"/>
      <c r="EE3792" s="0"/>
      <c r="EF3792" s="0"/>
      <c r="EG3792" s="0"/>
      <c r="EH3792" s="0"/>
      <c r="EI3792" s="0"/>
      <c r="EJ3792" s="0"/>
      <c r="EK3792" s="0"/>
      <c r="EL3792" s="0"/>
      <c r="EM3792" s="0"/>
      <c r="EN3792" s="0"/>
      <c r="EO3792" s="0"/>
      <c r="EP3792" s="0"/>
      <c r="EQ3792" s="0"/>
      <c r="ER3792" s="0"/>
      <c r="ES3792" s="0"/>
      <c r="ET3792" s="0"/>
      <c r="EU3792" s="0"/>
      <c r="EV3792" s="0"/>
      <c r="EW3792" s="0"/>
      <c r="EX3792" s="0"/>
      <c r="EY3792" s="0"/>
      <c r="EZ3792" s="0"/>
      <c r="FA3792" s="0"/>
      <c r="FB3792" s="0"/>
      <c r="FC3792" s="0"/>
      <c r="FD3792" s="0"/>
      <c r="FE3792" s="0"/>
      <c r="FF3792" s="0"/>
      <c r="FG3792" s="0"/>
      <c r="FH3792" s="0"/>
      <c r="FI3792" s="0"/>
      <c r="FJ3792" s="0"/>
      <c r="FK3792" s="0"/>
      <c r="FL3792" s="0"/>
      <c r="FM3792" s="0"/>
      <c r="FN3792" s="0"/>
      <c r="FO3792" s="0"/>
      <c r="FP3792" s="0"/>
      <c r="FQ3792" s="0"/>
      <c r="FR3792" s="0"/>
      <c r="FS3792" s="0"/>
      <c r="FT3792" s="0"/>
      <c r="FU3792" s="0"/>
      <c r="FV3792" s="0"/>
      <c r="FW3792" s="0"/>
      <c r="FX3792" s="0"/>
      <c r="FY3792" s="0"/>
      <c r="FZ3792" s="0"/>
      <c r="GA3792" s="0"/>
      <c r="GB3792" s="0"/>
      <c r="GC3792" s="0"/>
      <c r="GD3792" s="0"/>
      <c r="GE3792" s="0"/>
      <c r="GF3792" s="0"/>
      <c r="GG3792" s="0"/>
      <c r="GH3792" s="0"/>
      <c r="GI3792" s="0"/>
      <c r="GJ3792" s="0"/>
      <c r="GK3792" s="0"/>
      <c r="GL3792" s="0"/>
      <c r="GM3792" s="0"/>
      <c r="GN3792" s="0"/>
      <c r="GO3792" s="0"/>
      <c r="GP3792" s="0"/>
      <c r="GQ3792" s="0"/>
      <c r="GR3792" s="0"/>
      <c r="GS3792" s="0"/>
      <c r="GT3792" s="0"/>
      <c r="GU3792" s="0"/>
      <c r="GV3792" s="0"/>
      <c r="GW3792" s="0"/>
      <c r="GX3792" s="0"/>
      <c r="GY3792" s="0"/>
      <c r="GZ3792" s="0"/>
      <c r="HA3792" s="0"/>
      <c r="HB3792" s="0"/>
      <c r="HC3792" s="0"/>
      <c r="HD3792" s="0"/>
      <c r="HE3792" s="0"/>
      <c r="HF3792" s="0"/>
      <c r="HG3792" s="0"/>
      <c r="HH3792" s="0"/>
      <c r="HI3792" s="0"/>
      <c r="HJ3792" s="0"/>
      <c r="HK3792" s="0"/>
      <c r="HL3792" s="0"/>
      <c r="HM3792" s="0"/>
      <c r="HN3792" s="0"/>
      <c r="HO3792" s="0"/>
      <c r="HP3792" s="0"/>
      <c r="HQ3792" s="0"/>
      <c r="HR3792" s="0"/>
      <c r="HS3792" s="0"/>
      <c r="HT3792" s="0"/>
      <c r="HU3792" s="0"/>
      <c r="HV3792" s="0"/>
      <c r="HW3792" s="0"/>
      <c r="HX3792" s="0"/>
      <c r="HY3792" s="0"/>
      <c r="HZ3792" s="0"/>
      <c r="IA3792" s="0"/>
      <c r="IB3792" s="0"/>
      <c r="IC3792" s="0"/>
      <c r="ID3792" s="0"/>
      <c r="IE3792" s="0"/>
      <c r="IF3792" s="0"/>
      <c r="IG3792" s="0"/>
      <c r="IH3792" s="0"/>
      <c r="II3792" s="0"/>
      <c r="IJ3792" s="0"/>
      <c r="IK3792" s="0"/>
      <c r="IL3792" s="0"/>
      <c r="IM3792" s="0"/>
      <c r="IN3792" s="0"/>
      <c r="IO3792" s="0"/>
      <c r="IP3792" s="0"/>
      <c r="IQ3792" s="0"/>
      <c r="IR3792" s="0"/>
      <c r="IS3792" s="0"/>
      <c r="IT3792" s="0"/>
      <c r="IU3792" s="0"/>
      <c r="IV3792" s="0"/>
      <c r="IW3792" s="0"/>
      <c r="IX3792" s="0"/>
      <c r="IY3792" s="0"/>
      <c r="IZ3792" s="0"/>
      <c r="AMH3792" s="13"/>
    </row>
    <row r="3793" customFormat="false" ht="13.8" hidden="false" customHeight="false" outlineLevel="0" collapsed="false">
      <c r="A3793" s="16" t="n">
        <v>40804011</v>
      </c>
      <c r="B3793" s="17" t="s">
        <v>3822</v>
      </c>
      <c r="C3793" s="18"/>
      <c r="D3793" s="18"/>
      <c r="E3793" s="16" t="s">
        <v>54</v>
      </c>
      <c r="F3793" s="19" t="n">
        <f aca="false">IF(C3793="",VLOOKUP(E3793,'PORTE E UCO'!$A$5:$D$46,4,0),VLOOKUP(E3793,'PORTE E UCO'!$A$5:$D$46,4,0)*C3793)</f>
        <v>35.31295</v>
      </c>
      <c r="G3793" s="20" t="n">
        <v>1.22</v>
      </c>
      <c r="H3793" s="21" t="n">
        <f aca="false">G3793*$R$2</f>
        <v>24.00183104</v>
      </c>
      <c r="I3793" s="16" t="n">
        <v>0</v>
      </c>
      <c r="J3793" s="22" t="str">
        <f aca="false">IF(I3793&gt;=1,F3793*$J$2,"")</f>
        <v/>
      </c>
      <c r="K3793" s="22" t="str">
        <f aca="false">IF(I3793&gt;=2,F3793*$K$2,"")</f>
        <v/>
      </c>
      <c r="L3793" s="22" t="str">
        <f aca="false">IF(I3793&gt;=3,F3793*$L$2,"")</f>
        <v/>
      </c>
      <c r="M3793" s="22" t="str">
        <f aca="false">IF(I3793&gt;=4,F3793*$M$2,"")</f>
        <v/>
      </c>
      <c r="N3793" s="16" t="n">
        <v>0</v>
      </c>
      <c r="O3793" s="16" t="n">
        <v>1</v>
      </c>
      <c r="P3793" s="23" t="n">
        <v>0.154</v>
      </c>
      <c r="Q3793" s="64" t="n">
        <f aca="false">P3793*($Q$2)</f>
        <v>4.16108</v>
      </c>
      <c r="R3793" s="38"/>
      <c r="S3793" s="25" t="n">
        <f aca="false">SUM(F3793,H3793,J3793,K3793,L3793,M3793)</f>
        <v>59.31478104</v>
      </c>
      <c r="T3793" s="25" t="n">
        <f aca="false">SUM(F3793,H3793,J3793,K3793,L3793,M3793,Q3793)</f>
        <v>63.47586104</v>
      </c>
      <c r="U3793" s="0"/>
      <c r="V3793" s="0"/>
      <c r="W3793" s="0"/>
      <c r="X3793" s="0"/>
      <c r="Y3793" s="0"/>
      <c r="Z3793" s="0"/>
      <c r="AA3793" s="0"/>
      <c r="AB3793" s="0"/>
      <c r="AC3793" s="0"/>
      <c r="AD3793" s="0"/>
      <c r="AE3793" s="0"/>
      <c r="AF3793" s="0"/>
      <c r="AG3793" s="0"/>
      <c r="AH3793" s="0"/>
      <c r="AI3793" s="0"/>
      <c r="AJ3793" s="0"/>
      <c r="AK3793" s="0"/>
      <c r="AL3793" s="0"/>
      <c r="AM3793" s="0"/>
      <c r="AN3793" s="0"/>
      <c r="AO3793" s="0"/>
      <c r="AP3793" s="0"/>
      <c r="AQ3793" s="0"/>
      <c r="AR3793" s="0"/>
      <c r="AS3793" s="0"/>
      <c r="AT3793" s="0"/>
      <c r="AU3793" s="0"/>
      <c r="AV3793" s="0"/>
      <c r="AW3793" s="0"/>
      <c r="AX3793" s="0"/>
      <c r="AY3793" s="0"/>
      <c r="AZ3793" s="0"/>
      <c r="BA3793" s="0"/>
      <c r="BB3793" s="0"/>
      <c r="BC3793" s="0"/>
      <c r="BD3793" s="0"/>
      <c r="BE3793" s="0"/>
      <c r="BF3793" s="0"/>
      <c r="BG3793" s="0"/>
      <c r="BH3793" s="0"/>
      <c r="BI3793" s="0"/>
      <c r="BJ3793" s="0"/>
      <c r="BK3793" s="0"/>
      <c r="BL3793" s="0"/>
      <c r="BM3793" s="0"/>
      <c r="BN3793" s="0"/>
      <c r="BO3793" s="0"/>
      <c r="BP3793" s="0"/>
      <c r="BQ3793" s="0"/>
      <c r="BR3793" s="0"/>
      <c r="BS3793" s="0"/>
      <c r="BT3793" s="0"/>
      <c r="BU3793" s="0"/>
      <c r="BV3793" s="0"/>
      <c r="BW3793" s="0"/>
      <c r="BX3793" s="0"/>
      <c r="BY3793" s="0"/>
      <c r="BZ3793" s="0"/>
      <c r="CA3793" s="0"/>
      <c r="CB3793" s="0"/>
      <c r="CC3793" s="0"/>
      <c r="CD3793" s="0"/>
      <c r="CE3793" s="0"/>
      <c r="CF3793" s="0"/>
      <c r="CG3793" s="0"/>
      <c r="CH3793" s="0"/>
      <c r="CI3793" s="0"/>
      <c r="CJ3793" s="0"/>
      <c r="CK3793" s="0"/>
      <c r="CL3793" s="0"/>
      <c r="CM3793" s="0"/>
      <c r="CN3793" s="0"/>
      <c r="CO3793" s="0"/>
      <c r="CP3793" s="0"/>
      <c r="CQ3793" s="0"/>
      <c r="CR3793" s="0"/>
      <c r="CS3793" s="0"/>
      <c r="CT3793" s="0"/>
      <c r="CU3793" s="0"/>
      <c r="CV3793" s="0"/>
      <c r="CW3793" s="0"/>
      <c r="CX3793" s="0"/>
      <c r="CY3793" s="0"/>
      <c r="CZ3793" s="0"/>
      <c r="DA3793" s="0"/>
      <c r="DB3793" s="0"/>
      <c r="DC3793" s="0"/>
      <c r="DD3793" s="0"/>
      <c r="DE3793" s="0"/>
      <c r="DF3793" s="0"/>
      <c r="DG3793" s="0"/>
      <c r="DH3793" s="0"/>
      <c r="DI3793" s="0"/>
      <c r="DJ3793" s="0"/>
      <c r="DK3793" s="0"/>
      <c r="DL3793" s="0"/>
      <c r="DM3793" s="0"/>
      <c r="DN3793" s="0"/>
      <c r="DO3793" s="0"/>
      <c r="DP3793" s="0"/>
      <c r="DQ3793" s="0"/>
      <c r="DR3793" s="0"/>
      <c r="DS3793" s="0"/>
      <c r="DT3793" s="0"/>
      <c r="DU3793" s="0"/>
      <c r="DV3793" s="0"/>
      <c r="DW3793" s="0"/>
      <c r="DX3793" s="0"/>
      <c r="DY3793" s="0"/>
      <c r="DZ3793" s="0"/>
      <c r="EA3793" s="0"/>
      <c r="EB3793" s="0"/>
      <c r="EC3793" s="0"/>
      <c r="ED3793" s="0"/>
      <c r="EE3793" s="0"/>
      <c r="EF3793" s="0"/>
      <c r="EG3793" s="0"/>
      <c r="EH3793" s="0"/>
      <c r="EI3793" s="0"/>
      <c r="EJ3793" s="0"/>
      <c r="EK3793" s="0"/>
      <c r="EL3793" s="0"/>
      <c r="EM3793" s="0"/>
      <c r="EN3793" s="0"/>
      <c r="EO3793" s="0"/>
      <c r="EP3793" s="0"/>
      <c r="EQ3793" s="0"/>
      <c r="ER3793" s="0"/>
      <c r="ES3793" s="0"/>
      <c r="ET3793" s="0"/>
      <c r="EU3793" s="0"/>
      <c r="EV3793" s="0"/>
      <c r="EW3793" s="0"/>
      <c r="EX3793" s="0"/>
      <c r="EY3793" s="0"/>
      <c r="EZ3793" s="0"/>
      <c r="FA3793" s="0"/>
      <c r="FB3793" s="0"/>
      <c r="FC3793" s="0"/>
      <c r="FD3793" s="0"/>
      <c r="FE3793" s="0"/>
      <c r="FF3793" s="0"/>
      <c r="FG3793" s="0"/>
      <c r="FH3793" s="0"/>
      <c r="FI3793" s="0"/>
      <c r="FJ3793" s="0"/>
      <c r="FK3793" s="0"/>
      <c r="FL3793" s="0"/>
      <c r="FM3793" s="0"/>
      <c r="FN3793" s="0"/>
      <c r="FO3793" s="0"/>
      <c r="FP3793" s="0"/>
      <c r="FQ3793" s="0"/>
      <c r="FR3793" s="0"/>
      <c r="FS3793" s="0"/>
      <c r="FT3793" s="0"/>
      <c r="FU3793" s="0"/>
      <c r="FV3793" s="0"/>
      <c r="FW3793" s="0"/>
      <c r="FX3793" s="0"/>
      <c r="FY3793" s="0"/>
      <c r="FZ3793" s="0"/>
      <c r="GA3793" s="0"/>
      <c r="GB3793" s="0"/>
      <c r="GC3793" s="0"/>
      <c r="GD3793" s="0"/>
      <c r="GE3793" s="0"/>
      <c r="GF3793" s="0"/>
      <c r="GG3793" s="0"/>
      <c r="GH3793" s="0"/>
      <c r="GI3793" s="0"/>
      <c r="GJ3793" s="0"/>
      <c r="GK3793" s="0"/>
      <c r="GL3793" s="0"/>
      <c r="GM3793" s="0"/>
      <c r="GN3793" s="0"/>
      <c r="GO3793" s="0"/>
      <c r="GP3793" s="0"/>
      <c r="GQ3793" s="0"/>
      <c r="GR3793" s="0"/>
      <c r="GS3793" s="0"/>
      <c r="GT3793" s="0"/>
      <c r="GU3793" s="0"/>
      <c r="GV3793" s="0"/>
      <c r="GW3793" s="0"/>
      <c r="GX3793" s="0"/>
      <c r="GY3793" s="0"/>
      <c r="GZ3793" s="0"/>
      <c r="HA3793" s="0"/>
      <c r="HB3793" s="0"/>
      <c r="HC3793" s="0"/>
      <c r="HD3793" s="0"/>
      <c r="HE3793" s="0"/>
      <c r="HF3793" s="0"/>
      <c r="HG3793" s="0"/>
      <c r="HH3793" s="0"/>
      <c r="HI3793" s="0"/>
      <c r="HJ3793" s="0"/>
      <c r="HK3793" s="0"/>
      <c r="HL3793" s="0"/>
      <c r="HM3793" s="0"/>
      <c r="HN3793" s="0"/>
      <c r="HO3793" s="0"/>
      <c r="HP3793" s="0"/>
      <c r="HQ3793" s="0"/>
      <c r="HR3793" s="0"/>
      <c r="HS3793" s="0"/>
      <c r="HT3793" s="0"/>
      <c r="HU3793" s="0"/>
      <c r="HV3793" s="0"/>
      <c r="HW3793" s="0"/>
      <c r="HX3793" s="0"/>
      <c r="HY3793" s="0"/>
      <c r="HZ3793" s="0"/>
      <c r="IA3793" s="0"/>
      <c r="IB3793" s="0"/>
      <c r="IC3793" s="0"/>
      <c r="ID3793" s="0"/>
      <c r="IE3793" s="0"/>
      <c r="IF3793" s="0"/>
      <c r="IG3793" s="0"/>
      <c r="IH3793" s="0"/>
      <c r="II3793" s="0"/>
      <c r="IJ3793" s="0"/>
      <c r="IK3793" s="0"/>
      <c r="IL3793" s="0"/>
      <c r="IM3793" s="0"/>
      <c r="IN3793" s="0"/>
      <c r="IO3793" s="0"/>
      <c r="IP3793" s="0"/>
      <c r="IQ3793" s="0"/>
      <c r="IR3793" s="0"/>
      <c r="IS3793" s="0"/>
      <c r="IT3793" s="0"/>
      <c r="IU3793" s="0"/>
      <c r="IV3793" s="0"/>
      <c r="IW3793" s="0"/>
      <c r="IX3793" s="0"/>
      <c r="IY3793" s="0"/>
      <c r="IZ3793" s="0"/>
      <c r="AMH3793" s="13"/>
    </row>
    <row r="3794" customFormat="false" ht="13.8" hidden="false" customHeight="false" outlineLevel="0" collapsed="false">
      <c r="A3794" s="27" t="n">
        <v>40804100</v>
      </c>
      <c r="B3794" s="28" t="s">
        <v>3823</v>
      </c>
      <c r="C3794" s="29"/>
      <c r="D3794" s="29"/>
      <c r="E3794" s="27" t="s">
        <v>54</v>
      </c>
      <c r="F3794" s="19" t="n">
        <f aca="false">IF(C3794="",VLOOKUP(E3794,'PORTE E UCO'!$A$5:$D$46,4,0),VLOOKUP(E3794,'PORTE E UCO'!$A$5:$D$46,4,0)*C3794)</f>
        <v>35.31295</v>
      </c>
      <c r="G3794" s="30" t="n">
        <v>1.22</v>
      </c>
      <c r="H3794" s="21" t="n">
        <f aca="false">G3794*$R$2</f>
        <v>24.00183104</v>
      </c>
      <c r="I3794" s="27" t="n">
        <v>0</v>
      </c>
      <c r="J3794" s="22" t="str">
        <f aca="false">IF(I3794&gt;=1,F3794*$J$2,"")</f>
        <v/>
      </c>
      <c r="K3794" s="22" t="str">
        <f aca="false">IF(I3794&gt;=2,F3794*$K$2,"")</f>
        <v/>
      </c>
      <c r="L3794" s="22" t="str">
        <f aca="false">IF(I3794&gt;=3,F3794*$L$2,"")</f>
        <v/>
      </c>
      <c r="M3794" s="22" t="str">
        <f aca="false">IF(I3794&gt;=4,F3794*$M$2,"")</f>
        <v/>
      </c>
      <c r="N3794" s="27" t="n">
        <v>0</v>
      </c>
      <c r="O3794" s="27" t="n">
        <v>2</v>
      </c>
      <c r="P3794" s="31" t="n">
        <v>0.0864</v>
      </c>
      <c r="Q3794" s="64" t="n">
        <f aca="false">P3794*($Q$2)</f>
        <v>2.334528</v>
      </c>
      <c r="R3794" s="38"/>
      <c r="S3794" s="25" t="n">
        <f aca="false">SUM(F3794,H3794,J3794,K3794,L3794,M3794)</f>
        <v>59.31478104</v>
      </c>
      <c r="T3794" s="25" t="n">
        <f aca="false">SUM(F3794,H3794,J3794,K3794,L3794,M3794,Q3794)</f>
        <v>61.64930904</v>
      </c>
      <c r="U3794" s="0"/>
      <c r="V3794" s="0"/>
      <c r="W3794" s="0"/>
      <c r="X3794" s="0"/>
      <c r="Y3794" s="0"/>
      <c r="Z3794" s="0"/>
      <c r="AA3794" s="0"/>
      <c r="AB3794" s="0"/>
      <c r="AC3794" s="0"/>
      <c r="AD3794" s="0"/>
      <c r="AE3794" s="0"/>
      <c r="AF3794" s="0"/>
      <c r="AG3794" s="0"/>
      <c r="AH3794" s="0"/>
      <c r="AI3794" s="0"/>
      <c r="AJ3794" s="0"/>
      <c r="AK3794" s="0"/>
      <c r="AL3794" s="0"/>
      <c r="AM3794" s="0"/>
      <c r="AN3794" s="0"/>
      <c r="AO3794" s="0"/>
      <c r="AP3794" s="0"/>
      <c r="AQ3794" s="0"/>
      <c r="AR3794" s="0"/>
      <c r="AS3794" s="0"/>
      <c r="AT3794" s="0"/>
      <c r="AU3794" s="0"/>
      <c r="AV3794" s="0"/>
      <c r="AW3794" s="0"/>
      <c r="AX3794" s="0"/>
      <c r="AY3794" s="0"/>
      <c r="AZ3794" s="0"/>
      <c r="BA3794" s="0"/>
      <c r="BB3794" s="0"/>
      <c r="BC3794" s="0"/>
      <c r="BD3794" s="0"/>
      <c r="BE3794" s="0"/>
      <c r="BF3794" s="0"/>
      <c r="BG3794" s="0"/>
      <c r="BH3794" s="0"/>
      <c r="BI3794" s="0"/>
      <c r="BJ3794" s="0"/>
      <c r="BK3794" s="0"/>
      <c r="BL3794" s="0"/>
      <c r="BM3794" s="0"/>
      <c r="BN3794" s="0"/>
      <c r="BO3794" s="0"/>
      <c r="BP3794" s="0"/>
      <c r="BQ3794" s="0"/>
      <c r="BR3794" s="0"/>
      <c r="BS3794" s="0"/>
      <c r="BT3794" s="0"/>
      <c r="BU3794" s="0"/>
      <c r="BV3794" s="0"/>
      <c r="BW3794" s="0"/>
      <c r="BX3794" s="0"/>
      <c r="BY3794" s="0"/>
      <c r="BZ3794" s="0"/>
      <c r="CA3794" s="0"/>
      <c r="CB3794" s="0"/>
      <c r="CC3794" s="0"/>
      <c r="CD3794" s="0"/>
      <c r="CE3794" s="0"/>
      <c r="CF3794" s="0"/>
      <c r="CG3794" s="0"/>
      <c r="CH3794" s="0"/>
      <c r="CI3794" s="0"/>
      <c r="CJ3794" s="0"/>
      <c r="CK3794" s="0"/>
      <c r="CL3794" s="0"/>
      <c r="CM3794" s="0"/>
      <c r="CN3794" s="0"/>
      <c r="CO3794" s="0"/>
      <c r="CP3794" s="0"/>
      <c r="CQ3794" s="0"/>
      <c r="CR3794" s="0"/>
      <c r="CS3794" s="0"/>
      <c r="CT3794" s="0"/>
      <c r="CU3794" s="0"/>
      <c r="CV3794" s="0"/>
      <c r="CW3794" s="0"/>
      <c r="CX3794" s="0"/>
      <c r="CY3794" s="0"/>
      <c r="CZ3794" s="0"/>
      <c r="DA3794" s="0"/>
      <c r="DB3794" s="0"/>
      <c r="DC3794" s="0"/>
      <c r="DD3794" s="0"/>
      <c r="DE3794" s="0"/>
      <c r="DF3794" s="0"/>
      <c r="DG3794" s="0"/>
      <c r="DH3794" s="0"/>
      <c r="DI3794" s="0"/>
      <c r="DJ3794" s="0"/>
      <c r="DK3794" s="0"/>
      <c r="DL3794" s="0"/>
      <c r="DM3794" s="0"/>
      <c r="DN3794" s="0"/>
      <c r="DO3794" s="0"/>
      <c r="DP3794" s="0"/>
      <c r="DQ3794" s="0"/>
      <c r="DR3794" s="0"/>
      <c r="DS3794" s="0"/>
      <c r="DT3794" s="0"/>
      <c r="DU3794" s="0"/>
      <c r="DV3794" s="0"/>
      <c r="DW3794" s="0"/>
      <c r="DX3794" s="0"/>
      <c r="DY3794" s="0"/>
      <c r="DZ3794" s="0"/>
      <c r="EA3794" s="0"/>
      <c r="EB3794" s="0"/>
      <c r="EC3794" s="0"/>
      <c r="ED3794" s="0"/>
      <c r="EE3794" s="0"/>
      <c r="EF3794" s="0"/>
      <c r="EG3794" s="0"/>
      <c r="EH3794" s="0"/>
      <c r="EI3794" s="0"/>
      <c r="EJ3794" s="0"/>
      <c r="EK3794" s="0"/>
      <c r="EL3794" s="0"/>
      <c r="EM3794" s="0"/>
      <c r="EN3794" s="0"/>
      <c r="EO3794" s="0"/>
      <c r="EP3794" s="0"/>
      <c r="EQ3794" s="0"/>
      <c r="ER3794" s="0"/>
      <c r="ES3794" s="0"/>
      <c r="ET3794" s="0"/>
      <c r="EU3794" s="0"/>
      <c r="EV3794" s="0"/>
      <c r="EW3794" s="0"/>
      <c r="EX3794" s="0"/>
      <c r="EY3794" s="0"/>
      <c r="EZ3794" s="0"/>
      <c r="FA3794" s="0"/>
      <c r="FB3794" s="0"/>
      <c r="FC3794" s="0"/>
      <c r="FD3794" s="0"/>
      <c r="FE3794" s="0"/>
      <c r="FF3794" s="0"/>
      <c r="FG3794" s="0"/>
      <c r="FH3794" s="0"/>
      <c r="FI3794" s="0"/>
      <c r="FJ3794" s="0"/>
      <c r="FK3794" s="0"/>
      <c r="FL3794" s="0"/>
      <c r="FM3794" s="0"/>
      <c r="FN3794" s="0"/>
      <c r="FO3794" s="0"/>
      <c r="FP3794" s="0"/>
      <c r="FQ3794" s="0"/>
      <c r="FR3794" s="0"/>
      <c r="FS3794" s="0"/>
      <c r="FT3794" s="0"/>
      <c r="FU3794" s="0"/>
      <c r="FV3794" s="0"/>
      <c r="FW3794" s="0"/>
      <c r="FX3794" s="0"/>
      <c r="FY3794" s="0"/>
      <c r="FZ3794" s="0"/>
      <c r="GA3794" s="0"/>
      <c r="GB3794" s="0"/>
      <c r="GC3794" s="0"/>
      <c r="GD3794" s="0"/>
      <c r="GE3794" s="0"/>
      <c r="GF3794" s="0"/>
      <c r="GG3794" s="0"/>
      <c r="GH3794" s="0"/>
      <c r="GI3794" s="0"/>
      <c r="GJ3794" s="0"/>
      <c r="GK3794" s="0"/>
      <c r="GL3794" s="0"/>
      <c r="GM3794" s="0"/>
      <c r="GN3794" s="0"/>
      <c r="GO3794" s="0"/>
      <c r="GP3794" s="0"/>
      <c r="GQ3794" s="0"/>
      <c r="GR3794" s="0"/>
      <c r="GS3794" s="0"/>
      <c r="GT3794" s="0"/>
      <c r="GU3794" s="0"/>
      <c r="GV3794" s="0"/>
      <c r="GW3794" s="0"/>
      <c r="GX3794" s="0"/>
      <c r="GY3794" s="0"/>
      <c r="GZ3794" s="0"/>
      <c r="HA3794" s="0"/>
      <c r="HB3794" s="0"/>
      <c r="HC3794" s="0"/>
      <c r="HD3794" s="0"/>
      <c r="HE3794" s="0"/>
      <c r="HF3794" s="0"/>
      <c r="HG3794" s="0"/>
      <c r="HH3794" s="0"/>
      <c r="HI3794" s="0"/>
      <c r="HJ3794" s="0"/>
      <c r="HK3794" s="0"/>
      <c r="HL3794" s="0"/>
      <c r="HM3794" s="0"/>
      <c r="HN3794" s="0"/>
      <c r="HO3794" s="0"/>
      <c r="HP3794" s="0"/>
      <c r="HQ3794" s="0"/>
      <c r="HR3794" s="0"/>
      <c r="HS3794" s="0"/>
      <c r="HT3794" s="0"/>
      <c r="HU3794" s="0"/>
      <c r="HV3794" s="0"/>
      <c r="HW3794" s="0"/>
      <c r="HX3794" s="0"/>
      <c r="HY3794" s="0"/>
      <c r="HZ3794" s="0"/>
      <c r="IA3794" s="0"/>
      <c r="IB3794" s="0"/>
      <c r="IC3794" s="0"/>
      <c r="ID3794" s="0"/>
      <c r="IE3794" s="0"/>
      <c r="IF3794" s="0"/>
      <c r="IG3794" s="0"/>
      <c r="IH3794" s="0"/>
      <c r="II3794" s="0"/>
      <c r="IJ3794" s="0"/>
      <c r="IK3794" s="0"/>
      <c r="IL3794" s="0"/>
      <c r="IM3794" s="0"/>
      <c r="IN3794" s="0"/>
      <c r="IO3794" s="0"/>
      <c r="IP3794" s="0"/>
      <c r="IQ3794" s="0"/>
      <c r="IR3794" s="0"/>
      <c r="IS3794" s="0"/>
      <c r="IT3794" s="0"/>
      <c r="IU3794" s="0"/>
      <c r="IV3794" s="0"/>
      <c r="IW3794" s="0"/>
      <c r="IX3794" s="0"/>
      <c r="IY3794" s="0"/>
      <c r="IZ3794" s="0"/>
      <c r="AMH3794" s="13"/>
    </row>
    <row r="3795" customFormat="false" ht="13.8" hidden="false" customHeight="false" outlineLevel="0" collapsed="false">
      <c r="A3795" s="16" t="n">
        <v>40804046</v>
      </c>
      <c r="B3795" s="17" t="s">
        <v>3824</v>
      </c>
      <c r="C3795" s="18"/>
      <c r="D3795" s="18"/>
      <c r="E3795" s="16" t="s">
        <v>54</v>
      </c>
      <c r="F3795" s="19" t="n">
        <f aca="false">IF(C3795="",VLOOKUP(E3795,'PORTE E UCO'!$A$5:$D$46,4,0),VLOOKUP(E3795,'PORTE E UCO'!$A$5:$D$46,4,0)*C3795)</f>
        <v>35.31295</v>
      </c>
      <c r="G3795" s="20" t="n">
        <v>1.31</v>
      </c>
      <c r="H3795" s="21" t="n">
        <f aca="false">G3795*$R$2</f>
        <v>25.77245792</v>
      </c>
      <c r="I3795" s="16" t="n">
        <v>0</v>
      </c>
      <c r="J3795" s="22" t="str">
        <f aca="false">IF(I3795&gt;=1,F3795*$J$2,"")</f>
        <v/>
      </c>
      <c r="K3795" s="22" t="str">
        <f aca="false">IF(I3795&gt;=2,F3795*$K$2,"")</f>
        <v/>
      </c>
      <c r="L3795" s="22" t="str">
        <f aca="false">IF(I3795&gt;=3,F3795*$L$2,"")</f>
        <v/>
      </c>
      <c r="M3795" s="22" t="str">
        <f aca="false">IF(I3795&gt;=4,F3795*$M$2,"")</f>
        <v/>
      </c>
      <c r="N3795" s="16" t="n">
        <v>0</v>
      </c>
      <c r="O3795" s="16" t="n">
        <v>2</v>
      </c>
      <c r="P3795" s="23" t="n">
        <v>0.24</v>
      </c>
      <c r="Q3795" s="64" t="n">
        <f aca="false">P3795*($Q$2)</f>
        <v>6.4848</v>
      </c>
      <c r="R3795" s="38"/>
      <c r="S3795" s="25" t="n">
        <f aca="false">SUM(F3795,H3795,J3795,K3795,L3795,M3795)</f>
        <v>61.08540792</v>
      </c>
      <c r="T3795" s="25" t="n">
        <f aca="false">SUM(F3795,H3795,J3795,K3795,L3795,M3795,Q3795)</f>
        <v>67.57020792</v>
      </c>
      <c r="U3795" s="0"/>
      <c r="V3795" s="0"/>
      <c r="W3795" s="0"/>
      <c r="X3795" s="0"/>
      <c r="Y3795" s="0"/>
      <c r="Z3795" s="0"/>
      <c r="AA3795" s="0"/>
      <c r="AB3795" s="0"/>
      <c r="AC3795" s="0"/>
      <c r="AD3795" s="0"/>
      <c r="AE3795" s="0"/>
      <c r="AF3795" s="0"/>
      <c r="AG3795" s="0"/>
      <c r="AH3795" s="0"/>
      <c r="AI3795" s="0"/>
      <c r="AJ3795" s="0"/>
      <c r="AK3795" s="0"/>
      <c r="AL3795" s="0"/>
      <c r="AM3795" s="0"/>
      <c r="AN3795" s="0"/>
      <c r="AO3795" s="0"/>
      <c r="AP3795" s="0"/>
      <c r="AQ3795" s="0"/>
      <c r="AR3795" s="0"/>
      <c r="AS3795" s="0"/>
      <c r="AT3795" s="0"/>
      <c r="AU3795" s="0"/>
      <c r="AV3795" s="0"/>
      <c r="AW3795" s="0"/>
      <c r="AX3795" s="0"/>
      <c r="AY3795" s="0"/>
      <c r="AZ3795" s="0"/>
      <c r="BA3795" s="0"/>
      <c r="BB3795" s="0"/>
      <c r="BC3795" s="0"/>
      <c r="BD3795" s="0"/>
      <c r="BE3795" s="0"/>
      <c r="BF3795" s="0"/>
      <c r="BG3795" s="0"/>
      <c r="BH3795" s="0"/>
      <c r="BI3795" s="0"/>
      <c r="BJ3795" s="0"/>
      <c r="BK3795" s="0"/>
      <c r="BL3795" s="0"/>
      <c r="BM3795" s="0"/>
      <c r="BN3795" s="0"/>
      <c r="BO3795" s="0"/>
      <c r="BP3795" s="0"/>
      <c r="BQ3795" s="0"/>
      <c r="BR3795" s="0"/>
      <c r="BS3795" s="0"/>
      <c r="BT3795" s="0"/>
      <c r="BU3795" s="0"/>
      <c r="BV3795" s="0"/>
      <c r="BW3795" s="0"/>
      <c r="BX3795" s="0"/>
      <c r="BY3795" s="0"/>
      <c r="BZ3795" s="0"/>
      <c r="CA3795" s="0"/>
      <c r="CB3795" s="0"/>
      <c r="CC3795" s="0"/>
      <c r="CD3795" s="0"/>
      <c r="CE3795" s="0"/>
      <c r="CF3795" s="0"/>
      <c r="CG3795" s="0"/>
      <c r="CH3795" s="0"/>
      <c r="CI3795" s="0"/>
      <c r="CJ3795" s="0"/>
      <c r="CK3795" s="0"/>
      <c r="CL3795" s="0"/>
      <c r="CM3795" s="0"/>
      <c r="CN3795" s="0"/>
      <c r="CO3795" s="0"/>
      <c r="CP3795" s="0"/>
      <c r="CQ3795" s="0"/>
      <c r="CR3795" s="0"/>
      <c r="CS3795" s="0"/>
      <c r="CT3795" s="0"/>
      <c r="CU3795" s="0"/>
      <c r="CV3795" s="0"/>
      <c r="CW3795" s="0"/>
      <c r="CX3795" s="0"/>
      <c r="CY3795" s="0"/>
      <c r="CZ3795" s="0"/>
      <c r="DA3795" s="0"/>
      <c r="DB3795" s="0"/>
      <c r="DC3795" s="0"/>
      <c r="DD3795" s="0"/>
      <c r="DE3795" s="0"/>
      <c r="DF3795" s="0"/>
      <c r="DG3795" s="0"/>
      <c r="DH3795" s="0"/>
      <c r="DI3795" s="0"/>
      <c r="DJ3795" s="0"/>
      <c r="DK3795" s="0"/>
      <c r="DL3795" s="0"/>
      <c r="DM3795" s="0"/>
      <c r="DN3795" s="0"/>
      <c r="DO3795" s="0"/>
      <c r="DP3795" s="0"/>
      <c r="DQ3795" s="0"/>
      <c r="DR3795" s="0"/>
      <c r="DS3795" s="0"/>
      <c r="DT3795" s="0"/>
      <c r="DU3795" s="0"/>
      <c r="DV3795" s="0"/>
      <c r="DW3795" s="0"/>
      <c r="DX3795" s="0"/>
      <c r="DY3795" s="0"/>
      <c r="DZ3795" s="0"/>
      <c r="EA3795" s="0"/>
      <c r="EB3795" s="0"/>
      <c r="EC3795" s="0"/>
      <c r="ED3795" s="0"/>
      <c r="EE3795" s="0"/>
      <c r="EF3795" s="0"/>
      <c r="EG3795" s="0"/>
      <c r="EH3795" s="0"/>
      <c r="EI3795" s="0"/>
      <c r="EJ3795" s="0"/>
      <c r="EK3795" s="0"/>
      <c r="EL3795" s="0"/>
      <c r="EM3795" s="0"/>
      <c r="EN3795" s="0"/>
      <c r="EO3795" s="0"/>
      <c r="EP3795" s="0"/>
      <c r="EQ3795" s="0"/>
      <c r="ER3795" s="0"/>
      <c r="ES3795" s="0"/>
      <c r="ET3795" s="0"/>
      <c r="EU3795" s="0"/>
      <c r="EV3795" s="0"/>
      <c r="EW3795" s="0"/>
      <c r="EX3795" s="0"/>
      <c r="EY3795" s="0"/>
      <c r="EZ3795" s="0"/>
      <c r="FA3795" s="0"/>
      <c r="FB3795" s="0"/>
      <c r="FC3795" s="0"/>
      <c r="FD3795" s="0"/>
      <c r="FE3795" s="0"/>
      <c r="FF3795" s="0"/>
      <c r="FG3795" s="0"/>
      <c r="FH3795" s="0"/>
      <c r="FI3795" s="0"/>
      <c r="FJ3795" s="0"/>
      <c r="FK3795" s="0"/>
      <c r="FL3795" s="0"/>
      <c r="FM3795" s="0"/>
      <c r="FN3795" s="0"/>
      <c r="FO3795" s="0"/>
      <c r="FP3795" s="0"/>
      <c r="FQ3795" s="0"/>
      <c r="FR3795" s="0"/>
      <c r="FS3795" s="0"/>
      <c r="FT3795" s="0"/>
      <c r="FU3795" s="0"/>
      <c r="FV3795" s="0"/>
      <c r="FW3795" s="0"/>
      <c r="FX3795" s="0"/>
      <c r="FY3795" s="0"/>
      <c r="FZ3795" s="0"/>
      <c r="GA3795" s="0"/>
      <c r="GB3795" s="0"/>
      <c r="GC3795" s="0"/>
      <c r="GD3795" s="0"/>
      <c r="GE3795" s="0"/>
      <c r="GF3795" s="0"/>
      <c r="GG3795" s="0"/>
      <c r="GH3795" s="0"/>
      <c r="GI3795" s="0"/>
      <c r="GJ3795" s="0"/>
      <c r="GK3795" s="0"/>
      <c r="GL3795" s="0"/>
      <c r="GM3795" s="0"/>
      <c r="GN3795" s="0"/>
      <c r="GO3795" s="0"/>
      <c r="GP3795" s="0"/>
      <c r="GQ3795" s="0"/>
      <c r="GR3795" s="0"/>
      <c r="GS3795" s="0"/>
      <c r="GT3795" s="0"/>
      <c r="GU3795" s="0"/>
      <c r="GV3795" s="0"/>
      <c r="GW3795" s="0"/>
      <c r="GX3795" s="0"/>
      <c r="GY3795" s="0"/>
      <c r="GZ3795" s="0"/>
      <c r="HA3795" s="0"/>
      <c r="HB3795" s="0"/>
      <c r="HC3795" s="0"/>
      <c r="HD3795" s="0"/>
      <c r="HE3795" s="0"/>
      <c r="HF3795" s="0"/>
      <c r="HG3795" s="0"/>
      <c r="HH3795" s="0"/>
      <c r="HI3795" s="0"/>
      <c r="HJ3795" s="0"/>
      <c r="HK3795" s="0"/>
      <c r="HL3795" s="0"/>
      <c r="HM3795" s="0"/>
      <c r="HN3795" s="0"/>
      <c r="HO3795" s="0"/>
      <c r="HP3795" s="0"/>
      <c r="HQ3795" s="0"/>
      <c r="HR3795" s="0"/>
      <c r="HS3795" s="0"/>
      <c r="HT3795" s="0"/>
      <c r="HU3795" s="0"/>
      <c r="HV3795" s="0"/>
      <c r="HW3795" s="0"/>
      <c r="HX3795" s="0"/>
      <c r="HY3795" s="0"/>
      <c r="HZ3795" s="0"/>
      <c r="IA3795" s="0"/>
      <c r="IB3795" s="0"/>
      <c r="IC3795" s="0"/>
      <c r="ID3795" s="0"/>
      <c r="IE3795" s="0"/>
      <c r="IF3795" s="0"/>
      <c r="IG3795" s="0"/>
      <c r="IH3795" s="0"/>
      <c r="II3795" s="0"/>
      <c r="IJ3795" s="0"/>
      <c r="IK3795" s="0"/>
      <c r="IL3795" s="0"/>
      <c r="IM3795" s="0"/>
      <c r="IN3795" s="0"/>
      <c r="IO3795" s="0"/>
      <c r="IP3795" s="0"/>
      <c r="IQ3795" s="0"/>
      <c r="IR3795" s="0"/>
      <c r="IS3795" s="0"/>
      <c r="IT3795" s="0"/>
      <c r="IU3795" s="0"/>
      <c r="IV3795" s="0"/>
      <c r="IW3795" s="0"/>
      <c r="IX3795" s="0"/>
      <c r="IY3795" s="0"/>
      <c r="IZ3795" s="0"/>
      <c r="AMH3795" s="13"/>
    </row>
    <row r="3796" customFormat="false" ht="13.8" hidden="false" customHeight="false" outlineLevel="0" collapsed="false">
      <c r="A3796" s="27" t="n">
        <v>40804119</v>
      </c>
      <c r="B3796" s="28" t="s">
        <v>3825</v>
      </c>
      <c r="C3796" s="29"/>
      <c r="D3796" s="29"/>
      <c r="E3796" s="27" t="s">
        <v>54</v>
      </c>
      <c r="F3796" s="19" t="n">
        <f aca="false">IF(C3796="",VLOOKUP(E3796,'PORTE E UCO'!$A$5:$D$46,4,0),VLOOKUP(E3796,'PORTE E UCO'!$A$5:$D$46,4,0)*C3796)</f>
        <v>35.31295</v>
      </c>
      <c r="G3796" s="30" t="n">
        <v>1.31</v>
      </c>
      <c r="H3796" s="21" t="n">
        <f aca="false">G3796*$R$2</f>
        <v>25.77245792</v>
      </c>
      <c r="I3796" s="27" t="n">
        <v>0</v>
      </c>
      <c r="J3796" s="22" t="str">
        <f aca="false">IF(I3796&gt;=1,F3796*$J$2,"")</f>
        <v/>
      </c>
      <c r="K3796" s="22" t="str">
        <f aca="false">IF(I3796&gt;=2,F3796*$K$2,"")</f>
        <v/>
      </c>
      <c r="L3796" s="22" t="str">
        <f aca="false">IF(I3796&gt;=3,F3796*$L$2,"")</f>
        <v/>
      </c>
      <c r="M3796" s="22" t="str">
        <f aca="false">IF(I3796&gt;=4,F3796*$M$2,"")</f>
        <v/>
      </c>
      <c r="N3796" s="27" t="n">
        <v>0</v>
      </c>
      <c r="O3796" s="27" t="n">
        <v>3</v>
      </c>
      <c r="P3796" s="31" t="n">
        <v>0.154</v>
      </c>
      <c r="Q3796" s="64" t="n">
        <f aca="false">P3796*($Q$2)</f>
        <v>4.16108</v>
      </c>
      <c r="R3796" s="38"/>
      <c r="S3796" s="25" t="n">
        <f aca="false">SUM(F3796,H3796,J3796,K3796,L3796,M3796)</f>
        <v>61.08540792</v>
      </c>
      <c r="T3796" s="25" t="n">
        <f aca="false">SUM(F3796,H3796,J3796,K3796,L3796,M3796,Q3796)</f>
        <v>65.24648792</v>
      </c>
      <c r="U3796" s="0"/>
      <c r="V3796" s="0"/>
      <c r="W3796" s="0"/>
      <c r="X3796" s="0"/>
      <c r="Y3796" s="0"/>
      <c r="Z3796" s="0"/>
      <c r="AA3796" s="0"/>
      <c r="AB3796" s="0"/>
      <c r="AC3796" s="0"/>
      <c r="AD3796" s="0"/>
      <c r="AE3796" s="0"/>
      <c r="AF3796" s="0"/>
      <c r="AG3796" s="0"/>
      <c r="AH3796" s="0"/>
      <c r="AI3796" s="0"/>
      <c r="AJ3796" s="0"/>
      <c r="AK3796" s="0"/>
      <c r="AL3796" s="0"/>
      <c r="AM3796" s="0"/>
      <c r="AN3796" s="0"/>
      <c r="AO3796" s="0"/>
      <c r="AP3796" s="0"/>
      <c r="AQ3796" s="0"/>
      <c r="AR3796" s="0"/>
      <c r="AS3796" s="0"/>
      <c r="AT3796" s="0"/>
      <c r="AU3796" s="0"/>
      <c r="AV3796" s="0"/>
      <c r="AW3796" s="0"/>
      <c r="AX3796" s="0"/>
      <c r="AY3796" s="0"/>
      <c r="AZ3796" s="0"/>
      <c r="BA3796" s="0"/>
      <c r="BB3796" s="0"/>
      <c r="BC3796" s="0"/>
      <c r="BD3796" s="0"/>
      <c r="BE3796" s="0"/>
      <c r="BF3796" s="0"/>
      <c r="BG3796" s="0"/>
      <c r="BH3796" s="0"/>
      <c r="BI3796" s="0"/>
      <c r="BJ3796" s="0"/>
      <c r="BK3796" s="0"/>
      <c r="BL3796" s="0"/>
      <c r="BM3796" s="0"/>
      <c r="BN3796" s="0"/>
      <c r="BO3796" s="0"/>
      <c r="BP3796" s="0"/>
      <c r="BQ3796" s="0"/>
      <c r="BR3796" s="0"/>
      <c r="BS3796" s="0"/>
      <c r="BT3796" s="0"/>
      <c r="BU3796" s="0"/>
      <c r="BV3796" s="0"/>
      <c r="BW3796" s="0"/>
      <c r="BX3796" s="0"/>
      <c r="BY3796" s="0"/>
      <c r="BZ3796" s="0"/>
      <c r="CA3796" s="0"/>
      <c r="CB3796" s="0"/>
      <c r="CC3796" s="0"/>
      <c r="CD3796" s="0"/>
      <c r="CE3796" s="0"/>
      <c r="CF3796" s="0"/>
      <c r="CG3796" s="0"/>
      <c r="CH3796" s="0"/>
      <c r="CI3796" s="0"/>
      <c r="CJ3796" s="0"/>
      <c r="CK3796" s="0"/>
      <c r="CL3796" s="0"/>
      <c r="CM3796" s="0"/>
      <c r="CN3796" s="0"/>
      <c r="CO3796" s="0"/>
      <c r="CP3796" s="0"/>
      <c r="CQ3796" s="0"/>
      <c r="CR3796" s="0"/>
      <c r="CS3796" s="0"/>
      <c r="CT3796" s="0"/>
      <c r="CU3796" s="0"/>
      <c r="CV3796" s="0"/>
      <c r="CW3796" s="0"/>
      <c r="CX3796" s="0"/>
      <c r="CY3796" s="0"/>
      <c r="CZ3796" s="0"/>
      <c r="DA3796" s="0"/>
      <c r="DB3796" s="0"/>
      <c r="DC3796" s="0"/>
      <c r="DD3796" s="0"/>
      <c r="DE3796" s="0"/>
      <c r="DF3796" s="0"/>
      <c r="DG3796" s="0"/>
      <c r="DH3796" s="0"/>
      <c r="DI3796" s="0"/>
      <c r="DJ3796" s="0"/>
      <c r="DK3796" s="0"/>
      <c r="DL3796" s="0"/>
      <c r="DM3796" s="0"/>
      <c r="DN3796" s="0"/>
      <c r="DO3796" s="0"/>
      <c r="DP3796" s="0"/>
      <c r="DQ3796" s="0"/>
      <c r="DR3796" s="0"/>
      <c r="DS3796" s="0"/>
      <c r="DT3796" s="0"/>
      <c r="DU3796" s="0"/>
      <c r="DV3796" s="0"/>
      <c r="DW3796" s="0"/>
      <c r="DX3796" s="0"/>
      <c r="DY3796" s="0"/>
      <c r="DZ3796" s="0"/>
      <c r="EA3796" s="0"/>
      <c r="EB3796" s="0"/>
      <c r="EC3796" s="0"/>
      <c r="ED3796" s="0"/>
      <c r="EE3796" s="0"/>
      <c r="EF3796" s="0"/>
      <c r="EG3796" s="0"/>
      <c r="EH3796" s="0"/>
      <c r="EI3796" s="0"/>
      <c r="EJ3796" s="0"/>
      <c r="EK3796" s="0"/>
      <c r="EL3796" s="0"/>
      <c r="EM3796" s="0"/>
      <c r="EN3796" s="0"/>
      <c r="EO3796" s="0"/>
      <c r="EP3796" s="0"/>
      <c r="EQ3796" s="0"/>
      <c r="ER3796" s="0"/>
      <c r="ES3796" s="0"/>
      <c r="ET3796" s="0"/>
      <c r="EU3796" s="0"/>
      <c r="EV3796" s="0"/>
      <c r="EW3796" s="0"/>
      <c r="EX3796" s="0"/>
      <c r="EY3796" s="0"/>
      <c r="EZ3796" s="0"/>
      <c r="FA3796" s="0"/>
      <c r="FB3796" s="0"/>
      <c r="FC3796" s="0"/>
      <c r="FD3796" s="0"/>
      <c r="FE3796" s="0"/>
      <c r="FF3796" s="0"/>
      <c r="FG3796" s="0"/>
      <c r="FH3796" s="0"/>
      <c r="FI3796" s="0"/>
      <c r="FJ3796" s="0"/>
      <c r="FK3796" s="0"/>
      <c r="FL3796" s="0"/>
      <c r="FM3796" s="0"/>
      <c r="FN3796" s="0"/>
      <c r="FO3796" s="0"/>
      <c r="FP3796" s="0"/>
      <c r="FQ3796" s="0"/>
      <c r="FR3796" s="0"/>
      <c r="FS3796" s="0"/>
      <c r="FT3796" s="0"/>
      <c r="FU3796" s="0"/>
      <c r="FV3796" s="0"/>
      <c r="FW3796" s="0"/>
      <c r="FX3796" s="0"/>
      <c r="FY3796" s="0"/>
      <c r="FZ3796" s="0"/>
      <c r="GA3796" s="0"/>
      <c r="GB3796" s="0"/>
      <c r="GC3796" s="0"/>
      <c r="GD3796" s="0"/>
      <c r="GE3796" s="0"/>
      <c r="GF3796" s="0"/>
      <c r="GG3796" s="0"/>
      <c r="GH3796" s="0"/>
      <c r="GI3796" s="0"/>
      <c r="GJ3796" s="0"/>
      <c r="GK3796" s="0"/>
      <c r="GL3796" s="0"/>
      <c r="GM3796" s="0"/>
      <c r="GN3796" s="0"/>
      <c r="GO3796" s="0"/>
      <c r="GP3796" s="0"/>
      <c r="GQ3796" s="0"/>
      <c r="GR3796" s="0"/>
      <c r="GS3796" s="0"/>
      <c r="GT3796" s="0"/>
      <c r="GU3796" s="0"/>
      <c r="GV3796" s="0"/>
      <c r="GW3796" s="0"/>
      <c r="GX3796" s="0"/>
      <c r="GY3796" s="0"/>
      <c r="GZ3796" s="0"/>
      <c r="HA3796" s="0"/>
      <c r="HB3796" s="0"/>
      <c r="HC3796" s="0"/>
      <c r="HD3796" s="0"/>
      <c r="HE3796" s="0"/>
      <c r="HF3796" s="0"/>
      <c r="HG3796" s="0"/>
      <c r="HH3796" s="0"/>
      <c r="HI3796" s="0"/>
      <c r="HJ3796" s="0"/>
      <c r="HK3796" s="0"/>
      <c r="HL3796" s="0"/>
      <c r="HM3796" s="0"/>
      <c r="HN3796" s="0"/>
      <c r="HO3796" s="0"/>
      <c r="HP3796" s="0"/>
      <c r="HQ3796" s="0"/>
      <c r="HR3796" s="0"/>
      <c r="HS3796" s="0"/>
      <c r="HT3796" s="0"/>
      <c r="HU3796" s="0"/>
      <c r="HV3796" s="0"/>
      <c r="HW3796" s="0"/>
      <c r="HX3796" s="0"/>
      <c r="HY3796" s="0"/>
      <c r="HZ3796" s="0"/>
      <c r="IA3796" s="0"/>
      <c r="IB3796" s="0"/>
      <c r="IC3796" s="0"/>
      <c r="ID3796" s="0"/>
      <c r="IE3796" s="0"/>
      <c r="IF3796" s="0"/>
      <c r="IG3796" s="0"/>
      <c r="IH3796" s="0"/>
      <c r="II3796" s="0"/>
      <c r="IJ3796" s="0"/>
      <c r="IK3796" s="0"/>
      <c r="IL3796" s="0"/>
      <c r="IM3796" s="0"/>
      <c r="IN3796" s="0"/>
      <c r="IO3796" s="0"/>
      <c r="IP3796" s="0"/>
      <c r="IQ3796" s="0"/>
      <c r="IR3796" s="0"/>
      <c r="IS3796" s="0"/>
      <c r="IT3796" s="0"/>
      <c r="IU3796" s="0"/>
      <c r="IV3796" s="0"/>
      <c r="IW3796" s="0"/>
      <c r="IX3796" s="0"/>
      <c r="IY3796" s="0"/>
      <c r="IZ3796" s="0"/>
      <c r="AMH3796" s="13"/>
    </row>
    <row r="3797" customFormat="false" ht="13.8" hidden="false" customHeight="false" outlineLevel="0" collapsed="false">
      <c r="A3797" s="16" t="n">
        <v>40804135</v>
      </c>
      <c r="B3797" s="17" t="s">
        <v>3826</v>
      </c>
      <c r="C3797" s="18"/>
      <c r="D3797" s="18"/>
      <c r="E3797" s="16" t="s">
        <v>50</v>
      </c>
      <c r="F3797" s="19" t="n">
        <f aca="false">IF(C3797="",VLOOKUP(E3797,'PORTE E UCO'!$A$5:$D$46,4,0),VLOOKUP(E3797,'PORTE E UCO'!$A$5:$D$46,4,0)*C3797)</f>
        <v>17.661556</v>
      </c>
      <c r="G3797" s="20" t="n">
        <v>0.24</v>
      </c>
      <c r="H3797" s="21" t="n">
        <f aca="false">G3797*$R$2</f>
        <v>4.72167168</v>
      </c>
      <c r="I3797" s="16" t="n">
        <v>0</v>
      </c>
      <c r="J3797" s="22" t="str">
        <f aca="false">IF(I3797&gt;=1,F3797*$J$2,"")</f>
        <v/>
      </c>
      <c r="K3797" s="22" t="str">
        <f aca="false">IF(I3797&gt;=2,F3797*$K$2,"")</f>
        <v/>
      </c>
      <c r="L3797" s="22" t="str">
        <f aca="false">IF(I3797&gt;=3,F3797*$L$2,"")</f>
        <v/>
      </c>
      <c r="M3797" s="22" t="str">
        <f aca="false">IF(I3797&gt;=4,F3797*$M$2,"")</f>
        <v/>
      </c>
      <c r="N3797" s="16" t="n">
        <v>0</v>
      </c>
      <c r="O3797" s="16" t="n">
        <v>1</v>
      </c>
      <c r="P3797" s="23" t="n">
        <v>0.072</v>
      </c>
      <c r="Q3797" s="64" t="n">
        <f aca="false">P3797*($Q$2)</f>
        <v>1.94544</v>
      </c>
      <c r="R3797" s="38"/>
      <c r="S3797" s="25" t="n">
        <f aca="false">SUM(F3797,H3797,J3797,K3797,L3797,M3797)</f>
        <v>22.38322768</v>
      </c>
      <c r="T3797" s="25" t="n">
        <f aca="false">SUM(F3797,H3797,J3797,K3797,L3797,M3797,Q3797)</f>
        <v>24.32866768</v>
      </c>
      <c r="U3797" s="0"/>
      <c r="V3797" s="0"/>
      <c r="W3797" s="0"/>
      <c r="X3797" s="0"/>
      <c r="Y3797" s="0"/>
      <c r="Z3797" s="0"/>
      <c r="AA3797" s="0"/>
      <c r="AB3797" s="0"/>
      <c r="AC3797" s="0"/>
      <c r="AD3797" s="0"/>
      <c r="AE3797" s="0"/>
      <c r="AF3797" s="0"/>
      <c r="AG3797" s="0"/>
      <c r="AH3797" s="0"/>
      <c r="AI3797" s="0"/>
      <c r="AJ3797" s="0"/>
      <c r="AK3797" s="0"/>
      <c r="AL3797" s="0"/>
      <c r="AM3797" s="0"/>
      <c r="AN3797" s="0"/>
      <c r="AO3797" s="0"/>
      <c r="AP3797" s="0"/>
      <c r="AQ3797" s="0"/>
      <c r="AR3797" s="0"/>
      <c r="AS3797" s="0"/>
      <c r="AT3797" s="0"/>
      <c r="AU3797" s="0"/>
      <c r="AV3797" s="0"/>
      <c r="AW3797" s="0"/>
      <c r="AX3797" s="0"/>
      <c r="AY3797" s="0"/>
      <c r="AZ3797" s="0"/>
      <c r="BA3797" s="0"/>
      <c r="BB3797" s="0"/>
      <c r="BC3797" s="0"/>
      <c r="BD3797" s="0"/>
      <c r="BE3797" s="0"/>
      <c r="BF3797" s="0"/>
      <c r="BG3797" s="0"/>
      <c r="BH3797" s="0"/>
      <c r="BI3797" s="0"/>
      <c r="BJ3797" s="0"/>
      <c r="BK3797" s="0"/>
      <c r="BL3797" s="0"/>
      <c r="BM3797" s="0"/>
      <c r="BN3797" s="0"/>
      <c r="BO3797" s="0"/>
      <c r="BP3797" s="0"/>
      <c r="BQ3797" s="0"/>
      <c r="BR3797" s="0"/>
      <c r="BS3797" s="0"/>
      <c r="BT3797" s="0"/>
      <c r="BU3797" s="0"/>
      <c r="BV3797" s="0"/>
      <c r="BW3797" s="0"/>
      <c r="BX3797" s="0"/>
      <c r="BY3797" s="0"/>
      <c r="BZ3797" s="0"/>
      <c r="CA3797" s="0"/>
      <c r="CB3797" s="0"/>
      <c r="CC3797" s="0"/>
      <c r="CD3797" s="0"/>
      <c r="CE3797" s="0"/>
      <c r="CF3797" s="0"/>
      <c r="CG3797" s="0"/>
      <c r="CH3797" s="0"/>
      <c r="CI3797" s="0"/>
      <c r="CJ3797" s="0"/>
      <c r="CK3797" s="0"/>
      <c r="CL3797" s="0"/>
      <c r="CM3797" s="0"/>
      <c r="CN3797" s="0"/>
      <c r="CO3797" s="0"/>
      <c r="CP3797" s="0"/>
      <c r="CQ3797" s="0"/>
      <c r="CR3797" s="0"/>
      <c r="CS3797" s="0"/>
      <c r="CT3797" s="0"/>
      <c r="CU3797" s="0"/>
      <c r="CV3797" s="0"/>
      <c r="CW3797" s="0"/>
      <c r="CX3797" s="0"/>
      <c r="CY3797" s="0"/>
      <c r="CZ3797" s="0"/>
      <c r="DA3797" s="0"/>
      <c r="DB3797" s="0"/>
      <c r="DC3797" s="0"/>
      <c r="DD3797" s="0"/>
      <c r="DE3797" s="0"/>
      <c r="DF3797" s="0"/>
      <c r="DG3797" s="0"/>
      <c r="DH3797" s="0"/>
      <c r="DI3797" s="0"/>
      <c r="DJ3797" s="0"/>
      <c r="DK3797" s="0"/>
      <c r="DL3797" s="0"/>
      <c r="DM3797" s="0"/>
      <c r="DN3797" s="0"/>
      <c r="DO3797" s="0"/>
      <c r="DP3797" s="0"/>
      <c r="DQ3797" s="0"/>
      <c r="DR3797" s="0"/>
      <c r="DS3797" s="0"/>
      <c r="DT3797" s="0"/>
      <c r="DU3797" s="0"/>
      <c r="DV3797" s="0"/>
      <c r="DW3797" s="0"/>
      <c r="DX3797" s="0"/>
      <c r="DY3797" s="0"/>
      <c r="DZ3797" s="0"/>
      <c r="EA3797" s="0"/>
      <c r="EB3797" s="0"/>
      <c r="EC3797" s="0"/>
      <c r="ED3797" s="0"/>
      <c r="EE3797" s="0"/>
      <c r="EF3797" s="0"/>
      <c r="EG3797" s="0"/>
      <c r="EH3797" s="0"/>
      <c r="EI3797" s="0"/>
      <c r="EJ3797" s="0"/>
      <c r="EK3797" s="0"/>
      <c r="EL3797" s="0"/>
      <c r="EM3797" s="0"/>
      <c r="EN3797" s="0"/>
      <c r="EO3797" s="0"/>
      <c r="EP3797" s="0"/>
      <c r="EQ3797" s="0"/>
      <c r="ER3797" s="0"/>
      <c r="ES3797" s="0"/>
      <c r="ET3797" s="0"/>
      <c r="EU3797" s="0"/>
      <c r="EV3797" s="0"/>
      <c r="EW3797" s="0"/>
      <c r="EX3797" s="0"/>
      <c r="EY3797" s="0"/>
      <c r="EZ3797" s="0"/>
      <c r="FA3797" s="0"/>
      <c r="FB3797" s="0"/>
      <c r="FC3797" s="0"/>
      <c r="FD3797" s="0"/>
      <c r="FE3797" s="0"/>
      <c r="FF3797" s="0"/>
      <c r="FG3797" s="0"/>
      <c r="FH3797" s="0"/>
      <c r="FI3797" s="0"/>
      <c r="FJ3797" s="0"/>
      <c r="FK3797" s="0"/>
      <c r="FL3797" s="0"/>
      <c r="FM3797" s="0"/>
      <c r="FN3797" s="0"/>
      <c r="FO3797" s="0"/>
      <c r="FP3797" s="0"/>
      <c r="FQ3797" s="0"/>
      <c r="FR3797" s="0"/>
      <c r="FS3797" s="0"/>
      <c r="FT3797" s="0"/>
      <c r="FU3797" s="0"/>
      <c r="FV3797" s="0"/>
      <c r="FW3797" s="0"/>
      <c r="FX3797" s="0"/>
      <c r="FY3797" s="0"/>
      <c r="FZ3797" s="0"/>
      <c r="GA3797" s="0"/>
      <c r="GB3797" s="0"/>
      <c r="GC3797" s="0"/>
      <c r="GD3797" s="0"/>
      <c r="GE3797" s="0"/>
      <c r="GF3797" s="0"/>
      <c r="GG3797" s="0"/>
      <c r="GH3797" s="0"/>
      <c r="GI3797" s="0"/>
      <c r="GJ3797" s="0"/>
      <c r="GK3797" s="0"/>
      <c r="GL3797" s="0"/>
      <c r="GM3797" s="0"/>
      <c r="GN3797" s="0"/>
      <c r="GO3797" s="0"/>
      <c r="GP3797" s="0"/>
      <c r="GQ3797" s="0"/>
      <c r="GR3797" s="0"/>
      <c r="GS3797" s="0"/>
      <c r="GT3797" s="0"/>
      <c r="GU3797" s="0"/>
      <c r="GV3797" s="0"/>
      <c r="GW3797" s="0"/>
      <c r="GX3797" s="0"/>
      <c r="GY3797" s="0"/>
      <c r="GZ3797" s="0"/>
      <c r="HA3797" s="0"/>
      <c r="HB3797" s="0"/>
      <c r="HC3797" s="0"/>
      <c r="HD3797" s="0"/>
      <c r="HE3797" s="0"/>
      <c r="HF3797" s="0"/>
      <c r="HG3797" s="0"/>
      <c r="HH3797" s="0"/>
      <c r="HI3797" s="0"/>
      <c r="HJ3797" s="0"/>
      <c r="HK3797" s="0"/>
      <c r="HL3797" s="0"/>
      <c r="HM3797" s="0"/>
      <c r="HN3797" s="0"/>
      <c r="HO3797" s="0"/>
      <c r="HP3797" s="0"/>
      <c r="HQ3797" s="0"/>
      <c r="HR3797" s="0"/>
      <c r="HS3797" s="0"/>
      <c r="HT3797" s="0"/>
      <c r="HU3797" s="0"/>
      <c r="HV3797" s="0"/>
      <c r="HW3797" s="0"/>
      <c r="HX3797" s="0"/>
      <c r="HY3797" s="0"/>
      <c r="HZ3797" s="0"/>
      <c r="IA3797" s="0"/>
      <c r="IB3797" s="0"/>
      <c r="IC3797" s="0"/>
      <c r="ID3797" s="0"/>
      <c r="IE3797" s="0"/>
      <c r="IF3797" s="0"/>
      <c r="IG3797" s="0"/>
      <c r="IH3797" s="0"/>
      <c r="II3797" s="0"/>
      <c r="IJ3797" s="0"/>
      <c r="IK3797" s="0"/>
      <c r="IL3797" s="0"/>
      <c r="IM3797" s="0"/>
      <c r="IN3797" s="0"/>
      <c r="IO3797" s="0"/>
      <c r="IP3797" s="0"/>
      <c r="IQ3797" s="0"/>
      <c r="IR3797" s="0"/>
      <c r="IS3797" s="0"/>
      <c r="IT3797" s="0"/>
      <c r="IU3797" s="0"/>
      <c r="IV3797" s="0"/>
      <c r="IW3797" s="0"/>
      <c r="IX3797" s="0"/>
      <c r="IY3797" s="0"/>
      <c r="IZ3797" s="0"/>
      <c r="AMH3797" s="13"/>
    </row>
    <row r="3798" customFormat="false" ht="13.8" hidden="false" customHeight="false" outlineLevel="0" collapsed="false">
      <c r="A3798" s="27" t="n">
        <v>40804054</v>
      </c>
      <c r="B3798" s="28" t="s">
        <v>3827</v>
      </c>
      <c r="C3798" s="29"/>
      <c r="D3798" s="29"/>
      <c r="E3798" s="27" t="s">
        <v>54</v>
      </c>
      <c r="F3798" s="19" t="n">
        <f aca="false">IF(C3798="",VLOOKUP(E3798,'PORTE E UCO'!$A$5:$D$46,4,0),VLOOKUP(E3798,'PORTE E UCO'!$A$5:$D$46,4,0)*C3798)</f>
        <v>35.31295</v>
      </c>
      <c r="G3798" s="30" t="n">
        <v>1.22</v>
      </c>
      <c r="H3798" s="21" t="n">
        <f aca="false">G3798*$R$2</f>
        <v>24.00183104</v>
      </c>
      <c r="I3798" s="27" t="n">
        <v>0</v>
      </c>
      <c r="J3798" s="22" t="str">
        <f aca="false">IF(I3798&gt;=1,F3798*$J$2,"")</f>
        <v/>
      </c>
      <c r="K3798" s="22" t="str">
        <f aca="false">IF(I3798&gt;=2,F3798*$K$2,"")</f>
        <v/>
      </c>
      <c r="L3798" s="22" t="str">
        <f aca="false">IF(I3798&gt;=3,F3798*$L$2,"")</f>
        <v/>
      </c>
      <c r="M3798" s="22" t="str">
        <f aca="false">IF(I3798&gt;=4,F3798*$M$2,"")</f>
        <v/>
      </c>
      <c r="N3798" s="27" t="n">
        <v>0</v>
      </c>
      <c r="O3798" s="27" t="n">
        <v>2</v>
      </c>
      <c r="P3798" s="31" t="n">
        <v>0.144</v>
      </c>
      <c r="Q3798" s="64" t="n">
        <f aca="false">P3798*($Q$2)</f>
        <v>3.89088</v>
      </c>
      <c r="R3798" s="38"/>
      <c r="S3798" s="25" t="n">
        <f aca="false">SUM(F3798,H3798,J3798,K3798,L3798,M3798)</f>
        <v>59.31478104</v>
      </c>
      <c r="T3798" s="25" t="n">
        <f aca="false">SUM(F3798,H3798,J3798,K3798,L3798,M3798,Q3798)</f>
        <v>63.20566104</v>
      </c>
      <c r="U3798" s="0"/>
      <c r="V3798" s="0"/>
      <c r="W3798" s="0"/>
      <c r="X3798" s="0"/>
      <c r="Y3798" s="0"/>
      <c r="Z3798" s="0"/>
      <c r="AA3798" s="0"/>
      <c r="AB3798" s="0"/>
      <c r="AC3798" s="0"/>
      <c r="AD3798" s="0"/>
      <c r="AE3798" s="0"/>
      <c r="AF3798" s="0"/>
      <c r="AG3798" s="0"/>
      <c r="AH3798" s="0"/>
      <c r="AI3798" s="0"/>
      <c r="AJ3798" s="0"/>
      <c r="AK3798" s="0"/>
      <c r="AL3798" s="0"/>
      <c r="AM3798" s="0"/>
      <c r="AN3798" s="0"/>
      <c r="AO3798" s="0"/>
      <c r="AP3798" s="0"/>
      <c r="AQ3798" s="0"/>
      <c r="AR3798" s="0"/>
      <c r="AS3798" s="0"/>
      <c r="AT3798" s="0"/>
      <c r="AU3798" s="0"/>
      <c r="AV3798" s="0"/>
      <c r="AW3798" s="0"/>
      <c r="AX3798" s="0"/>
      <c r="AY3798" s="0"/>
      <c r="AZ3798" s="0"/>
      <c r="BA3798" s="0"/>
      <c r="BB3798" s="0"/>
      <c r="BC3798" s="0"/>
      <c r="BD3798" s="0"/>
      <c r="BE3798" s="0"/>
      <c r="BF3798" s="0"/>
      <c r="BG3798" s="0"/>
      <c r="BH3798" s="0"/>
      <c r="BI3798" s="0"/>
      <c r="BJ3798" s="0"/>
      <c r="BK3798" s="0"/>
      <c r="BL3798" s="0"/>
      <c r="BM3798" s="0"/>
      <c r="BN3798" s="0"/>
      <c r="BO3798" s="0"/>
      <c r="BP3798" s="0"/>
      <c r="BQ3798" s="0"/>
      <c r="BR3798" s="0"/>
      <c r="BS3798" s="0"/>
      <c r="BT3798" s="0"/>
      <c r="BU3798" s="0"/>
      <c r="BV3798" s="0"/>
      <c r="BW3798" s="0"/>
      <c r="BX3798" s="0"/>
      <c r="BY3798" s="0"/>
      <c r="BZ3798" s="0"/>
      <c r="CA3798" s="0"/>
      <c r="CB3798" s="0"/>
      <c r="CC3798" s="0"/>
      <c r="CD3798" s="0"/>
      <c r="CE3798" s="0"/>
      <c r="CF3798" s="0"/>
      <c r="CG3798" s="0"/>
      <c r="CH3798" s="0"/>
      <c r="CI3798" s="0"/>
      <c r="CJ3798" s="0"/>
      <c r="CK3798" s="0"/>
      <c r="CL3798" s="0"/>
      <c r="CM3798" s="0"/>
      <c r="CN3798" s="0"/>
      <c r="CO3798" s="0"/>
      <c r="CP3798" s="0"/>
      <c r="CQ3798" s="0"/>
      <c r="CR3798" s="0"/>
      <c r="CS3798" s="0"/>
      <c r="CT3798" s="0"/>
      <c r="CU3798" s="0"/>
      <c r="CV3798" s="0"/>
      <c r="CW3798" s="0"/>
      <c r="CX3798" s="0"/>
      <c r="CY3798" s="0"/>
      <c r="CZ3798" s="0"/>
      <c r="DA3798" s="0"/>
      <c r="DB3798" s="0"/>
      <c r="DC3798" s="0"/>
      <c r="DD3798" s="0"/>
      <c r="DE3798" s="0"/>
      <c r="DF3798" s="0"/>
      <c r="DG3798" s="0"/>
      <c r="DH3798" s="0"/>
      <c r="DI3798" s="0"/>
      <c r="DJ3798" s="0"/>
      <c r="DK3798" s="0"/>
      <c r="DL3798" s="0"/>
      <c r="DM3798" s="0"/>
      <c r="DN3798" s="0"/>
      <c r="DO3798" s="0"/>
      <c r="DP3798" s="0"/>
      <c r="DQ3798" s="0"/>
      <c r="DR3798" s="0"/>
      <c r="DS3798" s="0"/>
      <c r="DT3798" s="0"/>
      <c r="DU3798" s="0"/>
      <c r="DV3798" s="0"/>
      <c r="DW3798" s="0"/>
      <c r="DX3798" s="0"/>
      <c r="DY3798" s="0"/>
      <c r="DZ3798" s="0"/>
      <c r="EA3798" s="0"/>
      <c r="EB3798" s="0"/>
      <c r="EC3798" s="0"/>
      <c r="ED3798" s="0"/>
      <c r="EE3798" s="0"/>
      <c r="EF3798" s="0"/>
      <c r="EG3798" s="0"/>
      <c r="EH3798" s="0"/>
      <c r="EI3798" s="0"/>
      <c r="EJ3798" s="0"/>
      <c r="EK3798" s="0"/>
      <c r="EL3798" s="0"/>
      <c r="EM3798" s="0"/>
      <c r="EN3798" s="0"/>
      <c r="EO3798" s="0"/>
      <c r="EP3798" s="0"/>
      <c r="EQ3798" s="0"/>
      <c r="ER3798" s="0"/>
      <c r="ES3798" s="0"/>
      <c r="ET3798" s="0"/>
      <c r="EU3798" s="0"/>
      <c r="EV3798" s="0"/>
      <c r="EW3798" s="0"/>
      <c r="EX3798" s="0"/>
      <c r="EY3798" s="0"/>
      <c r="EZ3798" s="0"/>
      <c r="FA3798" s="0"/>
      <c r="FB3798" s="0"/>
      <c r="FC3798" s="0"/>
      <c r="FD3798" s="0"/>
      <c r="FE3798" s="0"/>
      <c r="FF3798" s="0"/>
      <c r="FG3798" s="0"/>
      <c r="FH3798" s="0"/>
      <c r="FI3798" s="0"/>
      <c r="FJ3798" s="0"/>
      <c r="FK3798" s="0"/>
      <c r="FL3798" s="0"/>
      <c r="FM3798" s="0"/>
      <c r="FN3798" s="0"/>
      <c r="FO3798" s="0"/>
      <c r="FP3798" s="0"/>
      <c r="FQ3798" s="0"/>
      <c r="FR3798" s="0"/>
      <c r="FS3798" s="0"/>
      <c r="FT3798" s="0"/>
      <c r="FU3798" s="0"/>
      <c r="FV3798" s="0"/>
      <c r="FW3798" s="0"/>
      <c r="FX3798" s="0"/>
      <c r="FY3798" s="0"/>
      <c r="FZ3798" s="0"/>
      <c r="GA3798" s="0"/>
      <c r="GB3798" s="0"/>
      <c r="GC3798" s="0"/>
      <c r="GD3798" s="0"/>
      <c r="GE3798" s="0"/>
      <c r="GF3798" s="0"/>
      <c r="GG3798" s="0"/>
      <c r="GH3798" s="0"/>
      <c r="GI3798" s="0"/>
      <c r="GJ3798" s="0"/>
      <c r="GK3798" s="0"/>
      <c r="GL3798" s="0"/>
      <c r="GM3798" s="0"/>
      <c r="GN3798" s="0"/>
      <c r="GO3798" s="0"/>
      <c r="GP3798" s="0"/>
      <c r="GQ3798" s="0"/>
      <c r="GR3798" s="0"/>
      <c r="GS3798" s="0"/>
      <c r="GT3798" s="0"/>
      <c r="GU3798" s="0"/>
      <c r="GV3798" s="0"/>
      <c r="GW3798" s="0"/>
      <c r="GX3798" s="0"/>
      <c r="GY3798" s="0"/>
      <c r="GZ3798" s="0"/>
      <c r="HA3798" s="0"/>
      <c r="HB3798" s="0"/>
      <c r="HC3798" s="0"/>
      <c r="HD3798" s="0"/>
      <c r="HE3798" s="0"/>
      <c r="HF3798" s="0"/>
      <c r="HG3798" s="0"/>
      <c r="HH3798" s="0"/>
      <c r="HI3798" s="0"/>
      <c r="HJ3798" s="0"/>
      <c r="HK3798" s="0"/>
      <c r="HL3798" s="0"/>
      <c r="HM3798" s="0"/>
      <c r="HN3798" s="0"/>
      <c r="HO3798" s="0"/>
      <c r="HP3798" s="0"/>
      <c r="HQ3798" s="0"/>
      <c r="HR3798" s="0"/>
      <c r="HS3798" s="0"/>
      <c r="HT3798" s="0"/>
      <c r="HU3798" s="0"/>
      <c r="HV3798" s="0"/>
      <c r="HW3798" s="0"/>
      <c r="HX3798" s="0"/>
      <c r="HY3798" s="0"/>
      <c r="HZ3798" s="0"/>
      <c r="IA3798" s="0"/>
      <c r="IB3798" s="0"/>
      <c r="IC3798" s="0"/>
      <c r="ID3798" s="0"/>
      <c r="IE3798" s="0"/>
      <c r="IF3798" s="0"/>
      <c r="IG3798" s="0"/>
      <c r="IH3798" s="0"/>
      <c r="II3798" s="0"/>
      <c r="IJ3798" s="0"/>
      <c r="IK3798" s="0"/>
      <c r="IL3798" s="0"/>
      <c r="IM3798" s="0"/>
      <c r="IN3798" s="0"/>
      <c r="IO3798" s="0"/>
      <c r="IP3798" s="0"/>
      <c r="IQ3798" s="0"/>
      <c r="IR3798" s="0"/>
      <c r="IS3798" s="0"/>
      <c r="IT3798" s="0"/>
      <c r="IU3798" s="0"/>
      <c r="IV3798" s="0"/>
      <c r="IW3798" s="0"/>
      <c r="IX3798" s="0"/>
      <c r="IY3798" s="0"/>
      <c r="IZ3798" s="0"/>
      <c r="AMH3798" s="13"/>
    </row>
    <row r="3799" customFormat="false" ht="13.8" hidden="false" customHeight="false" outlineLevel="0" collapsed="false">
      <c r="A3799" s="16" t="n">
        <v>40804127</v>
      </c>
      <c r="B3799" s="17" t="s">
        <v>3828</v>
      </c>
      <c r="C3799" s="18"/>
      <c r="D3799" s="18"/>
      <c r="E3799" s="16" t="s">
        <v>54</v>
      </c>
      <c r="F3799" s="19" t="n">
        <f aca="false">IF(C3799="",VLOOKUP(E3799,'PORTE E UCO'!$A$5:$D$46,4,0),VLOOKUP(E3799,'PORTE E UCO'!$A$5:$D$46,4,0)*C3799)</f>
        <v>35.31295</v>
      </c>
      <c r="G3799" s="20" t="n">
        <v>2.31</v>
      </c>
      <c r="H3799" s="21" t="n">
        <f aca="false">G3799*$R$2</f>
        <v>45.44608992</v>
      </c>
      <c r="I3799" s="16" t="n">
        <v>0</v>
      </c>
      <c r="J3799" s="22" t="str">
        <f aca="false">IF(I3799&gt;=1,F3799*$J$2,"")</f>
        <v/>
      </c>
      <c r="K3799" s="22" t="str">
        <f aca="false">IF(I3799&gt;=2,F3799*$K$2,"")</f>
        <v/>
      </c>
      <c r="L3799" s="22" t="str">
        <f aca="false">IF(I3799&gt;=3,F3799*$L$2,"")</f>
        <v/>
      </c>
      <c r="M3799" s="22" t="str">
        <f aca="false">IF(I3799&gt;=4,F3799*$M$2,"")</f>
        <v/>
      </c>
      <c r="N3799" s="16" t="n">
        <v>0</v>
      </c>
      <c r="O3799" s="16" t="n">
        <v>1</v>
      </c>
      <c r="P3799" s="23" t="n">
        <v>0.3185</v>
      </c>
      <c r="Q3799" s="64" t="n">
        <f aca="false">P3799*($Q$2)</f>
        <v>8.60587</v>
      </c>
      <c r="R3799" s="38"/>
      <c r="S3799" s="25" t="n">
        <f aca="false">SUM(F3799,H3799,J3799,K3799,L3799,M3799)</f>
        <v>80.75903992</v>
      </c>
      <c r="T3799" s="25" t="n">
        <f aca="false">SUM(F3799,H3799,J3799,K3799,L3799,M3799,Q3799)</f>
        <v>89.36490992</v>
      </c>
      <c r="U3799" s="0"/>
      <c r="V3799" s="0"/>
      <c r="W3799" s="0"/>
      <c r="X3799" s="0"/>
      <c r="Y3799" s="0"/>
      <c r="Z3799" s="0"/>
      <c r="AA3799" s="0"/>
      <c r="AB3799" s="0"/>
      <c r="AC3799" s="0"/>
      <c r="AD3799" s="0"/>
      <c r="AE3799" s="0"/>
      <c r="AF3799" s="0"/>
      <c r="AG3799" s="0"/>
      <c r="AH3799" s="0"/>
      <c r="AI3799" s="0"/>
      <c r="AJ3799" s="0"/>
      <c r="AK3799" s="0"/>
      <c r="AL3799" s="0"/>
      <c r="AM3799" s="0"/>
      <c r="AN3799" s="0"/>
      <c r="AO3799" s="0"/>
      <c r="AP3799" s="0"/>
      <c r="AQ3799" s="0"/>
      <c r="AR3799" s="0"/>
      <c r="AS3799" s="0"/>
      <c r="AT3799" s="0"/>
      <c r="AU3799" s="0"/>
      <c r="AV3799" s="0"/>
      <c r="AW3799" s="0"/>
      <c r="AX3799" s="0"/>
      <c r="AY3799" s="0"/>
      <c r="AZ3799" s="0"/>
      <c r="BA3799" s="0"/>
      <c r="BB3799" s="0"/>
      <c r="BC3799" s="0"/>
      <c r="BD3799" s="0"/>
      <c r="BE3799" s="0"/>
      <c r="BF3799" s="0"/>
      <c r="BG3799" s="0"/>
      <c r="BH3799" s="0"/>
      <c r="BI3799" s="0"/>
      <c r="BJ3799" s="0"/>
      <c r="BK3799" s="0"/>
      <c r="BL3799" s="0"/>
      <c r="BM3799" s="0"/>
      <c r="BN3799" s="0"/>
      <c r="BO3799" s="0"/>
      <c r="BP3799" s="0"/>
      <c r="BQ3799" s="0"/>
      <c r="BR3799" s="0"/>
      <c r="BS3799" s="0"/>
      <c r="BT3799" s="0"/>
      <c r="BU3799" s="0"/>
      <c r="BV3799" s="0"/>
      <c r="BW3799" s="0"/>
      <c r="BX3799" s="0"/>
      <c r="BY3799" s="0"/>
      <c r="BZ3799" s="0"/>
      <c r="CA3799" s="0"/>
      <c r="CB3799" s="0"/>
      <c r="CC3799" s="0"/>
      <c r="CD3799" s="0"/>
      <c r="CE3799" s="0"/>
      <c r="CF3799" s="0"/>
      <c r="CG3799" s="0"/>
      <c r="CH3799" s="0"/>
      <c r="CI3799" s="0"/>
      <c r="CJ3799" s="0"/>
      <c r="CK3799" s="0"/>
      <c r="CL3799" s="0"/>
      <c r="CM3799" s="0"/>
      <c r="CN3799" s="0"/>
      <c r="CO3799" s="0"/>
      <c r="CP3799" s="0"/>
      <c r="CQ3799" s="0"/>
      <c r="CR3799" s="0"/>
      <c r="CS3799" s="0"/>
      <c r="CT3799" s="0"/>
      <c r="CU3799" s="0"/>
      <c r="CV3799" s="0"/>
      <c r="CW3799" s="0"/>
      <c r="CX3799" s="0"/>
      <c r="CY3799" s="0"/>
      <c r="CZ3799" s="0"/>
      <c r="DA3799" s="0"/>
      <c r="DB3799" s="0"/>
      <c r="DC3799" s="0"/>
      <c r="DD3799" s="0"/>
      <c r="DE3799" s="0"/>
      <c r="DF3799" s="0"/>
      <c r="DG3799" s="0"/>
      <c r="DH3799" s="0"/>
      <c r="DI3799" s="0"/>
      <c r="DJ3799" s="0"/>
      <c r="DK3799" s="0"/>
      <c r="DL3799" s="0"/>
      <c r="DM3799" s="0"/>
      <c r="DN3799" s="0"/>
      <c r="DO3799" s="0"/>
      <c r="DP3799" s="0"/>
      <c r="DQ3799" s="0"/>
      <c r="DR3799" s="0"/>
      <c r="DS3799" s="0"/>
      <c r="DT3799" s="0"/>
      <c r="DU3799" s="0"/>
      <c r="DV3799" s="0"/>
      <c r="DW3799" s="0"/>
      <c r="DX3799" s="0"/>
      <c r="DY3799" s="0"/>
      <c r="DZ3799" s="0"/>
      <c r="EA3799" s="0"/>
      <c r="EB3799" s="0"/>
      <c r="EC3799" s="0"/>
      <c r="ED3799" s="0"/>
      <c r="EE3799" s="0"/>
      <c r="EF3799" s="0"/>
      <c r="EG3799" s="0"/>
      <c r="EH3799" s="0"/>
      <c r="EI3799" s="0"/>
      <c r="EJ3799" s="0"/>
      <c r="EK3799" s="0"/>
      <c r="EL3799" s="0"/>
      <c r="EM3799" s="0"/>
      <c r="EN3799" s="0"/>
      <c r="EO3799" s="0"/>
      <c r="EP3799" s="0"/>
      <c r="EQ3799" s="0"/>
      <c r="ER3799" s="0"/>
      <c r="ES3799" s="0"/>
      <c r="ET3799" s="0"/>
      <c r="EU3799" s="0"/>
      <c r="EV3799" s="0"/>
      <c r="EW3799" s="0"/>
      <c r="EX3799" s="0"/>
      <c r="EY3799" s="0"/>
      <c r="EZ3799" s="0"/>
      <c r="FA3799" s="0"/>
      <c r="FB3799" s="0"/>
      <c r="FC3799" s="0"/>
      <c r="FD3799" s="0"/>
      <c r="FE3799" s="0"/>
      <c r="FF3799" s="0"/>
      <c r="FG3799" s="0"/>
      <c r="FH3799" s="0"/>
      <c r="FI3799" s="0"/>
      <c r="FJ3799" s="0"/>
      <c r="FK3799" s="0"/>
      <c r="FL3799" s="0"/>
      <c r="FM3799" s="0"/>
      <c r="FN3799" s="0"/>
      <c r="FO3799" s="0"/>
      <c r="FP3799" s="0"/>
      <c r="FQ3799" s="0"/>
      <c r="FR3799" s="0"/>
      <c r="FS3799" s="0"/>
      <c r="FT3799" s="0"/>
      <c r="FU3799" s="0"/>
      <c r="FV3799" s="0"/>
      <c r="FW3799" s="0"/>
      <c r="FX3799" s="0"/>
      <c r="FY3799" s="0"/>
      <c r="FZ3799" s="0"/>
      <c r="GA3799" s="0"/>
      <c r="GB3799" s="0"/>
      <c r="GC3799" s="0"/>
      <c r="GD3799" s="0"/>
      <c r="GE3799" s="0"/>
      <c r="GF3799" s="0"/>
      <c r="GG3799" s="0"/>
      <c r="GH3799" s="0"/>
      <c r="GI3799" s="0"/>
      <c r="GJ3799" s="0"/>
      <c r="GK3799" s="0"/>
      <c r="GL3799" s="0"/>
      <c r="GM3799" s="0"/>
      <c r="GN3799" s="0"/>
      <c r="GO3799" s="0"/>
      <c r="GP3799" s="0"/>
      <c r="GQ3799" s="0"/>
      <c r="GR3799" s="0"/>
      <c r="GS3799" s="0"/>
      <c r="GT3799" s="0"/>
      <c r="GU3799" s="0"/>
      <c r="GV3799" s="0"/>
      <c r="GW3799" s="0"/>
      <c r="GX3799" s="0"/>
      <c r="GY3799" s="0"/>
      <c r="GZ3799" s="0"/>
      <c r="HA3799" s="0"/>
      <c r="HB3799" s="0"/>
      <c r="HC3799" s="0"/>
      <c r="HD3799" s="0"/>
      <c r="HE3799" s="0"/>
      <c r="HF3799" s="0"/>
      <c r="HG3799" s="0"/>
      <c r="HH3799" s="0"/>
      <c r="HI3799" s="0"/>
      <c r="HJ3799" s="0"/>
      <c r="HK3799" s="0"/>
      <c r="HL3799" s="0"/>
      <c r="HM3799" s="0"/>
      <c r="HN3799" s="0"/>
      <c r="HO3799" s="0"/>
      <c r="HP3799" s="0"/>
      <c r="HQ3799" s="0"/>
      <c r="HR3799" s="0"/>
      <c r="HS3799" s="0"/>
      <c r="HT3799" s="0"/>
      <c r="HU3799" s="0"/>
      <c r="HV3799" s="0"/>
      <c r="HW3799" s="0"/>
      <c r="HX3799" s="0"/>
      <c r="HY3799" s="0"/>
      <c r="HZ3799" s="0"/>
      <c r="IA3799" s="0"/>
      <c r="IB3799" s="0"/>
      <c r="IC3799" s="0"/>
      <c r="ID3799" s="0"/>
      <c r="IE3799" s="0"/>
      <c r="IF3799" s="0"/>
      <c r="IG3799" s="0"/>
      <c r="IH3799" s="0"/>
      <c r="II3799" s="0"/>
      <c r="IJ3799" s="0"/>
      <c r="IK3799" s="0"/>
      <c r="IL3799" s="0"/>
      <c r="IM3799" s="0"/>
      <c r="IN3799" s="0"/>
      <c r="IO3799" s="0"/>
      <c r="IP3799" s="0"/>
      <c r="IQ3799" s="0"/>
      <c r="IR3799" s="0"/>
      <c r="IS3799" s="0"/>
      <c r="IT3799" s="0"/>
      <c r="IU3799" s="0"/>
      <c r="IV3799" s="0"/>
      <c r="IW3799" s="0"/>
      <c r="IX3799" s="0"/>
      <c r="IY3799" s="0"/>
      <c r="IZ3799" s="0"/>
      <c r="AMH3799" s="13"/>
    </row>
    <row r="3800" customFormat="false" ht="13.8" hidden="false" customHeight="false" outlineLevel="0" collapsed="false">
      <c r="A3800" s="27" t="n">
        <v>40804062</v>
      </c>
      <c r="B3800" s="28" t="s">
        <v>3829</v>
      </c>
      <c r="C3800" s="29"/>
      <c r="D3800" s="29"/>
      <c r="E3800" s="27" t="s">
        <v>54</v>
      </c>
      <c r="F3800" s="19" t="n">
        <f aca="false">IF(C3800="",VLOOKUP(E3800,'PORTE E UCO'!$A$5:$D$46,4,0),VLOOKUP(E3800,'PORTE E UCO'!$A$5:$D$46,4,0)*C3800)</f>
        <v>35.31295</v>
      </c>
      <c r="G3800" s="30" t="n">
        <v>1.31</v>
      </c>
      <c r="H3800" s="21" t="n">
        <f aca="false">G3800*$R$2</f>
        <v>25.77245792</v>
      </c>
      <c r="I3800" s="27" t="n">
        <v>0</v>
      </c>
      <c r="J3800" s="22" t="str">
        <f aca="false">IF(I3800&gt;=1,F3800*$J$2,"")</f>
        <v/>
      </c>
      <c r="K3800" s="22" t="str">
        <f aca="false">IF(I3800&gt;=2,F3800*$K$2,"")</f>
        <v/>
      </c>
      <c r="L3800" s="22" t="str">
        <f aca="false">IF(I3800&gt;=3,F3800*$L$2,"")</f>
        <v/>
      </c>
      <c r="M3800" s="22" t="str">
        <f aca="false">IF(I3800&gt;=4,F3800*$M$2,"")</f>
        <v/>
      </c>
      <c r="N3800" s="27" t="n">
        <v>0</v>
      </c>
      <c r="O3800" s="27" t="n">
        <v>3</v>
      </c>
      <c r="P3800" s="31" t="n">
        <v>0.1872</v>
      </c>
      <c r="Q3800" s="64" t="n">
        <f aca="false">P3800*($Q$2)</f>
        <v>5.058144</v>
      </c>
      <c r="R3800" s="38"/>
      <c r="S3800" s="25" t="n">
        <f aca="false">SUM(F3800,H3800,J3800,K3800,L3800,M3800)</f>
        <v>61.08540792</v>
      </c>
      <c r="T3800" s="25" t="n">
        <f aca="false">SUM(F3800,H3800,J3800,K3800,L3800,M3800,Q3800)</f>
        <v>66.14355192</v>
      </c>
      <c r="U3800" s="0"/>
      <c r="V3800" s="0"/>
      <c r="W3800" s="0"/>
      <c r="X3800" s="0"/>
      <c r="Y3800" s="0"/>
      <c r="Z3800" s="0"/>
      <c r="AA3800" s="0"/>
      <c r="AB3800" s="0"/>
      <c r="AC3800" s="0"/>
      <c r="AD3800" s="0"/>
      <c r="AE3800" s="0"/>
      <c r="AF3800" s="0"/>
      <c r="AG3800" s="0"/>
      <c r="AH3800" s="0"/>
      <c r="AI3800" s="0"/>
      <c r="AJ3800" s="0"/>
      <c r="AK3800" s="0"/>
      <c r="AL3800" s="0"/>
      <c r="AM3800" s="0"/>
      <c r="AN3800" s="0"/>
      <c r="AO3800" s="0"/>
      <c r="AP3800" s="0"/>
      <c r="AQ3800" s="0"/>
      <c r="AR3800" s="0"/>
      <c r="AS3800" s="0"/>
      <c r="AT3800" s="0"/>
      <c r="AU3800" s="0"/>
      <c r="AV3800" s="0"/>
      <c r="AW3800" s="0"/>
      <c r="AX3800" s="0"/>
      <c r="AY3800" s="0"/>
      <c r="AZ3800" s="0"/>
      <c r="BA3800" s="0"/>
      <c r="BB3800" s="0"/>
      <c r="BC3800" s="0"/>
      <c r="BD3800" s="0"/>
      <c r="BE3800" s="0"/>
      <c r="BF3800" s="0"/>
      <c r="BG3800" s="0"/>
      <c r="BH3800" s="0"/>
      <c r="BI3800" s="0"/>
      <c r="BJ3800" s="0"/>
      <c r="BK3800" s="0"/>
      <c r="BL3800" s="0"/>
      <c r="BM3800" s="0"/>
      <c r="BN3800" s="0"/>
      <c r="BO3800" s="0"/>
      <c r="BP3800" s="0"/>
      <c r="BQ3800" s="0"/>
      <c r="BR3800" s="0"/>
      <c r="BS3800" s="0"/>
      <c r="BT3800" s="0"/>
      <c r="BU3800" s="0"/>
      <c r="BV3800" s="0"/>
      <c r="BW3800" s="0"/>
      <c r="BX3800" s="0"/>
      <c r="BY3800" s="0"/>
      <c r="BZ3800" s="0"/>
      <c r="CA3800" s="0"/>
      <c r="CB3800" s="0"/>
      <c r="CC3800" s="0"/>
      <c r="CD3800" s="0"/>
      <c r="CE3800" s="0"/>
      <c r="CF3800" s="0"/>
      <c r="CG3800" s="0"/>
      <c r="CH3800" s="0"/>
      <c r="CI3800" s="0"/>
      <c r="CJ3800" s="0"/>
      <c r="CK3800" s="0"/>
      <c r="CL3800" s="0"/>
      <c r="CM3800" s="0"/>
      <c r="CN3800" s="0"/>
      <c r="CO3800" s="0"/>
      <c r="CP3800" s="0"/>
      <c r="CQ3800" s="0"/>
      <c r="CR3800" s="0"/>
      <c r="CS3800" s="0"/>
      <c r="CT3800" s="0"/>
      <c r="CU3800" s="0"/>
      <c r="CV3800" s="0"/>
      <c r="CW3800" s="0"/>
      <c r="CX3800" s="0"/>
      <c r="CY3800" s="0"/>
      <c r="CZ3800" s="0"/>
      <c r="DA3800" s="0"/>
      <c r="DB3800" s="0"/>
      <c r="DC3800" s="0"/>
      <c r="DD3800" s="0"/>
      <c r="DE3800" s="0"/>
      <c r="DF3800" s="0"/>
      <c r="DG3800" s="0"/>
      <c r="DH3800" s="0"/>
      <c r="DI3800" s="0"/>
      <c r="DJ3800" s="0"/>
      <c r="DK3800" s="0"/>
      <c r="DL3800" s="0"/>
      <c r="DM3800" s="0"/>
      <c r="DN3800" s="0"/>
      <c r="DO3800" s="0"/>
      <c r="DP3800" s="0"/>
      <c r="DQ3800" s="0"/>
      <c r="DR3800" s="0"/>
      <c r="DS3800" s="0"/>
      <c r="DT3800" s="0"/>
      <c r="DU3800" s="0"/>
      <c r="DV3800" s="0"/>
      <c r="DW3800" s="0"/>
      <c r="DX3800" s="0"/>
      <c r="DY3800" s="0"/>
      <c r="DZ3800" s="0"/>
      <c r="EA3800" s="0"/>
      <c r="EB3800" s="0"/>
      <c r="EC3800" s="0"/>
      <c r="ED3800" s="0"/>
      <c r="EE3800" s="0"/>
      <c r="EF3800" s="0"/>
      <c r="EG3800" s="0"/>
      <c r="EH3800" s="0"/>
      <c r="EI3800" s="0"/>
      <c r="EJ3800" s="0"/>
      <c r="EK3800" s="0"/>
      <c r="EL3800" s="0"/>
      <c r="EM3800" s="0"/>
      <c r="EN3800" s="0"/>
      <c r="EO3800" s="0"/>
      <c r="EP3800" s="0"/>
      <c r="EQ3800" s="0"/>
      <c r="ER3800" s="0"/>
      <c r="ES3800" s="0"/>
      <c r="ET3800" s="0"/>
      <c r="EU3800" s="0"/>
      <c r="EV3800" s="0"/>
      <c r="EW3800" s="0"/>
      <c r="EX3800" s="0"/>
      <c r="EY3800" s="0"/>
      <c r="EZ3800" s="0"/>
      <c r="FA3800" s="0"/>
      <c r="FB3800" s="0"/>
      <c r="FC3800" s="0"/>
      <c r="FD3800" s="0"/>
      <c r="FE3800" s="0"/>
      <c r="FF3800" s="0"/>
      <c r="FG3800" s="0"/>
      <c r="FH3800" s="0"/>
      <c r="FI3800" s="0"/>
      <c r="FJ3800" s="0"/>
      <c r="FK3800" s="0"/>
      <c r="FL3800" s="0"/>
      <c r="FM3800" s="0"/>
      <c r="FN3800" s="0"/>
      <c r="FO3800" s="0"/>
      <c r="FP3800" s="0"/>
      <c r="FQ3800" s="0"/>
      <c r="FR3800" s="0"/>
      <c r="FS3800" s="0"/>
      <c r="FT3800" s="0"/>
      <c r="FU3800" s="0"/>
      <c r="FV3800" s="0"/>
      <c r="FW3800" s="0"/>
      <c r="FX3800" s="0"/>
      <c r="FY3800" s="0"/>
      <c r="FZ3800" s="0"/>
      <c r="GA3800" s="0"/>
      <c r="GB3800" s="0"/>
      <c r="GC3800" s="0"/>
      <c r="GD3800" s="0"/>
      <c r="GE3800" s="0"/>
      <c r="GF3800" s="0"/>
      <c r="GG3800" s="0"/>
      <c r="GH3800" s="0"/>
      <c r="GI3800" s="0"/>
      <c r="GJ3800" s="0"/>
      <c r="GK3800" s="0"/>
      <c r="GL3800" s="0"/>
      <c r="GM3800" s="0"/>
      <c r="GN3800" s="0"/>
      <c r="GO3800" s="0"/>
      <c r="GP3800" s="0"/>
      <c r="GQ3800" s="0"/>
      <c r="GR3800" s="0"/>
      <c r="GS3800" s="0"/>
      <c r="GT3800" s="0"/>
      <c r="GU3800" s="0"/>
      <c r="GV3800" s="0"/>
      <c r="GW3800" s="0"/>
      <c r="GX3800" s="0"/>
      <c r="GY3800" s="0"/>
      <c r="GZ3800" s="0"/>
      <c r="HA3800" s="0"/>
      <c r="HB3800" s="0"/>
      <c r="HC3800" s="0"/>
      <c r="HD3800" s="0"/>
      <c r="HE3800" s="0"/>
      <c r="HF3800" s="0"/>
      <c r="HG3800" s="0"/>
      <c r="HH3800" s="0"/>
      <c r="HI3800" s="0"/>
      <c r="HJ3800" s="0"/>
      <c r="HK3800" s="0"/>
      <c r="HL3800" s="0"/>
      <c r="HM3800" s="0"/>
      <c r="HN3800" s="0"/>
      <c r="HO3800" s="0"/>
      <c r="HP3800" s="0"/>
      <c r="HQ3800" s="0"/>
      <c r="HR3800" s="0"/>
      <c r="HS3800" s="0"/>
      <c r="HT3800" s="0"/>
      <c r="HU3800" s="0"/>
      <c r="HV3800" s="0"/>
      <c r="HW3800" s="0"/>
      <c r="HX3800" s="0"/>
      <c r="HY3800" s="0"/>
      <c r="HZ3800" s="0"/>
      <c r="IA3800" s="0"/>
      <c r="IB3800" s="0"/>
      <c r="IC3800" s="0"/>
      <c r="ID3800" s="0"/>
      <c r="IE3800" s="0"/>
      <c r="IF3800" s="0"/>
      <c r="IG3800" s="0"/>
      <c r="IH3800" s="0"/>
      <c r="II3800" s="0"/>
      <c r="IJ3800" s="0"/>
      <c r="IK3800" s="0"/>
      <c r="IL3800" s="0"/>
      <c r="IM3800" s="0"/>
      <c r="IN3800" s="0"/>
      <c r="IO3800" s="0"/>
      <c r="IP3800" s="0"/>
      <c r="IQ3800" s="0"/>
      <c r="IR3800" s="0"/>
      <c r="IS3800" s="0"/>
      <c r="IT3800" s="0"/>
      <c r="IU3800" s="0"/>
      <c r="IV3800" s="0"/>
      <c r="IW3800" s="0"/>
      <c r="IX3800" s="0"/>
      <c r="IY3800" s="0"/>
      <c r="IZ3800" s="0"/>
      <c r="AMH3800" s="13"/>
    </row>
    <row r="3801" customFormat="false" ht="13.8" hidden="false" customHeight="false" outlineLevel="0" collapsed="false">
      <c r="A3801" s="16" t="n">
        <v>40804097</v>
      </c>
      <c r="B3801" s="17" t="s">
        <v>3830</v>
      </c>
      <c r="C3801" s="18"/>
      <c r="D3801" s="18"/>
      <c r="E3801" s="16" t="s">
        <v>54</v>
      </c>
      <c r="F3801" s="19" t="n">
        <f aca="false">IF(C3801="",VLOOKUP(E3801,'PORTE E UCO'!$A$5:$D$46,4,0),VLOOKUP(E3801,'PORTE E UCO'!$A$5:$D$46,4,0)*C3801)</f>
        <v>35.31295</v>
      </c>
      <c r="G3801" s="20" t="n">
        <v>1.22</v>
      </c>
      <c r="H3801" s="21" t="n">
        <f aca="false">G3801*$R$2</f>
        <v>24.00183104</v>
      </c>
      <c r="I3801" s="16" t="n">
        <v>0</v>
      </c>
      <c r="J3801" s="22" t="str">
        <f aca="false">IF(I3801&gt;=1,F3801*$J$2,"")</f>
        <v/>
      </c>
      <c r="K3801" s="22" t="str">
        <f aca="false">IF(I3801&gt;=2,F3801*$K$2,"")</f>
        <v/>
      </c>
      <c r="L3801" s="22" t="str">
        <f aca="false">IF(I3801&gt;=3,F3801*$L$2,"")</f>
        <v/>
      </c>
      <c r="M3801" s="22" t="str">
        <f aca="false">IF(I3801&gt;=4,F3801*$M$2,"")</f>
        <v/>
      </c>
      <c r="N3801" s="16" t="n">
        <v>0</v>
      </c>
      <c r="O3801" s="16" t="n">
        <v>2</v>
      </c>
      <c r="P3801" s="23" t="n">
        <v>0.144</v>
      </c>
      <c r="Q3801" s="64" t="n">
        <f aca="false">P3801*($Q$2)</f>
        <v>3.89088</v>
      </c>
      <c r="R3801" s="38"/>
      <c r="S3801" s="25" t="n">
        <f aca="false">SUM(F3801,H3801,J3801,K3801,L3801,M3801)</f>
        <v>59.31478104</v>
      </c>
      <c r="T3801" s="25" t="n">
        <f aca="false">SUM(F3801,H3801,J3801,K3801,L3801,M3801,Q3801)</f>
        <v>63.20566104</v>
      </c>
      <c r="U3801" s="0"/>
      <c r="V3801" s="0"/>
      <c r="W3801" s="0"/>
      <c r="X3801" s="0"/>
      <c r="Y3801" s="0"/>
      <c r="Z3801" s="0"/>
      <c r="AA3801" s="0"/>
      <c r="AB3801" s="0"/>
      <c r="AC3801" s="0"/>
      <c r="AD3801" s="0"/>
      <c r="AE3801" s="0"/>
      <c r="AF3801" s="0"/>
      <c r="AG3801" s="0"/>
      <c r="AH3801" s="0"/>
      <c r="AI3801" s="0"/>
      <c r="AJ3801" s="0"/>
      <c r="AK3801" s="0"/>
      <c r="AL3801" s="0"/>
      <c r="AM3801" s="0"/>
      <c r="AN3801" s="0"/>
      <c r="AO3801" s="0"/>
      <c r="AP3801" s="0"/>
      <c r="AQ3801" s="0"/>
      <c r="AR3801" s="0"/>
      <c r="AS3801" s="0"/>
      <c r="AT3801" s="0"/>
      <c r="AU3801" s="0"/>
      <c r="AV3801" s="0"/>
      <c r="AW3801" s="0"/>
      <c r="AX3801" s="0"/>
      <c r="AY3801" s="0"/>
      <c r="AZ3801" s="0"/>
      <c r="BA3801" s="0"/>
      <c r="BB3801" s="0"/>
      <c r="BC3801" s="0"/>
      <c r="BD3801" s="0"/>
      <c r="BE3801" s="0"/>
      <c r="BF3801" s="0"/>
      <c r="BG3801" s="0"/>
      <c r="BH3801" s="0"/>
      <c r="BI3801" s="0"/>
      <c r="BJ3801" s="0"/>
      <c r="BK3801" s="0"/>
      <c r="BL3801" s="0"/>
      <c r="BM3801" s="0"/>
      <c r="BN3801" s="0"/>
      <c r="BO3801" s="0"/>
      <c r="BP3801" s="0"/>
      <c r="BQ3801" s="0"/>
      <c r="BR3801" s="0"/>
      <c r="BS3801" s="0"/>
      <c r="BT3801" s="0"/>
      <c r="BU3801" s="0"/>
      <c r="BV3801" s="0"/>
      <c r="BW3801" s="0"/>
      <c r="BX3801" s="0"/>
      <c r="BY3801" s="0"/>
      <c r="BZ3801" s="0"/>
      <c r="CA3801" s="0"/>
      <c r="CB3801" s="0"/>
      <c r="CC3801" s="0"/>
      <c r="CD3801" s="0"/>
      <c r="CE3801" s="0"/>
      <c r="CF3801" s="0"/>
      <c r="CG3801" s="0"/>
      <c r="CH3801" s="0"/>
      <c r="CI3801" s="0"/>
      <c r="CJ3801" s="0"/>
      <c r="CK3801" s="0"/>
      <c r="CL3801" s="0"/>
      <c r="CM3801" s="0"/>
      <c r="CN3801" s="0"/>
      <c r="CO3801" s="0"/>
      <c r="CP3801" s="0"/>
      <c r="CQ3801" s="0"/>
      <c r="CR3801" s="0"/>
      <c r="CS3801" s="0"/>
      <c r="CT3801" s="0"/>
      <c r="CU3801" s="0"/>
      <c r="CV3801" s="0"/>
      <c r="CW3801" s="0"/>
      <c r="CX3801" s="0"/>
      <c r="CY3801" s="0"/>
      <c r="CZ3801" s="0"/>
      <c r="DA3801" s="0"/>
      <c r="DB3801" s="0"/>
      <c r="DC3801" s="0"/>
      <c r="DD3801" s="0"/>
      <c r="DE3801" s="0"/>
      <c r="DF3801" s="0"/>
      <c r="DG3801" s="0"/>
      <c r="DH3801" s="0"/>
      <c r="DI3801" s="0"/>
      <c r="DJ3801" s="0"/>
      <c r="DK3801" s="0"/>
      <c r="DL3801" s="0"/>
      <c r="DM3801" s="0"/>
      <c r="DN3801" s="0"/>
      <c r="DO3801" s="0"/>
      <c r="DP3801" s="0"/>
      <c r="DQ3801" s="0"/>
      <c r="DR3801" s="0"/>
      <c r="DS3801" s="0"/>
      <c r="DT3801" s="0"/>
      <c r="DU3801" s="0"/>
      <c r="DV3801" s="0"/>
      <c r="DW3801" s="0"/>
      <c r="DX3801" s="0"/>
      <c r="DY3801" s="0"/>
      <c r="DZ3801" s="0"/>
      <c r="EA3801" s="0"/>
      <c r="EB3801" s="0"/>
      <c r="EC3801" s="0"/>
      <c r="ED3801" s="0"/>
      <c r="EE3801" s="0"/>
      <c r="EF3801" s="0"/>
      <c r="EG3801" s="0"/>
      <c r="EH3801" s="0"/>
      <c r="EI3801" s="0"/>
      <c r="EJ3801" s="0"/>
      <c r="EK3801" s="0"/>
      <c r="EL3801" s="0"/>
      <c r="EM3801" s="0"/>
      <c r="EN3801" s="0"/>
      <c r="EO3801" s="0"/>
      <c r="EP3801" s="0"/>
      <c r="EQ3801" s="0"/>
      <c r="ER3801" s="0"/>
      <c r="ES3801" s="0"/>
      <c r="ET3801" s="0"/>
      <c r="EU3801" s="0"/>
      <c r="EV3801" s="0"/>
      <c r="EW3801" s="0"/>
      <c r="EX3801" s="0"/>
      <c r="EY3801" s="0"/>
      <c r="EZ3801" s="0"/>
      <c r="FA3801" s="0"/>
      <c r="FB3801" s="0"/>
      <c r="FC3801" s="0"/>
      <c r="FD3801" s="0"/>
      <c r="FE3801" s="0"/>
      <c r="FF3801" s="0"/>
      <c r="FG3801" s="0"/>
      <c r="FH3801" s="0"/>
      <c r="FI3801" s="0"/>
      <c r="FJ3801" s="0"/>
      <c r="FK3801" s="0"/>
      <c r="FL3801" s="0"/>
      <c r="FM3801" s="0"/>
      <c r="FN3801" s="0"/>
      <c r="FO3801" s="0"/>
      <c r="FP3801" s="0"/>
      <c r="FQ3801" s="0"/>
      <c r="FR3801" s="0"/>
      <c r="FS3801" s="0"/>
      <c r="FT3801" s="0"/>
      <c r="FU3801" s="0"/>
      <c r="FV3801" s="0"/>
      <c r="FW3801" s="0"/>
      <c r="FX3801" s="0"/>
      <c r="FY3801" s="0"/>
      <c r="FZ3801" s="0"/>
      <c r="GA3801" s="0"/>
      <c r="GB3801" s="0"/>
      <c r="GC3801" s="0"/>
      <c r="GD3801" s="0"/>
      <c r="GE3801" s="0"/>
      <c r="GF3801" s="0"/>
      <c r="GG3801" s="0"/>
      <c r="GH3801" s="0"/>
      <c r="GI3801" s="0"/>
      <c r="GJ3801" s="0"/>
      <c r="GK3801" s="0"/>
      <c r="GL3801" s="0"/>
      <c r="GM3801" s="0"/>
      <c r="GN3801" s="0"/>
      <c r="GO3801" s="0"/>
      <c r="GP3801" s="0"/>
      <c r="GQ3801" s="0"/>
      <c r="GR3801" s="0"/>
      <c r="GS3801" s="0"/>
      <c r="GT3801" s="0"/>
      <c r="GU3801" s="0"/>
      <c r="GV3801" s="0"/>
      <c r="GW3801" s="0"/>
      <c r="GX3801" s="0"/>
      <c r="GY3801" s="0"/>
      <c r="GZ3801" s="0"/>
      <c r="HA3801" s="0"/>
      <c r="HB3801" s="0"/>
      <c r="HC3801" s="0"/>
      <c r="HD3801" s="0"/>
      <c r="HE3801" s="0"/>
      <c r="HF3801" s="0"/>
      <c r="HG3801" s="0"/>
      <c r="HH3801" s="0"/>
      <c r="HI3801" s="0"/>
      <c r="HJ3801" s="0"/>
      <c r="HK3801" s="0"/>
      <c r="HL3801" s="0"/>
      <c r="HM3801" s="0"/>
      <c r="HN3801" s="0"/>
      <c r="HO3801" s="0"/>
      <c r="HP3801" s="0"/>
      <c r="HQ3801" s="0"/>
      <c r="HR3801" s="0"/>
      <c r="HS3801" s="0"/>
      <c r="HT3801" s="0"/>
      <c r="HU3801" s="0"/>
      <c r="HV3801" s="0"/>
      <c r="HW3801" s="0"/>
      <c r="HX3801" s="0"/>
      <c r="HY3801" s="0"/>
      <c r="HZ3801" s="0"/>
      <c r="IA3801" s="0"/>
      <c r="IB3801" s="0"/>
      <c r="IC3801" s="0"/>
      <c r="ID3801" s="0"/>
      <c r="IE3801" s="0"/>
      <c r="IF3801" s="0"/>
      <c r="IG3801" s="0"/>
      <c r="IH3801" s="0"/>
      <c r="II3801" s="0"/>
      <c r="IJ3801" s="0"/>
      <c r="IK3801" s="0"/>
      <c r="IL3801" s="0"/>
      <c r="IM3801" s="0"/>
      <c r="IN3801" s="0"/>
      <c r="IO3801" s="0"/>
      <c r="IP3801" s="0"/>
      <c r="IQ3801" s="0"/>
      <c r="IR3801" s="0"/>
      <c r="IS3801" s="0"/>
      <c r="IT3801" s="0"/>
      <c r="IU3801" s="0"/>
      <c r="IV3801" s="0"/>
      <c r="IW3801" s="0"/>
      <c r="IX3801" s="0"/>
      <c r="IY3801" s="0"/>
      <c r="IZ3801" s="0"/>
      <c r="AMH3801" s="13"/>
    </row>
    <row r="3802" customFormat="false" ht="13.8" hidden="false" customHeight="false" outlineLevel="0" collapsed="false">
      <c r="A3802" s="27" t="n">
        <v>40804070</v>
      </c>
      <c r="B3802" s="28" t="s">
        <v>3831</v>
      </c>
      <c r="C3802" s="29"/>
      <c r="D3802" s="29"/>
      <c r="E3802" s="27" t="s">
        <v>54</v>
      </c>
      <c r="F3802" s="19" t="n">
        <f aca="false">IF(C3802="",VLOOKUP(E3802,'PORTE E UCO'!$A$5:$D$46,4,0),VLOOKUP(E3802,'PORTE E UCO'!$A$5:$D$46,4,0)*C3802)</f>
        <v>35.31295</v>
      </c>
      <c r="G3802" s="30" t="n">
        <v>1.22</v>
      </c>
      <c r="H3802" s="21" t="n">
        <f aca="false">G3802*$R$2</f>
        <v>24.00183104</v>
      </c>
      <c r="I3802" s="27" t="n">
        <v>0</v>
      </c>
      <c r="J3802" s="22" t="str">
        <f aca="false">IF(I3802&gt;=1,F3802*$J$2,"")</f>
        <v/>
      </c>
      <c r="K3802" s="22" t="str">
        <f aca="false">IF(I3802&gt;=2,F3802*$K$2,"")</f>
        <v/>
      </c>
      <c r="L3802" s="22" t="str">
        <f aca="false">IF(I3802&gt;=3,F3802*$L$2,"")</f>
        <v/>
      </c>
      <c r="M3802" s="22" t="str">
        <f aca="false">IF(I3802&gt;=4,F3802*$M$2,"")</f>
        <v/>
      </c>
      <c r="N3802" s="27" t="n">
        <v>0</v>
      </c>
      <c r="O3802" s="27" t="n">
        <v>2</v>
      </c>
      <c r="P3802" s="31" t="n">
        <v>0.24</v>
      </c>
      <c r="Q3802" s="64" t="n">
        <f aca="false">P3802*($Q$2)</f>
        <v>6.4848</v>
      </c>
      <c r="R3802" s="38"/>
      <c r="S3802" s="25" t="n">
        <f aca="false">SUM(F3802,H3802,J3802,K3802,L3802,M3802)</f>
        <v>59.31478104</v>
      </c>
      <c r="T3802" s="25" t="n">
        <f aca="false">SUM(F3802,H3802,J3802,K3802,L3802,M3802,Q3802)</f>
        <v>65.79958104</v>
      </c>
      <c r="U3802" s="0"/>
      <c r="V3802" s="0"/>
      <c r="W3802" s="0"/>
      <c r="X3802" s="0"/>
      <c r="Y3802" s="0"/>
      <c r="Z3802" s="0"/>
      <c r="AA3802" s="0"/>
      <c r="AB3802" s="0"/>
      <c r="AC3802" s="0"/>
      <c r="AD3802" s="0"/>
      <c r="AE3802" s="0"/>
      <c r="AF3802" s="0"/>
      <c r="AG3802" s="0"/>
      <c r="AH3802" s="0"/>
      <c r="AI3802" s="0"/>
      <c r="AJ3802" s="0"/>
      <c r="AK3802" s="0"/>
      <c r="AL3802" s="0"/>
      <c r="AM3802" s="0"/>
      <c r="AN3802" s="0"/>
      <c r="AO3802" s="0"/>
      <c r="AP3802" s="0"/>
      <c r="AQ3802" s="0"/>
      <c r="AR3802" s="0"/>
      <c r="AS3802" s="0"/>
      <c r="AT3802" s="0"/>
      <c r="AU3802" s="0"/>
      <c r="AV3802" s="0"/>
      <c r="AW3802" s="0"/>
      <c r="AX3802" s="0"/>
      <c r="AY3802" s="0"/>
      <c r="AZ3802" s="0"/>
      <c r="BA3802" s="0"/>
      <c r="BB3802" s="0"/>
      <c r="BC3802" s="0"/>
      <c r="BD3802" s="0"/>
      <c r="BE3802" s="0"/>
      <c r="BF3802" s="0"/>
      <c r="BG3802" s="0"/>
      <c r="BH3802" s="0"/>
      <c r="BI3802" s="0"/>
      <c r="BJ3802" s="0"/>
      <c r="BK3802" s="0"/>
      <c r="BL3802" s="0"/>
      <c r="BM3802" s="0"/>
      <c r="BN3802" s="0"/>
      <c r="BO3802" s="0"/>
      <c r="BP3802" s="0"/>
      <c r="BQ3802" s="0"/>
      <c r="BR3802" s="0"/>
      <c r="BS3802" s="0"/>
      <c r="BT3802" s="0"/>
      <c r="BU3802" s="0"/>
      <c r="BV3802" s="0"/>
      <c r="BW3802" s="0"/>
      <c r="BX3802" s="0"/>
      <c r="BY3802" s="0"/>
      <c r="BZ3802" s="0"/>
      <c r="CA3802" s="0"/>
      <c r="CB3802" s="0"/>
      <c r="CC3802" s="0"/>
      <c r="CD3802" s="0"/>
      <c r="CE3802" s="0"/>
      <c r="CF3802" s="0"/>
      <c r="CG3802" s="0"/>
      <c r="CH3802" s="0"/>
      <c r="CI3802" s="0"/>
      <c r="CJ3802" s="0"/>
      <c r="CK3802" s="0"/>
      <c r="CL3802" s="0"/>
      <c r="CM3802" s="0"/>
      <c r="CN3802" s="0"/>
      <c r="CO3802" s="0"/>
      <c r="CP3802" s="0"/>
      <c r="CQ3802" s="0"/>
      <c r="CR3802" s="0"/>
      <c r="CS3802" s="0"/>
      <c r="CT3802" s="0"/>
      <c r="CU3802" s="0"/>
      <c r="CV3802" s="0"/>
      <c r="CW3802" s="0"/>
      <c r="CX3802" s="0"/>
      <c r="CY3802" s="0"/>
      <c r="CZ3802" s="0"/>
      <c r="DA3802" s="0"/>
      <c r="DB3802" s="0"/>
      <c r="DC3802" s="0"/>
      <c r="DD3802" s="0"/>
      <c r="DE3802" s="0"/>
      <c r="DF3802" s="0"/>
      <c r="DG3802" s="0"/>
      <c r="DH3802" s="0"/>
      <c r="DI3802" s="0"/>
      <c r="DJ3802" s="0"/>
      <c r="DK3802" s="0"/>
      <c r="DL3802" s="0"/>
      <c r="DM3802" s="0"/>
      <c r="DN3802" s="0"/>
      <c r="DO3802" s="0"/>
      <c r="DP3802" s="0"/>
      <c r="DQ3802" s="0"/>
      <c r="DR3802" s="0"/>
      <c r="DS3802" s="0"/>
      <c r="DT3802" s="0"/>
      <c r="DU3802" s="0"/>
      <c r="DV3802" s="0"/>
      <c r="DW3802" s="0"/>
      <c r="DX3802" s="0"/>
      <c r="DY3802" s="0"/>
      <c r="DZ3802" s="0"/>
      <c r="EA3802" s="0"/>
      <c r="EB3802" s="0"/>
      <c r="EC3802" s="0"/>
      <c r="ED3802" s="0"/>
      <c r="EE3802" s="0"/>
      <c r="EF3802" s="0"/>
      <c r="EG3802" s="0"/>
      <c r="EH3802" s="0"/>
      <c r="EI3802" s="0"/>
      <c r="EJ3802" s="0"/>
      <c r="EK3802" s="0"/>
      <c r="EL3802" s="0"/>
      <c r="EM3802" s="0"/>
      <c r="EN3802" s="0"/>
      <c r="EO3802" s="0"/>
      <c r="EP3802" s="0"/>
      <c r="EQ3802" s="0"/>
      <c r="ER3802" s="0"/>
      <c r="ES3802" s="0"/>
      <c r="ET3802" s="0"/>
      <c r="EU3802" s="0"/>
      <c r="EV3802" s="0"/>
      <c r="EW3802" s="0"/>
      <c r="EX3802" s="0"/>
      <c r="EY3802" s="0"/>
      <c r="EZ3802" s="0"/>
      <c r="FA3802" s="0"/>
      <c r="FB3802" s="0"/>
      <c r="FC3802" s="0"/>
      <c r="FD3802" s="0"/>
      <c r="FE3802" s="0"/>
      <c r="FF3802" s="0"/>
      <c r="FG3802" s="0"/>
      <c r="FH3802" s="0"/>
      <c r="FI3802" s="0"/>
      <c r="FJ3802" s="0"/>
      <c r="FK3802" s="0"/>
      <c r="FL3802" s="0"/>
      <c r="FM3802" s="0"/>
      <c r="FN3802" s="0"/>
      <c r="FO3802" s="0"/>
      <c r="FP3802" s="0"/>
      <c r="FQ3802" s="0"/>
      <c r="FR3802" s="0"/>
      <c r="FS3802" s="0"/>
      <c r="FT3802" s="0"/>
      <c r="FU3802" s="0"/>
      <c r="FV3802" s="0"/>
      <c r="FW3802" s="0"/>
      <c r="FX3802" s="0"/>
      <c r="FY3802" s="0"/>
      <c r="FZ3802" s="0"/>
      <c r="GA3802" s="0"/>
      <c r="GB3802" s="0"/>
      <c r="GC3802" s="0"/>
      <c r="GD3802" s="0"/>
      <c r="GE3802" s="0"/>
      <c r="GF3802" s="0"/>
      <c r="GG3802" s="0"/>
      <c r="GH3802" s="0"/>
      <c r="GI3802" s="0"/>
      <c r="GJ3802" s="0"/>
      <c r="GK3802" s="0"/>
      <c r="GL3802" s="0"/>
      <c r="GM3802" s="0"/>
      <c r="GN3802" s="0"/>
      <c r="GO3802" s="0"/>
      <c r="GP3802" s="0"/>
      <c r="GQ3802" s="0"/>
      <c r="GR3802" s="0"/>
      <c r="GS3802" s="0"/>
      <c r="GT3802" s="0"/>
      <c r="GU3802" s="0"/>
      <c r="GV3802" s="0"/>
      <c r="GW3802" s="0"/>
      <c r="GX3802" s="0"/>
      <c r="GY3802" s="0"/>
      <c r="GZ3802" s="0"/>
      <c r="HA3802" s="0"/>
      <c r="HB3802" s="0"/>
      <c r="HC3802" s="0"/>
      <c r="HD3802" s="0"/>
      <c r="HE3802" s="0"/>
      <c r="HF3802" s="0"/>
      <c r="HG3802" s="0"/>
      <c r="HH3802" s="0"/>
      <c r="HI3802" s="0"/>
      <c r="HJ3802" s="0"/>
      <c r="HK3802" s="0"/>
      <c r="HL3802" s="0"/>
      <c r="HM3802" s="0"/>
      <c r="HN3802" s="0"/>
      <c r="HO3802" s="0"/>
      <c r="HP3802" s="0"/>
      <c r="HQ3802" s="0"/>
      <c r="HR3802" s="0"/>
      <c r="HS3802" s="0"/>
      <c r="HT3802" s="0"/>
      <c r="HU3802" s="0"/>
      <c r="HV3802" s="0"/>
      <c r="HW3802" s="0"/>
      <c r="HX3802" s="0"/>
      <c r="HY3802" s="0"/>
      <c r="HZ3802" s="0"/>
      <c r="IA3802" s="0"/>
      <c r="IB3802" s="0"/>
      <c r="IC3802" s="0"/>
      <c r="ID3802" s="0"/>
      <c r="IE3802" s="0"/>
      <c r="IF3802" s="0"/>
      <c r="IG3802" s="0"/>
      <c r="IH3802" s="0"/>
      <c r="II3802" s="0"/>
      <c r="IJ3802" s="0"/>
      <c r="IK3802" s="0"/>
      <c r="IL3802" s="0"/>
      <c r="IM3802" s="0"/>
      <c r="IN3802" s="0"/>
      <c r="IO3802" s="0"/>
      <c r="IP3802" s="0"/>
      <c r="IQ3802" s="0"/>
      <c r="IR3802" s="0"/>
      <c r="IS3802" s="0"/>
      <c r="IT3802" s="0"/>
      <c r="IU3802" s="0"/>
      <c r="IV3802" s="0"/>
      <c r="IW3802" s="0"/>
      <c r="IX3802" s="0"/>
      <c r="IY3802" s="0"/>
      <c r="IZ3802" s="0"/>
      <c r="AMH3802" s="13"/>
    </row>
    <row r="3803" customFormat="false" ht="13.8" hidden="false" customHeight="false" outlineLevel="0" collapsed="false">
      <c r="A3803" s="16" t="n">
        <v>40805050</v>
      </c>
      <c r="B3803" s="17" t="s">
        <v>3832</v>
      </c>
      <c r="C3803" s="18"/>
      <c r="D3803" s="18"/>
      <c r="E3803" s="16" t="s">
        <v>39</v>
      </c>
      <c r="F3803" s="19" t="n">
        <f aca="false">IF(C3803="",VLOOKUP(E3803,'PORTE E UCO'!$A$5:$D$46,4,0),VLOOKUP(E3803,'PORTE E UCO'!$A$5:$D$46,4,0)*C3803)</f>
        <v>52.984668</v>
      </c>
      <c r="G3803" s="20" t="n">
        <v>1.34</v>
      </c>
      <c r="H3803" s="21" t="n">
        <f aca="false">G3803*$R$2</f>
        <v>26.36266688</v>
      </c>
      <c r="I3803" s="16" t="n">
        <v>0</v>
      </c>
      <c r="J3803" s="22" t="str">
        <f aca="false">IF(I3803&gt;=1,F3803*$J$2,"")</f>
        <v/>
      </c>
      <c r="K3803" s="22" t="str">
        <f aca="false">IF(I3803&gt;=2,F3803*$K$2,"")</f>
        <v/>
      </c>
      <c r="L3803" s="22" t="str">
        <f aca="false">IF(I3803&gt;=3,F3803*$L$2,"")</f>
        <v/>
      </c>
      <c r="M3803" s="22" t="str">
        <f aca="false">IF(I3803&gt;=4,F3803*$M$2,"")</f>
        <v/>
      </c>
      <c r="N3803" s="16" t="n">
        <v>0</v>
      </c>
      <c r="O3803" s="16" t="n">
        <v>4</v>
      </c>
      <c r="P3803" s="23" t="n">
        <v>0.616</v>
      </c>
      <c r="Q3803" s="64" t="n">
        <f aca="false">P3803*($Q$2)</f>
        <v>16.64432</v>
      </c>
      <c r="R3803" s="38"/>
      <c r="S3803" s="25" t="n">
        <f aca="false">SUM(F3803,H3803,J3803,K3803,L3803,M3803)</f>
        <v>79.34733488</v>
      </c>
      <c r="T3803" s="25" t="n">
        <f aca="false">SUM(F3803,H3803,J3803,K3803,L3803,M3803,Q3803)</f>
        <v>95.99165488</v>
      </c>
      <c r="U3803" s="0"/>
      <c r="V3803" s="0"/>
      <c r="W3803" s="0"/>
      <c r="X3803" s="0"/>
      <c r="Y3803" s="0"/>
      <c r="Z3803" s="0"/>
      <c r="AA3803" s="0"/>
      <c r="AB3803" s="0"/>
      <c r="AC3803" s="0"/>
      <c r="AD3803" s="0"/>
      <c r="AE3803" s="0"/>
      <c r="AF3803" s="0"/>
      <c r="AG3803" s="0"/>
      <c r="AH3803" s="0"/>
      <c r="AI3803" s="0"/>
      <c r="AJ3803" s="0"/>
      <c r="AK3803" s="0"/>
      <c r="AL3803" s="0"/>
      <c r="AM3803" s="0"/>
      <c r="AN3803" s="0"/>
      <c r="AO3803" s="0"/>
      <c r="AP3803" s="0"/>
      <c r="AQ3803" s="0"/>
      <c r="AR3803" s="0"/>
      <c r="AS3803" s="0"/>
      <c r="AT3803" s="0"/>
      <c r="AU3803" s="0"/>
      <c r="AV3803" s="0"/>
      <c r="AW3803" s="0"/>
      <c r="AX3803" s="0"/>
      <c r="AY3803" s="0"/>
      <c r="AZ3803" s="0"/>
      <c r="BA3803" s="0"/>
      <c r="BB3803" s="0"/>
      <c r="BC3803" s="0"/>
      <c r="BD3803" s="0"/>
      <c r="BE3803" s="0"/>
      <c r="BF3803" s="0"/>
      <c r="BG3803" s="0"/>
      <c r="BH3803" s="0"/>
      <c r="BI3803" s="0"/>
      <c r="BJ3803" s="0"/>
      <c r="BK3803" s="0"/>
      <c r="BL3803" s="0"/>
      <c r="BM3803" s="0"/>
      <c r="BN3803" s="0"/>
      <c r="BO3803" s="0"/>
      <c r="BP3803" s="0"/>
      <c r="BQ3803" s="0"/>
      <c r="BR3803" s="0"/>
      <c r="BS3803" s="0"/>
      <c r="BT3803" s="0"/>
      <c r="BU3803" s="0"/>
      <c r="BV3803" s="0"/>
      <c r="BW3803" s="0"/>
      <c r="BX3803" s="0"/>
      <c r="BY3803" s="0"/>
      <c r="BZ3803" s="0"/>
      <c r="CA3803" s="0"/>
      <c r="CB3803" s="0"/>
      <c r="CC3803" s="0"/>
      <c r="CD3803" s="0"/>
      <c r="CE3803" s="0"/>
      <c r="CF3803" s="0"/>
      <c r="CG3803" s="0"/>
      <c r="CH3803" s="0"/>
      <c r="CI3803" s="0"/>
      <c r="CJ3803" s="0"/>
      <c r="CK3803" s="0"/>
      <c r="CL3803" s="0"/>
      <c r="CM3803" s="0"/>
      <c r="CN3803" s="0"/>
      <c r="CO3803" s="0"/>
      <c r="CP3803" s="0"/>
      <c r="CQ3803" s="0"/>
      <c r="CR3803" s="0"/>
      <c r="CS3803" s="0"/>
      <c r="CT3803" s="0"/>
      <c r="CU3803" s="0"/>
      <c r="CV3803" s="0"/>
      <c r="CW3803" s="0"/>
      <c r="CX3803" s="0"/>
      <c r="CY3803" s="0"/>
      <c r="CZ3803" s="0"/>
      <c r="DA3803" s="0"/>
      <c r="DB3803" s="0"/>
      <c r="DC3803" s="0"/>
      <c r="DD3803" s="0"/>
      <c r="DE3803" s="0"/>
      <c r="DF3803" s="0"/>
      <c r="DG3803" s="0"/>
      <c r="DH3803" s="0"/>
      <c r="DI3803" s="0"/>
      <c r="DJ3803" s="0"/>
      <c r="DK3803" s="0"/>
      <c r="DL3803" s="0"/>
      <c r="DM3803" s="0"/>
      <c r="DN3803" s="0"/>
      <c r="DO3803" s="0"/>
      <c r="DP3803" s="0"/>
      <c r="DQ3803" s="0"/>
      <c r="DR3803" s="0"/>
      <c r="DS3803" s="0"/>
      <c r="DT3803" s="0"/>
      <c r="DU3803" s="0"/>
      <c r="DV3803" s="0"/>
      <c r="DW3803" s="0"/>
      <c r="DX3803" s="0"/>
      <c r="DY3803" s="0"/>
      <c r="DZ3803" s="0"/>
      <c r="EA3803" s="0"/>
      <c r="EB3803" s="0"/>
      <c r="EC3803" s="0"/>
      <c r="ED3803" s="0"/>
      <c r="EE3803" s="0"/>
      <c r="EF3803" s="0"/>
      <c r="EG3803" s="0"/>
      <c r="EH3803" s="0"/>
      <c r="EI3803" s="0"/>
      <c r="EJ3803" s="0"/>
      <c r="EK3803" s="0"/>
      <c r="EL3803" s="0"/>
      <c r="EM3803" s="0"/>
      <c r="EN3803" s="0"/>
      <c r="EO3803" s="0"/>
      <c r="EP3803" s="0"/>
      <c r="EQ3803" s="0"/>
      <c r="ER3803" s="0"/>
      <c r="ES3803" s="0"/>
      <c r="ET3803" s="0"/>
      <c r="EU3803" s="0"/>
      <c r="EV3803" s="0"/>
      <c r="EW3803" s="0"/>
      <c r="EX3803" s="0"/>
      <c r="EY3803" s="0"/>
      <c r="EZ3803" s="0"/>
      <c r="FA3803" s="0"/>
      <c r="FB3803" s="0"/>
      <c r="FC3803" s="0"/>
      <c r="FD3803" s="0"/>
      <c r="FE3803" s="0"/>
      <c r="FF3803" s="0"/>
      <c r="FG3803" s="0"/>
      <c r="FH3803" s="0"/>
      <c r="FI3803" s="0"/>
      <c r="FJ3803" s="0"/>
      <c r="FK3803" s="0"/>
      <c r="FL3803" s="0"/>
      <c r="FM3803" s="0"/>
      <c r="FN3803" s="0"/>
      <c r="FO3803" s="0"/>
      <c r="FP3803" s="0"/>
      <c r="FQ3803" s="0"/>
      <c r="FR3803" s="0"/>
      <c r="FS3803" s="0"/>
      <c r="FT3803" s="0"/>
      <c r="FU3803" s="0"/>
      <c r="FV3803" s="0"/>
      <c r="FW3803" s="0"/>
      <c r="FX3803" s="0"/>
      <c r="FY3803" s="0"/>
      <c r="FZ3803" s="0"/>
      <c r="GA3803" s="0"/>
      <c r="GB3803" s="0"/>
      <c r="GC3803" s="0"/>
      <c r="GD3803" s="0"/>
      <c r="GE3803" s="0"/>
      <c r="GF3803" s="0"/>
      <c r="GG3803" s="0"/>
      <c r="GH3803" s="0"/>
      <c r="GI3803" s="0"/>
      <c r="GJ3803" s="0"/>
      <c r="GK3803" s="0"/>
      <c r="GL3803" s="0"/>
      <c r="GM3803" s="0"/>
      <c r="GN3803" s="0"/>
      <c r="GO3803" s="0"/>
      <c r="GP3803" s="0"/>
      <c r="GQ3803" s="0"/>
      <c r="GR3803" s="0"/>
      <c r="GS3803" s="0"/>
      <c r="GT3803" s="0"/>
      <c r="GU3803" s="0"/>
      <c r="GV3803" s="0"/>
      <c r="GW3803" s="0"/>
      <c r="GX3803" s="0"/>
      <c r="GY3803" s="0"/>
      <c r="GZ3803" s="0"/>
      <c r="HA3803" s="0"/>
      <c r="HB3803" s="0"/>
      <c r="HC3803" s="0"/>
      <c r="HD3803" s="0"/>
      <c r="HE3803" s="0"/>
      <c r="HF3803" s="0"/>
      <c r="HG3803" s="0"/>
      <c r="HH3803" s="0"/>
      <c r="HI3803" s="0"/>
      <c r="HJ3803" s="0"/>
      <c r="HK3803" s="0"/>
      <c r="HL3803" s="0"/>
      <c r="HM3803" s="0"/>
      <c r="HN3803" s="0"/>
      <c r="HO3803" s="0"/>
      <c r="HP3803" s="0"/>
      <c r="HQ3803" s="0"/>
      <c r="HR3803" s="0"/>
      <c r="HS3803" s="0"/>
      <c r="HT3803" s="0"/>
      <c r="HU3803" s="0"/>
      <c r="HV3803" s="0"/>
      <c r="HW3803" s="0"/>
      <c r="HX3803" s="0"/>
      <c r="HY3803" s="0"/>
      <c r="HZ3803" s="0"/>
      <c r="IA3803" s="0"/>
      <c r="IB3803" s="0"/>
      <c r="IC3803" s="0"/>
      <c r="ID3803" s="0"/>
      <c r="IE3803" s="0"/>
      <c r="IF3803" s="0"/>
      <c r="IG3803" s="0"/>
      <c r="IH3803" s="0"/>
      <c r="II3803" s="0"/>
      <c r="IJ3803" s="0"/>
      <c r="IK3803" s="0"/>
      <c r="IL3803" s="0"/>
      <c r="IM3803" s="0"/>
      <c r="IN3803" s="0"/>
      <c r="IO3803" s="0"/>
      <c r="IP3803" s="0"/>
      <c r="IQ3803" s="0"/>
      <c r="IR3803" s="0"/>
      <c r="IS3803" s="0"/>
      <c r="IT3803" s="0"/>
      <c r="IU3803" s="0"/>
      <c r="IV3803" s="0"/>
      <c r="IW3803" s="0"/>
      <c r="IX3803" s="0"/>
      <c r="IY3803" s="0"/>
      <c r="IZ3803" s="0"/>
      <c r="AMH3803" s="13"/>
    </row>
    <row r="3804" customFormat="false" ht="13.8" hidden="false" customHeight="false" outlineLevel="0" collapsed="false">
      <c r="A3804" s="27" t="n">
        <v>40805077</v>
      </c>
      <c r="B3804" s="28" t="s">
        <v>3833</v>
      </c>
      <c r="C3804" s="29"/>
      <c r="D3804" s="29"/>
      <c r="E3804" s="27" t="s">
        <v>54</v>
      </c>
      <c r="F3804" s="19" t="n">
        <f aca="false">IF(C3804="",VLOOKUP(E3804,'PORTE E UCO'!$A$5:$D$46,4,0),VLOOKUP(E3804,'PORTE E UCO'!$A$5:$D$46,4,0)*C3804)</f>
        <v>35.31295</v>
      </c>
      <c r="G3804" s="30" t="n">
        <v>1.31</v>
      </c>
      <c r="H3804" s="21" t="n">
        <f aca="false">G3804*$R$2</f>
        <v>25.77245792</v>
      </c>
      <c r="I3804" s="27" t="n">
        <v>0</v>
      </c>
      <c r="J3804" s="22" t="str">
        <f aca="false">IF(I3804&gt;=1,F3804*$J$2,"")</f>
        <v/>
      </c>
      <c r="K3804" s="22" t="str">
        <f aca="false">IF(I3804&gt;=2,F3804*$K$2,"")</f>
        <v/>
      </c>
      <c r="L3804" s="22" t="str">
        <f aca="false">IF(I3804&gt;=3,F3804*$L$2,"")</f>
        <v/>
      </c>
      <c r="M3804" s="22" t="str">
        <f aca="false">IF(I3804&gt;=4,F3804*$M$2,"")</f>
        <v/>
      </c>
      <c r="N3804" s="27" t="n">
        <v>0</v>
      </c>
      <c r="O3804" s="27" t="n">
        <v>4</v>
      </c>
      <c r="P3804" s="31" t="n">
        <v>0.1728</v>
      </c>
      <c r="Q3804" s="64" t="n">
        <f aca="false">P3804*($Q$2)</f>
        <v>4.669056</v>
      </c>
      <c r="R3804" s="38"/>
      <c r="S3804" s="25" t="n">
        <f aca="false">SUM(F3804,H3804,J3804,K3804,L3804,M3804)</f>
        <v>61.08540792</v>
      </c>
      <c r="T3804" s="25" t="n">
        <f aca="false">SUM(F3804,H3804,J3804,K3804,L3804,M3804,Q3804)</f>
        <v>65.75446392</v>
      </c>
      <c r="U3804" s="0"/>
      <c r="V3804" s="0"/>
      <c r="W3804" s="0"/>
      <c r="X3804" s="0"/>
      <c r="Y3804" s="0"/>
      <c r="Z3804" s="0"/>
      <c r="AA3804" s="0"/>
      <c r="AB3804" s="0"/>
      <c r="AC3804" s="0"/>
      <c r="AD3804" s="0"/>
      <c r="AE3804" s="0"/>
      <c r="AF3804" s="0"/>
      <c r="AG3804" s="0"/>
      <c r="AH3804" s="0"/>
      <c r="AI3804" s="0"/>
      <c r="AJ3804" s="0"/>
      <c r="AK3804" s="0"/>
      <c r="AL3804" s="0"/>
      <c r="AM3804" s="0"/>
      <c r="AN3804" s="0"/>
      <c r="AO3804" s="0"/>
      <c r="AP3804" s="0"/>
      <c r="AQ3804" s="0"/>
      <c r="AR3804" s="0"/>
      <c r="AS3804" s="0"/>
      <c r="AT3804" s="0"/>
      <c r="AU3804" s="0"/>
      <c r="AV3804" s="0"/>
      <c r="AW3804" s="0"/>
      <c r="AX3804" s="0"/>
      <c r="AY3804" s="0"/>
      <c r="AZ3804" s="0"/>
      <c r="BA3804" s="0"/>
      <c r="BB3804" s="0"/>
      <c r="BC3804" s="0"/>
      <c r="BD3804" s="0"/>
      <c r="BE3804" s="0"/>
      <c r="BF3804" s="0"/>
      <c r="BG3804" s="0"/>
      <c r="BH3804" s="0"/>
      <c r="BI3804" s="0"/>
      <c r="BJ3804" s="0"/>
      <c r="BK3804" s="0"/>
      <c r="BL3804" s="0"/>
      <c r="BM3804" s="0"/>
      <c r="BN3804" s="0"/>
      <c r="BO3804" s="0"/>
      <c r="BP3804" s="0"/>
      <c r="BQ3804" s="0"/>
      <c r="BR3804" s="0"/>
      <c r="BS3804" s="0"/>
      <c r="BT3804" s="0"/>
      <c r="BU3804" s="0"/>
      <c r="BV3804" s="0"/>
      <c r="BW3804" s="0"/>
      <c r="BX3804" s="0"/>
      <c r="BY3804" s="0"/>
      <c r="BZ3804" s="0"/>
      <c r="CA3804" s="0"/>
      <c r="CB3804" s="0"/>
      <c r="CC3804" s="0"/>
      <c r="CD3804" s="0"/>
      <c r="CE3804" s="0"/>
      <c r="CF3804" s="0"/>
      <c r="CG3804" s="0"/>
      <c r="CH3804" s="0"/>
      <c r="CI3804" s="0"/>
      <c r="CJ3804" s="0"/>
      <c r="CK3804" s="0"/>
      <c r="CL3804" s="0"/>
      <c r="CM3804" s="0"/>
      <c r="CN3804" s="0"/>
      <c r="CO3804" s="0"/>
      <c r="CP3804" s="0"/>
      <c r="CQ3804" s="0"/>
      <c r="CR3804" s="0"/>
      <c r="CS3804" s="0"/>
      <c r="CT3804" s="0"/>
      <c r="CU3804" s="0"/>
      <c r="CV3804" s="0"/>
      <c r="CW3804" s="0"/>
      <c r="CX3804" s="0"/>
      <c r="CY3804" s="0"/>
      <c r="CZ3804" s="0"/>
      <c r="DA3804" s="0"/>
      <c r="DB3804" s="0"/>
      <c r="DC3804" s="0"/>
      <c r="DD3804" s="0"/>
      <c r="DE3804" s="0"/>
      <c r="DF3804" s="0"/>
      <c r="DG3804" s="0"/>
      <c r="DH3804" s="0"/>
      <c r="DI3804" s="0"/>
      <c r="DJ3804" s="0"/>
      <c r="DK3804" s="0"/>
      <c r="DL3804" s="0"/>
      <c r="DM3804" s="0"/>
      <c r="DN3804" s="0"/>
      <c r="DO3804" s="0"/>
      <c r="DP3804" s="0"/>
      <c r="DQ3804" s="0"/>
      <c r="DR3804" s="0"/>
      <c r="DS3804" s="0"/>
      <c r="DT3804" s="0"/>
      <c r="DU3804" s="0"/>
      <c r="DV3804" s="0"/>
      <c r="DW3804" s="0"/>
      <c r="DX3804" s="0"/>
      <c r="DY3804" s="0"/>
      <c r="DZ3804" s="0"/>
      <c r="EA3804" s="0"/>
      <c r="EB3804" s="0"/>
      <c r="EC3804" s="0"/>
      <c r="ED3804" s="0"/>
      <c r="EE3804" s="0"/>
      <c r="EF3804" s="0"/>
      <c r="EG3804" s="0"/>
      <c r="EH3804" s="0"/>
      <c r="EI3804" s="0"/>
      <c r="EJ3804" s="0"/>
      <c r="EK3804" s="0"/>
      <c r="EL3804" s="0"/>
      <c r="EM3804" s="0"/>
      <c r="EN3804" s="0"/>
      <c r="EO3804" s="0"/>
      <c r="EP3804" s="0"/>
      <c r="EQ3804" s="0"/>
      <c r="ER3804" s="0"/>
      <c r="ES3804" s="0"/>
      <c r="ET3804" s="0"/>
      <c r="EU3804" s="0"/>
      <c r="EV3804" s="0"/>
      <c r="EW3804" s="0"/>
      <c r="EX3804" s="0"/>
      <c r="EY3804" s="0"/>
      <c r="EZ3804" s="0"/>
      <c r="FA3804" s="0"/>
      <c r="FB3804" s="0"/>
      <c r="FC3804" s="0"/>
      <c r="FD3804" s="0"/>
      <c r="FE3804" s="0"/>
      <c r="FF3804" s="0"/>
      <c r="FG3804" s="0"/>
      <c r="FH3804" s="0"/>
      <c r="FI3804" s="0"/>
      <c r="FJ3804" s="0"/>
      <c r="FK3804" s="0"/>
      <c r="FL3804" s="0"/>
      <c r="FM3804" s="0"/>
      <c r="FN3804" s="0"/>
      <c r="FO3804" s="0"/>
      <c r="FP3804" s="0"/>
      <c r="FQ3804" s="0"/>
      <c r="FR3804" s="0"/>
      <c r="FS3804" s="0"/>
      <c r="FT3804" s="0"/>
      <c r="FU3804" s="0"/>
      <c r="FV3804" s="0"/>
      <c r="FW3804" s="0"/>
      <c r="FX3804" s="0"/>
      <c r="FY3804" s="0"/>
      <c r="FZ3804" s="0"/>
      <c r="GA3804" s="0"/>
      <c r="GB3804" s="0"/>
      <c r="GC3804" s="0"/>
      <c r="GD3804" s="0"/>
      <c r="GE3804" s="0"/>
      <c r="GF3804" s="0"/>
      <c r="GG3804" s="0"/>
      <c r="GH3804" s="0"/>
      <c r="GI3804" s="0"/>
      <c r="GJ3804" s="0"/>
      <c r="GK3804" s="0"/>
      <c r="GL3804" s="0"/>
      <c r="GM3804" s="0"/>
      <c r="GN3804" s="0"/>
      <c r="GO3804" s="0"/>
      <c r="GP3804" s="0"/>
      <c r="GQ3804" s="0"/>
      <c r="GR3804" s="0"/>
      <c r="GS3804" s="0"/>
      <c r="GT3804" s="0"/>
      <c r="GU3804" s="0"/>
      <c r="GV3804" s="0"/>
      <c r="GW3804" s="0"/>
      <c r="GX3804" s="0"/>
      <c r="GY3804" s="0"/>
      <c r="GZ3804" s="0"/>
      <c r="HA3804" s="0"/>
      <c r="HB3804" s="0"/>
      <c r="HC3804" s="0"/>
      <c r="HD3804" s="0"/>
      <c r="HE3804" s="0"/>
      <c r="HF3804" s="0"/>
      <c r="HG3804" s="0"/>
      <c r="HH3804" s="0"/>
      <c r="HI3804" s="0"/>
      <c r="HJ3804" s="0"/>
      <c r="HK3804" s="0"/>
      <c r="HL3804" s="0"/>
      <c r="HM3804" s="0"/>
      <c r="HN3804" s="0"/>
      <c r="HO3804" s="0"/>
      <c r="HP3804" s="0"/>
      <c r="HQ3804" s="0"/>
      <c r="HR3804" s="0"/>
      <c r="HS3804" s="0"/>
      <c r="HT3804" s="0"/>
      <c r="HU3804" s="0"/>
      <c r="HV3804" s="0"/>
      <c r="HW3804" s="0"/>
      <c r="HX3804" s="0"/>
      <c r="HY3804" s="0"/>
      <c r="HZ3804" s="0"/>
      <c r="IA3804" s="0"/>
      <c r="IB3804" s="0"/>
      <c r="IC3804" s="0"/>
      <c r="ID3804" s="0"/>
      <c r="IE3804" s="0"/>
      <c r="IF3804" s="0"/>
      <c r="IG3804" s="0"/>
      <c r="IH3804" s="0"/>
      <c r="II3804" s="0"/>
      <c r="IJ3804" s="0"/>
      <c r="IK3804" s="0"/>
      <c r="IL3804" s="0"/>
      <c r="IM3804" s="0"/>
      <c r="IN3804" s="0"/>
      <c r="IO3804" s="0"/>
      <c r="IP3804" s="0"/>
      <c r="IQ3804" s="0"/>
      <c r="IR3804" s="0"/>
      <c r="IS3804" s="0"/>
      <c r="IT3804" s="0"/>
      <c r="IU3804" s="0"/>
      <c r="IV3804" s="0"/>
      <c r="IW3804" s="0"/>
      <c r="IX3804" s="0"/>
      <c r="IY3804" s="0"/>
      <c r="IZ3804" s="0"/>
      <c r="AMH3804" s="13"/>
    </row>
    <row r="3805" customFormat="false" ht="13.8" hidden="false" customHeight="false" outlineLevel="0" collapsed="false">
      <c r="A3805" s="16" t="n">
        <v>40805069</v>
      </c>
      <c r="B3805" s="17" t="s">
        <v>3834</v>
      </c>
      <c r="C3805" s="18"/>
      <c r="D3805" s="18"/>
      <c r="E3805" s="16" t="s">
        <v>20</v>
      </c>
      <c r="F3805" s="19" t="n">
        <f aca="false">IF(C3805="",VLOOKUP(E3805,'PORTE E UCO'!$A$5:$D$46,4,0),VLOOKUP(E3805,'PORTE E UCO'!$A$5:$D$46,4,0)*C3805)</f>
        <v>70.656386</v>
      </c>
      <c r="G3805" s="20" t="n">
        <v>3.17</v>
      </c>
      <c r="H3805" s="21" t="n">
        <f aca="false">G3805*$R$2</f>
        <v>62.36541344</v>
      </c>
      <c r="I3805" s="16" t="n">
        <v>0</v>
      </c>
      <c r="J3805" s="22" t="str">
        <f aca="false">IF(I3805&gt;=1,F3805*$J$2,"")</f>
        <v/>
      </c>
      <c r="K3805" s="22" t="str">
        <f aca="false">IF(I3805&gt;=2,F3805*$K$2,"")</f>
        <v/>
      </c>
      <c r="L3805" s="22" t="str">
        <f aca="false">IF(I3805&gt;=3,F3805*$L$2,"")</f>
        <v/>
      </c>
      <c r="M3805" s="22" t="str">
        <f aca="false">IF(I3805&gt;=4,F3805*$M$2,"")</f>
        <v/>
      </c>
      <c r="N3805" s="16" t="n">
        <v>0</v>
      </c>
      <c r="O3805" s="16" t="n">
        <v>9</v>
      </c>
      <c r="P3805" s="23" t="n">
        <v>0.576</v>
      </c>
      <c r="Q3805" s="64" t="n">
        <f aca="false">P3805*($Q$2)</f>
        <v>15.56352</v>
      </c>
      <c r="R3805" s="38"/>
      <c r="S3805" s="25" t="n">
        <f aca="false">SUM(F3805,H3805,J3805,K3805,L3805,M3805)</f>
        <v>133.02179944</v>
      </c>
      <c r="T3805" s="25" t="n">
        <f aca="false">SUM(F3805,H3805,J3805,K3805,L3805,M3805,Q3805)</f>
        <v>148.58531944</v>
      </c>
      <c r="U3805" s="0"/>
      <c r="V3805" s="0"/>
      <c r="W3805" s="0"/>
      <c r="X3805" s="0"/>
      <c r="Y3805" s="0"/>
      <c r="Z3805" s="0"/>
      <c r="AA3805" s="0"/>
      <c r="AB3805" s="0"/>
      <c r="AC3805" s="0"/>
      <c r="AD3805" s="0"/>
      <c r="AE3805" s="0"/>
      <c r="AF3805" s="0"/>
      <c r="AG3805" s="0"/>
      <c r="AH3805" s="0"/>
      <c r="AI3805" s="0"/>
      <c r="AJ3805" s="0"/>
      <c r="AK3805" s="0"/>
      <c r="AL3805" s="0"/>
      <c r="AM3805" s="0"/>
      <c r="AN3805" s="0"/>
      <c r="AO3805" s="0"/>
      <c r="AP3805" s="0"/>
      <c r="AQ3805" s="0"/>
      <c r="AR3805" s="0"/>
      <c r="AS3805" s="0"/>
      <c r="AT3805" s="0"/>
      <c r="AU3805" s="0"/>
      <c r="AV3805" s="0"/>
      <c r="AW3805" s="0"/>
      <c r="AX3805" s="0"/>
      <c r="AY3805" s="0"/>
      <c r="AZ3805" s="0"/>
      <c r="BA3805" s="0"/>
      <c r="BB3805" s="0"/>
      <c r="BC3805" s="0"/>
      <c r="BD3805" s="0"/>
      <c r="BE3805" s="0"/>
      <c r="BF3805" s="0"/>
      <c r="BG3805" s="0"/>
      <c r="BH3805" s="0"/>
      <c r="BI3805" s="0"/>
      <c r="BJ3805" s="0"/>
      <c r="BK3805" s="0"/>
      <c r="BL3805" s="0"/>
      <c r="BM3805" s="0"/>
      <c r="BN3805" s="0"/>
      <c r="BO3805" s="0"/>
      <c r="BP3805" s="0"/>
      <c r="BQ3805" s="0"/>
      <c r="BR3805" s="0"/>
      <c r="BS3805" s="0"/>
      <c r="BT3805" s="0"/>
      <c r="BU3805" s="0"/>
      <c r="BV3805" s="0"/>
      <c r="BW3805" s="0"/>
      <c r="BX3805" s="0"/>
      <c r="BY3805" s="0"/>
      <c r="BZ3805" s="0"/>
      <c r="CA3805" s="0"/>
      <c r="CB3805" s="0"/>
      <c r="CC3805" s="0"/>
      <c r="CD3805" s="0"/>
      <c r="CE3805" s="0"/>
      <c r="CF3805" s="0"/>
      <c r="CG3805" s="0"/>
      <c r="CH3805" s="0"/>
      <c r="CI3805" s="0"/>
      <c r="CJ3805" s="0"/>
      <c r="CK3805" s="0"/>
      <c r="CL3805" s="0"/>
      <c r="CM3805" s="0"/>
      <c r="CN3805" s="0"/>
      <c r="CO3805" s="0"/>
      <c r="CP3805" s="0"/>
      <c r="CQ3805" s="0"/>
      <c r="CR3805" s="0"/>
      <c r="CS3805" s="0"/>
      <c r="CT3805" s="0"/>
      <c r="CU3805" s="0"/>
      <c r="CV3805" s="0"/>
      <c r="CW3805" s="0"/>
      <c r="CX3805" s="0"/>
      <c r="CY3805" s="0"/>
      <c r="CZ3805" s="0"/>
      <c r="DA3805" s="0"/>
      <c r="DB3805" s="0"/>
      <c r="DC3805" s="0"/>
      <c r="DD3805" s="0"/>
      <c r="DE3805" s="0"/>
      <c r="DF3805" s="0"/>
      <c r="DG3805" s="0"/>
      <c r="DH3805" s="0"/>
      <c r="DI3805" s="0"/>
      <c r="DJ3805" s="0"/>
      <c r="DK3805" s="0"/>
      <c r="DL3805" s="0"/>
      <c r="DM3805" s="0"/>
      <c r="DN3805" s="0"/>
      <c r="DO3805" s="0"/>
      <c r="DP3805" s="0"/>
      <c r="DQ3805" s="0"/>
      <c r="DR3805" s="0"/>
      <c r="DS3805" s="0"/>
      <c r="DT3805" s="0"/>
      <c r="DU3805" s="0"/>
      <c r="DV3805" s="0"/>
      <c r="DW3805" s="0"/>
      <c r="DX3805" s="0"/>
      <c r="DY3805" s="0"/>
      <c r="DZ3805" s="0"/>
      <c r="EA3805" s="0"/>
      <c r="EB3805" s="0"/>
      <c r="EC3805" s="0"/>
      <c r="ED3805" s="0"/>
      <c r="EE3805" s="0"/>
      <c r="EF3805" s="0"/>
      <c r="EG3805" s="0"/>
      <c r="EH3805" s="0"/>
      <c r="EI3805" s="0"/>
      <c r="EJ3805" s="0"/>
      <c r="EK3805" s="0"/>
      <c r="EL3805" s="0"/>
      <c r="EM3805" s="0"/>
      <c r="EN3805" s="0"/>
      <c r="EO3805" s="0"/>
      <c r="EP3805" s="0"/>
      <c r="EQ3805" s="0"/>
      <c r="ER3805" s="0"/>
      <c r="ES3805" s="0"/>
      <c r="ET3805" s="0"/>
      <c r="EU3805" s="0"/>
      <c r="EV3805" s="0"/>
      <c r="EW3805" s="0"/>
      <c r="EX3805" s="0"/>
      <c r="EY3805" s="0"/>
      <c r="EZ3805" s="0"/>
      <c r="FA3805" s="0"/>
      <c r="FB3805" s="0"/>
      <c r="FC3805" s="0"/>
      <c r="FD3805" s="0"/>
      <c r="FE3805" s="0"/>
      <c r="FF3805" s="0"/>
      <c r="FG3805" s="0"/>
      <c r="FH3805" s="0"/>
      <c r="FI3805" s="0"/>
      <c r="FJ3805" s="0"/>
      <c r="FK3805" s="0"/>
      <c r="FL3805" s="0"/>
      <c r="FM3805" s="0"/>
      <c r="FN3805" s="0"/>
      <c r="FO3805" s="0"/>
      <c r="FP3805" s="0"/>
      <c r="FQ3805" s="0"/>
      <c r="FR3805" s="0"/>
      <c r="FS3805" s="0"/>
      <c r="FT3805" s="0"/>
      <c r="FU3805" s="0"/>
      <c r="FV3805" s="0"/>
      <c r="FW3805" s="0"/>
      <c r="FX3805" s="0"/>
      <c r="FY3805" s="0"/>
      <c r="FZ3805" s="0"/>
      <c r="GA3805" s="0"/>
      <c r="GB3805" s="0"/>
      <c r="GC3805" s="0"/>
      <c r="GD3805" s="0"/>
      <c r="GE3805" s="0"/>
      <c r="GF3805" s="0"/>
      <c r="GG3805" s="0"/>
      <c r="GH3805" s="0"/>
      <c r="GI3805" s="0"/>
      <c r="GJ3805" s="0"/>
      <c r="GK3805" s="0"/>
      <c r="GL3805" s="0"/>
      <c r="GM3805" s="0"/>
      <c r="GN3805" s="0"/>
      <c r="GO3805" s="0"/>
      <c r="GP3805" s="0"/>
      <c r="GQ3805" s="0"/>
      <c r="GR3805" s="0"/>
      <c r="GS3805" s="0"/>
      <c r="GT3805" s="0"/>
      <c r="GU3805" s="0"/>
      <c r="GV3805" s="0"/>
      <c r="GW3805" s="0"/>
      <c r="GX3805" s="0"/>
      <c r="GY3805" s="0"/>
      <c r="GZ3805" s="0"/>
      <c r="HA3805" s="0"/>
      <c r="HB3805" s="0"/>
      <c r="HC3805" s="0"/>
      <c r="HD3805" s="0"/>
      <c r="HE3805" s="0"/>
      <c r="HF3805" s="0"/>
      <c r="HG3805" s="0"/>
      <c r="HH3805" s="0"/>
      <c r="HI3805" s="0"/>
      <c r="HJ3805" s="0"/>
      <c r="HK3805" s="0"/>
      <c r="HL3805" s="0"/>
      <c r="HM3805" s="0"/>
      <c r="HN3805" s="0"/>
      <c r="HO3805" s="0"/>
      <c r="HP3805" s="0"/>
      <c r="HQ3805" s="0"/>
      <c r="HR3805" s="0"/>
      <c r="HS3805" s="0"/>
      <c r="HT3805" s="0"/>
      <c r="HU3805" s="0"/>
      <c r="HV3805" s="0"/>
      <c r="HW3805" s="0"/>
      <c r="HX3805" s="0"/>
      <c r="HY3805" s="0"/>
      <c r="HZ3805" s="0"/>
      <c r="IA3805" s="0"/>
      <c r="IB3805" s="0"/>
      <c r="IC3805" s="0"/>
      <c r="ID3805" s="0"/>
      <c r="IE3805" s="0"/>
      <c r="IF3805" s="0"/>
      <c r="IG3805" s="0"/>
      <c r="IH3805" s="0"/>
      <c r="II3805" s="0"/>
      <c r="IJ3805" s="0"/>
      <c r="IK3805" s="0"/>
      <c r="IL3805" s="0"/>
      <c r="IM3805" s="0"/>
      <c r="IN3805" s="0"/>
      <c r="IO3805" s="0"/>
      <c r="IP3805" s="0"/>
      <c r="IQ3805" s="0"/>
      <c r="IR3805" s="0"/>
      <c r="IS3805" s="0"/>
      <c r="IT3805" s="0"/>
      <c r="IU3805" s="0"/>
      <c r="IV3805" s="0"/>
      <c r="IW3805" s="0"/>
      <c r="IX3805" s="0"/>
      <c r="IY3805" s="0"/>
      <c r="IZ3805" s="0"/>
      <c r="AMH3805" s="13"/>
    </row>
    <row r="3806" customFormat="false" ht="13.8" hidden="false" customHeight="false" outlineLevel="0" collapsed="false">
      <c r="A3806" s="27" t="n">
        <v>40805018</v>
      </c>
      <c r="B3806" s="28" t="s">
        <v>3835</v>
      </c>
      <c r="C3806" s="29"/>
      <c r="D3806" s="29"/>
      <c r="E3806" s="27" t="s">
        <v>54</v>
      </c>
      <c r="F3806" s="19" t="n">
        <f aca="false">IF(C3806="",VLOOKUP(E3806,'PORTE E UCO'!$A$5:$D$46,4,0),VLOOKUP(E3806,'PORTE E UCO'!$A$5:$D$46,4,0)*C3806)</f>
        <v>35.31295</v>
      </c>
      <c r="G3806" s="30" t="n">
        <v>0.83</v>
      </c>
      <c r="H3806" s="21" t="n">
        <f aca="false">G3806*$R$2</f>
        <v>16.32911456</v>
      </c>
      <c r="I3806" s="27" t="n">
        <v>0</v>
      </c>
      <c r="J3806" s="22" t="str">
        <f aca="false">IF(I3806&gt;=1,F3806*$J$2,"")</f>
        <v/>
      </c>
      <c r="K3806" s="22" t="str">
        <f aca="false">IF(I3806&gt;=2,F3806*$K$2,"")</f>
        <v/>
      </c>
      <c r="L3806" s="22" t="str">
        <f aca="false">IF(I3806&gt;=3,F3806*$L$2,"")</f>
        <v/>
      </c>
      <c r="M3806" s="22" t="str">
        <f aca="false">IF(I3806&gt;=4,F3806*$M$2,"")</f>
        <v/>
      </c>
      <c r="N3806" s="27" t="n">
        <v>0</v>
      </c>
      <c r="O3806" s="27" t="n">
        <v>1</v>
      </c>
      <c r="P3806" s="31" t="n">
        <v>0.154</v>
      </c>
      <c r="Q3806" s="64" t="n">
        <f aca="false">P3806*($Q$2)</f>
        <v>4.16108</v>
      </c>
      <c r="R3806" s="38"/>
      <c r="S3806" s="25" t="n">
        <f aca="false">SUM(F3806,H3806,J3806,K3806,L3806,M3806)</f>
        <v>51.64206456</v>
      </c>
      <c r="T3806" s="25" t="n">
        <f aca="false">SUM(F3806,H3806,J3806,K3806,L3806,M3806,Q3806)</f>
        <v>55.80314456</v>
      </c>
      <c r="U3806" s="0"/>
      <c r="V3806" s="0"/>
      <c r="W3806" s="0"/>
      <c r="X3806" s="0"/>
      <c r="Y3806" s="0"/>
      <c r="Z3806" s="0"/>
      <c r="AA3806" s="0"/>
      <c r="AB3806" s="0"/>
      <c r="AC3806" s="0"/>
      <c r="AD3806" s="0"/>
      <c r="AE3806" s="0"/>
      <c r="AF3806" s="0"/>
      <c r="AG3806" s="0"/>
      <c r="AH3806" s="0"/>
      <c r="AI3806" s="0"/>
      <c r="AJ3806" s="0"/>
      <c r="AK3806" s="0"/>
      <c r="AL3806" s="0"/>
      <c r="AM3806" s="0"/>
      <c r="AN3806" s="0"/>
      <c r="AO3806" s="0"/>
      <c r="AP3806" s="0"/>
      <c r="AQ3806" s="0"/>
      <c r="AR3806" s="0"/>
      <c r="AS3806" s="0"/>
      <c r="AT3806" s="0"/>
      <c r="AU3806" s="0"/>
      <c r="AV3806" s="0"/>
      <c r="AW3806" s="0"/>
      <c r="AX3806" s="0"/>
      <c r="AY3806" s="0"/>
      <c r="AZ3806" s="0"/>
      <c r="BA3806" s="0"/>
      <c r="BB3806" s="0"/>
      <c r="BC3806" s="0"/>
      <c r="BD3806" s="0"/>
      <c r="BE3806" s="0"/>
      <c r="BF3806" s="0"/>
      <c r="BG3806" s="0"/>
      <c r="BH3806" s="0"/>
      <c r="BI3806" s="0"/>
      <c r="BJ3806" s="0"/>
      <c r="BK3806" s="0"/>
      <c r="BL3806" s="0"/>
      <c r="BM3806" s="0"/>
      <c r="BN3806" s="0"/>
      <c r="BO3806" s="0"/>
      <c r="BP3806" s="0"/>
      <c r="BQ3806" s="0"/>
      <c r="BR3806" s="0"/>
      <c r="BS3806" s="0"/>
      <c r="BT3806" s="0"/>
      <c r="BU3806" s="0"/>
      <c r="BV3806" s="0"/>
      <c r="BW3806" s="0"/>
      <c r="BX3806" s="0"/>
      <c r="BY3806" s="0"/>
      <c r="BZ3806" s="0"/>
      <c r="CA3806" s="0"/>
      <c r="CB3806" s="0"/>
      <c r="CC3806" s="0"/>
      <c r="CD3806" s="0"/>
      <c r="CE3806" s="0"/>
      <c r="CF3806" s="0"/>
      <c r="CG3806" s="0"/>
      <c r="CH3806" s="0"/>
      <c r="CI3806" s="0"/>
      <c r="CJ3806" s="0"/>
      <c r="CK3806" s="0"/>
      <c r="CL3806" s="0"/>
      <c r="CM3806" s="0"/>
      <c r="CN3806" s="0"/>
      <c r="CO3806" s="0"/>
      <c r="CP3806" s="0"/>
      <c r="CQ3806" s="0"/>
      <c r="CR3806" s="0"/>
      <c r="CS3806" s="0"/>
      <c r="CT3806" s="0"/>
      <c r="CU3806" s="0"/>
      <c r="CV3806" s="0"/>
      <c r="CW3806" s="0"/>
      <c r="CX3806" s="0"/>
      <c r="CY3806" s="0"/>
      <c r="CZ3806" s="0"/>
      <c r="DA3806" s="0"/>
      <c r="DB3806" s="0"/>
      <c r="DC3806" s="0"/>
      <c r="DD3806" s="0"/>
      <c r="DE3806" s="0"/>
      <c r="DF3806" s="0"/>
      <c r="DG3806" s="0"/>
      <c r="DH3806" s="0"/>
      <c r="DI3806" s="0"/>
      <c r="DJ3806" s="0"/>
      <c r="DK3806" s="0"/>
      <c r="DL3806" s="0"/>
      <c r="DM3806" s="0"/>
      <c r="DN3806" s="0"/>
      <c r="DO3806" s="0"/>
      <c r="DP3806" s="0"/>
      <c r="DQ3806" s="0"/>
      <c r="DR3806" s="0"/>
      <c r="DS3806" s="0"/>
      <c r="DT3806" s="0"/>
      <c r="DU3806" s="0"/>
      <c r="DV3806" s="0"/>
      <c r="DW3806" s="0"/>
      <c r="DX3806" s="0"/>
      <c r="DY3806" s="0"/>
      <c r="DZ3806" s="0"/>
      <c r="EA3806" s="0"/>
      <c r="EB3806" s="0"/>
      <c r="EC3806" s="0"/>
      <c r="ED3806" s="0"/>
      <c r="EE3806" s="0"/>
      <c r="EF3806" s="0"/>
      <c r="EG3806" s="0"/>
      <c r="EH3806" s="0"/>
      <c r="EI3806" s="0"/>
      <c r="EJ3806" s="0"/>
      <c r="EK3806" s="0"/>
      <c r="EL3806" s="0"/>
      <c r="EM3806" s="0"/>
      <c r="EN3806" s="0"/>
      <c r="EO3806" s="0"/>
      <c r="EP3806" s="0"/>
      <c r="EQ3806" s="0"/>
      <c r="ER3806" s="0"/>
      <c r="ES3806" s="0"/>
      <c r="ET3806" s="0"/>
      <c r="EU3806" s="0"/>
      <c r="EV3806" s="0"/>
      <c r="EW3806" s="0"/>
      <c r="EX3806" s="0"/>
      <c r="EY3806" s="0"/>
      <c r="EZ3806" s="0"/>
      <c r="FA3806" s="0"/>
      <c r="FB3806" s="0"/>
      <c r="FC3806" s="0"/>
      <c r="FD3806" s="0"/>
      <c r="FE3806" s="0"/>
      <c r="FF3806" s="0"/>
      <c r="FG3806" s="0"/>
      <c r="FH3806" s="0"/>
      <c r="FI3806" s="0"/>
      <c r="FJ3806" s="0"/>
      <c r="FK3806" s="0"/>
      <c r="FL3806" s="0"/>
      <c r="FM3806" s="0"/>
      <c r="FN3806" s="0"/>
      <c r="FO3806" s="0"/>
      <c r="FP3806" s="0"/>
      <c r="FQ3806" s="0"/>
      <c r="FR3806" s="0"/>
      <c r="FS3806" s="0"/>
      <c r="FT3806" s="0"/>
      <c r="FU3806" s="0"/>
      <c r="FV3806" s="0"/>
      <c r="FW3806" s="0"/>
      <c r="FX3806" s="0"/>
      <c r="FY3806" s="0"/>
      <c r="FZ3806" s="0"/>
      <c r="GA3806" s="0"/>
      <c r="GB3806" s="0"/>
      <c r="GC3806" s="0"/>
      <c r="GD3806" s="0"/>
      <c r="GE3806" s="0"/>
      <c r="GF3806" s="0"/>
      <c r="GG3806" s="0"/>
      <c r="GH3806" s="0"/>
      <c r="GI3806" s="0"/>
      <c r="GJ3806" s="0"/>
      <c r="GK3806" s="0"/>
      <c r="GL3806" s="0"/>
      <c r="GM3806" s="0"/>
      <c r="GN3806" s="0"/>
      <c r="GO3806" s="0"/>
      <c r="GP3806" s="0"/>
      <c r="GQ3806" s="0"/>
      <c r="GR3806" s="0"/>
      <c r="GS3806" s="0"/>
      <c r="GT3806" s="0"/>
      <c r="GU3806" s="0"/>
      <c r="GV3806" s="0"/>
      <c r="GW3806" s="0"/>
      <c r="GX3806" s="0"/>
      <c r="GY3806" s="0"/>
      <c r="GZ3806" s="0"/>
      <c r="HA3806" s="0"/>
      <c r="HB3806" s="0"/>
      <c r="HC3806" s="0"/>
      <c r="HD3806" s="0"/>
      <c r="HE3806" s="0"/>
      <c r="HF3806" s="0"/>
      <c r="HG3806" s="0"/>
      <c r="HH3806" s="0"/>
      <c r="HI3806" s="0"/>
      <c r="HJ3806" s="0"/>
      <c r="HK3806" s="0"/>
      <c r="HL3806" s="0"/>
      <c r="HM3806" s="0"/>
      <c r="HN3806" s="0"/>
      <c r="HO3806" s="0"/>
      <c r="HP3806" s="0"/>
      <c r="HQ3806" s="0"/>
      <c r="HR3806" s="0"/>
      <c r="HS3806" s="0"/>
      <c r="HT3806" s="0"/>
      <c r="HU3806" s="0"/>
      <c r="HV3806" s="0"/>
      <c r="HW3806" s="0"/>
      <c r="HX3806" s="0"/>
      <c r="HY3806" s="0"/>
      <c r="HZ3806" s="0"/>
      <c r="IA3806" s="0"/>
      <c r="IB3806" s="0"/>
      <c r="IC3806" s="0"/>
      <c r="ID3806" s="0"/>
      <c r="IE3806" s="0"/>
      <c r="IF3806" s="0"/>
      <c r="IG3806" s="0"/>
      <c r="IH3806" s="0"/>
      <c r="II3806" s="0"/>
      <c r="IJ3806" s="0"/>
      <c r="IK3806" s="0"/>
      <c r="IL3806" s="0"/>
      <c r="IM3806" s="0"/>
      <c r="IN3806" s="0"/>
      <c r="IO3806" s="0"/>
      <c r="IP3806" s="0"/>
      <c r="IQ3806" s="0"/>
      <c r="IR3806" s="0"/>
      <c r="IS3806" s="0"/>
      <c r="IT3806" s="0"/>
      <c r="IU3806" s="0"/>
      <c r="IV3806" s="0"/>
      <c r="IW3806" s="0"/>
      <c r="IX3806" s="0"/>
      <c r="IY3806" s="0"/>
      <c r="IZ3806" s="0"/>
      <c r="AMH3806" s="13"/>
    </row>
    <row r="3807" customFormat="false" ht="13.8" hidden="false" customHeight="false" outlineLevel="0" collapsed="false">
      <c r="A3807" s="16" t="n">
        <v>40805026</v>
      </c>
      <c r="B3807" s="17" t="s">
        <v>3836</v>
      </c>
      <c r="C3807" s="18"/>
      <c r="D3807" s="18"/>
      <c r="E3807" s="16" t="s">
        <v>54</v>
      </c>
      <c r="F3807" s="19" t="n">
        <f aca="false">IF(C3807="",VLOOKUP(E3807,'PORTE E UCO'!$A$5:$D$46,4,0),VLOOKUP(E3807,'PORTE E UCO'!$A$5:$D$46,4,0)*C3807)</f>
        <v>35.31295</v>
      </c>
      <c r="G3807" s="20" t="n">
        <v>1.18</v>
      </c>
      <c r="H3807" s="21" t="n">
        <f aca="false">G3807*$R$2</f>
        <v>23.21488576</v>
      </c>
      <c r="I3807" s="16" t="n">
        <v>0</v>
      </c>
      <c r="J3807" s="22" t="str">
        <f aca="false">IF(I3807&gt;=1,F3807*$J$2,"")</f>
        <v/>
      </c>
      <c r="K3807" s="22" t="str">
        <f aca="false">IF(I3807&gt;=2,F3807*$K$2,"")</f>
        <v/>
      </c>
      <c r="L3807" s="22" t="str">
        <f aca="false">IF(I3807&gt;=3,F3807*$L$2,"")</f>
        <v/>
      </c>
      <c r="M3807" s="22" t="str">
        <f aca="false">IF(I3807&gt;=4,F3807*$M$2,"")</f>
        <v/>
      </c>
      <c r="N3807" s="16" t="n">
        <v>0</v>
      </c>
      <c r="O3807" s="16" t="n">
        <v>2</v>
      </c>
      <c r="P3807" s="23" t="n">
        <v>0.308</v>
      </c>
      <c r="Q3807" s="64" t="n">
        <f aca="false">P3807*($Q$2)</f>
        <v>8.32216</v>
      </c>
      <c r="R3807" s="38"/>
      <c r="S3807" s="25" t="n">
        <f aca="false">SUM(F3807,H3807,J3807,K3807,L3807,M3807)</f>
        <v>58.52783576</v>
      </c>
      <c r="T3807" s="25" t="n">
        <f aca="false">SUM(F3807,H3807,J3807,K3807,L3807,M3807,Q3807)</f>
        <v>66.84999576</v>
      </c>
      <c r="U3807" s="0"/>
      <c r="V3807" s="0"/>
      <c r="W3807" s="0"/>
      <c r="X3807" s="0"/>
      <c r="Y3807" s="0"/>
      <c r="Z3807" s="0"/>
      <c r="AA3807" s="0"/>
      <c r="AB3807" s="0"/>
      <c r="AC3807" s="0"/>
      <c r="AD3807" s="0"/>
      <c r="AE3807" s="0"/>
      <c r="AF3807" s="0"/>
      <c r="AG3807" s="0"/>
      <c r="AH3807" s="0"/>
      <c r="AI3807" s="0"/>
      <c r="AJ3807" s="0"/>
      <c r="AK3807" s="0"/>
      <c r="AL3807" s="0"/>
      <c r="AM3807" s="0"/>
      <c r="AN3807" s="0"/>
      <c r="AO3807" s="0"/>
      <c r="AP3807" s="0"/>
      <c r="AQ3807" s="0"/>
      <c r="AR3807" s="0"/>
      <c r="AS3807" s="0"/>
      <c r="AT3807" s="0"/>
      <c r="AU3807" s="0"/>
      <c r="AV3807" s="0"/>
      <c r="AW3807" s="0"/>
      <c r="AX3807" s="0"/>
      <c r="AY3807" s="0"/>
      <c r="AZ3807" s="0"/>
      <c r="BA3807" s="0"/>
      <c r="BB3807" s="0"/>
      <c r="BC3807" s="0"/>
      <c r="BD3807" s="0"/>
      <c r="BE3807" s="0"/>
      <c r="BF3807" s="0"/>
      <c r="BG3807" s="0"/>
      <c r="BH3807" s="0"/>
      <c r="BI3807" s="0"/>
      <c r="BJ3807" s="0"/>
      <c r="BK3807" s="0"/>
      <c r="BL3807" s="0"/>
      <c r="BM3807" s="0"/>
      <c r="BN3807" s="0"/>
      <c r="BO3807" s="0"/>
      <c r="BP3807" s="0"/>
      <c r="BQ3807" s="0"/>
      <c r="BR3807" s="0"/>
      <c r="BS3807" s="0"/>
      <c r="BT3807" s="0"/>
      <c r="BU3807" s="0"/>
      <c r="BV3807" s="0"/>
      <c r="BW3807" s="0"/>
      <c r="BX3807" s="0"/>
      <c r="BY3807" s="0"/>
      <c r="BZ3807" s="0"/>
      <c r="CA3807" s="0"/>
      <c r="CB3807" s="0"/>
      <c r="CC3807" s="0"/>
      <c r="CD3807" s="0"/>
      <c r="CE3807" s="0"/>
      <c r="CF3807" s="0"/>
      <c r="CG3807" s="0"/>
      <c r="CH3807" s="0"/>
      <c r="CI3807" s="0"/>
      <c r="CJ3807" s="0"/>
      <c r="CK3807" s="0"/>
      <c r="CL3807" s="0"/>
      <c r="CM3807" s="0"/>
      <c r="CN3807" s="0"/>
      <c r="CO3807" s="0"/>
      <c r="CP3807" s="0"/>
      <c r="CQ3807" s="0"/>
      <c r="CR3807" s="0"/>
      <c r="CS3807" s="0"/>
      <c r="CT3807" s="0"/>
      <c r="CU3807" s="0"/>
      <c r="CV3807" s="0"/>
      <c r="CW3807" s="0"/>
      <c r="CX3807" s="0"/>
      <c r="CY3807" s="0"/>
      <c r="CZ3807" s="0"/>
      <c r="DA3807" s="0"/>
      <c r="DB3807" s="0"/>
      <c r="DC3807" s="0"/>
      <c r="DD3807" s="0"/>
      <c r="DE3807" s="0"/>
      <c r="DF3807" s="0"/>
      <c r="DG3807" s="0"/>
      <c r="DH3807" s="0"/>
      <c r="DI3807" s="0"/>
      <c r="DJ3807" s="0"/>
      <c r="DK3807" s="0"/>
      <c r="DL3807" s="0"/>
      <c r="DM3807" s="0"/>
      <c r="DN3807" s="0"/>
      <c r="DO3807" s="0"/>
      <c r="DP3807" s="0"/>
      <c r="DQ3807" s="0"/>
      <c r="DR3807" s="0"/>
      <c r="DS3807" s="0"/>
      <c r="DT3807" s="0"/>
      <c r="DU3807" s="0"/>
      <c r="DV3807" s="0"/>
      <c r="DW3807" s="0"/>
      <c r="DX3807" s="0"/>
      <c r="DY3807" s="0"/>
      <c r="DZ3807" s="0"/>
      <c r="EA3807" s="0"/>
      <c r="EB3807" s="0"/>
      <c r="EC3807" s="0"/>
      <c r="ED3807" s="0"/>
      <c r="EE3807" s="0"/>
      <c r="EF3807" s="0"/>
      <c r="EG3807" s="0"/>
      <c r="EH3807" s="0"/>
      <c r="EI3807" s="0"/>
      <c r="EJ3807" s="0"/>
      <c r="EK3807" s="0"/>
      <c r="EL3807" s="0"/>
      <c r="EM3807" s="0"/>
      <c r="EN3807" s="0"/>
      <c r="EO3807" s="0"/>
      <c r="EP3807" s="0"/>
      <c r="EQ3807" s="0"/>
      <c r="ER3807" s="0"/>
      <c r="ES3807" s="0"/>
      <c r="ET3807" s="0"/>
      <c r="EU3807" s="0"/>
      <c r="EV3807" s="0"/>
      <c r="EW3807" s="0"/>
      <c r="EX3807" s="0"/>
      <c r="EY3807" s="0"/>
      <c r="EZ3807" s="0"/>
      <c r="FA3807" s="0"/>
      <c r="FB3807" s="0"/>
      <c r="FC3807" s="0"/>
      <c r="FD3807" s="0"/>
      <c r="FE3807" s="0"/>
      <c r="FF3807" s="0"/>
      <c r="FG3807" s="0"/>
      <c r="FH3807" s="0"/>
      <c r="FI3807" s="0"/>
      <c r="FJ3807" s="0"/>
      <c r="FK3807" s="0"/>
      <c r="FL3807" s="0"/>
      <c r="FM3807" s="0"/>
      <c r="FN3807" s="0"/>
      <c r="FO3807" s="0"/>
      <c r="FP3807" s="0"/>
      <c r="FQ3807" s="0"/>
      <c r="FR3807" s="0"/>
      <c r="FS3807" s="0"/>
      <c r="FT3807" s="0"/>
      <c r="FU3807" s="0"/>
      <c r="FV3807" s="0"/>
      <c r="FW3807" s="0"/>
      <c r="FX3807" s="0"/>
      <c r="FY3807" s="0"/>
      <c r="FZ3807" s="0"/>
      <c r="GA3807" s="0"/>
      <c r="GB3807" s="0"/>
      <c r="GC3807" s="0"/>
      <c r="GD3807" s="0"/>
      <c r="GE3807" s="0"/>
      <c r="GF3807" s="0"/>
      <c r="GG3807" s="0"/>
      <c r="GH3807" s="0"/>
      <c r="GI3807" s="0"/>
      <c r="GJ3807" s="0"/>
      <c r="GK3807" s="0"/>
      <c r="GL3807" s="0"/>
      <c r="GM3807" s="0"/>
      <c r="GN3807" s="0"/>
      <c r="GO3807" s="0"/>
      <c r="GP3807" s="0"/>
      <c r="GQ3807" s="0"/>
      <c r="GR3807" s="0"/>
      <c r="GS3807" s="0"/>
      <c r="GT3807" s="0"/>
      <c r="GU3807" s="0"/>
      <c r="GV3807" s="0"/>
      <c r="GW3807" s="0"/>
      <c r="GX3807" s="0"/>
      <c r="GY3807" s="0"/>
      <c r="GZ3807" s="0"/>
      <c r="HA3807" s="0"/>
      <c r="HB3807" s="0"/>
      <c r="HC3807" s="0"/>
      <c r="HD3807" s="0"/>
      <c r="HE3807" s="0"/>
      <c r="HF3807" s="0"/>
      <c r="HG3807" s="0"/>
      <c r="HH3807" s="0"/>
      <c r="HI3807" s="0"/>
      <c r="HJ3807" s="0"/>
      <c r="HK3807" s="0"/>
      <c r="HL3807" s="0"/>
      <c r="HM3807" s="0"/>
      <c r="HN3807" s="0"/>
      <c r="HO3807" s="0"/>
      <c r="HP3807" s="0"/>
      <c r="HQ3807" s="0"/>
      <c r="HR3807" s="0"/>
      <c r="HS3807" s="0"/>
      <c r="HT3807" s="0"/>
      <c r="HU3807" s="0"/>
      <c r="HV3807" s="0"/>
      <c r="HW3807" s="0"/>
      <c r="HX3807" s="0"/>
      <c r="HY3807" s="0"/>
      <c r="HZ3807" s="0"/>
      <c r="IA3807" s="0"/>
      <c r="IB3807" s="0"/>
      <c r="IC3807" s="0"/>
      <c r="ID3807" s="0"/>
      <c r="IE3807" s="0"/>
      <c r="IF3807" s="0"/>
      <c r="IG3807" s="0"/>
      <c r="IH3807" s="0"/>
      <c r="II3807" s="0"/>
      <c r="IJ3807" s="0"/>
      <c r="IK3807" s="0"/>
      <c r="IL3807" s="0"/>
      <c r="IM3807" s="0"/>
      <c r="IN3807" s="0"/>
      <c r="IO3807" s="0"/>
      <c r="IP3807" s="0"/>
      <c r="IQ3807" s="0"/>
      <c r="IR3807" s="0"/>
      <c r="IS3807" s="0"/>
      <c r="IT3807" s="0"/>
      <c r="IU3807" s="0"/>
      <c r="IV3807" s="0"/>
      <c r="IW3807" s="0"/>
      <c r="IX3807" s="0"/>
      <c r="IY3807" s="0"/>
      <c r="IZ3807" s="0"/>
      <c r="AMH3807" s="13"/>
    </row>
    <row r="3808" customFormat="false" ht="13.8" hidden="false" customHeight="false" outlineLevel="0" collapsed="false">
      <c r="A3808" s="27" t="n">
        <v>40805034</v>
      </c>
      <c r="B3808" s="28" t="s">
        <v>3837</v>
      </c>
      <c r="C3808" s="29"/>
      <c r="D3808" s="29"/>
      <c r="E3808" s="27" t="s">
        <v>54</v>
      </c>
      <c r="F3808" s="19" t="n">
        <f aca="false">IF(C3808="",VLOOKUP(E3808,'PORTE E UCO'!$A$5:$D$46,4,0),VLOOKUP(E3808,'PORTE E UCO'!$A$5:$D$46,4,0)*C3808)</f>
        <v>35.31295</v>
      </c>
      <c r="G3808" s="30" t="n">
        <v>1.22</v>
      </c>
      <c r="H3808" s="21" t="n">
        <f aca="false">G3808*$R$2</f>
        <v>24.00183104</v>
      </c>
      <c r="I3808" s="27" t="n">
        <v>0</v>
      </c>
      <c r="J3808" s="22" t="str">
        <f aca="false">IF(I3808&gt;=1,F3808*$J$2,"")</f>
        <v/>
      </c>
      <c r="K3808" s="22" t="str">
        <f aca="false">IF(I3808&gt;=2,F3808*$K$2,"")</f>
        <v/>
      </c>
      <c r="L3808" s="22" t="str">
        <f aca="false">IF(I3808&gt;=3,F3808*$L$2,"")</f>
        <v/>
      </c>
      <c r="M3808" s="22" t="str">
        <f aca="false">IF(I3808&gt;=4,F3808*$M$2,"")</f>
        <v/>
      </c>
      <c r="N3808" s="27" t="n">
        <v>0</v>
      </c>
      <c r="O3808" s="27" t="n">
        <v>3</v>
      </c>
      <c r="P3808" s="31" t="n">
        <v>0.462</v>
      </c>
      <c r="Q3808" s="64" t="n">
        <f aca="false">P3808*($Q$2)</f>
        <v>12.48324</v>
      </c>
      <c r="R3808" s="38"/>
      <c r="S3808" s="25" t="n">
        <f aca="false">SUM(F3808,H3808,J3808,K3808,L3808,M3808)</f>
        <v>59.31478104</v>
      </c>
      <c r="T3808" s="25" t="n">
        <f aca="false">SUM(F3808,H3808,J3808,K3808,L3808,M3808,Q3808)</f>
        <v>71.79802104</v>
      </c>
      <c r="U3808" s="0"/>
      <c r="V3808" s="0"/>
      <c r="W3808" s="0"/>
      <c r="X3808" s="0"/>
      <c r="Y3808" s="0"/>
      <c r="Z3808" s="0"/>
      <c r="AA3808" s="0"/>
      <c r="AB3808" s="0"/>
      <c r="AC3808" s="0"/>
      <c r="AD3808" s="0"/>
      <c r="AE3808" s="0"/>
      <c r="AF3808" s="0"/>
      <c r="AG3808" s="0"/>
      <c r="AH3808" s="0"/>
      <c r="AI3808" s="0"/>
      <c r="AJ3808" s="0"/>
      <c r="AK3808" s="0"/>
      <c r="AL3808" s="0"/>
      <c r="AM3808" s="0"/>
      <c r="AN3808" s="0"/>
      <c r="AO3808" s="0"/>
      <c r="AP3808" s="0"/>
      <c r="AQ3808" s="0"/>
      <c r="AR3808" s="0"/>
      <c r="AS3808" s="0"/>
      <c r="AT3808" s="0"/>
      <c r="AU3808" s="0"/>
      <c r="AV3808" s="0"/>
      <c r="AW3808" s="0"/>
      <c r="AX3808" s="0"/>
      <c r="AY3808" s="0"/>
      <c r="AZ3808" s="0"/>
      <c r="BA3808" s="0"/>
      <c r="BB3808" s="0"/>
      <c r="BC3808" s="0"/>
      <c r="BD3808" s="0"/>
      <c r="BE3808" s="0"/>
      <c r="BF3808" s="0"/>
      <c r="BG3808" s="0"/>
      <c r="BH3808" s="0"/>
      <c r="BI3808" s="0"/>
      <c r="BJ3808" s="0"/>
      <c r="BK3808" s="0"/>
      <c r="BL3808" s="0"/>
      <c r="BM3808" s="0"/>
      <c r="BN3808" s="0"/>
      <c r="BO3808" s="0"/>
      <c r="BP3808" s="0"/>
      <c r="BQ3808" s="0"/>
      <c r="BR3808" s="0"/>
      <c r="BS3808" s="0"/>
      <c r="BT3808" s="0"/>
      <c r="BU3808" s="0"/>
      <c r="BV3808" s="0"/>
      <c r="BW3808" s="0"/>
      <c r="BX3808" s="0"/>
      <c r="BY3808" s="0"/>
      <c r="BZ3808" s="0"/>
      <c r="CA3808" s="0"/>
      <c r="CB3808" s="0"/>
      <c r="CC3808" s="0"/>
      <c r="CD3808" s="0"/>
      <c r="CE3808" s="0"/>
      <c r="CF3808" s="0"/>
      <c r="CG3808" s="0"/>
      <c r="CH3808" s="0"/>
      <c r="CI3808" s="0"/>
      <c r="CJ3808" s="0"/>
      <c r="CK3808" s="0"/>
      <c r="CL3808" s="0"/>
      <c r="CM3808" s="0"/>
      <c r="CN3808" s="0"/>
      <c r="CO3808" s="0"/>
      <c r="CP3808" s="0"/>
      <c r="CQ3808" s="0"/>
      <c r="CR3808" s="0"/>
      <c r="CS3808" s="0"/>
      <c r="CT3808" s="0"/>
      <c r="CU3808" s="0"/>
      <c r="CV3808" s="0"/>
      <c r="CW3808" s="0"/>
      <c r="CX3808" s="0"/>
      <c r="CY3808" s="0"/>
      <c r="CZ3808" s="0"/>
      <c r="DA3808" s="0"/>
      <c r="DB3808" s="0"/>
      <c r="DC3808" s="0"/>
      <c r="DD3808" s="0"/>
      <c r="DE3808" s="0"/>
      <c r="DF3808" s="0"/>
      <c r="DG3808" s="0"/>
      <c r="DH3808" s="0"/>
      <c r="DI3808" s="0"/>
      <c r="DJ3808" s="0"/>
      <c r="DK3808" s="0"/>
      <c r="DL3808" s="0"/>
      <c r="DM3808" s="0"/>
      <c r="DN3808" s="0"/>
      <c r="DO3808" s="0"/>
      <c r="DP3808" s="0"/>
      <c r="DQ3808" s="0"/>
      <c r="DR3808" s="0"/>
      <c r="DS3808" s="0"/>
      <c r="DT3808" s="0"/>
      <c r="DU3808" s="0"/>
      <c r="DV3808" s="0"/>
      <c r="DW3808" s="0"/>
      <c r="DX3808" s="0"/>
      <c r="DY3808" s="0"/>
      <c r="DZ3808" s="0"/>
      <c r="EA3808" s="0"/>
      <c r="EB3808" s="0"/>
      <c r="EC3808" s="0"/>
      <c r="ED3808" s="0"/>
      <c r="EE3808" s="0"/>
      <c r="EF3808" s="0"/>
      <c r="EG3808" s="0"/>
      <c r="EH3808" s="0"/>
      <c r="EI3808" s="0"/>
      <c r="EJ3808" s="0"/>
      <c r="EK3808" s="0"/>
      <c r="EL3808" s="0"/>
      <c r="EM3808" s="0"/>
      <c r="EN3808" s="0"/>
      <c r="EO3808" s="0"/>
      <c r="EP3808" s="0"/>
      <c r="EQ3808" s="0"/>
      <c r="ER3808" s="0"/>
      <c r="ES3808" s="0"/>
      <c r="ET3808" s="0"/>
      <c r="EU3808" s="0"/>
      <c r="EV3808" s="0"/>
      <c r="EW3808" s="0"/>
      <c r="EX3808" s="0"/>
      <c r="EY3808" s="0"/>
      <c r="EZ3808" s="0"/>
      <c r="FA3808" s="0"/>
      <c r="FB3808" s="0"/>
      <c r="FC3808" s="0"/>
      <c r="FD3808" s="0"/>
      <c r="FE3808" s="0"/>
      <c r="FF3808" s="0"/>
      <c r="FG3808" s="0"/>
      <c r="FH3808" s="0"/>
      <c r="FI3808" s="0"/>
      <c r="FJ3808" s="0"/>
      <c r="FK3808" s="0"/>
      <c r="FL3808" s="0"/>
      <c r="FM3808" s="0"/>
      <c r="FN3808" s="0"/>
      <c r="FO3808" s="0"/>
      <c r="FP3808" s="0"/>
      <c r="FQ3808" s="0"/>
      <c r="FR3808" s="0"/>
      <c r="FS3808" s="0"/>
      <c r="FT3808" s="0"/>
      <c r="FU3808" s="0"/>
      <c r="FV3808" s="0"/>
      <c r="FW3808" s="0"/>
      <c r="FX3808" s="0"/>
      <c r="FY3808" s="0"/>
      <c r="FZ3808" s="0"/>
      <c r="GA3808" s="0"/>
      <c r="GB3808" s="0"/>
      <c r="GC3808" s="0"/>
      <c r="GD3808" s="0"/>
      <c r="GE3808" s="0"/>
      <c r="GF3808" s="0"/>
      <c r="GG3808" s="0"/>
      <c r="GH3808" s="0"/>
      <c r="GI3808" s="0"/>
      <c r="GJ3808" s="0"/>
      <c r="GK3808" s="0"/>
      <c r="GL3808" s="0"/>
      <c r="GM3808" s="0"/>
      <c r="GN3808" s="0"/>
      <c r="GO3808" s="0"/>
      <c r="GP3808" s="0"/>
      <c r="GQ3808" s="0"/>
      <c r="GR3808" s="0"/>
      <c r="GS3808" s="0"/>
      <c r="GT3808" s="0"/>
      <c r="GU3808" s="0"/>
      <c r="GV3808" s="0"/>
      <c r="GW3808" s="0"/>
      <c r="GX3808" s="0"/>
      <c r="GY3808" s="0"/>
      <c r="GZ3808" s="0"/>
      <c r="HA3808" s="0"/>
      <c r="HB3808" s="0"/>
      <c r="HC3808" s="0"/>
      <c r="HD3808" s="0"/>
      <c r="HE3808" s="0"/>
      <c r="HF3808" s="0"/>
      <c r="HG3808" s="0"/>
      <c r="HH3808" s="0"/>
      <c r="HI3808" s="0"/>
      <c r="HJ3808" s="0"/>
      <c r="HK3808" s="0"/>
      <c r="HL3808" s="0"/>
      <c r="HM3808" s="0"/>
      <c r="HN3808" s="0"/>
      <c r="HO3808" s="0"/>
      <c r="HP3808" s="0"/>
      <c r="HQ3808" s="0"/>
      <c r="HR3808" s="0"/>
      <c r="HS3808" s="0"/>
      <c r="HT3808" s="0"/>
      <c r="HU3808" s="0"/>
      <c r="HV3808" s="0"/>
      <c r="HW3808" s="0"/>
      <c r="HX3808" s="0"/>
      <c r="HY3808" s="0"/>
      <c r="HZ3808" s="0"/>
      <c r="IA3808" s="0"/>
      <c r="IB3808" s="0"/>
      <c r="IC3808" s="0"/>
      <c r="ID3808" s="0"/>
      <c r="IE3808" s="0"/>
      <c r="IF3808" s="0"/>
      <c r="IG3808" s="0"/>
      <c r="IH3808" s="0"/>
      <c r="II3808" s="0"/>
      <c r="IJ3808" s="0"/>
      <c r="IK3808" s="0"/>
      <c r="IL3808" s="0"/>
      <c r="IM3808" s="0"/>
      <c r="IN3808" s="0"/>
      <c r="IO3808" s="0"/>
      <c r="IP3808" s="0"/>
      <c r="IQ3808" s="0"/>
      <c r="IR3808" s="0"/>
      <c r="IS3808" s="0"/>
      <c r="IT3808" s="0"/>
      <c r="IU3808" s="0"/>
      <c r="IV3808" s="0"/>
      <c r="IW3808" s="0"/>
      <c r="IX3808" s="0"/>
      <c r="IY3808" s="0"/>
      <c r="IZ3808" s="0"/>
      <c r="AMH3808" s="13"/>
    </row>
    <row r="3809" customFormat="false" ht="13.8" hidden="false" customHeight="false" outlineLevel="0" collapsed="false">
      <c r="A3809" s="16" t="n">
        <v>40805042</v>
      </c>
      <c r="B3809" s="17" t="s">
        <v>3838</v>
      </c>
      <c r="C3809" s="18"/>
      <c r="D3809" s="18"/>
      <c r="E3809" s="16" t="s">
        <v>39</v>
      </c>
      <c r="F3809" s="19" t="n">
        <f aca="false">IF(C3809="",VLOOKUP(E3809,'PORTE E UCO'!$A$5:$D$46,4,0),VLOOKUP(E3809,'PORTE E UCO'!$A$5:$D$46,4,0)*C3809)</f>
        <v>52.984668</v>
      </c>
      <c r="G3809" s="20" t="n">
        <v>1.34</v>
      </c>
      <c r="H3809" s="21" t="n">
        <f aca="false">G3809*$R$2</f>
        <v>26.36266688</v>
      </c>
      <c r="I3809" s="16" t="n">
        <v>0</v>
      </c>
      <c r="J3809" s="22" t="str">
        <f aca="false">IF(I3809&gt;=1,F3809*$J$2,"")</f>
        <v/>
      </c>
      <c r="K3809" s="22" t="str">
        <f aca="false">IF(I3809&gt;=2,F3809*$K$2,"")</f>
        <v/>
      </c>
      <c r="L3809" s="22" t="str">
        <f aca="false">IF(I3809&gt;=3,F3809*$L$2,"")</f>
        <v/>
      </c>
      <c r="M3809" s="22" t="str">
        <f aca="false">IF(I3809&gt;=4,F3809*$M$2,"")</f>
        <v/>
      </c>
      <c r="N3809" s="16" t="n">
        <v>0</v>
      </c>
      <c r="O3809" s="16" t="n">
        <v>4</v>
      </c>
      <c r="P3809" s="23" t="n">
        <v>0.616</v>
      </c>
      <c r="Q3809" s="64" t="n">
        <f aca="false">P3809*($Q$2)</f>
        <v>16.64432</v>
      </c>
      <c r="R3809" s="38"/>
      <c r="S3809" s="25" t="n">
        <f aca="false">SUM(F3809,H3809,J3809,K3809,L3809,M3809)</f>
        <v>79.34733488</v>
      </c>
      <c r="T3809" s="25" t="n">
        <f aca="false">SUM(F3809,H3809,J3809,K3809,L3809,M3809,Q3809)</f>
        <v>95.99165488</v>
      </c>
      <c r="U3809" s="0"/>
      <c r="V3809" s="0"/>
      <c r="W3809" s="0"/>
      <c r="X3809" s="0"/>
      <c r="Y3809" s="0"/>
      <c r="Z3809" s="0"/>
      <c r="AA3809" s="0"/>
      <c r="AB3809" s="0"/>
      <c r="AC3809" s="0"/>
      <c r="AD3809" s="0"/>
      <c r="AE3809" s="0"/>
      <c r="AF3809" s="0"/>
      <c r="AG3809" s="0"/>
      <c r="AH3809" s="0"/>
      <c r="AI3809" s="0"/>
      <c r="AJ3809" s="0"/>
      <c r="AK3809" s="0"/>
      <c r="AL3809" s="0"/>
      <c r="AM3809" s="0"/>
      <c r="AN3809" s="0"/>
      <c r="AO3809" s="0"/>
      <c r="AP3809" s="0"/>
      <c r="AQ3809" s="0"/>
      <c r="AR3809" s="0"/>
      <c r="AS3809" s="0"/>
      <c r="AT3809" s="0"/>
      <c r="AU3809" s="0"/>
      <c r="AV3809" s="0"/>
      <c r="AW3809" s="0"/>
      <c r="AX3809" s="0"/>
      <c r="AY3809" s="0"/>
      <c r="AZ3809" s="0"/>
      <c r="BA3809" s="0"/>
      <c r="BB3809" s="0"/>
      <c r="BC3809" s="0"/>
      <c r="BD3809" s="0"/>
      <c r="BE3809" s="0"/>
      <c r="BF3809" s="0"/>
      <c r="BG3809" s="0"/>
      <c r="BH3809" s="0"/>
      <c r="BI3809" s="0"/>
      <c r="BJ3809" s="0"/>
      <c r="BK3809" s="0"/>
      <c r="BL3809" s="0"/>
      <c r="BM3809" s="0"/>
      <c r="BN3809" s="0"/>
      <c r="BO3809" s="0"/>
      <c r="BP3809" s="0"/>
      <c r="BQ3809" s="0"/>
      <c r="BR3809" s="0"/>
      <c r="BS3809" s="0"/>
      <c r="BT3809" s="0"/>
      <c r="BU3809" s="0"/>
      <c r="BV3809" s="0"/>
      <c r="BW3809" s="0"/>
      <c r="BX3809" s="0"/>
      <c r="BY3809" s="0"/>
      <c r="BZ3809" s="0"/>
      <c r="CA3809" s="0"/>
      <c r="CB3809" s="0"/>
      <c r="CC3809" s="0"/>
      <c r="CD3809" s="0"/>
      <c r="CE3809" s="0"/>
      <c r="CF3809" s="0"/>
      <c r="CG3809" s="0"/>
      <c r="CH3809" s="0"/>
      <c r="CI3809" s="0"/>
      <c r="CJ3809" s="0"/>
      <c r="CK3809" s="0"/>
      <c r="CL3809" s="0"/>
      <c r="CM3809" s="0"/>
      <c r="CN3809" s="0"/>
      <c r="CO3809" s="0"/>
      <c r="CP3809" s="0"/>
      <c r="CQ3809" s="0"/>
      <c r="CR3809" s="0"/>
      <c r="CS3809" s="0"/>
      <c r="CT3809" s="0"/>
      <c r="CU3809" s="0"/>
      <c r="CV3809" s="0"/>
      <c r="CW3809" s="0"/>
      <c r="CX3809" s="0"/>
      <c r="CY3809" s="0"/>
      <c r="CZ3809" s="0"/>
      <c r="DA3809" s="0"/>
      <c r="DB3809" s="0"/>
      <c r="DC3809" s="0"/>
      <c r="DD3809" s="0"/>
      <c r="DE3809" s="0"/>
      <c r="DF3809" s="0"/>
      <c r="DG3809" s="0"/>
      <c r="DH3809" s="0"/>
      <c r="DI3809" s="0"/>
      <c r="DJ3809" s="0"/>
      <c r="DK3809" s="0"/>
      <c r="DL3809" s="0"/>
      <c r="DM3809" s="0"/>
      <c r="DN3809" s="0"/>
      <c r="DO3809" s="0"/>
      <c r="DP3809" s="0"/>
      <c r="DQ3809" s="0"/>
      <c r="DR3809" s="0"/>
      <c r="DS3809" s="0"/>
      <c r="DT3809" s="0"/>
      <c r="DU3809" s="0"/>
      <c r="DV3809" s="0"/>
      <c r="DW3809" s="0"/>
      <c r="DX3809" s="0"/>
      <c r="DY3809" s="0"/>
      <c r="DZ3809" s="0"/>
      <c r="EA3809" s="0"/>
      <c r="EB3809" s="0"/>
      <c r="EC3809" s="0"/>
      <c r="ED3809" s="0"/>
      <c r="EE3809" s="0"/>
      <c r="EF3809" s="0"/>
      <c r="EG3809" s="0"/>
      <c r="EH3809" s="0"/>
      <c r="EI3809" s="0"/>
      <c r="EJ3809" s="0"/>
      <c r="EK3809" s="0"/>
      <c r="EL3809" s="0"/>
      <c r="EM3809" s="0"/>
      <c r="EN3809" s="0"/>
      <c r="EO3809" s="0"/>
      <c r="EP3809" s="0"/>
      <c r="EQ3809" s="0"/>
      <c r="ER3809" s="0"/>
      <c r="ES3809" s="0"/>
      <c r="ET3809" s="0"/>
      <c r="EU3809" s="0"/>
      <c r="EV3809" s="0"/>
      <c r="EW3809" s="0"/>
      <c r="EX3809" s="0"/>
      <c r="EY3809" s="0"/>
      <c r="EZ3809" s="0"/>
      <c r="FA3809" s="0"/>
      <c r="FB3809" s="0"/>
      <c r="FC3809" s="0"/>
      <c r="FD3809" s="0"/>
      <c r="FE3809" s="0"/>
      <c r="FF3809" s="0"/>
      <c r="FG3809" s="0"/>
      <c r="FH3809" s="0"/>
      <c r="FI3809" s="0"/>
      <c r="FJ3809" s="0"/>
      <c r="FK3809" s="0"/>
      <c r="FL3809" s="0"/>
      <c r="FM3809" s="0"/>
      <c r="FN3809" s="0"/>
      <c r="FO3809" s="0"/>
      <c r="FP3809" s="0"/>
      <c r="FQ3809" s="0"/>
      <c r="FR3809" s="0"/>
      <c r="FS3809" s="0"/>
      <c r="FT3809" s="0"/>
      <c r="FU3809" s="0"/>
      <c r="FV3809" s="0"/>
      <c r="FW3809" s="0"/>
      <c r="FX3809" s="0"/>
      <c r="FY3809" s="0"/>
      <c r="FZ3809" s="0"/>
      <c r="GA3809" s="0"/>
      <c r="GB3809" s="0"/>
      <c r="GC3809" s="0"/>
      <c r="GD3809" s="0"/>
      <c r="GE3809" s="0"/>
      <c r="GF3809" s="0"/>
      <c r="GG3809" s="0"/>
      <c r="GH3809" s="0"/>
      <c r="GI3809" s="0"/>
      <c r="GJ3809" s="0"/>
      <c r="GK3809" s="0"/>
      <c r="GL3809" s="0"/>
      <c r="GM3809" s="0"/>
      <c r="GN3809" s="0"/>
      <c r="GO3809" s="0"/>
      <c r="GP3809" s="0"/>
      <c r="GQ3809" s="0"/>
      <c r="GR3809" s="0"/>
      <c r="GS3809" s="0"/>
      <c r="GT3809" s="0"/>
      <c r="GU3809" s="0"/>
      <c r="GV3809" s="0"/>
      <c r="GW3809" s="0"/>
      <c r="GX3809" s="0"/>
      <c r="GY3809" s="0"/>
      <c r="GZ3809" s="0"/>
      <c r="HA3809" s="0"/>
      <c r="HB3809" s="0"/>
      <c r="HC3809" s="0"/>
      <c r="HD3809" s="0"/>
      <c r="HE3809" s="0"/>
      <c r="HF3809" s="0"/>
      <c r="HG3809" s="0"/>
      <c r="HH3809" s="0"/>
      <c r="HI3809" s="0"/>
      <c r="HJ3809" s="0"/>
      <c r="HK3809" s="0"/>
      <c r="HL3809" s="0"/>
      <c r="HM3809" s="0"/>
      <c r="HN3809" s="0"/>
      <c r="HO3809" s="0"/>
      <c r="HP3809" s="0"/>
      <c r="HQ3809" s="0"/>
      <c r="HR3809" s="0"/>
      <c r="HS3809" s="0"/>
      <c r="HT3809" s="0"/>
      <c r="HU3809" s="0"/>
      <c r="HV3809" s="0"/>
      <c r="HW3809" s="0"/>
      <c r="HX3809" s="0"/>
      <c r="HY3809" s="0"/>
      <c r="HZ3809" s="0"/>
      <c r="IA3809" s="0"/>
      <c r="IB3809" s="0"/>
      <c r="IC3809" s="0"/>
      <c r="ID3809" s="0"/>
      <c r="IE3809" s="0"/>
      <c r="IF3809" s="0"/>
      <c r="IG3809" s="0"/>
      <c r="IH3809" s="0"/>
      <c r="II3809" s="0"/>
      <c r="IJ3809" s="0"/>
      <c r="IK3809" s="0"/>
      <c r="IL3809" s="0"/>
      <c r="IM3809" s="0"/>
      <c r="IN3809" s="0"/>
      <c r="IO3809" s="0"/>
      <c r="IP3809" s="0"/>
      <c r="IQ3809" s="0"/>
      <c r="IR3809" s="0"/>
      <c r="IS3809" s="0"/>
      <c r="IT3809" s="0"/>
      <c r="IU3809" s="0"/>
      <c r="IV3809" s="0"/>
      <c r="IW3809" s="0"/>
      <c r="IX3809" s="0"/>
      <c r="IY3809" s="0"/>
      <c r="IZ3809" s="0"/>
      <c r="AMH3809" s="13"/>
    </row>
    <row r="3810" customFormat="false" ht="13.8" hidden="false" customHeight="false" outlineLevel="0" collapsed="false">
      <c r="A3810" s="27" t="n">
        <v>40806081</v>
      </c>
      <c r="B3810" s="28" t="s">
        <v>3839</v>
      </c>
      <c r="C3810" s="29"/>
      <c r="D3810" s="29"/>
      <c r="E3810" s="27" t="s">
        <v>17</v>
      </c>
      <c r="F3810" s="19" t="n">
        <f aca="false">IF(C3810="",VLOOKUP(E3810,'PORTE E UCO'!$A$5:$D$46,4,0),VLOOKUP(E3810,'PORTE E UCO'!$A$5:$D$46,4,0)*C3810)</f>
        <v>150.60084</v>
      </c>
      <c r="G3810" s="30" t="n">
        <v>4.68</v>
      </c>
      <c r="H3810" s="21" t="n">
        <f aca="false">G3810*$R$2</f>
        <v>92.07259776</v>
      </c>
      <c r="I3810" s="27" t="n">
        <v>0</v>
      </c>
      <c r="J3810" s="22" t="str">
        <f aca="false">IF(I3810&gt;=1,F3810*$J$2,"")</f>
        <v/>
      </c>
      <c r="K3810" s="22" t="str">
        <f aca="false">IF(I3810&gt;=2,F3810*$K$2,"")</f>
        <v/>
      </c>
      <c r="L3810" s="22" t="str">
        <f aca="false">IF(I3810&gt;=3,F3810*$L$2,"")</f>
        <v/>
      </c>
      <c r="M3810" s="22" t="str">
        <f aca="false">IF(I3810&gt;=4,F3810*$M$2,"")</f>
        <v/>
      </c>
      <c r="N3810" s="27" t="n">
        <v>0</v>
      </c>
      <c r="O3810" s="27" t="n">
        <v>6</v>
      </c>
      <c r="P3810" s="31" t="n">
        <v>0.762</v>
      </c>
      <c r="Q3810" s="64" t="n">
        <f aca="false">P3810*($Q$2)</f>
        <v>20.58924</v>
      </c>
      <c r="R3810" s="38"/>
      <c r="S3810" s="25" t="n">
        <f aca="false">SUM(F3810,H3810,J3810,K3810,L3810,M3810)</f>
        <v>242.67343776</v>
      </c>
      <c r="T3810" s="25" t="n">
        <f aca="false">SUM(F3810,H3810,J3810,K3810,L3810,M3810,Q3810)</f>
        <v>263.26267776</v>
      </c>
      <c r="U3810" s="0"/>
      <c r="V3810" s="0"/>
      <c r="W3810" s="0"/>
      <c r="X3810" s="0"/>
      <c r="Y3810" s="0"/>
      <c r="Z3810" s="0"/>
      <c r="AA3810" s="0"/>
      <c r="AB3810" s="0"/>
      <c r="AC3810" s="0"/>
      <c r="AD3810" s="0"/>
      <c r="AE3810" s="0"/>
      <c r="AF3810" s="0"/>
      <c r="AG3810" s="0"/>
      <c r="AH3810" s="0"/>
      <c r="AI3810" s="0"/>
      <c r="AJ3810" s="0"/>
      <c r="AK3810" s="0"/>
      <c r="AL3810" s="0"/>
      <c r="AM3810" s="0"/>
      <c r="AN3810" s="0"/>
      <c r="AO3810" s="0"/>
      <c r="AP3810" s="0"/>
      <c r="AQ3810" s="0"/>
      <c r="AR3810" s="0"/>
      <c r="AS3810" s="0"/>
      <c r="AT3810" s="0"/>
      <c r="AU3810" s="0"/>
      <c r="AV3810" s="0"/>
      <c r="AW3810" s="0"/>
      <c r="AX3810" s="0"/>
      <c r="AY3810" s="0"/>
      <c r="AZ3810" s="0"/>
      <c r="BA3810" s="0"/>
      <c r="BB3810" s="0"/>
      <c r="BC3810" s="0"/>
      <c r="BD3810" s="0"/>
      <c r="BE3810" s="0"/>
      <c r="BF3810" s="0"/>
      <c r="BG3810" s="0"/>
      <c r="BH3810" s="0"/>
      <c r="BI3810" s="0"/>
      <c r="BJ3810" s="0"/>
      <c r="BK3810" s="0"/>
      <c r="BL3810" s="0"/>
      <c r="BM3810" s="0"/>
      <c r="BN3810" s="0"/>
      <c r="BO3810" s="0"/>
      <c r="BP3810" s="0"/>
      <c r="BQ3810" s="0"/>
      <c r="BR3810" s="0"/>
      <c r="BS3810" s="0"/>
      <c r="BT3810" s="0"/>
      <c r="BU3810" s="0"/>
      <c r="BV3810" s="0"/>
      <c r="BW3810" s="0"/>
      <c r="BX3810" s="0"/>
      <c r="BY3810" s="0"/>
      <c r="BZ3810" s="0"/>
      <c r="CA3810" s="0"/>
      <c r="CB3810" s="0"/>
      <c r="CC3810" s="0"/>
      <c r="CD3810" s="0"/>
      <c r="CE3810" s="0"/>
      <c r="CF3810" s="0"/>
      <c r="CG3810" s="0"/>
      <c r="CH3810" s="0"/>
      <c r="CI3810" s="0"/>
      <c r="CJ3810" s="0"/>
      <c r="CK3810" s="0"/>
      <c r="CL3810" s="0"/>
      <c r="CM3810" s="0"/>
      <c r="CN3810" s="0"/>
      <c r="CO3810" s="0"/>
      <c r="CP3810" s="0"/>
      <c r="CQ3810" s="0"/>
      <c r="CR3810" s="0"/>
      <c r="CS3810" s="0"/>
      <c r="CT3810" s="0"/>
      <c r="CU3810" s="0"/>
      <c r="CV3810" s="0"/>
      <c r="CW3810" s="0"/>
      <c r="CX3810" s="0"/>
      <c r="CY3810" s="0"/>
      <c r="CZ3810" s="0"/>
      <c r="DA3810" s="0"/>
      <c r="DB3810" s="0"/>
      <c r="DC3810" s="0"/>
      <c r="DD3810" s="0"/>
      <c r="DE3810" s="0"/>
      <c r="DF3810" s="0"/>
      <c r="DG3810" s="0"/>
      <c r="DH3810" s="0"/>
      <c r="DI3810" s="0"/>
      <c r="DJ3810" s="0"/>
      <c r="DK3810" s="0"/>
      <c r="DL3810" s="0"/>
      <c r="DM3810" s="0"/>
      <c r="DN3810" s="0"/>
      <c r="DO3810" s="0"/>
      <c r="DP3810" s="0"/>
      <c r="DQ3810" s="0"/>
      <c r="DR3810" s="0"/>
      <c r="DS3810" s="0"/>
      <c r="DT3810" s="0"/>
      <c r="DU3810" s="0"/>
      <c r="DV3810" s="0"/>
      <c r="DW3810" s="0"/>
      <c r="DX3810" s="0"/>
      <c r="DY3810" s="0"/>
      <c r="DZ3810" s="0"/>
      <c r="EA3810" s="0"/>
      <c r="EB3810" s="0"/>
      <c r="EC3810" s="0"/>
      <c r="ED3810" s="0"/>
      <c r="EE3810" s="0"/>
      <c r="EF3810" s="0"/>
      <c r="EG3810" s="0"/>
      <c r="EH3810" s="0"/>
      <c r="EI3810" s="0"/>
      <c r="EJ3810" s="0"/>
      <c r="EK3810" s="0"/>
      <c r="EL3810" s="0"/>
      <c r="EM3810" s="0"/>
      <c r="EN3810" s="0"/>
      <c r="EO3810" s="0"/>
      <c r="EP3810" s="0"/>
      <c r="EQ3810" s="0"/>
      <c r="ER3810" s="0"/>
      <c r="ES3810" s="0"/>
      <c r="ET3810" s="0"/>
      <c r="EU3810" s="0"/>
      <c r="EV3810" s="0"/>
      <c r="EW3810" s="0"/>
      <c r="EX3810" s="0"/>
      <c r="EY3810" s="0"/>
      <c r="EZ3810" s="0"/>
      <c r="FA3810" s="0"/>
      <c r="FB3810" s="0"/>
      <c r="FC3810" s="0"/>
      <c r="FD3810" s="0"/>
      <c r="FE3810" s="0"/>
      <c r="FF3810" s="0"/>
      <c r="FG3810" s="0"/>
      <c r="FH3810" s="0"/>
      <c r="FI3810" s="0"/>
      <c r="FJ3810" s="0"/>
      <c r="FK3810" s="0"/>
      <c r="FL3810" s="0"/>
      <c r="FM3810" s="0"/>
      <c r="FN3810" s="0"/>
      <c r="FO3810" s="0"/>
      <c r="FP3810" s="0"/>
      <c r="FQ3810" s="0"/>
      <c r="FR3810" s="0"/>
      <c r="FS3810" s="0"/>
      <c r="FT3810" s="0"/>
      <c r="FU3810" s="0"/>
      <c r="FV3810" s="0"/>
      <c r="FW3810" s="0"/>
      <c r="FX3810" s="0"/>
      <c r="FY3810" s="0"/>
      <c r="FZ3810" s="0"/>
      <c r="GA3810" s="0"/>
      <c r="GB3810" s="0"/>
      <c r="GC3810" s="0"/>
      <c r="GD3810" s="0"/>
      <c r="GE3810" s="0"/>
      <c r="GF3810" s="0"/>
      <c r="GG3810" s="0"/>
      <c r="GH3810" s="0"/>
      <c r="GI3810" s="0"/>
      <c r="GJ3810" s="0"/>
      <c r="GK3810" s="0"/>
      <c r="GL3810" s="0"/>
      <c r="GM3810" s="0"/>
      <c r="GN3810" s="0"/>
      <c r="GO3810" s="0"/>
      <c r="GP3810" s="0"/>
      <c r="GQ3810" s="0"/>
      <c r="GR3810" s="0"/>
      <c r="GS3810" s="0"/>
      <c r="GT3810" s="0"/>
      <c r="GU3810" s="0"/>
      <c r="GV3810" s="0"/>
      <c r="GW3810" s="0"/>
      <c r="GX3810" s="0"/>
      <c r="GY3810" s="0"/>
      <c r="GZ3810" s="0"/>
      <c r="HA3810" s="0"/>
      <c r="HB3810" s="0"/>
      <c r="HC3810" s="0"/>
      <c r="HD3810" s="0"/>
      <c r="HE3810" s="0"/>
      <c r="HF3810" s="0"/>
      <c r="HG3810" s="0"/>
      <c r="HH3810" s="0"/>
      <c r="HI3810" s="0"/>
      <c r="HJ3810" s="0"/>
      <c r="HK3810" s="0"/>
      <c r="HL3810" s="0"/>
      <c r="HM3810" s="0"/>
      <c r="HN3810" s="0"/>
      <c r="HO3810" s="0"/>
      <c r="HP3810" s="0"/>
      <c r="HQ3810" s="0"/>
      <c r="HR3810" s="0"/>
      <c r="HS3810" s="0"/>
      <c r="HT3810" s="0"/>
      <c r="HU3810" s="0"/>
      <c r="HV3810" s="0"/>
      <c r="HW3810" s="0"/>
      <c r="HX3810" s="0"/>
      <c r="HY3810" s="0"/>
      <c r="HZ3810" s="0"/>
      <c r="IA3810" s="0"/>
      <c r="IB3810" s="0"/>
      <c r="IC3810" s="0"/>
      <c r="ID3810" s="0"/>
      <c r="IE3810" s="0"/>
      <c r="IF3810" s="0"/>
      <c r="IG3810" s="0"/>
      <c r="IH3810" s="0"/>
      <c r="II3810" s="0"/>
      <c r="IJ3810" s="0"/>
      <c r="IK3810" s="0"/>
      <c r="IL3810" s="0"/>
      <c r="IM3810" s="0"/>
      <c r="IN3810" s="0"/>
      <c r="IO3810" s="0"/>
      <c r="IP3810" s="0"/>
      <c r="IQ3810" s="0"/>
      <c r="IR3810" s="0"/>
      <c r="IS3810" s="0"/>
      <c r="IT3810" s="0"/>
      <c r="IU3810" s="0"/>
      <c r="IV3810" s="0"/>
      <c r="IW3810" s="0"/>
      <c r="IX3810" s="0"/>
      <c r="IY3810" s="0"/>
      <c r="IZ3810" s="0"/>
      <c r="AMH3810" s="13"/>
    </row>
    <row r="3811" customFormat="false" ht="13.8" hidden="false" customHeight="false" outlineLevel="0" collapsed="false">
      <c r="A3811" s="16" t="n">
        <v>40806103</v>
      </c>
      <c r="B3811" s="17" t="s">
        <v>3840</v>
      </c>
      <c r="C3811" s="18"/>
      <c r="D3811" s="18"/>
      <c r="E3811" s="16" t="s">
        <v>20</v>
      </c>
      <c r="F3811" s="19" t="n">
        <f aca="false">IF(C3811="",VLOOKUP(E3811,'PORTE E UCO'!$A$5:$D$46,4,0),VLOOKUP(E3811,'PORTE E UCO'!$A$5:$D$46,4,0)*C3811)</f>
        <v>70.656386</v>
      </c>
      <c r="G3811" s="20" t="n">
        <v>2.31</v>
      </c>
      <c r="H3811" s="21" t="n">
        <f aca="false">G3811*$R$2</f>
        <v>45.44608992</v>
      </c>
      <c r="I3811" s="16" t="n">
        <v>0</v>
      </c>
      <c r="J3811" s="22" t="str">
        <f aca="false">IF(I3811&gt;=1,F3811*$J$2,"")</f>
        <v/>
      </c>
      <c r="K3811" s="22" t="str">
        <f aca="false">IF(I3811&gt;=2,F3811*$K$2,"")</f>
        <v/>
      </c>
      <c r="L3811" s="22" t="str">
        <f aca="false">IF(I3811&gt;=3,F3811*$L$2,"")</f>
        <v/>
      </c>
      <c r="M3811" s="22" t="str">
        <f aca="false">IF(I3811&gt;=4,F3811*$M$2,"")</f>
        <v/>
      </c>
      <c r="N3811" s="16" t="n">
        <v>0</v>
      </c>
      <c r="O3811" s="16" t="n">
        <v>4</v>
      </c>
      <c r="P3811" s="23" t="n">
        <v>0.288</v>
      </c>
      <c r="Q3811" s="64" t="n">
        <f aca="false">P3811*($Q$2)</f>
        <v>7.78176</v>
      </c>
      <c r="R3811" s="38"/>
      <c r="S3811" s="25" t="n">
        <f aca="false">SUM(F3811,H3811,J3811,K3811,L3811,M3811)</f>
        <v>116.10247592</v>
      </c>
      <c r="T3811" s="25" t="n">
        <f aca="false">SUM(F3811,H3811,J3811,K3811,L3811,M3811,Q3811)</f>
        <v>123.88423592</v>
      </c>
      <c r="U3811" s="0"/>
      <c r="V3811" s="0"/>
      <c r="W3811" s="0"/>
      <c r="X3811" s="0"/>
      <c r="Y3811" s="0"/>
      <c r="Z3811" s="0"/>
      <c r="AA3811" s="0"/>
      <c r="AB3811" s="0"/>
      <c r="AC3811" s="0"/>
      <c r="AD3811" s="0"/>
      <c r="AE3811" s="0"/>
      <c r="AF3811" s="0"/>
      <c r="AG3811" s="0"/>
      <c r="AH3811" s="0"/>
      <c r="AI3811" s="0"/>
      <c r="AJ3811" s="0"/>
      <c r="AK3811" s="0"/>
      <c r="AL3811" s="0"/>
      <c r="AM3811" s="0"/>
      <c r="AN3811" s="0"/>
      <c r="AO3811" s="0"/>
      <c r="AP3811" s="0"/>
      <c r="AQ3811" s="0"/>
      <c r="AR3811" s="0"/>
      <c r="AS3811" s="0"/>
      <c r="AT3811" s="0"/>
      <c r="AU3811" s="0"/>
      <c r="AV3811" s="0"/>
      <c r="AW3811" s="0"/>
      <c r="AX3811" s="0"/>
      <c r="AY3811" s="0"/>
      <c r="AZ3811" s="0"/>
      <c r="BA3811" s="0"/>
      <c r="BB3811" s="0"/>
      <c r="BC3811" s="0"/>
      <c r="BD3811" s="0"/>
      <c r="BE3811" s="0"/>
      <c r="BF3811" s="0"/>
      <c r="BG3811" s="0"/>
      <c r="BH3811" s="0"/>
      <c r="BI3811" s="0"/>
      <c r="BJ3811" s="0"/>
      <c r="BK3811" s="0"/>
      <c r="BL3811" s="0"/>
      <c r="BM3811" s="0"/>
      <c r="BN3811" s="0"/>
      <c r="BO3811" s="0"/>
      <c r="BP3811" s="0"/>
      <c r="BQ3811" s="0"/>
      <c r="BR3811" s="0"/>
      <c r="BS3811" s="0"/>
      <c r="BT3811" s="0"/>
      <c r="BU3811" s="0"/>
      <c r="BV3811" s="0"/>
      <c r="BW3811" s="0"/>
      <c r="BX3811" s="0"/>
      <c r="BY3811" s="0"/>
      <c r="BZ3811" s="0"/>
      <c r="CA3811" s="0"/>
      <c r="CB3811" s="0"/>
      <c r="CC3811" s="0"/>
      <c r="CD3811" s="0"/>
      <c r="CE3811" s="0"/>
      <c r="CF3811" s="0"/>
      <c r="CG3811" s="0"/>
      <c r="CH3811" s="0"/>
      <c r="CI3811" s="0"/>
      <c r="CJ3811" s="0"/>
      <c r="CK3811" s="0"/>
      <c r="CL3811" s="0"/>
      <c r="CM3811" s="0"/>
      <c r="CN3811" s="0"/>
      <c r="CO3811" s="0"/>
      <c r="CP3811" s="0"/>
      <c r="CQ3811" s="0"/>
      <c r="CR3811" s="0"/>
      <c r="CS3811" s="0"/>
      <c r="CT3811" s="0"/>
      <c r="CU3811" s="0"/>
      <c r="CV3811" s="0"/>
      <c r="CW3811" s="0"/>
      <c r="CX3811" s="0"/>
      <c r="CY3811" s="0"/>
      <c r="CZ3811" s="0"/>
      <c r="DA3811" s="0"/>
      <c r="DB3811" s="0"/>
      <c r="DC3811" s="0"/>
      <c r="DD3811" s="0"/>
      <c r="DE3811" s="0"/>
      <c r="DF3811" s="0"/>
      <c r="DG3811" s="0"/>
      <c r="DH3811" s="0"/>
      <c r="DI3811" s="0"/>
      <c r="DJ3811" s="0"/>
      <c r="DK3811" s="0"/>
      <c r="DL3811" s="0"/>
      <c r="DM3811" s="0"/>
      <c r="DN3811" s="0"/>
      <c r="DO3811" s="0"/>
      <c r="DP3811" s="0"/>
      <c r="DQ3811" s="0"/>
      <c r="DR3811" s="0"/>
      <c r="DS3811" s="0"/>
      <c r="DT3811" s="0"/>
      <c r="DU3811" s="0"/>
      <c r="DV3811" s="0"/>
      <c r="DW3811" s="0"/>
      <c r="DX3811" s="0"/>
      <c r="DY3811" s="0"/>
      <c r="DZ3811" s="0"/>
      <c r="EA3811" s="0"/>
      <c r="EB3811" s="0"/>
      <c r="EC3811" s="0"/>
      <c r="ED3811" s="0"/>
      <c r="EE3811" s="0"/>
      <c r="EF3811" s="0"/>
      <c r="EG3811" s="0"/>
      <c r="EH3811" s="0"/>
      <c r="EI3811" s="0"/>
      <c r="EJ3811" s="0"/>
      <c r="EK3811" s="0"/>
      <c r="EL3811" s="0"/>
      <c r="EM3811" s="0"/>
      <c r="EN3811" s="0"/>
      <c r="EO3811" s="0"/>
      <c r="EP3811" s="0"/>
      <c r="EQ3811" s="0"/>
      <c r="ER3811" s="0"/>
      <c r="ES3811" s="0"/>
      <c r="ET3811" s="0"/>
      <c r="EU3811" s="0"/>
      <c r="EV3811" s="0"/>
      <c r="EW3811" s="0"/>
      <c r="EX3811" s="0"/>
      <c r="EY3811" s="0"/>
      <c r="EZ3811" s="0"/>
      <c r="FA3811" s="0"/>
      <c r="FB3811" s="0"/>
      <c r="FC3811" s="0"/>
      <c r="FD3811" s="0"/>
      <c r="FE3811" s="0"/>
      <c r="FF3811" s="0"/>
      <c r="FG3811" s="0"/>
      <c r="FH3811" s="0"/>
      <c r="FI3811" s="0"/>
      <c r="FJ3811" s="0"/>
      <c r="FK3811" s="0"/>
      <c r="FL3811" s="0"/>
      <c r="FM3811" s="0"/>
      <c r="FN3811" s="0"/>
      <c r="FO3811" s="0"/>
      <c r="FP3811" s="0"/>
      <c r="FQ3811" s="0"/>
      <c r="FR3811" s="0"/>
      <c r="FS3811" s="0"/>
      <c r="FT3811" s="0"/>
      <c r="FU3811" s="0"/>
      <c r="FV3811" s="0"/>
      <c r="FW3811" s="0"/>
      <c r="FX3811" s="0"/>
      <c r="FY3811" s="0"/>
      <c r="FZ3811" s="0"/>
      <c r="GA3811" s="0"/>
      <c r="GB3811" s="0"/>
      <c r="GC3811" s="0"/>
      <c r="GD3811" s="0"/>
      <c r="GE3811" s="0"/>
      <c r="GF3811" s="0"/>
      <c r="GG3811" s="0"/>
      <c r="GH3811" s="0"/>
      <c r="GI3811" s="0"/>
      <c r="GJ3811" s="0"/>
      <c r="GK3811" s="0"/>
      <c r="GL3811" s="0"/>
      <c r="GM3811" s="0"/>
      <c r="GN3811" s="0"/>
      <c r="GO3811" s="0"/>
      <c r="GP3811" s="0"/>
      <c r="GQ3811" s="0"/>
      <c r="GR3811" s="0"/>
      <c r="GS3811" s="0"/>
      <c r="GT3811" s="0"/>
      <c r="GU3811" s="0"/>
      <c r="GV3811" s="0"/>
      <c r="GW3811" s="0"/>
      <c r="GX3811" s="0"/>
      <c r="GY3811" s="0"/>
      <c r="GZ3811" s="0"/>
      <c r="HA3811" s="0"/>
      <c r="HB3811" s="0"/>
      <c r="HC3811" s="0"/>
      <c r="HD3811" s="0"/>
      <c r="HE3811" s="0"/>
      <c r="HF3811" s="0"/>
      <c r="HG3811" s="0"/>
      <c r="HH3811" s="0"/>
      <c r="HI3811" s="0"/>
      <c r="HJ3811" s="0"/>
      <c r="HK3811" s="0"/>
      <c r="HL3811" s="0"/>
      <c r="HM3811" s="0"/>
      <c r="HN3811" s="0"/>
      <c r="HO3811" s="0"/>
      <c r="HP3811" s="0"/>
      <c r="HQ3811" s="0"/>
      <c r="HR3811" s="0"/>
      <c r="HS3811" s="0"/>
      <c r="HT3811" s="0"/>
      <c r="HU3811" s="0"/>
      <c r="HV3811" s="0"/>
      <c r="HW3811" s="0"/>
      <c r="HX3811" s="0"/>
      <c r="HY3811" s="0"/>
      <c r="HZ3811" s="0"/>
      <c r="IA3811" s="0"/>
      <c r="IB3811" s="0"/>
      <c r="IC3811" s="0"/>
      <c r="ID3811" s="0"/>
      <c r="IE3811" s="0"/>
      <c r="IF3811" s="0"/>
      <c r="IG3811" s="0"/>
      <c r="IH3811" s="0"/>
      <c r="II3811" s="0"/>
      <c r="IJ3811" s="0"/>
      <c r="IK3811" s="0"/>
      <c r="IL3811" s="0"/>
      <c r="IM3811" s="0"/>
      <c r="IN3811" s="0"/>
      <c r="IO3811" s="0"/>
      <c r="IP3811" s="0"/>
      <c r="IQ3811" s="0"/>
      <c r="IR3811" s="0"/>
      <c r="IS3811" s="0"/>
      <c r="IT3811" s="0"/>
      <c r="IU3811" s="0"/>
      <c r="IV3811" s="0"/>
      <c r="IW3811" s="0"/>
      <c r="IX3811" s="0"/>
      <c r="IY3811" s="0"/>
      <c r="IZ3811" s="0"/>
      <c r="AMH3811" s="13"/>
    </row>
    <row r="3812" customFormat="false" ht="13.8" hidden="false" customHeight="false" outlineLevel="0" collapsed="false">
      <c r="A3812" s="27" t="n">
        <v>40806111</v>
      </c>
      <c r="B3812" s="28" t="s">
        <v>3841</v>
      </c>
      <c r="C3812" s="29"/>
      <c r="D3812" s="29"/>
      <c r="E3812" s="27" t="s">
        <v>20</v>
      </c>
      <c r="F3812" s="19" t="n">
        <f aca="false">IF(C3812="",VLOOKUP(E3812,'PORTE E UCO'!$A$5:$D$46,4,0),VLOOKUP(E3812,'PORTE E UCO'!$A$5:$D$46,4,0)*C3812)</f>
        <v>70.656386</v>
      </c>
      <c r="G3812" s="30" t="n">
        <v>2.31</v>
      </c>
      <c r="H3812" s="21" t="n">
        <f aca="false">G3812*$R$2</f>
        <v>45.44608992</v>
      </c>
      <c r="I3812" s="27" t="n">
        <v>0</v>
      </c>
      <c r="J3812" s="22" t="str">
        <f aca="false">IF(I3812&gt;=1,F3812*$J$2,"")</f>
        <v/>
      </c>
      <c r="K3812" s="22" t="str">
        <f aca="false">IF(I3812&gt;=2,F3812*$K$2,"")</f>
        <v/>
      </c>
      <c r="L3812" s="22" t="str">
        <f aca="false">IF(I3812&gt;=3,F3812*$L$2,"")</f>
        <v/>
      </c>
      <c r="M3812" s="22" t="str">
        <f aca="false">IF(I3812&gt;=4,F3812*$M$2,"")</f>
        <v/>
      </c>
      <c r="N3812" s="27" t="n">
        <v>0</v>
      </c>
      <c r="O3812" s="27" t="n">
        <v>4</v>
      </c>
      <c r="P3812" s="31" t="n">
        <v>0.288</v>
      </c>
      <c r="Q3812" s="64" t="n">
        <f aca="false">P3812*($Q$2)</f>
        <v>7.78176</v>
      </c>
      <c r="R3812" s="38"/>
      <c r="S3812" s="25" t="n">
        <f aca="false">SUM(F3812,H3812,J3812,K3812,L3812,M3812)</f>
        <v>116.10247592</v>
      </c>
      <c r="T3812" s="25" t="n">
        <f aca="false">SUM(F3812,H3812,J3812,K3812,L3812,M3812,Q3812)</f>
        <v>123.88423592</v>
      </c>
      <c r="U3812" s="0"/>
      <c r="V3812" s="0"/>
      <c r="W3812" s="0"/>
      <c r="X3812" s="0"/>
      <c r="Y3812" s="0"/>
      <c r="Z3812" s="0"/>
      <c r="AA3812" s="0"/>
      <c r="AB3812" s="0"/>
      <c r="AC3812" s="0"/>
      <c r="AD3812" s="0"/>
      <c r="AE3812" s="0"/>
      <c r="AF3812" s="0"/>
      <c r="AG3812" s="0"/>
      <c r="AH3812" s="0"/>
      <c r="AI3812" s="0"/>
      <c r="AJ3812" s="0"/>
      <c r="AK3812" s="0"/>
      <c r="AL3812" s="0"/>
      <c r="AM3812" s="0"/>
      <c r="AN3812" s="0"/>
      <c r="AO3812" s="0"/>
      <c r="AP3812" s="0"/>
      <c r="AQ3812" s="0"/>
      <c r="AR3812" s="0"/>
      <c r="AS3812" s="0"/>
      <c r="AT3812" s="0"/>
      <c r="AU3812" s="0"/>
      <c r="AV3812" s="0"/>
      <c r="AW3812" s="0"/>
      <c r="AX3812" s="0"/>
      <c r="AY3812" s="0"/>
      <c r="AZ3812" s="0"/>
      <c r="BA3812" s="0"/>
      <c r="BB3812" s="0"/>
      <c r="BC3812" s="0"/>
      <c r="BD3812" s="0"/>
      <c r="BE3812" s="0"/>
      <c r="BF3812" s="0"/>
      <c r="BG3812" s="0"/>
      <c r="BH3812" s="0"/>
      <c r="BI3812" s="0"/>
      <c r="BJ3812" s="0"/>
      <c r="BK3812" s="0"/>
      <c r="BL3812" s="0"/>
      <c r="BM3812" s="0"/>
      <c r="BN3812" s="0"/>
      <c r="BO3812" s="0"/>
      <c r="BP3812" s="0"/>
      <c r="BQ3812" s="0"/>
      <c r="BR3812" s="0"/>
      <c r="BS3812" s="0"/>
      <c r="BT3812" s="0"/>
      <c r="BU3812" s="0"/>
      <c r="BV3812" s="0"/>
      <c r="BW3812" s="0"/>
      <c r="BX3812" s="0"/>
      <c r="BY3812" s="0"/>
      <c r="BZ3812" s="0"/>
      <c r="CA3812" s="0"/>
      <c r="CB3812" s="0"/>
      <c r="CC3812" s="0"/>
      <c r="CD3812" s="0"/>
      <c r="CE3812" s="0"/>
      <c r="CF3812" s="0"/>
      <c r="CG3812" s="0"/>
      <c r="CH3812" s="0"/>
      <c r="CI3812" s="0"/>
      <c r="CJ3812" s="0"/>
      <c r="CK3812" s="0"/>
      <c r="CL3812" s="0"/>
      <c r="CM3812" s="0"/>
      <c r="CN3812" s="0"/>
      <c r="CO3812" s="0"/>
      <c r="CP3812" s="0"/>
      <c r="CQ3812" s="0"/>
      <c r="CR3812" s="0"/>
      <c r="CS3812" s="0"/>
      <c r="CT3812" s="0"/>
      <c r="CU3812" s="0"/>
      <c r="CV3812" s="0"/>
      <c r="CW3812" s="0"/>
      <c r="CX3812" s="0"/>
      <c r="CY3812" s="0"/>
      <c r="CZ3812" s="0"/>
      <c r="DA3812" s="0"/>
      <c r="DB3812" s="0"/>
      <c r="DC3812" s="0"/>
      <c r="DD3812" s="0"/>
      <c r="DE3812" s="0"/>
      <c r="DF3812" s="0"/>
      <c r="DG3812" s="0"/>
      <c r="DH3812" s="0"/>
      <c r="DI3812" s="0"/>
      <c r="DJ3812" s="0"/>
      <c r="DK3812" s="0"/>
      <c r="DL3812" s="0"/>
      <c r="DM3812" s="0"/>
      <c r="DN3812" s="0"/>
      <c r="DO3812" s="0"/>
      <c r="DP3812" s="0"/>
      <c r="DQ3812" s="0"/>
      <c r="DR3812" s="0"/>
      <c r="DS3812" s="0"/>
      <c r="DT3812" s="0"/>
      <c r="DU3812" s="0"/>
      <c r="DV3812" s="0"/>
      <c r="DW3812" s="0"/>
      <c r="DX3812" s="0"/>
      <c r="DY3812" s="0"/>
      <c r="DZ3812" s="0"/>
      <c r="EA3812" s="0"/>
      <c r="EB3812" s="0"/>
      <c r="EC3812" s="0"/>
      <c r="ED3812" s="0"/>
      <c r="EE3812" s="0"/>
      <c r="EF3812" s="0"/>
      <c r="EG3812" s="0"/>
      <c r="EH3812" s="0"/>
      <c r="EI3812" s="0"/>
      <c r="EJ3812" s="0"/>
      <c r="EK3812" s="0"/>
      <c r="EL3812" s="0"/>
      <c r="EM3812" s="0"/>
      <c r="EN3812" s="0"/>
      <c r="EO3812" s="0"/>
      <c r="EP3812" s="0"/>
      <c r="EQ3812" s="0"/>
      <c r="ER3812" s="0"/>
      <c r="ES3812" s="0"/>
      <c r="ET3812" s="0"/>
      <c r="EU3812" s="0"/>
      <c r="EV3812" s="0"/>
      <c r="EW3812" s="0"/>
      <c r="EX3812" s="0"/>
      <c r="EY3812" s="0"/>
      <c r="EZ3812" s="0"/>
      <c r="FA3812" s="0"/>
      <c r="FB3812" s="0"/>
      <c r="FC3812" s="0"/>
      <c r="FD3812" s="0"/>
      <c r="FE3812" s="0"/>
      <c r="FF3812" s="0"/>
      <c r="FG3812" s="0"/>
      <c r="FH3812" s="0"/>
      <c r="FI3812" s="0"/>
      <c r="FJ3812" s="0"/>
      <c r="FK3812" s="0"/>
      <c r="FL3812" s="0"/>
      <c r="FM3812" s="0"/>
      <c r="FN3812" s="0"/>
      <c r="FO3812" s="0"/>
      <c r="FP3812" s="0"/>
      <c r="FQ3812" s="0"/>
      <c r="FR3812" s="0"/>
      <c r="FS3812" s="0"/>
      <c r="FT3812" s="0"/>
      <c r="FU3812" s="0"/>
      <c r="FV3812" s="0"/>
      <c r="FW3812" s="0"/>
      <c r="FX3812" s="0"/>
      <c r="FY3812" s="0"/>
      <c r="FZ3812" s="0"/>
      <c r="GA3812" s="0"/>
      <c r="GB3812" s="0"/>
      <c r="GC3812" s="0"/>
      <c r="GD3812" s="0"/>
      <c r="GE3812" s="0"/>
      <c r="GF3812" s="0"/>
      <c r="GG3812" s="0"/>
      <c r="GH3812" s="0"/>
      <c r="GI3812" s="0"/>
      <c r="GJ3812" s="0"/>
      <c r="GK3812" s="0"/>
      <c r="GL3812" s="0"/>
      <c r="GM3812" s="0"/>
      <c r="GN3812" s="0"/>
      <c r="GO3812" s="0"/>
      <c r="GP3812" s="0"/>
      <c r="GQ3812" s="0"/>
      <c r="GR3812" s="0"/>
      <c r="GS3812" s="0"/>
      <c r="GT3812" s="0"/>
      <c r="GU3812" s="0"/>
      <c r="GV3812" s="0"/>
      <c r="GW3812" s="0"/>
      <c r="GX3812" s="0"/>
      <c r="GY3812" s="0"/>
      <c r="GZ3812" s="0"/>
      <c r="HA3812" s="0"/>
      <c r="HB3812" s="0"/>
      <c r="HC3812" s="0"/>
      <c r="HD3812" s="0"/>
      <c r="HE3812" s="0"/>
      <c r="HF3812" s="0"/>
      <c r="HG3812" s="0"/>
      <c r="HH3812" s="0"/>
      <c r="HI3812" s="0"/>
      <c r="HJ3812" s="0"/>
      <c r="HK3812" s="0"/>
      <c r="HL3812" s="0"/>
      <c r="HM3812" s="0"/>
      <c r="HN3812" s="0"/>
      <c r="HO3812" s="0"/>
      <c r="HP3812" s="0"/>
      <c r="HQ3812" s="0"/>
      <c r="HR3812" s="0"/>
      <c r="HS3812" s="0"/>
      <c r="HT3812" s="0"/>
      <c r="HU3812" s="0"/>
      <c r="HV3812" s="0"/>
      <c r="HW3812" s="0"/>
      <c r="HX3812" s="0"/>
      <c r="HY3812" s="0"/>
      <c r="HZ3812" s="0"/>
      <c r="IA3812" s="0"/>
      <c r="IB3812" s="0"/>
      <c r="IC3812" s="0"/>
      <c r="ID3812" s="0"/>
      <c r="IE3812" s="0"/>
      <c r="IF3812" s="0"/>
      <c r="IG3812" s="0"/>
      <c r="IH3812" s="0"/>
      <c r="II3812" s="0"/>
      <c r="IJ3812" s="0"/>
      <c r="IK3812" s="0"/>
      <c r="IL3812" s="0"/>
      <c r="IM3812" s="0"/>
      <c r="IN3812" s="0"/>
      <c r="IO3812" s="0"/>
      <c r="IP3812" s="0"/>
      <c r="IQ3812" s="0"/>
      <c r="IR3812" s="0"/>
      <c r="IS3812" s="0"/>
      <c r="IT3812" s="0"/>
      <c r="IU3812" s="0"/>
      <c r="IV3812" s="0"/>
      <c r="IW3812" s="0"/>
      <c r="IX3812" s="0"/>
      <c r="IY3812" s="0"/>
      <c r="IZ3812" s="0"/>
      <c r="AMH3812" s="13"/>
    </row>
    <row r="3813" customFormat="false" ht="13.8" hidden="false" customHeight="false" outlineLevel="0" collapsed="false">
      <c r="A3813" s="16" t="n">
        <v>40806090</v>
      </c>
      <c r="B3813" s="17" t="s">
        <v>3842</v>
      </c>
      <c r="C3813" s="18"/>
      <c r="D3813" s="18"/>
      <c r="E3813" s="16" t="s">
        <v>17</v>
      </c>
      <c r="F3813" s="19" t="n">
        <f aca="false">IF(C3813="",VLOOKUP(E3813,'PORTE E UCO'!$A$5:$D$46,4,0),VLOOKUP(E3813,'PORTE E UCO'!$A$5:$D$46,4,0)*C3813)</f>
        <v>150.60084</v>
      </c>
      <c r="G3813" s="20" t="n">
        <v>3.99</v>
      </c>
      <c r="H3813" s="21" t="n">
        <f aca="false">G3813*$R$2</f>
        <v>78.49779168</v>
      </c>
      <c r="I3813" s="16" t="n">
        <v>0</v>
      </c>
      <c r="J3813" s="22" t="str">
        <f aca="false">IF(I3813&gt;=1,F3813*$J$2,"")</f>
        <v/>
      </c>
      <c r="K3813" s="22" t="str">
        <f aca="false">IF(I3813&gt;=2,F3813*$K$2,"")</f>
        <v/>
      </c>
      <c r="L3813" s="22" t="str">
        <f aca="false">IF(I3813&gt;=3,F3813*$L$2,"")</f>
        <v/>
      </c>
      <c r="M3813" s="22" t="str">
        <f aca="false">IF(I3813&gt;=4,F3813*$M$2,"")</f>
        <v/>
      </c>
      <c r="N3813" s="16" t="n">
        <v>0</v>
      </c>
      <c r="O3813" s="16" t="n">
        <v>6</v>
      </c>
      <c r="P3813" s="23" t="n">
        <v>0.432</v>
      </c>
      <c r="Q3813" s="64" t="n">
        <f aca="false">P3813*($Q$2)</f>
        <v>11.67264</v>
      </c>
      <c r="R3813" s="38"/>
      <c r="S3813" s="25" t="n">
        <f aca="false">SUM(F3813,H3813,J3813,K3813,L3813,M3813)</f>
        <v>229.09863168</v>
      </c>
      <c r="T3813" s="25" t="n">
        <f aca="false">SUM(F3813,H3813,J3813,K3813,L3813,M3813,Q3813)</f>
        <v>240.77127168</v>
      </c>
      <c r="U3813" s="0"/>
      <c r="V3813" s="0"/>
      <c r="W3813" s="0"/>
      <c r="X3813" s="0"/>
      <c r="Y3813" s="0"/>
      <c r="Z3813" s="0"/>
      <c r="AA3813" s="0"/>
      <c r="AB3813" s="0"/>
      <c r="AC3813" s="0"/>
      <c r="AD3813" s="0"/>
      <c r="AE3813" s="0"/>
      <c r="AF3813" s="0"/>
      <c r="AG3813" s="0"/>
      <c r="AH3813" s="0"/>
      <c r="AI3813" s="0"/>
      <c r="AJ3813" s="0"/>
      <c r="AK3813" s="0"/>
      <c r="AL3813" s="0"/>
      <c r="AM3813" s="0"/>
      <c r="AN3813" s="0"/>
      <c r="AO3813" s="0"/>
      <c r="AP3813" s="0"/>
      <c r="AQ3813" s="0"/>
      <c r="AR3813" s="0"/>
      <c r="AS3813" s="0"/>
      <c r="AT3813" s="0"/>
      <c r="AU3813" s="0"/>
      <c r="AV3813" s="0"/>
      <c r="AW3813" s="0"/>
      <c r="AX3813" s="0"/>
      <c r="AY3813" s="0"/>
      <c r="AZ3813" s="0"/>
      <c r="BA3813" s="0"/>
      <c r="BB3813" s="0"/>
      <c r="BC3813" s="0"/>
      <c r="BD3813" s="0"/>
      <c r="BE3813" s="0"/>
      <c r="BF3813" s="0"/>
      <c r="BG3813" s="0"/>
      <c r="BH3813" s="0"/>
      <c r="BI3813" s="0"/>
      <c r="BJ3813" s="0"/>
      <c r="BK3813" s="0"/>
      <c r="BL3813" s="0"/>
      <c r="BM3813" s="0"/>
      <c r="BN3813" s="0"/>
      <c r="BO3813" s="0"/>
      <c r="BP3813" s="0"/>
      <c r="BQ3813" s="0"/>
      <c r="BR3813" s="0"/>
      <c r="BS3813" s="0"/>
      <c r="BT3813" s="0"/>
      <c r="BU3813" s="0"/>
      <c r="BV3813" s="0"/>
      <c r="BW3813" s="0"/>
      <c r="BX3813" s="0"/>
      <c r="BY3813" s="0"/>
      <c r="BZ3813" s="0"/>
      <c r="CA3813" s="0"/>
      <c r="CB3813" s="0"/>
      <c r="CC3813" s="0"/>
      <c r="CD3813" s="0"/>
      <c r="CE3813" s="0"/>
      <c r="CF3813" s="0"/>
      <c r="CG3813" s="0"/>
      <c r="CH3813" s="0"/>
      <c r="CI3813" s="0"/>
      <c r="CJ3813" s="0"/>
      <c r="CK3813" s="0"/>
      <c r="CL3813" s="0"/>
      <c r="CM3813" s="0"/>
      <c r="CN3813" s="0"/>
      <c r="CO3813" s="0"/>
      <c r="CP3813" s="0"/>
      <c r="CQ3813" s="0"/>
      <c r="CR3813" s="0"/>
      <c r="CS3813" s="0"/>
      <c r="CT3813" s="0"/>
      <c r="CU3813" s="0"/>
      <c r="CV3813" s="0"/>
      <c r="CW3813" s="0"/>
      <c r="CX3813" s="0"/>
      <c r="CY3813" s="0"/>
      <c r="CZ3813" s="0"/>
      <c r="DA3813" s="0"/>
      <c r="DB3813" s="0"/>
      <c r="DC3813" s="0"/>
      <c r="DD3813" s="0"/>
      <c r="DE3813" s="0"/>
      <c r="DF3813" s="0"/>
      <c r="DG3813" s="0"/>
      <c r="DH3813" s="0"/>
      <c r="DI3813" s="0"/>
      <c r="DJ3813" s="0"/>
      <c r="DK3813" s="0"/>
      <c r="DL3813" s="0"/>
      <c r="DM3813" s="0"/>
      <c r="DN3813" s="0"/>
      <c r="DO3813" s="0"/>
      <c r="DP3813" s="0"/>
      <c r="DQ3813" s="0"/>
      <c r="DR3813" s="0"/>
      <c r="DS3813" s="0"/>
      <c r="DT3813" s="0"/>
      <c r="DU3813" s="0"/>
      <c r="DV3813" s="0"/>
      <c r="DW3813" s="0"/>
      <c r="DX3813" s="0"/>
      <c r="DY3813" s="0"/>
      <c r="DZ3813" s="0"/>
      <c r="EA3813" s="0"/>
      <c r="EB3813" s="0"/>
      <c r="EC3813" s="0"/>
      <c r="ED3813" s="0"/>
      <c r="EE3813" s="0"/>
      <c r="EF3813" s="0"/>
      <c r="EG3813" s="0"/>
      <c r="EH3813" s="0"/>
      <c r="EI3813" s="0"/>
      <c r="EJ3813" s="0"/>
      <c r="EK3813" s="0"/>
      <c r="EL3813" s="0"/>
      <c r="EM3813" s="0"/>
      <c r="EN3813" s="0"/>
      <c r="EO3813" s="0"/>
      <c r="EP3813" s="0"/>
      <c r="EQ3813" s="0"/>
      <c r="ER3813" s="0"/>
      <c r="ES3813" s="0"/>
      <c r="ET3813" s="0"/>
      <c r="EU3813" s="0"/>
      <c r="EV3813" s="0"/>
      <c r="EW3813" s="0"/>
      <c r="EX3813" s="0"/>
      <c r="EY3813" s="0"/>
      <c r="EZ3813" s="0"/>
      <c r="FA3813" s="0"/>
      <c r="FB3813" s="0"/>
      <c r="FC3813" s="0"/>
      <c r="FD3813" s="0"/>
      <c r="FE3813" s="0"/>
      <c r="FF3813" s="0"/>
      <c r="FG3813" s="0"/>
      <c r="FH3813" s="0"/>
      <c r="FI3813" s="0"/>
      <c r="FJ3813" s="0"/>
      <c r="FK3813" s="0"/>
      <c r="FL3813" s="0"/>
      <c r="FM3813" s="0"/>
      <c r="FN3813" s="0"/>
      <c r="FO3813" s="0"/>
      <c r="FP3813" s="0"/>
      <c r="FQ3813" s="0"/>
      <c r="FR3813" s="0"/>
      <c r="FS3813" s="0"/>
      <c r="FT3813" s="0"/>
      <c r="FU3813" s="0"/>
      <c r="FV3813" s="0"/>
      <c r="FW3813" s="0"/>
      <c r="FX3813" s="0"/>
      <c r="FY3813" s="0"/>
      <c r="FZ3813" s="0"/>
      <c r="GA3813" s="0"/>
      <c r="GB3813" s="0"/>
      <c r="GC3813" s="0"/>
      <c r="GD3813" s="0"/>
      <c r="GE3813" s="0"/>
      <c r="GF3813" s="0"/>
      <c r="GG3813" s="0"/>
      <c r="GH3813" s="0"/>
      <c r="GI3813" s="0"/>
      <c r="GJ3813" s="0"/>
      <c r="GK3813" s="0"/>
      <c r="GL3813" s="0"/>
      <c r="GM3813" s="0"/>
      <c r="GN3813" s="0"/>
      <c r="GO3813" s="0"/>
      <c r="GP3813" s="0"/>
      <c r="GQ3813" s="0"/>
      <c r="GR3813" s="0"/>
      <c r="GS3813" s="0"/>
      <c r="GT3813" s="0"/>
      <c r="GU3813" s="0"/>
      <c r="GV3813" s="0"/>
      <c r="GW3813" s="0"/>
      <c r="GX3813" s="0"/>
      <c r="GY3813" s="0"/>
      <c r="GZ3813" s="0"/>
      <c r="HA3813" s="0"/>
      <c r="HB3813" s="0"/>
      <c r="HC3813" s="0"/>
      <c r="HD3813" s="0"/>
      <c r="HE3813" s="0"/>
      <c r="HF3813" s="0"/>
      <c r="HG3813" s="0"/>
      <c r="HH3813" s="0"/>
      <c r="HI3813" s="0"/>
      <c r="HJ3813" s="0"/>
      <c r="HK3813" s="0"/>
      <c r="HL3813" s="0"/>
      <c r="HM3813" s="0"/>
      <c r="HN3813" s="0"/>
      <c r="HO3813" s="0"/>
      <c r="HP3813" s="0"/>
      <c r="HQ3813" s="0"/>
      <c r="HR3813" s="0"/>
      <c r="HS3813" s="0"/>
      <c r="HT3813" s="0"/>
      <c r="HU3813" s="0"/>
      <c r="HV3813" s="0"/>
      <c r="HW3813" s="0"/>
      <c r="HX3813" s="0"/>
      <c r="HY3813" s="0"/>
      <c r="HZ3813" s="0"/>
      <c r="IA3813" s="0"/>
      <c r="IB3813" s="0"/>
      <c r="IC3813" s="0"/>
      <c r="ID3813" s="0"/>
      <c r="IE3813" s="0"/>
      <c r="IF3813" s="0"/>
      <c r="IG3813" s="0"/>
      <c r="IH3813" s="0"/>
      <c r="II3813" s="0"/>
      <c r="IJ3813" s="0"/>
      <c r="IK3813" s="0"/>
      <c r="IL3813" s="0"/>
      <c r="IM3813" s="0"/>
      <c r="IN3813" s="0"/>
      <c r="IO3813" s="0"/>
      <c r="IP3813" s="0"/>
      <c r="IQ3813" s="0"/>
      <c r="IR3813" s="0"/>
      <c r="IS3813" s="0"/>
      <c r="IT3813" s="0"/>
      <c r="IU3813" s="0"/>
      <c r="IV3813" s="0"/>
      <c r="IW3813" s="0"/>
      <c r="IX3813" s="0"/>
      <c r="IY3813" s="0"/>
      <c r="IZ3813" s="0"/>
      <c r="AMH3813" s="13"/>
    </row>
    <row r="3814" customFormat="false" ht="13.8" hidden="false" customHeight="false" outlineLevel="0" collapsed="false">
      <c r="A3814" s="27" t="n">
        <v>40806014</v>
      </c>
      <c r="B3814" s="28" t="s">
        <v>3843</v>
      </c>
      <c r="C3814" s="29"/>
      <c r="D3814" s="29"/>
      <c r="E3814" s="27" t="s">
        <v>64</v>
      </c>
      <c r="F3814" s="19" t="n">
        <f aca="false">IF(C3814="",VLOOKUP(E3814,'PORTE E UCO'!$A$5:$D$46,4,0),VLOOKUP(E3814,'PORTE E UCO'!$A$5:$D$46,4,0)*C3814)</f>
        <v>110.217052</v>
      </c>
      <c r="G3814" s="30" t="n">
        <v>2.4</v>
      </c>
      <c r="H3814" s="21" t="n">
        <f aca="false">G3814*$R$2</f>
        <v>47.2167168</v>
      </c>
      <c r="I3814" s="27" t="n">
        <v>0</v>
      </c>
      <c r="J3814" s="22" t="str">
        <f aca="false">IF(I3814&gt;=1,F3814*$J$2,"")</f>
        <v/>
      </c>
      <c r="K3814" s="22" t="str">
        <f aca="false">IF(I3814&gt;=2,F3814*$K$2,"")</f>
        <v/>
      </c>
      <c r="L3814" s="22" t="str">
        <f aca="false">IF(I3814&gt;=3,F3814*$L$2,"")</f>
        <v/>
      </c>
      <c r="M3814" s="22" t="str">
        <f aca="false">IF(I3814&gt;=4,F3814*$M$2,"")</f>
        <v/>
      </c>
      <c r="N3814" s="27" t="n">
        <v>0</v>
      </c>
      <c r="O3814" s="27" t="n">
        <v>8</v>
      </c>
      <c r="P3814" s="31" t="n">
        <v>0.2304</v>
      </c>
      <c r="Q3814" s="64" t="n">
        <f aca="false">P3814*($Q$2)</f>
        <v>6.225408</v>
      </c>
      <c r="R3814" s="38"/>
      <c r="S3814" s="25" t="n">
        <f aca="false">SUM(F3814,H3814,J3814,K3814,L3814,M3814)</f>
        <v>157.4337688</v>
      </c>
      <c r="T3814" s="25" t="n">
        <f aca="false">SUM(F3814,H3814,J3814,K3814,L3814,M3814,Q3814)</f>
        <v>163.6591768</v>
      </c>
      <c r="U3814" s="0"/>
      <c r="V3814" s="0"/>
      <c r="W3814" s="0"/>
      <c r="X3814" s="0"/>
      <c r="Y3814" s="0"/>
      <c r="Z3814" s="0"/>
      <c r="AA3814" s="0"/>
      <c r="AB3814" s="0"/>
      <c r="AC3814" s="0"/>
      <c r="AD3814" s="0"/>
      <c r="AE3814" s="0"/>
      <c r="AF3814" s="0"/>
      <c r="AG3814" s="0"/>
      <c r="AH3814" s="0"/>
      <c r="AI3814" s="0"/>
      <c r="AJ3814" s="0"/>
      <c r="AK3814" s="0"/>
      <c r="AL3814" s="0"/>
      <c r="AM3814" s="0"/>
      <c r="AN3814" s="0"/>
      <c r="AO3814" s="0"/>
      <c r="AP3814" s="0"/>
      <c r="AQ3814" s="0"/>
      <c r="AR3814" s="0"/>
      <c r="AS3814" s="0"/>
      <c r="AT3814" s="0"/>
      <c r="AU3814" s="0"/>
      <c r="AV3814" s="0"/>
      <c r="AW3814" s="0"/>
      <c r="AX3814" s="0"/>
      <c r="AY3814" s="0"/>
      <c r="AZ3814" s="0"/>
      <c r="BA3814" s="0"/>
      <c r="BB3814" s="0"/>
      <c r="BC3814" s="0"/>
      <c r="BD3814" s="0"/>
      <c r="BE3814" s="0"/>
      <c r="BF3814" s="0"/>
      <c r="BG3814" s="0"/>
      <c r="BH3814" s="0"/>
      <c r="BI3814" s="0"/>
      <c r="BJ3814" s="0"/>
      <c r="BK3814" s="0"/>
      <c r="BL3814" s="0"/>
      <c r="BM3814" s="0"/>
      <c r="BN3814" s="0"/>
      <c r="BO3814" s="0"/>
      <c r="BP3814" s="0"/>
      <c r="BQ3814" s="0"/>
      <c r="BR3814" s="0"/>
      <c r="BS3814" s="0"/>
      <c r="BT3814" s="0"/>
      <c r="BU3814" s="0"/>
      <c r="BV3814" s="0"/>
      <c r="BW3814" s="0"/>
      <c r="BX3814" s="0"/>
      <c r="BY3814" s="0"/>
      <c r="BZ3814" s="0"/>
      <c r="CA3814" s="0"/>
      <c r="CB3814" s="0"/>
      <c r="CC3814" s="0"/>
      <c r="CD3814" s="0"/>
      <c r="CE3814" s="0"/>
      <c r="CF3814" s="0"/>
      <c r="CG3814" s="0"/>
      <c r="CH3814" s="0"/>
      <c r="CI3814" s="0"/>
      <c r="CJ3814" s="0"/>
      <c r="CK3814" s="0"/>
      <c r="CL3814" s="0"/>
      <c r="CM3814" s="0"/>
      <c r="CN3814" s="0"/>
      <c r="CO3814" s="0"/>
      <c r="CP3814" s="0"/>
      <c r="CQ3814" s="0"/>
      <c r="CR3814" s="0"/>
      <c r="CS3814" s="0"/>
      <c r="CT3814" s="0"/>
      <c r="CU3814" s="0"/>
      <c r="CV3814" s="0"/>
      <c r="CW3814" s="0"/>
      <c r="CX3814" s="0"/>
      <c r="CY3814" s="0"/>
      <c r="CZ3814" s="0"/>
      <c r="DA3814" s="0"/>
      <c r="DB3814" s="0"/>
      <c r="DC3814" s="0"/>
      <c r="DD3814" s="0"/>
      <c r="DE3814" s="0"/>
      <c r="DF3814" s="0"/>
      <c r="DG3814" s="0"/>
      <c r="DH3814" s="0"/>
      <c r="DI3814" s="0"/>
      <c r="DJ3814" s="0"/>
      <c r="DK3814" s="0"/>
      <c r="DL3814" s="0"/>
      <c r="DM3814" s="0"/>
      <c r="DN3814" s="0"/>
      <c r="DO3814" s="0"/>
      <c r="DP3814" s="0"/>
      <c r="DQ3814" s="0"/>
      <c r="DR3814" s="0"/>
      <c r="DS3814" s="0"/>
      <c r="DT3814" s="0"/>
      <c r="DU3814" s="0"/>
      <c r="DV3814" s="0"/>
      <c r="DW3814" s="0"/>
      <c r="DX3814" s="0"/>
      <c r="DY3814" s="0"/>
      <c r="DZ3814" s="0"/>
      <c r="EA3814" s="0"/>
      <c r="EB3814" s="0"/>
      <c r="EC3814" s="0"/>
      <c r="ED3814" s="0"/>
      <c r="EE3814" s="0"/>
      <c r="EF3814" s="0"/>
      <c r="EG3814" s="0"/>
      <c r="EH3814" s="0"/>
      <c r="EI3814" s="0"/>
      <c r="EJ3814" s="0"/>
      <c r="EK3814" s="0"/>
      <c r="EL3814" s="0"/>
      <c r="EM3814" s="0"/>
      <c r="EN3814" s="0"/>
      <c r="EO3814" s="0"/>
      <c r="EP3814" s="0"/>
      <c r="EQ3814" s="0"/>
      <c r="ER3814" s="0"/>
      <c r="ES3814" s="0"/>
      <c r="ET3814" s="0"/>
      <c r="EU3814" s="0"/>
      <c r="EV3814" s="0"/>
      <c r="EW3814" s="0"/>
      <c r="EX3814" s="0"/>
      <c r="EY3814" s="0"/>
      <c r="EZ3814" s="0"/>
      <c r="FA3814" s="0"/>
      <c r="FB3814" s="0"/>
      <c r="FC3814" s="0"/>
      <c r="FD3814" s="0"/>
      <c r="FE3814" s="0"/>
      <c r="FF3814" s="0"/>
      <c r="FG3814" s="0"/>
      <c r="FH3814" s="0"/>
      <c r="FI3814" s="0"/>
      <c r="FJ3814" s="0"/>
      <c r="FK3814" s="0"/>
      <c r="FL3814" s="0"/>
      <c r="FM3814" s="0"/>
      <c r="FN3814" s="0"/>
      <c r="FO3814" s="0"/>
      <c r="FP3814" s="0"/>
      <c r="FQ3814" s="0"/>
      <c r="FR3814" s="0"/>
      <c r="FS3814" s="0"/>
      <c r="FT3814" s="0"/>
      <c r="FU3814" s="0"/>
      <c r="FV3814" s="0"/>
      <c r="FW3814" s="0"/>
      <c r="FX3814" s="0"/>
      <c r="FY3814" s="0"/>
      <c r="FZ3814" s="0"/>
      <c r="GA3814" s="0"/>
      <c r="GB3814" s="0"/>
      <c r="GC3814" s="0"/>
      <c r="GD3814" s="0"/>
      <c r="GE3814" s="0"/>
      <c r="GF3814" s="0"/>
      <c r="GG3814" s="0"/>
      <c r="GH3814" s="0"/>
      <c r="GI3814" s="0"/>
      <c r="GJ3814" s="0"/>
      <c r="GK3814" s="0"/>
      <c r="GL3814" s="0"/>
      <c r="GM3814" s="0"/>
      <c r="GN3814" s="0"/>
      <c r="GO3814" s="0"/>
      <c r="GP3814" s="0"/>
      <c r="GQ3814" s="0"/>
      <c r="GR3814" s="0"/>
      <c r="GS3814" s="0"/>
      <c r="GT3814" s="0"/>
      <c r="GU3814" s="0"/>
      <c r="GV3814" s="0"/>
      <c r="GW3814" s="0"/>
      <c r="GX3814" s="0"/>
      <c r="GY3814" s="0"/>
      <c r="GZ3814" s="0"/>
      <c r="HA3814" s="0"/>
      <c r="HB3814" s="0"/>
      <c r="HC3814" s="0"/>
      <c r="HD3814" s="0"/>
      <c r="HE3814" s="0"/>
      <c r="HF3814" s="0"/>
      <c r="HG3814" s="0"/>
      <c r="HH3814" s="0"/>
      <c r="HI3814" s="0"/>
      <c r="HJ3814" s="0"/>
      <c r="HK3814" s="0"/>
      <c r="HL3814" s="0"/>
      <c r="HM3814" s="0"/>
      <c r="HN3814" s="0"/>
      <c r="HO3814" s="0"/>
      <c r="HP3814" s="0"/>
      <c r="HQ3814" s="0"/>
      <c r="HR3814" s="0"/>
      <c r="HS3814" s="0"/>
      <c r="HT3814" s="0"/>
      <c r="HU3814" s="0"/>
      <c r="HV3814" s="0"/>
      <c r="HW3814" s="0"/>
      <c r="HX3814" s="0"/>
      <c r="HY3814" s="0"/>
      <c r="HZ3814" s="0"/>
      <c r="IA3814" s="0"/>
      <c r="IB3814" s="0"/>
      <c r="IC3814" s="0"/>
      <c r="ID3814" s="0"/>
      <c r="IE3814" s="0"/>
      <c r="IF3814" s="0"/>
      <c r="IG3814" s="0"/>
      <c r="IH3814" s="0"/>
      <c r="II3814" s="0"/>
      <c r="IJ3814" s="0"/>
      <c r="IK3814" s="0"/>
      <c r="IL3814" s="0"/>
      <c r="IM3814" s="0"/>
      <c r="IN3814" s="0"/>
      <c r="IO3814" s="0"/>
      <c r="IP3814" s="0"/>
      <c r="IQ3814" s="0"/>
      <c r="IR3814" s="0"/>
      <c r="IS3814" s="0"/>
      <c r="IT3814" s="0"/>
      <c r="IU3814" s="0"/>
      <c r="IV3814" s="0"/>
      <c r="IW3814" s="0"/>
      <c r="IX3814" s="0"/>
      <c r="IY3814" s="0"/>
      <c r="IZ3814" s="0"/>
      <c r="AMH3814" s="13"/>
    </row>
    <row r="3815" customFormat="false" ht="13.8" hidden="false" customHeight="false" outlineLevel="0" collapsed="false">
      <c r="A3815" s="16" t="n">
        <v>40806030</v>
      </c>
      <c r="B3815" s="17" t="s">
        <v>3844</v>
      </c>
      <c r="C3815" s="18"/>
      <c r="D3815" s="18"/>
      <c r="E3815" s="16" t="s">
        <v>20</v>
      </c>
      <c r="F3815" s="19" t="n">
        <f aca="false">IF(C3815="",VLOOKUP(E3815,'PORTE E UCO'!$A$5:$D$46,4,0),VLOOKUP(E3815,'PORTE E UCO'!$A$5:$D$46,4,0)*C3815)</f>
        <v>70.656386</v>
      </c>
      <c r="G3815" s="20" t="n">
        <v>2.4</v>
      </c>
      <c r="H3815" s="21" t="n">
        <f aca="false">G3815*$R$2</f>
        <v>47.2167168</v>
      </c>
      <c r="I3815" s="16" t="n">
        <v>0</v>
      </c>
      <c r="J3815" s="22" t="str">
        <f aca="false">IF(I3815&gt;=1,F3815*$J$2,"")</f>
        <v/>
      </c>
      <c r="K3815" s="22" t="str">
        <f aca="false">IF(I3815&gt;=2,F3815*$K$2,"")</f>
        <v/>
      </c>
      <c r="L3815" s="22" t="str">
        <f aca="false">IF(I3815&gt;=3,F3815*$L$2,"")</f>
        <v/>
      </c>
      <c r="M3815" s="22" t="str">
        <f aca="false">IF(I3815&gt;=4,F3815*$M$2,"")</f>
        <v/>
      </c>
      <c r="N3815" s="16" t="n">
        <v>0</v>
      </c>
      <c r="O3815" s="16" t="n">
        <v>8</v>
      </c>
      <c r="P3815" s="23" t="n">
        <v>0.2304</v>
      </c>
      <c r="Q3815" s="64" t="n">
        <f aca="false">P3815*($Q$2)</f>
        <v>6.225408</v>
      </c>
      <c r="R3815" s="38"/>
      <c r="S3815" s="25" t="n">
        <f aca="false">SUM(F3815,H3815,J3815,K3815,L3815,M3815)</f>
        <v>117.8731028</v>
      </c>
      <c r="T3815" s="25" t="n">
        <f aca="false">SUM(F3815,H3815,J3815,K3815,L3815,M3815,Q3815)</f>
        <v>124.0985108</v>
      </c>
      <c r="U3815" s="0"/>
      <c r="V3815" s="0"/>
      <c r="W3815" s="0"/>
      <c r="X3815" s="0"/>
      <c r="Y3815" s="0"/>
      <c r="Z3815" s="0"/>
      <c r="AA3815" s="0"/>
      <c r="AB3815" s="0"/>
      <c r="AC3815" s="0"/>
      <c r="AD3815" s="0"/>
      <c r="AE3815" s="0"/>
      <c r="AF3815" s="0"/>
      <c r="AG3815" s="0"/>
      <c r="AH3815" s="0"/>
      <c r="AI3815" s="0"/>
      <c r="AJ3815" s="0"/>
      <c r="AK3815" s="0"/>
      <c r="AL3815" s="0"/>
      <c r="AM3815" s="0"/>
      <c r="AN3815" s="0"/>
      <c r="AO3815" s="0"/>
      <c r="AP3815" s="0"/>
      <c r="AQ3815" s="0"/>
      <c r="AR3815" s="0"/>
      <c r="AS3815" s="0"/>
      <c r="AT3815" s="0"/>
      <c r="AU3815" s="0"/>
      <c r="AV3815" s="0"/>
      <c r="AW3815" s="0"/>
      <c r="AX3815" s="0"/>
      <c r="AY3815" s="0"/>
      <c r="AZ3815" s="0"/>
      <c r="BA3815" s="0"/>
      <c r="BB3815" s="0"/>
      <c r="BC3815" s="0"/>
      <c r="BD3815" s="0"/>
      <c r="BE3815" s="0"/>
      <c r="BF3815" s="0"/>
      <c r="BG3815" s="0"/>
      <c r="BH3815" s="0"/>
      <c r="BI3815" s="0"/>
      <c r="BJ3815" s="0"/>
      <c r="BK3815" s="0"/>
      <c r="BL3815" s="0"/>
      <c r="BM3815" s="0"/>
      <c r="BN3815" s="0"/>
      <c r="BO3815" s="0"/>
      <c r="BP3815" s="0"/>
      <c r="BQ3815" s="0"/>
      <c r="BR3815" s="0"/>
      <c r="BS3815" s="0"/>
      <c r="BT3815" s="0"/>
      <c r="BU3815" s="0"/>
      <c r="BV3815" s="0"/>
      <c r="BW3815" s="0"/>
      <c r="BX3815" s="0"/>
      <c r="BY3815" s="0"/>
      <c r="BZ3815" s="0"/>
      <c r="CA3815" s="0"/>
      <c r="CB3815" s="0"/>
      <c r="CC3815" s="0"/>
      <c r="CD3815" s="0"/>
      <c r="CE3815" s="0"/>
      <c r="CF3815" s="0"/>
      <c r="CG3815" s="0"/>
      <c r="CH3815" s="0"/>
      <c r="CI3815" s="0"/>
      <c r="CJ3815" s="0"/>
      <c r="CK3815" s="0"/>
      <c r="CL3815" s="0"/>
      <c r="CM3815" s="0"/>
      <c r="CN3815" s="0"/>
      <c r="CO3815" s="0"/>
      <c r="CP3815" s="0"/>
      <c r="CQ3815" s="0"/>
      <c r="CR3815" s="0"/>
      <c r="CS3815" s="0"/>
      <c r="CT3815" s="0"/>
      <c r="CU3815" s="0"/>
      <c r="CV3815" s="0"/>
      <c r="CW3815" s="0"/>
      <c r="CX3815" s="0"/>
      <c r="CY3815" s="0"/>
      <c r="CZ3815" s="0"/>
      <c r="DA3815" s="0"/>
      <c r="DB3815" s="0"/>
      <c r="DC3815" s="0"/>
      <c r="DD3815" s="0"/>
      <c r="DE3815" s="0"/>
      <c r="DF3815" s="0"/>
      <c r="DG3815" s="0"/>
      <c r="DH3815" s="0"/>
      <c r="DI3815" s="0"/>
      <c r="DJ3815" s="0"/>
      <c r="DK3815" s="0"/>
      <c r="DL3815" s="0"/>
      <c r="DM3815" s="0"/>
      <c r="DN3815" s="0"/>
      <c r="DO3815" s="0"/>
      <c r="DP3815" s="0"/>
      <c r="DQ3815" s="0"/>
      <c r="DR3815" s="0"/>
      <c r="DS3815" s="0"/>
      <c r="DT3815" s="0"/>
      <c r="DU3815" s="0"/>
      <c r="DV3815" s="0"/>
      <c r="DW3815" s="0"/>
      <c r="DX3815" s="0"/>
      <c r="DY3815" s="0"/>
      <c r="DZ3815" s="0"/>
      <c r="EA3815" s="0"/>
      <c r="EB3815" s="0"/>
      <c r="EC3815" s="0"/>
      <c r="ED3815" s="0"/>
      <c r="EE3815" s="0"/>
      <c r="EF3815" s="0"/>
      <c r="EG3815" s="0"/>
      <c r="EH3815" s="0"/>
      <c r="EI3815" s="0"/>
      <c r="EJ3815" s="0"/>
      <c r="EK3815" s="0"/>
      <c r="EL3815" s="0"/>
      <c r="EM3815" s="0"/>
      <c r="EN3815" s="0"/>
      <c r="EO3815" s="0"/>
      <c r="EP3815" s="0"/>
      <c r="EQ3815" s="0"/>
      <c r="ER3815" s="0"/>
      <c r="ES3815" s="0"/>
      <c r="ET3815" s="0"/>
      <c r="EU3815" s="0"/>
      <c r="EV3815" s="0"/>
      <c r="EW3815" s="0"/>
      <c r="EX3815" s="0"/>
      <c r="EY3815" s="0"/>
      <c r="EZ3815" s="0"/>
      <c r="FA3815" s="0"/>
      <c r="FB3815" s="0"/>
      <c r="FC3815" s="0"/>
      <c r="FD3815" s="0"/>
      <c r="FE3815" s="0"/>
      <c r="FF3815" s="0"/>
      <c r="FG3815" s="0"/>
      <c r="FH3815" s="0"/>
      <c r="FI3815" s="0"/>
      <c r="FJ3815" s="0"/>
      <c r="FK3815" s="0"/>
      <c r="FL3815" s="0"/>
      <c r="FM3815" s="0"/>
      <c r="FN3815" s="0"/>
      <c r="FO3815" s="0"/>
      <c r="FP3815" s="0"/>
      <c r="FQ3815" s="0"/>
      <c r="FR3815" s="0"/>
      <c r="FS3815" s="0"/>
      <c r="FT3815" s="0"/>
      <c r="FU3815" s="0"/>
      <c r="FV3815" s="0"/>
      <c r="FW3815" s="0"/>
      <c r="FX3815" s="0"/>
      <c r="FY3815" s="0"/>
      <c r="FZ3815" s="0"/>
      <c r="GA3815" s="0"/>
      <c r="GB3815" s="0"/>
      <c r="GC3815" s="0"/>
      <c r="GD3815" s="0"/>
      <c r="GE3815" s="0"/>
      <c r="GF3815" s="0"/>
      <c r="GG3815" s="0"/>
      <c r="GH3815" s="0"/>
      <c r="GI3815" s="0"/>
      <c r="GJ3815" s="0"/>
      <c r="GK3815" s="0"/>
      <c r="GL3815" s="0"/>
      <c r="GM3815" s="0"/>
      <c r="GN3815" s="0"/>
      <c r="GO3815" s="0"/>
      <c r="GP3815" s="0"/>
      <c r="GQ3815" s="0"/>
      <c r="GR3815" s="0"/>
      <c r="GS3815" s="0"/>
      <c r="GT3815" s="0"/>
      <c r="GU3815" s="0"/>
      <c r="GV3815" s="0"/>
      <c r="GW3815" s="0"/>
      <c r="GX3815" s="0"/>
      <c r="GY3815" s="0"/>
      <c r="GZ3815" s="0"/>
      <c r="HA3815" s="0"/>
      <c r="HB3815" s="0"/>
      <c r="HC3815" s="0"/>
      <c r="HD3815" s="0"/>
      <c r="HE3815" s="0"/>
      <c r="HF3815" s="0"/>
      <c r="HG3815" s="0"/>
      <c r="HH3815" s="0"/>
      <c r="HI3815" s="0"/>
      <c r="HJ3815" s="0"/>
      <c r="HK3815" s="0"/>
      <c r="HL3815" s="0"/>
      <c r="HM3815" s="0"/>
      <c r="HN3815" s="0"/>
      <c r="HO3815" s="0"/>
      <c r="HP3815" s="0"/>
      <c r="HQ3815" s="0"/>
      <c r="HR3815" s="0"/>
      <c r="HS3815" s="0"/>
      <c r="HT3815" s="0"/>
      <c r="HU3815" s="0"/>
      <c r="HV3815" s="0"/>
      <c r="HW3815" s="0"/>
      <c r="HX3815" s="0"/>
      <c r="HY3815" s="0"/>
      <c r="HZ3815" s="0"/>
      <c r="IA3815" s="0"/>
      <c r="IB3815" s="0"/>
      <c r="IC3815" s="0"/>
      <c r="ID3815" s="0"/>
      <c r="IE3815" s="0"/>
      <c r="IF3815" s="0"/>
      <c r="IG3815" s="0"/>
      <c r="IH3815" s="0"/>
      <c r="II3815" s="0"/>
      <c r="IJ3815" s="0"/>
      <c r="IK3815" s="0"/>
      <c r="IL3815" s="0"/>
      <c r="IM3815" s="0"/>
      <c r="IN3815" s="0"/>
      <c r="IO3815" s="0"/>
      <c r="IP3815" s="0"/>
      <c r="IQ3815" s="0"/>
      <c r="IR3815" s="0"/>
      <c r="IS3815" s="0"/>
      <c r="IT3815" s="0"/>
      <c r="IU3815" s="0"/>
      <c r="IV3815" s="0"/>
      <c r="IW3815" s="0"/>
      <c r="IX3815" s="0"/>
      <c r="IY3815" s="0"/>
      <c r="IZ3815" s="0"/>
      <c r="AMH3815" s="13"/>
    </row>
    <row r="3816" customFormat="false" ht="13.8" hidden="false" customHeight="false" outlineLevel="0" collapsed="false">
      <c r="A3816" s="27" t="n">
        <v>40806057</v>
      </c>
      <c r="B3816" s="28" t="s">
        <v>3845</v>
      </c>
      <c r="C3816" s="29"/>
      <c r="D3816" s="29"/>
      <c r="E3816" s="27" t="s">
        <v>17</v>
      </c>
      <c r="F3816" s="19" t="n">
        <f aca="false">IF(C3816="",VLOOKUP(E3816,'PORTE E UCO'!$A$5:$D$46,4,0),VLOOKUP(E3816,'PORTE E UCO'!$A$5:$D$46,4,0)*C3816)</f>
        <v>150.60084</v>
      </c>
      <c r="G3816" s="30" t="n">
        <v>3.83</v>
      </c>
      <c r="H3816" s="21" t="n">
        <f aca="false">G3816*$R$2</f>
        <v>75.35001056</v>
      </c>
      <c r="I3816" s="27" t="n">
        <v>0</v>
      </c>
      <c r="J3816" s="22" t="str">
        <f aca="false">IF(I3816&gt;=1,F3816*$J$2,"")</f>
        <v/>
      </c>
      <c r="K3816" s="22" t="str">
        <f aca="false">IF(I3816&gt;=2,F3816*$K$2,"")</f>
        <v/>
      </c>
      <c r="L3816" s="22" t="str">
        <f aca="false">IF(I3816&gt;=3,F3816*$L$2,"")</f>
        <v/>
      </c>
      <c r="M3816" s="22" t="str">
        <f aca="false">IF(I3816&gt;=4,F3816*$M$2,"")</f>
        <v/>
      </c>
      <c r="N3816" s="27" t="n">
        <v>0</v>
      </c>
      <c r="O3816" s="27" t="n">
        <v>24</v>
      </c>
      <c r="P3816" s="31" t="n">
        <v>0.576</v>
      </c>
      <c r="Q3816" s="64" t="n">
        <f aca="false">P3816*($Q$2)</f>
        <v>15.56352</v>
      </c>
      <c r="R3816" s="38"/>
      <c r="S3816" s="25" t="n">
        <f aca="false">SUM(F3816,H3816,J3816,K3816,L3816,M3816)</f>
        <v>225.95085056</v>
      </c>
      <c r="T3816" s="25" t="n">
        <f aca="false">SUM(F3816,H3816,J3816,K3816,L3816,M3816,Q3816)</f>
        <v>241.51437056</v>
      </c>
      <c r="U3816" s="0"/>
      <c r="V3816" s="0"/>
      <c r="W3816" s="0"/>
      <c r="X3816" s="0"/>
      <c r="Y3816" s="0"/>
      <c r="Z3816" s="0"/>
      <c r="AA3816" s="0"/>
      <c r="AB3816" s="0"/>
      <c r="AC3816" s="0"/>
      <c r="AD3816" s="0"/>
      <c r="AE3816" s="0"/>
      <c r="AF3816" s="0"/>
      <c r="AG3816" s="0"/>
      <c r="AH3816" s="0"/>
      <c r="AI3816" s="0"/>
      <c r="AJ3816" s="0"/>
      <c r="AK3816" s="0"/>
      <c r="AL3816" s="0"/>
      <c r="AM3816" s="0"/>
      <c r="AN3816" s="0"/>
      <c r="AO3816" s="0"/>
      <c r="AP3816" s="0"/>
      <c r="AQ3816" s="0"/>
      <c r="AR3816" s="0"/>
      <c r="AS3816" s="0"/>
      <c r="AT3816" s="0"/>
      <c r="AU3816" s="0"/>
      <c r="AV3816" s="0"/>
      <c r="AW3816" s="0"/>
      <c r="AX3816" s="0"/>
      <c r="AY3816" s="0"/>
      <c r="AZ3816" s="0"/>
      <c r="BA3816" s="0"/>
      <c r="BB3816" s="0"/>
      <c r="BC3816" s="0"/>
      <c r="BD3816" s="0"/>
      <c r="BE3816" s="0"/>
      <c r="BF3816" s="0"/>
      <c r="BG3816" s="0"/>
      <c r="BH3816" s="0"/>
      <c r="BI3816" s="0"/>
      <c r="BJ3816" s="0"/>
      <c r="BK3816" s="0"/>
      <c r="BL3816" s="0"/>
      <c r="BM3816" s="0"/>
      <c r="BN3816" s="0"/>
      <c r="BO3816" s="0"/>
      <c r="BP3816" s="0"/>
      <c r="BQ3816" s="0"/>
      <c r="BR3816" s="0"/>
      <c r="BS3816" s="0"/>
      <c r="BT3816" s="0"/>
      <c r="BU3816" s="0"/>
      <c r="BV3816" s="0"/>
      <c r="BW3816" s="0"/>
      <c r="BX3816" s="0"/>
      <c r="BY3816" s="0"/>
      <c r="BZ3816" s="0"/>
      <c r="CA3816" s="0"/>
      <c r="CB3816" s="0"/>
      <c r="CC3816" s="0"/>
      <c r="CD3816" s="0"/>
      <c r="CE3816" s="0"/>
      <c r="CF3816" s="0"/>
      <c r="CG3816" s="0"/>
      <c r="CH3816" s="0"/>
      <c r="CI3816" s="0"/>
      <c r="CJ3816" s="0"/>
      <c r="CK3816" s="0"/>
      <c r="CL3816" s="0"/>
      <c r="CM3816" s="0"/>
      <c r="CN3816" s="0"/>
      <c r="CO3816" s="0"/>
      <c r="CP3816" s="0"/>
      <c r="CQ3816" s="0"/>
      <c r="CR3816" s="0"/>
      <c r="CS3816" s="0"/>
      <c r="CT3816" s="0"/>
      <c r="CU3816" s="0"/>
      <c r="CV3816" s="0"/>
      <c r="CW3816" s="0"/>
      <c r="CX3816" s="0"/>
      <c r="CY3816" s="0"/>
      <c r="CZ3816" s="0"/>
      <c r="DA3816" s="0"/>
      <c r="DB3816" s="0"/>
      <c r="DC3816" s="0"/>
      <c r="DD3816" s="0"/>
      <c r="DE3816" s="0"/>
      <c r="DF3816" s="0"/>
      <c r="DG3816" s="0"/>
      <c r="DH3816" s="0"/>
      <c r="DI3816" s="0"/>
      <c r="DJ3816" s="0"/>
      <c r="DK3816" s="0"/>
      <c r="DL3816" s="0"/>
      <c r="DM3816" s="0"/>
      <c r="DN3816" s="0"/>
      <c r="DO3816" s="0"/>
      <c r="DP3816" s="0"/>
      <c r="DQ3816" s="0"/>
      <c r="DR3816" s="0"/>
      <c r="DS3816" s="0"/>
      <c r="DT3816" s="0"/>
      <c r="DU3816" s="0"/>
      <c r="DV3816" s="0"/>
      <c r="DW3816" s="0"/>
      <c r="DX3816" s="0"/>
      <c r="DY3816" s="0"/>
      <c r="DZ3816" s="0"/>
      <c r="EA3816" s="0"/>
      <c r="EB3816" s="0"/>
      <c r="EC3816" s="0"/>
      <c r="ED3816" s="0"/>
      <c r="EE3816" s="0"/>
      <c r="EF3816" s="0"/>
      <c r="EG3816" s="0"/>
      <c r="EH3816" s="0"/>
      <c r="EI3816" s="0"/>
      <c r="EJ3816" s="0"/>
      <c r="EK3816" s="0"/>
      <c r="EL3816" s="0"/>
      <c r="EM3816" s="0"/>
      <c r="EN3816" s="0"/>
      <c r="EO3816" s="0"/>
      <c r="EP3816" s="0"/>
      <c r="EQ3816" s="0"/>
      <c r="ER3816" s="0"/>
      <c r="ES3816" s="0"/>
      <c r="ET3816" s="0"/>
      <c r="EU3816" s="0"/>
      <c r="EV3816" s="0"/>
      <c r="EW3816" s="0"/>
      <c r="EX3816" s="0"/>
      <c r="EY3816" s="0"/>
      <c r="EZ3816" s="0"/>
      <c r="FA3816" s="0"/>
      <c r="FB3816" s="0"/>
      <c r="FC3816" s="0"/>
      <c r="FD3816" s="0"/>
      <c r="FE3816" s="0"/>
      <c r="FF3816" s="0"/>
      <c r="FG3816" s="0"/>
      <c r="FH3816" s="0"/>
      <c r="FI3816" s="0"/>
      <c r="FJ3816" s="0"/>
      <c r="FK3816" s="0"/>
      <c r="FL3816" s="0"/>
      <c r="FM3816" s="0"/>
      <c r="FN3816" s="0"/>
      <c r="FO3816" s="0"/>
      <c r="FP3816" s="0"/>
      <c r="FQ3816" s="0"/>
      <c r="FR3816" s="0"/>
      <c r="FS3816" s="0"/>
      <c r="FT3816" s="0"/>
      <c r="FU3816" s="0"/>
      <c r="FV3816" s="0"/>
      <c r="FW3816" s="0"/>
      <c r="FX3816" s="0"/>
      <c r="FY3816" s="0"/>
      <c r="FZ3816" s="0"/>
      <c r="GA3816" s="0"/>
      <c r="GB3816" s="0"/>
      <c r="GC3816" s="0"/>
      <c r="GD3816" s="0"/>
      <c r="GE3816" s="0"/>
      <c r="GF3816" s="0"/>
      <c r="GG3816" s="0"/>
      <c r="GH3816" s="0"/>
      <c r="GI3816" s="0"/>
      <c r="GJ3816" s="0"/>
      <c r="GK3816" s="0"/>
      <c r="GL3816" s="0"/>
      <c r="GM3816" s="0"/>
      <c r="GN3816" s="0"/>
      <c r="GO3816" s="0"/>
      <c r="GP3816" s="0"/>
      <c r="GQ3816" s="0"/>
      <c r="GR3816" s="0"/>
      <c r="GS3816" s="0"/>
      <c r="GT3816" s="0"/>
      <c r="GU3816" s="0"/>
      <c r="GV3816" s="0"/>
      <c r="GW3816" s="0"/>
      <c r="GX3816" s="0"/>
      <c r="GY3816" s="0"/>
      <c r="GZ3816" s="0"/>
      <c r="HA3816" s="0"/>
      <c r="HB3816" s="0"/>
      <c r="HC3816" s="0"/>
      <c r="HD3816" s="0"/>
      <c r="HE3816" s="0"/>
      <c r="HF3816" s="0"/>
      <c r="HG3816" s="0"/>
      <c r="HH3816" s="0"/>
      <c r="HI3816" s="0"/>
      <c r="HJ3816" s="0"/>
      <c r="HK3816" s="0"/>
      <c r="HL3816" s="0"/>
      <c r="HM3816" s="0"/>
      <c r="HN3816" s="0"/>
      <c r="HO3816" s="0"/>
      <c r="HP3816" s="0"/>
      <c r="HQ3816" s="0"/>
      <c r="HR3816" s="0"/>
      <c r="HS3816" s="0"/>
      <c r="HT3816" s="0"/>
      <c r="HU3816" s="0"/>
      <c r="HV3816" s="0"/>
      <c r="HW3816" s="0"/>
      <c r="HX3816" s="0"/>
      <c r="HY3816" s="0"/>
      <c r="HZ3816" s="0"/>
      <c r="IA3816" s="0"/>
      <c r="IB3816" s="0"/>
      <c r="IC3816" s="0"/>
      <c r="ID3816" s="0"/>
      <c r="IE3816" s="0"/>
      <c r="IF3816" s="0"/>
      <c r="IG3816" s="0"/>
      <c r="IH3816" s="0"/>
      <c r="II3816" s="0"/>
      <c r="IJ3816" s="0"/>
      <c r="IK3816" s="0"/>
      <c r="IL3816" s="0"/>
      <c r="IM3816" s="0"/>
      <c r="IN3816" s="0"/>
      <c r="IO3816" s="0"/>
      <c r="IP3816" s="0"/>
      <c r="IQ3816" s="0"/>
      <c r="IR3816" s="0"/>
      <c r="IS3816" s="0"/>
      <c r="IT3816" s="0"/>
      <c r="IU3816" s="0"/>
      <c r="IV3816" s="0"/>
      <c r="IW3816" s="0"/>
      <c r="IX3816" s="0"/>
      <c r="IY3816" s="0"/>
      <c r="IZ3816" s="0"/>
      <c r="AMH3816" s="13"/>
    </row>
    <row r="3817" customFormat="false" ht="13.8" hidden="false" customHeight="false" outlineLevel="0" collapsed="false">
      <c r="A3817" s="16" t="n">
        <v>40806049</v>
      </c>
      <c r="B3817" s="17" t="s">
        <v>3846</v>
      </c>
      <c r="C3817" s="18"/>
      <c r="D3817" s="18"/>
      <c r="E3817" s="16" t="s">
        <v>64</v>
      </c>
      <c r="F3817" s="19" t="n">
        <f aca="false">IF(C3817="",VLOOKUP(E3817,'PORTE E UCO'!$A$5:$D$46,4,0),VLOOKUP(E3817,'PORTE E UCO'!$A$5:$D$46,4,0)*C3817)</f>
        <v>110.217052</v>
      </c>
      <c r="G3817" s="20" t="n">
        <v>3.72</v>
      </c>
      <c r="H3817" s="21" t="n">
        <f aca="false">G3817*$R$2</f>
        <v>73.18591104</v>
      </c>
      <c r="I3817" s="16" t="n">
        <v>0</v>
      </c>
      <c r="J3817" s="22" t="str">
        <f aca="false">IF(I3817&gt;=1,F3817*$J$2,"")</f>
        <v/>
      </c>
      <c r="K3817" s="22" t="str">
        <f aca="false">IF(I3817&gt;=2,F3817*$K$2,"")</f>
        <v/>
      </c>
      <c r="L3817" s="22" t="str">
        <f aca="false">IF(I3817&gt;=3,F3817*$L$2,"")</f>
        <v/>
      </c>
      <c r="M3817" s="22" t="str">
        <f aca="false">IF(I3817&gt;=4,F3817*$M$2,"")</f>
        <v/>
      </c>
      <c r="N3817" s="16" t="n">
        <v>0</v>
      </c>
      <c r="O3817" s="16" t="n">
        <v>20</v>
      </c>
      <c r="P3817" s="23" t="n">
        <v>0.3888</v>
      </c>
      <c r="Q3817" s="64" t="n">
        <f aca="false">P3817*($Q$2)</f>
        <v>10.505376</v>
      </c>
      <c r="R3817" s="38"/>
      <c r="S3817" s="25" t="n">
        <f aca="false">SUM(F3817,H3817,J3817,K3817,L3817,M3817)</f>
        <v>183.40296304</v>
      </c>
      <c r="T3817" s="25" t="n">
        <f aca="false">SUM(F3817,H3817,J3817,K3817,L3817,M3817,Q3817)</f>
        <v>193.90833904</v>
      </c>
      <c r="U3817" s="0"/>
      <c r="V3817" s="0"/>
      <c r="W3817" s="0"/>
      <c r="X3817" s="0"/>
      <c r="Y3817" s="0"/>
      <c r="Z3817" s="0"/>
      <c r="AA3817" s="0"/>
      <c r="AB3817" s="0"/>
      <c r="AC3817" s="0"/>
      <c r="AD3817" s="0"/>
      <c r="AE3817" s="0"/>
      <c r="AF3817" s="0"/>
      <c r="AG3817" s="0"/>
      <c r="AH3817" s="0"/>
      <c r="AI3817" s="0"/>
      <c r="AJ3817" s="0"/>
      <c r="AK3817" s="0"/>
      <c r="AL3817" s="0"/>
      <c r="AM3817" s="0"/>
      <c r="AN3817" s="0"/>
      <c r="AO3817" s="0"/>
      <c r="AP3817" s="0"/>
      <c r="AQ3817" s="0"/>
      <c r="AR3817" s="0"/>
      <c r="AS3817" s="0"/>
      <c r="AT3817" s="0"/>
      <c r="AU3817" s="0"/>
      <c r="AV3817" s="0"/>
      <c r="AW3817" s="0"/>
      <c r="AX3817" s="0"/>
      <c r="AY3817" s="0"/>
      <c r="AZ3817" s="0"/>
      <c r="BA3817" s="0"/>
      <c r="BB3817" s="0"/>
      <c r="BC3817" s="0"/>
      <c r="BD3817" s="0"/>
      <c r="BE3817" s="0"/>
      <c r="BF3817" s="0"/>
      <c r="BG3817" s="0"/>
      <c r="BH3817" s="0"/>
      <c r="BI3817" s="0"/>
      <c r="BJ3817" s="0"/>
      <c r="BK3817" s="0"/>
      <c r="BL3817" s="0"/>
      <c r="BM3817" s="0"/>
      <c r="BN3817" s="0"/>
      <c r="BO3817" s="0"/>
      <c r="BP3817" s="0"/>
      <c r="BQ3817" s="0"/>
      <c r="BR3817" s="0"/>
      <c r="BS3817" s="0"/>
      <c r="BT3817" s="0"/>
      <c r="BU3817" s="0"/>
      <c r="BV3817" s="0"/>
      <c r="BW3817" s="0"/>
      <c r="BX3817" s="0"/>
      <c r="BY3817" s="0"/>
      <c r="BZ3817" s="0"/>
      <c r="CA3817" s="0"/>
      <c r="CB3817" s="0"/>
      <c r="CC3817" s="0"/>
      <c r="CD3817" s="0"/>
      <c r="CE3817" s="0"/>
      <c r="CF3817" s="0"/>
      <c r="CG3817" s="0"/>
      <c r="CH3817" s="0"/>
      <c r="CI3817" s="0"/>
      <c r="CJ3817" s="0"/>
      <c r="CK3817" s="0"/>
      <c r="CL3817" s="0"/>
      <c r="CM3817" s="0"/>
      <c r="CN3817" s="0"/>
      <c r="CO3817" s="0"/>
      <c r="CP3817" s="0"/>
      <c r="CQ3817" s="0"/>
      <c r="CR3817" s="0"/>
      <c r="CS3817" s="0"/>
      <c r="CT3817" s="0"/>
      <c r="CU3817" s="0"/>
      <c r="CV3817" s="0"/>
      <c r="CW3817" s="0"/>
      <c r="CX3817" s="0"/>
      <c r="CY3817" s="0"/>
      <c r="CZ3817" s="0"/>
      <c r="DA3817" s="0"/>
      <c r="DB3817" s="0"/>
      <c r="DC3817" s="0"/>
      <c r="DD3817" s="0"/>
      <c r="DE3817" s="0"/>
      <c r="DF3817" s="0"/>
      <c r="DG3817" s="0"/>
      <c r="DH3817" s="0"/>
      <c r="DI3817" s="0"/>
      <c r="DJ3817" s="0"/>
      <c r="DK3817" s="0"/>
      <c r="DL3817" s="0"/>
      <c r="DM3817" s="0"/>
      <c r="DN3817" s="0"/>
      <c r="DO3817" s="0"/>
      <c r="DP3817" s="0"/>
      <c r="DQ3817" s="0"/>
      <c r="DR3817" s="0"/>
      <c r="DS3817" s="0"/>
      <c r="DT3817" s="0"/>
      <c r="DU3817" s="0"/>
      <c r="DV3817" s="0"/>
      <c r="DW3817" s="0"/>
      <c r="DX3817" s="0"/>
      <c r="DY3817" s="0"/>
      <c r="DZ3817" s="0"/>
      <c r="EA3817" s="0"/>
      <c r="EB3817" s="0"/>
      <c r="EC3817" s="0"/>
      <c r="ED3817" s="0"/>
      <c r="EE3817" s="0"/>
      <c r="EF3817" s="0"/>
      <c r="EG3817" s="0"/>
      <c r="EH3817" s="0"/>
      <c r="EI3817" s="0"/>
      <c r="EJ3817" s="0"/>
      <c r="EK3817" s="0"/>
      <c r="EL3817" s="0"/>
      <c r="EM3817" s="0"/>
      <c r="EN3817" s="0"/>
      <c r="EO3817" s="0"/>
      <c r="EP3817" s="0"/>
      <c r="EQ3817" s="0"/>
      <c r="ER3817" s="0"/>
      <c r="ES3817" s="0"/>
      <c r="ET3817" s="0"/>
      <c r="EU3817" s="0"/>
      <c r="EV3817" s="0"/>
      <c r="EW3817" s="0"/>
      <c r="EX3817" s="0"/>
      <c r="EY3817" s="0"/>
      <c r="EZ3817" s="0"/>
      <c r="FA3817" s="0"/>
      <c r="FB3817" s="0"/>
      <c r="FC3817" s="0"/>
      <c r="FD3817" s="0"/>
      <c r="FE3817" s="0"/>
      <c r="FF3817" s="0"/>
      <c r="FG3817" s="0"/>
      <c r="FH3817" s="0"/>
      <c r="FI3817" s="0"/>
      <c r="FJ3817" s="0"/>
      <c r="FK3817" s="0"/>
      <c r="FL3817" s="0"/>
      <c r="FM3817" s="0"/>
      <c r="FN3817" s="0"/>
      <c r="FO3817" s="0"/>
      <c r="FP3817" s="0"/>
      <c r="FQ3817" s="0"/>
      <c r="FR3817" s="0"/>
      <c r="FS3817" s="0"/>
      <c r="FT3817" s="0"/>
      <c r="FU3817" s="0"/>
      <c r="FV3817" s="0"/>
      <c r="FW3817" s="0"/>
      <c r="FX3817" s="0"/>
      <c r="FY3817" s="0"/>
      <c r="FZ3817" s="0"/>
      <c r="GA3817" s="0"/>
      <c r="GB3817" s="0"/>
      <c r="GC3817" s="0"/>
      <c r="GD3817" s="0"/>
      <c r="GE3817" s="0"/>
      <c r="GF3817" s="0"/>
      <c r="GG3817" s="0"/>
      <c r="GH3817" s="0"/>
      <c r="GI3817" s="0"/>
      <c r="GJ3817" s="0"/>
      <c r="GK3817" s="0"/>
      <c r="GL3817" s="0"/>
      <c r="GM3817" s="0"/>
      <c r="GN3817" s="0"/>
      <c r="GO3817" s="0"/>
      <c r="GP3817" s="0"/>
      <c r="GQ3817" s="0"/>
      <c r="GR3817" s="0"/>
      <c r="GS3817" s="0"/>
      <c r="GT3817" s="0"/>
      <c r="GU3817" s="0"/>
      <c r="GV3817" s="0"/>
      <c r="GW3817" s="0"/>
      <c r="GX3817" s="0"/>
      <c r="GY3817" s="0"/>
      <c r="GZ3817" s="0"/>
      <c r="HA3817" s="0"/>
      <c r="HB3817" s="0"/>
      <c r="HC3817" s="0"/>
      <c r="HD3817" s="0"/>
      <c r="HE3817" s="0"/>
      <c r="HF3817" s="0"/>
      <c r="HG3817" s="0"/>
      <c r="HH3817" s="0"/>
      <c r="HI3817" s="0"/>
      <c r="HJ3817" s="0"/>
      <c r="HK3817" s="0"/>
      <c r="HL3817" s="0"/>
      <c r="HM3817" s="0"/>
      <c r="HN3817" s="0"/>
      <c r="HO3817" s="0"/>
      <c r="HP3817" s="0"/>
      <c r="HQ3817" s="0"/>
      <c r="HR3817" s="0"/>
      <c r="HS3817" s="0"/>
      <c r="HT3817" s="0"/>
      <c r="HU3817" s="0"/>
      <c r="HV3817" s="0"/>
      <c r="HW3817" s="0"/>
      <c r="HX3817" s="0"/>
      <c r="HY3817" s="0"/>
      <c r="HZ3817" s="0"/>
      <c r="IA3817" s="0"/>
      <c r="IB3817" s="0"/>
      <c r="IC3817" s="0"/>
      <c r="ID3817" s="0"/>
      <c r="IE3817" s="0"/>
      <c r="IF3817" s="0"/>
      <c r="IG3817" s="0"/>
      <c r="IH3817" s="0"/>
      <c r="II3817" s="0"/>
      <c r="IJ3817" s="0"/>
      <c r="IK3817" s="0"/>
      <c r="IL3817" s="0"/>
      <c r="IM3817" s="0"/>
      <c r="IN3817" s="0"/>
      <c r="IO3817" s="0"/>
      <c r="IP3817" s="0"/>
      <c r="IQ3817" s="0"/>
      <c r="IR3817" s="0"/>
      <c r="IS3817" s="0"/>
      <c r="IT3817" s="0"/>
      <c r="IU3817" s="0"/>
      <c r="IV3817" s="0"/>
      <c r="IW3817" s="0"/>
      <c r="IX3817" s="0"/>
      <c r="IY3817" s="0"/>
      <c r="IZ3817" s="0"/>
      <c r="AMH3817" s="13"/>
    </row>
    <row r="3818" customFormat="false" ht="13.8" hidden="false" customHeight="false" outlineLevel="0" collapsed="false">
      <c r="A3818" s="27" t="n">
        <v>40806073</v>
      </c>
      <c r="B3818" s="28" t="s">
        <v>3847</v>
      </c>
      <c r="C3818" s="29"/>
      <c r="D3818" s="29"/>
      <c r="E3818" s="27" t="s">
        <v>64</v>
      </c>
      <c r="F3818" s="19" t="n">
        <f aca="false">IF(C3818="",VLOOKUP(E3818,'PORTE E UCO'!$A$5:$D$46,4,0),VLOOKUP(E3818,'PORTE E UCO'!$A$5:$D$46,4,0)*C3818)</f>
        <v>110.217052</v>
      </c>
      <c r="G3818" s="30" t="n">
        <v>4.12</v>
      </c>
      <c r="H3818" s="21" t="n">
        <f aca="false">G3818*$R$2</f>
        <v>81.05536384</v>
      </c>
      <c r="I3818" s="27" t="n">
        <v>0</v>
      </c>
      <c r="J3818" s="22" t="str">
        <f aca="false">IF(I3818&gt;=1,F3818*$J$2,"")</f>
        <v/>
      </c>
      <c r="K3818" s="22" t="str">
        <f aca="false">IF(I3818&gt;=2,F3818*$K$2,"")</f>
        <v/>
      </c>
      <c r="L3818" s="22" t="str">
        <f aca="false">IF(I3818&gt;=3,F3818*$L$2,"")</f>
        <v/>
      </c>
      <c r="M3818" s="22" t="str">
        <f aca="false">IF(I3818&gt;=4,F3818*$M$2,"")</f>
        <v/>
      </c>
      <c r="N3818" s="27" t="n">
        <v>0</v>
      </c>
      <c r="O3818" s="27" t="n">
        <v>9</v>
      </c>
      <c r="P3818" s="31" t="n">
        <v>0.762</v>
      </c>
      <c r="Q3818" s="64" t="n">
        <f aca="false">P3818*($Q$2)</f>
        <v>20.58924</v>
      </c>
      <c r="R3818" s="38"/>
      <c r="S3818" s="25" t="n">
        <f aca="false">SUM(F3818,H3818,J3818,K3818,L3818,M3818)</f>
        <v>191.27241584</v>
      </c>
      <c r="T3818" s="25" t="n">
        <f aca="false">SUM(F3818,H3818,J3818,K3818,L3818,M3818,Q3818)</f>
        <v>211.86165584</v>
      </c>
      <c r="U3818" s="0"/>
      <c r="V3818" s="0"/>
      <c r="W3818" s="0"/>
      <c r="X3818" s="0"/>
      <c r="Y3818" s="0"/>
      <c r="Z3818" s="0"/>
      <c r="AA3818" s="0"/>
      <c r="AB3818" s="0"/>
      <c r="AC3818" s="0"/>
      <c r="AD3818" s="0"/>
      <c r="AE3818" s="0"/>
      <c r="AF3818" s="0"/>
      <c r="AG3818" s="0"/>
      <c r="AH3818" s="0"/>
      <c r="AI3818" s="0"/>
      <c r="AJ3818" s="0"/>
      <c r="AK3818" s="0"/>
      <c r="AL3818" s="0"/>
      <c r="AM3818" s="0"/>
      <c r="AN3818" s="0"/>
      <c r="AO3818" s="0"/>
      <c r="AP3818" s="0"/>
      <c r="AQ3818" s="0"/>
      <c r="AR3818" s="0"/>
      <c r="AS3818" s="0"/>
      <c r="AT3818" s="0"/>
      <c r="AU3818" s="0"/>
      <c r="AV3818" s="0"/>
      <c r="AW3818" s="0"/>
      <c r="AX3818" s="0"/>
      <c r="AY3818" s="0"/>
      <c r="AZ3818" s="0"/>
      <c r="BA3818" s="0"/>
      <c r="BB3818" s="0"/>
      <c r="BC3818" s="0"/>
      <c r="BD3818" s="0"/>
      <c r="BE3818" s="0"/>
      <c r="BF3818" s="0"/>
      <c r="BG3818" s="0"/>
      <c r="BH3818" s="0"/>
      <c r="BI3818" s="0"/>
      <c r="BJ3818" s="0"/>
      <c r="BK3818" s="0"/>
      <c r="BL3818" s="0"/>
      <c r="BM3818" s="0"/>
      <c r="BN3818" s="0"/>
      <c r="BO3818" s="0"/>
      <c r="BP3818" s="0"/>
      <c r="BQ3818" s="0"/>
      <c r="BR3818" s="0"/>
      <c r="BS3818" s="0"/>
      <c r="BT3818" s="0"/>
      <c r="BU3818" s="0"/>
      <c r="BV3818" s="0"/>
      <c r="BW3818" s="0"/>
      <c r="BX3818" s="0"/>
      <c r="BY3818" s="0"/>
      <c r="BZ3818" s="0"/>
      <c r="CA3818" s="0"/>
      <c r="CB3818" s="0"/>
      <c r="CC3818" s="0"/>
      <c r="CD3818" s="0"/>
      <c r="CE3818" s="0"/>
      <c r="CF3818" s="0"/>
      <c r="CG3818" s="0"/>
      <c r="CH3818" s="0"/>
      <c r="CI3818" s="0"/>
      <c r="CJ3818" s="0"/>
      <c r="CK3818" s="0"/>
      <c r="CL3818" s="0"/>
      <c r="CM3818" s="0"/>
      <c r="CN3818" s="0"/>
      <c r="CO3818" s="0"/>
      <c r="CP3818" s="0"/>
      <c r="CQ3818" s="0"/>
      <c r="CR3818" s="0"/>
      <c r="CS3818" s="0"/>
      <c r="CT3818" s="0"/>
      <c r="CU3818" s="0"/>
      <c r="CV3818" s="0"/>
      <c r="CW3818" s="0"/>
      <c r="CX3818" s="0"/>
      <c r="CY3818" s="0"/>
      <c r="CZ3818" s="0"/>
      <c r="DA3818" s="0"/>
      <c r="DB3818" s="0"/>
      <c r="DC3818" s="0"/>
      <c r="DD3818" s="0"/>
      <c r="DE3818" s="0"/>
      <c r="DF3818" s="0"/>
      <c r="DG3818" s="0"/>
      <c r="DH3818" s="0"/>
      <c r="DI3818" s="0"/>
      <c r="DJ3818" s="0"/>
      <c r="DK3818" s="0"/>
      <c r="DL3818" s="0"/>
      <c r="DM3818" s="0"/>
      <c r="DN3818" s="0"/>
      <c r="DO3818" s="0"/>
      <c r="DP3818" s="0"/>
      <c r="DQ3818" s="0"/>
      <c r="DR3818" s="0"/>
      <c r="DS3818" s="0"/>
      <c r="DT3818" s="0"/>
      <c r="DU3818" s="0"/>
      <c r="DV3818" s="0"/>
      <c r="DW3818" s="0"/>
      <c r="DX3818" s="0"/>
      <c r="DY3818" s="0"/>
      <c r="DZ3818" s="0"/>
      <c r="EA3818" s="0"/>
      <c r="EB3818" s="0"/>
      <c r="EC3818" s="0"/>
      <c r="ED3818" s="0"/>
      <c r="EE3818" s="0"/>
      <c r="EF3818" s="0"/>
      <c r="EG3818" s="0"/>
      <c r="EH3818" s="0"/>
      <c r="EI3818" s="0"/>
      <c r="EJ3818" s="0"/>
      <c r="EK3818" s="0"/>
      <c r="EL3818" s="0"/>
      <c r="EM3818" s="0"/>
      <c r="EN3818" s="0"/>
      <c r="EO3818" s="0"/>
      <c r="EP3818" s="0"/>
      <c r="EQ3818" s="0"/>
      <c r="ER3818" s="0"/>
      <c r="ES3818" s="0"/>
      <c r="ET3818" s="0"/>
      <c r="EU3818" s="0"/>
      <c r="EV3818" s="0"/>
      <c r="EW3818" s="0"/>
      <c r="EX3818" s="0"/>
      <c r="EY3818" s="0"/>
      <c r="EZ3818" s="0"/>
      <c r="FA3818" s="0"/>
      <c r="FB3818" s="0"/>
      <c r="FC3818" s="0"/>
      <c r="FD3818" s="0"/>
      <c r="FE3818" s="0"/>
      <c r="FF3818" s="0"/>
      <c r="FG3818" s="0"/>
      <c r="FH3818" s="0"/>
      <c r="FI3818" s="0"/>
      <c r="FJ3818" s="0"/>
      <c r="FK3818" s="0"/>
      <c r="FL3818" s="0"/>
      <c r="FM3818" s="0"/>
      <c r="FN3818" s="0"/>
      <c r="FO3818" s="0"/>
      <c r="FP3818" s="0"/>
      <c r="FQ3818" s="0"/>
      <c r="FR3818" s="0"/>
      <c r="FS3818" s="0"/>
      <c r="FT3818" s="0"/>
      <c r="FU3818" s="0"/>
      <c r="FV3818" s="0"/>
      <c r="FW3818" s="0"/>
      <c r="FX3818" s="0"/>
      <c r="FY3818" s="0"/>
      <c r="FZ3818" s="0"/>
      <c r="GA3818" s="0"/>
      <c r="GB3818" s="0"/>
      <c r="GC3818" s="0"/>
      <c r="GD3818" s="0"/>
      <c r="GE3818" s="0"/>
      <c r="GF3818" s="0"/>
      <c r="GG3818" s="0"/>
      <c r="GH3818" s="0"/>
      <c r="GI3818" s="0"/>
      <c r="GJ3818" s="0"/>
      <c r="GK3818" s="0"/>
      <c r="GL3818" s="0"/>
      <c r="GM3818" s="0"/>
      <c r="GN3818" s="0"/>
      <c r="GO3818" s="0"/>
      <c r="GP3818" s="0"/>
      <c r="GQ3818" s="0"/>
      <c r="GR3818" s="0"/>
      <c r="GS3818" s="0"/>
      <c r="GT3818" s="0"/>
      <c r="GU3818" s="0"/>
      <c r="GV3818" s="0"/>
      <c r="GW3818" s="0"/>
      <c r="GX3818" s="0"/>
      <c r="GY3818" s="0"/>
      <c r="GZ3818" s="0"/>
      <c r="HA3818" s="0"/>
      <c r="HB3818" s="0"/>
      <c r="HC3818" s="0"/>
      <c r="HD3818" s="0"/>
      <c r="HE3818" s="0"/>
      <c r="HF3818" s="0"/>
      <c r="HG3818" s="0"/>
      <c r="HH3818" s="0"/>
      <c r="HI3818" s="0"/>
      <c r="HJ3818" s="0"/>
      <c r="HK3818" s="0"/>
      <c r="HL3818" s="0"/>
      <c r="HM3818" s="0"/>
      <c r="HN3818" s="0"/>
      <c r="HO3818" s="0"/>
      <c r="HP3818" s="0"/>
      <c r="HQ3818" s="0"/>
      <c r="HR3818" s="0"/>
      <c r="HS3818" s="0"/>
      <c r="HT3818" s="0"/>
      <c r="HU3818" s="0"/>
      <c r="HV3818" s="0"/>
      <c r="HW3818" s="0"/>
      <c r="HX3818" s="0"/>
      <c r="HY3818" s="0"/>
      <c r="HZ3818" s="0"/>
      <c r="IA3818" s="0"/>
      <c r="IB3818" s="0"/>
      <c r="IC3818" s="0"/>
      <c r="ID3818" s="0"/>
      <c r="IE3818" s="0"/>
      <c r="IF3818" s="0"/>
      <c r="IG3818" s="0"/>
      <c r="IH3818" s="0"/>
      <c r="II3818" s="0"/>
      <c r="IJ3818" s="0"/>
      <c r="IK3818" s="0"/>
      <c r="IL3818" s="0"/>
      <c r="IM3818" s="0"/>
      <c r="IN3818" s="0"/>
      <c r="IO3818" s="0"/>
      <c r="IP3818" s="0"/>
      <c r="IQ3818" s="0"/>
      <c r="IR3818" s="0"/>
      <c r="IS3818" s="0"/>
      <c r="IT3818" s="0"/>
      <c r="IU3818" s="0"/>
      <c r="IV3818" s="0"/>
      <c r="IW3818" s="0"/>
      <c r="IX3818" s="0"/>
      <c r="IY3818" s="0"/>
      <c r="IZ3818" s="0"/>
      <c r="AMH3818" s="13"/>
    </row>
    <row r="3819" customFormat="false" ht="13.8" hidden="false" customHeight="false" outlineLevel="0" collapsed="false">
      <c r="A3819" s="16" t="n">
        <v>40806065</v>
      </c>
      <c r="B3819" s="17" t="s">
        <v>3848</v>
      </c>
      <c r="C3819" s="18"/>
      <c r="D3819" s="18"/>
      <c r="E3819" s="16" t="s">
        <v>64</v>
      </c>
      <c r="F3819" s="19" t="n">
        <f aca="false">IF(C3819="",VLOOKUP(E3819,'PORTE E UCO'!$A$5:$D$46,4,0),VLOOKUP(E3819,'PORTE E UCO'!$A$5:$D$46,4,0)*C3819)</f>
        <v>110.217052</v>
      </c>
      <c r="G3819" s="20" t="n">
        <v>3.83</v>
      </c>
      <c r="H3819" s="21" t="n">
        <f aca="false">G3819*$R$2</f>
        <v>75.35001056</v>
      </c>
      <c r="I3819" s="16" t="n">
        <v>0</v>
      </c>
      <c r="J3819" s="22" t="str">
        <f aca="false">IF(I3819&gt;=1,F3819*$J$2,"")</f>
        <v/>
      </c>
      <c r="K3819" s="22" t="str">
        <f aca="false">IF(I3819&gt;=2,F3819*$K$2,"")</f>
        <v/>
      </c>
      <c r="L3819" s="22" t="str">
        <f aca="false">IF(I3819&gt;=3,F3819*$L$2,"")</f>
        <v/>
      </c>
      <c r="M3819" s="22" t="str">
        <f aca="false">IF(I3819&gt;=4,F3819*$M$2,"")</f>
        <v/>
      </c>
      <c r="N3819" s="16" t="n">
        <v>0</v>
      </c>
      <c r="O3819" s="16" t="n">
        <v>6</v>
      </c>
      <c r="P3819" s="23" t="n">
        <v>0.597</v>
      </c>
      <c r="Q3819" s="64" t="n">
        <f aca="false">P3819*($Q$2)</f>
        <v>16.13094</v>
      </c>
      <c r="R3819" s="38"/>
      <c r="S3819" s="25" t="n">
        <f aca="false">SUM(F3819,H3819,J3819,K3819,L3819,M3819)</f>
        <v>185.56706256</v>
      </c>
      <c r="T3819" s="25" t="n">
        <f aca="false">SUM(F3819,H3819,J3819,K3819,L3819,M3819,Q3819)</f>
        <v>201.69800256</v>
      </c>
      <c r="U3819" s="0"/>
      <c r="V3819" s="0"/>
      <c r="W3819" s="0"/>
      <c r="X3819" s="0"/>
      <c r="Y3819" s="0"/>
      <c r="Z3819" s="0"/>
      <c r="AA3819" s="0"/>
      <c r="AB3819" s="0"/>
      <c r="AC3819" s="0"/>
      <c r="AD3819" s="0"/>
      <c r="AE3819" s="0"/>
      <c r="AF3819" s="0"/>
      <c r="AG3819" s="0"/>
      <c r="AH3819" s="0"/>
      <c r="AI3819" s="0"/>
      <c r="AJ3819" s="0"/>
      <c r="AK3819" s="0"/>
      <c r="AL3819" s="0"/>
      <c r="AM3819" s="0"/>
      <c r="AN3819" s="0"/>
      <c r="AO3819" s="0"/>
      <c r="AP3819" s="0"/>
      <c r="AQ3819" s="0"/>
      <c r="AR3819" s="0"/>
      <c r="AS3819" s="0"/>
      <c r="AT3819" s="0"/>
      <c r="AU3819" s="0"/>
      <c r="AV3819" s="0"/>
      <c r="AW3819" s="0"/>
      <c r="AX3819" s="0"/>
      <c r="AY3819" s="0"/>
      <c r="AZ3819" s="0"/>
      <c r="BA3819" s="0"/>
      <c r="BB3819" s="0"/>
      <c r="BC3819" s="0"/>
      <c r="BD3819" s="0"/>
      <c r="BE3819" s="0"/>
      <c r="BF3819" s="0"/>
      <c r="BG3819" s="0"/>
      <c r="BH3819" s="0"/>
      <c r="BI3819" s="0"/>
      <c r="BJ3819" s="0"/>
      <c r="BK3819" s="0"/>
      <c r="BL3819" s="0"/>
      <c r="BM3819" s="0"/>
      <c r="BN3819" s="0"/>
      <c r="BO3819" s="0"/>
      <c r="BP3819" s="0"/>
      <c r="BQ3819" s="0"/>
      <c r="BR3819" s="0"/>
      <c r="BS3819" s="0"/>
      <c r="BT3819" s="0"/>
      <c r="BU3819" s="0"/>
      <c r="BV3819" s="0"/>
      <c r="BW3819" s="0"/>
      <c r="BX3819" s="0"/>
      <c r="BY3819" s="0"/>
      <c r="BZ3819" s="0"/>
      <c r="CA3819" s="0"/>
      <c r="CB3819" s="0"/>
      <c r="CC3819" s="0"/>
      <c r="CD3819" s="0"/>
      <c r="CE3819" s="0"/>
      <c r="CF3819" s="0"/>
      <c r="CG3819" s="0"/>
      <c r="CH3819" s="0"/>
      <c r="CI3819" s="0"/>
      <c r="CJ3819" s="0"/>
      <c r="CK3819" s="0"/>
      <c r="CL3819" s="0"/>
      <c r="CM3819" s="0"/>
      <c r="CN3819" s="0"/>
      <c r="CO3819" s="0"/>
      <c r="CP3819" s="0"/>
      <c r="CQ3819" s="0"/>
      <c r="CR3819" s="0"/>
      <c r="CS3819" s="0"/>
      <c r="CT3819" s="0"/>
      <c r="CU3819" s="0"/>
      <c r="CV3819" s="0"/>
      <c r="CW3819" s="0"/>
      <c r="CX3819" s="0"/>
      <c r="CY3819" s="0"/>
      <c r="CZ3819" s="0"/>
      <c r="DA3819" s="0"/>
      <c r="DB3819" s="0"/>
      <c r="DC3819" s="0"/>
      <c r="DD3819" s="0"/>
      <c r="DE3819" s="0"/>
      <c r="DF3819" s="0"/>
      <c r="DG3819" s="0"/>
      <c r="DH3819" s="0"/>
      <c r="DI3819" s="0"/>
      <c r="DJ3819" s="0"/>
      <c r="DK3819" s="0"/>
      <c r="DL3819" s="0"/>
      <c r="DM3819" s="0"/>
      <c r="DN3819" s="0"/>
      <c r="DO3819" s="0"/>
      <c r="DP3819" s="0"/>
      <c r="DQ3819" s="0"/>
      <c r="DR3819" s="0"/>
      <c r="DS3819" s="0"/>
      <c r="DT3819" s="0"/>
      <c r="DU3819" s="0"/>
      <c r="DV3819" s="0"/>
      <c r="DW3819" s="0"/>
      <c r="DX3819" s="0"/>
      <c r="DY3819" s="0"/>
      <c r="DZ3819" s="0"/>
      <c r="EA3819" s="0"/>
      <c r="EB3819" s="0"/>
      <c r="EC3819" s="0"/>
      <c r="ED3819" s="0"/>
      <c r="EE3819" s="0"/>
      <c r="EF3819" s="0"/>
      <c r="EG3819" s="0"/>
      <c r="EH3819" s="0"/>
      <c r="EI3819" s="0"/>
      <c r="EJ3819" s="0"/>
      <c r="EK3819" s="0"/>
      <c r="EL3819" s="0"/>
      <c r="EM3819" s="0"/>
      <c r="EN3819" s="0"/>
      <c r="EO3819" s="0"/>
      <c r="EP3819" s="0"/>
      <c r="EQ3819" s="0"/>
      <c r="ER3819" s="0"/>
      <c r="ES3819" s="0"/>
      <c r="ET3819" s="0"/>
      <c r="EU3819" s="0"/>
      <c r="EV3819" s="0"/>
      <c r="EW3819" s="0"/>
      <c r="EX3819" s="0"/>
      <c r="EY3819" s="0"/>
      <c r="EZ3819" s="0"/>
      <c r="FA3819" s="0"/>
      <c r="FB3819" s="0"/>
      <c r="FC3819" s="0"/>
      <c r="FD3819" s="0"/>
      <c r="FE3819" s="0"/>
      <c r="FF3819" s="0"/>
      <c r="FG3819" s="0"/>
      <c r="FH3819" s="0"/>
      <c r="FI3819" s="0"/>
      <c r="FJ3819" s="0"/>
      <c r="FK3819" s="0"/>
      <c r="FL3819" s="0"/>
      <c r="FM3819" s="0"/>
      <c r="FN3819" s="0"/>
      <c r="FO3819" s="0"/>
      <c r="FP3819" s="0"/>
      <c r="FQ3819" s="0"/>
      <c r="FR3819" s="0"/>
      <c r="FS3819" s="0"/>
      <c r="FT3819" s="0"/>
      <c r="FU3819" s="0"/>
      <c r="FV3819" s="0"/>
      <c r="FW3819" s="0"/>
      <c r="FX3819" s="0"/>
      <c r="FY3819" s="0"/>
      <c r="FZ3819" s="0"/>
      <c r="GA3819" s="0"/>
      <c r="GB3819" s="0"/>
      <c r="GC3819" s="0"/>
      <c r="GD3819" s="0"/>
      <c r="GE3819" s="0"/>
      <c r="GF3819" s="0"/>
      <c r="GG3819" s="0"/>
      <c r="GH3819" s="0"/>
      <c r="GI3819" s="0"/>
      <c r="GJ3819" s="0"/>
      <c r="GK3819" s="0"/>
      <c r="GL3819" s="0"/>
      <c r="GM3819" s="0"/>
      <c r="GN3819" s="0"/>
      <c r="GO3819" s="0"/>
      <c r="GP3819" s="0"/>
      <c r="GQ3819" s="0"/>
      <c r="GR3819" s="0"/>
      <c r="GS3819" s="0"/>
      <c r="GT3819" s="0"/>
      <c r="GU3819" s="0"/>
      <c r="GV3819" s="0"/>
      <c r="GW3819" s="0"/>
      <c r="GX3819" s="0"/>
      <c r="GY3819" s="0"/>
      <c r="GZ3819" s="0"/>
      <c r="HA3819" s="0"/>
      <c r="HB3819" s="0"/>
      <c r="HC3819" s="0"/>
      <c r="HD3819" s="0"/>
      <c r="HE3819" s="0"/>
      <c r="HF3819" s="0"/>
      <c r="HG3819" s="0"/>
      <c r="HH3819" s="0"/>
      <c r="HI3819" s="0"/>
      <c r="HJ3819" s="0"/>
      <c r="HK3819" s="0"/>
      <c r="HL3819" s="0"/>
      <c r="HM3819" s="0"/>
      <c r="HN3819" s="0"/>
      <c r="HO3819" s="0"/>
      <c r="HP3819" s="0"/>
      <c r="HQ3819" s="0"/>
      <c r="HR3819" s="0"/>
      <c r="HS3819" s="0"/>
      <c r="HT3819" s="0"/>
      <c r="HU3819" s="0"/>
      <c r="HV3819" s="0"/>
      <c r="HW3819" s="0"/>
      <c r="HX3819" s="0"/>
      <c r="HY3819" s="0"/>
      <c r="HZ3819" s="0"/>
      <c r="IA3819" s="0"/>
      <c r="IB3819" s="0"/>
      <c r="IC3819" s="0"/>
      <c r="ID3819" s="0"/>
      <c r="IE3819" s="0"/>
      <c r="IF3819" s="0"/>
      <c r="IG3819" s="0"/>
      <c r="IH3819" s="0"/>
      <c r="II3819" s="0"/>
      <c r="IJ3819" s="0"/>
      <c r="IK3819" s="0"/>
      <c r="IL3819" s="0"/>
      <c r="IM3819" s="0"/>
      <c r="IN3819" s="0"/>
      <c r="IO3819" s="0"/>
      <c r="IP3819" s="0"/>
      <c r="IQ3819" s="0"/>
      <c r="IR3819" s="0"/>
      <c r="IS3819" s="0"/>
      <c r="IT3819" s="0"/>
      <c r="IU3819" s="0"/>
      <c r="IV3819" s="0"/>
      <c r="IW3819" s="0"/>
      <c r="IX3819" s="0"/>
      <c r="IY3819" s="0"/>
      <c r="IZ3819" s="0"/>
      <c r="AMH3819" s="13"/>
    </row>
    <row r="3820" customFormat="false" ht="13.8" hidden="false" customHeight="false" outlineLevel="0" collapsed="false">
      <c r="A3820" s="27" t="n">
        <v>40806022</v>
      </c>
      <c r="B3820" s="28" t="s">
        <v>3849</v>
      </c>
      <c r="C3820" s="29"/>
      <c r="D3820" s="29"/>
      <c r="E3820" s="27" t="s">
        <v>37</v>
      </c>
      <c r="F3820" s="19" t="n">
        <f aca="false">IF(C3820="",VLOOKUP(E3820,'PORTE E UCO'!$A$5:$D$46,4,0),VLOOKUP(E3820,'PORTE E UCO'!$A$5:$D$46,4,0)*C3820)</f>
        <v>192.437794</v>
      </c>
      <c r="G3820" s="30" t="n">
        <v>4.08</v>
      </c>
      <c r="H3820" s="21" t="n">
        <f aca="false">G3820*$R$2</f>
        <v>80.26841856</v>
      </c>
      <c r="I3820" s="27" t="n">
        <v>0</v>
      </c>
      <c r="J3820" s="22" t="str">
        <f aca="false">IF(I3820&gt;=1,F3820*$J$2,"")</f>
        <v/>
      </c>
      <c r="K3820" s="22" t="str">
        <f aca="false">IF(I3820&gt;=2,F3820*$K$2,"")</f>
        <v/>
      </c>
      <c r="L3820" s="22" t="str">
        <f aca="false">IF(I3820&gt;=3,F3820*$L$2,"")</f>
        <v/>
      </c>
      <c r="M3820" s="22" t="str">
        <f aca="false">IF(I3820&gt;=4,F3820*$M$2,"")</f>
        <v/>
      </c>
      <c r="N3820" s="27" t="n">
        <v>0</v>
      </c>
      <c r="O3820" s="27" t="n">
        <v>8</v>
      </c>
      <c r="P3820" s="31" t="n">
        <v>0.2304</v>
      </c>
      <c r="Q3820" s="64" t="n">
        <f aca="false">P3820*($Q$2)</f>
        <v>6.225408</v>
      </c>
      <c r="R3820" s="38"/>
      <c r="S3820" s="25" t="n">
        <f aca="false">SUM(F3820,H3820,J3820,K3820,L3820,M3820)</f>
        <v>272.70621256</v>
      </c>
      <c r="T3820" s="25" t="n">
        <f aca="false">SUM(F3820,H3820,J3820,K3820,L3820,M3820,Q3820)</f>
        <v>278.93162056</v>
      </c>
      <c r="U3820" s="0"/>
      <c r="V3820" s="0"/>
      <c r="W3820" s="0"/>
      <c r="X3820" s="0"/>
      <c r="Y3820" s="0"/>
      <c r="Z3820" s="0"/>
      <c r="AA3820" s="0"/>
      <c r="AB3820" s="0"/>
      <c r="AC3820" s="0"/>
      <c r="AD3820" s="0"/>
      <c r="AE3820" s="0"/>
      <c r="AF3820" s="0"/>
      <c r="AG3820" s="0"/>
      <c r="AH3820" s="0"/>
      <c r="AI3820" s="0"/>
      <c r="AJ3820" s="0"/>
      <c r="AK3820" s="0"/>
      <c r="AL3820" s="0"/>
      <c r="AM3820" s="0"/>
      <c r="AN3820" s="0"/>
      <c r="AO3820" s="0"/>
      <c r="AP3820" s="0"/>
      <c r="AQ3820" s="0"/>
      <c r="AR3820" s="0"/>
      <c r="AS3820" s="0"/>
      <c r="AT3820" s="0"/>
      <c r="AU3820" s="0"/>
      <c r="AV3820" s="0"/>
      <c r="AW3820" s="0"/>
      <c r="AX3820" s="0"/>
      <c r="AY3820" s="0"/>
      <c r="AZ3820" s="0"/>
      <c r="BA3820" s="0"/>
      <c r="BB3820" s="0"/>
      <c r="BC3820" s="0"/>
      <c r="BD3820" s="0"/>
      <c r="BE3820" s="0"/>
      <c r="BF3820" s="0"/>
      <c r="BG3820" s="0"/>
      <c r="BH3820" s="0"/>
      <c r="BI3820" s="0"/>
      <c r="BJ3820" s="0"/>
      <c r="BK3820" s="0"/>
      <c r="BL3820" s="0"/>
      <c r="BM3820" s="0"/>
      <c r="BN3820" s="0"/>
      <c r="BO3820" s="0"/>
      <c r="BP3820" s="0"/>
      <c r="BQ3820" s="0"/>
      <c r="BR3820" s="0"/>
      <c r="BS3820" s="0"/>
      <c r="BT3820" s="0"/>
      <c r="BU3820" s="0"/>
      <c r="BV3820" s="0"/>
      <c r="BW3820" s="0"/>
      <c r="BX3820" s="0"/>
      <c r="BY3820" s="0"/>
      <c r="BZ3820" s="0"/>
      <c r="CA3820" s="0"/>
      <c r="CB3820" s="0"/>
      <c r="CC3820" s="0"/>
      <c r="CD3820" s="0"/>
      <c r="CE3820" s="0"/>
      <c r="CF3820" s="0"/>
      <c r="CG3820" s="0"/>
      <c r="CH3820" s="0"/>
      <c r="CI3820" s="0"/>
      <c r="CJ3820" s="0"/>
      <c r="CK3820" s="0"/>
      <c r="CL3820" s="0"/>
      <c r="CM3820" s="0"/>
      <c r="CN3820" s="0"/>
      <c r="CO3820" s="0"/>
      <c r="CP3820" s="0"/>
      <c r="CQ3820" s="0"/>
      <c r="CR3820" s="0"/>
      <c r="CS3820" s="0"/>
      <c r="CT3820" s="0"/>
      <c r="CU3820" s="0"/>
      <c r="CV3820" s="0"/>
      <c r="CW3820" s="0"/>
      <c r="CX3820" s="0"/>
      <c r="CY3820" s="0"/>
      <c r="CZ3820" s="0"/>
      <c r="DA3820" s="0"/>
      <c r="DB3820" s="0"/>
      <c r="DC3820" s="0"/>
      <c r="DD3820" s="0"/>
      <c r="DE3820" s="0"/>
      <c r="DF3820" s="0"/>
      <c r="DG3820" s="0"/>
      <c r="DH3820" s="0"/>
      <c r="DI3820" s="0"/>
      <c r="DJ3820" s="0"/>
      <c r="DK3820" s="0"/>
      <c r="DL3820" s="0"/>
      <c r="DM3820" s="0"/>
      <c r="DN3820" s="0"/>
      <c r="DO3820" s="0"/>
      <c r="DP3820" s="0"/>
      <c r="DQ3820" s="0"/>
      <c r="DR3820" s="0"/>
      <c r="DS3820" s="0"/>
      <c r="DT3820" s="0"/>
      <c r="DU3820" s="0"/>
      <c r="DV3820" s="0"/>
      <c r="DW3820" s="0"/>
      <c r="DX3820" s="0"/>
      <c r="DY3820" s="0"/>
      <c r="DZ3820" s="0"/>
      <c r="EA3820" s="0"/>
      <c r="EB3820" s="0"/>
      <c r="EC3820" s="0"/>
      <c r="ED3820" s="0"/>
      <c r="EE3820" s="0"/>
      <c r="EF3820" s="0"/>
      <c r="EG3820" s="0"/>
      <c r="EH3820" s="0"/>
      <c r="EI3820" s="0"/>
      <c r="EJ3820" s="0"/>
      <c r="EK3820" s="0"/>
      <c r="EL3820" s="0"/>
      <c r="EM3820" s="0"/>
      <c r="EN3820" s="0"/>
      <c r="EO3820" s="0"/>
      <c r="EP3820" s="0"/>
      <c r="EQ3820" s="0"/>
      <c r="ER3820" s="0"/>
      <c r="ES3820" s="0"/>
      <c r="ET3820" s="0"/>
      <c r="EU3820" s="0"/>
      <c r="EV3820" s="0"/>
      <c r="EW3820" s="0"/>
      <c r="EX3820" s="0"/>
      <c r="EY3820" s="0"/>
      <c r="EZ3820" s="0"/>
      <c r="FA3820" s="0"/>
      <c r="FB3820" s="0"/>
      <c r="FC3820" s="0"/>
      <c r="FD3820" s="0"/>
      <c r="FE3820" s="0"/>
      <c r="FF3820" s="0"/>
      <c r="FG3820" s="0"/>
      <c r="FH3820" s="0"/>
      <c r="FI3820" s="0"/>
      <c r="FJ3820" s="0"/>
      <c r="FK3820" s="0"/>
      <c r="FL3820" s="0"/>
      <c r="FM3820" s="0"/>
      <c r="FN3820" s="0"/>
      <c r="FO3820" s="0"/>
      <c r="FP3820" s="0"/>
      <c r="FQ3820" s="0"/>
      <c r="FR3820" s="0"/>
      <c r="FS3820" s="0"/>
      <c r="FT3820" s="0"/>
      <c r="FU3820" s="0"/>
      <c r="FV3820" s="0"/>
      <c r="FW3820" s="0"/>
      <c r="FX3820" s="0"/>
      <c r="FY3820" s="0"/>
      <c r="FZ3820" s="0"/>
      <c r="GA3820" s="0"/>
      <c r="GB3820" s="0"/>
      <c r="GC3820" s="0"/>
      <c r="GD3820" s="0"/>
      <c r="GE3820" s="0"/>
      <c r="GF3820" s="0"/>
      <c r="GG3820" s="0"/>
      <c r="GH3820" s="0"/>
      <c r="GI3820" s="0"/>
      <c r="GJ3820" s="0"/>
      <c r="GK3820" s="0"/>
      <c r="GL3820" s="0"/>
      <c r="GM3820" s="0"/>
      <c r="GN3820" s="0"/>
      <c r="GO3820" s="0"/>
      <c r="GP3820" s="0"/>
      <c r="GQ3820" s="0"/>
      <c r="GR3820" s="0"/>
      <c r="GS3820" s="0"/>
      <c r="GT3820" s="0"/>
      <c r="GU3820" s="0"/>
      <c r="GV3820" s="0"/>
      <c r="GW3820" s="0"/>
      <c r="GX3820" s="0"/>
      <c r="GY3820" s="0"/>
      <c r="GZ3820" s="0"/>
      <c r="HA3820" s="0"/>
      <c r="HB3820" s="0"/>
      <c r="HC3820" s="0"/>
      <c r="HD3820" s="0"/>
      <c r="HE3820" s="0"/>
      <c r="HF3820" s="0"/>
      <c r="HG3820" s="0"/>
      <c r="HH3820" s="0"/>
      <c r="HI3820" s="0"/>
      <c r="HJ3820" s="0"/>
      <c r="HK3820" s="0"/>
      <c r="HL3820" s="0"/>
      <c r="HM3820" s="0"/>
      <c r="HN3820" s="0"/>
      <c r="HO3820" s="0"/>
      <c r="HP3820" s="0"/>
      <c r="HQ3820" s="0"/>
      <c r="HR3820" s="0"/>
      <c r="HS3820" s="0"/>
      <c r="HT3820" s="0"/>
      <c r="HU3820" s="0"/>
      <c r="HV3820" s="0"/>
      <c r="HW3820" s="0"/>
      <c r="HX3820" s="0"/>
      <c r="HY3820" s="0"/>
      <c r="HZ3820" s="0"/>
      <c r="IA3820" s="0"/>
      <c r="IB3820" s="0"/>
      <c r="IC3820" s="0"/>
      <c r="ID3820" s="0"/>
      <c r="IE3820" s="0"/>
      <c r="IF3820" s="0"/>
      <c r="IG3820" s="0"/>
      <c r="IH3820" s="0"/>
      <c r="II3820" s="0"/>
      <c r="IJ3820" s="0"/>
      <c r="IK3820" s="0"/>
      <c r="IL3820" s="0"/>
      <c r="IM3820" s="0"/>
      <c r="IN3820" s="0"/>
      <c r="IO3820" s="0"/>
      <c r="IP3820" s="0"/>
      <c r="IQ3820" s="0"/>
      <c r="IR3820" s="0"/>
      <c r="IS3820" s="0"/>
      <c r="IT3820" s="0"/>
      <c r="IU3820" s="0"/>
      <c r="IV3820" s="0"/>
      <c r="IW3820" s="0"/>
      <c r="IX3820" s="0"/>
      <c r="IY3820" s="0"/>
      <c r="IZ3820" s="0"/>
      <c r="AMH3820" s="13"/>
    </row>
    <row r="3821" customFormat="false" ht="13.8" hidden="false" customHeight="false" outlineLevel="0" collapsed="false">
      <c r="A3821" s="16" t="n">
        <v>40807029</v>
      </c>
      <c r="B3821" s="17" t="s">
        <v>3850</v>
      </c>
      <c r="C3821" s="18"/>
      <c r="D3821" s="18"/>
      <c r="E3821" s="16" t="s">
        <v>20</v>
      </c>
      <c r="F3821" s="19" t="n">
        <f aca="false">IF(C3821="",VLOOKUP(E3821,'PORTE E UCO'!$A$5:$D$46,4,0),VLOOKUP(E3821,'PORTE E UCO'!$A$5:$D$46,4,0)*C3821)</f>
        <v>70.656386</v>
      </c>
      <c r="G3821" s="20" t="n">
        <v>2.95</v>
      </c>
      <c r="H3821" s="21" t="n">
        <f aca="false">G3821*$R$2</f>
        <v>58.0372144</v>
      </c>
      <c r="I3821" s="16" t="n">
        <v>0</v>
      </c>
      <c r="J3821" s="22" t="str">
        <f aca="false">IF(I3821&gt;=1,F3821*$J$2,"")</f>
        <v/>
      </c>
      <c r="K3821" s="22" t="str">
        <f aca="false">IF(I3821&gt;=2,F3821*$K$2,"")</f>
        <v/>
      </c>
      <c r="L3821" s="22" t="str">
        <f aca="false">IF(I3821&gt;=3,F3821*$L$2,"")</f>
        <v/>
      </c>
      <c r="M3821" s="22" t="str">
        <f aca="false">IF(I3821&gt;=4,F3821*$M$2,"")</f>
        <v/>
      </c>
      <c r="N3821" s="16" t="n">
        <v>0</v>
      </c>
      <c r="O3821" s="16" t="n">
        <v>4</v>
      </c>
      <c r="P3821" s="23" t="n">
        <v>0.48</v>
      </c>
      <c r="Q3821" s="64" t="n">
        <f aca="false">P3821*($Q$2)</f>
        <v>12.9696</v>
      </c>
      <c r="R3821" s="38"/>
      <c r="S3821" s="25" t="n">
        <f aca="false">SUM(F3821,H3821,J3821,K3821,L3821,M3821)</f>
        <v>128.6936004</v>
      </c>
      <c r="T3821" s="25" t="n">
        <f aca="false">SUM(F3821,H3821,J3821,K3821,L3821,M3821,Q3821)</f>
        <v>141.6632004</v>
      </c>
      <c r="U3821" s="0"/>
      <c r="V3821" s="0"/>
      <c r="W3821" s="0"/>
      <c r="X3821" s="0"/>
      <c r="Y3821" s="0"/>
      <c r="Z3821" s="0"/>
      <c r="AA3821" s="0"/>
      <c r="AB3821" s="0"/>
      <c r="AC3821" s="0"/>
      <c r="AD3821" s="0"/>
      <c r="AE3821" s="0"/>
      <c r="AF3821" s="0"/>
      <c r="AG3821" s="0"/>
      <c r="AH3821" s="0"/>
      <c r="AI3821" s="0"/>
      <c r="AJ3821" s="0"/>
      <c r="AK3821" s="0"/>
      <c r="AL3821" s="0"/>
      <c r="AM3821" s="0"/>
      <c r="AN3821" s="0"/>
      <c r="AO3821" s="0"/>
      <c r="AP3821" s="0"/>
      <c r="AQ3821" s="0"/>
      <c r="AR3821" s="0"/>
      <c r="AS3821" s="0"/>
      <c r="AT3821" s="0"/>
      <c r="AU3821" s="0"/>
      <c r="AV3821" s="0"/>
      <c r="AW3821" s="0"/>
      <c r="AX3821" s="0"/>
      <c r="AY3821" s="0"/>
      <c r="AZ3821" s="0"/>
      <c r="BA3821" s="0"/>
      <c r="BB3821" s="0"/>
      <c r="BC3821" s="0"/>
      <c r="BD3821" s="0"/>
      <c r="BE3821" s="0"/>
      <c r="BF3821" s="0"/>
      <c r="BG3821" s="0"/>
      <c r="BH3821" s="0"/>
      <c r="BI3821" s="0"/>
      <c r="BJ3821" s="0"/>
      <c r="BK3821" s="0"/>
      <c r="BL3821" s="0"/>
      <c r="BM3821" s="0"/>
      <c r="BN3821" s="0"/>
      <c r="BO3821" s="0"/>
      <c r="BP3821" s="0"/>
      <c r="BQ3821" s="0"/>
      <c r="BR3821" s="0"/>
      <c r="BS3821" s="0"/>
      <c r="BT3821" s="0"/>
      <c r="BU3821" s="0"/>
      <c r="BV3821" s="0"/>
      <c r="BW3821" s="0"/>
      <c r="BX3821" s="0"/>
      <c r="BY3821" s="0"/>
      <c r="BZ3821" s="0"/>
      <c r="CA3821" s="0"/>
      <c r="CB3821" s="0"/>
      <c r="CC3821" s="0"/>
      <c r="CD3821" s="0"/>
      <c r="CE3821" s="0"/>
      <c r="CF3821" s="0"/>
      <c r="CG3821" s="0"/>
      <c r="CH3821" s="0"/>
      <c r="CI3821" s="0"/>
      <c r="CJ3821" s="0"/>
      <c r="CK3821" s="0"/>
      <c r="CL3821" s="0"/>
      <c r="CM3821" s="0"/>
      <c r="CN3821" s="0"/>
      <c r="CO3821" s="0"/>
      <c r="CP3821" s="0"/>
      <c r="CQ3821" s="0"/>
      <c r="CR3821" s="0"/>
      <c r="CS3821" s="0"/>
      <c r="CT3821" s="0"/>
      <c r="CU3821" s="0"/>
      <c r="CV3821" s="0"/>
      <c r="CW3821" s="0"/>
      <c r="CX3821" s="0"/>
      <c r="CY3821" s="0"/>
      <c r="CZ3821" s="0"/>
      <c r="DA3821" s="0"/>
      <c r="DB3821" s="0"/>
      <c r="DC3821" s="0"/>
      <c r="DD3821" s="0"/>
      <c r="DE3821" s="0"/>
      <c r="DF3821" s="0"/>
      <c r="DG3821" s="0"/>
      <c r="DH3821" s="0"/>
      <c r="DI3821" s="0"/>
      <c r="DJ3821" s="0"/>
      <c r="DK3821" s="0"/>
      <c r="DL3821" s="0"/>
      <c r="DM3821" s="0"/>
      <c r="DN3821" s="0"/>
      <c r="DO3821" s="0"/>
      <c r="DP3821" s="0"/>
      <c r="DQ3821" s="0"/>
      <c r="DR3821" s="0"/>
      <c r="DS3821" s="0"/>
      <c r="DT3821" s="0"/>
      <c r="DU3821" s="0"/>
      <c r="DV3821" s="0"/>
      <c r="DW3821" s="0"/>
      <c r="DX3821" s="0"/>
      <c r="DY3821" s="0"/>
      <c r="DZ3821" s="0"/>
      <c r="EA3821" s="0"/>
      <c r="EB3821" s="0"/>
      <c r="EC3821" s="0"/>
      <c r="ED3821" s="0"/>
      <c r="EE3821" s="0"/>
      <c r="EF3821" s="0"/>
      <c r="EG3821" s="0"/>
      <c r="EH3821" s="0"/>
      <c r="EI3821" s="0"/>
      <c r="EJ3821" s="0"/>
      <c r="EK3821" s="0"/>
      <c r="EL3821" s="0"/>
      <c r="EM3821" s="0"/>
      <c r="EN3821" s="0"/>
      <c r="EO3821" s="0"/>
      <c r="EP3821" s="0"/>
      <c r="EQ3821" s="0"/>
      <c r="ER3821" s="0"/>
      <c r="ES3821" s="0"/>
      <c r="ET3821" s="0"/>
      <c r="EU3821" s="0"/>
      <c r="EV3821" s="0"/>
      <c r="EW3821" s="0"/>
      <c r="EX3821" s="0"/>
      <c r="EY3821" s="0"/>
      <c r="EZ3821" s="0"/>
      <c r="FA3821" s="0"/>
      <c r="FB3821" s="0"/>
      <c r="FC3821" s="0"/>
      <c r="FD3821" s="0"/>
      <c r="FE3821" s="0"/>
      <c r="FF3821" s="0"/>
      <c r="FG3821" s="0"/>
      <c r="FH3821" s="0"/>
      <c r="FI3821" s="0"/>
      <c r="FJ3821" s="0"/>
      <c r="FK3821" s="0"/>
      <c r="FL3821" s="0"/>
      <c r="FM3821" s="0"/>
      <c r="FN3821" s="0"/>
      <c r="FO3821" s="0"/>
      <c r="FP3821" s="0"/>
      <c r="FQ3821" s="0"/>
      <c r="FR3821" s="0"/>
      <c r="FS3821" s="0"/>
      <c r="FT3821" s="0"/>
      <c r="FU3821" s="0"/>
      <c r="FV3821" s="0"/>
      <c r="FW3821" s="0"/>
      <c r="FX3821" s="0"/>
      <c r="FY3821" s="0"/>
      <c r="FZ3821" s="0"/>
      <c r="GA3821" s="0"/>
      <c r="GB3821" s="0"/>
      <c r="GC3821" s="0"/>
      <c r="GD3821" s="0"/>
      <c r="GE3821" s="0"/>
      <c r="GF3821" s="0"/>
      <c r="GG3821" s="0"/>
      <c r="GH3821" s="0"/>
      <c r="GI3821" s="0"/>
      <c r="GJ3821" s="0"/>
      <c r="GK3821" s="0"/>
      <c r="GL3821" s="0"/>
      <c r="GM3821" s="0"/>
      <c r="GN3821" s="0"/>
      <c r="GO3821" s="0"/>
      <c r="GP3821" s="0"/>
      <c r="GQ3821" s="0"/>
      <c r="GR3821" s="0"/>
      <c r="GS3821" s="0"/>
      <c r="GT3821" s="0"/>
      <c r="GU3821" s="0"/>
      <c r="GV3821" s="0"/>
      <c r="GW3821" s="0"/>
      <c r="GX3821" s="0"/>
      <c r="GY3821" s="0"/>
      <c r="GZ3821" s="0"/>
      <c r="HA3821" s="0"/>
      <c r="HB3821" s="0"/>
      <c r="HC3821" s="0"/>
      <c r="HD3821" s="0"/>
      <c r="HE3821" s="0"/>
      <c r="HF3821" s="0"/>
      <c r="HG3821" s="0"/>
      <c r="HH3821" s="0"/>
      <c r="HI3821" s="0"/>
      <c r="HJ3821" s="0"/>
      <c r="HK3821" s="0"/>
      <c r="HL3821" s="0"/>
      <c r="HM3821" s="0"/>
      <c r="HN3821" s="0"/>
      <c r="HO3821" s="0"/>
      <c r="HP3821" s="0"/>
      <c r="HQ3821" s="0"/>
      <c r="HR3821" s="0"/>
      <c r="HS3821" s="0"/>
      <c r="HT3821" s="0"/>
      <c r="HU3821" s="0"/>
      <c r="HV3821" s="0"/>
      <c r="HW3821" s="0"/>
      <c r="HX3821" s="0"/>
      <c r="HY3821" s="0"/>
      <c r="HZ3821" s="0"/>
      <c r="IA3821" s="0"/>
      <c r="IB3821" s="0"/>
      <c r="IC3821" s="0"/>
      <c r="ID3821" s="0"/>
      <c r="IE3821" s="0"/>
      <c r="IF3821" s="0"/>
      <c r="IG3821" s="0"/>
      <c r="IH3821" s="0"/>
      <c r="II3821" s="0"/>
      <c r="IJ3821" s="0"/>
      <c r="IK3821" s="0"/>
      <c r="IL3821" s="0"/>
      <c r="IM3821" s="0"/>
      <c r="IN3821" s="0"/>
      <c r="IO3821" s="0"/>
      <c r="IP3821" s="0"/>
      <c r="IQ3821" s="0"/>
      <c r="IR3821" s="0"/>
      <c r="IS3821" s="0"/>
      <c r="IT3821" s="0"/>
      <c r="IU3821" s="0"/>
      <c r="IV3821" s="0"/>
      <c r="IW3821" s="0"/>
      <c r="IX3821" s="0"/>
      <c r="IY3821" s="0"/>
      <c r="IZ3821" s="0"/>
      <c r="AMH3821" s="13"/>
    </row>
    <row r="3822" customFormat="false" ht="13.8" hidden="false" customHeight="false" outlineLevel="0" collapsed="false">
      <c r="A3822" s="27" t="n">
        <v>40807070</v>
      </c>
      <c r="B3822" s="28" t="s">
        <v>3851</v>
      </c>
      <c r="C3822" s="29"/>
      <c r="D3822" s="29"/>
      <c r="E3822" s="27" t="s">
        <v>39</v>
      </c>
      <c r="F3822" s="19" t="n">
        <f aca="false">IF(C3822="",VLOOKUP(E3822,'PORTE E UCO'!$A$5:$D$46,4,0),VLOOKUP(E3822,'PORTE E UCO'!$A$5:$D$46,4,0)*C3822)</f>
        <v>52.984668</v>
      </c>
      <c r="G3822" s="30" t="n">
        <v>2.6</v>
      </c>
      <c r="H3822" s="21" t="n">
        <f aca="false">G3822*$R$2</f>
        <v>51.1514432</v>
      </c>
      <c r="I3822" s="27" t="n">
        <v>0</v>
      </c>
      <c r="J3822" s="22" t="str">
        <f aca="false">IF(I3822&gt;=1,F3822*$J$2,"")</f>
        <v/>
      </c>
      <c r="K3822" s="22" t="str">
        <f aca="false">IF(I3822&gt;=2,F3822*$K$2,"")</f>
        <v/>
      </c>
      <c r="L3822" s="22" t="str">
        <f aca="false">IF(I3822&gt;=3,F3822*$L$2,"")</f>
        <v/>
      </c>
      <c r="M3822" s="22" t="str">
        <f aca="false">IF(I3822&gt;=4,F3822*$M$2,"")</f>
        <v/>
      </c>
      <c r="N3822" s="27" t="n">
        <v>0</v>
      </c>
      <c r="O3822" s="27" t="n">
        <v>6</v>
      </c>
      <c r="P3822" s="31" t="n">
        <v>0.432</v>
      </c>
      <c r="Q3822" s="64" t="n">
        <f aca="false">P3822*($Q$2)</f>
        <v>11.67264</v>
      </c>
      <c r="R3822" s="38"/>
      <c r="S3822" s="25" t="n">
        <f aca="false">SUM(F3822,H3822,J3822,K3822,L3822,M3822)</f>
        <v>104.1361112</v>
      </c>
      <c r="T3822" s="25" t="n">
        <f aca="false">SUM(F3822,H3822,J3822,K3822,L3822,M3822,Q3822)</f>
        <v>115.8087512</v>
      </c>
      <c r="U3822" s="0"/>
      <c r="V3822" s="0"/>
      <c r="W3822" s="0"/>
      <c r="X3822" s="0"/>
      <c r="Y3822" s="0"/>
      <c r="Z3822" s="0"/>
      <c r="AA3822" s="0"/>
      <c r="AB3822" s="0"/>
      <c r="AC3822" s="0"/>
      <c r="AD3822" s="0"/>
      <c r="AE3822" s="0"/>
      <c r="AF3822" s="0"/>
      <c r="AG3822" s="0"/>
      <c r="AH3822" s="0"/>
      <c r="AI3822" s="0"/>
      <c r="AJ3822" s="0"/>
      <c r="AK3822" s="0"/>
      <c r="AL3822" s="0"/>
      <c r="AM3822" s="0"/>
      <c r="AN3822" s="0"/>
      <c r="AO3822" s="0"/>
      <c r="AP3822" s="0"/>
      <c r="AQ3822" s="0"/>
      <c r="AR3822" s="0"/>
      <c r="AS3822" s="0"/>
      <c r="AT3822" s="0"/>
      <c r="AU3822" s="0"/>
      <c r="AV3822" s="0"/>
      <c r="AW3822" s="0"/>
      <c r="AX3822" s="0"/>
      <c r="AY3822" s="0"/>
      <c r="AZ3822" s="0"/>
      <c r="BA3822" s="0"/>
      <c r="BB3822" s="0"/>
      <c r="BC3822" s="0"/>
      <c r="BD3822" s="0"/>
      <c r="BE3822" s="0"/>
      <c r="BF3822" s="0"/>
      <c r="BG3822" s="0"/>
      <c r="BH3822" s="0"/>
      <c r="BI3822" s="0"/>
      <c r="BJ3822" s="0"/>
      <c r="BK3822" s="0"/>
      <c r="BL3822" s="0"/>
      <c r="BM3822" s="0"/>
      <c r="BN3822" s="0"/>
      <c r="BO3822" s="0"/>
      <c r="BP3822" s="0"/>
      <c r="BQ3822" s="0"/>
      <c r="BR3822" s="0"/>
      <c r="BS3822" s="0"/>
      <c r="BT3822" s="0"/>
      <c r="BU3822" s="0"/>
      <c r="BV3822" s="0"/>
      <c r="BW3822" s="0"/>
      <c r="BX3822" s="0"/>
      <c r="BY3822" s="0"/>
      <c r="BZ3822" s="0"/>
      <c r="CA3822" s="0"/>
      <c r="CB3822" s="0"/>
      <c r="CC3822" s="0"/>
      <c r="CD3822" s="0"/>
      <c r="CE3822" s="0"/>
      <c r="CF3822" s="0"/>
      <c r="CG3822" s="0"/>
      <c r="CH3822" s="0"/>
      <c r="CI3822" s="0"/>
      <c r="CJ3822" s="0"/>
      <c r="CK3822" s="0"/>
      <c r="CL3822" s="0"/>
      <c r="CM3822" s="0"/>
      <c r="CN3822" s="0"/>
      <c r="CO3822" s="0"/>
      <c r="CP3822" s="0"/>
      <c r="CQ3822" s="0"/>
      <c r="CR3822" s="0"/>
      <c r="CS3822" s="0"/>
      <c r="CT3822" s="0"/>
      <c r="CU3822" s="0"/>
      <c r="CV3822" s="0"/>
      <c r="CW3822" s="0"/>
      <c r="CX3822" s="0"/>
      <c r="CY3822" s="0"/>
      <c r="CZ3822" s="0"/>
      <c r="DA3822" s="0"/>
      <c r="DB3822" s="0"/>
      <c r="DC3822" s="0"/>
      <c r="DD3822" s="0"/>
      <c r="DE3822" s="0"/>
      <c r="DF3822" s="0"/>
      <c r="DG3822" s="0"/>
      <c r="DH3822" s="0"/>
      <c r="DI3822" s="0"/>
      <c r="DJ3822" s="0"/>
      <c r="DK3822" s="0"/>
      <c r="DL3822" s="0"/>
      <c r="DM3822" s="0"/>
      <c r="DN3822" s="0"/>
      <c r="DO3822" s="0"/>
      <c r="DP3822" s="0"/>
      <c r="DQ3822" s="0"/>
      <c r="DR3822" s="0"/>
      <c r="DS3822" s="0"/>
      <c r="DT3822" s="0"/>
      <c r="DU3822" s="0"/>
      <c r="DV3822" s="0"/>
      <c r="DW3822" s="0"/>
      <c r="DX3822" s="0"/>
      <c r="DY3822" s="0"/>
      <c r="DZ3822" s="0"/>
      <c r="EA3822" s="0"/>
      <c r="EB3822" s="0"/>
      <c r="EC3822" s="0"/>
      <c r="ED3822" s="0"/>
      <c r="EE3822" s="0"/>
      <c r="EF3822" s="0"/>
      <c r="EG3822" s="0"/>
      <c r="EH3822" s="0"/>
      <c r="EI3822" s="0"/>
      <c r="EJ3822" s="0"/>
      <c r="EK3822" s="0"/>
      <c r="EL3822" s="0"/>
      <c r="EM3822" s="0"/>
      <c r="EN3822" s="0"/>
      <c r="EO3822" s="0"/>
      <c r="EP3822" s="0"/>
      <c r="EQ3822" s="0"/>
      <c r="ER3822" s="0"/>
      <c r="ES3822" s="0"/>
      <c r="ET3822" s="0"/>
      <c r="EU3822" s="0"/>
      <c r="EV3822" s="0"/>
      <c r="EW3822" s="0"/>
      <c r="EX3822" s="0"/>
      <c r="EY3822" s="0"/>
      <c r="EZ3822" s="0"/>
      <c r="FA3822" s="0"/>
      <c r="FB3822" s="0"/>
      <c r="FC3822" s="0"/>
      <c r="FD3822" s="0"/>
      <c r="FE3822" s="0"/>
      <c r="FF3822" s="0"/>
      <c r="FG3822" s="0"/>
      <c r="FH3822" s="0"/>
      <c r="FI3822" s="0"/>
      <c r="FJ3822" s="0"/>
      <c r="FK3822" s="0"/>
      <c r="FL3822" s="0"/>
      <c r="FM3822" s="0"/>
      <c r="FN3822" s="0"/>
      <c r="FO3822" s="0"/>
      <c r="FP3822" s="0"/>
      <c r="FQ3822" s="0"/>
      <c r="FR3822" s="0"/>
      <c r="FS3822" s="0"/>
      <c r="FT3822" s="0"/>
      <c r="FU3822" s="0"/>
      <c r="FV3822" s="0"/>
      <c r="FW3822" s="0"/>
      <c r="FX3822" s="0"/>
      <c r="FY3822" s="0"/>
      <c r="FZ3822" s="0"/>
      <c r="GA3822" s="0"/>
      <c r="GB3822" s="0"/>
      <c r="GC3822" s="0"/>
      <c r="GD3822" s="0"/>
      <c r="GE3822" s="0"/>
      <c r="GF3822" s="0"/>
      <c r="GG3822" s="0"/>
      <c r="GH3822" s="0"/>
      <c r="GI3822" s="0"/>
      <c r="GJ3822" s="0"/>
      <c r="GK3822" s="0"/>
      <c r="GL3822" s="0"/>
      <c r="GM3822" s="0"/>
      <c r="GN3822" s="0"/>
      <c r="GO3822" s="0"/>
      <c r="GP3822" s="0"/>
      <c r="GQ3822" s="0"/>
      <c r="GR3822" s="0"/>
      <c r="GS3822" s="0"/>
      <c r="GT3822" s="0"/>
      <c r="GU3822" s="0"/>
      <c r="GV3822" s="0"/>
      <c r="GW3822" s="0"/>
      <c r="GX3822" s="0"/>
      <c r="GY3822" s="0"/>
      <c r="GZ3822" s="0"/>
      <c r="HA3822" s="0"/>
      <c r="HB3822" s="0"/>
      <c r="HC3822" s="0"/>
      <c r="HD3822" s="0"/>
      <c r="HE3822" s="0"/>
      <c r="HF3822" s="0"/>
      <c r="HG3822" s="0"/>
      <c r="HH3822" s="0"/>
      <c r="HI3822" s="0"/>
      <c r="HJ3822" s="0"/>
      <c r="HK3822" s="0"/>
      <c r="HL3822" s="0"/>
      <c r="HM3822" s="0"/>
      <c r="HN3822" s="0"/>
      <c r="HO3822" s="0"/>
      <c r="HP3822" s="0"/>
      <c r="HQ3822" s="0"/>
      <c r="HR3822" s="0"/>
      <c r="HS3822" s="0"/>
      <c r="HT3822" s="0"/>
      <c r="HU3822" s="0"/>
      <c r="HV3822" s="0"/>
      <c r="HW3822" s="0"/>
      <c r="HX3822" s="0"/>
      <c r="HY3822" s="0"/>
      <c r="HZ3822" s="0"/>
      <c r="IA3822" s="0"/>
      <c r="IB3822" s="0"/>
      <c r="IC3822" s="0"/>
      <c r="ID3822" s="0"/>
      <c r="IE3822" s="0"/>
      <c r="IF3822" s="0"/>
      <c r="IG3822" s="0"/>
      <c r="IH3822" s="0"/>
      <c r="II3822" s="0"/>
      <c r="IJ3822" s="0"/>
      <c r="IK3822" s="0"/>
      <c r="IL3822" s="0"/>
      <c r="IM3822" s="0"/>
      <c r="IN3822" s="0"/>
      <c r="IO3822" s="0"/>
      <c r="IP3822" s="0"/>
      <c r="IQ3822" s="0"/>
      <c r="IR3822" s="0"/>
      <c r="IS3822" s="0"/>
      <c r="IT3822" s="0"/>
      <c r="IU3822" s="0"/>
      <c r="IV3822" s="0"/>
      <c r="IW3822" s="0"/>
      <c r="IX3822" s="0"/>
      <c r="IY3822" s="0"/>
      <c r="IZ3822" s="0"/>
      <c r="AMH3822" s="13"/>
    </row>
    <row r="3823" customFormat="false" ht="13.8" hidden="false" customHeight="false" outlineLevel="0" collapsed="false">
      <c r="A3823" s="16" t="n">
        <v>40807053</v>
      </c>
      <c r="B3823" s="17" t="s">
        <v>3852</v>
      </c>
      <c r="C3823" s="18"/>
      <c r="D3823" s="18"/>
      <c r="E3823" s="16" t="s">
        <v>64</v>
      </c>
      <c r="F3823" s="19" t="n">
        <f aca="false">IF(C3823="",VLOOKUP(E3823,'PORTE E UCO'!$A$5:$D$46,4,0),VLOOKUP(E3823,'PORTE E UCO'!$A$5:$D$46,4,0)*C3823)</f>
        <v>110.217052</v>
      </c>
      <c r="G3823" s="20" t="n">
        <v>4.08</v>
      </c>
      <c r="H3823" s="21" t="n">
        <f aca="false">G3823*$R$2</f>
        <v>80.26841856</v>
      </c>
      <c r="I3823" s="16" t="n">
        <v>0</v>
      </c>
      <c r="J3823" s="22" t="str">
        <f aca="false">IF(I3823&gt;=1,F3823*$J$2,"")</f>
        <v/>
      </c>
      <c r="K3823" s="22" t="str">
        <f aca="false">IF(I3823&gt;=2,F3823*$K$2,"")</f>
        <v/>
      </c>
      <c r="L3823" s="22" t="str">
        <f aca="false">IF(I3823&gt;=3,F3823*$L$2,"")</f>
        <v/>
      </c>
      <c r="M3823" s="22" t="str">
        <f aca="false">IF(I3823&gt;=4,F3823*$M$2,"")</f>
        <v/>
      </c>
      <c r="N3823" s="16" t="n">
        <v>0</v>
      </c>
      <c r="O3823" s="16" t="n">
        <v>6</v>
      </c>
      <c r="P3823" s="23" t="n">
        <v>0.432</v>
      </c>
      <c r="Q3823" s="64" t="n">
        <f aca="false">P3823*($Q$2)</f>
        <v>11.67264</v>
      </c>
      <c r="R3823" s="38"/>
      <c r="S3823" s="25" t="n">
        <f aca="false">SUM(F3823,H3823,J3823,K3823,L3823,M3823)</f>
        <v>190.48547056</v>
      </c>
      <c r="T3823" s="25" t="n">
        <f aca="false">SUM(F3823,H3823,J3823,K3823,L3823,M3823,Q3823)</f>
        <v>202.15811056</v>
      </c>
      <c r="U3823" s="0"/>
      <c r="V3823" s="0"/>
      <c r="W3823" s="0"/>
      <c r="X3823" s="0"/>
      <c r="Y3823" s="0"/>
      <c r="Z3823" s="0"/>
      <c r="AA3823" s="0"/>
      <c r="AB3823" s="0"/>
      <c r="AC3823" s="0"/>
      <c r="AD3823" s="0"/>
      <c r="AE3823" s="0"/>
      <c r="AF3823" s="0"/>
      <c r="AG3823" s="0"/>
      <c r="AH3823" s="0"/>
      <c r="AI3823" s="0"/>
      <c r="AJ3823" s="0"/>
      <c r="AK3823" s="0"/>
      <c r="AL3823" s="0"/>
      <c r="AM3823" s="0"/>
      <c r="AN3823" s="0"/>
      <c r="AO3823" s="0"/>
      <c r="AP3823" s="0"/>
      <c r="AQ3823" s="0"/>
      <c r="AR3823" s="0"/>
      <c r="AS3823" s="0"/>
      <c r="AT3823" s="0"/>
      <c r="AU3823" s="0"/>
      <c r="AV3823" s="0"/>
      <c r="AW3823" s="0"/>
      <c r="AX3823" s="0"/>
      <c r="AY3823" s="0"/>
      <c r="AZ3823" s="0"/>
      <c r="BA3823" s="0"/>
      <c r="BB3823" s="0"/>
      <c r="BC3823" s="0"/>
      <c r="BD3823" s="0"/>
      <c r="BE3823" s="0"/>
      <c r="BF3823" s="0"/>
      <c r="BG3823" s="0"/>
      <c r="BH3823" s="0"/>
      <c r="BI3823" s="0"/>
      <c r="BJ3823" s="0"/>
      <c r="BK3823" s="0"/>
      <c r="BL3823" s="0"/>
      <c r="BM3823" s="0"/>
      <c r="BN3823" s="0"/>
      <c r="BO3823" s="0"/>
      <c r="BP3823" s="0"/>
      <c r="BQ3823" s="0"/>
      <c r="BR3823" s="0"/>
      <c r="BS3823" s="0"/>
      <c r="BT3823" s="0"/>
      <c r="BU3823" s="0"/>
      <c r="BV3823" s="0"/>
      <c r="BW3823" s="0"/>
      <c r="BX3823" s="0"/>
      <c r="BY3823" s="0"/>
      <c r="BZ3823" s="0"/>
      <c r="CA3823" s="0"/>
      <c r="CB3823" s="0"/>
      <c r="CC3823" s="0"/>
      <c r="CD3823" s="0"/>
      <c r="CE3823" s="0"/>
      <c r="CF3823" s="0"/>
      <c r="CG3823" s="0"/>
      <c r="CH3823" s="0"/>
      <c r="CI3823" s="0"/>
      <c r="CJ3823" s="0"/>
      <c r="CK3823" s="0"/>
      <c r="CL3823" s="0"/>
      <c r="CM3823" s="0"/>
      <c r="CN3823" s="0"/>
      <c r="CO3823" s="0"/>
      <c r="CP3823" s="0"/>
      <c r="CQ3823" s="0"/>
      <c r="CR3823" s="0"/>
      <c r="CS3823" s="0"/>
      <c r="CT3823" s="0"/>
      <c r="CU3823" s="0"/>
      <c r="CV3823" s="0"/>
      <c r="CW3823" s="0"/>
      <c r="CX3823" s="0"/>
      <c r="CY3823" s="0"/>
      <c r="CZ3823" s="0"/>
      <c r="DA3823" s="0"/>
      <c r="DB3823" s="0"/>
      <c r="DC3823" s="0"/>
      <c r="DD3823" s="0"/>
      <c r="DE3823" s="0"/>
      <c r="DF3823" s="0"/>
      <c r="DG3823" s="0"/>
      <c r="DH3823" s="0"/>
      <c r="DI3823" s="0"/>
      <c r="DJ3823" s="0"/>
      <c r="DK3823" s="0"/>
      <c r="DL3823" s="0"/>
      <c r="DM3823" s="0"/>
      <c r="DN3823" s="0"/>
      <c r="DO3823" s="0"/>
      <c r="DP3823" s="0"/>
      <c r="DQ3823" s="0"/>
      <c r="DR3823" s="0"/>
      <c r="DS3823" s="0"/>
      <c r="DT3823" s="0"/>
      <c r="DU3823" s="0"/>
      <c r="DV3823" s="0"/>
      <c r="DW3823" s="0"/>
      <c r="DX3823" s="0"/>
      <c r="DY3823" s="0"/>
      <c r="DZ3823" s="0"/>
      <c r="EA3823" s="0"/>
      <c r="EB3823" s="0"/>
      <c r="EC3823" s="0"/>
      <c r="ED3823" s="0"/>
      <c r="EE3823" s="0"/>
      <c r="EF3823" s="0"/>
      <c r="EG3823" s="0"/>
      <c r="EH3823" s="0"/>
      <c r="EI3823" s="0"/>
      <c r="EJ3823" s="0"/>
      <c r="EK3823" s="0"/>
      <c r="EL3823" s="0"/>
      <c r="EM3823" s="0"/>
      <c r="EN3823" s="0"/>
      <c r="EO3823" s="0"/>
      <c r="EP3823" s="0"/>
      <c r="EQ3823" s="0"/>
      <c r="ER3823" s="0"/>
      <c r="ES3823" s="0"/>
      <c r="ET3823" s="0"/>
      <c r="EU3823" s="0"/>
      <c r="EV3823" s="0"/>
      <c r="EW3823" s="0"/>
      <c r="EX3823" s="0"/>
      <c r="EY3823" s="0"/>
      <c r="EZ3823" s="0"/>
      <c r="FA3823" s="0"/>
      <c r="FB3823" s="0"/>
      <c r="FC3823" s="0"/>
      <c r="FD3823" s="0"/>
      <c r="FE3823" s="0"/>
      <c r="FF3823" s="0"/>
      <c r="FG3823" s="0"/>
      <c r="FH3823" s="0"/>
      <c r="FI3823" s="0"/>
      <c r="FJ3823" s="0"/>
      <c r="FK3823" s="0"/>
      <c r="FL3823" s="0"/>
      <c r="FM3823" s="0"/>
      <c r="FN3823" s="0"/>
      <c r="FO3823" s="0"/>
      <c r="FP3823" s="0"/>
      <c r="FQ3823" s="0"/>
      <c r="FR3823" s="0"/>
      <c r="FS3823" s="0"/>
      <c r="FT3823" s="0"/>
      <c r="FU3823" s="0"/>
      <c r="FV3823" s="0"/>
      <c r="FW3823" s="0"/>
      <c r="FX3823" s="0"/>
      <c r="FY3823" s="0"/>
      <c r="FZ3823" s="0"/>
      <c r="GA3823" s="0"/>
      <c r="GB3823" s="0"/>
      <c r="GC3823" s="0"/>
      <c r="GD3823" s="0"/>
      <c r="GE3823" s="0"/>
      <c r="GF3823" s="0"/>
      <c r="GG3823" s="0"/>
      <c r="GH3823" s="0"/>
      <c r="GI3823" s="0"/>
      <c r="GJ3823" s="0"/>
      <c r="GK3823" s="0"/>
      <c r="GL3823" s="0"/>
      <c r="GM3823" s="0"/>
      <c r="GN3823" s="0"/>
      <c r="GO3823" s="0"/>
      <c r="GP3823" s="0"/>
      <c r="GQ3823" s="0"/>
      <c r="GR3823" s="0"/>
      <c r="GS3823" s="0"/>
      <c r="GT3823" s="0"/>
      <c r="GU3823" s="0"/>
      <c r="GV3823" s="0"/>
      <c r="GW3823" s="0"/>
      <c r="GX3823" s="0"/>
      <c r="GY3823" s="0"/>
      <c r="GZ3823" s="0"/>
      <c r="HA3823" s="0"/>
      <c r="HB3823" s="0"/>
      <c r="HC3823" s="0"/>
      <c r="HD3823" s="0"/>
      <c r="HE3823" s="0"/>
      <c r="HF3823" s="0"/>
      <c r="HG3823" s="0"/>
      <c r="HH3823" s="0"/>
      <c r="HI3823" s="0"/>
      <c r="HJ3823" s="0"/>
      <c r="HK3823" s="0"/>
      <c r="HL3823" s="0"/>
      <c r="HM3823" s="0"/>
      <c r="HN3823" s="0"/>
      <c r="HO3823" s="0"/>
      <c r="HP3823" s="0"/>
      <c r="HQ3823" s="0"/>
      <c r="HR3823" s="0"/>
      <c r="HS3823" s="0"/>
      <c r="HT3823" s="0"/>
      <c r="HU3823" s="0"/>
      <c r="HV3823" s="0"/>
      <c r="HW3823" s="0"/>
      <c r="HX3823" s="0"/>
      <c r="HY3823" s="0"/>
      <c r="HZ3823" s="0"/>
      <c r="IA3823" s="0"/>
      <c r="IB3823" s="0"/>
      <c r="IC3823" s="0"/>
      <c r="ID3823" s="0"/>
      <c r="IE3823" s="0"/>
      <c r="IF3823" s="0"/>
      <c r="IG3823" s="0"/>
      <c r="IH3823" s="0"/>
      <c r="II3823" s="0"/>
      <c r="IJ3823" s="0"/>
      <c r="IK3823" s="0"/>
      <c r="IL3823" s="0"/>
      <c r="IM3823" s="0"/>
      <c r="IN3823" s="0"/>
      <c r="IO3823" s="0"/>
      <c r="IP3823" s="0"/>
      <c r="IQ3823" s="0"/>
      <c r="IR3823" s="0"/>
      <c r="IS3823" s="0"/>
      <c r="IT3823" s="0"/>
      <c r="IU3823" s="0"/>
      <c r="IV3823" s="0"/>
      <c r="IW3823" s="0"/>
      <c r="IX3823" s="0"/>
      <c r="IY3823" s="0"/>
      <c r="IZ3823" s="0"/>
      <c r="AMH3823" s="13"/>
    </row>
    <row r="3824" customFormat="false" ht="13.8" hidden="false" customHeight="false" outlineLevel="0" collapsed="false">
      <c r="A3824" s="27" t="n">
        <v>40807061</v>
      </c>
      <c r="B3824" s="28" t="s">
        <v>3853</v>
      </c>
      <c r="C3824" s="29"/>
      <c r="D3824" s="29"/>
      <c r="E3824" s="27" t="s">
        <v>17</v>
      </c>
      <c r="F3824" s="19" t="n">
        <f aca="false">IF(C3824="",VLOOKUP(E3824,'PORTE E UCO'!$A$5:$D$46,4,0),VLOOKUP(E3824,'PORTE E UCO'!$A$5:$D$46,4,0)*C3824)</f>
        <v>150.60084</v>
      </c>
      <c r="G3824" s="30" t="n">
        <v>4.33</v>
      </c>
      <c r="H3824" s="21" t="n">
        <f aca="false">G3824*$R$2</f>
        <v>85.18682656</v>
      </c>
      <c r="I3824" s="27" t="n">
        <v>0</v>
      </c>
      <c r="J3824" s="22" t="str">
        <f aca="false">IF(I3824&gt;=1,F3824*$J$2,"")</f>
        <v/>
      </c>
      <c r="K3824" s="22" t="str">
        <f aca="false">IF(I3824&gt;=2,F3824*$K$2,"")</f>
        <v/>
      </c>
      <c r="L3824" s="22" t="str">
        <f aca="false">IF(I3824&gt;=3,F3824*$L$2,"")</f>
        <v/>
      </c>
      <c r="M3824" s="22" t="str">
        <f aca="false">IF(I3824&gt;=4,F3824*$M$2,"")</f>
        <v/>
      </c>
      <c r="N3824" s="27" t="n">
        <v>0</v>
      </c>
      <c r="O3824" s="27" t="n">
        <v>6</v>
      </c>
      <c r="P3824" s="31" t="n">
        <v>0.432</v>
      </c>
      <c r="Q3824" s="64" t="n">
        <f aca="false">P3824*($Q$2)</f>
        <v>11.67264</v>
      </c>
      <c r="R3824" s="38"/>
      <c r="S3824" s="25" t="n">
        <f aca="false">SUM(F3824,H3824,J3824,K3824,L3824,M3824)</f>
        <v>235.78766656</v>
      </c>
      <c r="T3824" s="25" t="n">
        <f aca="false">SUM(F3824,H3824,J3824,K3824,L3824,M3824,Q3824)</f>
        <v>247.46030656</v>
      </c>
      <c r="U3824" s="0"/>
      <c r="V3824" s="0"/>
      <c r="W3824" s="0"/>
      <c r="X3824" s="0"/>
      <c r="Y3824" s="0"/>
      <c r="Z3824" s="0"/>
      <c r="AA3824" s="0"/>
      <c r="AB3824" s="0"/>
      <c r="AC3824" s="0"/>
      <c r="AD3824" s="0"/>
      <c r="AE3824" s="0"/>
      <c r="AF3824" s="0"/>
      <c r="AG3824" s="0"/>
      <c r="AH3824" s="0"/>
      <c r="AI3824" s="0"/>
      <c r="AJ3824" s="0"/>
      <c r="AK3824" s="0"/>
      <c r="AL3824" s="0"/>
      <c r="AM3824" s="0"/>
      <c r="AN3824" s="0"/>
      <c r="AO3824" s="0"/>
      <c r="AP3824" s="0"/>
      <c r="AQ3824" s="0"/>
      <c r="AR3824" s="0"/>
      <c r="AS3824" s="0"/>
      <c r="AT3824" s="0"/>
      <c r="AU3824" s="0"/>
      <c r="AV3824" s="0"/>
      <c r="AW3824" s="0"/>
      <c r="AX3824" s="0"/>
      <c r="AY3824" s="0"/>
      <c r="AZ3824" s="0"/>
      <c r="BA3824" s="0"/>
      <c r="BB3824" s="0"/>
      <c r="BC3824" s="0"/>
      <c r="BD3824" s="0"/>
      <c r="BE3824" s="0"/>
      <c r="BF3824" s="0"/>
      <c r="BG3824" s="0"/>
      <c r="BH3824" s="0"/>
      <c r="BI3824" s="0"/>
      <c r="BJ3824" s="0"/>
      <c r="BK3824" s="0"/>
      <c r="BL3824" s="0"/>
      <c r="BM3824" s="0"/>
      <c r="BN3824" s="0"/>
      <c r="BO3824" s="0"/>
      <c r="BP3824" s="0"/>
      <c r="BQ3824" s="0"/>
      <c r="BR3824" s="0"/>
      <c r="BS3824" s="0"/>
      <c r="BT3824" s="0"/>
      <c r="BU3824" s="0"/>
      <c r="BV3824" s="0"/>
      <c r="BW3824" s="0"/>
      <c r="BX3824" s="0"/>
      <c r="BY3824" s="0"/>
      <c r="BZ3824" s="0"/>
      <c r="CA3824" s="0"/>
      <c r="CB3824" s="0"/>
      <c r="CC3824" s="0"/>
      <c r="CD3824" s="0"/>
      <c r="CE3824" s="0"/>
      <c r="CF3824" s="0"/>
      <c r="CG3824" s="0"/>
      <c r="CH3824" s="0"/>
      <c r="CI3824" s="0"/>
      <c r="CJ3824" s="0"/>
      <c r="CK3824" s="0"/>
      <c r="CL3824" s="0"/>
      <c r="CM3824" s="0"/>
      <c r="CN3824" s="0"/>
      <c r="CO3824" s="0"/>
      <c r="CP3824" s="0"/>
      <c r="CQ3824" s="0"/>
      <c r="CR3824" s="0"/>
      <c r="CS3824" s="0"/>
      <c r="CT3824" s="0"/>
      <c r="CU3824" s="0"/>
      <c r="CV3824" s="0"/>
      <c r="CW3824" s="0"/>
      <c r="CX3824" s="0"/>
      <c r="CY3824" s="0"/>
      <c r="CZ3824" s="0"/>
      <c r="DA3824" s="0"/>
      <c r="DB3824" s="0"/>
      <c r="DC3824" s="0"/>
      <c r="DD3824" s="0"/>
      <c r="DE3824" s="0"/>
      <c r="DF3824" s="0"/>
      <c r="DG3824" s="0"/>
      <c r="DH3824" s="0"/>
      <c r="DI3824" s="0"/>
      <c r="DJ3824" s="0"/>
      <c r="DK3824" s="0"/>
      <c r="DL3824" s="0"/>
      <c r="DM3824" s="0"/>
      <c r="DN3824" s="0"/>
      <c r="DO3824" s="0"/>
      <c r="DP3824" s="0"/>
      <c r="DQ3824" s="0"/>
      <c r="DR3824" s="0"/>
      <c r="DS3824" s="0"/>
      <c r="DT3824" s="0"/>
      <c r="DU3824" s="0"/>
      <c r="DV3824" s="0"/>
      <c r="DW3824" s="0"/>
      <c r="DX3824" s="0"/>
      <c r="DY3824" s="0"/>
      <c r="DZ3824" s="0"/>
      <c r="EA3824" s="0"/>
      <c r="EB3824" s="0"/>
      <c r="EC3824" s="0"/>
      <c r="ED3824" s="0"/>
      <c r="EE3824" s="0"/>
      <c r="EF3824" s="0"/>
      <c r="EG3824" s="0"/>
      <c r="EH3824" s="0"/>
      <c r="EI3824" s="0"/>
      <c r="EJ3824" s="0"/>
      <c r="EK3824" s="0"/>
      <c r="EL3824" s="0"/>
      <c r="EM3824" s="0"/>
      <c r="EN3824" s="0"/>
      <c r="EO3824" s="0"/>
      <c r="EP3824" s="0"/>
      <c r="EQ3824" s="0"/>
      <c r="ER3824" s="0"/>
      <c r="ES3824" s="0"/>
      <c r="ET3824" s="0"/>
      <c r="EU3824" s="0"/>
      <c r="EV3824" s="0"/>
      <c r="EW3824" s="0"/>
      <c r="EX3824" s="0"/>
      <c r="EY3824" s="0"/>
      <c r="EZ3824" s="0"/>
      <c r="FA3824" s="0"/>
      <c r="FB3824" s="0"/>
      <c r="FC3824" s="0"/>
      <c r="FD3824" s="0"/>
      <c r="FE3824" s="0"/>
      <c r="FF3824" s="0"/>
      <c r="FG3824" s="0"/>
      <c r="FH3824" s="0"/>
      <c r="FI3824" s="0"/>
      <c r="FJ3824" s="0"/>
      <c r="FK3824" s="0"/>
      <c r="FL3824" s="0"/>
      <c r="FM3824" s="0"/>
      <c r="FN3824" s="0"/>
      <c r="FO3824" s="0"/>
      <c r="FP3824" s="0"/>
      <c r="FQ3824" s="0"/>
      <c r="FR3824" s="0"/>
      <c r="FS3824" s="0"/>
      <c r="FT3824" s="0"/>
      <c r="FU3824" s="0"/>
      <c r="FV3824" s="0"/>
      <c r="FW3824" s="0"/>
      <c r="FX3824" s="0"/>
      <c r="FY3824" s="0"/>
      <c r="FZ3824" s="0"/>
      <c r="GA3824" s="0"/>
      <c r="GB3824" s="0"/>
      <c r="GC3824" s="0"/>
      <c r="GD3824" s="0"/>
      <c r="GE3824" s="0"/>
      <c r="GF3824" s="0"/>
      <c r="GG3824" s="0"/>
      <c r="GH3824" s="0"/>
      <c r="GI3824" s="0"/>
      <c r="GJ3824" s="0"/>
      <c r="GK3824" s="0"/>
      <c r="GL3824" s="0"/>
      <c r="GM3824" s="0"/>
      <c r="GN3824" s="0"/>
      <c r="GO3824" s="0"/>
      <c r="GP3824" s="0"/>
      <c r="GQ3824" s="0"/>
      <c r="GR3824" s="0"/>
      <c r="GS3824" s="0"/>
      <c r="GT3824" s="0"/>
      <c r="GU3824" s="0"/>
      <c r="GV3824" s="0"/>
      <c r="GW3824" s="0"/>
      <c r="GX3824" s="0"/>
      <c r="GY3824" s="0"/>
      <c r="GZ3824" s="0"/>
      <c r="HA3824" s="0"/>
      <c r="HB3824" s="0"/>
      <c r="HC3824" s="0"/>
      <c r="HD3824" s="0"/>
      <c r="HE3824" s="0"/>
      <c r="HF3824" s="0"/>
      <c r="HG3824" s="0"/>
      <c r="HH3824" s="0"/>
      <c r="HI3824" s="0"/>
      <c r="HJ3824" s="0"/>
      <c r="HK3824" s="0"/>
      <c r="HL3824" s="0"/>
      <c r="HM3824" s="0"/>
      <c r="HN3824" s="0"/>
      <c r="HO3824" s="0"/>
      <c r="HP3824" s="0"/>
      <c r="HQ3824" s="0"/>
      <c r="HR3824" s="0"/>
      <c r="HS3824" s="0"/>
      <c r="HT3824" s="0"/>
      <c r="HU3824" s="0"/>
      <c r="HV3824" s="0"/>
      <c r="HW3824" s="0"/>
      <c r="HX3824" s="0"/>
      <c r="HY3824" s="0"/>
      <c r="HZ3824" s="0"/>
      <c r="IA3824" s="0"/>
      <c r="IB3824" s="0"/>
      <c r="IC3824" s="0"/>
      <c r="ID3824" s="0"/>
      <c r="IE3824" s="0"/>
      <c r="IF3824" s="0"/>
      <c r="IG3824" s="0"/>
      <c r="IH3824" s="0"/>
      <c r="II3824" s="0"/>
      <c r="IJ3824" s="0"/>
      <c r="IK3824" s="0"/>
      <c r="IL3824" s="0"/>
      <c r="IM3824" s="0"/>
      <c r="IN3824" s="0"/>
      <c r="IO3824" s="0"/>
      <c r="IP3824" s="0"/>
      <c r="IQ3824" s="0"/>
      <c r="IR3824" s="0"/>
      <c r="IS3824" s="0"/>
      <c r="IT3824" s="0"/>
      <c r="IU3824" s="0"/>
      <c r="IV3824" s="0"/>
      <c r="IW3824" s="0"/>
      <c r="IX3824" s="0"/>
      <c r="IY3824" s="0"/>
      <c r="IZ3824" s="0"/>
      <c r="AMH3824" s="13"/>
    </row>
    <row r="3825" customFormat="false" ht="13.8" hidden="false" customHeight="false" outlineLevel="0" collapsed="false">
      <c r="A3825" s="16" t="n">
        <v>40807010</v>
      </c>
      <c r="B3825" s="17" t="s">
        <v>3854</v>
      </c>
      <c r="C3825" s="18"/>
      <c r="D3825" s="18"/>
      <c r="E3825" s="16" t="s">
        <v>64</v>
      </c>
      <c r="F3825" s="19" t="n">
        <f aca="false">IF(C3825="",VLOOKUP(E3825,'PORTE E UCO'!$A$5:$D$46,4,0),VLOOKUP(E3825,'PORTE E UCO'!$A$5:$D$46,4,0)*C3825)</f>
        <v>110.217052</v>
      </c>
      <c r="G3825" s="20" t="n">
        <v>3.85</v>
      </c>
      <c r="H3825" s="21" t="n">
        <f aca="false">G3825*$R$2</f>
        <v>75.7434832</v>
      </c>
      <c r="I3825" s="16" t="n">
        <v>0</v>
      </c>
      <c r="J3825" s="22" t="str">
        <f aca="false">IF(I3825&gt;=1,F3825*$J$2,"")</f>
        <v/>
      </c>
      <c r="K3825" s="22" t="str">
        <f aca="false">IF(I3825&gt;=2,F3825*$K$2,"")</f>
        <v/>
      </c>
      <c r="L3825" s="22" t="str">
        <f aca="false">IF(I3825&gt;=3,F3825*$L$2,"")</f>
        <v/>
      </c>
      <c r="M3825" s="22" t="str">
        <f aca="false">IF(I3825&gt;=4,F3825*$M$2,"")</f>
        <v/>
      </c>
      <c r="N3825" s="16" t="n">
        <v>0</v>
      </c>
      <c r="O3825" s="16" t="n">
        <v>7</v>
      </c>
      <c r="P3825" s="23" t="n">
        <v>0.6104</v>
      </c>
      <c r="Q3825" s="64" t="n">
        <f aca="false">P3825*($Q$2)</f>
        <v>16.493008</v>
      </c>
      <c r="R3825" s="38"/>
      <c r="S3825" s="25" t="n">
        <f aca="false">SUM(F3825,H3825,J3825,K3825,L3825,M3825)</f>
        <v>185.9605352</v>
      </c>
      <c r="T3825" s="25" t="n">
        <f aca="false">SUM(F3825,H3825,J3825,K3825,L3825,M3825,Q3825)</f>
        <v>202.4535432</v>
      </c>
      <c r="U3825" s="0"/>
      <c r="V3825" s="0"/>
      <c r="W3825" s="0"/>
      <c r="X3825" s="0"/>
      <c r="Y3825" s="0"/>
      <c r="Z3825" s="0"/>
      <c r="AA3825" s="0"/>
      <c r="AB3825" s="0"/>
      <c r="AC3825" s="0"/>
      <c r="AD3825" s="0"/>
      <c r="AE3825" s="0"/>
      <c r="AF3825" s="0"/>
      <c r="AG3825" s="0"/>
      <c r="AH3825" s="0"/>
      <c r="AI3825" s="0"/>
      <c r="AJ3825" s="0"/>
      <c r="AK3825" s="0"/>
      <c r="AL3825" s="0"/>
      <c r="AM3825" s="0"/>
      <c r="AN3825" s="0"/>
      <c r="AO3825" s="0"/>
      <c r="AP3825" s="0"/>
      <c r="AQ3825" s="0"/>
      <c r="AR3825" s="0"/>
      <c r="AS3825" s="0"/>
      <c r="AT3825" s="0"/>
      <c r="AU3825" s="0"/>
      <c r="AV3825" s="0"/>
      <c r="AW3825" s="0"/>
      <c r="AX3825" s="0"/>
      <c r="AY3825" s="0"/>
      <c r="AZ3825" s="0"/>
      <c r="BA3825" s="0"/>
      <c r="BB3825" s="0"/>
      <c r="BC3825" s="0"/>
      <c r="BD3825" s="0"/>
      <c r="BE3825" s="0"/>
      <c r="BF3825" s="0"/>
      <c r="BG3825" s="0"/>
      <c r="BH3825" s="0"/>
      <c r="BI3825" s="0"/>
      <c r="BJ3825" s="0"/>
      <c r="BK3825" s="0"/>
      <c r="BL3825" s="0"/>
      <c r="BM3825" s="0"/>
      <c r="BN3825" s="0"/>
      <c r="BO3825" s="0"/>
      <c r="BP3825" s="0"/>
      <c r="BQ3825" s="0"/>
      <c r="BR3825" s="0"/>
      <c r="BS3825" s="0"/>
      <c r="BT3825" s="0"/>
      <c r="BU3825" s="0"/>
      <c r="BV3825" s="0"/>
      <c r="BW3825" s="0"/>
      <c r="BX3825" s="0"/>
      <c r="BY3825" s="0"/>
      <c r="BZ3825" s="0"/>
      <c r="CA3825" s="0"/>
      <c r="CB3825" s="0"/>
      <c r="CC3825" s="0"/>
      <c r="CD3825" s="0"/>
      <c r="CE3825" s="0"/>
      <c r="CF3825" s="0"/>
      <c r="CG3825" s="0"/>
      <c r="CH3825" s="0"/>
      <c r="CI3825" s="0"/>
      <c r="CJ3825" s="0"/>
      <c r="CK3825" s="0"/>
      <c r="CL3825" s="0"/>
      <c r="CM3825" s="0"/>
      <c r="CN3825" s="0"/>
      <c r="CO3825" s="0"/>
      <c r="CP3825" s="0"/>
      <c r="CQ3825" s="0"/>
      <c r="CR3825" s="0"/>
      <c r="CS3825" s="0"/>
      <c r="CT3825" s="0"/>
      <c r="CU3825" s="0"/>
      <c r="CV3825" s="0"/>
      <c r="CW3825" s="0"/>
      <c r="CX3825" s="0"/>
      <c r="CY3825" s="0"/>
      <c r="CZ3825" s="0"/>
      <c r="DA3825" s="0"/>
      <c r="DB3825" s="0"/>
      <c r="DC3825" s="0"/>
      <c r="DD3825" s="0"/>
      <c r="DE3825" s="0"/>
      <c r="DF3825" s="0"/>
      <c r="DG3825" s="0"/>
      <c r="DH3825" s="0"/>
      <c r="DI3825" s="0"/>
      <c r="DJ3825" s="0"/>
      <c r="DK3825" s="0"/>
      <c r="DL3825" s="0"/>
      <c r="DM3825" s="0"/>
      <c r="DN3825" s="0"/>
      <c r="DO3825" s="0"/>
      <c r="DP3825" s="0"/>
      <c r="DQ3825" s="0"/>
      <c r="DR3825" s="0"/>
      <c r="DS3825" s="0"/>
      <c r="DT3825" s="0"/>
      <c r="DU3825" s="0"/>
      <c r="DV3825" s="0"/>
      <c r="DW3825" s="0"/>
      <c r="DX3825" s="0"/>
      <c r="DY3825" s="0"/>
      <c r="DZ3825" s="0"/>
      <c r="EA3825" s="0"/>
      <c r="EB3825" s="0"/>
      <c r="EC3825" s="0"/>
      <c r="ED3825" s="0"/>
      <c r="EE3825" s="0"/>
      <c r="EF3825" s="0"/>
      <c r="EG3825" s="0"/>
      <c r="EH3825" s="0"/>
      <c r="EI3825" s="0"/>
      <c r="EJ3825" s="0"/>
      <c r="EK3825" s="0"/>
      <c r="EL3825" s="0"/>
      <c r="EM3825" s="0"/>
      <c r="EN3825" s="0"/>
      <c r="EO3825" s="0"/>
      <c r="EP3825" s="0"/>
      <c r="EQ3825" s="0"/>
      <c r="ER3825" s="0"/>
      <c r="ES3825" s="0"/>
      <c r="ET3825" s="0"/>
      <c r="EU3825" s="0"/>
      <c r="EV3825" s="0"/>
      <c r="EW3825" s="0"/>
      <c r="EX3825" s="0"/>
      <c r="EY3825" s="0"/>
      <c r="EZ3825" s="0"/>
      <c r="FA3825" s="0"/>
      <c r="FB3825" s="0"/>
      <c r="FC3825" s="0"/>
      <c r="FD3825" s="0"/>
      <c r="FE3825" s="0"/>
      <c r="FF3825" s="0"/>
      <c r="FG3825" s="0"/>
      <c r="FH3825" s="0"/>
      <c r="FI3825" s="0"/>
      <c r="FJ3825" s="0"/>
      <c r="FK3825" s="0"/>
      <c r="FL3825" s="0"/>
      <c r="FM3825" s="0"/>
      <c r="FN3825" s="0"/>
      <c r="FO3825" s="0"/>
      <c r="FP3825" s="0"/>
      <c r="FQ3825" s="0"/>
      <c r="FR3825" s="0"/>
      <c r="FS3825" s="0"/>
      <c r="FT3825" s="0"/>
      <c r="FU3825" s="0"/>
      <c r="FV3825" s="0"/>
      <c r="FW3825" s="0"/>
      <c r="FX3825" s="0"/>
      <c r="FY3825" s="0"/>
      <c r="FZ3825" s="0"/>
      <c r="GA3825" s="0"/>
      <c r="GB3825" s="0"/>
      <c r="GC3825" s="0"/>
      <c r="GD3825" s="0"/>
      <c r="GE3825" s="0"/>
      <c r="GF3825" s="0"/>
      <c r="GG3825" s="0"/>
      <c r="GH3825" s="0"/>
      <c r="GI3825" s="0"/>
      <c r="GJ3825" s="0"/>
      <c r="GK3825" s="0"/>
      <c r="GL3825" s="0"/>
      <c r="GM3825" s="0"/>
      <c r="GN3825" s="0"/>
      <c r="GO3825" s="0"/>
      <c r="GP3825" s="0"/>
      <c r="GQ3825" s="0"/>
      <c r="GR3825" s="0"/>
      <c r="GS3825" s="0"/>
      <c r="GT3825" s="0"/>
      <c r="GU3825" s="0"/>
      <c r="GV3825" s="0"/>
      <c r="GW3825" s="0"/>
      <c r="GX3825" s="0"/>
      <c r="GY3825" s="0"/>
      <c r="GZ3825" s="0"/>
      <c r="HA3825" s="0"/>
      <c r="HB3825" s="0"/>
      <c r="HC3825" s="0"/>
      <c r="HD3825" s="0"/>
      <c r="HE3825" s="0"/>
      <c r="HF3825" s="0"/>
      <c r="HG3825" s="0"/>
      <c r="HH3825" s="0"/>
      <c r="HI3825" s="0"/>
      <c r="HJ3825" s="0"/>
      <c r="HK3825" s="0"/>
      <c r="HL3825" s="0"/>
      <c r="HM3825" s="0"/>
      <c r="HN3825" s="0"/>
      <c r="HO3825" s="0"/>
      <c r="HP3825" s="0"/>
      <c r="HQ3825" s="0"/>
      <c r="HR3825" s="0"/>
      <c r="HS3825" s="0"/>
      <c r="HT3825" s="0"/>
      <c r="HU3825" s="0"/>
      <c r="HV3825" s="0"/>
      <c r="HW3825" s="0"/>
      <c r="HX3825" s="0"/>
      <c r="HY3825" s="0"/>
      <c r="HZ3825" s="0"/>
      <c r="IA3825" s="0"/>
      <c r="IB3825" s="0"/>
      <c r="IC3825" s="0"/>
      <c r="ID3825" s="0"/>
      <c r="IE3825" s="0"/>
      <c r="IF3825" s="0"/>
      <c r="IG3825" s="0"/>
      <c r="IH3825" s="0"/>
      <c r="II3825" s="0"/>
      <c r="IJ3825" s="0"/>
      <c r="IK3825" s="0"/>
      <c r="IL3825" s="0"/>
      <c r="IM3825" s="0"/>
      <c r="IN3825" s="0"/>
      <c r="IO3825" s="0"/>
      <c r="IP3825" s="0"/>
      <c r="IQ3825" s="0"/>
      <c r="IR3825" s="0"/>
      <c r="IS3825" s="0"/>
      <c r="IT3825" s="0"/>
      <c r="IU3825" s="0"/>
      <c r="IV3825" s="0"/>
      <c r="IW3825" s="0"/>
      <c r="IX3825" s="0"/>
      <c r="IY3825" s="0"/>
      <c r="IZ3825" s="0"/>
      <c r="AMH3825" s="13"/>
    </row>
    <row r="3826" customFormat="false" ht="13.8" hidden="false" customHeight="false" outlineLevel="0" collapsed="false">
      <c r="A3826" s="27" t="n">
        <v>40807045</v>
      </c>
      <c r="B3826" s="28" t="s">
        <v>3855</v>
      </c>
      <c r="C3826" s="29"/>
      <c r="D3826" s="29"/>
      <c r="E3826" s="27" t="s">
        <v>64</v>
      </c>
      <c r="F3826" s="19" t="n">
        <f aca="false">IF(C3826="",VLOOKUP(E3826,'PORTE E UCO'!$A$5:$D$46,4,0),VLOOKUP(E3826,'PORTE E UCO'!$A$5:$D$46,4,0)*C3826)</f>
        <v>110.217052</v>
      </c>
      <c r="G3826" s="30" t="n">
        <v>4.91</v>
      </c>
      <c r="H3826" s="21" t="n">
        <f aca="false">G3826*$R$2</f>
        <v>96.59753312</v>
      </c>
      <c r="I3826" s="27" t="n">
        <v>0</v>
      </c>
      <c r="J3826" s="22" t="str">
        <f aca="false">IF(I3826&gt;=1,F3826*$J$2,"")</f>
        <v/>
      </c>
      <c r="K3826" s="22" t="str">
        <f aca="false">IF(I3826&gt;=2,F3826*$K$2,"")</f>
        <v/>
      </c>
      <c r="L3826" s="22" t="str">
        <f aca="false">IF(I3826&gt;=3,F3826*$L$2,"")</f>
        <v/>
      </c>
      <c r="M3826" s="22" t="str">
        <f aca="false">IF(I3826&gt;=4,F3826*$M$2,"")</f>
        <v/>
      </c>
      <c r="N3826" s="27" t="n">
        <v>0</v>
      </c>
      <c r="O3826" s="27" t="n">
        <v>11</v>
      </c>
      <c r="P3826" s="31" t="n">
        <v>1.0184</v>
      </c>
      <c r="Q3826" s="64" t="n">
        <f aca="false">P3826*($Q$2)</f>
        <v>27.517168</v>
      </c>
      <c r="R3826" s="38"/>
      <c r="S3826" s="25" t="n">
        <f aca="false">SUM(F3826,H3826,J3826,K3826,L3826,M3826)</f>
        <v>206.81458512</v>
      </c>
      <c r="T3826" s="25" t="n">
        <f aca="false">SUM(F3826,H3826,J3826,K3826,L3826,M3826,Q3826)</f>
        <v>234.33175312</v>
      </c>
      <c r="U3826" s="0"/>
      <c r="V3826" s="0"/>
      <c r="W3826" s="0"/>
      <c r="X3826" s="0"/>
      <c r="Y3826" s="0"/>
      <c r="Z3826" s="0"/>
      <c r="AA3826" s="0"/>
      <c r="AB3826" s="0"/>
      <c r="AC3826" s="0"/>
      <c r="AD3826" s="0"/>
      <c r="AE3826" s="0"/>
      <c r="AF3826" s="0"/>
      <c r="AG3826" s="0"/>
      <c r="AH3826" s="0"/>
      <c r="AI3826" s="0"/>
      <c r="AJ3826" s="0"/>
      <c r="AK3826" s="0"/>
      <c r="AL3826" s="0"/>
      <c r="AM3826" s="0"/>
      <c r="AN3826" s="0"/>
      <c r="AO3826" s="0"/>
      <c r="AP3826" s="0"/>
      <c r="AQ3826" s="0"/>
      <c r="AR3826" s="0"/>
      <c r="AS3826" s="0"/>
      <c r="AT3826" s="0"/>
      <c r="AU3826" s="0"/>
      <c r="AV3826" s="0"/>
      <c r="AW3826" s="0"/>
      <c r="AX3826" s="0"/>
      <c r="AY3826" s="0"/>
      <c r="AZ3826" s="0"/>
      <c r="BA3826" s="0"/>
      <c r="BB3826" s="0"/>
      <c r="BC3826" s="0"/>
      <c r="BD3826" s="0"/>
      <c r="BE3826" s="0"/>
      <c r="BF3826" s="0"/>
      <c r="BG3826" s="0"/>
      <c r="BH3826" s="0"/>
      <c r="BI3826" s="0"/>
      <c r="BJ3826" s="0"/>
      <c r="BK3826" s="0"/>
      <c r="BL3826" s="0"/>
      <c r="BM3826" s="0"/>
      <c r="BN3826" s="0"/>
      <c r="BO3826" s="0"/>
      <c r="BP3826" s="0"/>
      <c r="BQ3826" s="0"/>
      <c r="BR3826" s="0"/>
      <c r="BS3826" s="0"/>
      <c r="BT3826" s="0"/>
      <c r="BU3826" s="0"/>
      <c r="BV3826" s="0"/>
      <c r="BW3826" s="0"/>
      <c r="BX3826" s="0"/>
      <c r="BY3826" s="0"/>
      <c r="BZ3826" s="0"/>
      <c r="CA3826" s="0"/>
      <c r="CB3826" s="0"/>
      <c r="CC3826" s="0"/>
      <c r="CD3826" s="0"/>
      <c r="CE3826" s="0"/>
      <c r="CF3826" s="0"/>
      <c r="CG3826" s="0"/>
      <c r="CH3826" s="0"/>
      <c r="CI3826" s="0"/>
      <c r="CJ3826" s="0"/>
      <c r="CK3826" s="0"/>
      <c r="CL3826" s="0"/>
      <c r="CM3826" s="0"/>
      <c r="CN3826" s="0"/>
      <c r="CO3826" s="0"/>
      <c r="CP3826" s="0"/>
      <c r="CQ3826" s="0"/>
      <c r="CR3826" s="0"/>
      <c r="CS3826" s="0"/>
      <c r="CT3826" s="0"/>
      <c r="CU3826" s="0"/>
      <c r="CV3826" s="0"/>
      <c r="CW3826" s="0"/>
      <c r="CX3826" s="0"/>
      <c r="CY3826" s="0"/>
      <c r="CZ3826" s="0"/>
      <c r="DA3826" s="0"/>
      <c r="DB3826" s="0"/>
      <c r="DC3826" s="0"/>
      <c r="DD3826" s="0"/>
      <c r="DE3826" s="0"/>
      <c r="DF3826" s="0"/>
      <c r="DG3826" s="0"/>
      <c r="DH3826" s="0"/>
      <c r="DI3826" s="0"/>
      <c r="DJ3826" s="0"/>
      <c r="DK3826" s="0"/>
      <c r="DL3826" s="0"/>
      <c r="DM3826" s="0"/>
      <c r="DN3826" s="0"/>
      <c r="DO3826" s="0"/>
      <c r="DP3826" s="0"/>
      <c r="DQ3826" s="0"/>
      <c r="DR3826" s="0"/>
      <c r="DS3826" s="0"/>
      <c r="DT3826" s="0"/>
      <c r="DU3826" s="0"/>
      <c r="DV3826" s="0"/>
      <c r="DW3826" s="0"/>
      <c r="DX3826" s="0"/>
      <c r="DY3826" s="0"/>
      <c r="DZ3826" s="0"/>
      <c r="EA3826" s="0"/>
      <c r="EB3826" s="0"/>
      <c r="EC3826" s="0"/>
      <c r="ED3826" s="0"/>
      <c r="EE3826" s="0"/>
      <c r="EF3826" s="0"/>
      <c r="EG3826" s="0"/>
      <c r="EH3826" s="0"/>
      <c r="EI3826" s="0"/>
      <c r="EJ3826" s="0"/>
      <c r="EK3826" s="0"/>
      <c r="EL3826" s="0"/>
      <c r="EM3826" s="0"/>
      <c r="EN3826" s="0"/>
      <c r="EO3826" s="0"/>
      <c r="EP3826" s="0"/>
      <c r="EQ3826" s="0"/>
      <c r="ER3826" s="0"/>
      <c r="ES3826" s="0"/>
      <c r="ET3826" s="0"/>
      <c r="EU3826" s="0"/>
      <c r="EV3826" s="0"/>
      <c r="EW3826" s="0"/>
      <c r="EX3826" s="0"/>
      <c r="EY3826" s="0"/>
      <c r="EZ3826" s="0"/>
      <c r="FA3826" s="0"/>
      <c r="FB3826" s="0"/>
      <c r="FC3826" s="0"/>
      <c r="FD3826" s="0"/>
      <c r="FE3826" s="0"/>
      <c r="FF3826" s="0"/>
      <c r="FG3826" s="0"/>
      <c r="FH3826" s="0"/>
      <c r="FI3826" s="0"/>
      <c r="FJ3826" s="0"/>
      <c r="FK3826" s="0"/>
      <c r="FL3826" s="0"/>
      <c r="FM3826" s="0"/>
      <c r="FN3826" s="0"/>
      <c r="FO3826" s="0"/>
      <c r="FP3826" s="0"/>
      <c r="FQ3826" s="0"/>
      <c r="FR3826" s="0"/>
      <c r="FS3826" s="0"/>
      <c r="FT3826" s="0"/>
      <c r="FU3826" s="0"/>
      <c r="FV3826" s="0"/>
      <c r="FW3826" s="0"/>
      <c r="FX3826" s="0"/>
      <c r="FY3826" s="0"/>
      <c r="FZ3826" s="0"/>
      <c r="GA3826" s="0"/>
      <c r="GB3826" s="0"/>
      <c r="GC3826" s="0"/>
      <c r="GD3826" s="0"/>
      <c r="GE3826" s="0"/>
      <c r="GF3826" s="0"/>
      <c r="GG3826" s="0"/>
      <c r="GH3826" s="0"/>
      <c r="GI3826" s="0"/>
      <c r="GJ3826" s="0"/>
      <c r="GK3826" s="0"/>
      <c r="GL3826" s="0"/>
      <c r="GM3826" s="0"/>
      <c r="GN3826" s="0"/>
      <c r="GO3826" s="0"/>
      <c r="GP3826" s="0"/>
      <c r="GQ3826" s="0"/>
      <c r="GR3826" s="0"/>
      <c r="GS3826" s="0"/>
      <c r="GT3826" s="0"/>
      <c r="GU3826" s="0"/>
      <c r="GV3826" s="0"/>
      <c r="GW3826" s="0"/>
      <c r="GX3826" s="0"/>
      <c r="GY3826" s="0"/>
      <c r="GZ3826" s="0"/>
      <c r="HA3826" s="0"/>
      <c r="HB3826" s="0"/>
      <c r="HC3826" s="0"/>
      <c r="HD3826" s="0"/>
      <c r="HE3826" s="0"/>
      <c r="HF3826" s="0"/>
      <c r="HG3826" s="0"/>
      <c r="HH3826" s="0"/>
      <c r="HI3826" s="0"/>
      <c r="HJ3826" s="0"/>
      <c r="HK3826" s="0"/>
      <c r="HL3826" s="0"/>
      <c r="HM3826" s="0"/>
      <c r="HN3826" s="0"/>
      <c r="HO3826" s="0"/>
      <c r="HP3826" s="0"/>
      <c r="HQ3826" s="0"/>
      <c r="HR3826" s="0"/>
      <c r="HS3826" s="0"/>
      <c r="HT3826" s="0"/>
      <c r="HU3826" s="0"/>
      <c r="HV3826" s="0"/>
      <c r="HW3826" s="0"/>
      <c r="HX3826" s="0"/>
      <c r="HY3826" s="0"/>
      <c r="HZ3826" s="0"/>
      <c r="IA3826" s="0"/>
      <c r="IB3826" s="0"/>
      <c r="IC3826" s="0"/>
      <c r="ID3826" s="0"/>
      <c r="IE3826" s="0"/>
      <c r="IF3826" s="0"/>
      <c r="IG3826" s="0"/>
      <c r="IH3826" s="0"/>
      <c r="II3826" s="0"/>
      <c r="IJ3826" s="0"/>
      <c r="IK3826" s="0"/>
      <c r="IL3826" s="0"/>
      <c r="IM3826" s="0"/>
      <c r="IN3826" s="0"/>
      <c r="IO3826" s="0"/>
      <c r="IP3826" s="0"/>
      <c r="IQ3826" s="0"/>
      <c r="IR3826" s="0"/>
      <c r="IS3826" s="0"/>
      <c r="IT3826" s="0"/>
      <c r="IU3826" s="0"/>
      <c r="IV3826" s="0"/>
      <c r="IW3826" s="0"/>
      <c r="IX3826" s="0"/>
      <c r="IY3826" s="0"/>
      <c r="IZ3826" s="0"/>
      <c r="AMH3826" s="13"/>
    </row>
    <row r="3827" customFormat="false" ht="13.8" hidden="false" customHeight="false" outlineLevel="0" collapsed="false">
      <c r="A3827" s="16" t="n">
        <v>40807037</v>
      </c>
      <c r="B3827" s="17" t="s">
        <v>3856</v>
      </c>
      <c r="C3827" s="18"/>
      <c r="D3827" s="18"/>
      <c r="E3827" s="16" t="s">
        <v>64</v>
      </c>
      <c r="F3827" s="19" t="n">
        <f aca="false">IF(C3827="",VLOOKUP(E3827,'PORTE E UCO'!$A$5:$D$46,4,0),VLOOKUP(E3827,'PORTE E UCO'!$A$5:$D$46,4,0)*C3827)</f>
        <v>110.217052</v>
      </c>
      <c r="G3827" s="20" t="n">
        <v>3.85</v>
      </c>
      <c r="H3827" s="21" t="n">
        <f aca="false">G3827*$R$2</f>
        <v>75.7434832</v>
      </c>
      <c r="I3827" s="16" t="n">
        <v>0</v>
      </c>
      <c r="J3827" s="22" t="str">
        <f aca="false">IF(I3827&gt;=1,F3827*$J$2,"")</f>
        <v/>
      </c>
      <c r="K3827" s="22" t="str">
        <f aca="false">IF(I3827&gt;=2,F3827*$K$2,"")</f>
        <v/>
      </c>
      <c r="L3827" s="22" t="str">
        <f aca="false">IF(I3827&gt;=3,F3827*$L$2,"")</f>
        <v/>
      </c>
      <c r="M3827" s="22" t="str">
        <f aca="false">IF(I3827&gt;=4,F3827*$M$2,"")</f>
        <v/>
      </c>
      <c r="N3827" s="16" t="n">
        <v>0</v>
      </c>
      <c r="O3827" s="16" t="n">
        <v>10</v>
      </c>
      <c r="P3827" s="23" t="n">
        <v>0.8744</v>
      </c>
      <c r="Q3827" s="64" t="n">
        <f aca="false">P3827*($Q$2)</f>
        <v>23.626288</v>
      </c>
      <c r="R3827" s="38"/>
      <c r="S3827" s="25" t="n">
        <f aca="false">SUM(F3827,H3827,J3827,K3827,L3827,M3827)</f>
        <v>185.9605352</v>
      </c>
      <c r="T3827" s="25" t="n">
        <f aca="false">SUM(F3827,H3827,J3827,K3827,L3827,M3827,Q3827)</f>
        <v>209.5868232</v>
      </c>
      <c r="U3827" s="0"/>
      <c r="V3827" s="0"/>
      <c r="W3827" s="0"/>
      <c r="X3827" s="0"/>
      <c r="Y3827" s="0"/>
      <c r="Z3827" s="0"/>
      <c r="AA3827" s="0"/>
      <c r="AB3827" s="0"/>
      <c r="AC3827" s="0"/>
      <c r="AD3827" s="0"/>
      <c r="AE3827" s="0"/>
      <c r="AF3827" s="0"/>
      <c r="AG3827" s="0"/>
      <c r="AH3827" s="0"/>
      <c r="AI3827" s="0"/>
      <c r="AJ3827" s="0"/>
      <c r="AK3827" s="0"/>
      <c r="AL3827" s="0"/>
      <c r="AM3827" s="0"/>
      <c r="AN3827" s="0"/>
      <c r="AO3827" s="0"/>
      <c r="AP3827" s="0"/>
      <c r="AQ3827" s="0"/>
      <c r="AR3827" s="0"/>
      <c r="AS3827" s="0"/>
      <c r="AT3827" s="0"/>
      <c r="AU3827" s="0"/>
      <c r="AV3827" s="0"/>
      <c r="AW3827" s="0"/>
      <c r="AX3827" s="0"/>
      <c r="AY3827" s="0"/>
      <c r="AZ3827" s="0"/>
      <c r="BA3827" s="0"/>
      <c r="BB3827" s="0"/>
      <c r="BC3827" s="0"/>
      <c r="BD3827" s="0"/>
      <c r="BE3827" s="0"/>
      <c r="BF3827" s="0"/>
      <c r="BG3827" s="0"/>
      <c r="BH3827" s="0"/>
      <c r="BI3827" s="0"/>
      <c r="BJ3827" s="0"/>
      <c r="BK3827" s="0"/>
      <c r="BL3827" s="0"/>
      <c r="BM3827" s="0"/>
      <c r="BN3827" s="0"/>
      <c r="BO3827" s="0"/>
      <c r="BP3827" s="0"/>
      <c r="BQ3827" s="0"/>
      <c r="BR3827" s="0"/>
      <c r="BS3827" s="0"/>
      <c r="BT3827" s="0"/>
      <c r="BU3827" s="0"/>
      <c r="BV3827" s="0"/>
      <c r="BW3827" s="0"/>
      <c r="BX3827" s="0"/>
      <c r="BY3827" s="0"/>
      <c r="BZ3827" s="0"/>
      <c r="CA3827" s="0"/>
      <c r="CB3827" s="0"/>
      <c r="CC3827" s="0"/>
      <c r="CD3827" s="0"/>
      <c r="CE3827" s="0"/>
      <c r="CF3827" s="0"/>
      <c r="CG3827" s="0"/>
      <c r="CH3827" s="0"/>
      <c r="CI3827" s="0"/>
      <c r="CJ3827" s="0"/>
      <c r="CK3827" s="0"/>
      <c r="CL3827" s="0"/>
      <c r="CM3827" s="0"/>
      <c r="CN3827" s="0"/>
      <c r="CO3827" s="0"/>
      <c r="CP3827" s="0"/>
      <c r="CQ3827" s="0"/>
      <c r="CR3827" s="0"/>
      <c r="CS3827" s="0"/>
      <c r="CT3827" s="0"/>
      <c r="CU3827" s="0"/>
      <c r="CV3827" s="0"/>
      <c r="CW3827" s="0"/>
      <c r="CX3827" s="0"/>
      <c r="CY3827" s="0"/>
      <c r="CZ3827" s="0"/>
      <c r="DA3827" s="0"/>
      <c r="DB3827" s="0"/>
      <c r="DC3827" s="0"/>
      <c r="DD3827" s="0"/>
      <c r="DE3827" s="0"/>
      <c r="DF3827" s="0"/>
      <c r="DG3827" s="0"/>
      <c r="DH3827" s="0"/>
      <c r="DI3827" s="0"/>
      <c r="DJ3827" s="0"/>
      <c r="DK3827" s="0"/>
      <c r="DL3827" s="0"/>
      <c r="DM3827" s="0"/>
      <c r="DN3827" s="0"/>
      <c r="DO3827" s="0"/>
      <c r="DP3827" s="0"/>
      <c r="DQ3827" s="0"/>
      <c r="DR3827" s="0"/>
      <c r="DS3827" s="0"/>
      <c r="DT3827" s="0"/>
      <c r="DU3827" s="0"/>
      <c r="DV3827" s="0"/>
      <c r="DW3827" s="0"/>
      <c r="DX3827" s="0"/>
      <c r="DY3827" s="0"/>
      <c r="DZ3827" s="0"/>
      <c r="EA3827" s="0"/>
      <c r="EB3827" s="0"/>
      <c r="EC3827" s="0"/>
      <c r="ED3827" s="0"/>
      <c r="EE3827" s="0"/>
      <c r="EF3827" s="0"/>
      <c r="EG3827" s="0"/>
      <c r="EH3827" s="0"/>
      <c r="EI3827" s="0"/>
      <c r="EJ3827" s="0"/>
      <c r="EK3827" s="0"/>
      <c r="EL3827" s="0"/>
      <c r="EM3827" s="0"/>
      <c r="EN3827" s="0"/>
      <c r="EO3827" s="0"/>
      <c r="EP3827" s="0"/>
      <c r="EQ3827" s="0"/>
      <c r="ER3827" s="0"/>
      <c r="ES3827" s="0"/>
      <c r="ET3827" s="0"/>
      <c r="EU3827" s="0"/>
      <c r="EV3827" s="0"/>
      <c r="EW3827" s="0"/>
      <c r="EX3827" s="0"/>
      <c r="EY3827" s="0"/>
      <c r="EZ3827" s="0"/>
      <c r="FA3827" s="0"/>
      <c r="FB3827" s="0"/>
      <c r="FC3827" s="0"/>
      <c r="FD3827" s="0"/>
      <c r="FE3827" s="0"/>
      <c r="FF3827" s="0"/>
      <c r="FG3827" s="0"/>
      <c r="FH3827" s="0"/>
      <c r="FI3827" s="0"/>
      <c r="FJ3827" s="0"/>
      <c r="FK3827" s="0"/>
      <c r="FL3827" s="0"/>
      <c r="FM3827" s="0"/>
      <c r="FN3827" s="0"/>
      <c r="FO3827" s="0"/>
      <c r="FP3827" s="0"/>
      <c r="FQ3827" s="0"/>
      <c r="FR3827" s="0"/>
      <c r="FS3827" s="0"/>
      <c r="FT3827" s="0"/>
      <c r="FU3827" s="0"/>
      <c r="FV3827" s="0"/>
      <c r="FW3827" s="0"/>
      <c r="FX3827" s="0"/>
      <c r="FY3827" s="0"/>
      <c r="FZ3827" s="0"/>
      <c r="GA3827" s="0"/>
      <c r="GB3827" s="0"/>
      <c r="GC3827" s="0"/>
      <c r="GD3827" s="0"/>
      <c r="GE3827" s="0"/>
      <c r="GF3827" s="0"/>
      <c r="GG3827" s="0"/>
      <c r="GH3827" s="0"/>
      <c r="GI3827" s="0"/>
      <c r="GJ3827" s="0"/>
      <c r="GK3827" s="0"/>
      <c r="GL3827" s="0"/>
      <c r="GM3827" s="0"/>
      <c r="GN3827" s="0"/>
      <c r="GO3827" s="0"/>
      <c r="GP3827" s="0"/>
      <c r="GQ3827" s="0"/>
      <c r="GR3827" s="0"/>
      <c r="GS3827" s="0"/>
      <c r="GT3827" s="0"/>
      <c r="GU3827" s="0"/>
      <c r="GV3827" s="0"/>
      <c r="GW3827" s="0"/>
      <c r="GX3827" s="0"/>
      <c r="GY3827" s="0"/>
      <c r="GZ3827" s="0"/>
      <c r="HA3827" s="0"/>
      <c r="HB3827" s="0"/>
      <c r="HC3827" s="0"/>
      <c r="HD3827" s="0"/>
      <c r="HE3827" s="0"/>
      <c r="HF3827" s="0"/>
      <c r="HG3827" s="0"/>
      <c r="HH3827" s="0"/>
      <c r="HI3827" s="0"/>
      <c r="HJ3827" s="0"/>
      <c r="HK3827" s="0"/>
      <c r="HL3827" s="0"/>
      <c r="HM3827" s="0"/>
      <c r="HN3827" s="0"/>
      <c r="HO3827" s="0"/>
      <c r="HP3827" s="0"/>
      <c r="HQ3827" s="0"/>
      <c r="HR3827" s="0"/>
      <c r="HS3827" s="0"/>
      <c r="HT3827" s="0"/>
      <c r="HU3827" s="0"/>
      <c r="HV3827" s="0"/>
      <c r="HW3827" s="0"/>
      <c r="HX3827" s="0"/>
      <c r="HY3827" s="0"/>
      <c r="HZ3827" s="0"/>
      <c r="IA3827" s="0"/>
      <c r="IB3827" s="0"/>
      <c r="IC3827" s="0"/>
      <c r="ID3827" s="0"/>
      <c r="IE3827" s="0"/>
      <c r="IF3827" s="0"/>
      <c r="IG3827" s="0"/>
      <c r="IH3827" s="0"/>
      <c r="II3827" s="0"/>
      <c r="IJ3827" s="0"/>
      <c r="IK3827" s="0"/>
      <c r="IL3827" s="0"/>
      <c r="IM3827" s="0"/>
      <c r="IN3827" s="0"/>
      <c r="IO3827" s="0"/>
      <c r="IP3827" s="0"/>
      <c r="IQ3827" s="0"/>
      <c r="IR3827" s="0"/>
      <c r="IS3827" s="0"/>
      <c r="IT3827" s="0"/>
      <c r="IU3827" s="0"/>
      <c r="IV3827" s="0"/>
      <c r="IW3827" s="0"/>
      <c r="IX3827" s="0"/>
      <c r="IY3827" s="0"/>
      <c r="IZ3827" s="0"/>
      <c r="AMH3827" s="13"/>
    </row>
    <row r="3828" customFormat="false" ht="13.8" hidden="false" customHeight="false" outlineLevel="0" collapsed="false">
      <c r="A3828" s="27" t="n">
        <v>40808025</v>
      </c>
      <c r="B3828" s="28" t="s">
        <v>3857</v>
      </c>
      <c r="C3828" s="29"/>
      <c r="D3828" s="29"/>
      <c r="E3828" s="27" t="s">
        <v>39</v>
      </c>
      <c r="F3828" s="19" t="n">
        <f aca="false">IF(C3828="",VLOOKUP(E3828,'PORTE E UCO'!$A$5:$D$46,4,0),VLOOKUP(E3828,'PORTE E UCO'!$A$5:$D$46,4,0)*C3828)</f>
        <v>52.984668</v>
      </c>
      <c r="G3828" s="30" t="n">
        <v>1.75</v>
      </c>
      <c r="H3828" s="21" t="n">
        <f aca="false">G3828*$R$2</f>
        <v>34.428856</v>
      </c>
      <c r="I3828" s="27" t="n">
        <v>0</v>
      </c>
      <c r="J3828" s="22" t="str">
        <f aca="false">IF(I3828&gt;=1,F3828*$J$2,"")</f>
        <v/>
      </c>
      <c r="K3828" s="22" t="str">
        <f aca="false">IF(I3828&gt;=2,F3828*$K$2,"")</f>
        <v/>
      </c>
      <c r="L3828" s="22" t="str">
        <f aca="false">IF(I3828&gt;=3,F3828*$L$2,"")</f>
        <v/>
      </c>
      <c r="M3828" s="22" t="str">
        <f aca="false">IF(I3828&gt;=4,F3828*$M$2,"")</f>
        <v/>
      </c>
      <c r="N3828" s="27" t="n">
        <v>0</v>
      </c>
      <c r="O3828" s="27" t="n">
        <v>3</v>
      </c>
      <c r="P3828" s="31" t="n">
        <v>0.428</v>
      </c>
      <c r="Q3828" s="64" t="n">
        <f aca="false">P3828*($Q$2)</f>
        <v>11.56456</v>
      </c>
      <c r="R3828" s="38"/>
      <c r="S3828" s="25" t="n">
        <f aca="false">SUM(F3828,H3828,J3828,K3828,L3828,M3828)</f>
        <v>87.413524</v>
      </c>
      <c r="T3828" s="25" t="n">
        <f aca="false">SUM(F3828,H3828,J3828,K3828,L3828,M3828,Q3828)</f>
        <v>98.978084</v>
      </c>
      <c r="U3828" s="0"/>
      <c r="V3828" s="0"/>
      <c r="W3828" s="0"/>
      <c r="X3828" s="0"/>
      <c r="Y3828" s="0"/>
      <c r="Z3828" s="0"/>
      <c r="AA3828" s="0"/>
      <c r="AB3828" s="0"/>
      <c r="AC3828" s="0"/>
      <c r="AD3828" s="0"/>
      <c r="AE3828" s="0"/>
      <c r="AF3828" s="0"/>
      <c r="AG3828" s="0"/>
      <c r="AH3828" s="0"/>
      <c r="AI3828" s="0"/>
      <c r="AJ3828" s="0"/>
      <c r="AK3828" s="0"/>
      <c r="AL3828" s="0"/>
      <c r="AM3828" s="0"/>
      <c r="AN3828" s="0"/>
      <c r="AO3828" s="0"/>
      <c r="AP3828" s="0"/>
      <c r="AQ3828" s="0"/>
      <c r="AR3828" s="0"/>
      <c r="AS3828" s="0"/>
      <c r="AT3828" s="0"/>
      <c r="AU3828" s="0"/>
      <c r="AV3828" s="0"/>
      <c r="AW3828" s="0"/>
      <c r="AX3828" s="0"/>
      <c r="AY3828" s="0"/>
      <c r="AZ3828" s="0"/>
      <c r="BA3828" s="0"/>
      <c r="BB3828" s="0"/>
      <c r="BC3828" s="0"/>
      <c r="BD3828" s="0"/>
      <c r="BE3828" s="0"/>
      <c r="BF3828" s="0"/>
      <c r="BG3828" s="0"/>
      <c r="BH3828" s="0"/>
      <c r="BI3828" s="0"/>
      <c r="BJ3828" s="0"/>
      <c r="BK3828" s="0"/>
      <c r="BL3828" s="0"/>
      <c r="BM3828" s="0"/>
      <c r="BN3828" s="0"/>
      <c r="BO3828" s="0"/>
      <c r="BP3828" s="0"/>
      <c r="BQ3828" s="0"/>
      <c r="BR3828" s="0"/>
      <c r="BS3828" s="0"/>
      <c r="BT3828" s="0"/>
      <c r="BU3828" s="0"/>
      <c r="BV3828" s="0"/>
      <c r="BW3828" s="0"/>
      <c r="BX3828" s="0"/>
      <c r="BY3828" s="0"/>
      <c r="BZ3828" s="0"/>
      <c r="CA3828" s="0"/>
      <c r="CB3828" s="0"/>
      <c r="CC3828" s="0"/>
      <c r="CD3828" s="0"/>
      <c r="CE3828" s="0"/>
      <c r="CF3828" s="0"/>
      <c r="CG3828" s="0"/>
      <c r="CH3828" s="0"/>
      <c r="CI3828" s="0"/>
      <c r="CJ3828" s="0"/>
      <c r="CK3828" s="0"/>
      <c r="CL3828" s="0"/>
      <c r="CM3828" s="0"/>
      <c r="CN3828" s="0"/>
      <c r="CO3828" s="0"/>
      <c r="CP3828" s="0"/>
      <c r="CQ3828" s="0"/>
      <c r="CR3828" s="0"/>
      <c r="CS3828" s="0"/>
      <c r="CT3828" s="0"/>
      <c r="CU3828" s="0"/>
      <c r="CV3828" s="0"/>
      <c r="CW3828" s="0"/>
      <c r="CX3828" s="0"/>
      <c r="CY3828" s="0"/>
      <c r="CZ3828" s="0"/>
      <c r="DA3828" s="0"/>
      <c r="DB3828" s="0"/>
      <c r="DC3828" s="0"/>
      <c r="DD3828" s="0"/>
      <c r="DE3828" s="0"/>
      <c r="DF3828" s="0"/>
      <c r="DG3828" s="0"/>
      <c r="DH3828" s="0"/>
      <c r="DI3828" s="0"/>
      <c r="DJ3828" s="0"/>
      <c r="DK3828" s="0"/>
      <c r="DL3828" s="0"/>
      <c r="DM3828" s="0"/>
      <c r="DN3828" s="0"/>
      <c r="DO3828" s="0"/>
      <c r="DP3828" s="0"/>
      <c r="DQ3828" s="0"/>
      <c r="DR3828" s="0"/>
      <c r="DS3828" s="0"/>
      <c r="DT3828" s="0"/>
      <c r="DU3828" s="0"/>
      <c r="DV3828" s="0"/>
      <c r="DW3828" s="0"/>
      <c r="DX3828" s="0"/>
      <c r="DY3828" s="0"/>
      <c r="DZ3828" s="0"/>
      <c r="EA3828" s="0"/>
      <c r="EB3828" s="0"/>
      <c r="EC3828" s="0"/>
      <c r="ED3828" s="0"/>
      <c r="EE3828" s="0"/>
      <c r="EF3828" s="0"/>
      <c r="EG3828" s="0"/>
      <c r="EH3828" s="0"/>
      <c r="EI3828" s="0"/>
      <c r="EJ3828" s="0"/>
      <c r="EK3828" s="0"/>
      <c r="EL3828" s="0"/>
      <c r="EM3828" s="0"/>
      <c r="EN3828" s="0"/>
      <c r="EO3828" s="0"/>
      <c r="EP3828" s="0"/>
      <c r="EQ3828" s="0"/>
      <c r="ER3828" s="0"/>
      <c r="ES3828" s="0"/>
      <c r="ET3828" s="0"/>
      <c r="EU3828" s="0"/>
      <c r="EV3828" s="0"/>
      <c r="EW3828" s="0"/>
      <c r="EX3828" s="0"/>
      <c r="EY3828" s="0"/>
      <c r="EZ3828" s="0"/>
      <c r="FA3828" s="0"/>
      <c r="FB3828" s="0"/>
      <c r="FC3828" s="0"/>
      <c r="FD3828" s="0"/>
      <c r="FE3828" s="0"/>
      <c r="FF3828" s="0"/>
      <c r="FG3828" s="0"/>
      <c r="FH3828" s="0"/>
      <c r="FI3828" s="0"/>
      <c r="FJ3828" s="0"/>
      <c r="FK3828" s="0"/>
      <c r="FL3828" s="0"/>
      <c r="FM3828" s="0"/>
      <c r="FN3828" s="0"/>
      <c r="FO3828" s="0"/>
      <c r="FP3828" s="0"/>
      <c r="FQ3828" s="0"/>
      <c r="FR3828" s="0"/>
      <c r="FS3828" s="0"/>
      <c r="FT3828" s="0"/>
      <c r="FU3828" s="0"/>
      <c r="FV3828" s="0"/>
      <c r="FW3828" s="0"/>
      <c r="FX3828" s="0"/>
      <c r="FY3828" s="0"/>
      <c r="FZ3828" s="0"/>
      <c r="GA3828" s="0"/>
      <c r="GB3828" s="0"/>
      <c r="GC3828" s="0"/>
      <c r="GD3828" s="0"/>
      <c r="GE3828" s="0"/>
      <c r="GF3828" s="0"/>
      <c r="GG3828" s="0"/>
      <c r="GH3828" s="0"/>
      <c r="GI3828" s="0"/>
      <c r="GJ3828" s="0"/>
      <c r="GK3828" s="0"/>
      <c r="GL3828" s="0"/>
      <c r="GM3828" s="0"/>
      <c r="GN3828" s="0"/>
      <c r="GO3828" s="0"/>
      <c r="GP3828" s="0"/>
      <c r="GQ3828" s="0"/>
      <c r="GR3828" s="0"/>
      <c r="GS3828" s="0"/>
      <c r="GT3828" s="0"/>
      <c r="GU3828" s="0"/>
      <c r="GV3828" s="0"/>
      <c r="GW3828" s="0"/>
      <c r="GX3828" s="0"/>
      <c r="GY3828" s="0"/>
      <c r="GZ3828" s="0"/>
      <c r="HA3828" s="0"/>
      <c r="HB3828" s="0"/>
      <c r="HC3828" s="0"/>
      <c r="HD3828" s="0"/>
      <c r="HE3828" s="0"/>
      <c r="HF3828" s="0"/>
      <c r="HG3828" s="0"/>
      <c r="HH3828" s="0"/>
      <c r="HI3828" s="0"/>
      <c r="HJ3828" s="0"/>
      <c r="HK3828" s="0"/>
      <c r="HL3828" s="0"/>
      <c r="HM3828" s="0"/>
      <c r="HN3828" s="0"/>
      <c r="HO3828" s="0"/>
      <c r="HP3828" s="0"/>
      <c r="HQ3828" s="0"/>
      <c r="HR3828" s="0"/>
      <c r="HS3828" s="0"/>
      <c r="HT3828" s="0"/>
      <c r="HU3828" s="0"/>
      <c r="HV3828" s="0"/>
      <c r="HW3828" s="0"/>
      <c r="HX3828" s="0"/>
      <c r="HY3828" s="0"/>
      <c r="HZ3828" s="0"/>
      <c r="IA3828" s="0"/>
      <c r="IB3828" s="0"/>
      <c r="IC3828" s="0"/>
      <c r="ID3828" s="0"/>
      <c r="IE3828" s="0"/>
      <c r="IF3828" s="0"/>
      <c r="IG3828" s="0"/>
      <c r="IH3828" s="0"/>
      <c r="II3828" s="0"/>
      <c r="IJ3828" s="0"/>
      <c r="IK3828" s="0"/>
      <c r="IL3828" s="0"/>
      <c r="IM3828" s="0"/>
      <c r="IN3828" s="0"/>
      <c r="IO3828" s="0"/>
      <c r="IP3828" s="0"/>
      <c r="IQ3828" s="0"/>
      <c r="IR3828" s="0"/>
      <c r="IS3828" s="0"/>
      <c r="IT3828" s="0"/>
      <c r="IU3828" s="0"/>
      <c r="IV3828" s="0"/>
      <c r="IW3828" s="0"/>
      <c r="IX3828" s="0"/>
      <c r="IY3828" s="0"/>
      <c r="IZ3828" s="0"/>
      <c r="AMH3828" s="13"/>
    </row>
    <row r="3829" customFormat="false" ht="13.8" hidden="false" customHeight="false" outlineLevel="0" collapsed="false">
      <c r="A3829" s="16" t="n">
        <v>40808017</v>
      </c>
      <c r="B3829" s="17" t="s">
        <v>3858</v>
      </c>
      <c r="C3829" s="18"/>
      <c r="D3829" s="18"/>
      <c r="E3829" s="16" t="s">
        <v>54</v>
      </c>
      <c r="F3829" s="19" t="n">
        <f aca="false">IF(C3829="",VLOOKUP(E3829,'PORTE E UCO'!$A$5:$D$46,4,0),VLOOKUP(E3829,'PORTE E UCO'!$A$5:$D$46,4,0)*C3829)</f>
        <v>35.31295</v>
      </c>
      <c r="G3829" s="20" t="n">
        <v>1.22</v>
      </c>
      <c r="H3829" s="21" t="n">
        <f aca="false">G3829*$R$2</f>
        <v>24.00183104</v>
      </c>
      <c r="I3829" s="16" t="n">
        <v>0</v>
      </c>
      <c r="J3829" s="22" t="str">
        <f aca="false">IF(I3829&gt;=1,F3829*$J$2,"")</f>
        <v/>
      </c>
      <c r="K3829" s="22" t="str">
        <f aca="false">IF(I3829&gt;=2,F3829*$K$2,"")</f>
        <v/>
      </c>
      <c r="L3829" s="22" t="str">
        <f aca="false">IF(I3829&gt;=3,F3829*$L$2,"")</f>
        <v/>
      </c>
      <c r="M3829" s="22" t="str">
        <f aca="false">IF(I3829&gt;=4,F3829*$M$2,"")</f>
        <v/>
      </c>
      <c r="N3829" s="16" t="n">
        <v>0</v>
      </c>
      <c r="O3829" s="16" t="n">
        <v>1</v>
      </c>
      <c r="P3829" s="23" t="n">
        <v>0.154</v>
      </c>
      <c r="Q3829" s="64" t="n">
        <f aca="false">P3829*($Q$2)</f>
        <v>4.16108</v>
      </c>
      <c r="R3829" s="38"/>
      <c r="S3829" s="25" t="n">
        <f aca="false">SUM(F3829,H3829,J3829,K3829,L3829,M3829)</f>
        <v>59.31478104</v>
      </c>
      <c r="T3829" s="25" t="n">
        <f aca="false">SUM(F3829,H3829,J3829,K3829,L3829,M3829,Q3829)</f>
        <v>63.47586104</v>
      </c>
      <c r="U3829" s="0"/>
      <c r="V3829" s="0"/>
      <c r="W3829" s="0"/>
      <c r="X3829" s="0"/>
      <c r="Y3829" s="0"/>
      <c r="Z3829" s="0"/>
      <c r="AA3829" s="0"/>
      <c r="AB3829" s="0"/>
      <c r="AC3829" s="0"/>
      <c r="AD3829" s="0"/>
      <c r="AE3829" s="0"/>
      <c r="AF3829" s="0"/>
      <c r="AG3829" s="0"/>
      <c r="AH3829" s="0"/>
      <c r="AI3829" s="0"/>
      <c r="AJ3829" s="0"/>
      <c r="AK3829" s="0"/>
      <c r="AL3829" s="0"/>
      <c r="AM3829" s="0"/>
      <c r="AN3829" s="0"/>
      <c r="AO3829" s="0"/>
      <c r="AP3829" s="0"/>
      <c r="AQ3829" s="0"/>
      <c r="AR3829" s="0"/>
      <c r="AS3829" s="0"/>
      <c r="AT3829" s="0"/>
      <c r="AU3829" s="0"/>
      <c r="AV3829" s="0"/>
      <c r="AW3829" s="0"/>
      <c r="AX3829" s="0"/>
      <c r="AY3829" s="0"/>
      <c r="AZ3829" s="0"/>
      <c r="BA3829" s="0"/>
      <c r="BB3829" s="0"/>
      <c r="BC3829" s="0"/>
      <c r="BD3829" s="0"/>
      <c r="BE3829" s="0"/>
      <c r="BF3829" s="0"/>
      <c r="BG3829" s="0"/>
      <c r="BH3829" s="0"/>
      <c r="BI3829" s="0"/>
      <c r="BJ3829" s="0"/>
      <c r="BK3829" s="0"/>
      <c r="BL3829" s="0"/>
      <c r="BM3829" s="0"/>
      <c r="BN3829" s="0"/>
      <c r="BO3829" s="0"/>
      <c r="BP3829" s="0"/>
      <c r="BQ3829" s="0"/>
      <c r="BR3829" s="0"/>
      <c r="BS3829" s="0"/>
      <c r="BT3829" s="0"/>
      <c r="BU3829" s="0"/>
      <c r="BV3829" s="0"/>
      <c r="BW3829" s="0"/>
      <c r="BX3829" s="0"/>
      <c r="BY3829" s="0"/>
      <c r="BZ3829" s="0"/>
      <c r="CA3829" s="0"/>
      <c r="CB3829" s="0"/>
      <c r="CC3829" s="0"/>
      <c r="CD3829" s="0"/>
      <c r="CE3829" s="0"/>
      <c r="CF3829" s="0"/>
      <c r="CG3829" s="0"/>
      <c r="CH3829" s="0"/>
      <c r="CI3829" s="0"/>
      <c r="CJ3829" s="0"/>
      <c r="CK3829" s="0"/>
      <c r="CL3829" s="0"/>
      <c r="CM3829" s="0"/>
      <c r="CN3829" s="0"/>
      <c r="CO3829" s="0"/>
      <c r="CP3829" s="0"/>
      <c r="CQ3829" s="0"/>
      <c r="CR3829" s="0"/>
      <c r="CS3829" s="0"/>
      <c r="CT3829" s="0"/>
      <c r="CU3829" s="0"/>
      <c r="CV3829" s="0"/>
      <c r="CW3829" s="0"/>
      <c r="CX3829" s="0"/>
      <c r="CY3829" s="0"/>
      <c r="CZ3829" s="0"/>
      <c r="DA3829" s="0"/>
      <c r="DB3829" s="0"/>
      <c r="DC3829" s="0"/>
      <c r="DD3829" s="0"/>
      <c r="DE3829" s="0"/>
      <c r="DF3829" s="0"/>
      <c r="DG3829" s="0"/>
      <c r="DH3829" s="0"/>
      <c r="DI3829" s="0"/>
      <c r="DJ3829" s="0"/>
      <c r="DK3829" s="0"/>
      <c r="DL3829" s="0"/>
      <c r="DM3829" s="0"/>
      <c r="DN3829" s="0"/>
      <c r="DO3829" s="0"/>
      <c r="DP3829" s="0"/>
      <c r="DQ3829" s="0"/>
      <c r="DR3829" s="0"/>
      <c r="DS3829" s="0"/>
      <c r="DT3829" s="0"/>
      <c r="DU3829" s="0"/>
      <c r="DV3829" s="0"/>
      <c r="DW3829" s="0"/>
      <c r="DX3829" s="0"/>
      <c r="DY3829" s="0"/>
      <c r="DZ3829" s="0"/>
      <c r="EA3829" s="0"/>
      <c r="EB3829" s="0"/>
      <c r="EC3829" s="0"/>
      <c r="ED3829" s="0"/>
      <c r="EE3829" s="0"/>
      <c r="EF3829" s="0"/>
      <c r="EG3829" s="0"/>
      <c r="EH3829" s="0"/>
      <c r="EI3829" s="0"/>
      <c r="EJ3829" s="0"/>
      <c r="EK3829" s="0"/>
      <c r="EL3829" s="0"/>
      <c r="EM3829" s="0"/>
      <c r="EN3829" s="0"/>
      <c r="EO3829" s="0"/>
      <c r="EP3829" s="0"/>
      <c r="EQ3829" s="0"/>
      <c r="ER3829" s="0"/>
      <c r="ES3829" s="0"/>
      <c r="ET3829" s="0"/>
      <c r="EU3829" s="0"/>
      <c r="EV3829" s="0"/>
      <c r="EW3829" s="0"/>
      <c r="EX3829" s="0"/>
      <c r="EY3829" s="0"/>
      <c r="EZ3829" s="0"/>
      <c r="FA3829" s="0"/>
      <c r="FB3829" s="0"/>
      <c r="FC3829" s="0"/>
      <c r="FD3829" s="0"/>
      <c r="FE3829" s="0"/>
      <c r="FF3829" s="0"/>
      <c r="FG3829" s="0"/>
      <c r="FH3829" s="0"/>
      <c r="FI3829" s="0"/>
      <c r="FJ3829" s="0"/>
      <c r="FK3829" s="0"/>
      <c r="FL3829" s="0"/>
      <c r="FM3829" s="0"/>
      <c r="FN3829" s="0"/>
      <c r="FO3829" s="0"/>
      <c r="FP3829" s="0"/>
      <c r="FQ3829" s="0"/>
      <c r="FR3829" s="0"/>
      <c r="FS3829" s="0"/>
      <c r="FT3829" s="0"/>
      <c r="FU3829" s="0"/>
      <c r="FV3829" s="0"/>
      <c r="FW3829" s="0"/>
      <c r="FX3829" s="0"/>
      <c r="FY3829" s="0"/>
      <c r="FZ3829" s="0"/>
      <c r="GA3829" s="0"/>
      <c r="GB3829" s="0"/>
      <c r="GC3829" s="0"/>
      <c r="GD3829" s="0"/>
      <c r="GE3829" s="0"/>
      <c r="GF3829" s="0"/>
      <c r="GG3829" s="0"/>
      <c r="GH3829" s="0"/>
      <c r="GI3829" s="0"/>
      <c r="GJ3829" s="0"/>
      <c r="GK3829" s="0"/>
      <c r="GL3829" s="0"/>
      <c r="GM3829" s="0"/>
      <c r="GN3829" s="0"/>
      <c r="GO3829" s="0"/>
      <c r="GP3829" s="0"/>
      <c r="GQ3829" s="0"/>
      <c r="GR3829" s="0"/>
      <c r="GS3829" s="0"/>
      <c r="GT3829" s="0"/>
      <c r="GU3829" s="0"/>
      <c r="GV3829" s="0"/>
      <c r="GW3829" s="0"/>
      <c r="GX3829" s="0"/>
      <c r="GY3829" s="0"/>
      <c r="GZ3829" s="0"/>
      <c r="HA3829" s="0"/>
      <c r="HB3829" s="0"/>
      <c r="HC3829" s="0"/>
      <c r="HD3829" s="0"/>
      <c r="HE3829" s="0"/>
      <c r="HF3829" s="0"/>
      <c r="HG3829" s="0"/>
      <c r="HH3829" s="0"/>
      <c r="HI3829" s="0"/>
      <c r="HJ3829" s="0"/>
      <c r="HK3829" s="0"/>
      <c r="HL3829" s="0"/>
      <c r="HM3829" s="0"/>
      <c r="HN3829" s="0"/>
      <c r="HO3829" s="0"/>
      <c r="HP3829" s="0"/>
      <c r="HQ3829" s="0"/>
      <c r="HR3829" s="0"/>
      <c r="HS3829" s="0"/>
      <c r="HT3829" s="0"/>
      <c r="HU3829" s="0"/>
      <c r="HV3829" s="0"/>
      <c r="HW3829" s="0"/>
      <c r="HX3829" s="0"/>
      <c r="HY3829" s="0"/>
      <c r="HZ3829" s="0"/>
      <c r="IA3829" s="0"/>
      <c r="IB3829" s="0"/>
      <c r="IC3829" s="0"/>
      <c r="ID3829" s="0"/>
      <c r="IE3829" s="0"/>
      <c r="IF3829" s="0"/>
      <c r="IG3829" s="0"/>
      <c r="IH3829" s="0"/>
      <c r="II3829" s="0"/>
      <c r="IJ3829" s="0"/>
      <c r="IK3829" s="0"/>
      <c r="IL3829" s="0"/>
      <c r="IM3829" s="0"/>
      <c r="IN3829" s="0"/>
      <c r="IO3829" s="0"/>
      <c r="IP3829" s="0"/>
      <c r="IQ3829" s="0"/>
      <c r="IR3829" s="0"/>
      <c r="IS3829" s="0"/>
      <c r="IT3829" s="0"/>
      <c r="IU3829" s="0"/>
      <c r="IV3829" s="0"/>
      <c r="IW3829" s="0"/>
      <c r="IX3829" s="0"/>
      <c r="IY3829" s="0"/>
      <c r="IZ3829" s="0"/>
      <c r="AMH3829" s="13"/>
    </row>
    <row r="3830" customFormat="false" ht="13.8" hidden="false" customHeight="false" outlineLevel="0" collapsed="false">
      <c r="A3830" s="27" t="n">
        <v>40808050</v>
      </c>
      <c r="B3830" s="28" t="s">
        <v>3859</v>
      </c>
      <c r="C3830" s="29"/>
      <c r="D3830" s="29"/>
      <c r="E3830" s="27" t="s">
        <v>54</v>
      </c>
      <c r="F3830" s="19" t="n">
        <f aca="false">IF(C3830="",VLOOKUP(E3830,'PORTE E UCO'!$A$5:$D$46,4,0),VLOOKUP(E3830,'PORTE E UCO'!$A$5:$D$46,4,0)*C3830)</f>
        <v>35.31295</v>
      </c>
      <c r="G3830" s="30" t="n">
        <v>1.24</v>
      </c>
      <c r="H3830" s="21" t="n">
        <f aca="false">G3830*$R$2</f>
        <v>24.39530368</v>
      </c>
      <c r="I3830" s="27" t="n">
        <v>0</v>
      </c>
      <c r="J3830" s="22" t="str">
        <f aca="false">IF(I3830&gt;=1,F3830*$J$2,"")</f>
        <v/>
      </c>
      <c r="K3830" s="22" t="str">
        <f aca="false">IF(I3830&gt;=2,F3830*$K$2,"")</f>
        <v/>
      </c>
      <c r="L3830" s="22" t="str">
        <f aca="false">IF(I3830&gt;=3,F3830*$L$2,"")</f>
        <v/>
      </c>
      <c r="M3830" s="22" t="str">
        <f aca="false">IF(I3830&gt;=4,F3830*$M$2,"")</f>
        <v/>
      </c>
      <c r="N3830" s="27" t="n">
        <v>0</v>
      </c>
      <c r="O3830" s="27" t="n">
        <v>2</v>
      </c>
      <c r="P3830" s="31" t="n">
        <v>0.6</v>
      </c>
      <c r="Q3830" s="64" t="n">
        <f aca="false">P3830*($Q$2)</f>
        <v>16.212</v>
      </c>
      <c r="R3830" s="38"/>
      <c r="S3830" s="25" t="n">
        <f aca="false">SUM(F3830,H3830,J3830,K3830,L3830,M3830)</f>
        <v>59.70825368</v>
      </c>
      <c r="T3830" s="25" t="n">
        <f aca="false">SUM(F3830,H3830,J3830,K3830,L3830,M3830,Q3830)</f>
        <v>75.92025368</v>
      </c>
      <c r="U3830" s="0"/>
      <c r="V3830" s="0"/>
      <c r="W3830" s="0"/>
      <c r="X3830" s="0"/>
      <c r="Y3830" s="0"/>
      <c r="Z3830" s="0"/>
      <c r="AA3830" s="0"/>
      <c r="AB3830" s="0"/>
      <c r="AC3830" s="0"/>
      <c r="AD3830" s="0"/>
      <c r="AE3830" s="0"/>
      <c r="AF3830" s="0"/>
      <c r="AG3830" s="0"/>
      <c r="AH3830" s="0"/>
      <c r="AI3830" s="0"/>
      <c r="AJ3830" s="0"/>
      <c r="AK3830" s="0"/>
      <c r="AL3830" s="0"/>
      <c r="AM3830" s="0"/>
      <c r="AN3830" s="0"/>
      <c r="AO3830" s="0"/>
      <c r="AP3830" s="0"/>
      <c r="AQ3830" s="0"/>
      <c r="AR3830" s="0"/>
      <c r="AS3830" s="0"/>
      <c r="AT3830" s="0"/>
      <c r="AU3830" s="0"/>
      <c r="AV3830" s="0"/>
      <c r="AW3830" s="0"/>
      <c r="AX3830" s="0"/>
      <c r="AY3830" s="0"/>
      <c r="AZ3830" s="0"/>
      <c r="BA3830" s="0"/>
      <c r="BB3830" s="0"/>
      <c r="BC3830" s="0"/>
      <c r="BD3830" s="0"/>
      <c r="BE3830" s="0"/>
      <c r="BF3830" s="0"/>
      <c r="BG3830" s="0"/>
      <c r="BH3830" s="0"/>
      <c r="BI3830" s="0"/>
      <c r="BJ3830" s="0"/>
      <c r="BK3830" s="0"/>
      <c r="BL3830" s="0"/>
      <c r="BM3830" s="0"/>
      <c r="BN3830" s="0"/>
      <c r="BO3830" s="0"/>
      <c r="BP3830" s="0"/>
      <c r="BQ3830" s="0"/>
      <c r="BR3830" s="0"/>
      <c r="BS3830" s="0"/>
      <c r="BT3830" s="0"/>
      <c r="BU3830" s="0"/>
      <c r="BV3830" s="0"/>
      <c r="BW3830" s="0"/>
      <c r="BX3830" s="0"/>
      <c r="BY3830" s="0"/>
      <c r="BZ3830" s="0"/>
      <c r="CA3830" s="0"/>
      <c r="CB3830" s="0"/>
      <c r="CC3830" s="0"/>
      <c r="CD3830" s="0"/>
      <c r="CE3830" s="0"/>
      <c r="CF3830" s="0"/>
      <c r="CG3830" s="0"/>
      <c r="CH3830" s="0"/>
      <c r="CI3830" s="0"/>
      <c r="CJ3830" s="0"/>
      <c r="CK3830" s="0"/>
      <c r="CL3830" s="0"/>
      <c r="CM3830" s="0"/>
      <c r="CN3830" s="0"/>
      <c r="CO3830" s="0"/>
      <c r="CP3830" s="0"/>
      <c r="CQ3830" s="0"/>
      <c r="CR3830" s="0"/>
      <c r="CS3830" s="0"/>
      <c r="CT3830" s="0"/>
      <c r="CU3830" s="0"/>
      <c r="CV3830" s="0"/>
      <c r="CW3830" s="0"/>
      <c r="CX3830" s="0"/>
      <c r="CY3830" s="0"/>
      <c r="CZ3830" s="0"/>
      <c r="DA3830" s="0"/>
      <c r="DB3830" s="0"/>
      <c r="DC3830" s="0"/>
      <c r="DD3830" s="0"/>
      <c r="DE3830" s="0"/>
      <c r="DF3830" s="0"/>
      <c r="DG3830" s="0"/>
      <c r="DH3830" s="0"/>
      <c r="DI3830" s="0"/>
      <c r="DJ3830" s="0"/>
      <c r="DK3830" s="0"/>
      <c r="DL3830" s="0"/>
      <c r="DM3830" s="0"/>
      <c r="DN3830" s="0"/>
      <c r="DO3830" s="0"/>
      <c r="DP3830" s="0"/>
      <c r="DQ3830" s="0"/>
      <c r="DR3830" s="0"/>
      <c r="DS3830" s="0"/>
      <c r="DT3830" s="0"/>
      <c r="DU3830" s="0"/>
      <c r="DV3830" s="0"/>
      <c r="DW3830" s="0"/>
      <c r="DX3830" s="0"/>
      <c r="DY3830" s="0"/>
      <c r="DZ3830" s="0"/>
      <c r="EA3830" s="0"/>
      <c r="EB3830" s="0"/>
      <c r="EC3830" s="0"/>
      <c r="ED3830" s="0"/>
      <c r="EE3830" s="0"/>
      <c r="EF3830" s="0"/>
      <c r="EG3830" s="0"/>
      <c r="EH3830" s="0"/>
      <c r="EI3830" s="0"/>
      <c r="EJ3830" s="0"/>
      <c r="EK3830" s="0"/>
      <c r="EL3830" s="0"/>
      <c r="EM3830" s="0"/>
      <c r="EN3830" s="0"/>
      <c r="EO3830" s="0"/>
      <c r="EP3830" s="0"/>
      <c r="EQ3830" s="0"/>
      <c r="ER3830" s="0"/>
      <c r="ES3830" s="0"/>
      <c r="ET3830" s="0"/>
      <c r="EU3830" s="0"/>
      <c r="EV3830" s="0"/>
      <c r="EW3830" s="0"/>
      <c r="EX3830" s="0"/>
      <c r="EY3830" s="0"/>
      <c r="EZ3830" s="0"/>
      <c r="FA3830" s="0"/>
      <c r="FB3830" s="0"/>
      <c r="FC3830" s="0"/>
      <c r="FD3830" s="0"/>
      <c r="FE3830" s="0"/>
      <c r="FF3830" s="0"/>
      <c r="FG3830" s="0"/>
      <c r="FH3830" s="0"/>
      <c r="FI3830" s="0"/>
      <c r="FJ3830" s="0"/>
      <c r="FK3830" s="0"/>
      <c r="FL3830" s="0"/>
      <c r="FM3830" s="0"/>
      <c r="FN3830" s="0"/>
      <c r="FO3830" s="0"/>
      <c r="FP3830" s="0"/>
      <c r="FQ3830" s="0"/>
      <c r="FR3830" s="0"/>
      <c r="FS3830" s="0"/>
      <c r="FT3830" s="0"/>
      <c r="FU3830" s="0"/>
      <c r="FV3830" s="0"/>
      <c r="FW3830" s="0"/>
      <c r="FX3830" s="0"/>
      <c r="FY3830" s="0"/>
      <c r="FZ3830" s="0"/>
      <c r="GA3830" s="0"/>
      <c r="GB3830" s="0"/>
      <c r="GC3830" s="0"/>
      <c r="GD3830" s="0"/>
      <c r="GE3830" s="0"/>
      <c r="GF3830" s="0"/>
      <c r="GG3830" s="0"/>
      <c r="GH3830" s="0"/>
      <c r="GI3830" s="0"/>
      <c r="GJ3830" s="0"/>
      <c r="GK3830" s="0"/>
      <c r="GL3830" s="0"/>
      <c r="GM3830" s="0"/>
      <c r="GN3830" s="0"/>
      <c r="GO3830" s="0"/>
      <c r="GP3830" s="0"/>
      <c r="GQ3830" s="0"/>
      <c r="GR3830" s="0"/>
      <c r="GS3830" s="0"/>
      <c r="GT3830" s="0"/>
      <c r="GU3830" s="0"/>
      <c r="GV3830" s="0"/>
      <c r="GW3830" s="0"/>
      <c r="GX3830" s="0"/>
      <c r="GY3830" s="0"/>
      <c r="GZ3830" s="0"/>
      <c r="HA3830" s="0"/>
      <c r="HB3830" s="0"/>
      <c r="HC3830" s="0"/>
      <c r="HD3830" s="0"/>
      <c r="HE3830" s="0"/>
      <c r="HF3830" s="0"/>
      <c r="HG3830" s="0"/>
      <c r="HH3830" s="0"/>
      <c r="HI3830" s="0"/>
      <c r="HJ3830" s="0"/>
      <c r="HK3830" s="0"/>
      <c r="HL3830" s="0"/>
      <c r="HM3830" s="0"/>
      <c r="HN3830" s="0"/>
      <c r="HO3830" s="0"/>
      <c r="HP3830" s="0"/>
      <c r="HQ3830" s="0"/>
      <c r="HR3830" s="0"/>
      <c r="HS3830" s="0"/>
      <c r="HT3830" s="0"/>
      <c r="HU3830" s="0"/>
      <c r="HV3830" s="0"/>
      <c r="HW3830" s="0"/>
      <c r="HX3830" s="0"/>
      <c r="HY3830" s="0"/>
      <c r="HZ3830" s="0"/>
      <c r="IA3830" s="0"/>
      <c r="IB3830" s="0"/>
      <c r="IC3830" s="0"/>
      <c r="ID3830" s="0"/>
      <c r="IE3830" s="0"/>
      <c r="IF3830" s="0"/>
      <c r="IG3830" s="0"/>
      <c r="IH3830" s="0"/>
      <c r="II3830" s="0"/>
      <c r="IJ3830" s="0"/>
      <c r="IK3830" s="0"/>
      <c r="IL3830" s="0"/>
      <c r="IM3830" s="0"/>
      <c r="IN3830" s="0"/>
      <c r="IO3830" s="0"/>
      <c r="IP3830" s="0"/>
      <c r="IQ3830" s="0"/>
      <c r="IR3830" s="0"/>
      <c r="IS3830" s="0"/>
      <c r="IT3830" s="0"/>
      <c r="IU3830" s="0"/>
      <c r="IV3830" s="0"/>
      <c r="IW3830" s="0"/>
      <c r="IX3830" s="0"/>
      <c r="IY3830" s="0"/>
      <c r="IZ3830" s="0"/>
      <c r="AMH3830" s="13"/>
    </row>
    <row r="3831" customFormat="false" ht="13.8" hidden="false" customHeight="false" outlineLevel="0" collapsed="false">
      <c r="A3831" s="16" t="n">
        <v>40808157</v>
      </c>
      <c r="B3831" s="17" t="s">
        <v>3860</v>
      </c>
      <c r="C3831" s="18"/>
      <c r="D3831" s="18"/>
      <c r="E3831" s="16" t="s">
        <v>15</v>
      </c>
      <c r="F3831" s="19" t="n">
        <f aca="false">IF(C3831="",VLOOKUP(E3831,'PORTE E UCO'!$A$5:$D$46,4,0),VLOOKUP(E3831,'PORTE E UCO'!$A$5:$D$46,4,0)*C3831)</f>
        <v>93.13473</v>
      </c>
      <c r="G3831" s="20" t="n">
        <v>7.89</v>
      </c>
      <c r="H3831" s="21" t="n">
        <f aca="false">G3831*$R$2</f>
        <v>155.22495648</v>
      </c>
      <c r="I3831" s="16" t="n">
        <v>0</v>
      </c>
      <c r="J3831" s="22" t="str">
        <f aca="false">IF(I3831&gt;=1,F3831*$J$2,"")</f>
        <v/>
      </c>
      <c r="K3831" s="22" t="str">
        <f aca="false">IF(I3831&gt;=2,F3831*$K$2,"")</f>
        <v/>
      </c>
      <c r="L3831" s="22" t="str">
        <f aca="false">IF(I3831&gt;=3,F3831*$L$2,"")</f>
        <v/>
      </c>
      <c r="M3831" s="22" t="str">
        <f aca="false">IF(I3831&gt;=4,F3831*$M$2,"")</f>
        <v/>
      </c>
      <c r="N3831" s="16" t="n">
        <v>0</v>
      </c>
      <c r="O3831" s="16" t="n">
        <v>0</v>
      </c>
      <c r="P3831" s="23" t="n">
        <v>0</v>
      </c>
      <c r="Q3831" s="64" t="n">
        <f aca="false">P3831*($Q$2)</f>
        <v>0</v>
      </c>
      <c r="R3831" s="38"/>
      <c r="S3831" s="25" t="n">
        <f aca="false">SUM(F3831,H3831,J3831,K3831,L3831,M3831)</f>
        <v>248.35968648</v>
      </c>
      <c r="T3831" s="25" t="n">
        <f aca="false">SUM(F3831,H3831,J3831,K3831,L3831,M3831,Q3831)</f>
        <v>248.35968648</v>
      </c>
      <c r="U3831" s="0"/>
      <c r="V3831" s="0"/>
      <c r="W3831" s="0"/>
      <c r="X3831" s="0"/>
      <c r="Y3831" s="0"/>
      <c r="Z3831" s="0"/>
      <c r="AA3831" s="0"/>
      <c r="AB3831" s="0"/>
      <c r="AC3831" s="0"/>
      <c r="AD3831" s="0"/>
      <c r="AE3831" s="0"/>
      <c r="AF3831" s="0"/>
      <c r="AG3831" s="0"/>
      <c r="AH3831" s="0"/>
      <c r="AI3831" s="0"/>
      <c r="AJ3831" s="0"/>
      <c r="AK3831" s="0"/>
      <c r="AL3831" s="0"/>
      <c r="AM3831" s="0"/>
      <c r="AN3831" s="0"/>
      <c r="AO3831" s="0"/>
      <c r="AP3831" s="0"/>
      <c r="AQ3831" s="0"/>
      <c r="AR3831" s="0"/>
      <c r="AS3831" s="0"/>
      <c r="AT3831" s="0"/>
      <c r="AU3831" s="0"/>
      <c r="AV3831" s="0"/>
      <c r="AW3831" s="0"/>
      <c r="AX3831" s="0"/>
      <c r="AY3831" s="0"/>
      <c r="AZ3831" s="0"/>
      <c r="BA3831" s="0"/>
      <c r="BB3831" s="0"/>
      <c r="BC3831" s="0"/>
      <c r="BD3831" s="0"/>
      <c r="BE3831" s="0"/>
      <c r="BF3831" s="0"/>
      <c r="BG3831" s="0"/>
      <c r="BH3831" s="0"/>
      <c r="BI3831" s="0"/>
      <c r="BJ3831" s="0"/>
      <c r="BK3831" s="0"/>
      <c r="BL3831" s="0"/>
      <c r="BM3831" s="0"/>
      <c r="BN3831" s="0"/>
      <c r="BO3831" s="0"/>
      <c r="BP3831" s="0"/>
      <c r="BQ3831" s="0"/>
      <c r="BR3831" s="0"/>
      <c r="BS3831" s="0"/>
      <c r="BT3831" s="0"/>
      <c r="BU3831" s="0"/>
      <c r="BV3831" s="0"/>
      <c r="BW3831" s="0"/>
      <c r="BX3831" s="0"/>
      <c r="BY3831" s="0"/>
      <c r="BZ3831" s="0"/>
      <c r="CA3831" s="0"/>
      <c r="CB3831" s="0"/>
      <c r="CC3831" s="0"/>
      <c r="CD3831" s="0"/>
      <c r="CE3831" s="0"/>
      <c r="CF3831" s="0"/>
      <c r="CG3831" s="0"/>
      <c r="CH3831" s="0"/>
      <c r="CI3831" s="0"/>
      <c r="CJ3831" s="0"/>
      <c r="CK3831" s="0"/>
      <c r="CL3831" s="0"/>
      <c r="CM3831" s="0"/>
      <c r="CN3831" s="0"/>
      <c r="CO3831" s="0"/>
      <c r="CP3831" s="0"/>
      <c r="CQ3831" s="0"/>
      <c r="CR3831" s="0"/>
      <c r="CS3831" s="0"/>
      <c r="CT3831" s="0"/>
      <c r="CU3831" s="0"/>
      <c r="CV3831" s="0"/>
      <c r="CW3831" s="0"/>
      <c r="CX3831" s="0"/>
      <c r="CY3831" s="0"/>
      <c r="CZ3831" s="0"/>
      <c r="DA3831" s="0"/>
      <c r="DB3831" s="0"/>
      <c r="DC3831" s="0"/>
      <c r="DD3831" s="0"/>
      <c r="DE3831" s="0"/>
      <c r="DF3831" s="0"/>
      <c r="DG3831" s="0"/>
      <c r="DH3831" s="0"/>
      <c r="DI3831" s="0"/>
      <c r="DJ3831" s="0"/>
      <c r="DK3831" s="0"/>
      <c r="DL3831" s="0"/>
      <c r="DM3831" s="0"/>
      <c r="DN3831" s="0"/>
      <c r="DO3831" s="0"/>
      <c r="DP3831" s="0"/>
      <c r="DQ3831" s="0"/>
      <c r="DR3831" s="0"/>
      <c r="DS3831" s="0"/>
      <c r="DT3831" s="0"/>
      <c r="DU3831" s="0"/>
      <c r="DV3831" s="0"/>
      <c r="DW3831" s="0"/>
      <c r="DX3831" s="0"/>
      <c r="DY3831" s="0"/>
      <c r="DZ3831" s="0"/>
      <c r="EA3831" s="0"/>
      <c r="EB3831" s="0"/>
      <c r="EC3831" s="0"/>
      <c r="ED3831" s="0"/>
      <c r="EE3831" s="0"/>
      <c r="EF3831" s="0"/>
      <c r="EG3831" s="0"/>
      <c r="EH3831" s="0"/>
      <c r="EI3831" s="0"/>
      <c r="EJ3831" s="0"/>
      <c r="EK3831" s="0"/>
      <c r="EL3831" s="0"/>
      <c r="EM3831" s="0"/>
      <c r="EN3831" s="0"/>
      <c r="EO3831" s="0"/>
      <c r="EP3831" s="0"/>
      <c r="EQ3831" s="0"/>
      <c r="ER3831" s="0"/>
      <c r="ES3831" s="0"/>
      <c r="ET3831" s="0"/>
      <c r="EU3831" s="0"/>
      <c r="EV3831" s="0"/>
      <c r="EW3831" s="0"/>
      <c r="EX3831" s="0"/>
      <c r="EY3831" s="0"/>
      <c r="EZ3831" s="0"/>
      <c r="FA3831" s="0"/>
      <c r="FB3831" s="0"/>
      <c r="FC3831" s="0"/>
      <c r="FD3831" s="0"/>
      <c r="FE3831" s="0"/>
      <c r="FF3831" s="0"/>
      <c r="FG3831" s="0"/>
      <c r="FH3831" s="0"/>
      <c r="FI3831" s="0"/>
      <c r="FJ3831" s="0"/>
      <c r="FK3831" s="0"/>
      <c r="FL3831" s="0"/>
      <c r="FM3831" s="0"/>
      <c r="FN3831" s="0"/>
      <c r="FO3831" s="0"/>
      <c r="FP3831" s="0"/>
      <c r="FQ3831" s="0"/>
      <c r="FR3831" s="0"/>
      <c r="FS3831" s="0"/>
      <c r="FT3831" s="0"/>
      <c r="FU3831" s="0"/>
      <c r="FV3831" s="0"/>
      <c r="FW3831" s="0"/>
      <c r="FX3831" s="0"/>
      <c r="FY3831" s="0"/>
      <c r="FZ3831" s="0"/>
      <c r="GA3831" s="0"/>
      <c r="GB3831" s="0"/>
      <c r="GC3831" s="0"/>
      <c r="GD3831" s="0"/>
      <c r="GE3831" s="0"/>
      <c r="GF3831" s="0"/>
      <c r="GG3831" s="0"/>
      <c r="GH3831" s="0"/>
      <c r="GI3831" s="0"/>
      <c r="GJ3831" s="0"/>
      <c r="GK3831" s="0"/>
      <c r="GL3831" s="0"/>
      <c r="GM3831" s="0"/>
      <c r="GN3831" s="0"/>
      <c r="GO3831" s="0"/>
      <c r="GP3831" s="0"/>
      <c r="GQ3831" s="0"/>
      <c r="GR3831" s="0"/>
      <c r="GS3831" s="0"/>
      <c r="GT3831" s="0"/>
      <c r="GU3831" s="0"/>
      <c r="GV3831" s="0"/>
      <c r="GW3831" s="0"/>
      <c r="GX3831" s="0"/>
      <c r="GY3831" s="0"/>
      <c r="GZ3831" s="0"/>
      <c r="HA3831" s="0"/>
      <c r="HB3831" s="0"/>
      <c r="HC3831" s="0"/>
      <c r="HD3831" s="0"/>
      <c r="HE3831" s="0"/>
      <c r="HF3831" s="0"/>
      <c r="HG3831" s="0"/>
      <c r="HH3831" s="0"/>
      <c r="HI3831" s="0"/>
      <c r="HJ3831" s="0"/>
      <c r="HK3831" s="0"/>
      <c r="HL3831" s="0"/>
      <c r="HM3831" s="0"/>
      <c r="HN3831" s="0"/>
      <c r="HO3831" s="0"/>
      <c r="HP3831" s="0"/>
      <c r="HQ3831" s="0"/>
      <c r="HR3831" s="0"/>
      <c r="HS3831" s="0"/>
      <c r="HT3831" s="0"/>
      <c r="HU3831" s="0"/>
      <c r="HV3831" s="0"/>
      <c r="HW3831" s="0"/>
      <c r="HX3831" s="0"/>
      <c r="HY3831" s="0"/>
      <c r="HZ3831" s="0"/>
      <c r="IA3831" s="0"/>
      <c r="IB3831" s="0"/>
      <c r="IC3831" s="0"/>
      <c r="ID3831" s="0"/>
      <c r="IE3831" s="0"/>
      <c r="IF3831" s="0"/>
      <c r="IG3831" s="0"/>
      <c r="IH3831" s="0"/>
      <c r="II3831" s="0"/>
      <c r="IJ3831" s="0"/>
      <c r="IK3831" s="0"/>
      <c r="IL3831" s="0"/>
      <c r="IM3831" s="0"/>
      <c r="IN3831" s="0"/>
      <c r="IO3831" s="0"/>
      <c r="IP3831" s="0"/>
      <c r="IQ3831" s="0"/>
      <c r="IR3831" s="0"/>
      <c r="IS3831" s="0"/>
      <c r="IT3831" s="0"/>
      <c r="IU3831" s="0"/>
      <c r="IV3831" s="0"/>
      <c r="IW3831" s="0"/>
      <c r="IX3831" s="0"/>
      <c r="IY3831" s="0"/>
      <c r="IZ3831" s="0"/>
      <c r="AMH3831" s="13"/>
    </row>
    <row r="3832" customFormat="false" ht="14.95" hidden="false" customHeight="false" outlineLevel="0" collapsed="false">
      <c r="A3832" s="27" t="n">
        <v>40808092</v>
      </c>
      <c r="B3832" s="28" t="s">
        <v>3861</v>
      </c>
      <c r="C3832" s="29"/>
      <c r="D3832" s="29"/>
      <c r="E3832" s="27" t="s">
        <v>31</v>
      </c>
      <c r="F3832" s="19" t="n">
        <f aca="false">IF(C3832="",VLOOKUP(E3832,'PORTE E UCO'!$A$5:$D$46,4,0),VLOOKUP(E3832,'PORTE E UCO'!$A$5:$D$46,4,0)*C3832)</f>
        <v>262.342192</v>
      </c>
      <c r="G3832" s="30" t="n">
        <v>12.38</v>
      </c>
      <c r="H3832" s="21" t="n">
        <f aca="false">G3832*$R$2</f>
        <v>243.55956416</v>
      </c>
      <c r="I3832" s="27" t="n">
        <v>0</v>
      </c>
      <c r="J3832" s="22" t="str">
        <f aca="false">IF(I3832&gt;=1,F3832*$J$2,"")</f>
        <v/>
      </c>
      <c r="K3832" s="22" t="str">
        <f aca="false">IF(I3832&gt;=2,F3832*$K$2,"")</f>
        <v/>
      </c>
      <c r="L3832" s="22" t="str">
        <f aca="false">IF(I3832&gt;=3,F3832*$L$2,"")</f>
        <v/>
      </c>
      <c r="M3832" s="22" t="str">
        <f aca="false">IF(I3832&gt;=4,F3832*$M$2,"")</f>
        <v/>
      </c>
      <c r="N3832" s="27" t="n">
        <v>0</v>
      </c>
      <c r="O3832" s="27" t="n">
        <v>6</v>
      </c>
      <c r="P3832" s="31" t="n">
        <v>1.2</v>
      </c>
      <c r="Q3832" s="64" t="n">
        <f aca="false">P3832*($Q$2)</f>
        <v>32.424</v>
      </c>
      <c r="R3832" s="38"/>
      <c r="S3832" s="25" t="n">
        <f aca="false">SUM(F3832,H3832,J3832,K3832,L3832,M3832)</f>
        <v>505.90175616</v>
      </c>
      <c r="T3832" s="25" t="n">
        <f aca="false">SUM(F3832,H3832,J3832,K3832,L3832,M3832,Q3832)</f>
        <v>538.32575616</v>
      </c>
      <c r="U3832" s="0"/>
      <c r="V3832" s="0"/>
      <c r="W3832" s="0"/>
      <c r="X3832" s="0"/>
      <c r="Y3832" s="0"/>
      <c r="Z3832" s="0"/>
      <c r="AA3832" s="0"/>
      <c r="AB3832" s="0"/>
      <c r="AC3832" s="0"/>
      <c r="AD3832" s="0"/>
      <c r="AE3832" s="0"/>
      <c r="AF3832" s="0"/>
      <c r="AG3832" s="0"/>
      <c r="AH3832" s="0"/>
      <c r="AI3832" s="0"/>
      <c r="AJ3832" s="0"/>
      <c r="AK3832" s="0"/>
      <c r="AL3832" s="0"/>
      <c r="AM3832" s="0"/>
      <c r="AN3832" s="0"/>
      <c r="AO3832" s="0"/>
      <c r="AP3832" s="0"/>
      <c r="AQ3832" s="0"/>
      <c r="AR3832" s="0"/>
      <c r="AS3832" s="0"/>
      <c r="AT3832" s="0"/>
      <c r="AU3832" s="0"/>
      <c r="AV3832" s="0"/>
      <c r="AW3832" s="0"/>
      <c r="AX3832" s="0"/>
      <c r="AY3832" s="0"/>
      <c r="AZ3832" s="0"/>
      <c r="BA3832" s="0"/>
      <c r="BB3832" s="0"/>
      <c r="BC3832" s="0"/>
      <c r="BD3832" s="0"/>
      <c r="BE3832" s="0"/>
      <c r="BF3832" s="0"/>
      <c r="BG3832" s="0"/>
      <c r="BH3832" s="0"/>
      <c r="BI3832" s="0"/>
      <c r="BJ3832" s="0"/>
      <c r="BK3832" s="0"/>
      <c r="BL3832" s="0"/>
      <c r="BM3832" s="0"/>
      <c r="BN3832" s="0"/>
      <c r="BO3832" s="0"/>
      <c r="BP3832" s="0"/>
      <c r="BQ3832" s="0"/>
      <c r="BR3832" s="0"/>
      <c r="BS3832" s="0"/>
      <c r="BT3832" s="0"/>
      <c r="BU3832" s="0"/>
      <c r="BV3832" s="0"/>
      <c r="BW3832" s="0"/>
      <c r="BX3832" s="0"/>
      <c r="BY3832" s="0"/>
      <c r="BZ3832" s="0"/>
      <c r="CA3832" s="0"/>
      <c r="CB3832" s="0"/>
      <c r="CC3832" s="0"/>
      <c r="CD3832" s="0"/>
      <c r="CE3832" s="0"/>
      <c r="CF3832" s="0"/>
      <c r="CG3832" s="0"/>
      <c r="CH3832" s="0"/>
      <c r="CI3832" s="0"/>
      <c r="CJ3832" s="0"/>
      <c r="CK3832" s="0"/>
      <c r="CL3832" s="0"/>
      <c r="CM3832" s="0"/>
      <c r="CN3832" s="0"/>
      <c r="CO3832" s="0"/>
      <c r="CP3832" s="0"/>
      <c r="CQ3832" s="0"/>
      <c r="CR3832" s="0"/>
      <c r="CS3832" s="0"/>
      <c r="CT3832" s="0"/>
      <c r="CU3832" s="0"/>
      <c r="CV3832" s="0"/>
      <c r="CW3832" s="0"/>
      <c r="CX3832" s="0"/>
      <c r="CY3832" s="0"/>
      <c r="CZ3832" s="0"/>
      <c r="DA3832" s="0"/>
      <c r="DB3832" s="0"/>
      <c r="DC3832" s="0"/>
      <c r="DD3832" s="0"/>
      <c r="DE3832" s="0"/>
      <c r="DF3832" s="0"/>
      <c r="DG3832" s="0"/>
      <c r="DH3832" s="0"/>
      <c r="DI3832" s="0"/>
      <c r="DJ3832" s="0"/>
      <c r="DK3832" s="0"/>
      <c r="DL3832" s="0"/>
      <c r="DM3832" s="0"/>
      <c r="DN3832" s="0"/>
      <c r="DO3832" s="0"/>
      <c r="DP3832" s="0"/>
      <c r="DQ3832" s="0"/>
      <c r="DR3832" s="0"/>
      <c r="DS3832" s="0"/>
      <c r="DT3832" s="0"/>
      <c r="DU3832" s="0"/>
      <c r="DV3832" s="0"/>
      <c r="DW3832" s="0"/>
      <c r="DX3832" s="0"/>
      <c r="DY3832" s="0"/>
      <c r="DZ3832" s="0"/>
      <c r="EA3832" s="0"/>
      <c r="EB3832" s="0"/>
      <c r="EC3832" s="0"/>
      <c r="ED3832" s="0"/>
      <c r="EE3832" s="0"/>
      <c r="EF3832" s="0"/>
      <c r="EG3832" s="0"/>
      <c r="EH3832" s="0"/>
      <c r="EI3832" s="0"/>
      <c r="EJ3832" s="0"/>
      <c r="EK3832" s="0"/>
      <c r="EL3832" s="0"/>
      <c r="EM3832" s="0"/>
      <c r="EN3832" s="0"/>
      <c r="EO3832" s="0"/>
      <c r="EP3832" s="0"/>
      <c r="EQ3832" s="0"/>
      <c r="ER3832" s="0"/>
      <c r="ES3832" s="0"/>
      <c r="ET3832" s="0"/>
      <c r="EU3832" s="0"/>
      <c r="EV3832" s="0"/>
      <c r="EW3832" s="0"/>
      <c r="EX3832" s="0"/>
      <c r="EY3832" s="0"/>
      <c r="EZ3832" s="0"/>
      <c r="FA3832" s="0"/>
      <c r="FB3832" s="0"/>
      <c r="FC3832" s="0"/>
      <c r="FD3832" s="0"/>
      <c r="FE3832" s="0"/>
      <c r="FF3832" s="0"/>
      <c r="FG3832" s="0"/>
      <c r="FH3832" s="0"/>
      <c r="FI3832" s="0"/>
      <c r="FJ3832" s="0"/>
      <c r="FK3832" s="0"/>
      <c r="FL3832" s="0"/>
      <c r="FM3832" s="0"/>
      <c r="FN3832" s="0"/>
      <c r="FO3832" s="0"/>
      <c r="FP3832" s="0"/>
      <c r="FQ3832" s="0"/>
      <c r="FR3832" s="0"/>
      <c r="FS3832" s="0"/>
      <c r="FT3832" s="0"/>
      <c r="FU3832" s="0"/>
      <c r="FV3832" s="0"/>
      <c r="FW3832" s="0"/>
      <c r="FX3832" s="0"/>
      <c r="FY3832" s="0"/>
      <c r="FZ3832" s="0"/>
      <c r="GA3832" s="0"/>
      <c r="GB3832" s="0"/>
      <c r="GC3832" s="0"/>
      <c r="GD3832" s="0"/>
      <c r="GE3832" s="0"/>
      <c r="GF3832" s="0"/>
      <c r="GG3832" s="0"/>
      <c r="GH3832" s="0"/>
      <c r="GI3832" s="0"/>
      <c r="GJ3832" s="0"/>
      <c r="GK3832" s="0"/>
      <c r="GL3832" s="0"/>
      <c r="GM3832" s="0"/>
      <c r="GN3832" s="0"/>
      <c r="GO3832" s="0"/>
      <c r="GP3832" s="0"/>
      <c r="GQ3832" s="0"/>
      <c r="GR3832" s="0"/>
      <c r="GS3832" s="0"/>
      <c r="GT3832" s="0"/>
      <c r="GU3832" s="0"/>
      <c r="GV3832" s="0"/>
      <c r="GW3832" s="0"/>
      <c r="GX3832" s="0"/>
      <c r="GY3832" s="0"/>
      <c r="GZ3832" s="0"/>
      <c r="HA3832" s="0"/>
      <c r="HB3832" s="0"/>
      <c r="HC3832" s="0"/>
      <c r="HD3832" s="0"/>
      <c r="HE3832" s="0"/>
      <c r="HF3832" s="0"/>
      <c r="HG3832" s="0"/>
      <c r="HH3832" s="0"/>
      <c r="HI3832" s="0"/>
      <c r="HJ3832" s="0"/>
      <c r="HK3832" s="0"/>
      <c r="HL3832" s="0"/>
      <c r="HM3832" s="0"/>
      <c r="HN3832" s="0"/>
      <c r="HO3832" s="0"/>
      <c r="HP3832" s="0"/>
      <c r="HQ3832" s="0"/>
      <c r="HR3832" s="0"/>
      <c r="HS3832" s="0"/>
      <c r="HT3832" s="0"/>
      <c r="HU3832" s="0"/>
      <c r="HV3832" s="0"/>
      <c r="HW3832" s="0"/>
      <c r="HX3832" s="0"/>
      <c r="HY3832" s="0"/>
      <c r="HZ3832" s="0"/>
      <c r="IA3832" s="0"/>
      <c r="IB3832" s="0"/>
      <c r="IC3832" s="0"/>
      <c r="ID3832" s="0"/>
      <c r="IE3832" s="0"/>
      <c r="IF3832" s="0"/>
      <c r="IG3832" s="0"/>
      <c r="IH3832" s="0"/>
      <c r="II3832" s="0"/>
      <c r="IJ3832" s="0"/>
      <c r="IK3832" s="0"/>
      <c r="IL3832" s="0"/>
      <c r="IM3832" s="0"/>
      <c r="IN3832" s="0"/>
      <c r="IO3832" s="0"/>
      <c r="IP3832" s="0"/>
      <c r="IQ3832" s="0"/>
      <c r="IR3832" s="0"/>
      <c r="IS3832" s="0"/>
      <c r="IT3832" s="0"/>
      <c r="IU3832" s="0"/>
      <c r="IV3832" s="0"/>
      <c r="IW3832" s="0"/>
      <c r="IX3832" s="0"/>
      <c r="IY3832" s="0"/>
      <c r="IZ3832" s="0"/>
      <c r="AMH3832" s="13"/>
    </row>
    <row r="3833" customFormat="false" ht="14.95" hidden="false" customHeight="false" outlineLevel="0" collapsed="false">
      <c r="A3833" s="16" t="n">
        <v>40808149</v>
      </c>
      <c r="B3833" s="17" t="s">
        <v>3862</v>
      </c>
      <c r="C3833" s="18"/>
      <c r="D3833" s="18"/>
      <c r="E3833" s="16" t="s">
        <v>15</v>
      </c>
      <c r="F3833" s="19" t="n">
        <f aca="false">IF(C3833="",VLOOKUP(E3833,'PORTE E UCO'!$A$5:$D$46,4,0),VLOOKUP(E3833,'PORTE E UCO'!$A$5:$D$46,4,0)*C3833)</f>
        <v>93.13473</v>
      </c>
      <c r="G3833" s="20" t="n">
        <v>8.94</v>
      </c>
      <c r="H3833" s="21" t="n">
        <f aca="false">G3833*$R$2</f>
        <v>175.88227008</v>
      </c>
      <c r="I3833" s="16" t="n">
        <v>0</v>
      </c>
      <c r="J3833" s="22" t="str">
        <f aca="false">IF(I3833&gt;=1,F3833*$J$2,"")</f>
        <v/>
      </c>
      <c r="K3833" s="22" t="str">
        <f aca="false">IF(I3833&gt;=2,F3833*$K$2,"")</f>
        <v/>
      </c>
      <c r="L3833" s="22" t="str">
        <f aca="false">IF(I3833&gt;=3,F3833*$L$2,"")</f>
        <v/>
      </c>
      <c r="M3833" s="22" t="str">
        <f aca="false">IF(I3833&gt;=4,F3833*$M$2,"")</f>
        <v/>
      </c>
      <c r="N3833" s="16" t="n">
        <v>0</v>
      </c>
      <c r="O3833" s="16" t="n">
        <v>0</v>
      </c>
      <c r="P3833" s="23" t="n">
        <v>0</v>
      </c>
      <c r="Q3833" s="64" t="n">
        <f aca="false">P3833*($Q$2)</f>
        <v>0</v>
      </c>
      <c r="R3833" s="38"/>
      <c r="S3833" s="25" t="n">
        <f aca="false">SUM(F3833,H3833,J3833,K3833,L3833,M3833)</f>
        <v>269.01700008</v>
      </c>
      <c r="T3833" s="25" t="n">
        <f aca="false">SUM(F3833,H3833,J3833,K3833,L3833,M3833,Q3833)</f>
        <v>269.01700008</v>
      </c>
      <c r="U3833" s="0"/>
      <c r="V3833" s="0"/>
      <c r="W3833" s="0"/>
      <c r="X3833" s="0"/>
      <c r="Y3833" s="0"/>
      <c r="Z3833" s="0"/>
      <c r="AA3833" s="0"/>
      <c r="AB3833" s="0"/>
      <c r="AC3833" s="0"/>
      <c r="AD3833" s="0"/>
      <c r="AE3833" s="0"/>
      <c r="AF3833" s="0"/>
      <c r="AG3833" s="0"/>
      <c r="AH3833" s="0"/>
      <c r="AI3833" s="0"/>
      <c r="AJ3833" s="0"/>
      <c r="AK3833" s="0"/>
      <c r="AL3833" s="0"/>
      <c r="AM3833" s="0"/>
      <c r="AN3833" s="0"/>
      <c r="AO3833" s="0"/>
      <c r="AP3833" s="0"/>
      <c r="AQ3833" s="0"/>
      <c r="AR3833" s="0"/>
      <c r="AS3833" s="0"/>
      <c r="AT3833" s="0"/>
      <c r="AU3833" s="0"/>
      <c r="AV3833" s="0"/>
      <c r="AW3833" s="0"/>
      <c r="AX3833" s="0"/>
      <c r="AY3833" s="0"/>
      <c r="AZ3833" s="0"/>
      <c r="BA3833" s="0"/>
      <c r="BB3833" s="0"/>
      <c r="BC3833" s="0"/>
      <c r="BD3833" s="0"/>
      <c r="BE3833" s="0"/>
      <c r="BF3833" s="0"/>
      <c r="BG3833" s="0"/>
      <c r="BH3833" s="0"/>
      <c r="BI3833" s="0"/>
      <c r="BJ3833" s="0"/>
      <c r="BK3833" s="0"/>
      <c r="BL3833" s="0"/>
      <c r="BM3833" s="0"/>
      <c r="BN3833" s="0"/>
      <c r="BO3833" s="0"/>
      <c r="BP3833" s="0"/>
      <c r="BQ3833" s="0"/>
      <c r="BR3833" s="0"/>
      <c r="BS3833" s="0"/>
      <c r="BT3833" s="0"/>
      <c r="BU3833" s="0"/>
      <c r="BV3833" s="0"/>
      <c r="BW3833" s="0"/>
      <c r="BX3833" s="0"/>
      <c r="BY3833" s="0"/>
      <c r="BZ3833" s="0"/>
      <c r="CA3833" s="0"/>
      <c r="CB3833" s="0"/>
      <c r="CC3833" s="0"/>
      <c r="CD3833" s="0"/>
      <c r="CE3833" s="0"/>
      <c r="CF3833" s="0"/>
      <c r="CG3833" s="0"/>
      <c r="CH3833" s="0"/>
      <c r="CI3833" s="0"/>
      <c r="CJ3833" s="0"/>
      <c r="CK3833" s="0"/>
      <c r="CL3833" s="0"/>
      <c r="CM3833" s="0"/>
      <c r="CN3833" s="0"/>
      <c r="CO3833" s="0"/>
      <c r="CP3833" s="0"/>
      <c r="CQ3833" s="0"/>
      <c r="CR3833" s="0"/>
      <c r="CS3833" s="0"/>
      <c r="CT3833" s="0"/>
      <c r="CU3833" s="0"/>
      <c r="CV3833" s="0"/>
      <c r="CW3833" s="0"/>
      <c r="CX3833" s="0"/>
      <c r="CY3833" s="0"/>
      <c r="CZ3833" s="0"/>
      <c r="DA3833" s="0"/>
      <c r="DB3833" s="0"/>
      <c r="DC3833" s="0"/>
      <c r="DD3833" s="0"/>
      <c r="DE3833" s="0"/>
      <c r="DF3833" s="0"/>
      <c r="DG3833" s="0"/>
      <c r="DH3833" s="0"/>
      <c r="DI3833" s="0"/>
      <c r="DJ3833" s="0"/>
      <c r="DK3833" s="0"/>
      <c r="DL3833" s="0"/>
      <c r="DM3833" s="0"/>
      <c r="DN3833" s="0"/>
      <c r="DO3833" s="0"/>
      <c r="DP3833" s="0"/>
      <c r="DQ3833" s="0"/>
      <c r="DR3833" s="0"/>
      <c r="DS3833" s="0"/>
      <c r="DT3833" s="0"/>
      <c r="DU3833" s="0"/>
      <c r="DV3833" s="0"/>
      <c r="DW3833" s="0"/>
      <c r="DX3833" s="0"/>
      <c r="DY3833" s="0"/>
      <c r="DZ3833" s="0"/>
      <c r="EA3833" s="0"/>
      <c r="EB3833" s="0"/>
      <c r="EC3833" s="0"/>
      <c r="ED3833" s="0"/>
      <c r="EE3833" s="0"/>
      <c r="EF3833" s="0"/>
      <c r="EG3833" s="0"/>
      <c r="EH3833" s="0"/>
      <c r="EI3833" s="0"/>
      <c r="EJ3833" s="0"/>
      <c r="EK3833" s="0"/>
      <c r="EL3833" s="0"/>
      <c r="EM3833" s="0"/>
      <c r="EN3833" s="0"/>
      <c r="EO3833" s="0"/>
      <c r="EP3833" s="0"/>
      <c r="EQ3833" s="0"/>
      <c r="ER3833" s="0"/>
      <c r="ES3833" s="0"/>
      <c r="ET3833" s="0"/>
      <c r="EU3833" s="0"/>
      <c r="EV3833" s="0"/>
      <c r="EW3833" s="0"/>
      <c r="EX3833" s="0"/>
      <c r="EY3833" s="0"/>
      <c r="EZ3833" s="0"/>
      <c r="FA3833" s="0"/>
      <c r="FB3833" s="0"/>
      <c r="FC3833" s="0"/>
      <c r="FD3833" s="0"/>
      <c r="FE3833" s="0"/>
      <c r="FF3833" s="0"/>
      <c r="FG3833" s="0"/>
      <c r="FH3833" s="0"/>
      <c r="FI3833" s="0"/>
      <c r="FJ3833" s="0"/>
      <c r="FK3833" s="0"/>
      <c r="FL3833" s="0"/>
      <c r="FM3833" s="0"/>
      <c r="FN3833" s="0"/>
      <c r="FO3833" s="0"/>
      <c r="FP3833" s="0"/>
      <c r="FQ3833" s="0"/>
      <c r="FR3833" s="0"/>
      <c r="FS3833" s="0"/>
      <c r="FT3833" s="0"/>
      <c r="FU3833" s="0"/>
      <c r="FV3833" s="0"/>
      <c r="FW3833" s="0"/>
      <c r="FX3833" s="0"/>
      <c r="FY3833" s="0"/>
      <c r="FZ3833" s="0"/>
      <c r="GA3833" s="0"/>
      <c r="GB3833" s="0"/>
      <c r="GC3833" s="0"/>
      <c r="GD3833" s="0"/>
      <c r="GE3833" s="0"/>
      <c r="GF3833" s="0"/>
      <c r="GG3833" s="0"/>
      <c r="GH3833" s="0"/>
      <c r="GI3833" s="0"/>
      <c r="GJ3833" s="0"/>
      <c r="GK3833" s="0"/>
      <c r="GL3833" s="0"/>
      <c r="GM3833" s="0"/>
      <c r="GN3833" s="0"/>
      <c r="GO3833" s="0"/>
      <c r="GP3833" s="0"/>
      <c r="GQ3833" s="0"/>
      <c r="GR3833" s="0"/>
      <c r="GS3833" s="0"/>
      <c r="GT3833" s="0"/>
      <c r="GU3833" s="0"/>
      <c r="GV3833" s="0"/>
      <c r="GW3833" s="0"/>
      <c r="GX3833" s="0"/>
      <c r="GY3833" s="0"/>
      <c r="GZ3833" s="0"/>
      <c r="HA3833" s="0"/>
      <c r="HB3833" s="0"/>
      <c r="HC3833" s="0"/>
      <c r="HD3833" s="0"/>
      <c r="HE3833" s="0"/>
      <c r="HF3833" s="0"/>
      <c r="HG3833" s="0"/>
      <c r="HH3833" s="0"/>
      <c r="HI3833" s="0"/>
      <c r="HJ3833" s="0"/>
      <c r="HK3833" s="0"/>
      <c r="HL3833" s="0"/>
      <c r="HM3833" s="0"/>
      <c r="HN3833" s="0"/>
      <c r="HO3833" s="0"/>
      <c r="HP3833" s="0"/>
      <c r="HQ3833" s="0"/>
      <c r="HR3833" s="0"/>
      <c r="HS3833" s="0"/>
      <c r="HT3833" s="0"/>
      <c r="HU3833" s="0"/>
      <c r="HV3833" s="0"/>
      <c r="HW3833" s="0"/>
      <c r="HX3833" s="0"/>
      <c r="HY3833" s="0"/>
      <c r="HZ3833" s="0"/>
      <c r="IA3833" s="0"/>
      <c r="IB3833" s="0"/>
      <c r="IC3833" s="0"/>
      <c r="ID3833" s="0"/>
      <c r="IE3833" s="0"/>
      <c r="IF3833" s="0"/>
      <c r="IG3833" s="0"/>
      <c r="IH3833" s="0"/>
      <c r="II3833" s="0"/>
      <c r="IJ3833" s="0"/>
      <c r="IK3833" s="0"/>
      <c r="IL3833" s="0"/>
      <c r="IM3833" s="0"/>
      <c r="IN3833" s="0"/>
      <c r="IO3833" s="0"/>
      <c r="IP3833" s="0"/>
      <c r="IQ3833" s="0"/>
      <c r="IR3833" s="0"/>
      <c r="IS3833" s="0"/>
      <c r="IT3833" s="0"/>
      <c r="IU3833" s="0"/>
      <c r="IV3833" s="0"/>
      <c r="IW3833" s="0"/>
      <c r="IX3833" s="0"/>
      <c r="IY3833" s="0"/>
      <c r="IZ3833" s="0"/>
      <c r="AMH3833" s="13"/>
    </row>
    <row r="3834" customFormat="false" ht="13.8" hidden="false" customHeight="false" outlineLevel="0" collapsed="false">
      <c r="A3834" s="27" t="n">
        <v>40808130</v>
      </c>
      <c r="B3834" s="28" t="s">
        <v>3863</v>
      </c>
      <c r="C3834" s="29"/>
      <c r="D3834" s="29"/>
      <c r="E3834" s="27" t="s">
        <v>64</v>
      </c>
      <c r="F3834" s="19" t="n">
        <f aca="false">IF(C3834="",VLOOKUP(E3834,'PORTE E UCO'!$A$5:$D$46,4,0),VLOOKUP(E3834,'PORTE E UCO'!$A$5:$D$46,4,0)*C3834)</f>
        <v>110.217052</v>
      </c>
      <c r="G3834" s="30" t="n">
        <v>10.25</v>
      </c>
      <c r="H3834" s="21" t="n">
        <f aca="false">G3834*$R$2</f>
        <v>201.654728</v>
      </c>
      <c r="I3834" s="27" t="n">
        <v>0</v>
      </c>
      <c r="J3834" s="22" t="str">
        <f aca="false">IF(I3834&gt;=1,F3834*$J$2,"")</f>
        <v/>
      </c>
      <c r="K3834" s="22" t="str">
        <f aca="false">IF(I3834&gt;=2,F3834*$K$2,"")</f>
        <v/>
      </c>
      <c r="L3834" s="22" t="str">
        <f aca="false">IF(I3834&gt;=3,F3834*$L$2,"")</f>
        <v/>
      </c>
      <c r="M3834" s="22" t="str">
        <f aca="false">IF(I3834&gt;=4,F3834*$M$2,"")</f>
        <v/>
      </c>
      <c r="N3834" s="27" t="n">
        <v>0</v>
      </c>
      <c r="O3834" s="27" t="n">
        <v>0</v>
      </c>
      <c r="P3834" s="31" t="n">
        <v>0</v>
      </c>
      <c r="Q3834" s="64" t="n">
        <f aca="false">P3834*($Q$2)</f>
        <v>0</v>
      </c>
      <c r="R3834" s="38"/>
      <c r="S3834" s="25" t="n">
        <f aca="false">SUM(F3834,H3834,J3834,K3834,L3834,M3834)</f>
        <v>311.87178</v>
      </c>
      <c r="T3834" s="25" t="n">
        <f aca="false">SUM(F3834,H3834,J3834,K3834,L3834,M3834,Q3834)</f>
        <v>311.87178</v>
      </c>
      <c r="U3834" s="0"/>
      <c r="V3834" s="0"/>
      <c r="W3834" s="0"/>
      <c r="X3834" s="0"/>
      <c r="Y3834" s="0"/>
      <c r="Z3834" s="0"/>
      <c r="AA3834" s="0"/>
      <c r="AB3834" s="0"/>
      <c r="AC3834" s="0"/>
      <c r="AD3834" s="0"/>
      <c r="AE3834" s="0"/>
      <c r="AF3834" s="0"/>
      <c r="AG3834" s="0"/>
      <c r="AH3834" s="0"/>
      <c r="AI3834" s="0"/>
      <c r="AJ3834" s="0"/>
      <c r="AK3834" s="0"/>
      <c r="AL3834" s="0"/>
      <c r="AM3834" s="0"/>
      <c r="AN3834" s="0"/>
      <c r="AO3834" s="0"/>
      <c r="AP3834" s="0"/>
      <c r="AQ3834" s="0"/>
      <c r="AR3834" s="0"/>
      <c r="AS3834" s="0"/>
      <c r="AT3834" s="0"/>
      <c r="AU3834" s="0"/>
      <c r="AV3834" s="0"/>
      <c r="AW3834" s="0"/>
      <c r="AX3834" s="0"/>
      <c r="AY3834" s="0"/>
      <c r="AZ3834" s="0"/>
      <c r="BA3834" s="0"/>
      <c r="BB3834" s="0"/>
      <c r="BC3834" s="0"/>
      <c r="BD3834" s="0"/>
      <c r="BE3834" s="0"/>
      <c r="BF3834" s="0"/>
      <c r="BG3834" s="0"/>
      <c r="BH3834" s="0"/>
      <c r="BI3834" s="0"/>
      <c r="BJ3834" s="0"/>
      <c r="BK3834" s="0"/>
      <c r="BL3834" s="0"/>
      <c r="BM3834" s="0"/>
      <c r="BN3834" s="0"/>
      <c r="BO3834" s="0"/>
      <c r="BP3834" s="0"/>
      <c r="BQ3834" s="0"/>
      <c r="BR3834" s="0"/>
      <c r="BS3834" s="0"/>
      <c r="BT3834" s="0"/>
      <c r="BU3834" s="0"/>
      <c r="BV3834" s="0"/>
      <c r="BW3834" s="0"/>
      <c r="BX3834" s="0"/>
      <c r="BY3834" s="0"/>
      <c r="BZ3834" s="0"/>
      <c r="CA3834" s="0"/>
      <c r="CB3834" s="0"/>
      <c r="CC3834" s="0"/>
      <c r="CD3834" s="0"/>
      <c r="CE3834" s="0"/>
      <c r="CF3834" s="0"/>
      <c r="CG3834" s="0"/>
      <c r="CH3834" s="0"/>
      <c r="CI3834" s="0"/>
      <c r="CJ3834" s="0"/>
      <c r="CK3834" s="0"/>
      <c r="CL3834" s="0"/>
      <c r="CM3834" s="0"/>
      <c r="CN3834" s="0"/>
      <c r="CO3834" s="0"/>
      <c r="CP3834" s="0"/>
      <c r="CQ3834" s="0"/>
      <c r="CR3834" s="0"/>
      <c r="CS3834" s="0"/>
      <c r="CT3834" s="0"/>
      <c r="CU3834" s="0"/>
      <c r="CV3834" s="0"/>
      <c r="CW3834" s="0"/>
      <c r="CX3834" s="0"/>
      <c r="CY3834" s="0"/>
      <c r="CZ3834" s="0"/>
      <c r="DA3834" s="0"/>
      <c r="DB3834" s="0"/>
      <c r="DC3834" s="0"/>
      <c r="DD3834" s="0"/>
      <c r="DE3834" s="0"/>
      <c r="DF3834" s="0"/>
      <c r="DG3834" s="0"/>
      <c r="DH3834" s="0"/>
      <c r="DI3834" s="0"/>
      <c r="DJ3834" s="0"/>
      <c r="DK3834" s="0"/>
      <c r="DL3834" s="0"/>
      <c r="DM3834" s="0"/>
      <c r="DN3834" s="0"/>
      <c r="DO3834" s="0"/>
      <c r="DP3834" s="0"/>
      <c r="DQ3834" s="0"/>
      <c r="DR3834" s="0"/>
      <c r="DS3834" s="0"/>
      <c r="DT3834" s="0"/>
      <c r="DU3834" s="0"/>
      <c r="DV3834" s="0"/>
      <c r="DW3834" s="0"/>
      <c r="DX3834" s="0"/>
      <c r="DY3834" s="0"/>
      <c r="DZ3834" s="0"/>
      <c r="EA3834" s="0"/>
      <c r="EB3834" s="0"/>
      <c r="EC3834" s="0"/>
      <c r="ED3834" s="0"/>
      <c r="EE3834" s="0"/>
      <c r="EF3834" s="0"/>
      <c r="EG3834" s="0"/>
      <c r="EH3834" s="0"/>
      <c r="EI3834" s="0"/>
      <c r="EJ3834" s="0"/>
      <c r="EK3834" s="0"/>
      <c r="EL3834" s="0"/>
      <c r="EM3834" s="0"/>
      <c r="EN3834" s="0"/>
      <c r="EO3834" s="0"/>
      <c r="EP3834" s="0"/>
      <c r="EQ3834" s="0"/>
      <c r="ER3834" s="0"/>
      <c r="ES3834" s="0"/>
      <c r="ET3834" s="0"/>
      <c r="EU3834" s="0"/>
      <c r="EV3834" s="0"/>
      <c r="EW3834" s="0"/>
      <c r="EX3834" s="0"/>
      <c r="EY3834" s="0"/>
      <c r="EZ3834" s="0"/>
      <c r="FA3834" s="0"/>
      <c r="FB3834" s="0"/>
      <c r="FC3834" s="0"/>
      <c r="FD3834" s="0"/>
      <c r="FE3834" s="0"/>
      <c r="FF3834" s="0"/>
      <c r="FG3834" s="0"/>
      <c r="FH3834" s="0"/>
      <c r="FI3834" s="0"/>
      <c r="FJ3834" s="0"/>
      <c r="FK3834" s="0"/>
      <c r="FL3834" s="0"/>
      <c r="FM3834" s="0"/>
      <c r="FN3834" s="0"/>
      <c r="FO3834" s="0"/>
      <c r="FP3834" s="0"/>
      <c r="FQ3834" s="0"/>
      <c r="FR3834" s="0"/>
      <c r="FS3834" s="0"/>
      <c r="FT3834" s="0"/>
      <c r="FU3834" s="0"/>
      <c r="FV3834" s="0"/>
      <c r="FW3834" s="0"/>
      <c r="FX3834" s="0"/>
      <c r="FY3834" s="0"/>
      <c r="FZ3834" s="0"/>
      <c r="GA3834" s="0"/>
      <c r="GB3834" s="0"/>
      <c r="GC3834" s="0"/>
      <c r="GD3834" s="0"/>
      <c r="GE3834" s="0"/>
      <c r="GF3834" s="0"/>
      <c r="GG3834" s="0"/>
      <c r="GH3834" s="0"/>
      <c r="GI3834" s="0"/>
      <c r="GJ3834" s="0"/>
      <c r="GK3834" s="0"/>
      <c r="GL3834" s="0"/>
      <c r="GM3834" s="0"/>
      <c r="GN3834" s="0"/>
      <c r="GO3834" s="0"/>
      <c r="GP3834" s="0"/>
      <c r="GQ3834" s="0"/>
      <c r="GR3834" s="0"/>
      <c r="GS3834" s="0"/>
      <c r="GT3834" s="0"/>
      <c r="GU3834" s="0"/>
      <c r="GV3834" s="0"/>
      <c r="GW3834" s="0"/>
      <c r="GX3834" s="0"/>
      <c r="GY3834" s="0"/>
      <c r="GZ3834" s="0"/>
      <c r="HA3834" s="0"/>
      <c r="HB3834" s="0"/>
      <c r="HC3834" s="0"/>
      <c r="HD3834" s="0"/>
      <c r="HE3834" s="0"/>
      <c r="HF3834" s="0"/>
      <c r="HG3834" s="0"/>
      <c r="HH3834" s="0"/>
      <c r="HI3834" s="0"/>
      <c r="HJ3834" s="0"/>
      <c r="HK3834" s="0"/>
      <c r="HL3834" s="0"/>
      <c r="HM3834" s="0"/>
      <c r="HN3834" s="0"/>
      <c r="HO3834" s="0"/>
      <c r="HP3834" s="0"/>
      <c r="HQ3834" s="0"/>
      <c r="HR3834" s="0"/>
      <c r="HS3834" s="0"/>
      <c r="HT3834" s="0"/>
      <c r="HU3834" s="0"/>
      <c r="HV3834" s="0"/>
      <c r="HW3834" s="0"/>
      <c r="HX3834" s="0"/>
      <c r="HY3834" s="0"/>
      <c r="HZ3834" s="0"/>
      <c r="IA3834" s="0"/>
      <c r="IB3834" s="0"/>
      <c r="IC3834" s="0"/>
      <c r="ID3834" s="0"/>
      <c r="IE3834" s="0"/>
      <c r="IF3834" s="0"/>
      <c r="IG3834" s="0"/>
      <c r="IH3834" s="0"/>
      <c r="II3834" s="0"/>
      <c r="IJ3834" s="0"/>
      <c r="IK3834" s="0"/>
      <c r="IL3834" s="0"/>
      <c r="IM3834" s="0"/>
      <c r="IN3834" s="0"/>
      <c r="IO3834" s="0"/>
      <c r="IP3834" s="0"/>
      <c r="IQ3834" s="0"/>
      <c r="IR3834" s="0"/>
      <c r="IS3834" s="0"/>
      <c r="IT3834" s="0"/>
      <c r="IU3834" s="0"/>
      <c r="IV3834" s="0"/>
      <c r="IW3834" s="0"/>
      <c r="IX3834" s="0"/>
      <c r="IY3834" s="0"/>
      <c r="IZ3834" s="0"/>
      <c r="AMH3834" s="13"/>
    </row>
    <row r="3835" customFormat="false" ht="13.8" hidden="false" customHeight="false" outlineLevel="0" collapsed="false">
      <c r="A3835" s="16" t="n">
        <v>40808122</v>
      </c>
      <c r="B3835" s="17" t="s">
        <v>3864</v>
      </c>
      <c r="C3835" s="18"/>
      <c r="D3835" s="18"/>
      <c r="E3835" s="16" t="s">
        <v>20</v>
      </c>
      <c r="F3835" s="19" t="n">
        <f aca="false">IF(C3835="",VLOOKUP(E3835,'PORTE E UCO'!$A$5:$D$46,4,0),VLOOKUP(E3835,'PORTE E UCO'!$A$5:$D$46,4,0)*C3835)</f>
        <v>70.656386</v>
      </c>
      <c r="G3835" s="20" t="n">
        <v>6.95</v>
      </c>
      <c r="H3835" s="21" t="n">
        <f aca="false">G3835*$R$2</f>
        <v>136.7317424</v>
      </c>
      <c r="I3835" s="16" t="n">
        <v>0</v>
      </c>
      <c r="J3835" s="22" t="str">
        <f aca="false">IF(I3835&gt;=1,F3835*$J$2,"")</f>
        <v/>
      </c>
      <c r="K3835" s="22" t="str">
        <f aca="false">IF(I3835&gt;=2,F3835*$K$2,"")</f>
        <v/>
      </c>
      <c r="L3835" s="22" t="str">
        <f aca="false">IF(I3835&gt;=3,F3835*$L$2,"")</f>
        <v/>
      </c>
      <c r="M3835" s="22" t="str">
        <f aca="false">IF(I3835&gt;=4,F3835*$M$2,"")</f>
        <v/>
      </c>
      <c r="N3835" s="16" t="n">
        <v>0</v>
      </c>
      <c r="O3835" s="16" t="n">
        <v>0</v>
      </c>
      <c r="P3835" s="23" t="n">
        <v>0</v>
      </c>
      <c r="Q3835" s="64" t="n">
        <f aca="false">P3835*($Q$2)</f>
        <v>0</v>
      </c>
      <c r="R3835" s="38"/>
      <c r="S3835" s="25" t="n">
        <f aca="false">SUM(F3835,H3835,J3835,K3835,L3835,M3835)</f>
        <v>207.3881284</v>
      </c>
      <c r="T3835" s="25" t="n">
        <f aca="false">SUM(F3835,H3835,J3835,K3835,L3835,M3835,Q3835)</f>
        <v>207.3881284</v>
      </c>
      <c r="U3835" s="0"/>
      <c r="V3835" s="0"/>
      <c r="W3835" s="0"/>
      <c r="X3835" s="0"/>
      <c r="Y3835" s="0"/>
      <c r="Z3835" s="0"/>
      <c r="AA3835" s="0"/>
      <c r="AB3835" s="0"/>
      <c r="AC3835" s="0"/>
      <c r="AD3835" s="0"/>
      <c r="AE3835" s="0"/>
      <c r="AF3835" s="0"/>
      <c r="AG3835" s="0"/>
      <c r="AH3835" s="0"/>
      <c r="AI3835" s="0"/>
      <c r="AJ3835" s="0"/>
      <c r="AK3835" s="0"/>
      <c r="AL3835" s="0"/>
      <c r="AM3835" s="0"/>
      <c r="AN3835" s="0"/>
      <c r="AO3835" s="0"/>
      <c r="AP3835" s="0"/>
      <c r="AQ3835" s="0"/>
      <c r="AR3835" s="0"/>
      <c r="AS3835" s="0"/>
      <c r="AT3835" s="0"/>
      <c r="AU3835" s="0"/>
      <c r="AV3835" s="0"/>
      <c r="AW3835" s="0"/>
      <c r="AX3835" s="0"/>
      <c r="AY3835" s="0"/>
      <c r="AZ3835" s="0"/>
      <c r="BA3835" s="0"/>
      <c r="BB3835" s="0"/>
      <c r="BC3835" s="0"/>
      <c r="BD3835" s="0"/>
      <c r="BE3835" s="0"/>
      <c r="BF3835" s="0"/>
      <c r="BG3835" s="0"/>
      <c r="BH3835" s="0"/>
      <c r="BI3835" s="0"/>
      <c r="BJ3835" s="0"/>
      <c r="BK3835" s="0"/>
      <c r="BL3835" s="0"/>
      <c r="BM3835" s="0"/>
      <c r="BN3835" s="0"/>
      <c r="BO3835" s="0"/>
      <c r="BP3835" s="0"/>
      <c r="BQ3835" s="0"/>
      <c r="BR3835" s="0"/>
      <c r="BS3835" s="0"/>
      <c r="BT3835" s="0"/>
      <c r="BU3835" s="0"/>
      <c r="BV3835" s="0"/>
      <c r="BW3835" s="0"/>
      <c r="BX3835" s="0"/>
      <c r="BY3835" s="0"/>
      <c r="BZ3835" s="0"/>
      <c r="CA3835" s="0"/>
      <c r="CB3835" s="0"/>
      <c r="CC3835" s="0"/>
      <c r="CD3835" s="0"/>
      <c r="CE3835" s="0"/>
      <c r="CF3835" s="0"/>
      <c r="CG3835" s="0"/>
      <c r="CH3835" s="0"/>
      <c r="CI3835" s="0"/>
      <c r="CJ3835" s="0"/>
      <c r="CK3835" s="0"/>
      <c r="CL3835" s="0"/>
      <c r="CM3835" s="0"/>
      <c r="CN3835" s="0"/>
      <c r="CO3835" s="0"/>
      <c r="CP3835" s="0"/>
      <c r="CQ3835" s="0"/>
      <c r="CR3835" s="0"/>
      <c r="CS3835" s="0"/>
      <c r="CT3835" s="0"/>
      <c r="CU3835" s="0"/>
      <c r="CV3835" s="0"/>
      <c r="CW3835" s="0"/>
      <c r="CX3835" s="0"/>
      <c r="CY3835" s="0"/>
      <c r="CZ3835" s="0"/>
      <c r="DA3835" s="0"/>
      <c r="DB3835" s="0"/>
      <c r="DC3835" s="0"/>
      <c r="DD3835" s="0"/>
      <c r="DE3835" s="0"/>
      <c r="DF3835" s="0"/>
      <c r="DG3835" s="0"/>
      <c r="DH3835" s="0"/>
      <c r="DI3835" s="0"/>
      <c r="DJ3835" s="0"/>
      <c r="DK3835" s="0"/>
      <c r="DL3835" s="0"/>
      <c r="DM3835" s="0"/>
      <c r="DN3835" s="0"/>
      <c r="DO3835" s="0"/>
      <c r="DP3835" s="0"/>
      <c r="DQ3835" s="0"/>
      <c r="DR3835" s="0"/>
      <c r="DS3835" s="0"/>
      <c r="DT3835" s="0"/>
      <c r="DU3835" s="0"/>
      <c r="DV3835" s="0"/>
      <c r="DW3835" s="0"/>
      <c r="DX3835" s="0"/>
      <c r="DY3835" s="0"/>
      <c r="DZ3835" s="0"/>
      <c r="EA3835" s="0"/>
      <c r="EB3835" s="0"/>
      <c r="EC3835" s="0"/>
      <c r="ED3835" s="0"/>
      <c r="EE3835" s="0"/>
      <c r="EF3835" s="0"/>
      <c r="EG3835" s="0"/>
      <c r="EH3835" s="0"/>
      <c r="EI3835" s="0"/>
      <c r="EJ3835" s="0"/>
      <c r="EK3835" s="0"/>
      <c r="EL3835" s="0"/>
      <c r="EM3835" s="0"/>
      <c r="EN3835" s="0"/>
      <c r="EO3835" s="0"/>
      <c r="EP3835" s="0"/>
      <c r="EQ3835" s="0"/>
      <c r="ER3835" s="0"/>
      <c r="ES3835" s="0"/>
      <c r="ET3835" s="0"/>
      <c r="EU3835" s="0"/>
      <c r="EV3835" s="0"/>
      <c r="EW3835" s="0"/>
      <c r="EX3835" s="0"/>
      <c r="EY3835" s="0"/>
      <c r="EZ3835" s="0"/>
      <c r="FA3835" s="0"/>
      <c r="FB3835" s="0"/>
      <c r="FC3835" s="0"/>
      <c r="FD3835" s="0"/>
      <c r="FE3835" s="0"/>
      <c r="FF3835" s="0"/>
      <c r="FG3835" s="0"/>
      <c r="FH3835" s="0"/>
      <c r="FI3835" s="0"/>
      <c r="FJ3835" s="0"/>
      <c r="FK3835" s="0"/>
      <c r="FL3835" s="0"/>
      <c r="FM3835" s="0"/>
      <c r="FN3835" s="0"/>
      <c r="FO3835" s="0"/>
      <c r="FP3835" s="0"/>
      <c r="FQ3835" s="0"/>
      <c r="FR3835" s="0"/>
      <c r="FS3835" s="0"/>
      <c r="FT3835" s="0"/>
      <c r="FU3835" s="0"/>
      <c r="FV3835" s="0"/>
      <c r="FW3835" s="0"/>
      <c r="FX3835" s="0"/>
      <c r="FY3835" s="0"/>
      <c r="FZ3835" s="0"/>
      <c r="GA3835" s="0"/>
      <c r="GB3835" s="0"/>
      <c r="GC3835" s="0"/>
      <c r="GD3835" s="0"/>
      <c r="GE3835" s="0"/>
      <c r="GF3835" s="0"/>
      <c r="GG3835" s="0"/>
      <c r="GH3835" s="0"/>
      <c r="GI3835" s="0"/>
      <c r="GJ3835" s="0"/>
      <c r="GK3835" s="0"/>
      <c r="GL3835" s="0"/>
      <c r="GM3835" s="0"/>
      <c r="GN3835" s="0"/>
      <c r="GO3835" s="0"/>
      <c r="GP3835" s="0"/>
      <c r="GQ3835" s="0"/>
      <c r="GR3835" s="0"/>
      <c r="GS3835" s="0"/>
      <c r="GT3835" s="0"/>
      <c r="GU3835" s="0"/>
      <c r="GV3835" s="0"/>
      <c r="GW3835" s="0"/>
      <c r="GX3835" s="0"/>
      <c r="GY3835" s="0"/>
      <c r="GZ3835" s="0"/>
      <c r="HA3835" s="0"/>
      <c r="HB3835" s="0"/>
      <c r="HC3835" s="0"/>
      <c r="HD3835" s="0"/>
      <c r="HE3835" s="0"/>
      <c r="HF3835" s="0"/>
      <c r="HG3835" s="0"/>
      <c r="HH3835" s="0"/>
      <c r="HI3835" s="0"/>
      <c r="HJ3835" s="0"/>
      <c r="HK3835" s="0"/>
      <c r="HL3835" s="0"/>
      <c r="HM3835" s="0"/>
      <c r="HN3835" s="0"/>
      <c r="HO3835" s="0"/>
      <c r="HP3835" s="0"/>
      <c r="HQ3835" s="0"/>
      <c r="HR3835" s="0"/>
      <c r="HS3835" s="0"/>
      <c r="HT3835" s="0"/>
      <c r="HU3835" s="0"/>
      <c r="HV3835" s="0"/>
      <c r="HW3835" s="0"/>
      <c r="HX3835" s="0"/>
      <c r="HY3835" s="0"/>
      <c r="HZ3835" s="0"/>
      <c r="IA3835" s="0"/>
      <c r="IB3835" s="0"/>
      <c r="IC3835" s="0"/>
      <c r="ID3835" s="0"/>
      <c r="IE3835" s="0"/>
      <c r="IF3835" s="0"/>
      <c r="IG3835" s="0"/>
      <c r="IH3835" s="0"/>
      <c r="II3835" s="0"/>
      <c r="IJ3835" s="0"/>
      <c r="IK3835" s="0"/>
      <c r="IL3835" s="0"/>
      <c r="IM3835" s="0"/>
      <c r="IN3835" s="0"/>
      <c r="IO3835" s="0"/>
      <c r="IP3835" s="0"/>
      <c r="IQ3835" s="0"/>
      <c r="IR3835" s="0"/>
      <c r="IS3835" s="0"/>
      <c r="IT3835" s="0"/>
      <c r="IU3835" s="0"/>
      <c r="IV3835" s="0"/>
      <c r="IW3835" s="0"/>
      <c r="IX3835" s="0"/>
      <c r="IY3835" s="0"/>
      <c r="IZ3835" s="0"/>
      <c r="AMH3835" s="13"/>
    </row>
    <row r="3836" customFormat="false" ht="13.8" hidden="false" customHeight="false" outlineLevel="0" collapsed="false">
      <c r="A3836" s="27" t="n">
        <v>40808114</v>
      </c>
      <c r="B3836" s="28" t="s">
        <v>3865</v>
      </c>
      <c r="C3836" s="29"/>
      <c r="D3836" s="29"/>
      <c r="E3836" s="27" t="s">
        <v>17</v>
      </c>
      <c r="F3836" s="19" t="n">
        <f aca="false">IF(C3836="",VLOOKUP(E3836,'PORTE E UCO'!$A$5:$D$46,4,0),VLOOKUP(E3836,'PORTE E UCO'!$A$5:$D$46,4,0)*C3836)</f>
        <v>150.60084</v>
      </c>
      <c r="G3836" s="30" t="n">
        <v>16.34</v>
      </c>
      <c r="H3836" s="21" t="n">
        <f aca="false">G3836*$R$2</f>
        <v>321.46714688</v>
      </c>
      <c r="I3836" s="27" t="n">
        <v>0</v>
      </c>
      <c r="J3836" s="22" t="str">
        <f aca="false">IF(I3836&gt;=1,F3836*$J$2,"")</f>
        <v/>
      </c>
      <c r="K3836" s="22" t="str">
        <f aca="false">IF(I3836&gt;=2,F3836*$K$2,"")</f>
        <v/>
      </c>
      <c r="L3836" s="22" t="str">
        <f aca="false">IF(I3836&gt;=3,F3836*$L$2,"")</f>
        <v/>
      </c>
      <c r="M3836" s="22" t="str">
        <f aca="false">IF(I3836&gt;=4,F3836*$M$2,"")</f>
        <v/>
      </c>
      <c r="N3836" s="27" t="n">
        <v>0</v>
      </c>
      <c r="O3836" s="27" t="n">
        <v>19</v>
      </c>
      <c r="P3836" s="31" t="n">
        <v>3.034</v>
      </c>
      <c r="Q3836" s="64" t="n">
        <f aca="false">P3836*($Q$2)</f>
        <v>81.97868</v>
      </c>
      <c r="R3836" s="38"/>
      <c r="S3836" s="25" t="n">
        <f aca="false">SUM(F3836,H3836,J3836,K3836,L3836,M3836)</f>
        <v>472.06798688</v>
      </c>
      <c r="T3836" s="25" t="n">
        <f aca="false">SUM(F3836,H3836,J3836,K3836,L3836,M3836,Q3836)</f>
        <v>554.04666688</v>
      </c>
      <c r="U3836" s="0"/>
      <c r="V3836" s="0"/>
      <c r="W3836" s="0"/>
      <c r="X3836" s="0"/>
      <c r="Y3836" s="0"/>
      <c r="Z3836" s="0"/>
      <c r="AA3836" s="0"/>
      <c r="AB3836" s="0"/>
      <c r="AC3836" s="0"/>
      <c r="AD3836" s="0"/>
      <c r="AE3836" s="0"/>
      <c r="AF3836" s="0"/>
      <c r="AG3836" s="0"/>
      <c r="AH3836" s="0"/>
      <c r="AI3836" s="0"/>
      <c r="AJ3836" s="0"/>
      <c r="AK3836" s="0"/>
      <c r="AL3836" s="0"/>
      <c r="AM3836" s="0"/>
      <c r="AN3836" s="0"/>
      <c r="AO3836" s="0"/>
      <c r="AP3836" s="0"/>
      <c r="AQ3836" s="0"/>
      <c r="AR3836" s="0"/>
      <c r="AS3836" s="0"/>
      <c r="AT3836" s="0"/>
      <c r="AU3836" s="0"/>
      <c r="AV3836" s="0"/>
      <c r="AW3836" s="0"/>
      <c r="AX3836" s="0"/>
      <c r="AY3836" s="0"/>
      <c r="AZ3836" s="0"/>
      <c r="BA3836" s="0"/>
      <c r="BB3836" s="0"/>
      <c r="BC3836" s="0"/>
      <c r="BD3836" s="0"/>
      <c r="BE3836" s="0"/>
      <c r="BF3836" s="0"/>
      <c r="BG3836" s="0"/>
      <c r="BH3836" s="0"/>
      <c r="BI3836" s="0"/>
      <c r="BJ3836" s="0"/>
      <c r="BK3836" s="0"/>
      <c r="BL3836" s="0"/>
      <c r="BM3836" s="0"/>
      <c r="BN3836" s="0"/>
      <c r="BO3836" s="0"/>
      <c r="BP3836" s="0"/>
      <c r="BQ3836" s="0"/>
      <c r="BR3836" s="0"/>
      <c r="BS3836" s="0"/>
      <c r="BT3836" s="0"/>
      <c r="BU3836" s="0"/>
      <c r="BV3836" s="0"/>
      <c r="BW3836" s="0"/>
      <c r="BX3836" s="0"/>
      <c r="BY3836" s="0"/>
      <c r="BZ3836" s="0"/>
      <c r="CA3836" s="0"/>
      <c r="CB3836" s="0"/>
      <c r="CC3836" s="0"/>
      <c r="CD3836" s="0"/>
      <c r="CE3836" s="0"/>
      <c r="CF3836" s="0"/>
      <c r="CG3836" s="0"/>
      <c r="CH3836" s="0"/>
      <c r="CI3836" s="0"/>
      <c r="CJ3836" s="0"/>
      <c r="CK3836" s="0"/>
      <c r="CL3836" s="0"/>
      <c r="CM3836" s="0"/>
      <c r="CN3836" s="0"/>
      <c r="CO3836" s="0"/>
      <c r="CP3836" s="0"/>
      <c r="CQ3836" s="0"/>
      <c r="CR3836" s="0"/>
      <c r="CS3836" s="0"/>
      <c r="CT3836" s="0"/>
      <c r="CU3836" s="0"/>
      <c r="CV3836" s="0"/>
      <c r="CW3836" s="0"/>
      <c r="CX3836" s="0"/>
      <c r="CY3836" s="0"/>
      <c r="CZ3836" s="0"/>
      <c r="DA3836" s="0"/>
      <c r="DB3836" s="0"/>
      <c r="DC3836" s="0"/>
      <c r="DD3836" s="0"/>
      <c r="DE3836" s="0"/>
      <c r="DF3836" s="0"/>
      <c r="DG3836" s="0"/>
      <c r="DH3836" s="0"/>
      <c r="DI3836" s="0"/>
      <c r="DJ3836" s="0"/>
      <c r="DK3836" s="0"/>
      <c r="DL3836" s="0"/>
      <c r="DM3836" s="0"/>
      <c r="DN3836" s="0"/>
      <c r="DO3836" s="0"/>
      <c r="DP3836" s="0"/>
      <c r="DQ3836" s="0"/>
      <c r="DR3836" s="0"/>
      <c r="DS3836" s="0"/>
      <c r="DT3836" s="0"/>
      <c r="DU3836" s="0"/>
      <c r="DV3836" s="0"/>
      <c r="DW3836" s="0"/>
      <c r="DX3836" s="0"/>
      <c r="DY3836" s="0"/>
      <c r="DZ3836" s="0"/>
      <c r="EA3836" s="0"/>
      <c r="EB3836" s="0"/>
      <c r="EC3836" s="0"/>
      <c r="ED3836" s="0"/>
      <c r="EE3836" s="0"/>
      <c r="EF3836" s="0"/>
      <c r="EG3836" s="0"/>
      <c r="EH3836" s="0"/>
      <c r="EI3836" s="0"/>
      <c r="EJ3836" s="0"/>
      <c r="EK3836" s="0"/>
      <c r="EL3836" s="0"/>
      <c r="EM3836" s="0"/>
      <c r="EN3836" s="0"/>
      <c r="EO3836" s="0"/>
      <c r="EP3836" s="0"/>
      <c r="EQ3836" s="0"/>
      <c r="ER3836" s="0"/>
      <c r="ES3836" s="0"/>
      <c r="ET3836" s="0"/>
      <c r="EU3836" s="0"/>
      <c r="EV3836" s="0"/>
      <c r="EW3836" s="0"/>
      <c r="EX3836" s="0"/>
      <c r="EY3836" s="0"/>
      <c r="EZ3836" s="0"/>
      <c r="FA3836" s="0"/>
      <c r="FB3836" s="0"/>
      <c r="FC3836" s="0"/>
      <c r="FD3836" s="0"/>
      <c r="FE3836" s="0"/>
      <c r="FF3836" s="0"/>
      <c r="FG3836" s="0"/>
      <c r="FH3836" s="0"/>
      <c r="FI3836" s="0"/>
      <c r="FJ3836" s="0"/>
      <c r="FK3836" s="0"/>
      <c r="FL3836" s="0"/>
      <c r="FM3836" s="0"/>
      <c r="FN3836" s="0"/>
      <c r="FO3836" s="0"/>
      <c r="FP3836" s="0"/>
      <c r="FQ3836" s="0"/>
      <c r="FR3836" s="0"/>
      <c r="FS3836" s="0"/>
      <c r="FT3836" s="0"/>
      <c r="FU3836" s="0"/>
      <c r="FV3836" s="0"/>
      <c r="FW3836" s="0"/>
      <c r="FX3836" s="0"/>
      <c r="FY3836" s="0"/>
      <c r="FZ3836" s="0"/>
      <c r="GA3836" s="0"/>
      <c r="GB3836" s="0"/>
      <c r="GC3836" s="0"/>
      <c r="GD3836" s="0"/>
      <c r="GE3836" s="0"/>
      <c r="GF3836" s="0"/>
      <c r="GG3836" s="0"/>
      <c r="GH3836" s="0"/>
      <c r="GI3836" s="0"/>
      <c r="GJ3836" s="0"/>
      <c r="GK3836" s="0"/>
      <c r="GL3836" s="0"/>
      <c r="GM3836" s="0"/>
      <c r="GN3836" s="0"/>
      <c r="GO3836" s="0"/>
      <c r="GP3836" s="0"/>
      <c r="GQ3836" s="0"/>
      <c r="GR3836" s="0"/>
      <c r="GS3836" s="0"/>
      <c r="GT3836" s="0"/>
      <c r="GU3836" s="0"/>
      <c r="GV3836" s="0"/>
      <c r="GW3836" s="0"/>
      <c r="GX3836" s="0"/>
      <c r="GY3836" s="0"/>
      <c r="GZ3836" s="0"/>
      <c r="HA3836" s="0"/>
      <c r="HB3836" s="0"/>
      <c r="HC3836" s="0"/>
      <c r="HD3836" s="0"/>
      <c r="HE3836" s="0"/>
      <c r="HF3836" s="0"/>
      <c r="HG3836" s="0"/>
      <c r="HH3836" s="0"/>
      <c r="HI3836" s="0"/>
      <c r="HJ3836" s="0"/>
      <c r="HK3836" s="0"/>
      <c r="HL3836" s="0"/>
      <c r="HM3836" s="0"/>
      <c r="HN3836" s="0"/>
      <c r="HO3836" s="0"/>
      <c r="HP3836" s="0"/>
      <c r="HQ3836" s="0"/>
      <c r="HR3836" s="0"/>
      <c r="HS3836" s="0"/>
      <c r="HT3836" s="0"/>
      <c r="HU3836" s="0"/>
      <c r="HV3836" s="0"/>
      <c r="HW3836" s="0"/>
      <c r="HX3836" s="0"/>
      <c r="HY3836" s="0"/>
      <c r="HZ3836" s="0"/>
      <c r="IA3836" s="0"/>
      <c r="IB3836" s="0"/>
      <c r="IC3836" s="0"/>
      <c r="ID3836" s="0"/>
      <c r="IE3836" s="0"/>
      <c r="IF3836" s="0"/>
      <c r="IG3836" s="0"/>
      <c r="IH3836" s="0"/>
      <c r="II3836" s="0"/>
      <c r="IJ3836" s="0"/>
      <c r="IK3836" s="0"/>
      <c r="IL3836" s="0"/>
      <c r="IM3836" s="0"/>
      <c r="IN3836" s="0"/>
      <c r="IO3836" s="0"/>
      <c r="IP3836" s="0"/>
      <c r="IQ3836" s="0"/>
      <c r="IR3836" s="0"/>
      <c r="IS3836" s="0"/>
      <c r="IT3836" s="0"/>
      <c r="IU3836" s="0"/>
      <c r="IV3836" s="0"/>
      <c r="IW3836" s="0"/>
      <c r="IX3836" s="0"/>
      <c r="IY3836" s="0"/>
      <c r="IZ3836" s="0"/>
      <c r="AMH3836" s="13"/>
    </row>
    <row r="3837" customFormat="false" ht="13.8" hidden="false" customHeight="false" outlineLevel="0" collapsed="false">
      <c r="A3837" s="16" t="n">
        <v>40808033</v>
      </c>
      <c r="B3837" s="17" t="s">
        <v>3866</v>
      </c>
      <c r="C3837" s="18"/>
      <c r="D3837" s="18"/>
      <c r="E3837" s="16" t="s">
        <v>64</v>
      </c>
      <c r="F3837" s="19" t="n">
        <f aca="false">IF(C3837="",VLOOKUP(E3837,'PORTE E UCO'!$A$5:$D$46,4,0),VLOOKUP(E3837,'PORTE E UCO'!$A$5:$D$46,4,0)*C3837)</f>
        <v>110.217052</v>
      </c>
      <c r="G3837" s="20" t="n">
        <v>2.76</v>
      </c>
      <c r="H3837" s="21" t="n">
        <f aca="false">G3837*$R$2</f>
        <v>54.29922432</v>
      </c>
      <c r="I3837" s="16" t="n">
        <v>0</v>
      </c>
      <c r="J3837" s="22" t="str">
        <f aca="false">IF(I3837&gt;=1,F3837*$J$2,"")</f>
        <v/>
      </c>
      <c r="K3837" s="22" t="str">
        <f aca="false">IF(I3837&gt;=2,F3837*$K$2,"")</f>
        <v/>
      </c>
      <c r="L3837" s="22" t="str">
        <f aca="false">IF(I3837&gt;=3,F3837*$L$2,"")</f>
        <v/>
      </c>
      <c r="M3837" s="22" t="str">
        <f aca="false">IF(I3837&gt;=4,F3837*$M$2,"")</f>
        <v/>
      </c>
      <c r="N3837" s="16" t="n">
        <v>0</v>
      </c>
      <c r="O3837" s="16" t="n">
        <v>4</v>
      </c>
      <c r="P3837" s="23" t="n">
        <v>1.2</v>
      </c>
      <c r="Q3837" s="64" t="n">
        <f aca="false">P3837*($Q$2)</f>
        <v>32.424</v>
      </c>
      <c r="R3837" s="38"/>
      <c r="S3837" s="25" t="n">
        <f aca="false">SUM(F3837,H3837,J3837,K3837,L3837,M3837)</f>
        <v>164.51627632</v>
      </c>
      <c r="T3837" s="25" t="n">
        <f aca="false">SUM(F3837,H3837,J3837,K3837,L3837,M3837,Q3837)</f>
        <v>196.94027632</v>
      </c>
      <c r="U3837" s="0"/>
      <c r="V3837" s="0"/>
      <c r="W3837" s="0"/>
      <c r="X3837" s="0"/>
      <c r="Y3837" s="0"/>
      <c r="Z3837" s="0"/>
      <c r="AA3837" s="0"/>
      <c r="AB3837" s="0"/>
      <c r="AC3837" s="0"/>
      <c r="AD3837" s="0"/>
      <c r="AE3837" s="0"/>
      <c r="AF3837" s="0"/>
      <c r="AG3837" s="0"/>
      <c r="AH3837" s="0"/>
      <c r="AI3837" s="0"/>
      <c r="AJ3837" s="0"/>
      <c r="AK3837" s="0"/>
      <c r="AL3837" s="0"/>
      <c r="AM3837" s="0"/>
      <c r="AN3837" s="0"/>
      <c r="AO3837" s="0"/>
      <c r="AP3837" s="0"/>
      <c r="AQ3837" s="0"/>
      <c r="AR3837" s="0"/>
      <c r="AS3837" s="0"/>
      <c r="AT3837" s="0"/>
      <c r="AU3837" s="0"/>
      <c r="AV3837" s="0"/>
      <c r="AW3837" s="0"/>
      <c r="AX3837" s="0"/>
      <c r="AY3837" s="0"/>
      <c r="AZ3837" s="0"/>
      <c r="BA3837" s="0"/>
      <c r="BB3837" s="0"/>
      <c r="BC3837" s="0"/>
      <c r="BD3837" s="0"/>
      <c r="BE3837" s="0"/>
      <c r="BF3837" s="0"/>
      <c r="BG3837" s="0"/>
      <c r="BH3837" s="0"/>
      <c r="BI3837" s="0"/>
      <c r="BJ3837" s="0"/>
      <c r="BK3837" s="0"/>
      <c r="BL3837" s="0"/>
      <c r="BM3837" s="0"/>
      <c r="BN3837" s="0"/>
      <c r="BO3837" s="0"/>
      <c r="BP3837" s="0"/>
      <c r="BQ3837" s="0"/>
      <c r="BR3837" s="0"/>
      <c r="BS3837" s="0"/>
      <c r="BT3837" s="0"/>
      <c r="BU3837" s="0"/>
      <c r="BV3837" s="0"/>
      <c r="BW3837" s="0"/>
      <c r="BX3837" s="0"/>
      <c r="BY3837" s="0"/>
      <c r="BZ3837" s="0"/>
      <c r="CA3837" s="0"/>
      <c r="CB3837" s="0"/>
      <c r="CC3837" s="0"/>
      <c r="CD3837" s="0"/>
      <c r="CE3837" s="0"/>
      <c r="CF3837" s="0"/>
      <c r="CG3837" s="0"/>
      <c r="CH3837" s="0"/>
      <c r="CI3837" s="0"/>
      <c r="CJ3837" s="0"/>
      <c r="CK3837" s="0"/>
      <c r="CL3837" s="0"/>
      <c r="CM3837" s="0"/>
      <c r="CN3837" s="0"/>
      <c r="CO3837" s="0"/>
      <c r="CP3837" s="0"/>
      <c r="CQ3837" s="0"/>
      <c r="CR3837" s="0"/>
      <c r="CS3837" s="0"/>
      <c r="CT3837" s="0"/>
      <c r="CU3837" s="0"/>
      <c r="CV3837" s="0"/>
      <c r="CW3837" s="0"/>
      <c r="CX3837" s="0"/>
      <c r="CY3837" s="0"/>
      <c r="CZ3837" s="0"/>
      <c r="DA3837" s="0"/>
      <c r="DB3837" s="0"/>
      <c r="DC3837" s="0"/>
      <c r="DD3837" s="0"/>
      <c r="DE3837" s="0"/>
      <c r="DF3837" s="0"/>
      <c r="DG3837" s="0"/>
      <c r="DH3837" s="0"/>
      <c r="DI3837" s="0"/>
      <c r="DJ3837" s="0"/>
      <c r="DK3837" s="0"/>
      <c r="DL3837" s="0"/>
      <c r="DM3837" s="0"/>
      <c r="DN3837" s="0"/>
      <c r="DO3837" s="0"/>
      <c r="DP3837" s="0"/>
      <c r="DQ3837" s="0"/>
      <c r="DR3837" s="0"/>
      <c r="DS3837" s="0"/>
      <c r="DT3837" s="0"/>
      <c r="DU3837" s="0"/>
      <c r="DV3837" s="0"/>
      <c r="DW3837" s="0"/>
      <c r="DX3837" s="0"/>
      <c r="DY3837" s="0"/>
      <c r="DZ3837" s="0"/>
      <c r="EA3837" s="0"/>
      <c r="EB3837" s="0"/>
      <c r="EC3837" s="0"/>
      <c r="ED3837" s="0"/>
      <c r="EE3837" s="0"/>
      <c r="EF3837" s="0"/>
      <c r="EG3837" s="0"/>
      <c r="EH3837" s="0"/>
      <c r="EI3837" s="0"/>
      <c r="EJ3837" s="0"/>
      <c r="EK3837" s="0"/>
      <c r="EL3837" s="0"/>
      <c r="EM3837" s="0"/>
      <c r="EN3837" s="0"/>
      <c r="EO3837" s="0"/>
      <c r="EP3837" s="0"/>
      <c r="EQ3837" s="0"/>
      <c r="ER3837" s="0"/>
      <c r="ES3837" s="0"/>
      <c r="ET3837" s="0"/>
      <c r="EU3837" s="0"/>
      <c r="EV3837" s="0"/>
      <c r="EW3837" s="0"/>
      <c r="EX3837" s="0"/>
      <c r="EY3837" s="0"/>
      <c r="EZ3837" s="0"/>
      <c r="FA3837" s="0"/>
      <c r="FB3837" s="0"/>
      <c r="FC3837" s="0"/>
      <c r="FD3837" s="0"/>
      <c r="FE3837" s="0"/>
      <c r="FF3837" s="0"/>
      <c r="FG3837" s="0"/>
      <c r="FH3837" s="0"/>
      <c r="FI3837" s="0"/>
      <c r="FJ3837" s="0"/>
      <c r="FK3837" s="0"/>
      <c r="FL3837" s="0"/>
      <c r="FM3837" s="0"/>
      <c r="FN3837" s="0"/>
      <c r="FO3837" s="0"/>
      <c r="FP3837" s="0"/>
      <c r="FQ3837" s="0"/>
      <c r="FR3837" s="0"/>
      <c r="FS3837" s="0"/>
      <c r="FT3837" s="0"/>
      <c r="FU3837" s="0"/>
      <c r="FV3837" s="0"/>
      <c r="FW3837" s="0"/>
      <c r="FX3837" s="0"/>
      <c r="FY3837" s="0"/>
      <c r="FZ3837" s="0"/>
      <c r="GA3837" s="0"/>
      <c r="GB3837" s="0"/>
      <c r="GC3837" s="0"/>
      <c r="GD3837" s="0"/>
      <c r="GE3837" s="0"/>
      <c r="GF3837" s="0"/>
      <c r="GG3837" s="0"/>
      <c r="GH3837" s="0"/>
      <c r="GI3837" s="0"/>
      <c r="GJ3837" s="0"/>
      <c r="GK3837" s="0"/>
      <c r="GL3837" s="0"/>
      <c r="GM3837" s="0"/>
      <c r="GN3837" s="0"/>
      <c r="GO3837" s="0"/>
      <c r="GP3837" s="0"/>
      <c r="GQ3837" s="0"/>
      <c r="GR3837" s="0"/>
      <c r="GS3837" s="0"/>
      <c r="GT3837" s="0"/>
      <c r="GU3837" s="0"/>
      <c r="GV3837" s="0"/>
      <c r="GW3837" s="0"/>
      <c r="GX3837" s="0"/>
      <c r="GY3837" s="0"/>
      <c r="GZ3837" s="0"/>
      <c r="HA3837" s="0"/>
      <c r="HB3837" s="0"/>
      <c r="HC3837" s="0"/>
      <c r="HD3837" s="0"/>
      <c r="HE3837" s="0"/>
      <c r="HF3837" s="0"/>
      <c r="HG3837" s="0"/>
      <c r="HH3837" s="0"/>
      <c r="HI3837" s="0"/>
      <c r="HJ3837" s="0"/>
      <c r="HK3837" s="0"/>
      <c r="HL3837" s="0"/>
      <c r="HM3837" s="0"/>
      <c r="HN3837" s="0"/>
      <c r="HO3837" s="0"/>
      <c r="HP3837" s="0"/>
      <c r="HQ3837" s="0"/>
      <c r="HR3837" s="0"/>
      <c r="HS3837" s="0"/>
      <c r="HT3837" s="0"/>
      <c r="HU3837" s="0"/>
      <c r="HV3837" s="0"/>
      <c r="HW3837" s="0"/>
      <c r="HX3837" s="0"/>
      <c r="HY3837" s="0"/>
      <c r="HZ3837" s="0"/>
      <c r="IA3837" s="0"/>
      <c r="IB3837" s="0"/>
      <c r="IC3837" s="0"/>
      <c r="ID3837" s="0"/>
      <c r="IE3837" s="0"/>
      <c r="IF3837" s="0"/>
      <c r="IG3837" s="0"/>
      <c r="IH3837" s="0"/>
      <c r="II3837" s="0"/>
      <c r="IJ3837" s="0"/>
      <c r="IK3837" s="0"/>
      <c r="IL3837" s="0"/>
      <c r="IM3837" s="0"/>
      <c r="IN3837" s="0"/>
      <c r="IO3837" s="0"/>
      <c r="IP3837" s="0"/>
      <c r="IQ3837" s="0"/>
      <c r="IR3837" s="0"/>
      <c r="IS3837" s="0"/>
      <c r="IT3837" s="0"/>
      <c r="IU3837" s="0"/>
      <c r="IV3837" s="0"/>
      <c r="IW3837" s="0"/>
      <c r="IX3837" s="0"/>
      <c r="IY3837" s="0"/>
      <c r="IZ3837" s="0"/>
      <c r="AMH3837" s="13"/>
    </row>
    <row r="3838" customFormat="false" ht="13.8" hidden="false" customHeight="false" outlineLevel="0" collapsed="false">
      <c r="A3838" s="27" t="n">
        <v>40808041</v>
      </c>
      <c r="B3838" s="28" t="s">
        <v>3867</v>
      </c>
      <c r="C3838" s="29"/>
      <c r="D3838" s="29"/>
      <c r="E3838" s="27" t="s">
        <v>64</v>
      </c>
      <c r="F3838" s="19" t="n">
        <f aca="false">IF(C3838="",VLOOKUP(E3838,'PORTE E UCO'!$A$5:$D$46,4,0),VLOOKUP(E3838,'PORTE E UCO'!$A$5:$D$46,4,0)*C3838)</f>
        <v>110.217052</v>
      </c>
      <c r="G3838" s="30" t="n">
        <v>6.48</v>
      </c>
      <c r="H3838" s="21" t="n">
        <f aca="false">G3838*$R$2</f>
        <v>127.48513536</v>
      </c>
      <c r="I3838" s="27" t="n">
        <v>0</v>
      </c>
      <c r="J3838" s="22" t="str">
        <f aca="false">IF(I3838&gt;=1,F3838*$J$2,"")</f>
        <v/>
      </c>
      <c r="K3838" s="22" t="str">
        <f aca="false">IF(I3838&gt;=2,F3838*$K$2,"")</f>
        <v/>
      </c>
      <c r="L3838" s="22" t="str">
        <f aca="false">IF(I3838&gt;=3,F3838*$L$2,"")</f>
        <v/>
      </c>
      <c r="M3838" s="22" t="str">
        <f aca="false">IF(I3838&gt;=4,F3838*$M$2,"")</f>
        <v/>
      </c>
      <c r="N3838" s="27" t="n">
        <v>0</v>
      </c>
      <c r="O3838" s="27" t="n">
        <v>4</v>
      </c>
      <c r="P3838" s="31" t="n">
        <v>1.2</v>
      </c>
      <c r="Q3838" s="64" t="n">
        <f aca="false">P3838*($Q$2)</f>
        <v>32.424</v>
      </c>
      <c r="R3838" s="38"/>
      <c r="S3838" s="25" t="n">
        <f aca="false">SUM(F3838,H3838,J3838,K3838,L3838,M3838)</f>
        <v>237.70218736</v>
      </c>
      <c r="T3838" s="25" t="n">
        <f aca="false">SUM(F3838,H3838,J3838,K3838,L3838,M3838,Q3838)</f>
        <v>270.12618736</v>
      </c>
      <c r="U3838" s="0"/>
      <c r="V3838" s="0"/>
      <c r="W3838" s="0"/>
      <c r="X3838" s="0"/>
      <c r="Y3838" s="0"/>
      <c r="Z3838" s="0"/>
      <c r="AA3838" s="0"/>
      <c r="AB3838" s="0"/>
      <c r="AC3838" s="0"/>
      <c r="AD3838" s="0"/>
      <c r="AE3838" s="0"/>
      <c r="AF3838" s="0"/>
      <c r="AG3838" s="0"/>
      <c r="AH3838" s="0"/>
      <c r="AI3838" s="0"/>
      <c r="AJ3838" s="0"/>
      <c r="AK3838" s="0"/>
      <c r="AL3838" s="0"/>
      <c r="AM3838" s="0"/>
      <c r="AN3838" s="0"/>
      <c r="AO3838" s="0"/>
      <c r="AP3838" s="0"/>
      <c r="AQ3838" s="0"/>
      <c r="AR3838" s="0"/>
      <c r="AS3838" s="0"/>
      <c r="AT3838" s="0"/>
      <c r="AU3838" s="0"/>
      <c r="AV3838" s="0"/>
      <c r="AW3838" s="0"/>
      <c r="AX3838" s="0"/>
      <c r="AY3838" s="0"/>
      <c r="AZ3838" s="0"/>
      <c r="BA3838" s="0"/>
      <c r="BB3838" s="0"/>
      <c r="BC3838" s="0"/>
      <c r="BD3838" s="0"/>
      <c r="BE3838" s="0"/>
      <c r="BF3838" s="0"/>
      <c r="BG3838" s="0"/>
      <c r="BH3838" s="0"/>
      <c r="BI3838" s="0"/>
      <c r="BJ3838" s="0"/>
      <c r="BK3838" s="0"/>
      <c r="BL3838" s="0"/>
      <c r="BM3838" s="0"/>
      <c r="BN3838" s="0"/>
      <c r="BO3838" s="0"/>
      <c r="BP3838" s="0"/>
      <c r="BQ3838" s="0"/>
      <c r="BR3838" s="0"/>
      <c r="BS3838" s="0"/>
      <c r="BT3838" s="0"/>
      <c r="BU3838" s="0"/>
      <c r="BV3838" s="0"/>
      <c r="BW3838" s="0"/>
      <c r="BX3838" s="0"/>
      <c r="BY3838" s="0"/>
      <c r="BZ3838" s="0"/>
      <c r="CA3838" s="0"/>
      <c r="CB3838" s="0"/>
      <c r="CC3838" s="0"/>
      <c r="CD3838" s="0"/>
      <c r="CE3838" s="0"/>
      <c r="CF3838" s="0"/>
      <c r="CG3838" s="0"/>
      <c r="CH3838" s="0"/>
      <c r="CI3838" s="0"/>
      <c r="CJ3838" s="0"/>
      <c r="CK3838" s="0"/>
      <c r="CL3838" s="0"/>
      <c r="CM3838" s="0"/>
      <c r="CN3838" s="0"/>
      <c r="CO3838" s="0"/>
      <c r="CP3838" s="0"/>
      <c r="CQ3838" s="0"/>
      <c r="CR3838" s="0"/>
      <c r="CS3838" s="0"/>
      <c r="CT3838" s="0"/>
      <c r="CU3838" s="0"/>
      <c r="CV3838" s="0"/>
      <c r="CW3838" s="0"/>
      <c r="CX3838" s="0"/>
      <c r="CY3838" s="0"/>
      <c r="CZ3838" s="0"/>
      <c r="DA3838" s="0"/>
      <c r="DB3838" s="0"/>
      <c r="DC3838" s="0"/>
      <c r="DD3838" s="0"/>
      <c r="DE3838" s="0"/>
      <c r="DF3838" s="0"/>
      <c r="DG3838" s="0"/>
      <c r="DH3838" s="0"/>
      <c r="DI3838" s="0"/>
      <c r="DJ3838" s="0"/>
      <c r="DK3838" s="0"/>
      <c r="DL3838" s="0"/>
      <c r="DM3838" s="0"/>
      <c r="DN3838" s="0"/>
      <c r="DO3838" s="0"/>
      <c r="DP3838" s="0"/>
      <c r="DQ3838" s="0"/>
      <c r="DR3838" s="0"/>
      <c r="DS3838" s="0"/>
      <c r="DT3838" s="0"/>
      <c r="DU3838" s="0"/>
      <c r="DV3838" s="0"/>
      <c r="DW3838" s="0"/>
      <c r="DX3838" s="0"/>
      <c r="DY3838" s="0"/>
      <c r="DZ3838" s="0"/>
      <c r="EA3838" s="0"/>
      <c r="EB3838" s="0"/>
      <c r="EC3838" s="0"/>
      <c r="ED3838" s="0"/>
      <c r="EE3838" s="0"/>
      <c r="EF3838" s="0"/>
      <c r="EG3838" s="0"/>
      <c r="EH3838" s="0"/>
      <c r="EI3838" s="0"/>
      <c r="EJ3838" s="0"/>
      <c r="EK3838" s="0"/>
      <c r="EL3838" s="0"/>
      <c r="EM3838" s="0"/>
      <c r="EN3838" s="0"/>
      <c r="EO3838" s="0"/>
      <c r="EP3838" s="0"/>
      <c r="EQ3838" s="0"/>
      <c r="ER3838" s="0"/>
      <c r="ES3838" s="0"/>
      <c r="ET3838" s="0"/>
      <c r="EU3838" s="0"/>
      <c r="EV3838" s="0"/>
      <c r="EW3838" s="0"/>
      <c r="EX3838" s="0"/>
      <c r="EY3838" s="0"/>
      <c r="EZ3838" s="0"/>
      <c r="FA3838" s="0"/>
      <c r="FB3838" s="0"/>
      <c r="FC3838" s="0"/>
      <c r="FD3838" s="0"/>
      <c r="FE3838" s="0"/>
      <c r="FF3838" s="0"/>
      <c r="FG3838" s="0"/>
      <c r="FH3838" s="0"/>
      <c r="FI3838" s="0"/>
      <c r="FJ3838" s="0"/>
      <c r="FK3838" s="0"/>
      <c r="FL3838" s="0"/>
      <c r="FM3838" s="0"/>
      <c r="FN3838" s="0"/>
      <c r="FO3838" s="0"/>
      <c r="FP3838" s="0"/>
      <c r="FQ3838" s="0"/>
      <c r="FR3838" s="0"/>
      <c r="FS3838" s="0"/>
      <c r="FT3838" s="0"/>
      <c r="FU3838" s="0"/>
      <c r="FV3838" s="0"/>
      <c r="FW3838" s="0"/>
      <c r="FX3838" s="0"/>
      <c r="FY3838" s="0"/>
      <c r="FZ3838" s="0"/>
      <c r="GA3838" s="0"/>
      <c r="GB3838" s="0"/>
      <c r="GC3838" s="0"/>
      <c r="GD3838" s="0"/>
      <c r="GE3838" s="0"/>
      <c r="GF3838" s="0"/>
      <c r="GG3838" s="0"/>
      <c r="GH3838" s="0"/>
      <c r="GI3838" s="0"/>
      <c r="GJ3838" s="0"/>
      <c r="GK3838" s="0"/>
      <c r="GL3838" s="0"/>
      <c r="GM3838" s="0"/>
      <c r="GN3838" s="0"/>
      <c r="GO3838" s="0"/>
      <c r="GP3838" s="0"/>
      <c r="GQ3838" s="0"/>
      <c r="GR3838" s="0"/>
      <c r="GS3838" s="0"/>
      <c r="GT3838" s="0"/>
      <c r="GU3838" s="0"/>
      <c r="GV3838" s="0"/>
      <c r="GW3838" s="0"/>
      <c r="GX3838" s="0"/>
      <c r="GY3838" s="0"/>
      <c r="GZ3838" s="0"/>
      <c r="HA3838" s="0"/>
      <c r="HB3838" s="0"/>
      <c r="HC3838" s="0"/>
      <c r="HD3838" s="0"/>
      <c r="HE3838" s="0"/>
      <c r="HF3838" s="0"/>
      <c r="HG3838" s="0"/>
      <c r="HH3838" s="0"/>
      <c r="HI3838" s="0"/>
      <c r="HJ3838" s="0"/>
      <c r="HK3838" s="0"/>
      <c r="HL3838" s="0"/>
      <c r="HM3838" s="0"/>
      <c r="HN3838" s="0"/>
      <c r="HO3838" s="0"/>
      <c r="HP3838" s="0"/>
      <c r="HQ3838" s="0"/>
      <c r="HR3838" s="0"/>
      <c r="HS3838" s="0"/>
      <c r="HT3838" s="0"/>
      <c r="HU3838" s="0"/>
      <c r="HV3838" s="0"/>
      <c r="HW3838" s="0"/>
      <c r="HX3838" s="0"/>
      <c r="HY3838" s="0"/>
      <c r="HZ3838" s="0"/>
      <c r="IA3838" s="0"/>
      <c r="IB3838" s="0"/>
      <c r="IC3838" s="0"/>
      <c r="ID3838" s="0"/>
      <c r="IE3838" s="0"/>
      <c r="IF3838" s="0"/>
      <c r="IG3838" s="0"/>
      <c r="IH3838" s="0"/>
      <c r="II3838" s="0"/>
      <c r="IJ3838" s="0"/>
      <c r="IK3838" s="0"/>
      <c r="IL3838" s="0"/>
      <c r="IM3838" s="0"/>
      <c r="IN3838" s="0"/>
      <c r="IO3838" s="0"/>
      <c r="IP3838" s="0"/>
      <c r="IQ3838" s="0"/>
      <c r="IR3838" s="0"/>
      <c r="IS3838" s="0"/>
      <c r="IT3838" s="0"/>
      <c r="IU3838" s="0"/>
      <c r="IV3838" s="0"/>
      <c r="IW3838" s="0"/>
      <c r="IX3838" s="0"/>
      <c r="IY3838" s="0"/>
      <c r="IZ3838" s="0"/>
      <c r="AMH3838" s="13"/>
    </row>
    <row r="3839" customFormat="false" ht="13.8" hidden="false" customHeight="false" outlineLevel="0" collapsed="false">
      <c r="A3839" s="16" t="n">
        <v>40808106</v>
      </c>
      <c r="B3839" s="17" t="s">
        <v>3868</v>
      </c>
      <c r="C3839" s="18"/>
      <c r="D3839" s="18"/>
      <c r="E3839" s="16" t="s">
        <v>24</v>
      </c>
      <c r="F3839" s="19" t="n">
        <f aca="false">IF(C3839="",VLOOKUP(E3839,'PORTE E UCO'!$A$5:$D$46,4,0),VLOOKUP(E3839,'PORTE E UCO'!$A$5:$D$46,4,0)*C3839)</f>
        <v>377.223602</v>
      </c>
      <c r="G3839" s="20" t="n">
        <v>21.92</v>
      </c>
      <c r="H3839" s="21" t="n">
        <f aca="false">G3839*$R$2</f>
        <v>431.24601344</v>
      </c>
      <c r="I3839" s="16" t="n">
        <v>0</v>
      </c>
      <c r="J3839" s="22" t="str">
        <f aca="false">IF(I3839&gt;=1,F3839*$J$2,"")</f>
        <v/>
      </c>
      <c r="K3839" s="22" t="str">
        <f aca="false">IF(I3839&gt;=2,F3839*$K$2,"")</f>
        <v/>
      </c>
      <c r="L3839" s="22" t="str">
        <f aca="false">IF(I3839&gt;=3,F3839*$L$2,"")</f>
        <v/>
      </c>
      <c r="M3839" s="22" t="str">
        <f aca="false">IF(I3839&gt;=4,F3839*$M$2,"")</f>
        <v/>
      </c>
      <c r="N3839" s="16" t="n">
        <v>0</v>
      </c>
      <c r="O3839" s="16" t="n">
        <v>0</v>
      </c>
      <c r="P3839" s="23" t="n">
        <v>0</v>
      </c>
      <c r="Q3839" s="64" t="n">
        <f aca="false">P3839*($Q$2)</f>
        <v>0</v>
      </c>
      <c r="R3839" s="38"/>
      <c r="S3839" s="25" t="n">
        <f aca="false">SUM(F3839,H3839,J3839,K3839,L3839,M3839)</f>
        <v>808.46961544</v>
      </c>
      <c r="T3839" s="25" t="n">
        <f aca="false">SUM(F3839,H3839,J3839,K3839,L3839,M3839,Q3839)</f>
        <v>808.46961544</v>
      </c>
      <c r="U3839" s="0"/>
      <c r="V3839" s="0"/>
      <c r="W3839" s="0"/>
      <c r="X3839" s="0"/>
      <c r="Y3839" s="0"/>
      <c r="Z3839" s="0"/>
      <c r="AA3839" s="0"/>
      <c r="AB3839" s="0"/>
      <c r="AC3839" s="0"/>
      <c r="AD3839" s="0"/>
      <c r="AE3839" s="0"/>
      <c r="AF3839" s="0"/>
      <c r="AG3839" s="0"/>
      <c r="AH3839" s="0"/>
      <c r="AI3839" s="0"/>
      <c r="AJ3839" s="0"/>
      <c r="AK3839" s="0"/>
      <c r="AL3839" s="0"/>
      <c r="AM3839" s="0"/>
      <c r="AN3839" s="0"/>
      <c r="AO3839" s="0"/>
      <c r="AP3839" s="0"/>
      <c r="AQ3839" s="0"/>
      <c r="AR3839" s="0"/>
      <c r="AS3839" s="0"/>
      <c r="AT3839" s="0"/>
      <c r="AU3839" s="0"/>
      <c r="AV3839" s="0"/>
      <c r="AW3839" s="0"/>
      <c r="AX3839" s="0"/>
      <c r="AY3839" s="0"/>
      <c r="AZ3839" s="0"/>
      <c r="BA3839" s="0"/>
      <c r="BB3839" s="0"/>
      <c r="BC3839" s="0"/>
      <c r="BD3839" s="0"/>
      <c r="BE3839" s="0"/>
      <c r="BF3839" s="0"/>
      <c r="BG3839" s="0"/>
      <c r="BH3839" s="0"/>
      <c r="BI3839" s="0"/>
      <c r="BJ3839" s="0"/>
      <c r="BK3839" s="0"/>
      <c r="BL3839" s="0"/>
      <c r="BM3839" s="0"/>
      <c r="BN3839" s="0"/>
      <c r="BO3839" s="0"/>
      <c r="BP3839" s="0"/>
      <c r="BQ3839" s="0"/>
      <c r="BR3839" s="0"/>
      <c r="BS3839" s="0"/>
      <c r="BT3839" s="0"/>
      <c r="BU3839" s="0"/>
      <c r="BV3839" s="0"/>
      <c r="BW3839" s="0"/>
      <c r="BX3839" s="0"/>
      <c r="BY3839" s="0"/>
      <c r="BZ3839" s="0"/>
      <c r="CA3839" s="0"/>
      <c r="CB3839" s="0"/>
      <c r="CC3839" s="0"/>
      <c r="CD3839" s="0"/>
      <c r="CE3839" s="0"/>
      <c r="CF3839" s="0"/>
      <c r="CG3839" s="0"/>
      <c r="CH3839" s="0"/>
      <c r="CI3839" s="0"/>
      <c r="CJ3839" s="0"/>
      <c r="CK3839" s="0"/>
      <c r="CL3839" s="0"/>
      <c r="CM3839" s="0"/>
      <c r="CN3839" s="0"/>
      <c r="CO3839" s="0"/>
      <c r="CP3839" s="0"/>
      <c r="CQ3839" s="0"/>
      <c r="CR3839" s="0"/>
      <c r="CS3839" s="0"/>
      <c r="CT3839" s="0"/>
      <c r="CU3839" s="0"/>
      <c r="CV3839" s="0"/>
      <c r="CW3839" s="0"/>
      <c r="CX3839" s="0"/>
      <c r="CY3839" s="0"/>
      <c r="CZ3839" s="0"/>
      <c r="DA3839" s="0"/>
      <c r="DB3839" s="0"/>
      <c r="DC3839" s="0"/>
      <c r="DD3839" s="0"/>
      <c r="DE3839" s="0"/>
      <c r="DF3839" s="0"/>
      <c r="DG3839" s="0"/>
      <c r="DH3839" s="0"/>
      <c r="DI3839" s="0"/>
      <c r="DJ3839" s="0"/>
      <c r="DK3839" s="0"/>
      <c r="DL3839" s="0"/>
      <c r="DM3839" s="0"/>
      <c r="DN3839" s="0"/>
      <c r="DO3839" s="0"/>
      <c r="DP3839" s="0"/>
      <c r="DQ3839" s="0"/>
      <c r="DR3839" s="0"/>
      <c r="DS3839" s="0"/>
      <c r="DT3839" s="0"/>
      <c r="DU3839" s="0"/>
      <c r="DV3839" s="0"/>
      <c r="DW3839" s="0"/>
      <c r="DX3839" s="0"/>
      <c r="DY3839" s="0"/>
      <c r="DZ3839" s="0"/>
      <c r="EA3839" s="0"/>
      <c r="EB3839" s="0"/>
      <c r="EC3839" s="0"/>
      <c r="ED3839" s="0"/>
      <c r="EE3839" s="0"/>
      <c r="EF3839" s="0"/>
      <c r="EG3839" s="0"/>
      <c r="EH3839" s="0"/>
      <c r="EI3839" s="0"/>
      <c r="EJ3839" s="0"/>
      <c r="EK3839" s="0"/>
      <c r="EL3839" s="0"/>
      <c r="EM3839" s="0"/>
      <c r="EN3839" s="0"/>
      <c r="EO3839" s="0"/>
      <c r="EP3839" s="0"/>
      <c r="EQ3839" s="0"/>
      <c r="ER3839" s="0"/>
      <c r="ES3839" s="0"/>
      <c r="ET3839" s="0"/>
      <c r="EU3839" s="0"/>
      <c r="EV3839" s="0"/>
      <c r="EW3839" s="0"/>
      <c r="EX3839" s="0"/>
      <c r="EY3839" s="0"/>
      <c r="EZ3839" s="0"/>
      <c r="FA3839" s="0"/>
      <c r="FB3839" s="0"/>
      <c r="FC3839" s="0"/>
      <c r="FD3839" s="0"/>
      <c r="FE3839" s="0"/>
      <c r="FF3839" s="0"/>
      <c r="FG3839" s="0"/>
      <c r="FH3839" s="0"/>
      <c r="FI3839" s="0"/>
      <c r="FJ3839" s="0"/>
      <c r="FK3839" s="0"/>
      <c r="FL3839" s="0"/>
      <c r="FM3839" s="0"/>
      <c r="FN3839" s="0"/>
      <c r="FO3839" s="0"/>
      <c r="FP3839" s="0"/>
      <c r="FQ3839" s="0"/>
      <c r="FR3839" s="0"/>
      <c r="FS3839" s="0"/>
      <c r="FT3839" s="0"/>
      <c r="FU3839" s="0"/>
      <c r="FV3839" s="0"/>
      <c r="FW3839" s="0"/>
      <c r="FX3839" s="0"/>
      <c r="FY3839" s="0"/>
      <c r="FZ3839" s="0"/>
      <c r="GA3839" s="0"/>
      <c r="GB3839" s="0"/>
      <c r="GC3839" s="0"/>
      <c r="GD3839" s="0"/>
      <c r="GE3839" s="0"/>
      <c r="GF3839" s="0"/>
      <c r="GG3839" s="0"/>
      <c r="GH3839" s="0"/>
      <c r="GI3839" s="0"/>
      <c r="GJ3839" s="0"/>
      <c r="GK3839" s="0"/>
      <c r="GL3839" s="0"/>
      <c r="GM3839" s="0"/>
      <c r="GN3839" s="0"/>
      <c r="GO3839" s="0"/>
      <c r="GP3839" s="0"/>
      <c r="GQ3839" s="0"/>
      <c r="GR3839" s="0"/>
      <c r="GS3839" s="0"/>
      <c r="GT3839" s="0"/>
      <c r="GU3839" s="0"/>
      <c r="GV3839" s="0"/>
      <c r="GW3839" s="0"/>
      <c r="GX3839" s="0"/>
      <c r="GY3839" s="0"/>
      <c r="GZ3839" s="0"/>
      <c r="HA3839" s="0"/>
      <c r="HB3839" s="0"/>
      <c r="HC3839" s="0"/>
      <c r="HD3839" s="0"/>
      <c r="HE3839" s="0"/>
      <c r="HF3839" s="0"/>
      <c r="HG3839" s="0"/>
      <c r="HH3839" s="0"/>
      <c r="HI3839" s="0"/>
      <c r="HJ3839" s="0"/>
      <c r="HK3839" s="0"/>
      <c r="HL3839" s="0"/>
      <c r="HM3839" s="0"/>
      <c r="HN3839" s="0"/>
      <c r="HO3839" s="0"/>
      <c r="HP3839" s="0"/>
      <c r="HQ3839" s="0"/>
      <c r="HR3839" s="0"/>
      <c r="HS3839" s="0"/>
      <c r="HT3839" s="0"/>
      <c r="HU3839" s="0"/>
      <c r="HV3839" s="0"/>
      <c r="HW3839" s="0"/>
      <c r="HX3839" s="0"/>
      <c r="HY3839" s="0"/>
      <c r="HZ3839" s="0"/>
      <c r="IA3839" s="0"/>
      <c r="IB3839" s="0"/>
      <c r="IC3839" s="0"/>
      <c r="ID3839" s="0"/>
      <c r="IE3839" s="0"/>
      <c r="IF3839" s="0"/>
      <c r="IG3839" s="0"/>
      <c r="IH3839" s="0"/>
      <c r="II3839" s="0"/>
      <c r="IJ3839" s="0"/>
      <c r="IK3839" s="0"/>
      <c r="IL3839" s="0"/>
      <c r="IM3839" s="0"/>
      <c r="IN3839" s="0"/>
      <c r="IO3839" s="0"/>
      <c r="IP3839" s="0"/>
      <c r="IQ3839" s="0"/>
      <c r="IR3839" s="0"/>
      <c r="IS3839" s="0"/>
      <c r="IT3839" s="0"/>
      <c r="IU3839" s="0"/>
      <c r="IV3839" s="0"/>
      <c r="IW3839" s="0"/>
      <c r="IX3839" s="0"/>
      <c r="IY3839" s="0"/>
      <c r="IZ3839" s="0"/>
      <c r="AMH3839" s="13"/>
    </row>
    <row r="3840" customFormat="false" ht="14.95" hidden="false" customHeight="false" outlineLevel="0" collapsed="false">
      <c r="A3840" s="27" t="n">
        <v>40808068</v>
      </c>
      <c r="B3840" s="28" t="s">
        <v>3869</v>
      </c>
      <c r="C3840" s="29"/>
      <c r="D3840" s="29"/>
      <c r="E3840" s="27" t="s">
        <v>37</v>
      </c>
      <c r="F3840" s="19" t="n">
        <f aca="false">IF(C3840="",VLOOKUP(E3840,'PORTE E UCO'!$A$5:$D$46,4,0),VLOOKUP(E3840,'PORTE E UCO'!$A$5:$D$46,4,0)*C3840)</f>
        <v>192.437794</v>
      </c>
      <c r="G3840" s="30" t="n">
        <v>6.94</v>
      </c>
      <c r="H3840" s="21" t="n">
        <f aca="false">G3840*$R$2</f>
        <v>136.53500608</v>
      </c>
      <c r="I3840" s="27" t="n">
        <v>0</v>
      </c>
      <c r="J3840" s="22" t="str">
        <f aca="false">IF(I3840&gt;=1,F3840*$J$2,"")</f>
        <v/>
      </c>
      <c r="K3840" s="22" t="str">
        <f aca="false">IF(I3840&gt;=2,F3840*$K$2,"")</f>
        <v/>
      </c>
      <c r="L3840" s="22" t="str">
        <f aca="false">IF(I3840&gt;=3,F3840*$L$2,"")</f>
        <v/>
      </c>
      <c r="M3840" s="22" t="str">
        <f aca="false">IF(I3840&gt;=4,F3840*$M$2,"")</f>
        <v/>
      </c>
      <c r="N3840" s="27" t="n">
        <v>0</v>
      </c>
      <c r="O3840" s="27" t="n">
        <v>6</v>
      </c>
      <c r="P3840" s="31" t="n">
        <v>1.2</v>
      </c>
      <c r="Q3840" s="64" t="n">
        <f aca="false">P3840*($Q$2)</f>
        <v>32.424</v>
      </c>
      <c r="R3840" s="38"/>
      <c r="S3840" s="25" t="n">
        <f aca="false">SUM(F3840,H3840,J3840,K3840,L3840,M3840)</f>
        <v>328.97280008</v>
      </c>
      <c r="T3840" s="25" t="n">
        <f aca="false">SUM(F3840,H3840,J3840,K3840,L3840,M3840,Q3840)</f>
        <v>361.39680008</v>
      </c>
      <c r="U3840" s="0"/>
      <c r="V3840" s="0"/>
      <c r="W3840" s="0"/>
      <c r="X3840" s="0"/>
      <c r="Y3840" s="0"/>
      <c r="Z3840" s="0"/>
      <c r="AA3840" s="0"/>
      <c r="AB3840" s="0"/>
      <c r="AC3840" s="0"/>
      <c r="AD3840" s="0"/>
      <c r="AE3840" s="0"/>
      <c r="AF3840" s="0"/>
      <c r="AG3840" s="0"/>
      <c r="AH3840" s="0"/>
      <c r="AI3840" s="0"/>
      <c r="AJ3840" s="0"/>
      <c r="AK3840" s="0"/>
      <c r="AL3840" s="0"/>
      <c r="AM3840" s="0"/>
      <c r="AN3840" s="0"/>
      <c r="AO3840" s="0"/>
      <c r="AP3840" s="0"/>
      <c r="AQ3840" s="0"/>
      <c r="AR3840" s="0"/>
      <c r="AS3840" s="0"/>
      <c r="AT3840" s="0"/>
      <c r="AU3840" s="0"/>
      <c r="AV3840" s="0"/>
      <c r="AW3840" s="0"/>
      <c r="AX3840" s="0"/>
      <c r="AY3840" s="0"/>
      <c r="AZ3840" s="0"/>
      <c r="BA3840" s="0"/>
      <c r="BB3840" s="0"/>
      <c r="BC3840" s="0"/>
      <c r="BD3840" s="0"/>
      <c r="BE3840" s="0"/>
      <c r="BF3840" s="0"/>
      <c r="BG3840" s="0"/>
      <c r="BH3840" s="0"/>
      <c r="BI3840" s="0"/>
      <c r="BJ3840" s="0"/>
      <c r="BK3840" s="0"/>
      <c r="BL3840" s="0"/>
      <c r="BM3840" s="0"/>
      <c r="BN3840" s="0"/>
      <c r="BO3840" s="0"/>
      <c r="BP3840" s="0"/>
      <c r="BQ3840" s="0"/>
      <c r="BR3840" s="0"/>
      <c r="BS3840" s="0"/>
      <c r="BT3840" s="0"/>
      <c r="BU3840" s="0"/>
      <c r="BV3840" s="0"/>
      <c r="BW3840" s="0"/>
      <c r="BX3840" s="0"/>
      <c r="BY3840" s="0"/>
      <c r="BZ3840" s="0"/>
      <c r="CA3840" s="0"/>
      <c r="CB3840" s="0"/>
      <c r="CC3840" s="0"/>
      <c r="CD3840" s="0"/>
      <c r="CE3840" s="0"/>
      <c r="CF3840" s="0"/>
      <c r="CG3840" s="0"/>
      <c r="CH3840" s="0"/>
      <c r="CI3840" s="0"/>
      <c r="CJ3840" s="0"/>
      <c r="CK3840" s="0"/>
      <c r="CL3840" s="0"/>
      <c r="CM3840" s="0"/>
      <c r="CN3840" s="0"/>
      <c r="CO3840" s="0"/>
      <c r="CP3840" s="0"/>
      <c r="CQ3840" s="0"/>
      <c r="CR3840" s="0"/>
      <c r="CS3840" s="0"/>
      <c r="CT3840" s="0"/>
      <c r="CU3840" s="0"/>
      <c r="CV3840" s="0"/>
      <c r="CW3840" s="0"/>
      <c r="CX3840" s="0"/>
      <c r="CY3840" s="0"/>
      <c r="CZ3840" s="0"/>
      <c r="DA3840" s="0"/>
      <c r="DB3840" s="0"/>
      <c r="DC3840" s="0"/>
      <c r="DD3840" s="0"/>
      <c r="DE3840" s="0"/>
      <c r="DF3840" s="0"/>
      <c r="DG3840" s="0"/>
      <c r="DH3840" s="0"/>
      <c r="DI3840" s="0"/>
      <c r="DJ3840" s="0"/>
      <c r="DK3840" s="0"/>
      <c r="DL3840" s="0"/>
      <c r="DM3840" s="0"/>
      <c r="DN3840" s="0"/>
      <c r="DO3840" s="0"/>
      <c r="DP3840" s="0"/>
      <c r="DQ3840" s="0"/>
      <c r="DR3840" s="0"/>
      <c r="DS3840" s="0"/>
      <c r="DT3840" s="0"/>
      <c r="DU3840" s="0"/>
      <c r="DV3840" s="0"/>
      <c r="DW3840" s="0"/>
      <c r="DX3840" s="0"/>
      <c r="DY3840" s="0"/>
      <c r="DZ3840" s="0"/>
      <c r="EA3840" s="0"/>
      <c r="EB3840" s="0"/>
      <c r="EC3840" s="0"/>
      <c r="ED3840" s="0"/>
      <c r="EE3840" s="0"/>
      <c r="EF3840" s="0"/>
      <c r="EG3840" s="0"/>
      <c r="EH3840" s="0"/>
      <c r="EI3840" s="0"/>
      <c r="EJ3840" s="0"/>
      <c r="EK3840" s="0"/>
      <c r="EL3840" s="0"/>
      <c r="EM3840" s="0"/>
      <c r="EN3840" s="0"/>
      <c r="EO3840" s="0"/>
      <c r="EP3840" s="0"/>
      <c r="EQ3840" s="0"/>
      <c r="ER3840" s="0"/>
      <c r="ES3840" s="0"/>
      <c r="ET3840" s="0"/>
      <c r="EU3840" s="0"/>
      <c r="EV3840" s="0"/>
      <c r="EW3840" s="0"/>
      <c r="EX3840" s="0"/>
      <c r="EY3840" s="0"/>
      <c r="EZ3840" s="0"/>
      <c r="FA3840" s="0"/>
      <c r="FB3840" s="0"/>
      <c r="FC3840" s="0"/>
      <c r="FD3840" s="0"/>
      <c r="FE3840" s="0"/>
      <c r="FF3840" s="0"/>
      <c r="FG3840" s="0"/>
      <c r="FH3840" s="0"/>
      <c r="FI3840" s="0"/>
      <c r="FJ3840" s="0"/>
      <c r="FK3840" s="0"/>
      <c r="FL3840" s="0"/>
      <c r="FM3840" s="0"/>
      <c r="FN3840" s="0"/>
      <c r="FO3840" s="0"/>
      <c r="FP3840" s="0"/>
      <c r="FQ3840" s="0"/>
      <c r="FR3840" s="0"/>
      <c r="FS3840" s="0"/>
      <c r="FT3840" s="0"/>
      <c r="FU3840" s="0"/>
      <c r="FV3840" s="0"/>
      <c r="FW3840" s="0"/>
      <c r="FX3840" s="0"/>
      <c r="FY3840" s="0"/>
      <c r="FZ3840" s="0"/>
      <c r="GA3840" s="0"/>
      <c r="GB3840" s="0"/>
      <c r="GC3840" s="0"/>
      <c r="GD3840" s="0"/>
      <c r="GE3840" s="0"/>
      <c r="GF3840" s="0"/>
      <c r="GG3840" s="0"/>
      <c r="GH3840" s="0"/>
      <c r="GI3840" s="0"/>
      <c r="GJ3840" s="0"/>
      <c r="GK3840" s="0"/>
      <c r="GL3840" s="0"/>
      <c r="GM3840" s="0"/>
      <c r="GN3840" s="0"/>
      <c r="GO3840" s="0"/>
      <c r="GP3840" s="0"/>
      <c r="GQ3840" s="0"/>
      <c r="GR3840" s="0"/>
      <c r="GS3840" s="0"/>
      <c r="GT3840" s="0"/>
      <c r="GU3840" s="0"/>
      <c r="GV3840" s="0"/>
      <c r="GW3840" s="0"/>
      <c r="GX3840" s="0"/>
      <c r="GY3840" s="0"/>
      <c r="GZ3840" s="0"/>
      <c r="HA3840" s="0"/>
      <c r="HB3840" s="0"/>
      <c r="HC3840" s="0"/>
      <c r="HD3840" s="0"/>
      <c r="HE3840" s="0"/>
      <c r="HF3840" s="0"/>
      <c r="HG3840" s="0"/>
      <c r="HH3840" s="0"/>
      <c r="HI3840" s="0"/>
      <c r="HJ3840" s="0"/>
      <c r="HK3840" s="0"/>
      <c r="HL3840" s="0"/>
      <c r="HM3840" s="0"/>
      <c r="HN3840" s="0"/>
      <c r="HO3840" s="0"/>
      <c r="HP3840" s="0"/>
      <c r="HQ3840" s="0"/>
      <c r="HR3840" s="0"/>
      <c r="HS3840" s="0"/>
      <c r="HT3840" s="0"/>
      <c r="HU3840" s="0"/>
      <c r="HV3840" s="0"/>
      <c r="HW3840" s="0"/>
      <c r="HX3840" s="0"/>
      <c r="HY3840" s="0"/>
      <c r="HZ3840" s="0"/>
      <c r="IA3840" s="0"/>
      <c r="IB3840" s="0"/>
      <c r="IC3840" s="0"/>
      <c r="ID3840" s="0"/>
      <c r="IE3840" s="0"/>
      <c r="IF3840" s="0"/>
      <c r="IG3840" s="0"/>
      <c r="IH3840" s="0"/>
      <c r="II3840" s="0"/>
      <c r="IJ3840" s="0"/>
      <c r="IK3840" s="0"/>
      <c r="IL3840" s="0"/>
      <c r="IM3840" s="0"/>
      <c r="IN3840" s="0"/>
      <c r="IO3840" s="0"/>
      <c r="IP3840" s="0"/>
      <c r="IQ3840" s="0"/>
      <c r="IR3840" s="0"/>
      <c r="IS3840" s="0"/>
      <c r="IT3840" s="0"/>
      <c r="IU3840" s="0"/>
      <c r="IV3840" s="0"/>
      <c r="IW3840" s="0"/>
      <c r="IX3840" s="0"/>
      <c r="IY3840" s="0"/>
      <c r="IZ3840" s="0"/>
      <c r="AMH3840" s="13"/>
    </row>
    <row r="3841" customFormat="false" ht="13.8" hidden="false" customHeight="false" outlineLevel="0" collapsed="false">
      <c r="A3841" s="16" t="n">
        <v>40808165</v>
      </c>
      <c r="B3841" s="17" t="s">
        <v>3870</v>
      </c>
      <c r="C3841" s="18"/>
      <c r="D3841" s="18"/>
      <c r="E3841" s="16" t="s">
        <v>39</v>
      </c>
      <c r="F3841" s="19" t="n">
        <f aca="false">IF(C3841="",VLOOKUP(E3841,'PORTE E UCO'!$A$5:$D$46,4,0),VLOOKUP(E3841,'PORTE E UCO'!$A$5:$D$46,4,0)*C3841)</f>
        <v>52.984668</v>
      </c>
      <c r="G3841" s="20" t="n">
        <v>2.58</v>
      </c>
      <c r="H3841" s="21" t="n">
        <f aca="false">G3841*$R$2</f>
        <v>50.75797056</v>
      </c>
      <c r="I3841" s="16" t="n">
        <v>0</v>
      </c>
      <c r="J3841" s="22" t="str">
        <f aca="false">IF(I3841&gt;=1,F3841*$J$2,"")</f>
        <v/>
      </c>
      <c r="K3841" s="22" t="str">
        <f aca="false">IF(I3841&gt;=2,F3841*$K$2,"")</f>
        <v/>
      </c>
      <c r="L3841" s="22" t="str">
        <f aca="false">IF(I3841&gt;=3,F3841*$L$2,"")</f>
        <v/>
      </c>
      <c r="M3841" s="22" t="str">
        <f aca="false">IF(I3841&gt;=4,F3841*$M$2,"")</f>
        <v/>
      </c>
      <c r="N3841" s="16" t="n">
        <v>0</v>
      </c>
      <c r="O3841" s="16" t="n">
        <v>5</v>
      </c>
      <c r="P3841" s="23" t="n">
        <v>0.36</v>
      </c>
      <c r="Q3841" s="64" t="n">
        <f aca="false">P3841*($Q$2)</f>
        <v>9.7272</v>
      </c>
      <c r="R3841" s="38"/>
      <c r="S3841" s="25" t="n">
        <f aca="false">SUM(F3841,H3841,J3841,K3841,L3841,M3841)</f>
        <v>103.74263856</v>
      </c>
      <c r="T3841" s="25" t="n">
        <f aca="false">SUM(F3841,H3841,J3841,K3841,L3841,M3841,Q3841)</f>
        <v>113.46983856</v>
      </c>
      <c r="U3841" s="0"/>
      <c r="V3841" s="0"/>
      <c r="W3841" s="0"/>
      <c r="X3841" s="0"/>
      <c r="Y3841" s="0"/>
      <c r="Z3841" s="0"/>
      <c r="AA3841" s="0"/>
      <c r="AB3841" s="0"/>
      <c r="AC3841" s="0"/>
      <c r="AD3841" s="0"/>
      <c r="AE3841" s="0"/>
      <c r="AF3841" s="0"/>
      <c r="AG3841" s="0"/>
      <c r="AH3841" s="0"/>
      <c r="AI3841" s="0"/>
      <c r="AJ3841" s="0"/>
      <c r="AK3841" s="0"/>
      <c r="AL3841" s="0"/>
      <c r="AM3841" s="0"/>
      <c r="AN3841" s="0"/>
      <c r="AO3841" s="0"/>
      <c r="AP3841" s="0"/>
      <c r="AQ3841" s="0"/>
      <c r="AR3841" s="0"/>
      <c r="AS3841" s="0"/>
      <c r="AT3841" s="0"/>
      <c r="AU3841" s="0"/>
      <c r="AV3841" s="0"/>
      <c r="AW3841" s="0"/>
      <c r="AX3841" s="0"/>
      <c r="AY3841" s="0"/>
      <c r="AZ3841" s="0"/>
      <c r="BA3841" s="0"/>
      <c r="BB3841" s="0"/>
      <c r="BC3841" s="0"/>
      <c r="BD3841" s="0"/>
      <c r="BE3841" s="0"/>
      <c r="BF3841" s="0"/>
      <c r="BG3841" s="0"/>
      <c r="BH3841" s="0"/>
      <c r="BI3841" s="0"/>
      <c r="BJ3841" s="0"/>
      <c r="BK3841" s="0"/>
      <c r="BL3841" s="0"/>
      <c r="BM3841" s="0"/>
      <c r="BN3841" s="0"/>
      <c r="BO3841" s="0"/>
      <c r="BP3841" s="0"/>
      <c r="BQ3841" s="0"/>
      <c r="BR3841" s="0"/>
      <c r="BS3841" s="0"/>
      <c r="BT3841" s="0"/>
      <c r="BU3841" s="0"/>
      <c r="BV3841" s="0"/>
      <c r="BW3841" s="0"/>
      <c r="BX3841" s="0"/>
      <c r="BY3841" s="0"/>
      <c r="BZ3841" s="0"/>
      <c r="CA3841" s="0"/>
      <c r="CB3841" s="0"/>
      <c r="CC3841" s="0"/>
      <c r="CD3841" s="0"/>
      <c r="CE3841" s="0"/>
      <c r="CF3841" s="0"/>
      <c r="CG3841" s="0"/>
      <c r="CH3841" s="0"/>
      <c r="CI3841" s="0"/>
      <c r="CJ3841" s="0"/>
      <c r="CK3841" s="0"/>
      <c r="CL3841" s="0"/>
      <c r="CM3841" s="0"/>
      <c r="CN3841" s="0"/>
      <c r="CO3841" s="0"/>
      <c r="CP3841" s="0"/>
      <c r="CQ3841" s="0"/>
      <c r="CR3841" s="0"/>
      <c r="CS3841" s="0"/>
      <c r="CT3841" s="0"/>
      <c r="CU3841" s="0"/>
      <c r="CV3841" s="0"/>
      <c r="CW3841" s="0"/>
      <c r="CX3841" s="0"/>
      <c r="CY3841" s="0"/>
      <c r="CZ3841" s="0"/>
      <c r="DA3841" s="0"/>
      <c r="DB3841" s="0"/>
      <c r="DC3841" s="0"/>
      <c r="DD3841" s="0"/>
      <c r="DE3841" s="0"/>
      <c r="DF3841" s="0"/>
      <c r="DG3841" s="0"/>
      <c r="DH3841" s="0"/>
      <c r="DI3841" s="0"/>
      <c r="DJ3841" s="0"/>
      <c r="DK3841" s="0"/>
      <c r="DL3841" s="0"/>
      <c r="DM3841" s="0"/>
      <c r="DN3841" s="0"/>
      <c r="DO3841" s="0"/>
      <c r="DP3841" s="0"/>
      <c r="DQ3841" s="0"/>
      <c r="DR3841" s="0"/>
      <c r="DS3841" s="0"/>
      <c r="DT3841" s="0"/>
      <c r="DU3841" s="0"/>
      <c r="DV3841" s="0"/>
      <c r="DW3841" s="0"/>
      <c r="DX3841" s="0"/>
      <c r="DY3841" s="0"/>
      <c r="DZ3841" s="0"/>
      <c r="EA3841" s="0"/>
      <c r="EB3841" s="0"/>
      <c r="EC3841" s="0"/>
      <c r="ED3841" s="0"/>
      <c r="EE3841" s="0"/>
      <c r="EF3841" s="0"/>
      <c r="EG3841" s="0"/>
      <c r="EH3841" s="0"/>
      <c r="EI3841" s="0"/>
      <c r="EJ3841" s="0"/>
      <c r="EK3841" s="0"/>
      <c r="EL3841" s="0"/>
      <c r="EM3841" s="0"/>
      <c r="EN3841" s="0"/>
      <c r="EO3841" s="0"/>
      <c r="EP3841" s="0"/>
      <c r="EQ3841" s="0"/>
      <c r="ER3841" s="0"/>
      <c r="ES3841" s="0"/>
      <c r="ET3841" s="0"/>
      <c r="EU3841" s="0"/>
      <c r="EV3841" s="0"/>
      <c r="EW3841" s="0"/>
      <c r="EX3841" s="0"/>
      <c r="EY3841" s="0"/>
      <c r="EZ3841" s="0"/>
      <c r="FA3841" s="0"/>
      <c r="FB3841" s="0"/>
      <c r="FC3841" s="0"/>
      <c r="FD3841" s="0"/>
      <c r="FE3841" s="0"/>
      <c r="FF3841" s="0"/>
      <c r="FG3841" s="0"/>
      <c r="FH3841" s="0"/>
      <c r="FI3841" s="0"/>
      <c r="FJ3841" s="0"/>
      <c r="FK3841" s="0"/>
      <c r="FL3841" s="0"/>
      <c r="FM3841" s="0"/>
      <c r="FN3841" s="0"/>
      <c r="FO3841" s="0"/>
      <c r="FP3841" s="0"/>
      <c r="FQ3841" s="0"/>
      <c r="FR3841" s="0"/>
      <c r="FS3841" s="0"/>
      <c r="FT3841" s="0"/>
      <c r="FU3841" s="0"/>
      <c r="FV3841" s="0"/>
      <c r="FW3841" s="0"/>
      <c r="FX3841" s="0"/>
      <c r="FY3841" s="0"/>
      <c r="FZ3841" s="0"/>
      <c r="GA3841" s="0"/>
      <c r="GB3841" s="0"/>
      <c r="GC3841" s="0"/>
      <c r="GD3841" s="0"/>
      <c r="GE3841" s="0"/>
      <c r="GF3841" s="0"/>
      <c r="GG3841" s="0"/>
      <c r="GH3841" s="0"/>
      <c r="GI3841" s="0"/>
      <c r="GJ3841" s="0"/>
      <c r="GK3841" s="0"/>
      <c r="GL3841" s="0"/>
      <c r="GM3841" s="0"/>
      <c r="GN3841" s="0"/>
      <c r="GO3841" s="0"/>
      <c r="GP3841" s="0"/>
      <c r="GQ3841" s="0"/>
      <c r="GR3841" s="0"/>
      <c r="GS3841" s="0"/>
      <c r="GT3841" s="0"/>
      <c r="GU3841" s="0"/>
      <c r="GV3841" s="0"/>
      <c r="GW3841" s="0"/>
      <c r="GX3841" s="0"/>
      <c r="GY3841" s="0"/>
      <c r="GZ3841" s="0"/>
      <c r="HA3841" s="0"/>
      <c r="HB3841" s="0"/>
      <c r="HC3841" s="0"/>
      <c r="HD3841" s="0"/>
      <c r="HE3841" s="0"/>
      <c r="HF3841" s="0"/>
      <c r="HG3841" s="0"/>
      <c r="HH3841" s="0"/>
      <c r="HI3841" s="0"/>
      <c r="HJ3841" s="0"/>
      <c r="HK3841" s="0"/>
      <c r="HL3841" s="0"/>
      <c r="HM3841" s="0"/>
      <c r="HN3841" s="0"/>
      <c r="HO3841" s="0"/>
      <c r="HP3841" s="0"/>
      <c r="HQ3841" s="0"/>
      <c r="HR3841" s="0"/>
      <c r="HS3841" s="0"/>
      <c r="HT3841" s="0"/>
      <c r="HU3841" s="0"/>
      <c r="HV3841" s="0"/>
      <c r="HW3841" s="0"/>
      <c r="HX3841" s="0"/>
      <c r="HY3841" s="0"/>
      <c r="HZ3841" s="0"/>
      <c r="IA3841" s="0"/>
      <c r="IB3841" s="0"/>
      <c r="IC3841" s="0"/>
      <c r="ID3841" s="0"/>
      <c r="IE3841" s="0"/>
      <c r="IF3841" s="0"/>
      <c r="IG3841" s="0"/>
      <c r="IH3841" s="0"/>
      <c r="II3841" s="0"/>
      <c r="IJ3841" s="0"/>
      <c r="IK3841" s="0"/>
      <c r="IL3841" s="0"/>
      <c r="IM3841" s="0"/>
      <c r="IN3841" s="0"/>
      <c r="IO3841" s="0"/>
      <c r="IP3841" s="0"/>
      <c r="IQ3841" s="0"/>
      <c r="IR3841" s="0"/>
      <c r="IS3841" s="0"/>
      <c r="IT3841" s="0"/>
      <c r="IU3841" s="0"/>
      <c r="IV3841" s="0"/>
      <c r="IW3841" s="0"/>
      <c r="IX3841" s="0"/>
      <c r="IY3841" s="0"/>
      <c r="IZ3841" s="0"/>
      <c r="AMH3841" s="13"/>
    </row>
    <row r="3842" customFormat="false" ht="14.95" hidden="false" customHeight="false" outlineLevel="0" collapsed="false">
      <c r="A3842" s="27" t="n">
        <v>40808084</v>
      </c>
      <c r="B3842" s="28" t="s">
        <v>3871</v>
      </c>
      <c r="C3842" s="29"/>
      <c r="D3842" s="29"/>
      <c r="E3842" s="27" t="s">
        <v>37</v>
      </c>
      <c r="F3842" s="19" t="n">
        <f aca="false">IF(C3842="",VLOOKUP(E3842,'PORTE E UCO'!$A$5:$D$46,4,0),VLOOKUP(E3842,'PORTE E UCO'!$A$5:$D$46,4,0)*C3842)</f>
        <v>192.437794</v>
      </c>
      <c r="G3842" s="30" t="n">
        <v>6.94</v>
      </c>
      <c r="H3842" s="21" t="n">
        <f aca="false">G3842*$R$2</f>
        <v>136.53500608</v>
      </c>
      <c r="I3842" s="27" t="n">
        <v>0</v>
      </c>
      <c r="J3842" s="22" t="str">
        <f aca="false">IF(I3842&gt;=1,F3842*$J$2,"")</f>
        <v/>
      </c>
      <c r="K3842" s="22" t="str">
        <f aca="false">IF(I3842&gt;=2,F3842*$K$2,"")</f>
        <v/>
      </c>
      <c r="L3842" s="22" t="str">
        <f aca="false">IF(I3842&gt;=3,F3842*$L$2,"")</f>
        <v/>
      </c>
      <c r="M3842" s="22" t="str">
        <f aca="false">IF(I3842&gt;=4,F3842*$M$2,"")</f>
        <v/>
      </c>
      <c r="N3842" s="27" t="n">
        <v>0</v>
      </c>
      <c r="O3842" s="27" t="n">
        <v>2</v>
      </c>
      <c r="P3842" s="31" t="n">
        <v>0.6</v>
      </c>
      <c r="Q3842" s="64" t="n">
        <f aca="false">P3842*($Q$2)</f>
        <v>16.212</v>
      </c>
      <c r="R3842" s="38"/>
      <c r="S3842" s="25" t="n">
        <f aca="false">SUM(F3842,H3842,J3842,K3842,L3842,M3842)</f>
        <v>328.97280008</v>
      </c>
      <c r="T3842" s="25" t="n">
        <f aca="false">SUM(F3842,H3842,J3842,K3842,L3842,M3842,Q3842)</f>
        <v>345.18480008</v>
      </c>
      <c r="U3842" s="0"/>
      <c r="V3842" s="0"/>
      <c r="W3842" s="0"/>
      <c r="X3842" s="0"/>
      <c r="Y3842" s="0"/>
      <c r="Z3842" s="0"/>
      <c r="AA3842" s="0"/>
      <c r="AB3842" s="0"/>
      <c r="AC3842" s="0"/>
      <c r="AD3842" s="0"/>
      <c r="AE3842" s="0"/>
      <c r="AF3842" s="0"/>
      <c r="AG3842" s="0"/>
      <c r="AH3842" s="0"/>
      <c r="AI3842" s="0"/>
      <c r="AJ3842" s="0"/>
      <c r="AK3842" s="0"/>
      <c r="AL3842" s="0"/>
      <c r="AM3842" s="0"/>
      <c r="AN3842" s="0"/>
      <c r="AO3842" s="0"/>
      <c r="AP3842" s="0"/>
      <c r="AQ3842" s="0"/>
      <c r="AR3842" s="0"/>
      <c r="AS3842" s="0"/>
      <c r="AT3842" s="0"/>
      <c r="AU3842" s="0"/>
      <c r="AV3842" s="0"/>
      <c r="AW3842" s="0"/>
      <c r="AX3842" s="0"/>
      <c r="AY3842" s="0"/>
      <c r="AZ3842" s="0"/>
      <c r="BA3842" s="0"/>
      <c r="BB3842" s="0"/>
      <c r="BC3842" s="0"/>
      <c r="BD3842" s="0"/>
      <c r="BE3842" s="0"/>
      <c r="BF3842" s="0"/>
      <c r="BG3842" s="0"/>
      <c r="BH3842" s="0"/>
      <c r="BI3842" s="0"/>
      <c r="BJ3842" s="0"/>
      <c r="BK3842" s="0"/>
      <c r="BL3842" s="0"/>
      <c r="BM3842" s="0"/>
      <c r="BN3842" s="0"/>
      <c r="BO3842" s="0"/>
      <c r="BP3842" s="0"/>
      <c r="BQ3842" s="0"/>
      <c r="BR3842" s="0"/>
      <c r="BS3842" s="0"/>
      <c r="BT3842" s="0"/>
      <c r="BU3842" s="0"/>
      <c r="BV3842" s="0"/>
      <c r="BW3842" s="0"/>
      <c r="BX3842" s="0"/>
      <c r="BY3842" s="0"/>
      <c r="BZ3842" s="0"/>
      <c r="CA3842" s="0"/>
      <c r="CB3842" s="0"/>
      <c r="CC3842" s="0"/>
      <c r="CD3842" s="0"/>
      <c r="CE3842" s="0"/>
      <c r="CF3842" s="0"/>
      <c r="CG3842" s="0"/>
      <c r="CH3842" s="0"/>
      <c r="CI3842" s="0"/>
      <c r="CJ3842" s="0"/>
      <c r="CK3842" s="0"/>
      <c r="CL3842" s="0"/>
      <c r="CM3842" s="0"/>
      <c r="CN3842" s="0"/>
      <c r="CO3842" s="0"/>
      <c r="CP3842" s="0"/>
      <c r="CQ3842" s="0"/>
      <c r="CR3842" s="0"/>
      <c r="CS3842" s="0"/>
      <c r="CT3842" s="0"/>
      <c r="CU3842" s="0"/>
      <c r="CV3842" s="0"/>
      <c r="CW3842" s="0"/>
      <c r="CX3842" s="0"/>
      <c r="CY3842" s="0"/>
      <c r="CZ3842" s="0"/>
      <c r="DA3842" s="0"/>
      <c r="DB3842" s="0"/>
      <c r="DC3842" s="0"/>
      <c r="DD3842" s="0"/>
      <c r="DE3842" s="0"/>
      <c r="DF3842" s="0"/>
      <c r="DG3842" s="0"/>
      <c r="DH3842" s="0"/>
      <c r="DI3842" s="0"/>
      <c r="DJ3842" s="0"/>
      <c r="DK3842" s="0"/>
      <c r="DL3842" s="0"/>
      <c r="DM3842" s="0"/>
      <c r="DN3842" s="0"/>
      <c r="DO3842" s="0"/>
      <c r="DP3842" s="0"/>
      <c r="DQ3842" s="0"/>
      <c r="DR3842" s="0"/>
      <c r="DS3842" s="0"/>
      <c r="DT3842" s="0"/>
      <c r="DU3842" s="0"/>
      <c r="DV3842" s="0"/>
      <c r="DW3842" s="0"/>
      <c r="DX3842" s="0"/>
      <c r="DY3842" s="0"/>
      <c r="DZ3842" s="0"/>
      <c r="EA3842" s="0"/>
      <c r="EB3842" s="0"/>
      <c r="EC3842" s="0"/>
      <c r="ED3842" s="0"/>
      <c r="EE3842" s="0"/>
      <c r="EF3842" s="0"/>
      <c r="EG3842" s="0"/>
      <c r="EH3842" s="0"/>
      <c r="EI3842" s="0"/>
      <c r="EJ3842" s="0"/>
      <c r="EK3842" s="0"/>
      <c r="EL3842" s="0"/>
      <c r="EM3842" s="0"/>
      <c r="EN3842" s="0"/>
      <c r="EO3842" s="0"/>
      <c r="EP3842" s="0"/>
      <c r="EQ3842" s="0"/>
      <c r="ER3842" s="0"/>
      <c r="ES3842" s="0"/>
      <c r="ET3842" s="0"/>
      <c r="EU3842" s="0"/>
      <c r="EV3842" s="0"/>
      <c r="EW3842" s="0"/>
      <c r="EX3842" s="0"/>
      <c r="EY3842" s="0"/>
      <c r="EZ3842" s="0"/>
      <c r="FA3842" s="0"/>
      <c r="FB3842" s="0"/>
      <c r="FC3842" s="0"/>
      <c r="FD3842" s="0"/>
      <c r="FE3842" s="0"/>
      <c r="FF3842" s="0"/>
      <c r="FG3842" s="0"/>
      <c r="FH3842" s="0"/>
      <c r="FI3842" s="0"/>
      <c r="FJ3842" s="0"/>
      <c r="FK3842" s="0"/>
      <c r="FL3842" s="0"/>
      <c r="FM3842" s="0"/>
      <c r="FN3842" s="0"/>
      <c r="FO3842" s="0"/>
      <c r="FP3842" s="0"/>
      <c r="FQ3842" s="0"/>
      <c r="FR3842" s="0"/>
      <c r="FS3842" s="0"/>
      <c r="FT3842" s="0"/>
      <c r="FU3842" s="0"/>
      <c r="FV3842" s="0"/>
      <c r="FW3842" s="0"/>
      <c r="FX3842" s="0"/>
      <c r="FY3842" s="0"/>
      <c r="FZ3842" s="0"/>
      <c r="GA3842" s="0"/>
      <c r="GB3842" s="0"/>
      <c r="GC3842" s="0"/>
      <c r="GD3842" s="0"/>
      <c r="GE3842" s="0"/>
      <c r="GF3842" s="0"/>
      <c r="GG3842" s="0"/>
      <c r="GH3842" s="0"/>
      <c r="GI3842" s="0"/>
      <c r="GJ3842" s="0"/>
      <c r="GK3842" s="0"/>
      <c r="GL3842" s="0"/>
      <c r="GM3842" s="0"/>
      <c r="GN3842" s="0"/>
      <c r="GO3842" s="0"/>
      <c r="GP3842" s="0"/>
      <c r="GQ3842" s="0"/>
      <c r="GR3842" s="0"/>
      <c r="GS3842" s="0"/>
      <c r="GT3842" s="0"/>
      <c r="GU3842" s="0"/>
      <c r="GV3842" s="0"/>
      <c r="GW3842" s="0"/>
      <c r="GX3842" s="0"/>
      <c r="GY3842" s="0"/>
      <c r="GZ3842" s="0"/>
      <c r="HA3842" s="0"/>
      <c r="HB3842" s="0"/>
      <c r="HC3842" s="0"/>
      <c r="HD3842" s="0"/>
      <c r="HE3842" s="0"/>
      <c r="HF3842" s="0"/>
      <c r="HG3842" s="0"/>
      <c r="HH3842" s="0"/>
      <c r="HI3842" s="0"/>
      <c r="HJ3842" s="0"/>
      <c r="HK3842" s="0"/>
      <c r="HL3842" s="0"/>
      <c r="HM3842" s="0"/>
      <c r="HN3842" s="0"/>
      <c r="HO3842" s="0"/>
      <c r="HP3842" s="0"/>
      <c r="HQ3842" s="0"/>
      <c r="HR3842" s="0"/>
      <c r="HS3842" s="0"/>
      <c r="HT3842" s="0"/>
      <c r="HU3842" s="0"/>
      <c r="HV3842" s="0"/>
      <c r="HW3842" s="0"/>
      <c r="HX3842" s="0"/>
      <c r="HY3842" s="0"/>
      <c r="HZ3842" s="0"/>
      <c r="IA3842" s="0"/>
      <c r="IB3842" s="0"/>
      <c r="IC3842" s="0"/>
      <c r="ID3842" s="0"/>
      <c r="IE3842" s="0"/>
      <c r="IF3842" s="0"/>
      <c r="IG3842" s="0"/>
      <c r="IH3842" s="0"/>
      <c r="II3842" s="0"/>
      <c r="IJ3842" s="0"/>
      <c r="IK3842" s="0"/>
      <c r="IL3842" s="0"/>
      <c r="IM3842" s="0"/>
      <c r="IN3842" s="0"/>
      <c r="IO3842" s="0"/>
      <c r="IP3842" s="0"/>
      <c r="IQ3842" s="0"/>
      <c r="IR3842" s="0"/>
      <c r="IS3842" s="0"/>
      <c r="IT3842" s="0"/>
      <c r="IU3842" s="0"/>
      <c r="IV3842" s="0"/>
      <c r="IW3842" s="0"/>
      <c r="IX3842" s="0"/>
      <c r="IY3842" s="0"/>
      <c r="IZ3842" s="0"/>
      <c r="AMH3842" s="13"/>
    </row>
    <row r="3843" customFormat="false" ht="13.8" hidden="false" customHeight="false" outlineLevel="0" collapsed="false">
      <c r="A3843" s="16" t="n">
        <v>40809048</v>
      </c>
      <c r="B3843" s="17" t="s">
        <v>3872</v>
      </c>
      <c r="C3843" s="18"/>
      <c r="D3843" s="18"/>
      <c r="E3843" s="16" t="s">
        <v>64</v>
      </c>
      <c r="F3843" s="19" t="n">
        <f aca="false">IF(C3843="",VLOOKUP(E3843,'PORTE E UCO'!$A$5:$D$46,4,0),VLOOKUP(E3843,'PORTE E UCO'!$A$5:$D$46,4,0)*C3843)</f>
        <v>110.217052</v>
      </c>
      <c r="G3843" s="20" t="n">
        <v>3.75</v>
      </c>
      <c r="H3843" s="21" t="n">
        <f aca="false">G3843*$R$2</f>
        <v>73.77612</v>
      </c>
      <c r="I3843" s="16" t="n">
        <v>0</v>
      </c>
      <c r="J3843" s="22" t="str">
        <f aca="false">IF(I3843&gt;=1,F3843*$J$2,"")</f>
        <v/>
      </c>
      <c r="K3843" s="22" t="str">
        <f aca="false">IF(I3843&gt;=2,F3843*$K$2,"")</f>
        <v/>
      </c>
      <c r="L3843" s="22" t="str">
        <f aca="false">IF(I3843&gt;=3,F3843*$L$2,"")</f>
        <v/>
      </c>
      <c r="M3843" s="22" t="str">
        <f aca="false">IF(I3843&gt;=4,F3843*$M$2,"")</f>
        <v/>
      </c>
      <c r="N3843" s="16" t="n">
        <v>0</v>
      </c>
      <c r="O3843" s="16" t="n">
        <v>16</v>
      </c>
      <c r="P3843" s="23" t="n">
        <v>0.2592</v>
      </c>
      <c r="Q3843" s="64" t="n">
        <f aca="false">P3843*($Q$2)</f>
        <v>7.003584</v>
      </c>
      <c r="R3843" s="38"/>
      <c r="S3843" s="25" t="n">
        <f aca="false">SUM(F3843,H3843,J3843,K3843,L3843,M3843)</f>
        <v>183.993172</v>
      </c>
      <c r="T3843" s="25" t="n">
        <f aca="false">SUM(F3843,H3843,J3843,K3843,L3843,M3843,Q3843)</f>
        <v>190.996756</v>
      </c>
      <c r="U3843" s="0"/>
      <c r="V3843" s="0"/>
      <c r="W3843" s="0"/>
      <c r="X3843" s="0"/>
      <c r="Y3843" s="0"/>
      <c r="Z3843" s="0"/>
      <c r="AA3843" s="0"/>
      <c r="AB3843" s="0"/>
      <c r="AC3843" s="0"/>
      <c r="AD3843" s="0"/>
      <c r="AE3843" s="0"/>
      <c r="AF3843" s="0"/>
      <c r="AG3843" s="0"/>
      <c r="AH3843" s="0"/>
      <c r="AI3843" s="0"/>
      <c r="AJ3843" s="0"/>
      <c r="AK3843" s="0"/>
      <c r="AL3843" s="0"/>
      <c r="AM3843" s="0"/>
      <c r="AN3843" s="0"/>
      <c r="AO3843" s="0"/>
      <c r="AP3843" s="0"/>
      <c r="AQ3843" s="0"/>
      <c r="AR3843" s="0"/>
      <c r="AS3843" s="0"/>
      <c r="AT3843" s="0"/>
      <c r="AU3843" s="0"/>
      <c r="AV3843" s="0"/>
      <c r="AW3843" s="0"/>
      <c r="AX3843" s="0"/>
      <c r="AY3843" s="0"/>
      <c r="AZ3843" s="0"/>
      <c r="BA3843" s="0"/>
      <c r="BB3843" s="0"/>
      <c r="BC3843" s="0"/>
      <c r="BD3843" s="0"/>
      <c r="BE3843" s="0"/>
      <c r="BF3843" s="0"/>
      <c r="BG3843" s="0"/>
      <c r="BH3843" s="0"/>
      <c r="BI3843" s="0"/>
      <c r="BJ3843" s="0"/>
      <c r="BK3843" s="0"/>
      <c r="BL3843" s="0"/>
      <c r="BM3843" s="0"/>
      <c r="BN3843" s="0"/>
      <c r="BO3843" s="0"/>
      <c r="BP3843" s="0"/>
      <c r="BQ3843" s="0"/>
      <c r="BR3843" s="0"/>
      <c r="BS3843" s="0"/>
      <c r="BT3843" s="0"/>
      <c r="BU3843" s="0"/>
      <c r="BV3843" s="0"/>
      <c r="BW3843" s="0"/>
      <c r="BX3843" s="0"/>
      <c r="BY3843" s="0"/>
      <c r="BZ3843" s="0"/>
      <c r="CA3843" s="0"/>
      <c r="CB3843" s="0"/>
      <c r="CC3843" s="0"/>
      <c r="CD3843" s="0"/>
      <c r="CE3843" s="0"/>
      <c r="CF3843" s="0"/>
      <c r="CG3843" s="0"/>
      <c r="CH3843" s="0"/>
      <c r="CI3843" s="0"/>
      <c r="CJ3843" s="0"/>
      <c r="CK3843" s="0"/>
      <c r="CL3843" s="0"/>
      <c r="CM3843" s="0"/>
      <c r="CN3843" s="0"/>
      <c r="CO3843" s="0"/>
      <c r="CP3843" s="0"/>
      <c r="CQ3843" s="0"/>
      <c r="CR3843" s="0"/>
      <c r="CS3843" s="0"/>
      <c r="CT3843" s="0"/>
      <c r="CU3843" s="0"/>
      <c r="CV3843" s="0"/>
      <c r="CW3843" s="0"/>
      <c r="CX3843" s="0"/>
      <c r="CY3843" s="0"/>
      <c r="CZ3843" s="0"/>
      <c r="DA3843" s="0"/>
      <c r="DB3843" s="0"/>
      <c r="DC3843" s="0"/>
      <c r="DD3843" s="0"/>
      <c r="DE3843" s="0"/>
      <c r="DF3843" s="0"/>
      <c r="DG3843" s="0"/>
      <c r="DH3843" s="0"/>
      <c r="DI3843" s="0"/>
      <c r="DJ3843" s="0"/>
      <c r="DK3843" s="0"/>
      <c r="DL3843" s="0"/>
      <c r="DM3843" s="0"/>
      <c r="DN3843" s="0"/>
      <c r="DO3843" s="0"/>
      <c r="DP3843" s="0"/>
      <c r="DQ3843" s="0"/>
      <c r="DR3843" s="0"/>
      <c r="DS3843" s="0"/>
      <c r="DT3843" s="0"/>
      <c r="DU3843" s="0"/>
      <c r="DV3843" s="0"/>
      <c r="DW3843" s="0"/>
      <c r="DX3843" s="0"/>
      <c r="DY3843" s="0"/>
      <c r="DZ3843" s="0"/>
      <c r="EA3843" s="0"/>
      <c r="EB3843" s="0"/>
      <c r="EC3843" s="0"/>
      <c r="ED3843" s="0"/>
      <c r="EE3843" s="0"/>
      <c r="EF3843" s="0"/>
      <c r="EG3843" s="0"/>
      <c r="EH3843" s="0"/>
      <c r="EI3843" s="0"/>
      <c r="EJ3843" s="0"/>
      <c r="EK3843" s="0"/>
      <c r="EL3843" s="0"/>
      <c r="EM3843" s="0"/>
      <c r="EN3843" s="0"/>
      <c r="EO3843" s="0"/>
      <c r="EP3843" s="0"/>
      <c r="EQ3843" s="0"/>
      <c r="ER3843" s="0"/>
      <c r="ES3843" s="0"/>
      <c r="ET3843" s="0"/>
      <c r="EU3843" s="0"/>
      <c r="EV3843" s="0"/>
      <c r="EW3843" s="0"/>
      <c r="EX3843" s="0"/>
      <c r="EY3843" s="0"/>
      <c r="EZ3843" s="0"/>
      <c r="FA3843" s="0"/>
      <c r="FB3843" s="0"/>
      <c r="FC3843" s="0"/>
      <c r="FD3843" s="0"/>
      <c r="FE3843" s="0"/>
      <c r="FF3843" s="0"/>
      <c r="FG3843" s="0"/>
      <c r="FH3843" s="0"/>
      <c r="FI3843" s="0"/>
      <c r="FJ3843" s="0"/>
      <c r="FK3843" s="0"/>
      <c r="FL3843" s="0"/>
      <c r="FM3843" s="0"/>
      <c r="FN3843" s="0"/>
      <c r="FO3843" s="0"/>
      <c r="FP3843" s="0"/>
      <c r="FQ3843" s="0"/>
      <c r="FR3843" s="0"/>
      <c r="FS3843" s="0"/>
      <c r="FT3843" s="0"/>
      <c r="FU3843" s="0"/>
      <c r="FV3843" s="0"/>
      <c r="FW3843" s="0"/>
      <c r="FX3843" s="0"/>
      <c r="FY3843" s="0"/>
      <c r="FZ3843" s="0"/>
      <c r="GA3843" s="0"/>
      <c r="GB3843" s="0"/>
      <c r="GC3843" s="0"/>
      <c r="GD3843" s="0"/>
      <c r="GE3843" s="0"/>
      <c r="GF3843" s="0"/>
      <c r="GG3843" s="0"/>
      <c r="GH3843" s="0"/>
      <c r="GI3843" s="0"/>
      <c r="GJ3843" s="0"/>
      <c r="GK3843" s="0"/>
      <c r="GL3843" s="0"/>
      <c r="GM3843" s="0"/>
      <c r="GN3843" s="0"/>
      <c r="GO3843" s="0"/>
      <c r="GP3843" s="0"/>
      <c r="GQ3843" s="0"/>
      <c r="GR3843" s="0"/>
      <c r="GS3843" s="0"/>
      <c r="GT3843" s="0"/>
      <c r="GU3843" s="0"/>
      <c r="GV3843" s="0"/>
      <c r="GW3843" s="0"/>
      <c r="GX3843" s="0"/>
      <c r="GY3843" s="0"/>
      <c r="GZ3843" s="0"/>
      <c r="HA3843" s="0"/>
      <c r="HB3843" s="0"/>
      <c r="HC3843" s="0"/>
      <c r="HD3843" s="0"/>
      <c r="HE3843" s="0"/>
      <c r="HF3843" s="0"/>
      <c r="HG3843" s="0"/>
      <c r="HH3843" s="0"/>
      <c r="HI3843" s="0"/>
      <c r="HJ3843" s="0"/>
      <c r="HK3843" s="0"/>
      <c r="HL3843" s="0"/>
      <c r="HM3843" s="0"/>
      <c r="HN3843" s="0"/>
      <c r="HO3843" s="0"/>
      <c r="HP3843" s="0"/>
      <c r="HQ3843" s="0"/>
      <c r="HR3843" s="0"/>
      <c r="HS3843" s="0"/>
      <c r="HT3843" s="0"/>
      <c r="HU3843" s="0"/>
      <c r="HV3843" s="0"/>
      <c r="HW3843" s="0"/>
      <c r="HX3843" s="0"/>
      <c r="HY3843" s="0"/>
      <c r="HZ3843" s="0"/>
      <c r="IA3843" s="0"/>
      <c r="IB3843" s="0"/>
      <c r="IC3843" s="0"/>
      <c r="ID3843" s="0"/>
      <c r="IE3843" s="0"/>
      <c r="IF3843" s="0"/>
      <c r="IG3843" s="0"/>
      <c r="IH3843" s="0"/>
      <c r="II3843" s="0"/>
      <c r="IJ3843" s="0"/>
      <c r="IK3843" s="0"/>
      <c r="IL3843" s="0"/>
      <c r="IM3843" s="0"/>
      <c r="IN3843" s="0"/>
      <c r="IO3843" s="0"/>
      <c r="IP3843" s="0"/>
      <c r="IQ3843" s="0"/>
      <c r="IR3843" s="0"/>
      <c r="IS3843" s="0"/>
      <c r="IT3843" s="0"/>
      <c r="IU3843" s="0"/>
      <c r="IV3843" s="0"/>
      <c r="IW3843" s="0"/>
      <c r="IX3843" s="0"/>
      <c r="IY3843" s="0"/>
      <c r="IZ3843" s="0"/>
      <c r="AMH3843" s="13"/>
    </row>
    <row r="3844" customFormat="false" ht="13.8" hidden="false" customHeight="false" outlineLevel="0" collapsed="false">
      <c r="A3844" s="27" t="n">
        <v>40809064</v>
      </c>
      <c r="B3844" s="28" t="s">
        <v>3873</v>
      </c>
      <c r="C3844" s="29"/>
      <c r="D3844" s="29"/>
      <c r="E3844" s="27" t="s">
        <v>37</v>
      </c>
      <c r="F3844" s="19" t="n">
        <f aca="false">IF(C3844="",VLOOKUP(E3844,'PORTE E UCO'!$A$5:$D$46,4,0),VLOOKUP(E3844,'PORTE E UCO'!$A$5:$D$46,4,0)*C3844)</f>
        <v>192.437794</v>
      </c>
      <c r="G3844" s="30" t="n">
        <v>5.19</v>
      </c>
      <c r="H3844" s="21" t="n">
        <f aca="false">G3844*$R$2</f>
        <v>102.10615008</v>
      </c>
      <c r="I3844" s="27" t="n">
        <v>0</v>
      </c>
      <c r="J3844" s="22" t="str">
        <f aca="false">IF(I3844&gt;=1,F3844*$J$2,"")</f>
        <v/>
      </c>
      <c r="K3844" s="22" t="str">
        <f aca="false">IF(I3844&gt;=2,F3844*$K$2,"")</f>
        <v/>
      </c>
      <c r="L3844" s="22" t="str">
        <f aca="false">IF(I3844&gt;=3,F3844*$L$2,"")</f>
        <v/>
      </c>
      <c r="M3844" s="22" t="str">
        <f aca="false">IF(I3844&gt;=4,F3844*$M$2,"")</f>
        <v/>
      </c>
      <c r="N3844" s="27" t="n">
        <v>0</v>
      </c>
      <c r="O3844" s="27" t="n">
        <v>6</v>
      </c>
      <c r="P3844" s="31" t="n">
        <v>0.432</v>
      </c>
      <c r="Q3844" s="64" t="n">
        <f aca="false">P3844*($Q$2)</f>
        <v>11.67264</v>
      </c>
      <c r="R3844" s="38"/>
      <c r="S3844" s="25" t="n">
        <f aca="false">SUM(F3844,H3844,J3844,K3844,L3844,M3844)</f>
        <v>294.54394408</v>
      </c>
      <c r="T3844" s="25" t="n">
        <f aca="false">SUM(F3844,H3844,J3844,K3844,L3844,M3844,Q3844)</f>
        <v>306.21658408</v>
      </c>
      <c r="U3844" s="0"/>
      <c r="V3844" s="0"/>
      <c r="W3844" s="0"/>
      <c r="X3844" s="0"/>
      <c r="Y3844" s="0"/>
      <c r="Z3844" s="0"/>
      <c r="AA3844" s="0"/>
      <c r="AB3844" s="0"/>
      <c r="AC3844" s="0"/>
      <c r="AD3844" s="0"/>
      <c r="AE3844" s="0"/>
      <c r="AF3844" s="0"/>
      <c r="AG3844" s="0"/>
      <c r="AH3844" s="0"/>
      <c r="AI3844" s="0"/>
      <c r="AJ3844" s="0"/>
      <c r="AK3844" s="0"/>
      <c r="AL3844" s="0"/>
      <c r="AM3844" s="0"/>
      <c r="AN3844" s="0"/>
      <c r="AO3844" s="0"/>
      <c r="AP3844" s="0"/>
      <c r="AQ3844" s="0"/>
      <c r="AR3844" s="0"/>
      <c r="AS3844" s="0"/>
      <c r="AT3844" s="0"/>
      <c r="AU3844" s="0"/>
      <c r="AV3844" s="0"/>
      <c r="AW3844" s="0"/>
      <c r="AX3844" s="0"/>
      <c r="AY3844" s="0"/>
      <c r="AZ3844" s="0"/>
      <c r="BA3844" s="0"/>
      <c r="BB3844" s="0"/>
      <c r="BC3844" s="0"/>
      <c r="BD3844" s="0"/>
      <c r="BE3844" s="0"/>
      <c r="BF3844" s="0"/>
      <c r="BG3844" s="0"/>
      <c r="BH3844" s="0"/>
      <c r="BI3844" s="0"/>
      <c r="BJ3844" s="0"/>
      <c r="BK3844" s="0"/>
      <c r="BL3844" s="0"/>
      <c r="BM3844" s="0"/>
      <c r="BN3844" s="0"/>
      <c r="BO3844" s="0"/>
      <c r="BP3844" s="0"/>
      <c r="BQ3844" s="0"/>
      <c r="BR3844" s="0"/>
      <c r="BS3844" s="0"/>
      <c r="BT3844" s="0"/>
      <c r="BU3844" s="0"/>
      <c r="BV3844" s="0"/>
      <c r="BW3844" s="0"/>
      <c r="BX3844" s="0"/>
      <c r="BY3844" s="0"/>
      <c r="BZ3844" s="0"/>
      <c r="CA3844" s="0"/>
      <c r="CB3844" s="0"/>
      <c r="CC3844" s="0"/>
      <c r="CD3844" s="0"/>
      <c r="CE3844" s="0"/>
      <c r="CF3844" s="0"/>
      <c r="CG3844" s="0"/>
      <c r="CH3844" s="0"/>
      <c r="CI3844" s="0"/>
      <c r="CJ3844" s="0"/>
      <c r="CK3844" s="0"/>
      <c r="CL3844" s="0"/>
      <c r="CM3844" s="0"/>
      <c r="CN3844" s="0"/>
      <c r="CO3844" s="0"/>
      <c r="CP3844" s="0"/>
      <c r="CQ3844" s="0"/>
      <c r="CR3844" s="0"/>
      <c r="CS3844" s="0"/>
      <c r="CT3844" s="0"/>
      <c r="CU3844" s="0"/>
      <c r="CV3844" s="0"/>
      <c r="CW3844" s="0"/>
      <c r="CX3844" s="0"/>
      <c r="CY3844" s="0"/>
      <c r="CZ3844" s="0"/>
      <c r="DA3844" s="0"/>
      <c r="DB3844" s="0"/>
      <c r="DC3844" s="0"/>
      <c r="DD3844" s="0"/>
      <c r="DE3844" s="0"/>
      <c r="DF3844" s="0"/>
      <c r="DG3844" s="0"/>
      <c r="DH3844" s="0"/>
      <c r="DI3844" s="0"/>
      <c r="DJ3844" s="0"/>
      <c r="DK3844" s="0"/>
      <c r="DL3844" s="0"/>
      <c r="DM3844" s="0"/>
      <c r="DN3844" s="0"/>
      <c r="DO3844" s="0"/>
      <c r="DP3844" s="0"/>
      <c r="DQ3844" s="0"/>
      <c r="DR3844" s="0"/>
      <c r="DS3844" s="0"/>
      <c r="DT3844" s="0"/>
      <c r="DU3844" s="0"/>
      <c r="DV3844" s="0"/>
      <c r="DW3844" s="0"/>
      <c r="DX3844" s="0"/>
      <c r="DY3844" s="0"/>
      <c r="DZ3844" s="0"/>
      <c r="EA3844" s="0"/>
      <c r="EB3844" s="0"/>
      <c r="EC3844" s="0"/>
      <c r="ED3844" s="0"/>
      <c r="EE3844" s="0"/>
      <c r="EF3844" s="0"/>
      <c r="EG3844" s="0"/>
      <c r="EH3844" s="0"/>
      <c r="EI3844" s="0"/>
      <c r="EJ3844" s="0"/>
      <c r="EK3844" s="0"/>
      <c r="EL3844" s="0"/>
      <c r="EM3844" s="0"/>
      <c r="EN3844" s="0"/>
      <c r="EO3844" s="0"/>
      <c r="EP3844" s="0"/>
      <c r="EQ3844" s="0"/>
      <c r="ER3844" s="0"/>
      <c r="ES3844" s="0"/>
      <c r="ET3844" s="0"/>
      <c r="EU3844" s="0"/>
      <c r="EV3844" s="0"/>
      <c r="EW3844" s="0"/>
      <c r="EX3844" s="0"/>
      <c r="EY3844" s="0"/>
      <c r="EZ3844" s="0"/>
      <c r="FA3844" s="0"/>
      <c r="FB3844" s="0"/>
      <c r="FC3844" s="0"/>
      <c r="FD3844" s="0"/>
      <c r="FE3844" s="0"/>
      <c r="FF3844" s="0"/>
      <c r="FG3844" s="0"/>
      <c r="FH3844" s="0"/>
      <c r="FI3844" s="0"/>
      <c r="FJ3844" s="0"/>
      <c r="FK3844" s="0"/>
      <c r="FL3844" s="0"/>
      <c r="FM3844" s="0"/>
      <c r="FN3844" s="0"/>
      <c r="FO3844" s="0"/>
      <c r="FP3844" s="0"/>
      <c r="FQ3844" s="0"/>
      <c r="FR3844" s="0"/>
      <c r="FS3844" s="0"/>
      <c r="FT3844" s="0"/>
      <c r="FU3844" s="0"/>
      <c r="FV3844" s="0"/>
      <c r="FW3844" s="0"/>
      <c r="FX3844" s="0"/>
      <c r="FY3844" s="0"/>
      <c r="FZ3844" s="0"/>
      <c r="GA3844" s="0"/>
      <c r="GB3844" s="0"/>
      <c r="GC3844" s="0"/>
      <c r="GD3844" s="0"/>
      <c r="GE3844" s="0"/>
      <c r="GF3844" s="0"/>
      <c r="GG3844" s="0"/>
      <c r="GH3844" s="0"/>
      <c r="GI3844" s="0"/>
      <c r="GJ3844" s="0"/>
      <c r="GK3844" s="0"/>
      <c r="GL3844" s="0"/>
      <c r="GM3844" s="0"/>
      <c r="GN3844" s="0"/>
      <c r="GO3844" s="0"/>
      <c r="GP3844" s="0"/>
      <c r="GQ3844" s="0"/>
      <c r="GR3844" s="0"/>
      <c r="GS3844" s="0"/>
      <c r="GT3844" s="0"/>
      <c r="GU3844" s="0"/>
      <c r="GV3844" s="0"/>
      <c r="GW3844" s="0"/>
      <c r="GX3844" s="0"/>
      <c r="GY3844" s="0"/>
      <c r="GZ3844" s="0"/>
      <c r="HA3844" s="0"/>
      <c r="HB3844" s="0"/>
      <c r="HC3844" s="0"/>
      <c r="HD3844" s="0"/>
      <c r="HE3844" s="0"/>
      <c r="HF3844" s="0"/>
      <c r="HG3844" s="0"/>
      <c r="HH3844" s="0"/>
      <c r="HI3844" s="0"/>
      <c r="HJ3844" s="0"/>
      <c r="HK3844" s="0"/>
      <c r="HL3844" s="0"/>
      <c r="HM3844" s="0"/>
      <c r="HN3844" s="0"/>
      <c r="HO3844" s="0"/>
      <c r="HP3844" s="0"/>
      <c r="HQ3844" s="0"/>
      <c r="HR3844" s="0"/>
      <c r="HS3844" s="0"/>
      <c r="HT3844" s="0"/>
      <c r="HU3844" s="0"/>
      <c r="HV3844" s="0"/>
      <c r="HW3844" s="0"/>
      <c r="HX3844" s="0"/>
      <c r="HY3844" s="0"/>
      <c r="HZ3844" s="0"/>
      <c r="IA3844" s="0"/>
      <c r="IB3844" s="0"/>
      <c r="IC3844" s="0"/>
      <c r="ID3844" s="0"/>
      <c r="IE3844" s="0"/>
      <c r="IF3844" s="0"/>
      <c r="IG3844" s="0"/>
      <c r="IH3844" s="0"/>
      <c r="II3844" s="0"/>
      <c r="IJ3844" s="0"/>
      <c r="IK3844" s="0"/>
      <c r="IL3844" s="0"/>
      <c r="IM3844" s="0"/>
      <c r="IN3844" s="0"/>
      <c r="IO3844" s="0"/>
      <c r="IP3844" s="0"/>
      <c r="IQ3844" s="0"/>
      <c r="IR3844" s="0"/>
      <c r="IS3844" s="0"/>
      <c r="IT3844" s="0"/>
      <c r="IU3844" s="0"/>
      <c r="IV3844" s="0"/>
      <c r="IW3844" s="0"/>
      <c r="IX3844" s="0"/>
      <c r="IY3844" s="0"/>
      <c r="IZ3844" s="0"/>
      <c r="AMH3844" s="13"/>
    </row>
    <row r="3845" customFormat="false" ht="13.8" hidden="false" customHeight="false" outlineLevel="0" collapsed="false">
      <c r="A3845" s="16" t="n">
        <v>40809072</v>
      </c>
      <c r="B3845" s="17" t="s">
        <v>3874</v>
      </c>
      <c r="C3845" s="18"/>
      <c r="D3845" s="18"/>
      <c r="E3845" s="16" t="s">
        <v>15</v>
      </c>
      <c r="F3845" s="19" t="n">
        <f aca="false">IF(C3845="",VLOOKUP(E3845,'PORTE E UCO'!$A$5:$D$46,4,0),VLOOKUP(E3845,'PORTE E UCO'!$A$5:$D$46,4,0)*C3845)</f>
        <v>93.13473</v>
      </c>
      <c r="G3845" s="20" t="n">
        <v>3.79</v>
      </c>
      <c r="H3845" s="21" t="n">
        <f aca="false">G3845*$R$2</f>
        <v>74.56306528</v>
      </c>
      <c r="I3845" s="16" t="n">
        <v>0</v>
      </c>
      <c r="J3845" s="22" t="str">
        <f aca="false">IF(I3845&gt;=1,F3845*$J$2,"")</f>
        <v/>
      </c>
      <c r="K3845" s="22" t="str">
        <f aca="false">IF(I3845&gt;=2,F3845*$K$2,"")</f>
        <v/>
      </c>
      <c r="L3845" s="22" t="str">
        <f aca="false">IF(I3845&gt;=3,F3845*$L$2,"")</f>
        <v/>
      </c>
      <c r="M3845" s="22" t="str">
        <f aca="false">IF(I3845&gt;=4,F3845*$M$2,"")</f>
        <v/>
      </c>
      <c r="N3845" s="16" t="n">
        <v>0</v>
      </c>
      <c r="O3845" s="16" t="n">
        <v>6</v>
      </c>
      <c r="P3845" s="23" t="n">
        <v>0.432</v>
      </c>
      <c r="Q3845" s="64" t="n">
        <f aca="false">P3845*($Q$2)</f>
        <v>11.67264</v>
      </c>
      <c r="R3845" s="38"/>
      <c r="S3845" s="25" t="n">
        <f aca="false">SUM(F3845,H3845,J3845,K3845,L3845,M3845)</f>
        <v>167.69779528</v>
      </c>
      <c r="T3845" s="25" t="n">
        <f aca="false">SUM(F3845,H3845,J3845,K3845,L3845,M3845,Q3845)</f>
        <v>179.37043528</v>
      </c>
      <c r="U3845" s="0"/>
      <c r="V3845" s="0"/>
      <c r="W3845" s="0"/>
      <c r="X3845" s="0"/>
      <c r="Y3845" s="0"/>
      <c r="Z3845" s="0"/>
      <c r="AA3845" s="0"/>
      <c r="AB3845" s="0"/>
      <c r="AC3845" s="0"/>
      <c r="AD3845" s="0"/>
      <c r="AE3845" s="0"/>
      <c r="AF3845" s="0"/>
      <c r="AG3845" s="0"/>
      <c r="AH3845" s="0"/>
      <c r="AI3845" s="0"/>
      <c r="AJ3845" s="0"/>
      <c r="AK3845" s="0"/>
      <c r="AL3845" s="0"/>
      <c r="AM3845" s="0"/>
      <c r="AN3845" s="0"/>
      <c r="AO3845" s="0"/>
      <c r="AP3845" s="0"/>
      <c r="AQ3845" s="0"/>
      <c r="AR3845" s="0"/>
      <c r="AS3845" s="0"/>
      <c r="AT3845" s="0"/>
      <c r="AU3845" s="0"/>
      <c r="AV3845" s="0"/>
      <c r="AW3845" s="0"/>
      <c r="AX3845" s="0"/>
      <c r="AY3845" s="0"/>
      <c r="AZ3845" s="0"/>
      <c r="BA3845" s="0"/>
      <c r="BB3845" s="0"/>
      <c r="BC3845" s="0"/>
      <c r="BD3845" s="0"/>
      <c r="BE3845" s="0"/>
      <c r="BF3845" s="0"/>
      <c r="BG3845" s="0"/>
      <c r="BH3845" s="0"/>
      <c r="BI3845" s="0"/>
      <c r="BJ3845" s="0"/>
      <c r="BK3845" s="0"/>
      <c r="BL3845" s="0"/>
      <c r="BM3845" s="0"/>
      <c r="BN3845" s="0"/>
      <c r="BO3845" s="0"/>
      <c r="BP3845" s="0"/>
      <c r="BQ3845" s="0"/>
      <c r="BR3845" s="0"/>
      <c r="BS3845" s="0"/>
      <c r="BT3845" s="0"/>
      <c r="BU3845" s="0"/>
      <c r="BV3845" s="0"/>
      <c r="BW3845" s="0"/>
      <c r="BX3845" s="0"/>
      <c r="BY3845" s="0"/>
      <c r="BZ3845" s="0"/>
      <c r="CA3845" s="0"/>
      <c r="CB3845" s="0"/>
      <c r="CC3845" s="0"/>
      <c r="CD3845" s="0"/>
      <c r="CE3845" s="0"/>
      <c r="CF3845" s="0"/>
      <c r="CG3845" s="0"/>
      <c r="CH3845" s="0"/>
      <c r="CI3845" s="0"/>
      <c r="CJ3845" s="0"/>
      <c r="CK3845" s="0"/>
      <c r="CL3845" s="0"/>
      <c r="CM3845" s="0"/>
      <c r="CN3845" s="0"/>
      <c r="CO3845" s="0"/>
      <c r="CP3845" s="0"/>
      <c r="CQ3845" s="0"/>
      <c r="CR3845" s="0"/>
      <c r="CS3845" s="0"/>
      <c r="CT3845" s="0"/>
      <c r="CU3845" s="0"/>
      <c r="CV3845" s="0"/>
      <c r="CW3845" s="0"/>
      <c r="CX3845" s="0"/>
      <c r="CY3845" s="0"/>
      <c r="CZ3845" s="0"/>
      <c r="DA3845" s="0"/>
      <c r="DB3845" s="0"/>
      <c r="DC3845" s="0"/>
      <c r="DD3845" s="0"/>
      <c r="DE3845" s="0"/>
      <c r="DF3845" s="0"/>
      <c r="DG3845" s="0"/>
      <c r="DH3845" s="0"/>
      <c r="DI3845" s="0"/>
      <c r="DJ3845" s="0"/>
      <c r="DK3845" s="0"/>
      <c r="DL3845" s="0"/>
      <c r="DM3845" s="0"/>
      <c r="DN3845" s="0"/>
      <c r="DO3845" s="0"/>
      <c r="DP3845" s="0"/>
      <c r="DQ3845" s="0"/>
      <c r="DR3845" s="0"/>
      <c r="DS3845" s="0"/>
      <c r="DT3845" s="0"/>
      <c r="DU3845" s="0"/>
      <c r="DV3845" s="0"/>
      <c r="DW3845" s="0"/>
      <c r="DX3845" s="0"/>
      <c r="DY3845" s="0"/>
      <c r="DZ3845" s="0"/>
      <c r="EA3845" s="0"/>
      <c r="EB3845" s="0"/>
      <c r="EC3845" s="0"/>
      <c r="ED3845" s="0"/>
      <c r="EE3845" s="0"/>
      <c r="EF3845" s="0"/>
      <c r="EG3845" s="0"/>
      <c r="EH3845" s="0"/>
      <c r="EI3845" s="0"/>
      <c r="EJ3845" s="0"/>
      <c r="EK3845" s="0"/>
      <c r="EL3845" s="0"/>
      <c r="EM3845" s="0"/>
      <c r="EN3845" s="0"/>
      <c r="EO3845" s="0"/>
      <c r="EP3845" s="0"/>
      <c r="EQ3845" s="0"/>
      <c r="ER3845" s="0"/>
      <c r="ES3845" s="0"/>
      <c r="ET3845" s="0"/>
      <c r="EU3845" s="0"/>
      <c r="EV3845" s="0"/>
      <c r="EW3845" s="0"/>
      <c r="EX3845" s="0"/>
      <c r="EY3845" s="0"/>
      <c r="EZ3845" s="0"/>
      <c r="FA3845" s="0"/>
      <c r="FB3845" s="0"/>
      <c r="FC3845" s="0"/>
      <c r="FD3845" s="0"/>
      <c r="FE3845" s="0"/>
      <c r="FF3845" s="0"/>
      <c r="FG3845" s="0"/>
      <c r="FH3845" s="0"/>
      <c r="FI3845" s="0"/>
      <c r="FJ3845" s="0"/>
      <c r="FK3845" s="0"/>
      <c r="FL3845" s="0"/>
      <c r="FM3845" s="0"/>
      <c r="FN3845" s="0"/>
      <c r="FO3845" s="0"/>
      <c r="FP3845" s="0"/>
      <c r="FQ3845" s="0"/>
      <c r="FR3845" s="0"/>
      <c r="FS3845" s="0"/>
      <c r="FT3845" s="0"/>
      <c r="FU3845" s="0"/>
      <c r="FV3845" s="0"/>
      <c r="FW3845" s="0"/>
      <c r="FX3845" s="0"/>
      <c r="FY3845" s="0"/>
      <c r="FZ3845" s="0"/>
      <c r="GA3845" s="0"/>
      <c r="GB3845" s="0"/>
      <c r="GC3845" s="0"/>
      <c r="GD3845" s="0"/>
      <c r="GE3845" s="0"/>
      <c r="GF3845" s="0"/>
      <c r="GG3845" s="0"/>
      <c r="GH3845" s="0"/>
      <c r="GI3845" s="0"/>
      <c r="GJ3845" s="0"/>
      <c r="GK3845" s="0"/>
      <c r="GL3845" s="0"/>
      <c r="GM3845" s="0"/>
      <c r="GN3845" s="0"/>
      <c r="GO3845" s="0"/>
      <c r="GP3845" s="0"/>
      <c r="GQ3845" s="0"/>
      <c r="GR3845" s="0"/>
      <c r="GS3845" s="0"/>
      <c r="GT3845" s="0"/>
      <c r="GU3845" s="0"/>
      <c r="GV3845" s="0"/>
      <c r="GW3845" s="0"/>
      <c r="GX3845" s="0"/>
      <c r="GY3845" s="0"/>
      <c r="GZ3845" s="0"/>
      <c r="HA3845" s="0"/>
      <c r="HB3845" s="0"/>
      <c r="HC3845" s="0"/>
      <c r="HD3845" s="0"/>
      <c r="HE3845" s="0"/>
      <c r="HF3845" s="0"/>
      <c r="HG3845" s="0"/>
      <c r="HH3845" s="0"/>
      <c r="HI3845" s="0"/>
      <c r="HJ3845" s="0"/>
      <c r="HK3845" s="0"/>
      <c r="HL3845" s="0"/>
      <c r="HM3845" s="0"/>
      <c r="HN3845" s="0"/>
      <c r="HO3845" s="0"/>
      <c r="HP3845" s="0"/>
      <c r="HQ3845" s="0"/>
      <c r="HR3845" s="0"/>
      <c r="HS3845" s="0"/>
      <c r="HT3845" s="0"/>
      <c r="HU3845" s="0"/>
      <c r="HV3845" s="0"/>
      <c r="HW3845" s="0"/>
      <c r="HX3845" s="0"/>
      <c r="HY3845" s="0"/>
      <c r="HZ3845" s="0"/>
      <c r="IA3845" s="0"/>
      <c r="IB3845" s="0"/>
      <c r="IC3845" s="0"/>
      <c r="ID3845" s="0"/>
      <c r="IE3845" s="0"/>
      <c r="IF3845" s="0"/>
      <c r="IG3845" s="0"/>
      <c r="IH3845" s="0"/>
      <c r="II3845" s="0"/>
      <c r="IJ3845" s="0"/>
      <c r="IK3845" s="0"/>
      <c r="IL3845" s="0"/>
      <c r="IM3845" s="0"/>
      <c r="IN3845" s="0"/>
      <c r="IO3845" s="0"/>
      <c r="IP3845" s="0"/>
      <c r="IQ3845" s="0"/>
      <c r="IR3845" s="0"/>
      <c r="IS3845" s="0"/>
      <c r="IT3845" s="0"/>
      <c r="IU3845" s="0"/>
      <c r="IV3845" s="0"/>
      <c r="IW3845" s="0"/>
      <c r="IX3845" s="0"/>
      <c r="IY3845" s="0"/>
      <c r="IZ3845" s="0"/>
      <c r="AMH3845" s="13"/>
    </row>
    <row r="3846" customFormat="false" ht="13.8" hidden="false" customHeight="false" outlineLevel="0" collapsed="false">
      <c r="A3846" s="27" t="n">
        <v>40809080</v>
      </c>
      <c r="B3846" s="28" t="s">
        <v>3875</v>
      </c>
      <c r="C3846" s="29"/>
      <c r="D3846" s="29"/>
      <c r="E3846" s="27" t="s">
        <v>64</v>
      </c>
      <c r="F3846" s="19" t="n">
        <f aca="false">IF(C3846="",VLOOKUP(E3846,'PORTE E UCO'!$A$5:$D$46,4,0),VLOOKUP(E3846,'PORTE E UCO'!$A$5:$D$46,4,0)*C3846)</f>
        <v>110.217052</v>
      </c>
      <c r="G3846" s="30" t="n">
        <v>2.87</v>
      </c>
      <c r="H3846" s="21" t="n">
        <f aca="false">G3846*$R$2</f>
        <v>56.46332384</v>
      </c>
      <c r="I3846" s="27" t="n">
        <v>0</v>
      </c>
      <c r="J3846" s="22" t="str">
        <f aca="false">IF(I3846&gt;=1,F3846*$J$2,"")</f>
        <v/>
      </c>
      <c r="K3846" s="22" t="str">
        <f aca="false">IF(I3846&gt;=2,F3846*$K$2,"")</f>
        <v/>
      </c>
      <c r="L3846" s="22" t="str">
        <f aca="false">IF(I3846&gt;=3,F3846*$L$2,"")</f>
        <v/>
      </c>
      <c r="M3846" s="22" t="str">
        <f aca="false">IF(I3846&gt;=4,F3846*$M$2,"")</f>
        <v/>
      </c>
      <c r="N3846" s="27" t="n">
        <v>0</v>
      </c>
      <c r="O3846" s="27" t="n">
        <v>5</v>
      </c>
      <c r="P3846" s="31" t="n">
        <v>0.216</v>
      </c>
      <c r="Q3846" s="64" t="n">
        <f aca="false">P3846*($Q$2)</f>
        <v>5.83632</v>
      </c>
      <c r="R3846" s="38"/>
      <c r="S3846" s="25" t="n">
        <f aca="false">SUM(F3846,H3846,J3846,K3846,L3846,M3846)</f>
        <v>166.68037584</v>
      </c>
      <c r="T3846" s="25" t="n">
        <f aca="false">SUM(F3846,H3846,J3846,K3846,L3846,M3846,Q3846)</f>
        <v>172.51669584</v>
      </c>
      <c r="U3846" s="0"/>
      <c r="V3846" s="0"/>
      <c r="W3846" s="0"/>
      <c r="X3846" s="0"/>
      <c r="Y3846" s="0"/>
      <c r="Z3846" s="0"/>
      <c r="AA3846" s="0"/>
      <c r="AB3846" s="0"/>
      <c r="AC3846" s="0"/>
      <c r="AD3846" s="0"/>
      <c r="AE3846" s="0"/>
      <c r="AF3846" s="0"/>
      <c r="AG3846" s="0"/>
      <c r="AH3846" s="0"/>
      <c r="AI3846" s="0"/>
      <c r="AJ3846" s="0"/>
      <c r="AK3846" s="0"/>
      <c r="AL3846" s="0"/>
      <c r="AM3846" s="0"/>
      <c r="AN3846" s="0"/>
      <c r="AO3846" s="0"/>
      <c r="AP3846" s="0"/>
      <c r="AQ3846" s="0"/>
      <c r="AR3846" s="0"/>
      <c r="AS3846" s="0"/>
      <c r="AT3846" s="0"/>
      <c r="AU3846" s="0"/>
      <c r="AV3846" s="0"/>
      <c r="AW3846" s="0"/>
      <c r="AX3846" s="0"/>
      <c r="AY3846" s="0"/>
      <c r="AZ3846" s="0"/>
      <c r="BA3846" s="0"/>
      <c r="BB3846" s="0"/>
      <c r="BC3846" s="0"/>
      <c r="BD3846" s="0"/>
      <c r="BE3846" s="0"/>
      <c r="BF3846" s="0"/>
      <c r="BG3846" s="0"/>
      <c r="BH3846" s="0"/>
      <c r="BI3846" s="0"/>
      <c r="BJ3846" s="0"/>
      <c r="BK3846" s="0"/>
      <c r="BL3846" s="0"/>
      <c r="BM3846" s="0"/>
      <c r="BN3846" s="0"/>
      <c r="BO3846" s="0"/>
      <c r="BP3846" s="0"/>
      <c r="BQ3846" s="0"/>
      <c r="BR3846" s="0"/>
      <c r="BS3846" s="0"/>
      <c r="BT3846" s="0"/>
      <c r="BU3846" s="0"/>
      <c r="BV3846" s="0"/>
      <c r="BW3846" s="0"/>
      <c r="BX3846" s="0"/>
      <c r="BY3846" s="0"/>
      <c r="BZ3846" s="0"/>
      <c r="CA3846" s="0"/>
      <c r="CB3846" s="0"/>
      <c r="CC3846" s="0"/>
      <c r="CD3846" s="0"/>
      <c r="CE3846" s="0"/>
      <c r="CF3846" s="0"/>
      <c r="CG3846" s="0"/>
      <c r="CH3846" s="0"/>
      <c r="CI3846" s="0"/>
      <c r="CJ3846" s="0"/>
      <c r="CK3846" s="0"/>
      <c r="CL3846" s="0"/>
      <c r="CM3846" s="0"/>
      <c r="CN3846" s="0"/>
      <c r="CO3846" s="0"/>
      <c r="CP3846" s="0"/>
      <c r="CQ3846" s="0"/>
      <c r="CR3846" s="0"/>
      <c r="CS3846" s="0"/>
      <c r="CT3846" s="0"/>
      <c r="CU3846" s="0"/>
      <c r="CV3846" s="0"/>
      <c r="CW3846" s="0"/>
      <c r="CX3846" s="0"/>
      <c r="CY3846" s="0"/>
      <c r="CZ3846" s="0"/>
      <c r="DA3846" s="0"/>
      <c r="DB3846" s="0"/>
      <c r="DC3846" s="0"/>
      <c r="DD3846" s="0"/>
      <c r="DE3846" s="0"/>
      <c r="DF3846" s="0"/>
      <c r="DG3846" s="0"/>
      <c r="DH3846" s="0"/>
      <c r="DI3846" s="0"/>
      <c r="DJ3846" s="0"/>
      <c r="DK3846" s="0"/>
      <c r="DL3846" s="0"/>
      <c r="DM3846" s="0"/>
      <c r="DN3846" s="0"/>
      <c r="DO3846" s="0"/>
      <c r="DP3846" s="0"/>
      <c r="DQ3846" s="0"/>
      <c r="DR3846" s="0"/>
      <c r="DS3846" s="0"/>
      <c r="DT3846" s="0"/>
      <c r="DU3846" s="0"/>
      <c r="DV3846" s="0"/>
      <c r="DW3846" s="0"/>
      <c r="DX3846" s="0"/>
      <c r="DY3846" s="0"/>
      <c r="DZ3846" s="0"/>
      <c r="EA3846" s="0"/>
      <c r="EB3846" s="0"/>
      <c r="EC3846" s="0"/>
      <c r="ED3846" s="0"/>
      <c r="EE3846" s="0"/>
      <c r="EF3846" s="0"/>
      <c r="EG3846" s="0"/>
      <c r="EH3846" s="0"/>
      <c r="EI3846" s="0"/>
      <c r="EJ3846" s="0"/>
      <c r="EK3846" s="0"/>
      <c r="EL3846" s="0"/>
      <c r="EM3846" s="0"/>
      <c r="EN3846" s="0"/>
      <c r="EO3846" s="0"/>
      <c r="EP3846" s="0"/>
      <c r="EQ3846" s="0"/>
      <c r="ER3846" s="0"/>
      <c r="ES3846" s="0"/>
      <c r="ET3846" s="0"/>
      <c r="EU3846" s="0"/>
      <c r="EV3846" s="0"/>
      <c r="EW3846" s="0"/>
      <c r="EX3846" s="0"/>
      <c r="EY3846" s="0"/>
      <c r="EZ3846" s="0"/>
      <c r="FA3846" s="0"/>
      <c r="FB3846" s="0"/>
      <c r="FC3846" s="0"/>
      <c r="FD3846" s="0"/>
      <c r="FE3846" s="0"/>
      <c r="FF3846" s="0"/>
      <c r="FG3846" s="0"/>
      <c r="FH3846" s="0"/>
      <c r="FI3846" s="0"/>
      <c r="FJ3846" s="0"/>
      <c r="FK3846" s="0"/>
      <c r="FL3846" s="0"/>
      <c r="FM3846" s="0"/>
      <c r="FN3846" s="0"/>
      <c r="FO3846" s="0"/>
      <c r="FP3846" s="0"/>
      <c r="FQ3846" s="0"/>
      <c r="FR3846" s="0"/>
      <c r="FS3846" s="0"/>
      <c r="FT3846" s="0"/>
      <c r="FU3846" s="0"/>
      <c r="FV3846" s="0"/>
      <c r="FW3846" s="0"/>
      <c r="FX3846" s="0"/>
      <c r="FY3846" s="0"/>
      <c r="FZ3846" s="0"/>
      <c r="GA3846" s="0"/>
      <c r="GB3846" s="0"/>
      <c r="GC3846" s="0"/>
      <c r="GD3846" s="0"/>
      <c r="GE3846" s="0"/>
      <c r="GF3846" s="0"/>
      <c r="GG3846" s="0"/>
      <c r="GH3846" s="0"/>
      <c r="GI3846" s="0"/>
      <c r="GJ3846" s="0"/>
      <c r="GK3846" s="0"/>
      <c r="GL3846" s="0"/>
      <c r="GM3846" s="0"/>
      <c r="GN3846" s="0"/>
      <c r="GO3846" s="0"/>
      <c r="GP3846" s="0"/>
      <c r="GQ3846" s="0"/>
      <c r="GR3846" s="0"/>
      <c r="GS3846" s="0"/>
      <c r="GT3846" s="0"/>
      <c r="GU3846" s="0"/>
      <c r="GV3846" s="0"/>
      <c r="GW3846" s="0"/>
      <c r="GX3846" s="0"/>
      <c r="GY3846" s="0"/>
      <c r="GZ3846" s="0"/>
      <c r="HA3846" s="0"/>
      <c r="HB3846" s="0"/>
      <c r="HC3846" s="0"/>
      <c r="HD3846" s="0"/>
      <c r="HE3846" s="0"/>
      <c r="HF3846" s="0"/>
      <c r="HG3846" s="0"/>
      <c r="HH3846" s="0"/>
      <c r="HI3846" s="0"/>
      <c r="HJ3846" s="0"/>
      <c r="HK3846" s="0"/>
      <c r="HL3846" s="0"/>
      <c r="HM3846" s="0"/>
      <c r="HN3846" s="0"/>
      <c r="HO3846" s="0"/>
      <c r="HP3846" s="0"/>
      <c r="HQ3846" s="0"/>
      <c r="HR3846" s="0"/>
      <c r="HS3846" s="0"/>
      <c r="HT3846" s="0"/>
      <c r="HU3846" s="0"/>
      <c r="HV3846" s="0"/>
      <c r="HW3846" s="0"/>
      <c r="HX3846" s="0"/>
      <c r="HY3846" s="0"/>
      <c r="HZ3846" s="0"/>
      <c r="IA3846" s="0"/>
      <c r="IB3846" s="0"/>
      <c r="IC3846" s="0"/>
      <c r="ID3846" s="0"/>
      <c r="IE3846" s="0"/>
      <c r="IF3846" s="0"/>
      <c r="IG3846" s="0"/>
      <c r="IH3846" s="0"/>
      <c r="II3846" s="0"/>
      <c r="IJ3846" s="0"/>
      <c r="IK3846" s="0"/>
      <c r="IL3846" s="0"/>
      <c r="IM3846" s="0"/>
      <c r="IN3846" s="0"/>
      <c r="IO3846" s="0"/>
      <c r="IP3846" s="0"/>
      <c r="IQ3846" s="0"/>
      <c r="IR3846" s="0"/>
      <c r="IS3846" s="0"/>
      <c r="IT3846" s="0"/>
      <c r="IU3846" s="0"/>
      <c r="IV3846" s="0"/>
      <c r="IW3846" s="0"/>
      <c r="IX3846" s="0"/>
      <c r="IY3846" s="0"/>
      <c r="IZ3846" s="0"/>
      <c r="AMH3846" s="13"/>
    </row>
    <row r="3847" customFormat="false" ht="14.95" hidden="false" customHeight="false" outlineLevel="0" collapsed="false">
      <c r="A3847" s="16" t="n">
        <v>40809102</v>
      </c>
      <c r="B3847" s="17" t="s">
        <v>3876</v>
      </c>
      <c r="C3847" s="18"/>
      <c r="D3847" s="18"/>
      <c r="E3847" s="16" t="s">
        <v>59</v>
      </c>
      <c r="F3847" s="19" t="n">
        <f aca="false">IF(C3847="",VLOOKUP(E3847,'PORTE E UCO'!$A$5:$D$46,4,0),VLOOKUP(E3847,'PORTE E UCO'!$A$5:$D$46,4,0)*C3847)</f>
        <v>349.26794</v>
      </c>
      <c r="G3847" s="20" t="n">
        <v>0</v>
      </c>
      <c r="H3847" s="21" t="n">
        <f aca="false">G3847*$R$2</f>
        <v>0</v>
      </c>
      <c r="I3847" s="16" t="n">
        <v>0</v>
      </c>
      <c r="J3847" s="22" t="str">
        <f aca="false">IF(I3847&gt;=1,F3847*$J$2,"")</f>
        <v/>
      </c>
      <c r="K3847" s="22" t="str">
        <f aca="false">IF(I3847&gt;=2,F3847*$K$2,"")</f>
        <v/>
      </c>
      <c r="L3847" s="22" t="str">
        <f aca="false">IF(I3847&gt;=3,F3847*$L$2,"")</f>
        <v/>
      </c>
      <c r="M3847" s="22" t="str">
        <f aca="false">IF(I3847&gt;=4,F3847*$M$2,"")</f>
        <v/>
      </c>
      <c r="N3847" s="16" t="n">
        <v>0</v>
      </c>
      <c r="O3847" s="16" t="n">
        <v>0</v>
      </c>
      <c r="P3847" s="23" t="n">
        <v>0</v>
      </c>
      <c r="Q3847" s="64" t="n">
        <f aca="false">P3847*($Q$2)</f>
        <v>0</v>
      </c>
      <c r="R3847" s="38"/>
      <c r="S3847" s="25" t="n">
        <f aca="false">SUM(F3847,H3847,J3847,K3847,L3847,M3847)</f>
        <v>349.26794</v>
      </c>
      <c r="T3847" s="25" t="n">
        <f aca="false">SUM(F3847,H3847,J3847,K3847,L3847,M3847,Q3847)</f>
        <v>349.26794</v>
      </c>
      <c r="U3847" s="0"/>
      <c r="V3847" s="0"/>
      <c r="W3847" s="0"/>
      <c r="X3847" s="0"/>
      <c r="Y3847" s="0"/>
      <c r="Z3847" s="0"/>
      <c r="AA3847" s="0"/>
      <c r="AB3847" s="0"/>
      <c r="AC3847" s="0"/>
      <c r="AD3847" s="0"/>
      <c r="AE3847" s="0"/>
      <c r="AF3847" s="0"/>
      <c r="AG3847" s="0"/>
      <c r="AH3847" s="0"/>
      <c r="AI3847" s="0"/>
      <c r="AJ3847" s="0"/>
      <c r="AK3847" s="0"/>
      <c r="AL3847" s="0"/>
      <c r="AM3847" s="0"/>
      <c r="AN3847" s="0"/>
      <c r="AO3847" s="0"/>
      <c r="AP3847" s="0"/>
      <c r="AQ3847" s="0"/>
      <c r="AR3847" s="0"/>
      <c r="AS3847" s="0"/>
      <c r="AT3847" s="0"/>
      <c r="AU3847" s="0"/>
      <c r="AV3847" s="0"/>
      <c r="AW3847" s="0"/>
      <c r="AX3847" s="0"/>
      <c r="AY3847" s="0"/>
      <c r="AZ3847" s="0"/>
      <c r="BA3847" s="0"/>
      <c r="BB3847" s="0"/>
      <c r="BC3847" s="0"/>
      <c r="BD3847" s="0"/>
      <c r="BE3847" s="0"/>
      <c r="BF3847" s="0"/>
      <c r="BG3847" s="0"/>
      <c r="BH3847" s="0"/>
      <c r="BI3847" s="0"/>
      <c r="BJ3847" s="0"/>
      <c r="BK3847" s="0"/>
      <c r="BL3847" s="0"/>
      <c r="BM3847" s="0"/>
      <c r="BN3847" s="0"/>
      <c r="BO3847" s="0"/>
      <c r="BP3847" s="0"/>
      <c r="BQ3847" s="0"/>
      <c r="BR3847" s="0"/>
      <c r="BS3847" s="0"/>
      <c r="BT3847" s="0"/>
      <c r="BU3847" s="0"/>
      <c r="BV3847" s="0"/>
      <c r="BW3847" s="0"/>
      <c r="BX3847" s="0"/>
      <c r="BY3847" s="0"/>
      <c r="BZ3847" s="0"/>
      <c r="CA3847" s="0"/>
      <c r="CB3847" s="0"/>
      <c r="CC3847" s="0"/>
      <c r="CD3847" s="0"/>
      <c r="CE3847" s="0"/>
      <c r="CF3847" s="0"/>
      <c r="CG3847" s="0"/>
      <c r="CH3847" s="0"/>
      <c r="CI3847" s="0"/>
      <c r="CJ3847" s="0"/>
      <c r="CK3847" s="0"/>
      <c r="CL3847" s="0"/>
      <c r="CM3847" s="0"/>
      <c r="CN3847" s="0"/>
      <c r="CO3847" s="0"/>
      <c r="CP3847" s="0"/>
      <c r="CQ3847" s="0"/>
      <c r="CR3847" s="0"/>
      <c r="CS3847" s="0"/>
      <c r="CT3847" s="0"/>
      <c r="CU3847" s="0"/>
      <c r="CV3847" s="0"/>
      <c r="CW3847" s="0"/>
      <c r="CX3847" s="0"/>
      <c r="CY3847" s="0"/>
      <c r="CZ3847" s="0"/>
      <c r="DA3847" s="0"/>
      <c r="DB3847" s="0"/>
      <c r="DC3847" s="0"/>
      <c r="DD3847" s="0"/>
      <c r="DE3847" s="0"/>
      <c r="DF3847" s="0"/>
      <c r="DG3847" s="0"/>
      <c r="DH3847" s="0"/>
      <c r="DI3847" s="0"/>
      <c r="DJ3847" s="0"/>
      <c r="DK3847" s="0"/>
      <c r="DL3847" s="0"/>
      <c r="DM3847" s="0"/>
      <c r="DN3847" s="0"/>
      <c r="DO3847" s="0"/>
      <c r="DP3847" s="0"/>
      <c r="DQ3847" s="0"/>
      <c r="DR3847" s="0"/>
      <c r="DS3847" s="0"/>
      <c r="DT3847" s="0"/>
      <c r="DU3847" s="0"/>
      <c r="DV3847" s="0"/>
      <c r="DW3847" s="0"/>
      <c r="DX3847" s="0"/>
      <c r="DY3847" s="0"/>
      <c r="DZ3847" s="0"/>
      <c r="EA3847" s="0"/>
      <c r="EB3847" s="0"/>
      <c r="EC3847" s="0"/>
      <c r="ED3847" s="0"/>
      <c r="EE3847" s="0"/>
      <c r="EF3847" s="0"/>
      <c r="EG3847" s="0"/>
      <c r="EH3847" s="0"/>
      <c r="EI3847" s="0"/>
      <c r="EJ3847" s="0"/>
      <c r="EK3847" s="0"/>
      <c r="EL3847" s="0"/>
      <c r="EM3847" s="0"/>
      <c r="EN3847" s="0"/>
      <c r="EO3847" s="0"/>
      <c r="EP3847" s="0"/>
      <c r="EQ3847" s="0"/>
      <c r="ER3847" s="0"/>
      <c r="ES3847" s="0"/>
      <c r="ET3847" s="0"/>
      <c r="EU3847" s="0"/>
      <c r="EV3847" s="0"/>
      <c r="EW3847" s="0"/>
      <c r="EX3847" s="0"/>
      <c r="EY3847" s="0"/>
      <c r="EZ3847" s="0"/>
      <c r="FA3847" s="0"/>
      <c r="FB3847" s="0"/>
      <c r="FC3847" s="0"/>
      <c r="FD3847" s="0"/>
      <c r="FE3847" s="0"/>
      <c r="FF3847" s="0"/>
      <c r="FG3847" s="0"/>
      <c r="FH3847" s="0"/>
      <c r="FI3847" s="0"/>
      <c r="FJ3847" s="0"/>
      <c r="FK3847" s="0"/>
      <c r="FL3847" s="0"/>
      <c r="FM3847" s="0"/>
      <c r="FN3847" s="0"/>
      <c r="FO3847" s="0"/>
      <c r="FP3847" s="0"/>
      <c r="FQ3847" s="0"/>
      <c r="FR3847" s="0"/>
      <c r="FS3847" s="0"/>
      <c r="FT3847" s="0"/>
      <c r="FU3847" s="0"/>
      <c r="FV3847" s="0"/>
      <c r="FW3847" s="0"/>
      <c r="FX3847" s="0"/>
      <c r="FY3847" s="0"/>
      <c r="FZ3847" s="0"/>
      <c r="GA3847" s="0"/>
      <c r="GB3847" s="0"/>
      <c r="GC3847" s="0"/>
      <c r="GD3847" s="0"/>
      <c r="GE3847" s="0"/>
      <c r="GF3847" s="0"/>
      <c r="GG3847" s="0"/>
      <c r="GH3847" s="0"/>
      <c r="GI3847" s="0"/>
      <c r="GJ3847" s="0"/>
      <c r="GK3847" s="0"/>
      <c r="GL3847" s="0"/>
      <c r="GM3847" s="0"/>
      <c r="GN3847" s="0"/>
      <c r="GO3847" s="0"/>
      <c r="GP3847" s="0"/>
      <c r="GQ3847" s="0"/>
      <c r="GR3847" s="0"/>
      <c r="GS3847" s="0"/>
      <c r="GT3847" s="0"/>
      <c r="GU3847" s="0"/>
      <c r="GV3847" s="0"/>
      <c r="GW3847" s="0"/>
      <c r="GX3847" s="0"/>
      <c r="GY3847" s="0"/>
      <c r="GZ3847" s="0"/>
      <c r="HA3847" s="0"/>
      <c r="HB3847" s="0"/>
      <c r="HC3847" s="0"/>
      <c r="HD3847" s="0"/>
      <c r="HE3847" s="0"/>
      <c r="HF3847" s="0"/>
      <c r="HG3847" s="0"/>
      <c r="HH3847" s="0"/>
      <c r="HI3847" s="0"/>
      <c r="HJ3847" s="0"/>
      <c r="HK3847" s="0"/>
      <c r="HL3847" s="0"/>
      <c r="HM3847" s="0"/>
      <c r="HN3847" s="0"/>
      <c r="HO3847" s="0"/>
      <c r="HP3847" s="0"/>
      <c r="HQ3847" s="0"/>
      <c r="HR3847" s="0"/>
      <c r="HS3847" s="0"/>
      <c r="HT3847" s="0"/>
      <c r="HU3847" s="0"/>
      <c r="HV3847" s="0"/>
      <c r="HW3847" s="0"/>
      <c r="HX3847" s="0"/>
      <c r="HY3847" s="0"/>
      <c r="HZ3847" s="0"/>
      <c r="IA3847" s="0"/>
      <c r="IB3847" s="0"/>
      <c r="IC3847" s="0"/>
      <c r="ID3847" s="0"/>
      <c r="IE3847" s="0"/>
      <c r="IF3847" s="0"/>
      <c r="IG3847" s="0"/>
      <c r="IH3847" s="0"/>
      <c r="II3847" s="0"/>
      <c r="IJ3847" s="0"/>
      <c r="IK3847" s="0"/>
      <c r="IL3847" s="0"/>
      <c r="IM3847" s="0"/>
      <c r="IN3847" s="0"/>
      <c r="IO3847" s="0"/>
      <c r="IP3847" s="0"/>
      <c r="IQ3847" s="0"/>
      <c r="IR3847" s="0"/>
      <c r="IS3847" s="0"/>
      <c r="IT3847" s="0"/>
      <c r="IU3847" s="0"/>
      <c r="IV3847" s="0"/>
      <c r="IW3847" s="0"/>
      <c r="IX3847" s="0"/>
      <c r="IY3847" s="0"/>
      <c r="IZ3847" s="0"/>
      <c r="AMH3847" s="13"/>
    </row>
    <row r="3848" customFormat="false" ht="13.8" hidden="false" customHeight="false" outlineLevel="0" collapsed="false">
      <c r="A3848" s="27" t="n">
        <v>40809013</v>
      </c>
      <c r="B3848" s="28" t="s">
        <v>3877</v>
      </c>
      <c r="C3848" s="29"/>
      <c r="D3848" s="29"/>
      <c r="E3848" s="27" t="s">
        <v>64</v>
      </c>
      <c r="F3848" s="19" t="n">
        <f aca="false">IF(C3848="",VLOOKUP(E3848,'PORTE E UCO'!$A$5:$D$46,4,0),VLOOKUP(E3848,'PORTE E UCO'!$A$5:$D$46,4,0)*C3848)</f>
        <v>110.217052</v>
      </c>
      <c r="G3848" s="30" t="n">
        <v>2.87</v>
      </c>
      <c r="H3848" s="21" t="n">
        <f aca="false">G3848*$R$2</f>
        <v>56.46332384</v>
      </c>
      <c r="I3848" s="27" t="n">
        <v>0</v>
      </c>
      <c r="J3848" s="22" t="str">
        <f aca="false">IF(I3848&gt;=1,F3848*$J$2,"")</f>
        <v/>
      </c>
      <c r="K3848" s="22" t="str">
        <f aca="false">IF(I3848&gt;=2,F3848*$K$2,"")</f>
        <v/>
      </c>
      <c r="L3848" s="22" t="str">
        <f aca="false">IF(I3848&gt;=3,F3848*$L$2,"")</f>
        <v/>
      </c>
      <c r="M3848" s="22" t="str">
        <f aca="false">IF(I3848&gt;=4,F3848*$M$2,"")</f>
        <v/>
      </c>
      <c r="N3848" s="27" t="n">
        <v>0</v>
      </c>
      <c r="O3848" s="27" t="n">
        <v>4</v>
      </c>
      <c r="P3848" s="31" t="n">
        <v>0.6</v>
      </c>
      <c r="Q3848" s="64" t="n">
        <f aca="false">P3848*($Q$2)</f>
        <v>16.212</v>
      </c>
      <c r="R3848" s="38"/>
      <c r="S3848" s="25" t="n">
        <f aca="false">SUM(F3848,H3848,J3848,K3848,L3848,M3848)</f>
        <v>166.68037584</v>
      </c>
      <c r="T3848" s="25" t="n">
        <f aca="false">SUM(F3848,H3848,J3848,K3848,L3848,M3848,Q3848)</f>
        <v>182.89237584</v>
      </c>
      <c r="U3848" s="0"/>
      <c r="V3848" s="0"/>
      <c r="W3848" s="0"/>
      <c r="X3848" s="0"/>
      <c r="Y3848" s="0"/>
      <c r="Z3848" s="0"/>
      <c r="AA3848" s="0"/>
      <c r="AB3848" s="0"/>
      <c r="AC3848" s="0"/>
      <c r="AD3848" s="0"/>
      <c r="AE3848" s="0"/>
      <c r="AF3848" s="0"/>
      <c r="AG3848" s="0"/>
      <c r="AH3848" s="0"/>
      <c r="AI3848" s="0"/>
      <c r="AJ3848" s="0"/>
      <c r="AK3848" s="0"/>
      <c r="AL3848" s="0"/>
      <c r="AM3848" s="0"/>
      <c r="AN3848" s="0"/>
      <c r="AO3848" s="0"/>
      <c r="AP3848" s="0"/>
      <c r="AQ3848" s="0"/>
      <c r="AR3848" s="0"/>
      <c r="AS3848" s="0"/>
      <c r="AT3848" s="0"/>
      <c r="AU3848" s="0"/>
      <c r="AV3848" s="0"/>
      <c r="AW3848" s="0"/>
      <c r="AX3848" s="0"/>
      <c r="AY3848" s="0"/>
      <c r="AZ3848" s="0"/>
      <c r="BA3848" s="0"/>
      <c r="BB3848" s="0"/>
      <c r="BC3848" s="0"/>
      <c r="BD3848" s="0"/>
      <c r="BE3848" s="0"/>
      <c r="BF3848" s="0"/>
      <c r="BG3848" s="0"/>
      <c r="BH3848" s="0"/>
      <c r="BI3848" s="0"/>
      <c r="BJ3848" s="0"/>
      <c r="BK3848" s="0"/>
      <c r="BL3848" s="0"/>
      <c r="BM3848" s="0"/>
      <c r="BN3848" s="0"/>
      <c r="BO3848" s="0"/>
      <c r="BP3848" s="0"/>
      <c r="BQ3848" s="0"/>
      <c r="BR3848" s="0"/>
      <c r="BS3848" s="0"/>
      <c r="BT3848" s="0"/>
      <c r="BU3848" s="0"/>
      <c r="BV3848" s="0"/>
      <c r="BW3848" s="0"/>
      <c r="BX3848" s="0"/>
      <c r="BY3848" s="0"/>
      <c r="BZ3848" s="0"/>
      <c r="CA3848" s="0"/>
      <c r="CB3848" s="0"/>
      <c r="CC3848" s="0"/>
      <c r="CD3848" s="0"/>
      <c r="CE3848" s="0"/>
      <c r="CF3848" s="0"/>
      <c r="CG3848" s="0"/>
      <c r="CH3848" s="0"/>
      <c r="CI3848" s="0"/>
      <c r="CJ3848" s="0"/>
      <c r="CK3848" s="0"/>
      <c r="CL3848" s="0"/>
      <c r="CM3848" s="0"/>
      <c r="CN3848" s="0"/>
      <c r="CO3848" s="0"/>
      <c r="CP3848" s="0"/>
      <c r="CQ3848" s="0"/>
      <c r="CR3848" s="0"/>
      <c r="CS3848" s="0"/>
      <c r="CT3848" s="0"/>
      <c r="CU3848" s="0"/>
      <c r="CV3848" s="0"/>
      <c r="CW3848" s="0"/>
      <c r="CX3848" s="0"/>
      <c r="CY3848" s="0"/>
      <c r="CZ3848" s="0"/>
      <c r="DA3848" s="0"/>
      <c r="DB3848" s="0"/>
      <c r="DC3848" s="0"/>
      <c r="DD3848" s="0"/>
      <c r="DE3848" s="0"/>
      <c r="DF3848" s="0"/>
      <c r="DG3848" s="0"/>
      <c r="DH3848" s="0"/>
      <c r="DI3848" s="0"/>
      <c r="DJ3848" s="0"/>
      <c r="DK3848" s="0"/>
      <c r="DL3848" s="0"/>
      <c r="DM3848" s="0"/>
      <c r="DN3848" s="0"/>
      <c r="DO3848" s="0"/>
      <c r="DP3848" s="0"/>
      <c r="DQ3848" s="0"/>
      <c r="DR3848" s="0"/>
      <c r="DS3848" s="0"/>
      <c r="DT3848" s="0"/>
      <c r="DU3848" s="0"/>
      <c r="DV3848" s="0"/>
      <c r="DW3848" s="0"/>
      <c r="DX3848" s="0"/>
      <c r="DY3848" s="0"/>
      <c r="DZ3848" s="0"/>
      <c r="EA3848" s="0"/>
      <c r="EB3848" s="0"/>
      <c r="EC3848" s="0"/>
      <c r="ED3848" s="0"/>
      <c r="EE3848" s="0"/>
      <c r="EF3848" s="0"/>
      <c r="EG3848" s="0"/>
      <c r="EH3848" s="0"/>
      <c r="EI3848" s="0"/>
      <c r="EJ3848" s="0"/>
      <c r="EK3848" s="0"/>
      <c r="EL3848" s="0"/>
      <c r="EM3848" s="0"/>
      <c r="EN3848" s="0"/>
      <c r="EO3848" s="0"/>
      <c r="EP3848" s="0"/>
      <c r="EQ3848" s="0"/>
      <c r="ER3848" s="0"/>
      <c r="ES3848" s="0"/>
      <c r="ET3848" s="0"/>
      <c r="EU3848" s="0"/>
      <c r="EV3848" s="0"/>
      <c r="EW3848" s="0"/>
      <c r="EX3848" s="0"/>
      <c r="EY3848" s="0"/>
      <c r="EZ3848" s="0"/>
      <c r="FA3848" s="0"/>
      <c r="FB3848" s="0"/>
      <c r="FC3848" s="0"/>
      <c r="FD3848" s="0"/>
      <c r="FE3848" s="0"/>
      <c r="FF3848" s="0"/>
      <c r="FG3848" s="0"/>
      <c r="FH3848" s="0"/>
      <c r="FI3848" s="0"/>
      <c r="FJ3848" s="0"/>
      <c r="FK3848" s="0"/>
      <c r="FL3848" s="0"/>
      <c r="FM3848" s="0"/>
      <c r="FN3848" s="0"/>
      <c r="FO3848" s="0"/>
      <c r="FP3848" s="0"/>
      <c r="FQ3848" s="0"/>
      <c r="FR3848" s="0"/>
      <c r="FS3848" s="0"/>
      <c r="FT3848" s="0"/>
      <c r="FU3848" s="0"/>
      <c r="FV3848" s="0"/>
      <c r="FW3848" s="0"/>
      <c r="FX3848" s="0"/>
      <c r="FY3848" s="0"/>
      <c r="FZ3848" s="0"/>
      <c r="GA3848" s="0"/>
      <c r="GB3848" s="0"/>
      <c r="GC3848" s="0"/>
      <c r="GD3848" s="0"/>
      <c r="GE3848" s="0"/>
      <c r="GF3848" s="0"/>
      <c r="GG3848" s="0"/>
      <c r="GH3848" s="0"/>
      <c r="GI3848" s="0"/>
      <c r="GJ3848" s="0"/>
      <c r="GK3848" s="0"/>
      <c r="GL3848" s="0"/>
      <c r="GM3848" s="0"/>
      <c r="GN3848" s="0"/>
      <c r="GO3848" s="0"/>
      <c r="GP3848" s="0"/>
      <c r="GQ3848" s="0"/>
      <c r="GR3848" s="0"/>
      <c r="GS3848" s="0"/>
      <c r="GT3848" s="0"/>
      <c r="GU3848" s="0"/>
      <c r="GV3848" s="0"/>
      <c r="GW3848" s="0"/>
      <c r="GX3848" s="0"/>
      <c r="GY3848" s="0"/>
      <c r="GZ3848" s="0"/>
      <c r="HA3848" s="0"/>
      <c r="HB3848" s="0"/>
      <c r="HC3848" s="0"/>
      <c r="HD3848" s="0"/>
      <c r="HE3848" s="0"/>
      <c r="HF3848" s="0"/>
      <c r="HG3848" s="0"/>
      <c r="HH3848" s="0"/>
      <c r="HI3848" s="0"/>
      <c r="HJ3848" s="0"/>
      <c r="HK3848" s="0"/>
      <c r="HL3848" s="0"/>
      <c r="HM3848" s="0"/>
      <c r="HN3848" s="0"/>
      <c r="HO3848" s="0"/>
      <c r="HP3848" s="0"/>
      <c r="HQ3848" s="0"/>
      <c r="HR3848" s="0"/>
      <c r="HS3848" s="0"/>
      <c r="HT3848" s="0"/>
      <c r="HU3848" s="0"/>
      <c r="HV3848" s="0"/>
      <c r="HW3848" s="0"/>
      <c r="HX3848" s="0"/>
      <c r="HY3848" s="0"/>
      <c r="HZ3848" s="0"/>
      <c r="IA3848" s="0"/>
      <c r="IB3848" s="0"/>
      <c r="IC3848" s="0"/>
      <c r="ID3848" s="0"/>
      <c r="IE3848" s="0"/>
      <c r="IF3848" s="0"/>
      <c r="IG3848" s="0"/>
      <c r="IH3848" s="0"/>
      <c r="II3848" s="0"/>
      <c r="IJ3848" s="0"/>
      <c r="IK3848" s="0"/>
      <c r="IL3848" s="0"/>
      <c r="IM3848" s="0"/>
      <c r="IN3848" s="0"/>
      <c r="IO3848" s="0"/>
      <c r="IP3848" s="0"/>
      <c r="IQ3848" s="0"/>
      <c r="IR3848" s="0"/>
      <c r="IS3848" s="0"/>
      <c r="IT3848" s="0"/>
      <c r="IU3848" s="0"/>
      <c r="IV3848" s="0"/>
      <c r="IW3848" s="0"/>
      <c r="IX3848" s="0"/>
      <c r="IY3848" s="0"/>
      <c r="IZ3848" s="0"/>
      <c r="AMH3848" s="13"/>
    </row>
    <row r="3849" customFormat="false" ht="13.8" hidden="false" customHeight="false" outlineLevel="0" collapsed="false">
      <c r="A3849" s="16" t="n">
        <v>40809056</v>
      </c>
      <c r="B3849" s="17" t="s">
        <v>3878</v>
      </c>
      <c r="C3849" s="18"/>
      <c r="D3849" s="18"/>
      <c r="E3849" s="16" t="s">
        <v>20</v>
      </c>
      <c r="F3849" s="19" t="n">
        <f aca="false">IF(C3849="",VLOOKUP(E3849,'PORTE E UCO'!$A$5:$D$46,4,0),VLOOKUP(E3849,'PORTE E UCO'!$A$5:$D$46,4,0)*C3849)</f>
        <v>70.656386</v>
      </c>
      <c r="G3849" s="20" t="n">
        <v>2.45</v>
      </c>
      <c r="H3849" s="21" t="n">
        <f aca="false">G3849*$R$2</f>
        <v>48.2003984</v>
      </c>
      <c r="I3849" s="16" t="n">
        <v>0</v>
      </c>
      <c r="J3849" s="22" t="str">
        <f aca="false">IF(I3849&gt;=1,F3849*$J$2,"")</f>
        <v/>
      </c>
      <c r="K3849" s="22" t="str">
        <f aca="false">IF(I3849&gt;=2,F3849*$K$2,"")</f>
        <v/>
      </c>
      <c r="L3849" s="22" t="str">
        <f aca="false">IF(I3849&gt;=3,F3849*$L$2,"")</f>
        <v/>
      </c>
      <c r="M3849" s="22" t="str">
        <f aca="false">IF(I3849&gt;=4,F3849*$M$2,"")</f>
        <v/>
      </c>
      <c r="N3849" s="16" t="n">
        <v>0</v>
      </c>
      <c r="O3849" s="16" t="n">
        <v>4</v>
      </c>
      <c r="P3849" s="23" t="n">
        <v>0.288</v>
      </c>
      <c r="Q3849" s="64" t="n">
        <f aca="false">P3849*($Q$2)</f>
        <v>7.78176</v>
      </c>
      <c r="R3849" s="38"/>
      <c r="S3849" s="25" t="n">
        <f aca="false">SUM(F3849,H3849,J3849,K3849,L3849,M3849)</f>
        <v>118.8567844</v>
      </c>
      <c r="T3849" s="25" t="n">
        <f aca="false">SUM(F3849,H3849,J3849,K3849,L3849,M3849,Q3849)</f>
        <v>126.6385444</v>
      </c>
      <c r="U3849" s="0"/>
      <c r="V3849" s="0"/>
      <c r="W3849" s="0"/>
      <c r="X3849" s="0"/>
      <c r="Y3849" s="0"/>
      <c r="Z3849" s="0"/>
      <c r="AA3849" s="0"/>
      <c r="AB3849" s="0"/>
      <c r="AC3849" s="0"/>
      <c r="AD3849" s="0"/>
      <c r="AE3849" s="0"/>
      <c r="AF3849" s="0"/>
      <c r="AG3849" s="0"/>
      <c r="AH3849" s="0"/>
      <c r="AI3849" s="0"/>
      <c r="AJ3849" s="0"/>
      <c r="AK3849" s="0"/>
      <c r="AL3849" s="0"/>
      <c r="AM3849" s="0"/>
      <c r="AN3849" s="0"/>
      <c r="AO3849" s="0"/>
      <c r="AP3849" s="0"/>
      <c r="AQ3849" s="0"/>
      <c r="AR3849" s="0"/>
      <c r="AS3849" s="0"/>
      <c r="AT3849" s="0"/>
      <c r="AU3849" s="0"/>
      <c r="AV3849" s="0"/>
      <c r="AW3849" s="0"/>
      <c r="AX3849" s="0"/>
      <c r="AY3849" s="0"/>
      <c r="AZ3849" s="0"/>
      <c r="BA3849" s="0"/>
      <c r="BB3849" s="0"/>
      <c r="BC3849" s="0"/>
      <c r="BD3849" s="0"/>
      <c r="BE3849" s="0"/>
      <c r="BF3849" s="0"/>
      <c r="BG3849" s="0"/>
      <c r="BH3849" s="0"/>
      <c r="BI3849" s="0"/>
      <c r="BJ3849" s="0"/>
      <c r="BK3849" s="0"/>
      <c r="BL3849" s="0"/>
      <c r="BM3849" s="0"/>
      <c r="BN3849" s="0"/>
      <c r="BO3849" s="0"/>
      <c r="BP3849" s="0"/>
      <c r="BQ3849" s="0"/>
      <c r="BR3849" s="0"/>
      <c r="BS3849" s="0"/>
      <c r="BT3849" s="0"/>
      <c r="BU3849" s="0"/>
      <c r="BV3849" s="0"/>
      <c r="BW3849" s="0"/>
      <c r="BX3849" s="0"/>
      <c r="BY3849" s="0"/>
      <c r="BZ3849" s="0"/>
      <c r="CA3849" s="0"/>
      <c r="CB3849" s="0"/>
      <c r="CC3849" s="0"/>
      <c r="CD3849" s="0"/>
      <c r="CE3849" s="0"/>
      <c r="CF3849" s="0"/>
      <c r="CG3849" s="0"/>
      <c r="CH3849" s="0"/>
      <c r="CI3849" s="0"/>
      <c r="CJ3849" s="0"/>
      <c r="CK3849" s="0"/>
      <c r="CL3849" s="0"/>
      <c r="CM3849" s="0"/>
      <c r="CN3849" s="0"/>
      <c r="CO3849" s="0"/>
      <c r="CP3849" s="0"/>
      <c r="CQ3849" s="0"/>
      <c r="CR3849" s="0"/>
      <c r="CS3849" s="0"/>
      <c r="CT3849" s="0"/>
      <c r="CU3849" s="0"/>
      <c r="CV3849" s="0"/>
      <c r="CW3849" s="0"/>
      <c r="CX3849" s="0"/>
      <c r="CY3849" s="0"/>
      <c r="CZ3849" s="0"/>
      <c r="DA3849" s="0"/>
      <c r="DB3849" s="0"/>
      <c r="DC3849" s="0"/>
      <c r="DD3849" s="0"/>
      <c r="DE3849" s="0"/>
      <c r="DF3849" s="0"/>
      <c r="DG3849" s="0"/>
      <c r="DH3849" s="0"/>
      <c r="DI3849" s="0"/>
      <c r="DJ3849" s="0"/>
      <c r="DK3849" s="0"/>
      <c r="DL3849" s="0"/>
      <c r="DM3849" s="0"/>
      <c r="DN3849" s="0"/>
      <c r="DO3849" s="0"/>
      <c r="DP3849" s="0"/>
      <c r="DQ3849" s="0"/>
      <c r="DR3849" s="0"/>
      <c r="DS3849" s="0"/>
      <c r="DT3849" s="0"/>
      <c r="DU3849" s="0"/>
      <c r="DV3849" s="0"/>
      <c r="DW3849" s="0"/>
      <c r="DX3849" s="0"/>
      <c r="DY3849" s="0"/>
      <c r="DZ3849" s="0"/>
      <c r="EA3849" s="0"/>
      <c r="EB3849" s="0"/>
      <c r="EC3849" s="0"/>
      <c r="ED3849" s="0"/>
      <c r="EE3849" s="0"/>
      <c r="EF3849" s="0"/>
      <c r="EG3849" s="0"/>
      <c r="EH3849" s="0"/>
      <c r="EI3849" s="0"/>
      <c r="EJ3849" s="0"/>
      <c r="EK3849" s="0"/>
      <c r="EL3849" s="0"/>
      <c r="EM3849" s="0"/>
      <c r="EN3849" s="0"/>
      <c r="EO3849" s="0"/>
      <c r="EP3849" s="0"/>
      <c r="EQ3849" s="0"/>
      <c r="ER3849" s="0"/>
      <c r="ES3849" s="0"/>
      <c r="ET3849" s="0"/>
      <c r="EU3849" s="0"/>
      <c r="EV3849" s="0"/>
      <c r="EW3849" s="0"/>
      <c r="EX3849" s="0"/>
      <c r="EY3849" s="0"/>
      <c r="EZ3849" s="0"/>
      <c r="FA3849" s="0"/>
      <c r="FB3849" s="0"/>
      <c r="FC3849" s="0"/>
      <c r="FD3849" s="0"/>
      <c r="FE3849" s="0"/>
      <c r="FF3849" s="0"/>
      <c r="FG3849" s="0"/>
      <c r="FH3849" s="0"/>
      <c r="FI3849" s="0"/>
      <c r="FJ3849" s="0"/>
      <c r="FK3849" s="0"/>
      <c r="FL3849" s="0"/>
      <c r="FM3849" s="0"/>
      <c r="FN3849" s="0"/>
      <c r="FO3849" s="0"/>
      <c r="FP3849" s="0"/>
      <c r="FQ3849" s="0"/>
      <c r="FR3849" s="0"/>
      <c r="FS3849" s="0"/>
      <c r="FT3849" s="0"/>
      <c r="FU3849" s="0"/>
      <c r="FV3849" s="0"/>
      <c r="FW3849" s="0"/>
      <c r="FX3849" s="0"/>
      <c r="FY3849" s="0"/>
      <c r="FZ3849" s="0"/>
      <c r="GA3849" s="0"/>
      <c r="GB3849" s="0"/>
      <c r="GC3849" s="0"/>
      <c r="GD3849" s="0"/>
      <c r="GE3849" s="0"/>
      <c r="GF3849" s="0"/>
      <c r="GG3849" s="0"/>
      <c r="GH3849" s="0"/>
      <c r="GI3849" s="0"/>
      <c r="GJ3849" s="0"/>
      <c r="GK3849" s="0"/>
      <c r="GL3849" s="0"/>
      <c r="GM3849" s="0"/>
      <c r="GN3849" s="0"/>
      <c r="GO3849" s="0"/>
      <c r="GP3849" s="0"/>
      <c r="GQ3849" s="0"/>
      <c r="GR3849" s="0"/>
      <c r="GS3849" s="0"/>
      <c r="GT3849" s="0"/>
      <c r="GU3849" s="0"/>
      <c r="GV3849" s="0"/>
      <c r="GW3849" s="0"/>
      <c r="GX3849" s="0"/>
      <c r="GY3849" s="0"/>
      <c r="GZ3849" s="0"/>
      <c r="HA3849" s="0"/>
      <c r="HB3849" s="0"/>
      <c r="HC3849" s="0"/>
      <c r="HD3849" s="0"/>
      <c r="HE3849" s="0"/>
      <c r="HF3849" s="0"/>
      <c r="HG3849" s="0"/>
      <c r="HH3849" s="0"/>
      <c r="HI3849" s="0"/>
      <c r="HJ3849" s="0"/>
      <c r="HK3849" s="0"/>
      <c r="HL3849" s="0"/>
      <c r="HM3849" s="0"/>
      <c r="HN3849" s="0"/>
      <c r="HO3849" s="0"/>
      <c r="HP3849" s="0"/>
      <c r="HQ3849" s="0"/>
      <c r="HR3849" s="0"/>
      <c r="HS3849" s="0"/>
      <c r="HT3849" s="0"/>
      <c r="HU3849" s="0"/>
      <c r="HV3849" s="0"/>
      <c r="HW3849" s="0"/>
      <c r="HX3849" s="0"/>
      <c r="HY3849" s="0"/>
      <c r="HZ3849" s="0"/>
      <c r="IA3849" s="0"/>
      <c r="IB3849" s="0"/>
      <c r="IC3849" s="0"/>
      <c r="ID3849" s="0"/>
      <c r="IE3849" s="0"/>
      <c r="IF3849" s="0"/>
      <c r="IG3849" s="0"/>
      <c r="IH3849" s="0"/>
      <c r="II3849" s="0"/>
      <c r="IJ3849" s="0"/>
      <c r="IK3849" s="0"/>
      <c r="IL3849" s="0"/>
      <c r="IM3849" s="0"/>
      <c r="IN3849" s="0"/>
      <c r="IO3849" s="0"/>
      <c r="IP3849" s="0"/>
      <c r="IQ3849" s="0"/>
      <c r="IR3849" s="0"/>
      <c r="IS3849" s="0"/>
      <c r="IT3849" s="0"/>
      <c r="IU3849" s="0"/>
      <c r="IV3849" s="0"/>
      <c r="IW3849" s="0"/>
      <c r="IX3849" s="0"/>
      <c r="IY3849" s="0"/>
      <c r="IZ3849" s="0"/>
      <c r="AMH3849" s="13"/>
    </row>
    <row r="3850" customFormat="false" ht="13.8" hidden="false" customHeight="false" outlineLevel="0" collapsed="false">
      <c r="A3850" s="27" t="n">
        <v>40809030</v>
      </c>
      <c r="B3850" s="28" t="s">
        <v>3879</v>
      </c>
      <c r="C3850" s="29"/>
      <c r="D3850" s="29"/>
      <c r="E3850" s="27" t="s">
        <v>64</v>
      </c>
      <c r="F3850" s="19" t="n">
        <f aca="false">IF(C3850="",VLOOKUP(E3850,'PORTE E UCO'!$A$5:$D$46,4,0),VLOOKUP(E3850,'PORTE E UCO'!$A$5:$D$46,4,0)*C3850)</f>
        <v>110.217052</v>
      </c>
      <c r="G3850" s="30" t="n">
        <v>3.75</v>
      </c>
      <c r="H3850" s="21" t="n">
        <f aca="false">G3850*$R$2</f>
        <v>73.77612</v>
      </c>
      <c r="I3850" s="27" t="n">
        <v>0</v>
      </c>
      <c r="J3850" s="22" t="str">
        <f aca="false">IF(I3850&gt;=1,F3850*$J$2,"")</f>
        <v/>
      </c>
      <c r="K3850" s="22" t="str">
        <f aca="false">IF(I3850&gt;=2,F3850*$K$2,"")</f>
        <v/>
      </c>
      <c r="L3850" s="22" t="str">
        <f aca="false">IF(I3850&gt;=3,F3850*$L$2,"")</f>
        <v/>
      </c>
      <c r="M3850" s="22" t="str">
        <f aca="false">IF(I3850&gt;=4,F3850*$M$2,"")</f>
        <v/>
      </c>
      <c r="N3850" s="27" t="n">
        <v>0</v>
      </c>
      <c r="O3850" s="27" t="n">
        <v>6</v>
      </c>
      <c r="P3850" s="31" t="n">
        <v>0.2592</v>
      </c>
      <c r="Q3850" s="64" t="n">
        <f aca="false">P3850*($Q$2)</f>
        <v>7.003584</v>
      </c>
      <c r="R3850" s="38"/>
      <c r="S3850" s="25" t="n">
        <f aca="false">SUM(F3850,H3850,J3850,K3850,L3850,M3850)</f>
        <v>183.993172</v>
      </c>
      <c r="T3850" s="25" t="n">
        <f aca="false">SUM(F3850,H3850,J3850,K3850,L3850,M3850,Q3850)</f>
        <v>190.996756</v>
      </c>
      <c r="U3850" s="0"/>
      <c r="V3850" s="0"/>
      <c r="W3850" s="0"/>
      <c r="X3850" s="0"/>
      <c r="Y3850" s="0"/>
      <c r="Z3850" s="0"/>
      <c r="AA3850" s="0"/>
      <c r="AB3850" s="0"/>
      <c r="AC3850" s="0"/>
      <c r="AD3850" s="0"/>
      <c r="AE3850" s="0"/>
      <c r="AF3850" s="0"/>
      <c r="AG3850" s="0"/>
      <c r="AH3850" s="0"/>
      <c r="AI3850" s="0"/>
      <c r="AJ3850" s="0"/>
      <c r="AK3850" s="0"/>
      <c r="AL3850" s="0"/>
      <c r="AM3850" s="0"/>
      <c r="AN3850" s="0"/>
      <c r="AO3850" s="0"/>
      <c r="AP3850" s="0"/>
      <c r="AQ3850" s="0"/>
      <c r="AR3850" s="0"/>
      <c r="AS3850" s="0"/>
      <c r="AT3850" s="0"/>
      <c r="AU3850" s="0"/>
      <c r="AV3850" s="0"/>
      <c r="AW3850" s="0"/>
      <c r="AX3850" s="0"/>
      <c r="AY3850" s="0"/>
      <c r="AZ3850" s="0"/>
      <c r="BA3850" s="0"/>
      <c r="BB3850" s="0"/>
      <c r="BC3850" s="0"/>
      <c r="BD3850" s="0"/>
      <c r="BE3850" s="0"/>
      <c r="BF3850" s="0"/>
      <c r="BG3850" s="0"/>
      <c r="BH3850" s="0"/>
      <c r="BI3850" s="0"/>
      <c r="BJ3850" s="0"/>
      <c r="BK3850" s="0"/>
      <c r="BL3850" s="0"/>
      <c r="BM3850" s="0"/>
      <c r="BN3850" s="0"/>
      <c r="BO3850" s="0"/>
      <c r="BP3850" s="0"/>
      <c r="BQ3850" s="0"/>
      <c r="BR3850" s="0"/>
      <c r="BS3850" s="0"/>
      <c r="BT3850" s="0"/>
      <c r="BU3850" s="0"/>
      <c r="BV3850" s="0"/>
      <c r="BW3850" s="0"/>
      <c r="BX3850" s="0"/>
      <c r="BY3850" s="0"/>
      <c r="BZ3850" s="0"/>
      <c r="CA3850" s="0"/>
      <c r="CB3850" s="0"/>
      <c r="CC3850" s="0"/>
      <c r="CD3850" s="0"/>
      <c r="CE3850" s="0"/>
      <c r="CF3850" s="0"/>
      <c r="CG3850" s="0"/>
      <c r="CH3850" s="0"/>
      <c r="CI3850" s="0"/>
      <c r="CJ3850" s="0"/>
      <c r="CK3850" s="0"/>
      <c r="CL3850" s="0"/>
      <c r="CM3850" s="0"/>
      <c r="CN3850" s="0"/>
      <c r="CO3850" s="0"/>
      <c r="CP3850" s="0"/>
      <c r="CQ3850" s="0"/>
      <c r="CR3850" s="0"/>
      <c r="CS3850" s="0"/>
      <c r="CT3850" s="0"/>
      <c r="CU3850" s="0"/>
      <c r="CV3850" s="0"/>
      <c r="CW3850" s="0"/>
      <c r="CX3850" s="0"/>
      <c r="CY3850" s="0"/>
      <c r="CZ3850" s="0"/>
      <c r="DA3850" s="0"/>
      <c r="DB3850" s="0"/>
      <c r="DC3850" s="0"/>
      <c r="DD3850" s="0"/>
      <c r="DE3850" s="0"/>
      <c r="DF3850" s="0"/>
      <c r="DG3850" s="0"/>
      <c r="DH3850" s="0"/>
      <c r="DI3850" s="0"/>
      <c r="DJ3850" s="0"/>
      <c r="DK3850" s="0"/>
      <c r="DL3850" s="0"/>
      <c r="DM3850" s="0"/>
      <c r="DN3850" s="0"/>
      <c r="DO3850" s="0"/>
      <c r="DP3850" s="0"/>
      <c r="DQ3850" s="0"/>
      <c r="DR3850" s="0"/>
      <c r="DS3850" s="0"/>
      <c r="DT3850" s="0"/>
      <c r="DU3850" s="0"/>
      <c r="DV3850" s="0"/>
      <c r="DW3850" s="0"/>
      <c r="DX3850" s="0"/>
      <c r="DY3850" s="0"/>
      <c r="DZ3850" s="0"/>
      <c r="EA3850" s="0"/>
      <c r="EB3850" s="0"/>
      <c r="EC3850" s="0"/>
      <c r="ED3850" s="0"/>
      <c r="EE3850" s="0"/>
      <c r="EF3850" s="0"/>
      <c r="EG3850" s="0"/>
      <c r="EH3850" s="0"/>
      <c r="EI3850" s="0"/>
      <c r="EJ3850" s="0"/>
      <c r="EK3850" s="0"/>
      <c r="EL3850" s="0"/>
      <c r="EM3850" s="0"/>
      <c r="EN3850" s="0"/>
      <c r="EO3850" s="0"/>
      <c r="EP3850" s="0"/>
      <c r="EQ3850" s="0"/>
      <c r="ER3850" s="0"/>
      <c r="ES3850" s="0"/>
      <c r="ET3850" s="0"/>
      <c r="EU3850" s="0"/>
      <c r="EV3850" s="0"/>
      <c r="EW3850" s="0"/>
      <c r="EX3850" s="0"/>
      <c r="EY3850" s="0"/>
      <c r="EZ3850" s="0"/>
      <c r="FA3850" s="0"/>
      <c r="FB3850" s="0"/>
      <c r="FC3850" s="0"/>
      <c r="FD3850" s="0"/>
      <c r="FE3850" s="0"/>
      <c r="FF3850" s="0"/>
      <c r="FG3850" s="0"/>
      <c r="FH3850" s="0"/>
      <c r="FI3850" s="0"/>
      <c r="FJ3850" s="0"/>
      <c r="FK3850" s="0"/>
      <c r="FL3850" s="0"/>
      <c r="FM3850" s="0"/>
      <c r="FN3850" s="0"/>
      <c r="FO3850" s="0"/>
      <c r="FP3850" s="0"/>
      <c r="FQ3850" s="0"/>
      <c r="FR3850" s="0"/>
      <c r="FS3850" s="0"/>
      <c r="FT3850" s="0"/>
      <c r="FU3850" s="0"/>
      <c r="FV3850" s="0"/>
      <c r="FW3850" s="0"/>
      <c r="FX3850" s="0"/>
      <c r="FY3850" s="0"/>
      <c r="FZ3850" s="0"/>
      <c r="GA3850" s="0"/>
      <c r="GB3850" s="0"/>
      <c r="GC3850" s="0"/>
      <c r="GD3850" s="0"/>
      <c r="GE3850" s="0"/>
      <c r="GF3850" s="0"/>
      <c r="GG3850" s="0"/>
      <c r="GH3850" s="0"/>
      <c r="GI3850" s="0"/>
      <c r="GJ3850" s="0"/>
      <c r="GK3850" s="0"/>
      <c r="GL3850" s="0"/>
      <c r="GM3850" s="0"/>
      <c r="GN3850" s="0"/>
      <c r="GO3850" s="0"/>
      <c r="GP3850" s="0"/>
      <c r="GQ3850" s="0"/>
      <c r="GR3850" s="0"/>
      <c r="GS3850" s="0"/>
      <c r="GT3850" s="0"/>
      <c r="GU3850" s="0"/>
      <c r="GV3850" s="0"/>
      <c r="GW3850" s="0"/>
      <c r="GX3850" s="0"/>
      <c r="GY3850" s="0"/>
      <c r="GZ3850" s="0"/>
      <c r="HA3850" s="0"/>
      <c r="HB3850" s="0"/>
      <c r="HC3850" s="0"/>
      <c r="HD3850" s="0"/>
      <c r="HE3850" s="0"/>
      <c r="HF3850" s="0"/>
      <c r="HG3850" s="0"/>
      <c r="HH3850" s="0"/>
      <c r="HI3850" s="0"/>
      <c r="HJ3850" s="0"/>
      <c r="HK3850" s="0"/>
      <c r="HL3850" s="0"/>
      <c r="HM3850" s="0"/>
      <c r="HN3850" s="0"/>
      <c r="HO3850" s="0"/>
      <c r="HP3850" s="0"/>
      <c r="HQ3850" s="0"/>
      <c r="HR3850" s="0"/>
      <c r="HS3850" s="0"/>
      <c r="HT3850" s="0"/>
      <c r="HU3850" s="0"/>
      <c r="HV3850" s="0"/>
      <c r="HW3850" s="0"/>
      <c r="HX3850" s="0"/>
      <c r="HY3850" s="0"/>
      <c r="HZ3850" s="0"/>
      <c r="IA3850" s="0"/>
      <c r="IB3850" s="0"/>
      <c r="IC3850" s="0"/>
      <c r="ID3850" s="0"/>
      <c r="IE3850" s="0"/>
      <c r="IF3850" s="0"/>
      <c r="IG3850" s="0"/>
      <c r="IH3850" s="0"/>
      <c r="II3850" s="0"/>
      <c r="IJ3850" s="0"/>
      <c r="IK3850" s="0"/>
      <c r="IL3850" s="0"/>
      <c r="IM3850" s="0"/>
      <c r="IN3850" s="0"/>
      <c r="IO3850" s="0"/>
      <c r="IP3850" s="0"/>
      <c r="IQ3850" s="0"/>
      <c r="IR3850" s="0"/>
      <c r="IS3850" s="0"/>
      <c r="IT3850" s="0"/>
      <c r="IU3850" s="0"/>
      <c r="IV3850" s="0"/>
      <c r="IW3850" s="0"/>
      <c r="IX3850" s="0"/>
      <c r="IY3850" s="0"/>
      <c r="IZ3850" s="0"/>
      <c r="AMH3850" s="13"/>
    </row>
    <row r="3851" customFormat="false" ht="14.95" hidden="false" customHeight="false" outlineLevel="0" collapsed="false">
      <c r="A3851" s="16" t="n">
        <v>40809099</v>
      </c>
      <c r="B3851" s="17" t="s">
        <v>3880</v>
      </c>
      <c r="C3851" s="18"/>
      <c r="D3851" s="18"/>
      <c r="E3851" s="16" t="s">
        <v>17</v>
      </c>
      <c r="F3851" s="19" t="n">
        <f aca="false">IF(C3851="",VLOOKUP(E3851,'PORTE E UCO'!$A$5:$D$46,4,0),VLOOKUP(E3851,'PORTE E UCO'!$A$5:$D$46,4,0)*C3851)</f>
        <v>150.60084</v>
      </c>
      <c r="G3851" s="20" t="n">
        <v>0</v>
      </c>
      <c r="H3851" s="21" t="n">
        <f aca="false">G3851*$R$2</f>
        <v>0</v>
      </c>
      <c r="I3851" s="16" t="n">
        <v>0</v>
      </c>
      <c r="J3851" s="22" t="str">
        <f aca="false">IF(I3851&gt;=1,F3851*$J$2,"")</f>
        <v/>
      </c>
      <c r="K3851" s="22" t="str">
        <f aca="false">IF(I3851&gt;=2,F3851*$K$2,"")</f>
        <v/>
      </c>
      <c r="L3851" s="22" t="str">
        <f aca="false">IF(I3851&gt;=3,F3851*$L$2,"")</f>
        <v/>
      </c>
      <c r="M3851" s="22" t="str">
        <f aca="false">IF(I3851&gt;=4,F3851*$M$2,"")</f>
        <v/>
      </c>
      <c r="N3851" s="16" t="n">
        <v>0</v>
      </c>
      <c r="O3851" s="16" t="n">
        <v>0</v>
      </c>
      <c r="P3851" s="23" t="n">
        <v>0</v>
      </c>
      <c r="Q3851" s="64" t="n">
        <f aca="false">P3851*($Q$2)</f>
        <v>0</v>
      </c>
      <c r="R3851" s="38"/>
      <c r="S3851" s="25" t="n">
        <f aca="false">SUM(F3851,H3851,J3851,K3851,L3851,M3851)</f>
        <v>150.60084</v>
      </c>
      <c r="T3851" s="25" t="n">
        <f aca="false">SUM(F3851,H3851,J3851,K3851,L3851,M3851,Q3851)</f>
        <v>150.60084</v>
      </c>
      <c r="U3851" s="0"/>
      <c r="V3851" s="0"/>
      <c r="W3851" s="0"/>
      <c r="X3851" s="0"/>
      <c r="Y3851" s="0"/>
      <c r="Z3851" s="0"/>
      <c r="AA3851" s="0"/>
      <c r="AB3851" s="0"/>
      <c r="AC3851" s="0"/>
      <c r="AD3851" s="0"/>
      <c r="AE3851" s="0"/>
      <c r="AF3851" s="0"/>
      <c r="AG3851" s="0"/>
      <c r="AH3851" s="0"/>
      <c r="AI3851" s="0"/>
      <c r="AJ3851" s="0"/>
      <c r="AK3851" s="0"/>
      <c r="AL3851" s="0"/>
      <c r="AM3851" s="0"/>
      <c r="AN3851" s="0"/>
      <c r="AO3851" s="0"/>
      <c r="AP3851" s="0"/>
      <c r="AQ3851" s="0"/>
      <c r="AR3851" s="0"/>
      <c r="AS3851" s="0"/>
      <c r="AT3851" s="0"/>
      <c r="AU3851" s="0"/>
      <c r="AV3851" s="0"/>
      <c r="AW3851" s="0"/>
      <c r="AX3851" s="0"/>
      <c r="AY3851" s="0"/>
      <c r="AZ3851" s="0"/>
      <c r="BA3851" s="0"/>
      <c r="BB3851" s="0"/>
      <c r="BC3851" s="0"/>
      <c r="BD3851" s="0"/>
      <c r="BE3851" s="0"/>
      <c r="BF3851" s="0"/>
      <c r="BG3851" s="0"/>
      <c r="BH3851" s="0"/>
      <c r="BI3851" s="0"/>
      <c r="BJ3851" s="0"/>
      <c r="BK3851" s="0"/>
      <c r="BL3851" s="0"/>
      <c r="BM3851" s="0"/>
      <c r="BN3851" s="0"/>
      <c r="BO3851" s="0"/>
      <c r="BP3851" s="0"/>
      <c r="BQ3851" s="0"/>
      <c r="BR3851" s="0"/>
      <c r="BS3851" s="0"/>
      <c r="BT3851" s="0"/>
      <c r="BU3851" s="0"/>
      <c r="BV3851" s="0"/>
      <c r="BW3851" s="0"/>
      <c r="BX3851" s="0"/>
      <c r="BY3851" s="0"/>
      <c r="BZ3851" s="0"/>
      <c r="CA3851" s="0"/>
      <c r="CB3851" s="0"/>
      <c r="CC3851" s="0"/>
      <c r="CD3851" s="0"/>
      <c r="CE3851" s="0"/>
      <c r="CF3851" s="0"/>
      <c r="CG3851" s="0"/>
      <c r="CH3851" s="0"/>
      <c r="CI3851" s="0"/>
      <c r="CJ3851" s="0"/>
      <c r="CK3851" s="0"/>
      <c r="CL3851" s="0"/>
      <c r="CM3851" s="0"/>
      <c r="CN3851" s="0"/>
      <c r="CO3851" s="0"/>
      <c r="CP3851" s="0"/>
      <c r="CQ3851" s="0"/>
      <c r="CR3851" s="0"/>
      <c r="CS3851" s="0"/>
      <c r="CT3851" s="0"/>
      <c r="CU3851" s="0"/>
      <c r="CV3851" s="0"/>
      <c r="CW3851" s="0"/>
      <c r="CX3851" s="0"/>
      <c r="CY3851" s="0"/>
      <c r="CZ3851" s="0"/>
      <c r="DA3851" s="0"/>
      <c r="DB3851" s="0"/>
      <c r="DC3851" s="0"/>
      <c r="DD3851" s="0"/>
      <c r="DE3851" s="0"/>
      <c r="DF3851" s="0"/>
      <c r="DG3851" s="0"/>
      <c r="DH3851" s="0"/>
      <c r="DI3851" s="0"/>
      <c r="DJ3851" s="0"/>
      <c r="DK3851" s="0"/>
      <c r="DL3851" s="0"/>
      <c r="DM3851" s="0"/>
      <c r="DN3851" s="0"/>
      <c r="DO3851" s="0"/>
      <c r="DP3851" s="0"/>
      <c r="DQ3851" s="0"/>
      <c r="DR3851" s="0"/>
      <c r="DS3851" s="0"/>
      <c r="DT3851" s="0"/>
      <c r="DU3851" s="0"/>
      <c r="DV3851" s="0"/>
      <c r="DW3851" s="0"/>
      <c r="DX3851" s="0"/>
      <c r="DY3851" s="0"/>
      <c r="DZ3851" s="0"/>
      <c r="EA3851" s="0"/>
      <c r="EB3851" s="0"/>
      <c r="EC3851" s="0"/>
      <c r="ED3851" s="0"/>
      <c r="EE3851" s="0"/>
      <c r="EF3851" s="0"/>
      <c r="EG3851" s="0"/>
      <c r="EH3851" s="0"/>
      <c r="EI3851" s="0"/>
      <c r="EJ3851" s="0"/>
      <c r="EK3851" s="0"/>
      <c r="EL3851" s="0"/>
      <c r="EM3851" s="0"/>
      <c r="EN3851" s="0"/>
      <c r="EO3851" s="0"/>
      <c r="EP3851" s="0"/>
      <c r="EQ3851" s="0"/>
      <c r="ER3851" s="0"/>
      <c r="ES3851" s="0"/>
      <c r="ET3851" s="0"/>
      <c r="EU3851" s="0"/>
      <c r="EV3851" s="0"/>
      <c r="EW3851" s="0"/>
      <c r="EX3851" s="0"/>
      <c r="EY3851" s="0"/>
      <c r="EZ3851" s="0"/>
      <c r="FA3851" s="0"/>
      <c r="FB3851" s="0"/>
      <c r="FC3851" s="0"/>
      <c r="FD3851" s="0"/>
      <c r="FE3851" s="0"/>
      <c r="FF3851" s="0"/>
      <c r="FG3851" s="0"/>
      <c r="FH3851" s="0"/>
      <c r="FI3851" s="0"/>
      <c r="FJ3851" s="0"/>
      <c r="FK3851" s="0"/>
      <c r="FL3851" s="0"/>
      <c r="FM3851" s="0"/>
      <c r="FN3851" s="0"/>
      <c r="FO3851" s="0"/>
      <c r="FP3851" s="0"/>
      <c r="FQ3851" s="0"/>
      <c r="FR3851" s="0"/>
      <c r="FS3851" s="0"/>
      <c r="FT3851" s="0"/>
      <c r="FU3851" s="0"/>
      <c r="FV3851" s="0"/>
      <c r="FW3851" s="0"/>
      <c r="FX3851" s="0"/>
      <c r="FY3851" s="0"/>
      <c r="FZ3851" s="0"/>
      <c r="GA3851" s="0"/>
      <c r="GB3851" s="0"/>
      <c r="GC3851" s="0"/>
      <c r="GD3851" s="0"/>
      <c r="GE3851" s="0"/>
      <c r="GF3851" s="0"/>
      <c r="GG3851" s="0"/>
      <c r="GH3851" s="0"/>
      <c r="GI3851" s="0"/>
      <c r="GJ3851" s="0"/>
      <c r="GK3851" s="0"/>
      <c r="GL3851" s="0"/>
      <c r="GM3851" s="0"/>
      <c r="GN3851" s="0"/>
      <c r="GO3851" s="0"/>
      <c r="GP3851" s="0"/>
      <c r="GQ3851" s="0"/>
      <c r="GR3851" s="0"/>
      <c r="GS3851" s="0"/>
      <c r="GT3851" s="0"/>
      <c r="GU3851" s="0"/>
      <c r="GV3851" s="0"/>
      <c r="GW3851" s="0"/>
      <c r="GX3851" s="0"/>
      <c r="GY3851" s="0"/>
      <c r="GZ3851" s="0"/>
      <c r="HA3851" s="0"/>
      <c r="HB3851" s="0"/>
      <c r="HC3851" s="0"/>
      <c r="HD3851" s="0"/>
      <c r="HE3851" s="0"/>
      <c r="HF3851" s="0"/>
      <c r="HG3851" s="0"/>
      <c r="HH3851" s="0"/>
      <c r="HI3851" s="0"/>
      <c r="HJ3851" s="0"/>
      <c r="HK3851" s="0"/>
      <c r="HL3851" s="0"/>
      <c r="HM3851" s="0"/>
      <c r="HN3851" s="0"/>
      <c r="HO3851" s="0"/>
      <c r="HP3851" s="0"/>
      <c r="HQ3851" s="0"/>
      <c r="HR3851" s="0"/>
      <c r="HS3851" s="0"/>
      <c r="HT3851" s="0"/>
      <c r="HU3851" s="0"/>
      <c r="HV3851" s="0"/>
      <c r="HW3851" s="0"/>
      <c r="HX3851" s="0"/>
      <c r="HY3851" s="0"/>
      <c r="HZ3851" s="0"/>
      <c r="IA3851" s="0"/>
      <c r="IB3851" s="0"/>
      <c r="IC3851" s="0"/>
      <c r="ID3851" s="0"/>
      <c r="IE3851" s="0"/>
      <c r="IF3851" s="0"/>
      <c r="IG3851" s="0"/>
      <c r="IH3851" s="0"/>
      <c r="II3851" s="0"/>
      <c r="IJ3851" s="0"/>
      <c r="IK3851" s="0"/>
      <c r="IL3851" s="0"/>
      <c r="IM3851" s="0"/>
      <c r="IN3851" s="0"/>
      <c r="IO3851" s="0"/>
      <c r="IP3851" s="0"/>
      <c r="IQ3851" s="0"/>
      <c r="IR3851" s="0"/>
      <c r="IS3851" s="0"/>
      <c r="IT3851" s="0"/>
      <c r="IU3851" s="0"/>
      <c r="IV3851" s="0"/>
      <c r="IW3851" s="0"/>
      <c r="IX3851" s="0"/>
      <c r="IY3851" s="0"/>
      <c r="IZ3851" s="0"/>
      <c r="AMH3851" s="13"/>
    </row>
    <row r="3852" customFormat="false" ht="13.8" hidden="false" customHeight="false" outlineLevel="0" collapsed="false">
      <c r="A3852" s="27" t="n">
        <v>40809021</v>
      </c>
      <c r="B3852" s="28" t="s">
        <v>3881</v>
      </c>
      <c r="C3852" s="29"/>
      <c r="D3852" s="29"/>
      <c r="E3852" s="27" t="s">
        <v>64</v>
      </c>
      <c r="F3852" s="19" t="n">
        <f aca="false">IF(C3852="",VLOOKUP(E3852,'PORTE E UCO'!$A$5:$D$46,4,0),VLOOKUP(E3852,'PORTE E UCO'!$A$5:$D$46,4,0)*C3852)</f>
        <v>110.217052</v>
      </c>
      <c r="G3852" s="30" t="n">
        <v>2.87</v>
      </c>
      <c r="H3852" s="21" t="n">
        <f aca="false">G3852*$R$2</f>
        <v>56.46332384</v>
      </c>
      <c r="I3852" s="27" t="n">
        <v>0</v>
      </c>
      <c r="J3852" s="22" t="str">
        <f aca="false">IF(I3852&gt;=1,F3852*$J$2,"")</f>
        <v/>
      </c>
      <c r="K3852" s="22" t="str">
        <f aca="false">IF(I3852&gt;=2,F3852*$K$2,"")</f>
        <v/>
      </c>
      <c r="L3852" s="22" t="str">
        <f aca="false">IF(I3852&gt;=3,F3852*$L$2,"")</f>
        <v/>
      </c>
      <c r="M3852" s="22" t="str">
        <f aca="false">IF(I3852&gt;=4,F3852*$M$2,"")</f>
        <v/>
      </c>
      <c r="N3852" s="27" t="n">
        <v>0</v>
      </c>
      <c r="O3852" s="27" t="n">
        <v>6</v>
      </c>
      <c r="P3852" s="31" t="n">
        <v>0.2592</v>
      </c>
      <c r="Q3852" s="64" t="n">
        <f aca="false">P3852*($Q$2)</f>
        <v>7.003584</v>
      </c>
      <c r="R3852" s="38"/>
      <c r="S3852" s="25" t="n">
        <f aca="false">SUM(F3852,H3852,J3852,K3852,L3852,M3852)</f>
        <v>166.68037584</v>
      </c>
      <c r="T3852" s="25" t="n">
        <f aca="false">SUM(F3852,H3852,J3852,K3852,L3852,M3852,Q3852)</f>
        <v>173.68395984</v>
      </c>
      <c r="U3852" s="0"/>
      <c r="V3852" s="0"/>
      <c r="W3852" s="0"/>
      <c r="X3852" s="0"/>
      <c r="Y3852" s="0"/>
      <c r="Z3852" s="0"/>
      <c r="AA3852" s="0"/>
      <c r="AB3852" s="0"/>
      <c r="AC3852" s="0"/>
      <c r="AD3852" s="0"/>
      <c r="AE3852" s="0"/>
      <c r="AF3852" s="0"/>
      <c r="AG3852" s="0"/>
      <c r="AH3852" s="0"/>
      <c r="AI3852" s="0"/>
      <c r="AJ3852" s="0"/>
      <c r="AK3852" s="0"/>
      <c r="AL3852" s="0"/>
      <c r="AM3852" s="0"/>
      <c r="AN3852" s="0"/>
      <c r="AO3852" s="0"/>
      <c r="AP3852" s="0"/>
      <c r="AQ3852" s="0"/>
      <c r="AR3852" s="0"/>
      <c r="AS3852" s="0"/>
      <c r="AT3852" s="0"/>
      <c r="AU3852" s="0"/>
      <c r="AV3852" s="0"/>
      <c r="AW3852" s="0"/>
      <c r="AX3852" s="0"/>
      <c r="AY3852" s="0"/>
      <c r="AZ3852" s="0"/>
      <c r="BA3852" s="0"/>
      <c r="BB3852" s="0"/>
      <c r="BC3852" s="0"/>
      <c r="BD3852" s="0"/>
      <c r="BE3852" s="0"/>
      <c r="BF3852" s="0"/>
      <c r="BG3852" s="0"/>
      <c r="BH3852" s="0"/>
      <c r="BI3852" s="0"/>
      <c r="BJ3852" s="0"/>
      <c r="BK3852" s="0"/>
      <c r="BL3852" s="0"/>
      <c r="BM3852" s="0"/>
      <c r="BN3852" s="0"/>
      <c r="BO3852" s="0"/>
      <c r="BP3852" s="0"/>
      <c r="BQ3852" s="0"/>
      <c r="BR3852" s="0"/>
      <c r="BS3852" s="0"/>
      <c r="BT3852" s="0"/>
      <c r="BU3852" s="0"/>
      <c r="BV3852" s="0"/>
      <c r="BW3852" s="0"/>
      <c r="BX3852" s="0"/>
      <c r="BY3852" s="0"/>
      <c r="BZ3852" s="0"/>
      <c r="CA3852" s="0"/>
      <c r="CB3852" s="0"/>
      <c r="CC3852" s="0"/>
      <c r="CD3852" s="0"/>
      <c r="CE3852" s="0"/>
      <c r="CF3852" s="0"/>
      <c r="CG3852" s="0"/>
      <c r="CH3852" s="0"/>
      <c r="CI3852" s="0"/>
      <c r="CJ3852" s="0"/>
      <c r="CK3852" s="0"/>
      <c r="CL3852" s="0"/>
      <c r="CM3852" s="0"/>
      <c r="CN3852" s="0"/>
      <c r="CO3852" s="0"/>
      <c r="CP3852" s="0"/>
      <c r="CQ3852" s="0"/>
      <c r="CR3852" s="0"/>
      <c r="CS3852" s="0"/>
      <c r="CT3852" s="0"/>
      <c r="CU3852" s="0"/>
      <c r="CV3852" s="0"/>
      <c r="CW3852" s="0"/>
      <c r="CX3852" s="0"/>
      <c r="CY3852" s="0"/>
      <c r="CZ3852" s="0"/>
      <c r="DA3852" s="0"/>
      <c r="DB3852" s="0"/>
      <c r="DC3852" s="0"/>
      <c r="DD3852" s="0"/>
      <c r="DE3852" s="0"/>
      <c r="DF3852" s="0"/>
      <c r="DG3852" s="0"/>
      <c r="DH3852" s="0"/>
      <c r="DI3852" s="0"/>
      <c r="DJ3852" s="0"/>
      <c r="DK3852" s="0"/>
      <c r="DL3852" s="0"/>
      <c r="DM3852" s="0"/>
      <c r="DN3852" s="0"/>
      <c r="DO3852" s="0"/>
      <c r="DP3852" s="0"/>
      <c r="DQ3852" s="0"/>
      <c r="DR3852" s="0"/>
      <c r="DS3852" s="0"/>
      <c r="DT3852" s="0"/>
      <c r="DU3852" s="0"/>
      <c r="DV3852" s="0"/>
      <c r="DW3852" s="0"/>
      <c r="DX3852" s="0"/>
      <c r="DY3852" s="0"/>
      <c r="DZ3852" s="0"/>
      <c r="EA3852" s="0"/>
      <c r="EB3852" s="0"/>
      <c r="EC3852" s="0"/>
      <c r="ED3852" s="0"/>
      <c r="EE3852" s="0"/>
      <c r="EF3852" s="0"/>
      <c r="EG3852" s="0"/>
      <c r="EH3852" s="0"/>
      <c r="EI3852" s="0"/>
      <c r="EJ3852" s="0"/>
      <c r="EK3852" s="0"/>
      <c r="EL3852" s="0"/>
      <c r="EM3852" s="0"/>
      <c r="EN3852" s="0"/>
      <c r="EO3852" s="0"/>
      <c r="EP3852" s="0"/>
      <c r="EQ3852" s="0"/>
      <c r="ER3852" s="0"/>
      <c r="ES3852" s="0"/>
      <c r="ET3852" s="0"/>
      <c r="EU3852" s="0"/>
      <c r="EV3852" s="0"/>
      <c r="EW3852" s="0"/>
      <c r="EX3852" s="0"/>
      <c r="EY3852" s="0"/>
      <c r="EZ3852" s="0"/>
      <c r="FA3852" s="0"/>
      <c r="FB3852" s="0"/>
      <c r="FC3852" s="0"/>
      <c r="FD3852" s="0"/>
      <c r="FE3852" s="0"/>
      <c r="FF3852" s="0"/>
      <c r="FG3852" s="0"/>
      <c r="FH3852" s="0"/>
      <c r="FI3852" s="0"/>
      <c r="FJ3852" s="0"/>
      <c r="FK3852" s="0"/>
      <c r="FL3852" s="0"/>
      <c r="FM3852" s="0"/>
      <c r="FN3852" s="0"/>
      <c r="FO3852" s="0"/>
      <c r="FP3852" s="0"/>
      <c r="FQ3852" s="0"/>
      <c r="FR3852" s="0"/>
      <c r="FS3852" s="0"/>
      <c r="FT3852" s="0"/>
      <c r="FU3852" s="0"/>
      <c r="FV3852" s="0"/>
      <c r="FW3852" s="0"/>
      <c r="FX3852" s="0"/>
      <c r="FY3852" s="0"/>
      <c r="FZ3852" s="0"/>
      <c r="GA3852" s="0"/>
      <c r="GB3852" s="0"/>
      <c r="GC3852" s="0"/>
      <c r="GD3852" s="0"/>
      <c r="GE3852" s="0"/>
      <c r="GF3852" s="0"/>
      <c r="GG3852" s="0"/>
      <c r="GH3852" s="0"/>
      <c r="GI3852" s="0"/>
      <c r="GJ3852" s="0"/>
      <c r="GK3852" s="0"/>
      <c r="GL3852" s="0"/>
      <c r="GM3852" s="0"/>
      <c r="GN3852" s="0"/>
      <c r="GO3852" s="0"/>
      <c r="GP3852" s="0"/>
      <c r="GQ3852" s="0"/>
      <c r="GR3852" s="0"/>
      <c r="GS3852" s="0"/>
      <c r="GT3852" s="0"/>
      <c r="GU3852" s="0"/>
      <c r="GV3852" s="0"/>
      <c r="GW3852" s="0"/>
      <c r="GX3852" s="0"/>
      <c r="GY3852" s="0"/>
      <c r="GZ3852" s="0"/>
      <c r="HA3852" s="0"/>
      <c r="HB3852" s="0"/>
      <c r="HC3852" s="0"/>
      <c r="HD3852" s="0"/>
      <c r="HE3852" s="0"/>
      <c r="HF3852" s="0"/>
      <c r="HG3852" s="0"/>
      <c r="HH3852" s="0"/>
      <c r="HI3852" s="0"/>
      <c r="HJ3852" s="0"/>
      <c r="HK3852" s="0"/>
      <c r="HL3852" s="0"/>
      <c r="HM3852" s="0"/>
      <c r="HN3852" s="0"/>
      <c r="HO3852" s="0"/>
      <c r="HP3852" s="0"/>
      <c r="HQ3852" s="0"/>
      <c r="HR3852" s="0"/>
      <c r="HS3852" s="0"/>
      <c r="HT3852" s="0"/>
      <c r="HU3852" s="0"/>
      <c r="HV3852" s="0"/>
      <c r="HW3852" s="0"/>
      <c r="HX3852" s="0"/>
      <c r="HY3852" s="0"/>
      <c r="HZ3852" s="0"/>
      <c r="IA3852" s="0"/>
      <c r="IB3852" s="0"/>
      <c r="IC3852" s="0"/>
      <c r="ID3852" s="0"/>
      <c r="IE3852" s="0"/>
      <c r="IF3852" s="0"/>
      <c r="IG3852" s="0"/>
      <c r="IH3852" s="0"/>
      <c r="II3852" s="0"/>
      <c r="IJ3852" s="0"/>
      <c r="IK3852" s="0"/>
      <c r="IL3852" s="0"/>
      <c r="IM3852" s="0"/>
      <c r="IN3852" s="0"/>
      <c r="IO3852" s="0"/>
      <c r="IP3852" s="0"/>
      <c r="IQ3852" s="0"/>
      <c r="IR3852" s="0"/>
      <c r="IS3852" s="0"/>
      <c r="IT3852" s="0"/>
      <c r="IU3852" s="0"/>
      <c r="IV3852" s="0"/>
      <c r="IW3852" s="0"/>
      <c r="IX3852" s="0"/>
      <c r="IY3852" s="0"/>
      <c r="IZ3852" s="0"/>
      <c r="AMH3852" s="13"/>
    </row>
    <row r="3853" customFormat="false" ht="14.95" hidden="false" customHeight="false" outlineLevel="0" collapsed="false">
      <c r="A3853" s="16" t="n">
        <v>40810046</v>
      </c>
      <c r="B3853" s="17" t="s">
        <v>3882</v>
      </c>
      <c r="C3853" s="18"/>
      <c r="D3853" s="18"/>
      <c r="E3853" s="16" t="s">
        <v>26</v>
      </c>
      <c r="F3853" s="19" t="n">
        <f aca="false">IF(C3853="",VLOOKUP(E3853,'PORTE E UCO'!$A$5:$D$46,4,0),VLOOKUP(E3853,'PORTE E UCO'!$A$5:$D$46,4,0)*C3853)</f>
        <v>324.442174</v>
      </c>
      <c r="G3853" s="20" t="n">
        <v>14.51</v>
      </c>
      <c r="H3853" s="21" t="n">
        <f aca="false">G3853*$R$2</f>
        <v>285.46440032</v>
      </c>
      <c r="I3853" s="16" t="n">
        <v>0</v>
      </c>
      <c r="J3853" s="22" t="str">
        <f aca="false">IF(I3853&gt;=1,F3853*$J$2,"")</f>
        <v/>
      </c>
      <c r="K3853" s="22" t="str">
        <f aca="false">IF(I3853&gt;=2,F3853*$K$2,"")</f>
        <v/>
      </c>
      <c r="L3853" s="22" t="str">
        <f aca="false">IF(I3853&gt;=3,F3853*$L$2,"")</f>
        <v/>
      </c>
      <c r="M3853" s="22" t="str">
        <f aca="false">IF(I3853&gt;=4,F3853*$M$2,"")</f>
        <v/>
      </c>
      <c r="N3853" s="16" t="n">
        <v>0</v>
      </c>
      <c r="O3853" s="16" t="n">
        <v>0</v>
      </c>
      <c r="P3853" s="23" t="n">
        <v>0</v>
      </c>
      <c r="Q3853" s="64" t="n">
        <f aca="false">P3853*($Q$2)</f>
        <v>0</v>
      </c>
      <c r="R3853" s="38"/>
      <c r="S3853" s="25" t="n">
        <f aca="false">SUM(F3853,H3853,J3853,K3853,L3853,M3853)</f>
        <v>609.90657432</v>
      </c>
      <c r="T3853" s="25" t="n">
        <f aca="false">SUM(F3853,H3853,J3853,K3853,L3853,M3853,Q3853)</f>
        <v>609.90657432</v>
      </c>
      <c r="U3853" s="0"/>
      <c r="V3853" s="0"/>
      <c r="W3853" s="0"/>
      <c r="X3853" s="0"/>
      <c r="Y3853" s="0"/>
      <c r="Z3853" s="0"/>
      <c r="AA3853" s="0"/>
      <c r="AB3853" s="0"/>
      <c r="AC3853" s="0"/>
      <c r="AD3853" s="0"/>
      <c r="AE3853" s="0"/>
      <c r="AF3853" s="0"/>
      <c r="AG3853" s="0"/>
      <c r="AH3853" s="0"/>
      <c r="AI3853" s="0"/>
      <c r="AJ3853" s="0"/>
      <c r="AK3853" s="0"/>
      <c r="AL3853" s="0"/>
      <c r="AM3853" s="0"/>
      <c r="AN3853" s="0"/>
      <c r="AO3853" s="0"/>
      <c r="AP3853" s="0"/>
      <c r="AQ3853" s="0"/>
      <c r="AR3853" s="0"/>
      <c r="AS3853" s="0"/>
      <c r="AT3853" s="0"/>
      <c r="AU3853" s="0"/>
      <c r="AV3853" s="0"/>
      <c r="AW3853" s="0"/>
      <c r="AX3853" s="0"/>
      <c r="AY3853" s="0"/>
      <c r="AZ3853" s="0"/>
      <c r="BA3853" s="0"/>
      <c r="BB3853" s="0"/>
      <c r="BC3853" s="0"/>
      <c r="BD3853" s="0"/>
      <c r="BE3853" s="0"/>
      <c r="BF3853" s="0"/>
      <c r="BG3853" s="0"/>
      <c r="BH3853" s="0"/>
      <c r="BI3853" s="0"/>
      <c r="BJ3853" s="0"/>
      <c r="BK3853" s="0"/>
      <c r="BL3853" s="0"/>
      <c r="BM3853" s="0"/>
      <c r="BN3853" s="0"/>
      <c r="BO3853" s="0"/>
      <c r="BP3853" s="0"/>
      <c r="BQ3853" s="0"/>
      <c r="BR3853" s="0"/>
      <c r="BS3853" s="0"/>
      <c r="BT3853" s="0"/>
      <c r="BU3853" s="0"/>
      <c r="BV3853" s="0"/>
      <c r="BW3853" s="0"/>
      <c r="BX3853" s="0"/>
      <c r="BY3853" s="0"/>
      <c r="BZ3853" s="0"/>
      <c r="CA3853" s="0"/>
      <c r="CB3853" s="0"/>
      <c r="CC3853" s="0"/>
      <c r="CD3853" s="0"/>
      <c r="CE3853" s="0"/>
      <c r="CF3853" s="0"/>
      <c r="CG3853" s="0"/>
      <c r="CH3853" s="0"/>
      <c r="CI3853" s="0"/>
      <c r="CJ3853" s="0"/>
      <c r="CK3853" s="0"/>
      <c r="CL3853" s="0"/>
      <c r="CM3853" s="0"/>
      <c r="CN3853" s="0"/>
      <c r="CO3853" s="0"/>
      <c r="CP3853" s="0"/>
      <c r="CQ3853" s="0"/>
      <c r="CR3853" s="0"/>
      <c r="CS3853" s="0"/>
      <c r="CT3853" s="0"/>
      <c r="CU3853" s="0"/>
      <c r="CV3853" s="0"/>
      <c r="CW3853" s="0"/>
      <c r="CX3853" s="0"/>
      <c r="CY3853" s="0"/>
      <c r="CZ3853" s="0"/>
      <c r="DA3853" s="0"/>
      <c r="DB3853" s="0"/>
      <c r="DC3853" s="0"/>
      <c r="DD3853" s="0"/>
      <c r="DE3853" s="0"/>
      <c r="DF3853" s="0"/>
      <c r="DG3853" s="0"/>
      <c r="DH3853" s="0"/>
      <c r="DI3853" s="0"/>
      <c r="DJ3853" s="0"/>
      <c r="DK3853" s="0"/>
      <c r="DL3853" s="0"/>
      <c r="DM3853" s="0"/>
      <c r="DN3853" s="0"/>
      <c r="DO3853" s="0"/>
      <c r="DP3853" s="0"/>
      <c r="DQ3853" s="0"/>
      <c r="DR3853" s="0"/>
      <c r="DS3853" s="0"/>
      <c r="DT3853" s="0"/>
      <c r="DU3853" s="0"/>
      <c r="DV3853" s="0"/>
      <c r="DW3853" s="0"/>
      <c r="DX3853" s="0"/>
      <c r="DY3853" s="0"/>
      <c r="DZ3853" s="0"/>
      <c r="EA3853" s="0"/>
      <c r="EB3853" s="0"/>
      <c r="EC3853" s="0"/>
      <c r="ED3853" s="0"/>
      <c r="EE3853" s="0"/>
      <c r="EF3853" s="0"/>
      <c r="EG3853" s="0"/>
      <c r="EH3853" s="0"/>
      <c r="EI3853" s="0"/>
      <c r="EJ3853" s="0"/>
      <c r="EK3853" s="0"/>
      <c r="EL3853" s="0"/>
      <c r="EM3853" s="0"/>
      <c r="EN3853" s="0"/>
      <c r="EO3853" s="0"/>
      <c r="EP3853" s="0"/>
      <c r="EQ3853" s="0"/>
      <c r="ER3853" s="0"/>
      <c r="ES3853" s="0"/>
      <c r="ET3853" s="0"/>
      <c r="EU3853" s="0"/>
      <c r="EV3853" s="0"/>
      <c r="EW3853" s="0"/>
      <c r="EX3853" s="0"/>
      <c r="EY3853" s="0"/>
      <c r="EZ3853" s="0"/>
      <c r="FA3853" s="0"/>
      <c r="FB3853" s="0"/>
      <c r="FC3853" s="0"/>
      <c r="FD3853" s="0"/>
      <c r="FE3853" s="0"/>
      <c r="FF3853" s="0"/>
      <c r="FG3853" s="0"/>
      <c r="FH3853" s="0"/>
      <c r="FI3853" s="0"/>
      <c r="FJ3853" s="0"/>
      <c r="FK3853" s="0"/>
      <c r="FL3853" s="0"/>
      <c r="FM3853" s="0"/>
      <c r="FN3853" s="0"/>
      <c r="FO3853" s="0"/>
      <c r="FP3853" s="0"/>
      <c r="FQ3853" s="0"/>
      <c r="FR3853" s="0"/>
      <c r="FS3853" s="0"/>
      <c r="FT3853" s="0"/>
      <c r="FU3853" s="0"/>
      <c r="FV3853" s="0"/>
      <c r="FW3853" s="0"/>
      <c r="FX3853" s="0"/>
      <c r="FY3853" s="0"/>
      <c r="FZ3853" s="0"/>
      <c r="GA3853" s="0"/>
      <c r="GB3853" s="0"/>
      <c r="GC3853" s="0"/>
      <c r="GD3853" s="0"/>
      <c r="GE3853" s="0"/>
      <c r="GF3853" s="0"/>
      <c r="GG3853" s="0"/>
      <c r="GH3853" s="0"/>
      <c r="GI3853" s="0"/>
      <c r="GJ3853" s="0"/>
      <c r="GK3853" s="0"/>
      <c r="GL3853" s="0"/>
      <c r="GM3853" s="0"/>
      <c r="GN3853" s="0"/>
      <c r="GO3853" s="0"/>
      <c r="GP3853" s="0"/>
      <c r="GQ3853" s="0"/>
      <c r="GR3853" s="0"/>
      <c r="GS3853" s="0"/>
      <c r="GT3853" s="0"/>
      <c r="GU3853" s="0"/>
      <c r="GV3853" s="0"/>
      <c r="GW3853" s="0"/>
      <c r="GX3853" s="0"/>
      <c r="GY3853" s="0"/>
      <c r="GZ3853" s="0"/>
      <c r="HA3853" s="0"/>
      <c r="HB3853" s="0"/>
      <c r="HC3853" s="0"/>
      <c r="HD3853" s="0"/>
      <c r="HE3853" s="0"/>
      <c r="HF3853" s="0"/>
      <c r="HG3853" s="0"/>
      <c r="HH3853" s="0"/>
      <c r="HI3853" s="0"/>
      <c r="HJ3853" s="0"/>
      <c r="HK3853" s="0"/>
      <c r="HL3853" s="0"/>
      <c r="HM3853" s="0"/>
      <c r="HN3853" s="0"/>
      <c r="HO3853" s="0"/>
      <c r="HP3853" s="0"/>
      <c r="HQ3853" s="0"/>
      <c r="HR3853" s="0"/>
      <c r="HS3853" s="0"/>
      <c r="HT3853" s="0"/>
      <c r="HU3853" s="0"/>
      <c r="HV3853" s="0"/>
      <c r="HW3853" s="0"/>
      <c r="HX3853" s="0"/>
      <c r="HY3853" s="0"/>
      <c r="HZ3853" s="0"/>
      <c r="IA3853" s="0"/>
      <c r="IB3853" s="0"/>
      <c r="IC3853" s="0"/>
      <c r="ID3853" s="0"/>
      <c r="IE3853" s="0"/>
      <c r="IF3853" s="0"/>
      <c r="IG3853" s="0"/>
      <c r="IH3853" s="0"/>
      <c r="II3853" s="0"/>
      <c r="IJ3853" s="0"/>
      <c r="IK3853" s="0"/>
      <c r="IL3853" s="0"/>
      <c r="IM3853" s="0"/>
      <c r="IN3853" s="0"/>
      <c r="IO3853" s="0"/>
      <c r="IP3853" s="0"/>
      <c r="IQ3853" s="0"/>
      <c r="IR3853" s="0"/>
      <c r="IS3853" s="0"/>
      <c r="IT3853" s="0"/>
      <c r="IU3853" s="0"/>
      <c r="IV3853" s="0"/>
      <c r="IW3853" s="0"/>
      <c r="IX3853" s="0"/>
      <c r="IY3853" s="0"/>
      <c r="IZ3853" s="0"/>
      <c r="AMH3853" s="13"/>
    </row>
    <row r="3854" customFormat="false" ht="13.8" hidden="false" customHeight="false" outlineLevel="0" collapsed="false">
      <c r="A3854" s="27" t="n">
        <v>40810038</v>
      </c>
      <c r="B3854" s="28" t="s">
        <v>3883</v>
      </c>
      <c r="C3854" s="29"/>
      <c r="D3854" s="29"/>
      <c r="E3854" s="27" t="s">
        <v>26</v>
      </c>
      <c r="F3854" s="19" t="n">
        <f aca="false">IF(C3854="",VLOOKUP(E3854,'PORTE E UCO'!$A$5:$D$46,4,0),VLOOKUP(E3854,'PORTE E UCO'!$A$5:$D$46,4,0)*C3854)</f>
        <v>324.442174</v>
      </c>
      <c r="G3854" s="30" t="n">
        <v>14.51</v>
      </c>
      <c r="H3854" s="21" t="n">
        <f aca="false">G3854*$R$2</f>
        <v>285.46440032</v>
      </c>
      <c r="I3854" s="27" t="n">
        <v>0</v>
      </c>
      <c r="J3854" s="22" t="str">
        <f aca="false">IF(I3854&gt;=1,F3854*$J$2,"")</f>
        <v/>
      </c>
      <c r="K3854" s="22" t="str">
        <f aca="false">IF(I3854&gt;=2,F3854*$K$2,"")</f>
        <v/>
      </c>
      <c r="L3854" s="22" t="str">
        <f aca="false">IF(I3854&gt;=3,F3854*$L$2,"")</f>
        <v/>
      </c>
      <c r="M3854" s="22" t="str">
        <f aca="false">IF(I3854&gt;=4,F3854*$M$2,"")</f>
        <v/>
      </c>
      <c r="N3854" s="27" t="n">
        <v>0</v>
      </c>
      <c r="O3854" s="27" t="n">
        <v>0</v>
      </c>
      <c r="P3854" s="31" t="n">
        <v>0</v>
      </c>
      <c r="Q3854" s="64" t="n">
        <f aca="false">P3854*($Q$2)</f>
        <v>0</v>
      </c>
      <c r="R3854" s="38"/>
      <c r="S3854" s="25" t="n">
        <f aca="false">SUM(F3854,H3854,J3854,K3854,L3854,M3854)</f>
        <v>609.90657432</v>
      </c>
      <c r="T3854" s="25" t="n">
        <f aca="false">SUM(F3854,H3854,J3854,K3854,L3854,M3854,Q3854)</f>
        <v>609.90657432</v>
      </c>
      <c r="U3854" s="0"/>
      <c r="V3854" s="0"/>
      <c r="W3854" s="0"/>
      <c r="X3854" s="0"/>
      <c r="Y3854" s="0"/>
      <c r="Z3854" s="0"/>
      <c r="AA3854" s="0"/>
      <c r="AB3854" s="0"/>
      <c r="AC3854" s="0"/>
      <c r="AD3854" s="0"/>
      <c r="AE3854" s="0"/>
      <c r="AF3854" s="0"/>
      <c r="AG3854" s="0"/>
      <c r="AH3854" s="0"/>
      <c r="AI3854" s="0"/>
      <c r="AJ3854" s="0"/>
      <c r="AK3854" s="0"/>
      <c r="AL3854" s="0"/>
      <c r="AM3854" s="0"/>
      <c r="AN3854" s="0"/>
      <c r="AO3854" s="0"/>
      <c r="AP3854" s="0"/>
      <c r="AQ3854" s="0"/>
      <c r="AR3854" s="0"/>
      <c r="AS3854" s="0"/>
      <c r="AT3854" s="0"/>
      <c r="AU3854" s="0"/>
      <c r="AV3854" s="0"/>
      <c r="AW3854" s="0"/>
      <c r="AX3854" s="0"/>
      <c r="AY3854" s="0"/>
      <c r="AZ3854" s="0"/>
      <c r="BA3854" s="0"/>
      <c r="BB3854" s="0"/>
      <c r="BC3854" s="0"/>
      <c r="BD3854" s="0"/>
      <c r="BE3854" s="0"/>
      <c r="BF3854" s="0"/>
      <c r="BG3854" s="0"/>
      <c r="BH3854" s="0"/>
      <c r="BI3854" s="0"/>
      <c r="BJ3854" s="0"/>
      <c r="BK3854" s="0"/>
      <c r="BL3854" s="0"/>
      <c r="BM3854" s="0"/>
      <c r="BN3854" s="0"/>
      <c r="BO3854" s="0"/>
      <c r="BP3854" s="0"/>
      <c r="BQ3854" s="0"/>
      <c r="BR3854" s="0"/>
      <c r="BS3854" s="0"/>
      <c r="BT3854" s="0"/>
      <c r="BU3854" s="0"/>
      <c r="BV3854" s="0"/>
      <c r="BW3854" s="0"/>
      <c r="BX3854" s="0"/>
      <c r="BY3854" s="0"/>
      <c r="BZ3854" s="0"/>
      <c r="CA3854" s="0"/>
      <c r="CB3854" s="0"/>
      <c r="CC3854" s="0"/>
      <c r="CD3854" s="0"/>
      <c r="CE3854" s="0"/>
      <c r="CF3854" s="0"/>
      <c r="CG3854" s="0"/>
      <c r="CH3854" s="0"/>
      <c r="CI3854" s="0"/>
      <c r="CJ3854" s="0"/>
      <c r="CK3854" s="0"/>
      <c r="CL3854" s="0"/>
      <c r="CM3854" s="0"/>
      <c r="CN3854" s="0"/>
      <c r="CO3854" s="0"/>
      <c r="CP3854" s="0"/>
      <c r="CQ3854" s="0"/>
      <c r="CR3854" s="0"/>
      <c r="CS3854" s="0"/>
      <c r="CT3854" s="0"/>
      <c r="CU3854" s="0"/>
      <c r="CV3854" s="0"/>
      <c r="CW3854" s="0"/>
      <c r="CX3854" s="0"/>
      <c r="CY3854" s="0"/>
      <c r="CZ3854" s="0"/>
      <c r="DA3854" s="0"/>
      <c r="DB3854" s="0"/>
      <c r="DC3854" s="0"/>
      <c r="DD3854" s="0"/>
      <c r="DE3854" s="0"/>
      <c r="DF3854" s="0"/>
      <c r="DG3854" s="0"/>
      <c r="DH3854" s="0"/>
      <c r="DI3854" s="0"/>
      <c r="DJ3854" s="0"/>
      <c r="DK3854" s="0"/>
      <c r="DL3854" s="0"/>
      <c r="DM3854" s="0"/>
      <c r="DN3854" s="0"/>
      <c r="DO3854" s="0"/>
      <c r="DP3854" s="0"/>
      <c r="DQ3854" s="0"/>
      <c r="DR3854" s="0"/>
      <c r="DS3854" s="0"/>
      <c r="DT3854" s="0"/>
      <c r="DU3854" s="0"/>
      <c r="DV3854" s="0"/>
      <c r="DW3854" s="0"/>
      <c r="DX3854" s="0"/>
      <c r="DY3854" s="0"/>
      <c r="DZ3854" s="0"/>
      <c r="EA3854" s="0"/>
      <c r="EB3854" s="0"/>
      <c r="EC3854" s="0"/>
      <c r="ED3854" s="0"/>
      <c r="EE3854" s="0"/>
      <c r="EF3854" s="0"/>
      <c r="EG3854" s="0"/>
      <c r="EH3854" s="0"/>
      <c r="EI3854" s="0"/>
      <c r="EJ3854" s="0"/>
      <c r="EK3854" s="0"/>
      <c r="EL3854" s="0"/>
      <c r="EM3854" s="0"/>
      <c r="EN3854" s="0"/>
      <c r="EO3854" s="0"/>
      <c r="EP3854" s="0"/>
      <c r="EQ3854" s="0"/>
      <c r="ER3854" s="0"/>
      <c r="ES3854" s="0"/>
      <c r="ET3854" s="0"/>
      <c r="EU3854" s="0"/>
      <c r="EV3854" s="0"/>
      <c r="EW3854" s="0"/>
      <c r="EX3854" s="0"/>
      <c r="EY3854" s="0"/>
      <c r="EZ3854" s="0"/>
      <c r="FA3854" s="0"/>
      <c r="FB3854" s="0"/>
      <c r="FC3854" s="0"/>
      <c r="FD3854" s="0"/>
      <c r="FE3854" s="0"/>
      <c r="FF3854" s="0"/>
      <c r="FG3854" s="0"/>
      <c r="FH3854" s="0"/>
      <c r="FI3854" s="0"/>
      <c r="FJ3854" s="0"/>
      <c r="FK3854" s="0"/>
      <c r="FL3854" s="0"/>
      <c r="FM3854" s="0"/>
      <c r="FN3854" s="0"/>
      <c r="FO3854" s="0"/>
      <c r="FP3854" s="0"/>
      <c r="FQ3854" s="0"/>
      <c r="FR3854" s="0"/>
      <c r="FS3854" s="0"/>
      <c r="FT3854" s="0"/>
      <c r="FU3854" s="0"/>
      <c r="FV3854" s="0"/>
      <c r="FW3854" s="0"/>
      <c r="FX3854" s="0"/>
      <c r="FY3854" s="0"/>
      <c r="FZ3854" s="0"/>
      <c r="GA3854" s="0"/>
      <c r="GB3854" s="0"/>
      <c r="GC3854" s="0"/>
      <c r="GD3854" s="0"/>
      <c r="GE3854" s="0"/>
      <c r="GF3854" s="0"/>
      <c r="GG3854" s="0"/>
      <c r="GH3854" s="0"/>
      <c r="GI3854" s="0"/>
      <c r="GJ3854" s="0"/>
      <c r="GK3854" s="0"/>
      <c r="GL3854" s="0"/>
      <c r="GM3854" s="0"/>
      <c r="GN3854" s="0"/>
      <c r="GO3854" s="0"/>
      <c r="GP3854" s="0"/>
      <c r="GQ3854" s="0"/>
      <c r="GR3854" s="0"/>
      <c r="GS3854" s="0"/>
      <c r="GT3854" s="0"/>
      <c r="GU3854" s="0"/>
      <c r="GV3854" s="0"/>
      <c r="GW3854" s="0"/>
      <c r="GX3854" s="0"/>
      <c r="GY3854" s="0"/>
      <c r="GZ3854" s="0"/>
      <c r="HA3854" s="0"/>
      <c r="HB3854" s="0"/>
      <c r="HC3854" s="0"/>
      <c r="HD3854" s="0"/>
      <c r="HE3854" s="0"/>
      <c r="HF3854" s="0"/>
      <c r="HG3854" s="0"/>
      <c r="HH3854" s="0"/>
      <c r="HI3854" s="0"/>
      <c r="HJ3854" s="0"/>
      <c r="HK3854" s="0"/>
      <c r="HL3854" s="0"/>
      <c r="HM3854" s="0"/>
      <c r="HN3854" s="0"/>
      <c r="HO3854" s="0"/>
      <c r="HP3854" s="0"/>
      <c r="HQ3854" s="0"/>
      <c r="HR3854" s="0"/>
      <c r="HS3854" s="0"/>
      <c r="HT3854" s="0"/>
      <c r="HU3854" s="0"/>
      <c r="HV3854" s="0"/>
      <c r="HW3854" s="0"/>
      <c r="HX3854" s="0"/>
      <c r="HY3854" s="0"/>
      <c r="HZ3854" s="0"/>
      <c r="IA3854" s="0"/>
      <c r="IB3854" s="0"/>
      <c r="IC3854" s="0"/>
      <c r="ID3854" s="0"/>
      <c r="IE3854" s="0"/>
      <c r="IF3854" s="0"/>
      <c r="IG3854" s="0"/>
      <c r="IH3854" s="0"/>
      <c r="II3854" s="0"/>
      <c r="IJ3854" s="0"/>
      <c r="IK3854" s="0"/>
      <c r="IL3854" s="0"/>
      <c r="IM3854" s="0"/>
      <c r="IN3854" s="0"/>
      <c r="IO3854" s="0"/>
      <c r="IP3854" s="0"/>
      <c r="IQ3854" s="0"/>
      <c r="IR3854" s="0"/>
      <c r="IS3854" s="0"/>
      <c r="IT3854" s="0"/>
      <c r="IU3854" s="0"/>
      <c r="IV3854" s="0"/>
      <c r="IW3854" s="0"/>
      <c r="IX3854" s="0"/>
      <c r="IY3854" s="0"/>
      <c r="IZ3854" s="0"/>
      <c r="AMH3854" s="13"/>
    </row>
    <row r="3855" customFormat="false" ht="13.8" hidden="false" customHeight="false" outlineLevel="0" collapsed="false">
      <c r="A3855" s="16" t="n">
        <v>40810011</v>
      </c>
      <c r="B3855" s="17" t="s">
        <v>3884</v>
      </c>
      <c r="C3855" s="18"/>
      <c r="D3855" s="18"/>
      <c r="E3855" s="16" t="s">
        <v>17</v>
      </c>
      <c r="F3855" s="19" t="n">
        <f aca="false">IF(C3855="",VLOOKUP(E3855,'PORTE E UCO'!$A$5:$D$46,4,0),VLOOKUP(E3855,'PORTE E UCO'!$A$5:$D$46,4,0)*C3855)</f>
        <v>150.60084</v>
      </c>
      <c r="G3855" s="20" t="n">
        <v>9.72</v>
      </c>
      <c r="H3855" s="21" t="n">
        <f aca="false">G3855*$R$2</f>
        <v>191.22770304</v>
      </c>
      <c r="I3855" s="16" t="n">
        <v>0</v>
      </c>
      <c r="J3855" s="22" t="str">
        <f aca="false">IF(I3855&gt;=1,F3855*$J$2,"")</f>
        <v/>
      </c>
      <c r="K3855" s="22" t="str">
        <f aca="false">IF(I3855&gt;=2,F3855*$K$2,"")</f>
        <v/>
      </c>
      <c r="L3855" s="22" t="str">
        <f aca="false">IF(I3855&gt;=3,F3855*$L$2,"")</f>
        <v/>
      </c>
      <c r="M3855" s="22" t="str">
        <f aca="false">IF(I3855&gt;=4,F3855*$M$2,"")</f>
        <v/>
      </c>
      <c r="N3855" s="16" t="n">
        <v>0</v>
      </c>
      <c r="O3855" s="16" t="n">
        <v>6</v>
      </c>
      <c r="P3855" s="23" t="n">
        <v>0.432</v>
      </c>
      <c r="Q3855" s="64" t="n">
        <f aca="false">P3855*($Q$2)</f>
        <v>11.67264</v>
      </c>
      <c r="R3855" s="38"/>
      <c r="S3855" s="25" t="n">
        <f aca="false">SUM(F3855,H3855,J3855,K3855,L3855,M3855)</f>
        <v>341.82854304</v>
      </c>
      <c r="T3855" s="25" t="n">
        <f aca="false">SUM(F3855,H3855,J3855,K3855,L3855,M3855,Q3855)</f>
        <v>353.50118304</v>
      </c>
      <c r="U3855" s="0"/>
      <c r="V3855" s="0"/>
      <c r="W3855" s="0"/>
      <c r="X3855" s="0"/>
      <c r="Y3855" s="0"/>
      <c r="Z3855" s="0"/>
      <c r="AA3855" s="0"/>
      <c r="AB3855" s="0"/>
      <c r="AC3855" s="0"/>
      <c r="AD3855" s="0"/>
      <c r="AE3855" s="0"/>
      <c r="AF3855" s="0"/>
      <c r="AG3855" s="0"/>
      <c r="AH3855" s="0"/>
      <c r="AI3855" s="0"/>
      <c r="AJ3855" s="0"/>
      <c r="AK3855" s="0"/>
      <c r="AL3855" s="0"/>
      <c r="AM3855" s="0"/>
      <c r="AN3855" s="0"/>
      <c r="AO3855" s="0"/>
      <c r="AP3855" s="0"/>
      <c r="AQ3855" s="0"/>
      <c r="AR3855" s="0"/>
      <c r="AS3855" s="0"/>
      <c r="AT3855" s="0"/>
      <c r="AU3855" s="0"/>
      <c r="AV3855" s="0"/>
      <c r="AW3855" s="0"/>
      <c r="AX3855" s="0"/>
      <c r="AY3855" s="0"/>
      <c r="AZ3855" s="0"/>
      <c r="BA3855" s="0"/>
      <c r="BB3855" s="0"/>
      <c r="BC3855" s="0"/>
      <c r="BD3855" s="0"/>
      <c r="BE3855" s="0"/>
      <c r="BF3855" s="0"/>
      <c r="BG3855" s="0"/>
      <c r="BH3855" s="0"/>
      <c r="BI3855" s="0"/>
      <c r="BJ3855" s="0"/>
      <c r="BK3855" s="0"/>
      <c r="BL3855" s="0"/>
      <c r="BM3855" s="0"/>
      <c r="BN3855" s="0"/>
      <c r="BO3855" s="0"/>
      <c r="BP3855" s="0"/>
      <c r="BQ3855" s="0"/>
      <c r="BR3855" s="0"/>
      <c r="BS3855" s="0"/>
      <c r="BT3855" s="0"/>
      <c r="BU3855" s="0"/>
      <c r="BV3855" s="0"/>
      <c r="BW3855" s="0"/>
      <c r="BX3855" s="0"/>
      <c r="BY3855" s="0"/>
      <c r="BZ3855" s="0"/>
      <c r="CA3855" s="0"/>
      <c r="CB3855" s="0"/>
      <c r="CC3855" s="0"/>
      <c r="CD3855" s="0"/>
      <c r="CE3855" s="0"/>
      <c r="CF3855" s="0"/>
      <c r="CG3855" s="0"/>
      <c r="CH3855" s="0"/>
      <c r="CI3855" s="0"/>
      <c r="CJ3855" s="0"/>
      <c r="CK3855" s="0"/>
      <c r="CL3855" s="0"/>
      <c r="CM3855" s="0"/>
      <c r="CN3855" s="0"/>
      <c r="CO3855" s="0"/>
      <c r="CP3855" s="0"/>
      <c r="CQ3855" s="0"/>
      <c r="CR3855" s="0"/>
      <c r="CS3855" s="0"/>
      <c r="CT3855" s="0"/>
      <c r="CU3855" s="0"/>
      <c r="CV3855" s="0"/>
      <c r="CW3855" s="0"/>
      <c r="CX3855" s="0"/>
      <c r="CY3855" s="0"/>
      <c r="CZ3855" s="0"/>
      <c r="DA3855" s="0"/>
      <c r="DB3855" s="0"/>
      <c r="DC3855" s="0"/>
      <c r="DD3855" s="0"/>
      <c r="DE3855" s="0"/>
      <c r="DF3855" s="0"/>
      <c r="DG3855" s="0"/>
      <c r="DH3855" s="0"/>
      <c r="DI3855" s="0"/>
      <c r="DJ3855" s="0"/>
      <c r="DK3855" s="0"/>
      <c r="DL3855" s="0"/>
      <c r="DM3855" s="0"/>
      <c r="DN3855" s="0"/>
      <c r="DO3855" s="0"/>
      <c r="DP3855" s="0"/>
      <c r="DQ3855" s="0"/>
      <c r="DR3855" s="0"/>
      <c r="DS3855" s="0"/>
      <c r="DT3855" s="0"/>
      <c r="DU3855" s="0"/>
      <c r="DV3855" s="0"/>
      <c r="DW3855" s="0"/>
      <c r="DX3855" s="0"/>
      <c r="DY3855" s="0"/>
      <c r="DZ3855" s="0"/>
      <c r="EA3855" s="0"/>
      <c r="EB3855" s="0"/>
      <c r="EC3855" s="0"/>
      <c r="ED3855" s="0"/>
      <c r="EE3855" s="0"/>
      <c r="EF3855" s="0"/>
      <c r="EG3855" s="0"/>
      <c r="EH3855" s="0"/>
      <c r="EI3855" s="0"/>
      <c r="EJ3855" s="0"/>
      <c r="EK3855" s="0"/>
      <c r="EL3855" s="0"/>
      <c r="EM3855" s="0"/>
      <c r="EN3855" s="0"/>
      <c r="EO3855" s="0"/>
      <c r="EP3855" s="0"/>
      <c r="EQ3855" s="0"/>
      <c r="ER3855" s="0"/>
      <c r="ES3855" s="0"/>
      <c r="ET3855" s="0"/>
      <c r="EU3855" s="0"/>
      <c r="EV3855" s="0"/>
      <c r="EW3855" s="0"/>
      <c r="EX3855" s="0"/>
      <c r="EY3855" s="0"/>
      <c r="EZ3855" s="0"/>
      <c r="FA3855" s="0"/>
      <c r="FB3855" s="0"/>
      <c r="FC3855" s="0"/>
      <c r="FD3855" s="0"/>
      <c r="FE3855" s="0"/>
      <c r="FF3855" s="0"/>
      <c r="FG3855" s="0"/>
      <c r="FH3855" s="0"/>
      <c r="FI3855" s="0"/>
      <c r="FJ3855" s="0"/>
      <c r="FK3855" s="0"/>
      <c r="FL3855" s="0"/>
      <c r="FM3855" s="0"/>
      <c r="FN3855" s="0"/>
      <c r="FO3855" s="0"/>
      <c r="FP3855" s="0"/>
      <c r="FQ3855" s="0"/>
      <c r="FR3855" s="0"/>
      <c r="FS3855" s="0"/>
      <c r="FT3855" s="0"/>
      <c r="FU3855" s="0"/>
      <c r="FV3855" s="0"/>
      <c r="FW3855" s="0"/>
      <c r="FX3855" s="0"/>
      <c r="FY3855" s="0"/>
      <c r="FZ3855" s="0"/>
      <c r="GA3855" s="0"/>
      <c r="GB3855" s="0"/>
      <c r="GC3855" s="0"/>
      <c r="GD3855" s="0"/>
      <c r="GE3855" s="0"/>
      <c r="GF3855" s="0"/>
      <c r="GG3855" s="0"/>
      <c r="GH3855" s="0"/>
      <c r="GI3855" s="0"/>
      <c r="GJ3855" s="0"/>
      <c r="GK3855" s="0"/>
      <c r="GL3855" s="0"/>
      <c r="GM3855" s="0"/>
      <c r="GN3855" s="0"/>
      <c r="GO3855" s="0"/>
      <c r="GP3855" s="0"/>
      <c r="GQ3855" s="0"/>
      <c r="GR3855" s="0"/>
      <c r="GS3855" s="0"/>
      <c r="GT3855" s="0"/>
      <c r="GU3855" s="0"/>
      <c r="GV3855" s="0"/>
      <c r="GW3855" s="0"/>
      <c r="GX3855" s="0"/>
      <c r="GY3855" s="0"/>
      <c r="GZ3855" s="0"/>
      <c r="HA3855" s="0"/>
      <c r="HB3855" s="0"/>
      <c r="HC3855" s="0"/>
      <c r="HD3855" s="0"/>
      <c r="HE3855" s="0"/>
      <c r="HF3855" s="0"/>
      <c r="HG3855" s="0"/>
      <c r="HH3855" s="0"/>
      <c r="HI3855" s="0"/>
      <c r="HJ3855" s="0"/>
      <c r="HK3855" s="0"/>
      <c r="HL3855" s="0"/>
      <c r="HM3855" s="0"/>
      <c r="HN3855" s="0"/>
      <c r="HO3855" s="0"/>
      <c r="HP3855" s="0"/>
      <c r="HQ3855" s="0"/>
      <c r="HR3855" s="0"/>
      <c r="HS3855" s="0"/>
      <c r="HT3855" s="0"/>
      <c r="HU3855" s="0"/>
      <c r="HV3855" s="0"/>
      <c r="HW3855" s="0"/>
      <c r="HX3855" s="0"/>
      <c r="HY3855" s="0"/>
      <c r="HZ3855" s="0"/>
      <c r="IA3855" s="0"/>
      <c r="IB3855" s="0"/>
      <c r="IC3855" s="0"/>
      <c r="ID3855" s="0"/>
      <c r="IE3855" s="0"/>
      <c r="IF3855" s="0"/>
      <c r="IG3855" s="0"/>
      <c r="IH3855" s="0"/>
      <c r="II3855" s="0"/>
      <c r="IJ3855" s="0"/>
      <c r="IK3855" s="0"/>
      <c r="IL3855" s="0"/>
      <c r="IM3855" s="0"/>
      <c r="IN3855" s="0"/>
      <c r="IO3855" s="0"/>
      <c r="IP3855" s="0"/>
      <c r="IQ3855" s="0"/>
      <c r="IR3855" s="0"/>
      <c r="IS3855" s="0"/>
      <c r="IT3855" s="0"/>
      <c r="IU3855" s="0"/>
      <c r="IV3855" s="0"/>
      <c r="IW3855" s="0"/>
      <c r="IX3855" s="0"/>
      <c r="IY3855" s="0"/>
      <c r="IZ3855" s="0"/>
      <c r="AMH3855" s="13"/>
    </row>
    <row r="3856" customFormat="false" ht="13.8" hidden="false" customHeight="false" outlineLevel="0" collapsed="false">
      <c r="A3856" s="27" t="n">
        <v>40810020</v>
      </c>
      <c r="B3856" s="28" t="s">
        <v>3885</v>
      </c>
      <c r="C3856" s="29"/>
      <c r="D3856" s="29"/>
      <c r="E3856" s="27" t="s">
        <v>460</v>
      </c>
      <c r="F3856" s="19" t="n">
        <f aca="false">IF(C3856="",VLOOKUP(E3856,'PORTE E UCO'!$A$5:$D$46,4,0),VLOOKUP(E3856,'PORTE E UCO'!$A$5:$D$46,4,0)*C3856)</f>
        <v>627.14783</v>
      </c>
      <c r="G3856" s="30" t="n">
        <v>13.71</v>
      </c>
      <c r="H3856" s="21" t="n">
        <f aca="false">G3856*$R$2</f>
        <v>269.72549472</v>
      </c>
      <c r="I3856" s="27" t="n">
        <v>0</v>
      </c>
      <c r="J3856" s="22" t="str">
        <f aca="false">IF(I3856&gt;=1,F3856*$J$2,"")</f>
        <v/>
      </c>
      <c r="K3856" s="22" t="str">
        <f aca="false">IF(I3856&gt;=2,F3856*$K$2,"")</f>
        <v/>
      </c>
      <c r="L3856" s="22" t="str">
        <f aca="false">IF(I3856&gt;=3,F3856*$L$2,"")</f>
        <v/>
      </c>
      <c r="M3856" s="22" t="str">
        <f aca="false">IF(I3856&gt;=4,F3856*$M$2,"")</f>
        <v/>
      </c>
      <c r="N3856" s="27" t="n">
        <v>0</v>
      </c>
      <c r="O3856" s="27" t="n">
        <v>16</v>
      </c>
      <c r="P3856" s="31" t="n">
        <v>1.152</v>
      </c>
      <c r="Q3856" s="64" t="n">
        <f aca="false">P3856*($Q$2)</f>
        <v>31.12704</v>
      </c>
      <c r="R3856" s="38"/>
      <c r="S3856" s="25" t="n">
        <f aca="false">SUM(F3856,H3856,J3856,K3856,L3856,M3856)</f>
        <v>896.87332472</v>
      </c>
      <c r="T3856" s="25" t="n">
        <f aca="false">SUM(F3856,H3856,J3856,K3856,L3856,M3856,Q3856)</f>
        <v>928.00036472</v>
      </c>
      <c r="U3856" s="0"/>
      <c r="V3856" s="0"/>
      <c r="W3856" s="0"/>
      <c r="X3856" s="0"/>
      <c r="Y3856" s="0"/>
      <c r="Z3856" s="0"/>
      <c r="AA3856" s="0"/>
      <c r="AB3856" s="0"/>
      <c r="AC3856" s="0"/>
      <c r="AD3856" s="0"/>
      <c r="AE3856" s="0"/>
      <c r="AF3856" s="0"/>
      <c r="AG3856" s="0"/>
      <c r="AH3856" s="0"/>
      <c r="AI3856" s="0"/>
      <c r="AJ3856" s="0"/>
      <c r="AK3856" s="0"/>
      <c r="AL3856" s="0"/>
      <c r="AM3856" s="0"/>
      <c r="AN3856" s="0"/>
      <c r="AO3856" s="0"/>
      <c r="AP3856" s="0"/>
      <c r="AQ3856" s="0"/>
      <c r="AR3856" s="0"/>
      <c r="AS3856" s="0"/>
      <c r="AT3856" s="0"/>
      <c r="AU3856" s="0"/>
      <c r="AV3856" s="0"/>
      <c r="AW3856" s="0"/>
      <c r="AX3856" s="0"/>
      <c r="AY3856" s="0"/>
      <c r="AZ3856" s="0"/>
      <c r="BA3856" s="0"/>
      <c r="BB3856" s="0"/>
      <c r="BC3856" s="0"/>
      <c r="BD3856" s="0"/>
      <c r="BE3856" s="0"/>
      <c r="BF3856" s="0"/>
      <c r="BG3856" s="0"/>
      <c r="BH3856" s="0"/>
      <c r="BI3856" s="0"/>
      <c r="BJ3856" s="0"/>
      <c r="BK3856" s="0"/>
      <c r="BL3856" s="0"/>
      <c r="BM3856" s="0"/>
      <c r="BN3856" s="0"/>
      <c r="BO3856" s="0"/>
      <c r="BP3856" s="0"/>
      <c r="BQ3856" s="0"/>
      <c r="BR3856" s="0"/>
      <c r="BS3856" s="0"/>
      <c r="BT3856" s="0"/>
      <c r="BU3856" s="0"/>
      <c r="BV3856" s="0"/>
      <c r="BW3856" s="0"/>
      <c r="BX3856" s="0"/>
      <c r="BY3856" s="0"/>
      <c r="BZ3856" s="0"/>
      <c r="CA3856" s="0"/>
      <c r="CB3856" s="0"/>
      <c r="CC3856" s="0"/>
      <c r="CD3856" s="0"/>
      <c r="CE3856" s="0"/>
      <c r="CF3856" s="0"/>
      <c r="CG3856" s="0"/>
      <c r="CH3856" s="0"/>
      <c r="CI3856" s="0"/>
      <c r="CJ3856" s="0"/>
      <c r="CK3856" s="0"/>
      <c r="CL3856" s="0"/>
      <c r="CM3856" s="0"/>
      <c r="CN3856" s="0"/>
      <c r="CO3856" s="0"/>
      <c r="CP3856" s="0"/>
      <c r="CQ3856" s="0"/>
      <c r="CR3856" s="0"/>
      <c r="CS3856" s="0"/>
      <c r="CT3856" s="0"/>
      <c r="CU3856" s="0"/>
      <c r="CV3856" s="0"/>
      <c r="CW3856" s="0"/>
      <c r="CX3856" s="0"/>
      <c r="CY3856" s="0"/>
      <c r="CZ3856" s="0"/>
      <c r="DA3856" s="0"/>
      <c r="DB3856" s="0"/>
      <c r="DC3856" s="0"/>
      <c r="DD3856" s="0"/>
      <c r="DE3856" s="0"/>
      <c r="DF3856" s="0"/>
      <c r="DG3856" s="0"/>
      <c r="DH3856" s="0"/>
      <c r="DI3856" s="0"/>
      <c r="DJ3856" s="0"/>
      <c r="DK3856" s="0"/>
      <c r="DL3856" s="0"/>
      <c r="DM3856" s="0"/>
      <c r="DN3856" s="0"/>
      <c r="DO3856" s="0"/>
      <c r="DP3856" s="0"/>
      <c r="DQ3856" s="0"/>
      <c r="DR3856" s="0"/>
      <c r="DS3856" s="0"/>
      <c r="DT3856" s="0"/>
      <c r="DU3856" s="0"/>
      <c r="DV3856" s="0"/>
      <c r="DW3856" s="0"/>
      <c r="DX3856" s="0"/>
      <c r="DY3856" s="0"/>
      <c r="DZ3856" s="0"/>
      <c r="EA3856" s="0"/>
      <c r="EB3856" s="0"/>
      <c r="EC3856" s="0"/>
      <c r="ED3856" s="0"/>
      <c r="EE3856" s="0"/>
      <c r="EF3856" s="0"/>
      <c r="EG3856" s="0"/>
      <c r="EH3856" s="0"/>
      <c r="EI3856" s="0"/>
      <c r="EJ3856" s="0"/>
      <c r="EK3856" s="0"/>
      <c r="EL3856" s="0"/>
      <c r="EM3856" s="0"/>
      <c r="EN3856" s="0"/>
      <c r="EO3856" s="0"/>
      <c r="EP3856" s="0"/>
      <c r="EQ3856" s="0"/>
      <c r="ER3856" s="0"/>
      <c r="ES3856" s="0"/>
      <c r="ET3856" s="0"/>
      <c r="EU3856" s="0"/>
      <c r="EV3856" s="0"/>
      <c r="EW3856" s="0"/>
      <c r="EX3856" s="0"/>
      <c r="EY3856" s="0"/>
      <c r="EZ3856" s="0"/>
      <c r="FA3856" s="0"/>
      <c r="FB3856" s="0"/>
      <c r="FC3856" s="0"/>
      <c r="FD3856" s="0"/>
      <c r="FE3856" s="0"/>
      <c r="FF3856" s="0"/>
      <c r="FG3856" s="0"/>
      <c r="FH3856" s="0"/>
      <c r="FI3856" s="0"/>
      <c r="FJ3856" s="0"/>
      <c r="FK3856" s="0"/>
      <c r="FL3856" s="0"/>
      <c r="FM3856" s="0"/>
      <c r="FN3856" s="0"/>
      <c r="FO3856" s="0"/>
      <c r="FP3856" s="0"/>
      <c r="FQ3856" s="0"/>
      <c r="FR3856" s="0"/>
      <c r="FS3856" s="0"/>
      <c r="FT3856" s="0"/>
      <c r="FU3856" s="0"/>
      <c r="FV3856" s="0"/>
      <c r="FW3856" s="0"/>
      <c r="FX3856" s="0"/>
      <c r="FY3856" s="0"/>
      <c r="FZ3856" s="0"/>
      <c r="GA3856" s="0"/>
      <c r="GB3856" s="0"/>
      <c r="GC3856" s="0"/>
      <c r="GD3856" s="0"/>
      <c r="GE3856" s="0"/>
      <c r="GF3856" s="0"/>
      <c r="GG3856" s="0"/>
      <c r="GH3856" s="0"/>
      <c r="GI3856" s="0"/>
      <c r="GJ3856" s="0"/>
      <c r="GK3856" s="0"/>
      <c r="GL3856" s="0"/>
      <c r="GM3856" s="0"/>
      <c r="GN3856" s="0"/>
      <c r="GO3856" s="0"/>
      <c r="GP3856" s="0"/>
      <c r="GQ3856" s="0"/>
      <c r="GR3856" s="0"/>
      <c r="GS3856" s="0"/>
      <c r="GT3856" s="0"/>
      <c r="GU3856" s="0"/>
      <c r="GV3856" s="0"/>
      <c r="GW3856" s="0"/>
      <c r="GX3856" s="0"/>
      <c r="GY3856" s="0"/>
      <c r="GZ3856" s="0"/>
      <c r="HA3856" s="0"/>
      <c r="HB3856" s="0"/>
      <c r="HC3856" s="0"/>
      <c r="HD3856" s="0"/>
      <c r="HE3856" s="0"/>
      <c r="HF3856" s="0"/>
      <c r="HG3856" s="0"/>
      <c r="HH3856" s="0"/>
      <c r="HI3856" s="0"/>
      <c r="HJ3856" s="0"/>
      <c r="HK3856" s="0"/>
      <c r="HL3856" s="0"/>
      <c r="HM3856" s="0"/>
      <c r="HN3856" s="0"/>
      <c r="HO3856" s="0"/>
      <c r="HP3856" s="0"/>
      <c r="HQ3856" s="0"/>
      <c r="HR3856" s="0"/>
      <c r="HS3856" s="0"/>
      <c r="HT3856" s="0"/>
      <c r="HU3856" s="0"/>
      <c r="HV3856" s="0"/>
      <c r="HW3856" s="0"/>
      <c r="HX3856" s="0"/>
      <c r="HY3856" s="0"/>
      <c r="HZ3856" s="0"/>
      <c r="IA3856" s="0"/>
      <c r="IB3856" s="0"/>
      <c r="IC3856" s="0"/>
      <c r="ID3856" s="0"/>
      <c r="IE3856" s="0"/>
      <c r="IF3856" s="0"/>
      <c r="IG3856" s="0"/>
      <c r="IH3856" s="0"/>
      <c r="II3856" s="0"/>
      <c r="IJ3856" s="0"/>
      <c r="IK3856" s="0"/>
      <c r="IL3856" s="0"/>
      <c r="IM3856" s="0"/>
      <c r="IN3856" s="0"/>
      <c r="IO3856" s="0"/>
      <c r="IP3856" s="0"/>
      <c r="IQ3856" s="0"/>
      <c r="IR3856" s="0"/>
      <c r="IS3856" s="0"/>
      <c r="IT3856" s="0"/>
      <c r="IU3856" s="0"/>
      <c r="IV3856" s="0"/>
      <c r="IW3856" s="0"/>
      <c r="IX3856" s="0"/>
      <c r="IY3856" s="0"/>
      <c r="IZ3856" s="0"/>
      <c r="AMH3856" s="13"/>
    </row>
    <row r="3857" customFormat="false" ht="13.8" hidden="false" customHeight="false" outlineLevel="0" collapsed="false">
      <c r="A3857" s="16" t="n">
        <v>40811018</v>
      </c>
      <c r="B3857" s="17" t="s">
        <v>3886</v>
      </c>
      <c r="C3857" s="18"/>
      <c r="D3857" s="18"/>
      <c r="E3857" s="16" t="s">
        <v>64</v>
      </c>
      <c r="F3857" s="19" t="n">
        <f aca="false">IF(C3857="",VLOOKUP(E3857,'PORTE E UCO'!$A$5:$D$46,4,0),VLOOKUP(E3857,'PORTE E UCO'!$A$5:$D$46,4,0)*C3857)</f>
        <v>110.217052</v>
      </c>
      <c r="G3857" s="20" t="n">
        <v>2.21</v>
      </c>
      <c r="H3857" s="21" t="n">
        <f aca="false">G3857*$R$2</f>
        <v>43.47872672</v>
      </c>
      <c r="I3857" s="16" t="n">
        <v>0</v>
      </c>
      <c r="J3857" s="22" t="str">
        <f aca="false">IF(I3857&gt;=1,F3857*$J$2,"")</f>
        <v/>
      </c>
      <c r="K3857" s="22" t="str">
        <f aca="false">IF(I3857&gt;=2,F3857*$K$2,"")</f>
        <v/>
      </c>
      <c r="L3857" s="22" t="str">
        <f aca="false">IF(I3857&gt;=3,F3857*$L$2,"")</f>
        <v/>
      </c>
      <c r="M3857" s="22" t="str">
        <f aca="false">IF(I3857&gt;=4,F3857*$M$2,"")</f>
        <v/>
      </c>
      <c r="N3857" s="16" t="n">
        <v>0</v>
      </c>
      <c r="O3857" s="16" t="n">
        <v>0</v>
      </c>
      <c r="P3857" s="23" t="n">
        <v>0</v>
      </c>
      <c r="Q3857" s="64" t="n">
        <f aca="false">P3857*($Q$2)</f>
        <v>0</v>
      </c>
      <c r="R3857" s="38"/>
      <c r="S3857" s="25" t="n">
        <f aca="false">SUM(F3857,H3857,J3857,K3857,L3857,M3857)</f>
        <v>153.69577872</v>
      </c>
      <c r="T3857" s="25" t="n">
        <f aca="false">SUM(F3857,H3857,J3857,K3857,L3857,M3857,Q3857)</f>
        <v>153.69577872</v>
      </c>
      <c r="U3857" s="0"/>
      <c r="V3857" s="0"/>
      <c r="W3857" s="0"/>
      <c r="X3857" s="0"/>
      <c r="Y3857" s="0"/>
      <c r="Z3857" s="0"/>
      <c r="AA3857" s="0"/>
      <c r="AB3857" s="0"/>
      <c r="AC3857" s="0"/>
      <c r="AD3857" s="0"/>
      <c r="AE3857" s="0"/>
      <c r="AF3857" s="0"/>
      <c r="AG3857" s="0"/>
      <c r="AH3857" s="0"/>
      <c r="AI3857" s="0"/>
      <c r="AJ3857" s="0"/>
      <c r="AK3857" s="0"/>
      <c r="AL3857" s="0"/>
      <c r="AM3857" s="0"/>
      <c r="AN3857" s="0"/>
      <c r="AO3857" s="0"/>
      <c r="AP3857" s="0"/>
      <c r="AQ3857" s="0"/>
      <c r="AR3857" s="0"/>
      <c r="AS3857" s="0"/>
      <c r="AT3857" s="0"/>
      <c r="AU3857" s="0"/>
      <c r="AV3857" s="0"/>
      <c r="AW3857" s="0"/>
      <c r="AX3857" s="0"/>
      <c r="AY3857" s="0"/>
      <c r="AZ3857" s="0"/>
      <c r="BA3857" s="0"/>
      <c r="BB3857" s="0"/>
      <c r="BC3857" s="0"/>
      <c r="BD3857" s="0"/>
      <c r="BE3857" s="0"/>
      <c r="BF3857" s="0"/>
      <c r="BG3857" s="0"/>
      <c r="BH3857" s="0"/>
      <c r="BI3857" s="0"/>
      <c r="BJ3857" s="0"/>
      <c r="BK3857" s="0"/>
      <c r="BL3857" s="0"/>
      <c r="BM3857" s="0"/>
      <c r="BN3857" s="0"/>
      <c r="BO3857" s="0"/>
      <c r="BP3857" s="0"/>
      <c r="BQ3857" s="0"/>
      <c r="BR3857" s="0"/>
      <c r="BS3857" s="0"/>
      <c r="BT3857" s="0"/>
      <c r="BU3857" s="0"/>
      <c r="BV3857" s="0"/>
      <c r="BW3857" s="0"/>
      <c r="BX3857" s="0"/>
      <c r="BY3857" s="0"/>
      <c r="BZ3857" s="0"/>
      <c r="CA3857" s="0"/>
      <c r="CB3857" s="0"/>
      <c r="CC3857" s="0"/>
      <c r="CD3857" s="0"/>
      <c r="CE3857" s="0"/>
      <c r="CF3857" s="0"/>
      <c r="CG3857" s="0"/>
      <c r="CH3857" s="0"/>
      <c r="CI3857" s="0"/>
      <c r="CJ3857" s="0"/>
      <c r="CK3857" s="0"/>
      <c r="CL3857" s="0"/>
      <c r="CM3857" s="0"/>
      <c r="CN3857" s="0"/>
      <c r="CO3857" s="0"/>
      <c r="CP3857" s="0"/>
      <c r="CQ3857" s="0"/>
      <c r="CR3857" s="0"/>
      <c r="CS3857" s="0"/>
      <c r="CT3857" s="0"/>
      <c r="CU3857" s="0"/>
      <c r="CV3857" s="0"/>
      <c r="CW3857" s="0"/>
      <c r="CX3857" s="0"/>
      <c r="CY3857" s="0"/>
      <c r="CZ3857" s="0"/>
      <c r="DA3857" s="0"/>
      <c r="DB3857" s="0"/>
      <c r="DC3857" s="0"/>
      <c r="DD3857" s="0"/>
      <c r="DE3857" s="0"/>
      <c r="DF3857" s="0"/>
      <c r="DG3857" s="0"/>
      <c r="DH3857" s="0"/>
      <c r="DI3857" s="0"/>
      <c r="DJ3857" s="0"/>
      <c r="DK3857" s="0"/>
      <c r="DL3857" s="0"/>
      <c r="DM3857" s="0"/>
      <c r="DN3857" s="0"/>
      <c r="DO3857" s="0"/>
      <c r="DP3857" s="0"/>
      <c r="DQ3857" s="0"/>
      <c r="DR3857" s="0"/>
      <c r="DS3857" s="0"/>
      <c r="DT3857" s="0"/>
      <c r="DU3857" s="0"/>
      <c r="DV3857" s="0"/>
      <c r="DW3857" s="0"/>
      <c r="DX3857" s="0"/>
      <c r="DY3857" s="0"/>
      <c r="DZ3857" s="0"/>
      <c r="EA3857" s="0"/>
      <c r="EB3857" s="0"/>
      <c r="EC3857" s="0"/>
      <c r="ED3857" s="0"/>
      <c r="EE3857" s="0"/>
      <c r="EF3857" s="0"/>
      <c r="EG3857" s="0"/>
      <c r="EH3857" s="0"/>
      <c r="EI3857" s="0"/>
      <c r="EJ3857" s="0"/>
      <c r="EK3857" s="0"/>
      <c r="EL3857" s="0"/>
      <c r="EM3857" s="0"/>
      <c r="EN3857" s="0"/>
      <c r="EO3857" s="0"/>
      <c r="EP3857" s="0"/>
      <c r="EQ3857" s="0"/>
      <c r="ER3857" s="0"/>
      <c r="ES3857" s="0"/>
      <c r="ET3857" s="0"/>
      <c r="EU3857" s="0"/>
      <c r="EV3857" s="0"/>
      <c r="EW3857" s="0"/>
      <c r="EX3857" s="0"/>
      <c r="EY3857" s="0"/>
      <c r="EZ3857" s="0"/>
      <c r="FA3857" s="0"/>
      <c r="FB3857" s="0"/>
      <c r="FC3857" s="0"/>
      <c r="FD3857" s="0"/>
      <c r="FE3857" s="0"/>
      <c r="FF3857" s="0"/>
      <c r="FG3857" s="0"/>
      <c r="FH3857" s="0"/>
      <c r="FI3857" s="0"/>
      <c r="FJ3857" s="0"/>
      <c r="FK3857" s="0"/>
      <c r="FL3857" s="0"/>
      <c r="FM3857" s="0"/>
      <c r="FN3857" s="0"/>
      <c r="FO3857" s="0"/>
      <c r="FP3857" s="0"/>
      <c r="FQ3857" s="0"/>
      <c r="FR3857" s="0"/>
      <c r="FS3857" s="0"/>
      <c r="FT3857" s="0"/>
      <c r="FU3857" s="0"/>
      <c r="FV3857" s="0"/>
      <c r="FW3857" s="0"/>
      <c r="FX3857" s="0"/>
      <c r="FY3857" s="0"/>
      <c r="FZ3857" s="0"/>
      <c r="GA3857" s="0"/>
      <c r="GB3857" s="0"/>
      <c r="GC3857" s="0"/>
      <c r="GD3857" s="0"/>
      <c r="GE3857" s="0"/>
      <c r="GF3857" s="0"/>
      <c r="GG3857" s="0"/>
      <c r="GH3857" s="0"/>
      <c r="GI3857" s="0"/>
      <c r="GJ3857" s="0"/>
      <c r="GK3857" s="0"/>
      <c r="GL3857" s="0"/>
      <c r="GM3857" s="0"/>
      <c r="GN3857" s="0"/>
      <c r="GO3857" s="0"/>
      <c r="GP3857" s="0"/>
      <c r="GQ3857" s="0"/>
      <c r="GR3857" s="0"/>
      <c r="GS3857" s="0"/>
      <c r="GT3857" s="0"/>
      <c r="GU3857" s="0"/>
      <c r="GV3857" s="0"/>
      <c r="GW3857" s="0"/>
      <c r="GX3857" s="0"/>
      <c r="GY3857" s="0"/>
      <c r="GZ3857" s="0"/>
      <c r="HA3857" s="0"/>
      <c r="HB3857" s="0"/>
      <c r="HC3857" s="0"/>
      <c r="HD3857" s="0"/>
      <c r="HE3857" s="0"/>
      <c r="HF3857" s="0"/>
      <c r="HG3857" s="0"/>
      <c r="HH3857" s="0"/>
      <c r="HI3857" s="0"/>
      <c r="HJ3857" s="0"/>
      <c r="HK3857" s="0"/>
      <c r="HL3857" s="0"/>
      <c r="HM3857" s="0"/>
      <c r="HN3857" s="0"/>
      <c r="HO3857" s="0"/>
      <c r="HP3857" s="0"/>
      <c r="HQ3857" s="0"/>
      <c r="HR3857" s="0"/>
      <c r="HS3857" s="0"/>
      <c r="HT3857" s="0"/>
      <c r="HU3857" s="0"/>
      <c r="HV3857" s="0"/>
      <c r="HW3857" s="0"/>
      <c r="HX3857" s="0"/>
      <c r="HY3857" s="0"/>
      <c r="HZ3857" s="0"/>
      <c r="IA3857" s="0"/>
      <c r="IB3857" s="0"/>
      <c r="IC3857" s="0"/>
      <c r="ID3857" s="0"/>
      <c r="IE3857" s="0"/>
      <c r="IF3857" s="0"/>
      <c r="IG3857" s="0"/>
      <c r="IH3857" s="0"/>
      <c r="II3857" s="0"/>
      <c r="IJ3857" s="0"/>
      <c r="IK3857" s="0"/>
      <c r="IL3857" s="0"/>
      <c r="IM3857" s="0"/>
      <c r="IN3857" s="0"/>
      <c r="IO3857" s="0"/>
      <c r="IP3857" s="0"/>
      <c r="IQ3857" s="0"/>
      <c r="IR3857" s="0"/>
      <c r="IS3857" s="0"/>
      <c r="IT3857" s="0"/>
      <c r="IU3857" s="0"/>
      <c r="IV3857" s="0"/>
      <c r="IW3857" s="0"/>
      <c r="IX3857" s="0"/>
      <c r="IY3857" s="0"/>
      <c r="IZ3857" s="0"/>
      <c r="AMH3857" s="13"/>
    </row>
    <row r="3858" customFormat="false" ht="14.95" hidden="false" customHeight="false" outlineLevel="0" collapsed="false">
      <c r="A3858" s="27" t="n">
        <v>40811026</v>
      </c>
      <c r="B3858" s="28" t="s">
        <v>3887</v>
      </c>
      <c r="C3858" s="29"/>
      <c r="D3858" s="29"/>
      <c r="E3858" s="27" t="s">
        <v>15</v>
      </c>
      <c r="F3858" s="19" t="n">
        <f aca="false">IF(C3858="",VLOOKUP(E3858,'PORTE E UCO'!$A$5:$D$46,4,0),VLOOKUP(E3858,'PORTE E UCO'!$A$5:$D$46,4,0)*C3858)</f>
        <v>93.13473</v>
      </c>
      <c r="G3858" s="30" t="n">
        <v>3.16</v>
      </c>
      <c r="H3858" s="21" t="n">
        <f aca="false">G3858*$R$2</f>
        <v>62.16867712</v>
      </c>
      <c r="I3858" s="27" t="n">
        <v>0</v>
      </c>
      <c r="J3858" s="22" t="str">
        <f aca="false">IF(I3858&gt;=1,F3858*$J$2,"")</f>
        <v/>
      </c>
      <c r="K3858" s="22" t="str">
        <f aca="false">IF(I3858&gt;=2,F3858*$K$2,"")</f>
        <v/>
      </c>
      <c r="L3858" s="22" t="str">
        <f aca="false">IF(I3858&gt;=3,F3858*$L$2,"")</f>
        <v/>
      </c>
      <c r="M3858" s="22" t="str">
        <f aca="false">IF(I3858&gt;=4,F3858*$M$2,"")</f>
        <v/>
      </c>
      <c r="N3858" s="27" t="n">
        <v>0</v>
      </c>
      <c r="O3858" s="27" t="n">
        <v>0</v>
      </c>
      <c r="P3858" s="31" t="n">
        <v>0</v>
      </c>
      <c r="Q3858" s="64" t="n">
        <f aca="false">P3858*($Q$2)</f>
        <v>0</v>
      </c>
      <c r="R3858" s="38"/>
      <c r="S3858" s="25" t="n">
        <f aca="false">SUM(F3858,H3858,J3858,K3858,L3858,M3858)</f>
        <v>155.30340712</v>
      </c>
      <c r="T3858" s="25" t="n">
        <f aca="false">SUM(F3858,H3858,J3858,K3858,L3858,M3858,Q3858)</f>
        <v>155.30340712</v>
      </c>
      <c r="U3858" s="0"/>
      <c r="V3858" s="0"/>
      <c r="W3858" s="0"/>
      <c r="X3858" s="0"/>
      <c r="Y3858" s="0"/>
      <c r="Z3858" s="0"/>
      <c r="AA3858" s="0"/>
      <c r="AB3858" s="0"/>
      <c r="AC3858" s="0"/>
      <c r="AD3858" s="0"/>
      <c r="AE3858" s="0"/>
      <c r="AF3858" s="0"/>
      <c r="AG3858" s="0"/>
      <c r="AH3858" s="0"/>
      <c r="AI3858" s="0"/>
      <c r="AJ3858" s="0"/>
      <c r="AK3858" s="0"/>
      <c r="AL3858" s="0"/>
      <c r="AM3858" s="0"/>
      <c r="AN3858" s="0"/>
      <c r="AO3858" s="0"/>
      <c r="AP3858" s="0"/>
      <c r="AQ3858" s="0"/>
      <c r="AR3858" s="0"/>
      <c r="AS3858" s="0"/>
      <c r="AT3858" s="0"/>
      <c r="AU3858" s="0"/>
      <c r="AV3858" s="0"/>
      <c r="AW3858" s="0"/>
      <c r="AX3858" s="0"/>
      <c r="AY3858" s="0"/>
      <c r="AZ3858" s="0"/>
      <c r="BA3858" s="0"/>
      <c r="BB3858" s="0"/>
      <c r="BC3858" s="0"/>
      <c r="BD3858" s="0"/>
      <c r="BE3858" s="0"/>
      <c r="BF3858" s="0"/>
      <c r="BG3858" s="0"/>
      <c r="BH3858" s="0"/>
      <c r="BI3858" s="0"/>
      <c r="BJ3858" s="0"/>
      <c r="BK3858" s="0"/>
      <c r="BL3858" s="0"/>
      <c r="BM3858" s="0"/>
      <c r="BN3858" s="0"/>
      <c r="BO3858" s="0"/>
      <c r="BP3858" s="0"/>
      <c r="BQ3858" s="0"/>
      <c r="BR3858" s="0"/>
      <c r="BS3858" s="0"/>
      <c r="BT3858" s="0"/>
      <c r="BU3858" s="0"/>
      <c r="BV3858" s="0"/>
      <c r="BW3858" s="0"/>
      <c r="BX3858" s="0"/>
      <c r="BY3858" s="0"/>
      <c r="BZ3858" s="0"/>
      <c r="CA3858" s="0"/>
      <c r="CB3858" s="0"/>
      <c r="CC3858" s="0"/>
      <c r="CD3858" s="0"/>
      <c r="CE3858" s="0"/>
      <c r="CF3858" s="0"/>
      <c r="CG3858" s="0"/>
      <c r="CH3858" s="0"/>
      <c r="CI3858" s="0"/>
      <c r="CJ3858" s="0"/>
      <c r="CK3858" s="0"/>
      <c r="CL3858" s="0"/>
      <c r="CM3858" s="0"/>
      <c r="CN3858" s="0"/>
      <c r="CO3858" s="0"/>
      <c r="CP3858" s="0"/>
      <c r="CQ3858" s="0"/>
      <c r="CR3858" s="0"/>
      <c r="CS3858" s="0"/>
      <c r="CT3858" s="0"/>
      <c r="CU3858" s="0"/>
      <c r="CV3858" s="0"/>
      <c r="CW3858" s="0"/>
      <c r="CX3858" s="0"/>
      <c r="CY3858" s="0"/>
      <c r="CZ3858" s="0"/>
      <c r="DA3858" s="0"/>
      <c r="DB3858" s="0"/>
      <c r="DC3858" s="0"/>
      <c r="DD3858" s="0"/>
      <c r="DE3858" s="0"/>
      <c r="DF3858" s="0"/>
      <c r="DG3858" s="0"/>
      <c r="DH3858" s="0"/>
      <c r="DI3858" s="0"/>
      <c r="DJ3858" s="0"/>
      <c r="DK3858" s="0"/>
      <c r="DL3858" s="0"/>
      <c r="DM3858" s="0"/>
      <c r="DN3858" s="0"/>
      <c r="DO3858" s="0"/>
      <c r="DP3858" s="0"/>
      <c r="DQ3858" s="0"/>
      <c r="DR3858" s="0"/>
      <c r="DS3858" s="0"/>
      <c r="DT3858" s="0"/>
      <c r="DU3858" s="0"/>
      <c r="DV3858" s="0"/>
      <c r="DW3858" s="0"/>
      <c r="DX3858" s="0"/>
      <c r="DY3858" s="0"/>
      <c r="DZ3858" s="0"/>
      <c r="EA3858" s="0"/>
      <c r="EB3858" s="0"/>
      <c r="EC3858" s="0"/>
      <c r="ED3858" s="0"/>
      <c r="EE3858" s="0"/>
      <c r="EF3858" s="0"/>
      <c r="EG3858" s="0"/>
      <c r="EH3858" s="0"/>
      <c r="EI3858" s="0"/>
      <c r="EJ3858" s="0"/>
      <c r="EK3858" s="0"/>
      <c r="EL3858" s="0"/>
      <c r="EM3858" s="0"/>
      <c r="EN3858" s="0"/>
      <c r="EO3858" s="0"/>
      <c r="EP3858" s="0"/>
      <c r="EQ3858" s="0"/>
      <c r="ER3858" s="0"/>
      <c r="ES3858" s="0"/>
      <c r="ET3858" s="0"/>
      <c r="EU3858" s="0"/>
      <c r="EV3858" s="0"/>
      <c r="EW3858" s="0"/>
      <c r="EX3858" s="0"/>
      <c r="EY3858" s="0"/>
      <c r="EZ3858" s="0"/>
      <c r="FA3858" s="0"/>
      <c r="FB3858" s="0"/>
      <c r="FC3858" s="0"/>
      <c r="FD3858" s="0"/>
      <c r="FE3858" s="0"/>
      <c r="FF3858" s="0"/>
      <c r="FG3858" s="0"/>
      <c r="FH3858" s="0"/>
      <c r="FI3858" s="0"/>
      <c r="FJ3858" s="0"/>
      <c r="FK3858" s="0"/>
      <c r="FL3858" s="0"/>
      <c r="FM3858" s="0"/>
      <c r="FN3858" s="0"/>
      <c r="FO3858" s="0"/>
      <c r="FP3858" s="0"/>
      <c r="FQ3858" s="0"/>
      <c r="FR3858" s="0"/>
      <c r="FS3858" s="0"/>
      <c r="FT3858" s="0"/>
      <c r="FU3858" s="0"/>
      <c r="FV3858" s="0"/>
      <c r="FW3858" s="0"/>
      <c r="FX3858" s="0"/>
      <c r="FY3858" s="0"/>
      <c r="FZ3858" s="0"/>
      <c r="GA3858" s="0"/>
      <c r="GB3858" s="0"/>
      <c r="GC3858" s="0"/>
      <c r="GD3858" s="0"/>
      <c r="GE3858" s="0"/>
      <c r="GF3858" s="0"/>
      <c r="GG3858" s="0"/>
      <c r="GH3858" s="0"/>
      <c r="GI3858" s="0"/>
      <c r="GJ3858" s="0"/>
      <c r="GK3858" s="0"/>
      <c r="GL3858" s="0"/>
      <c r="GM3858" s="0"/>
      <c r="GN3858" s="0"/>
      <c r="GO3858" s="0"/>
      <c r="GP3858" s="0"/>
      <c r="GQ3858" s="0"/>
      <c r="GR3858" s="0"/>
      <c r="GS3858" s="0"/>
      <c r="GT3858" s="0"/>
      <c r="GU3858" s="0"/>
      <c r="GV3858" s="0"/>
      <c r="GW3858" s="0"/>
      <c r="GX3858" s="0"/>
      <c r="GY3858" s="0"/>
      <c r="GZ3858" s="0"/>
      <c r="HA3858" s="0"/>
      <c r="HB3858" s="0"/>
      <c r="HC3858" s="0"/>
      <c r="HD3858" s="0"/>
      <c r="HE3858" s="0"/>
      <c r="HF3858" s="0"/>
      <c r="HG3858" s="0"/>
      <c r="HH3858" s="0"/>
      <c r="HI3858" s="0"/>
      <c r="HJ3858" s="0"/>
      <c r="HK3858" s="0"/>
      <c r="HL3858" s="0"/>
      <c r="HM3858" s="0"/>
      <c r="HN3858" s="0"/>
      <c r="HO3858" s="0"/>
      <c r="HP3858" s="0"/>
      <c r="HQ3858" s="0"/>
      <c r="HR3858" s="0"/>
      <c r="HS3858" s="0"/>
      <c r="HT3858" s="0"/>
      <c r="HU3858" s="0"/>
      <c r="HV3858" s="0"/>
      <c r="HW3858" s="0"/>
      <c r="HX3858" s="0"/>
      <c r="HY3858" s="0"/>
      <c r="HZ3858" s="0"/>
      <c r="IA3858" s="0"/>
      <c r="IB3858" s="0"/>
      <c r="IC3858" s="0"/>
      <c r="ID3858" s="0"/>
      <c r="IE3858" s="0"/>
      <c r="IF3858" s="0"/>
      <c r="IG3858" s="0"/>
      <c r="IH3858" s="0"/>
      <c r="II3858" s="0"/>
      <c r="IJ3858" s="0"/>
      <c r="IK3858" s="0"/>
      <c r="IL3858" s="0"/>
      <c r="IM3858" s="0"/>
      <c r="IN3858" s="0"/>
      <c r="IO3858" s="0"/>
      <c r="IP3858" s="0"/>
      <c r="IQ3858" s="0"/>
      <c r="IR3858" s="0"/>
      <c r="IS3858" s="0"/>
      <c r="IT3858" s="0"/>
      <c r="IU3858" s="0"/>
      <c r="IV3858" s="0"/>
      <c r="IW3858" s="0"/>
      <c r="IX3858" s="0"/>
      <c r="IY3858" s="0"/>
      <c r="IZ3858" s="0"/>
      <c r="AMH3858" s="13"/>
    </row>
    <row r="3859" customFormat="false" ht="13.8" hidden="false" customHeight="false" outlineLevel="0" collapsed="false">
      <c r="A3859" s="16" t="n">
        <v>40812030</v>
      </c>
      <c r="B3859" s="17" t="s">
        <v>3888</v>
      </c>
      <c r="C3859" s="18"/>
      <c r="D3859" s="18"/>
      <c r="E3859" s="16" t="s">
        <v>24</v>
      </c>
      <c r="F3859" s="19" t="n">
        <f aca="false">IF(C3859="",VLOOKUP(E3859,'PORTE E UCO'!$A$5:$D$46,4,0),VLOOKUP(E3859,'PORTE E UCO'!$A$5:$D$46,4,0)*C3859)</f>
        <v>377.223602</v>
      </c>
      <c r="G3859" s="20" t="n">
        <v>16.86</v>
      </c>
      <c r="H3859" s="21" t="n">
        <f aca="false">G3859*$R$2</f>
        <v>331.69743552</v>
      </c>
      <c r="I3859" s="16" t="n">
        <v>0</v>
      </c>
      <c r="J3859" s="22" t="str">
        <f aca="false">IF(I3859&gt;=1,F3859*$J$2,"")</f>
        <v/>
      </c>
      <c r="K3859" s="22" t="str">
        <f aca="false">IF(I3859&gt;=2,F3859*$K$2,"")</f>
        <v/>
      </c>
      <c r="L3859" s="22" t="str">
        <f aca="false">IF(I3859&gt;=3,F3859*$L$2,"")</f>
        <v/>
      </c>
      <c r="M3859" s="22" t="str">
        <f aca="false">IF(I3859&gt;=4,F3859*$M$2,"")</f>
        <v/>
      </c>
      <c r="N3859" s="16" t="n">
        <v>0</v>
      </c>
      <c r="O3859" s="16" t="n">
        <v>12</v>
      </c>
      <c r="P3859" s="23" t="n">
        <v>1.524</v>
      </c>
      <c r="Q3859" s="64" t="n">
        <f aca="false">P3859*($Q$2)</f>
        <v>41.17848</v>
      </c>
      <c r="R3859" s="38"/>
      <c r="S3859" s="25" t="n">
        <f aca="false">SUM(F3859,H3859,J3859,K3859,L3859,M3859)</f>
        <v>708.92103752</v>
      </c>
      <c r="T3859" s="25" t="n">
        <f aca="false">SUM(F3859,H3859,J3859,K3859,L3859,M3859,Q3859)</f>
        <v>750.09951752</v>
      </c>
      <c r="U3859" s="0"/>
      <c r="V3859" s="0"/>
      <c r="W3859" s="0"/>
      <c r="X3859" s="0"/>
      <c r="Y3859" s="0"/>
      <c r="Z3859" s="0"/>
      <c r="AA3859" s="0"/>
      <c r="AB3859" s="0"/>
      <c r="AC3859" s="0"/>
      <c r="AD3859" s="0"/>
      <c r="AE3859" s="0"/>
      <c r="AF3859" s="0"/>
      <c r="AG3859" s="0"/>
      <c r="AH3859" s="0"/>
      <c r="AI3859" s="0"/>
      <c r="AJ3859" s="0"/>
      <c r="AK3859" s="0"/>
      <c r="AL3859" s="0"/>
      <c r="AM3859" s="0"/>
      <c r="AN3859" s="0"/>
      <c r="AO3859" s="0"/>
      <c r="AP3859" s="0"/>
      <c r="AQ3859" s="0"/>
      <c r="AR3859" s="0"/>
      <c r="AS3859" s="0"/>
      <c r="AT3859" s="0"/>
      <c r="AU3859" s="0"/>
      <c r="AV3859" s="0"/>
      <c r="AW3859" s="0"/>
      <c r="AX3859" s="0"/>
      <c r="AY3859" s="0"/>
      <c r="AZ3859" s="0"/>
      <c r="BA3859" s="0"/>
      <c r="BB3859" s="0"/>
      <c r="BC3859" s="0"/>
      <c r="BD3859" s="0"/>
      <c r="BE3859" s="0"/>
      <c r="BF3859" s="0"/>
      <c r="BG3859" s="0"/>
      <c r="BH3859" s="0"/>
      <c r="BI3859" s="0"/>
      <c r="BJ3859" s="0"/>
      <c r="BK3859" s="0"/>
      <c r="BL3859" s="0"/>
      <c r="BM3859" s="0"/>
      <c r="BN3859" s="0"/>
      <c r="BO3859" s="0"/>
      <c r="BP3859" s="0"/>
      <c r="BQ3859" s="0"/>
      <c r="BR3859" s="0"/>
      <c r="BS3859" s="0"/>
      <c r="BT3859" s="0"/>
      <c r="BU3859" s="0"/>
      <c r="BV3859" s="0"/>
      <c r="BW3859" s="0"/>
      <c r="BX3859" s="0"/>
      <c r="BY3859" s="0"/>
      <c r="BZ3859" s="0"/>
      <c r="CA3859" s="0"/>
      <c r="CB3859" s="0"/>
      <c r="CC3859" s="0"/>
      <c r="CD3859" s="0"/>
      <c r="CE3859" s="0"/>
      <c r="CF3859" s="0"/>
      <c r="CG3859" s="0"/>
      <c r="CH3859" s="0"/>
      <c r="CI3859" s="0"/>
      <c r="CJ3859" s="0"/>
      <c r="CK3859" s="0"/>
      <c r="CL3859" s="0"/>
      <c r="CM3859" s="0"/>
      <c r="CN3859" s="0"/>
      <c r="CO3859" s="0"/>
      <c r="CP3859" s="0"/>
      <c r="CQ3859" s="0"/>
      <c r="CR3859" s="0"/>
      <c r="CS3859" s="0"/>
      <c r="CT3859" s="0"/>
      <c r="CU3859" s="0"/>
      <c r="CV3859" s="0"/>
      <c r="CW3859" s="0"/>
      <c r="CX3859" s="0"/>
      <c r="CY3859" s="0"/>
      <c r="CZ3859" s="0"/>
      <c r="DA3859" s="0"/>
      <c r="DB3859" s="0"/>
      <c r="DC3859" s="0"/>
      <c r="DD3859" s="0"/>
      <c r="DE3859" s="0"/>
      <c r="DF3859" s="0"/>
      <c r="DG3859" s="0"/>
      <c r="DH3859" s="0"/>
      <c r="DI3859" s="0"/>
      <c r="DJ3859" s="0"/>
      <c r="DK3859" s="0"/>
      <c r="DL3859" s="0"/>
      <c r="DM3859" s="0"/>
      <c r="DN3859" s="0"/>
      <c r="DO3859" s="0"/>
      <c r="DP3859" s="0"/>
      <c r="DQ3859" s="0"/>
      <c r="DR3859" s="0"/>
      <c r="DS3859" s="0"/>
      <c r="DT3859" s="0"/>
      <c r="DU3859" s="0"/>
      <c r="DV3859" s="0"/>
      <c r="DW3859" s="0"/>
      <c r="DX3859" s="0"/>
      <c r="DY3859" s="0"/>
      <c r="DZ3859" s="0"/>
      <c r="EA3859" s="0"/>
      <c r="EB3859" s="0"/>
      <c r="EC3859" s="0"/>
      <c r="ED3859" s="0"/>
      <c r="EE3859" s="0"/>
      <c r="EF3859" s="0"/>
      <c r="EG3859" s="0"/>
      <c r="EH3859" s="0"/>
      <c r="EI3859" s="0"/>
      <c r="EJ3859" s="0"/>
      <c r="EK3859" s="0"/>
      <c r="EL3859" s="0"/>
      <c r="EM3859" s="0"/>
      <c r="EN3859" s="0"/>
      <c r="EO3859" s="0"/>
      <c r="EP3859" s="0"/>
      <c r="EQ3859" s="0"/>
      <c r="ER3859" s="0"/>
      <c r="ES3859" s="0"/>
      <c r="ET3859" s="0"/>
      <c r="EU3859" s="0"/>
      <c r="EV3859" s="0"/>
      <c r="EW3859" s="0"/>
      <c r="EX3859" s="0"/>
      <c r="EY3859" s="0"/>
      <c r="EZ3859" s="0"/>
      <c r="FA3859" s="0"/>
      <c r="FB3859" s="0"/>
      <c r="FC3859" s="0"/>
      <c r="FD3859" s="0"/>
      <c r="FE3859" s="0"/>
      <c r="FF3859" s="0"/>
      <c r="FG3859" s="0"/>
      <c r="FH3859" s="0"/>
      <c r="FI3859" s="0"/>
      <c r="FJ3859" s="0"/>
      <c r="FK3859" s="0"/>
      <c r="FL3859" s="0"/>
      <c r="FM3859" s="0"/>
      <c r="FN3859" s="0"/>
      <c r="FO3859" s="0"/>
      <c r="FP3859" s="0"/>
      <c r="FQ3859" s="0"/>
      <c r="FR3859" s="0"/>
      <c r="FS3859" s="0"/>
      <c r="FT3859" s="0"/>
      <c r="FU3859" s="0"/>
      <c r="FV3859" s="0"/>
      <c r="FW3859" s="0"/>
      <c r="FX3859" s="0"/>
      <c r="FY3859" s="0"/>
      <c r="FZ3859" s="0"/>
      <c r="GA3859" s="0"/>
      <c r="GB3859" s="0"/>
      <c r="GC3859" s="0"/>
      <c r="GD3859" s="0"/>
      <c r="GE3859" s="0"/>
      <c r="GF3859" s="0"/>
      <c r="GG3859" s="0"/>
      <c r="GH3859" s="0"/>
      <c r="GI3859" s="0"/>
      <c r="GJ3859" s="0"/>
      <c r="GK3859" s="0"/>
      <c r="GL3859" s="0"/>
      <c r="GM3859" s="0"/>
      <c r="GN3859" s="0"/>
      <c r="GO3859" s="0"/>
      <c r="GP3859" s="0"/>
      <c r="GQ3859" s="0"/>
      <c r="GR3859" s="0"/>
      <c r="GS3859" s="0"/>
      <c r="GT3859" s="0"/>
      <c r="GU3859" s="0"/>
      <c r="GV3859" s="0"/>
      <c r="GW3859" s="0"/>
      <c r="GX3859" s="0"/>
      <c r="GY3859" s="0"/>
      <c r="GZ3859" s="0"/>
      <c r="HA3859" s="0"/>
      <c r="HB3859" s="0"/>
      <c r="HC3859" s="0"/>
      <c r="HD3859" s="0"/>
      <c r="HE3859" s="0"/>
      <c r="HF3859" s="0"/>
      <c r="HG3859" s="0"/>
      <c r="HH3859" s="0"/>
      <c r="HI3859" s="0"/>
      <c r="HJ3859" s="0"/>
      <c r="HK3859" s="0"/>
      <c r="HL3859" s="0"/>
      <c r="HM3859" s="0"/>
      <c r="HN3859" s="0"/>
      <c r="HO3859" s="0"/>
      <c r="HP3859" s="0"/>
      <c r="HQ3859" s="0"/>
      <c r="HR3859" s="0"/>
      <c r="HS3859" s="0"/>
      <c r="HT3859" s="0"/>
      <c r="HU3859" s="0"/>
      <c r="HV3859" s="0"/>
      <c r="HW3859" s="0"/>
      <c r="HX3859" s="0"/>
      <c r="HY3859" s="0"/>
      <c r="HZ3859" s="0"/>
      <c r="IA3859" s="0"/>
      <c r="IB3859" s="0"/>
      <c r="IC3859" s="0"/>
      <c r="ID3859" s="0"/>
      <c r="IE3859" s="0"/>
      <c r="IF3859" s="0"/>
      <c r="IG3859" s="0"/>
      <c r="IH3859" s="0"/>
      <c r="II3859" s="0"/>
      <c r="IJ3859" s="0"/>
      <c r="IK3859" s="0"/>
      <c r="IL3859" s="0"/>
      <c r="IM3859" s="0"/>
      <c r="IN3859" s="0"/>
      <c r="IO3859" s="0"/>
      <c r="IP3859" s="0"/>
      <c r="IQ3859" s="0"/>
      <c r="IR3859" s="0"/>
      <c r="IS3859" s="0"/>
      <c r="IT3859" s="0"/>
      <c r="IU3859" s="0"/>
      <c r="IV3859" s="0"/>
      <c r="IW3859" s="0"/>
      <c r="IX3859" s="0"/>
      <c r="IY3859" s="0"/>
      <c r="IZ3859" s="0"/>
      <c r="AMH3859" s="13"/>
    </row>
    <row r="3860" customFormat="false" ht="13.8" hidden="false" customHeight="false" outlineLevel="0" collapsed="false">
      <c r="A3860" s="27" t="n">
        <v>40812049</v>
      </c>
      <c r="B3860" s="28" t="s">
        <v>3889</v>
      </c>
      <c r="C3860" s="29"/>
      <c r="D3860" s="29"/>
      <c r="E3860" s="27" t="s">
        <v>26</v>
      </c>
      <c r="F3860" s="19" t="n">
        <f aca="false">IF(C3860="",VLOOKUP(E3860,'PORTE E UCO'!$A$5:$D$46,4,0),VLOOKUP(E3860,'PORTE E UCO'!$A$5:$D$46,4,0)*C3860)</f>
        <v>324.442174</v>
      </c>
      <c r="G3860" s="30" t="n">
        <v>17.35</v>
      </c>
      <c r="H3860" s="21" t="n">
        <f aca="false">G3860*$R$2</f>
        <v>341.3375152</v>
      </c>
      <c r="I3860" s="27" t="n">
        <v>0</v>
      </c>
      <c r="J3860" s="22" t="str">
        <f aca="false">IF(I3860&gt;=1,F3860*$J$2,"")</f>
        <v/>
      </c>
      <c r="K3860" s="22" t="str">
        <f aca="false">IF(I3860&gt;=2,F3860*$K$2,"")</f>
        <v/>
      </c>
      <c r="L3860" s="22" t="str">
        <f aca="false">IF(I3860&gt;=3,F3860*$L$2,"")</f>
        <v/>
      </c>
      <c r="M3860" s="22" t="str">
        <f aca="false">IF(I3860&gt;=4,F3860*$M$2,"")</f>
        <v/>
      </c>
      <c r="N3860" s="27" t="n">
        <v>0</v>
      </c>
      <c r="O3860" s="27" t="n">
        <v>12</v>
      </c>
      <c r="P3860" s="31" t="n">
        <v>1.524</v>
      </c>
      <c r="Q3860" s="64" t="n">
        <f aca="false">P3860*($Q$2)</f>
        <v>41.17848</v>
      </c>
      <c r="R3860" s="38"/>
      <c r="S3860" s="25" t="n">
        <f aca="false">SUM(F3860,H3860,J3860,K3860,L3860,M3860)</f>
        <v>665.7796892</v>
      </c>
      <c r="T3860" s="25" t="n">
        <f aca="false">SUM(F3860,H3860,J3860,K3860,L3860,M3860,Q3860)</f>
        <v>706.9581692</v>
      </c>
      <c r="U3860" s="0"/>
      <c r="V3860" s="0"/>
      <c r="W3860" s="0"/>
      <c r="X3860" s="0"/>
      <c r="Y3860" s="0"/>
      <c r="Z3860" s="0"/>
      <c r="AA3860" s="0"/>
      <c r="AB3860" s="0"/>
      <c r="AC3860" s="0"/>
      <c r="AD3860" s="0"/>
      <c r="AE3860" s="0"/>
      <c r="AF3860" s="0"/>
      <c r="AG3860" s="0"/>
      <c r="AH3860" s="0"/>
      <c r="AI3860" s="0"/>
      <c r="AJ3860" s="0"/>
      <c r="AK3860" s="0"/>
      <c r="AL3860" s="0"/>
      <c r="AM3860" s="0"/>
      <c r="AN3860" s="0"/>
      <c r="AO3860" s="0"/>
      <c r="AP3860" s="0"/>
      <c r="AQ3860" s="0"/>
      <c r="AR3860" s="0"/>
      <c r="AS3860" s="0"/>
      <c r="AT3860" s="0"/>
      <c r="AU3860" s="0"/>
      <c r="AV3860" s="0"/>
      <c r="AW3860" s="0"/>
      <c r="AX3860" s="0"/>
      <c r="AY3860" s="0"/>
      <c r="AZ3860" s="0"/>
      <c r="BA3860" s="0"/>
      <c r="BB3860" s="0"/>
      <c r="BC3860" s="0"/>
      <c r="BD3860" s="0"/>
      <c r="BE3860" s="0"/>
      <c r="BF3860" s="0"/>
      <c r="BG3860" s="0"/>
      <c r="BH3860" s="0"/>
      <c r="BI3860" s="0"/>
      <c r="BJ3860" s="0"/>
      <c r="BK3860" s="0"/>
      <c r="BL3860" s="0"/>
      <c r="BM3860" s="0"/>
      <c r="BN3860" s="0"/>
      <c r="BO3860" s="0"/>
      <c r="BP3860" s="0"/>
      <c r="BQ3860" s="0"/>
      <c r="BR3860" s="0"/>
      <c r="BS3860" s="0"/>
      <c r="BT3860" s="0"/>
      <c r="BU3860" s="0"/>
      <c r="BV3860" s="0"/>
      <c r="BW3860" s="0"/>
      <c r="BX3860" s="0"/>
      <c r="BY3860" s="0"/>
      <c r="BZ3860" s="0"/>
      <c r="CA3860" s="0"/>
      <c r="CB3860" s="0"/>
      <c r="CC3860" s="0"/>
      <c r="CD3860" s="0"/>
      <c r="CE3860" s="0"/>
      <c r="CF3860" s="0"/>
      <c r="CG3860" s="0"/>
      <c r="CH3860" s="0"/>
      <c r="CI3860" s="0"/>
      <c r="CJ3860" s="0"/>
      <c r="CK3860" s="0"/>
      <c r="CL3860" s="0"/>
      <c r="CM3860" s="0"/>
      <c r="CN3860" s="0"/>
      <c r="CO3860" s="0"/>
      <c r="CP3860" s="0"/>
      <c r="CQ3860" s="0"/>
      <c r="CR3860" s="0"/>
      <c r="CS3860" s="0"/>
      <c r="CT3860" s="0"/>
      <c r="CU3860" s="0"/>
      <c r="CV3860" s="0"/>
      <c r="CW3860" s="0"/>
      <c r="CX3860" s="0"/>
      <c r="CY3860" s="0"/>
      <c r="CZ3860" s="0"/>
      <c r="DA3860" s="0"/>
      <c r="DB3860" s="0"/>
      <c r="DC3860" s="0"/>
      <c r="DD3860" s="0"/>
      <c r="DE3860" s="0"/>
      <c r="DF3860" s="0"/>
      <c r="DG3860" s="0"/>
      <c r="DH3860" s="0"/>
      <c r="DI3860" s="0"/>
      <c r="DJ3860" s="0"/>
      <c r="DK3860" s="0"/>
      <c r="DL3860" s="0"/>
      <c r="DM3860" s="0"/>
      <c r="DN3860" s="0"/>
      <c r="DO3860" s="0"/>
      <c r="DP3860" s="0"/>
      <c r="DQ3860" s="0"/>
      <c r="DR3860" s="0"/>
      <c r="DS3860" s="0"/>
      <c r="DT3860" s="0"/>
      <c r="DU3860" s="0"/>
      <c r="DV3860" s="0"/>
      <c r="DW3860" s="0"/>
      <c r="DX3860" s="0"/>
      <c r="DY3860" s="0"/>
      <c r="DZ3860" s="0"/>
      <c r="EA3860" s="0"/>
      <c r="EB3860" s="0"/>
      <c r="EC3860" s="0"/>
      <c r="ED3860" s="0"/>
      <c r="EE3860" s="0"/>
      <c r="EF3860" s="0"/>
      <c r="EG3860" s="0"/>
      <c r="EH3860" s="0"/>
      <c r="EI3860" s="0"/>
      <c r="EJ3860" s="0"/>
      <c r="EK3860" s="0"/>
      <c r="EL3860" s="0"/>
      <c r="EM3860" s="0"/>
      <c r="EN3860" s="0"/>
      <c r="EO3860" s="0"/>
      <c r="EP3860" s="0"/>
      <c r="EQ3860" s="0"/>
      <c r="ER3860" s="0"/>
      <c r="ES3860" s="0"/>
      <c r="ET3860" s="0"/>
      <c r="EU3860" s="0"/>
      <c r="EV3860" s="0"/>
      <c r="EW3860" s="0"/>
      <c r="EX3860" s="0"/>
      <c r="EY3860" s="0"/>
      <c r="EZ3860" s="0"/>
      <c r="FA3860" s="0"/>
      <c r="FB3860" s="0"/>
      <c r="FC3860" s="0"/>
      <c r="FD3860" s="0"/>
      <c r="FE3860" s="0"/>
      <c r="FF3860" s="0"/>
      <c r="FG3860" s="0"/>
      <c r="FH3860" s="0"/>
      <c r="FI3860" s="0"/>
      <c r="FJ3860" s="0"/>
      <c r="FK3860" s="0"/>
      <c r="FL3860" s="0"/>
      <c r="FM3860" s="0"/>
      <c r="FN3860" s="0"/>
      <c r="FO3860" s="0"/>
      <c r="FP3860" s="0"/>
      <c r="FQ3860" s="0"/>
      <c r="FR3860" s="0"/>
      <c r="FS3860" s="0"/>
      <c r="FT3860" s="0"/>
      <c r="FU3860" s="0"/>
      <c r="FV3860" s="0"/>
      <c r="FW3860" s="0"/>
      <c r="FX3860" s="0"/>
      <c r="FY3860" s="0"/>
      <c r="FZ3860" s="0"/>
      <c r="GA3860" s="0"/>
      <c r="GB3860" s="0"/>
      <c r="GC3860" s="0"/>
      <c r="GD3860" s="0"/>
      <c r="GE3860" s="0"/>
      <c r="GF3860" s="0"/>
      <c r="GG3860" s="0"/>
      <c r="GH3860" s="0"/>
      <c r="GI3860" s="0"/>
      <c r="GJ3860" s="0"/>
      <c r="GK3860" s="0"/>
      <c r="GL3860" s="0"/>
      <c r="GM3860" s="0"/>
      <c r="GN3860" s="0"/>
      <c r="GO3860" s="0"/>
      <c r="GP3860" s="0"/>
      <c r="GQ3860" s="0"/>
      <c r="GR3860" s="0"/>
      <c r="GS3860" s="0"/>
      <c r="GT3860" s="0"/>
      <c r="GU3860" s="0"/>
      <c r="GV3860" s="0"/>
      <c r="GW3860" s="0"/>
      <c r="GX3860" s="0"/>
      <c r="GY3860" s="0"/>
      <c r="GZ3860" s="0"/>
      <c r="HA3860" s="0"/>
      <c r="HB3860" s="0"/>
      <c r="HC3860" s="0"/>
      <c r="HD3860" s="0"/>
      <c r="HE3860" s="0"/>
      <c r="HF3860" s="0"/>
      <c r="HG3860" s="0"/>
      <c r="HH3860" s="0"/>
      <c r="HI3860" s="0"/>
      <c r="HJ3860" s="0"/>
      <c r="HK3860" s="0"/>
      <c r="HL3860" s="0"/>
      <c r="HM3860" s="0"/>
      <c r="HN3860" s="0"/>
      <c r="HO3860" s="0"/>
      <c r="HP3860" s="0"/>
      <c r="HQ3860" s="0"/>
      <c r="HR3860" s="0"/>
      <c r="HS3860" s="0"/>
      <c r="HT3860" s="0"/>
      <c r="HU3860" s="0"/>
      <c r="HV3860" s="0"/>
      <c r="HW3860" s="0"/>
      <c r="HX3860" s="0"/>
      <c r="HY3860" s="0"/>
      <c r="HZ3860" s="0"/>
      <c r="IA3860" s="0"/>
      <c r="IB3860" s="0"/>
      <c r="IC3860" s="0"/>
      <c r="ID3860" s="0"/>
      <c r="IE3860" s="0"/>
      <c r="IF3860" s="0"/>
      <c r="IG3860" s="0"/>
      <c r="IH3860" s="0"/>
      <c r="II3860" s="0"/>
      <c r="IJ3860" s="0"/>
      <c r="IK3860" s="0"/>
      <c r="IL3860" s="0"/>
      <c r="IM3860" s="0"/>
      <c r="IN3860" s="0"/>
      <c r="IO3860" s="0"/>
      <c r="IP3860" s="0"/>
      <c r="IQ3860" s="0"/>
      <c r="IR3860" s="0"/>
      <c r="IS3860" s="0"/>
      <c r="IT3860" s="0"/>
      <c r="IU3860" s="0"/>
      <c r="IV3860" s="0"/>
      <c r="IW3860" s="0"/>
      <c r="IX3860" s="0"/>
      <c r="IY3860" s="0"/>
      <c r="IZ3860" s="0"/>
      <c r="AMH3860" s="13"/>
    </row>
    <row r="3861" customFormat="false" ht="14.95" hidden="false" customHeight="false" outlineLevel="0" collapsed="false">
      <c r="A3861" s="16" t="n">
        <v>40812057</v>
      </c>
      <c r="B3861" s="17" t="s">
        <v>3890</v>
      </c>
      <c r="C3861" s="18"/>
      <c r="D3861" s="18"/>
      <c r="E3861" s="16" t="s">
        <v>257</v>
      </c>
      <c r="F3861" s="19" t="n">
        <f aca="false">IF(C3861="",VLOOKUP(E3861,'PORTE E UCO'!$A$5:$D$46,4,0),VLOOKUP(E3861,'PORTE E UCO'!$A$5:$D$46,4,0)*C3861)</f>
        <v>400.494582</v>
      </c>
      <c r="G3861" s="20" t="n">
        <v>18.95</v>
      </c>
      <c r="H3861" s="21" t="n">
        <f aca="false">G3861*$R$2</f>
        <v>372.8153264</v>
      </c>
      <c r="I3861" s="16" t="n">
        <v>0</v>
      </c>
      <c r="J3861" s="22" t="str">
        <f aca="false">IF(I3861&gt;=1,F3861*$J$2,"")</f>
        <v/>
      </c>
      <c r="K3861" s="22" t="str">
        <f aca="false">IF(I3861&gt;=2,F3861*$K$2,"")</f>
        <v/>
      </c>
      <c r="L3861" s="22" t="str">
        <f aca="false">IF(I3861&gt;=3,F3861*$L$2,"")</f>
        <v/>
      </c>
      <c r="M3861" s="22" t="str">
        <f aca="false">IF(I3861&gt;=4,F3861*$M$2,"")</f>
        <v/>
      </c>
      <c r="N3861" s="16" t="n">
        <v>0</v>
      </c>
      <c r="O3861" s="16" t="n">
        <v>12</v>
      </c>
      <c r="P3861" s="23" t="n">
        <v>1.524</v>
      </c>
      <c r="Q3861" s="64" t="n">
        <f aca="false">P3861*($Q$2)</f>
        <v>41.17848</v>
      </c>
      <c r="R3861" s="38"/>
      <c r="S3861" s="25" t="n">
        <f aca="false">SUM(F3861,H3861,J3861,K3861,L3861,M3861)</f>
        <v>773.3099084</v>
      </c>
      <c r="T3861" s="25" t="n">
        <f aca="false">SUM(F3861,H3861,J3861,K3861,L3861,M3861,Q3861)</f>
        <v>814.4883884</v>
      </c>
      <c r="U3861" s="0"/>
      <c r="V3861" s="0"/>
      <c r="W3861" s="0"/>
      <c r="X3861" s="0"/>
      <c r="Y3861" s="0"/>
      <c r="Z3861" s="0"/>
      <c r="AA3861" s="0"/>
      <c r="AB3861" s="0"/>
      <c r="AC3861" s="0"/>
      <c r="AD3861" s="0"/>
      <c r="AE3861" s="0"/>
      <c r="AF3861" s="0"/>
      <c r="AG3861" s="0"/>
      <c r="AH3861" s="0"/>
      <c r="AI3861" s="0"/>
      <c r="AJ3861" s="0"/>
      <c r="AK3861" s="0"/>
      <c r="AL3861" s="0"/>
      <c r="AM3861" s="0"/>
      <c r="AN3861" s="0"/>
      <c r="AO3861" s="0"/>
      <c r="AP3861" s="0"/>
      <c r="AQ3861" s="0"/>
      <c r="AR3861" s="0"/>
      <c r="AS3861" s="0"/>
      <c r="AT3861" s="0"/>
      <c r="AU3861" s="0"/>
      <c r="AV3861" s="0"/>
      <c r="AW3861" s="0"/>
      <c r="AX3861" s="0"/>
      <c r="AY3861" s="0"/>
      <c r="AZ3861" s="0"/>
      <c r="BA3861" s="0"/>
      <c r="BB3861" s="0"/>
      <c r="BC3861" s="0"/>
      <c r="BD3861" s="0"/>
      <c r="BE3861" s="0"/>
      <c r="BF3861" s="0"/>
      <c r="BG3861" s="0"/>
      <c r="BH3861" s="0"/>
      <c r="BI3861" s="0"/>
      <c r="BJ3861" s="0"/>
      <c r="BK3861" s="0"/>
      <c r="BL3861" s="0"/>
      <c r="BM3861" s="0"/>
      <c r="BN3861" s="0"/>
      <c r="BO3861" s="0"/>
      <c r="BP3861" s="0"/>
      <c r="BQ3861" s="0"/>
      <c r="BR3861" s="0"/>
      <c r="BS3861" s="0"/>
      <c r="BT3861" s="0"/>
      <c r="BU3861" s="0"/>
      <c r="BV3861" s="0"/>
      <c r="BW3861" s="0"/>
      <c r="BX3861" s="0"/>
      <c r="BY3861" s="0"/>
      <c r="BZ3861" s="0"/>
      <c r="CA3861" s="0"/>
      <c r="CB3861" s="0"/>
      <c r="CC3861" s="0"/>
      <c r="CD3861" s="0"/>
      <c r="CE3861" s="0"/>
      <c r="CF3861" s="0"/>
      <c r="CG3861" s="0"/>
      <c r="CH3861" s="0"/>
      <c r="CI3861" s="0"/>
      <c r="CJ3861" s="0"/>
      <c r="CK3861" s="0"/>
      <c r="CL3861" s="0"/>
      <c r="CM3861" s="0"/>
      <c r="CN3861" s="0"/>
      <c r="CO3861" s="0"/>
      <c r="CP3861" s="0"/>
      <c r="CQ3861" s="0"/>
      <c r="CR3861" s="0"/>
      <c r="CS3861" s="0"/>
      <c r="CT3861" s="0"/>
      <c r="CU3861" s="0"/>
      <c r="CV3861" s="0"/>
      <c r="CW3861" s="0"/>
      <c r="CX3861" s="0"/>
      <c r="CY3861" s="0"/>
      <c r="CZ3861" s="0"/>
      <c r="DA3861" s="0"/>
      <c r="DB3861" s="0"/>
      <c r="DC3861" s="0"/>
      <c r="DD3861" s="0"/>
      <c r="DE3861" s="0"/>
      <c r="DF3861" s="0"/>
      <c r="DG3861" s="0"/>
      <c r="DH3861" s="0"/>
      <c r="DI3861" s="0"/>
      <c r="DJ3861" s="0"/>
      <c r="DK3861" s="0"/>
      <c r="DL3861" s="0"/>
      <c r="DM3861" s="0"/>
      <c r="DN3861" s="0"/>
      <c r="DO3861" s="0"/>
      <c r="DP3861" s="0"/>
      <c r="DQ3861" s="0"/>
      <c r="DR3861" s="0"/>
      <c r="DS3861" s="0"/>
      <c r="DT3861" s="0"/>
      <c r="DU3861" s="0"/>
      <c r="DV3861" s="0"/>
      <c r="DW3861" s="0"/>
      <c r="DX3861" s="0"/>
      <c r="DY3861" s="0"/>
      <c r="DZ3861" s="0"/>
      <c r="EA3861" s="0"/>
      <c r="EB3861" s="0"/>
      <c r="EC3861" s="0"/>
      <c r="ED3861" s="0"/>
      <c r="EE3861" s="0"/>
      <c r="EF3861" s="0"/>
      <c r="EG3861" s="0"/>
      <c r="EH3861" s="0"/>
      <c r="EI3861" s="0"/>
      <c r="EJ3861" s="0"/>
      <c r="EK3861" s="0"/>
      <c r="EL3861" s="0"/>
      <c r="EM3861" s="0"/>
      <c r="EN3861" s="0"/>
      <c r="EO3861" s="0"/>
      <c r="EP3861" s="0"/>
      <c r="EQ3861" s="0"/>
      <c r="ER3861" s="0"/>
      <c r="ES3861" s="0"/>
      <c r="ET3861" s="0"/>
      <c r="EU3861" s="0"/>
      <c r="EV3861" s="0"/>
      <c r="EW3861" s="0"/>
      <c r="EX3861" s="0"/>
      <c r="EY3861" s="0"/>
      <c r="EZ3861" s="0"/>
      <c r="FA3861" s="0"/>
      <c r="FB3861" s="0"/>
      <c r="FC3861" s="0"/>
      <c r="FD3861" s="0"/>
      <c r="FE3861" s="0"/>
      <c r="FF3861" s="0"/>
      <c r="FG3861" s="0"/>
      <c r="FH3861" s="0"/>
      <c r="FI3861" s="0"/>
      <c r="FJ3861" s="0"/>
      <c r="FK3861" s="0"/>
      <c r="FL3861" s="0"/>
      <c r="FM3861" s="0"/>
      <c r="FN3861" s="0"/>
      <c r="FO3861" s="0"/>
      <c r="FP3861" s="0"/>
      <c r="FQ3861" s="0"/>
      <c r="FR3861" s="0"/>
      <c r="FS3861" s="0"/>
      <c r="FT3861" s="0"/>
      <c r="FU3861" s="0"/>
      <c r="FV3861" s="0"/>
      <c r="FW3861" s="0"/>
      <c r="FX3861" s="0"/>
      <c r="FY3861" s="0"/>
      <c r="FZ3861" s="0"/>
      <c r="GA3861" s="0"/>
      <c r="GB3861" s="0"/>
      <c r="GC3861" s="0"/>
      <c r="GD3861" s="0"/>
      <c r="GE3861" s="0"/>
      <c r="GF3861" s="0"/>
      <c r="GG3861" s="0"/>
      <c r="GH3861" s="0"/>
      <c r="GI3861" s="0"/>
      <c r="GJ3861" s="0"/>
      <c r="GK3861" s="0"/>
      <c r="GL3861" s="0"/>
      <c r="GM3861" s="0"/>
      <c r="GN3861" s="0"/>
      <c r="GO3861" s="0"/>
      <c r="GP3861" s="0"/>
      <c r="GQ3861" s="0"/>
      <c r="GR3861" s="0"/>
      <c r="GS3861" s="0"/>
      <c r="GT3861" s="0"/>
      <c r="GU3861" s="0"/>
      <c r="GV3861" s="0"/>
      <c r="GW3861" s="0"/>
      <c r="GX3861" s="0"/>
      <c r="GY3861" s="0"/>
      <c r="GZ3861" s="0"/>
      <c r="HA3861" s="0"/>
      <c r="HB3861" s="0"/>
      <c r="HC3861" s="0"/>
      <c r="HD3861" s="0"/>
      <c r="HE3861" s="0"/>
      <c r="HF3861" s="0"/>
      <c r="HG3861" s="0"/>
      <c r="HH3861" s="0"/>
      <c r="HI3861" s="0"/>
      <c r="HJ3861" s="0"/>
      <c r="HK3861" s="0"/>
      <c r="HL3861" s="0"/>
      <c r="HM3861" s="0"/>
      <c r="HN3861" s="0"/>
      <c r="HO3861" s="0"/>
      <c r="HP3861" s="0"/>
      <c r="HQ3861" s="0"/>
      <c r="HR3861" s="0"/>
      <c r="HS3861" s="0"/>
      <c r="HT3861" s="0"/>
      <c r="HU3861" s="0"/>
      <c r="HV3861" s="0"/>
      <c r="HW3861" s="0"/>
      <c r="HX3861" s="0"/>
      <c r="HY3861" s="0"/>
      <c r="HZ3861" s="0"/>
      <c r="IA3861" s="0"/>
      <c r="IB3861" s="0"/>
      <c r="IC3861" s="0"/>
      <c r="ID3861" s="0"/>
      <c r="IE3861" s="0"/>
      <c r="IF3861" s="0"/>
      <c r="IG3861" s="0"/>
      <c r="IH3861" s="0"/>
      <c r="II3861" s="0"/>
      <c r="IJ3861" s="0"/>
      <c r="IK3861" s="0"/>
      <c r="IL3861" s="0"/>
      <c r="IM3861" s="0"/>
      <c r="IN3861" s="0"/>
      <c r="IO3861" s="0"/>
      <c r="IP3861" s="0"/>
      <c r="IQ3861" s="0"/>
      <c r="IR3861" s="0"/>
      <c r="IS3861" s="0"/>
      <c r="IT3861" s="0"/>
      <c r="IU3861" s="0"/>
      <c r="IV3861" s="0"/>
      <c r="IW3861" s="0"/>
      <c r="IX3861" s="0"/>
      <c r="IY3861" s="0"/>
      <c r="IZ3861" s="0"/>
      <c r="AMH3861" s="13"/>
    </row>
    <row r="3862" customFormat="false" ht="13.8" hidden="false" customHeight="false" outlineLevel="0" collapsed="false">
      <c r="A3862" s="27" t="n">
        <v>40812022</v>
      </c>
      <c r="B3862" s="28" t="s">
        <v>3891</v>
      </c>
      <c r="C3862" s="29"/>
      <c r="D3862" s="29"/>
      <c r="E3862" s="27" t="s">
        <v>22</v>
      </c>
      <c r="F3862" s="19" t="n">
        <f aca="false">IF(C3862="",VLOOKUP(E3862,'PORTE E UCO'!$A$5:$D$46,4,0),VLOOKUP(E3862,'PORTE E UCO'!$A$5:$D$46,4,0)*C3862)</f>
        <v>220.434104</v>
      </c>
      <c r="G3862" s="30" t="n">
        <v>9.37</v>
      </c>
      <c r="H3862" s="21" t="n">
        <f aca="false">G3862*$R$2</f>
        <v>184.34193184</v>
      </c>
      <c r="I3862" s="27" t="n">
        <v>0</v>
      </c>
      <c r="J3862" s="22" t="str">
        <f aca="false">IF(I3862&gt;=1,F3862*$J$2,"")</f>
        <v/>
      </c>
      <c r="K3862" s="22" t="str">
        <f aca="false">IF(I3862&gt;=2,F3862*$K$2,"")</f>
        <v/>
      </c>
      <c r="L3862" s="22" t="str">
        <f aca="false">IF(I3862&gt;=3,F3862*$L$2,"")</f>
        <v/>
      </c>
      <c r="M3862" s="22" t="str">
        <f aca="false">IF(I3862&gt;=4,F3862*$M$2,"")</f>
        <v/>
      </c>
      <c r="N3862" s="27" t="n">
        <v>0</v>
      </c>
      <c r="O3862" s="27" t="n">
        <v>5</v>
      </c>
      <c r="P3862" s="31" t="n">
        <v>0.635</v>
      </c>
      <c r="Q3862" s="64" t="n">
        <f aca="false">P3862*($Q$2)</f>
        <v>17.1577</v>
      </c>
      <c r="R3862" s="38"/>
      <c r="S3862" s="25" t="n">
        <f aca="false">SUM(F3862,H3862,J3862,K3862,L3862,M3862)</f>
        <v>404.77603584</v>
      </c>
      <c r="T3862" s="25" t="n">
        <f aca="false">SUM(F3862,H3862,J3862,K3862,L3862,M3862,Q3862)</f>
        <v>421.93373584</v>
      </c>
      <c r="U3862" s="0"/>
      <c r="V3862" s="0"/>
      <c r="W3862" s="0"/>
      <c r="X3862" s="0"/>
      <c r="Y3862" s="0"/>
      <c r="Z3862" s="0"/>
      <c r="AA3862" s="0"/>
      <c r="AB3862" s="0"/>
      <c r="AC3862" s="0"/>
      <c r="AD3862" s="0"/>
      <c r="AE3862" s="0"/>
      <c r="AF3862" s="0"/>
      <c r="AG3862" s="0"/>
      <c r="AH3862" s="0"/>
      <c r="AI3862" s="0"/>
      <c r="AJ3862" s="0"/>
      <c r="AK3862" s="0"/>
      <c r="AL3862" s="0"/>
      <c r="AM3862" s="0"/>
      <c r="AN3862" s="0"/>
      <c r="AO3862" s="0"/>
      <c r="AP3862" s="0"/>
      <c r="AQ3862" s="0"/>
      <c r="AR3862" s="0"/>
      <c r="AS3862" s="0"/>
      <c r="AT3862" s="0"/>
      <c r="AU3862" s="0"/>
      <c r="AV3862" s="0"/>
      <c r="AW3862" s="0"/>
      <c r="AX3862" s="0"/>
      <c r="AY3862" s="0"/>
      <c r="AZ3862" s="0"/>
      <c r="BA3862" s="0"/>
      <c r="BB3862" s="0"/>
      <c r="BC3862" s="0"/>
      <c r="BD3862" s="0"/>
      <c r="BE3862" s="0"/>
      <c r="BF3862" s="0"/>
      <c r="BG3862" s="0"/>
      <c r="BH3862" s="0"/>
      <c r="BI3862" s="0"/>
      <c r="BJ3862" s="0"/>
      <c r="BK3862" s="0"/>
      <c r="BL3862" s="0"/>
      <c r="BM3862" s="0"/>
      <c r="BN3862" s="0"/>
      <c r="BO3862" s="0"/>
      <c r="BP3862" s="0"/>
      <c r="BQ3862" s="0"/>
      <c r="BR3862" s="0"/>
      <c r="BS3862" s="0"/>
      <c r="BT3862" s="0"/>
      <c r="BU3862" s="0"/>
      <c r="BV3862" s="0"/>
      <c r="BW3862" s="0"/>
      <c r="BX3862" s="0"/>
      <c r="BY3862" s="0"/>
      <c r="BZ3862" s="0"/>
      <c r="CA3862" s="0"/>
      <c r="CB3862" s="0"/>
      <c r="CC3862" s="0"/>
      <c r="CD3862" s="0"/>
      <c r="CE3862" s="0"/>
      <c r="CF3862" s="0"/>
      <c r="CG3862" s="0"/>
      <c r="CH3862" s="0"/>
      <c r="CI3862" s="0"/>
      <c r="CJ3862" s="0"/>
      <c r="CK3862" s="0"/>
      <c r="CL3862" s="0"/>
      <c r="CM3862" s="0"/>
      <c r="CN3862" s="0"/>
      <c r="CO3862" s="0"/>
      <c r="CP3862" s="0"/>
      <c r="CQ3862" s="0"/>
      <c r="CR3862" s="0"/>
      <c r="CS3862" s="0"/>
      <c r="CT3862" s="0"/>
      <c r="CU3862" s="0"/>
      <c r="CV3862" s="0"/>
      <c r="CW3862" s="0"/>
      <c r="CX3862" s="0"/>
      <c r="CY3862" s="0"/>
      <c r="CZ3862" s="0"/>
      <c r="DA3862" s="0"/>
      <c r="DB3862" s="0"/>
      <c r="DC3862" s="0"/>
      <c r="DD3862" s="0"/>
      <c r="DE3862" s="0"/>
      <c r="DF3862" s="0"/>
      <c r="DG3862" s="0"/>
      <c r="DH3862" s="0"/>
      <c r="DI3862" s="0"/>
      <c r="DJ3862" s="0"/>
      <c r="DK3862" s="0"/>
      <c r="DL3862" s="0"/>
      <c r="DM3862" s="0"/>
      <c r="DN3862" s="0"/>
      <c r="DO3862" s="0"/>
      <c r="DP3862" s="0"/>
      <c r="DQ3862" s="0"/>
      <c r="DR3862" s="0"/>
      <c r="DS3862" s="0"/>
      <c r="DT3862" s="0"/>
      <c r="DU3862" s="0"/>
      <c r="DV3862" s="0"/>
      <c r="DW3862" s="0"/>
      <c r="DX3862" s="0"/>
      <c r="DY3862" s="0"/>
      <c r="DZ3862" s="0"/>
      <c r="EA3862" s="0"/>
      <c r="EB3862" s="0"/>
      <c r="EC3862" s="0"/>
      <c r="ED3862" s="0"/>
      <c r="EE3862" s="0"/>
      <c r="EF3862" s="0"/>
      <c r="EG3862" s="0"/>
      <c r="EH3862" s="0"/>
      <c r="EI3862" s="0"/>
      <c r="EJ3862" s="0"/>
      <c r="EK3862" s="0"/>
      <c r="EL3862" s="0"/>
      <c r="EM3862" s="0"/>
      <c r="EN3862" s="0"/>
      <c r="EO3862" s="0"/>
      <c r="EP3862" s="0"/>
      <c r="EQ3862" s="0"/>
      <c r="ER3862" s="0"/>
      <c r="ES3862" s="0"/>
      <c r="ET3862" s="0"/>
      <c r="EU3862" s="0"/>
      <c r="EV3862" s="0"/>
      <c r="EW3862" s="0"/>
      <c r="EX3862" s="0"/>
      <c r="EY3862" s="0"/>
      <c r="EZ3862" s="0"/>
      <c r="FA3862" s="0"/>
      <c r="FB3862" s="0"/>
      <c r="FC3862" s="0"/>
      <c r="FD3862" s="0"/>
      <c r="FE3862" s="0"/>
      <c r="FF3862" s="0"/>
      <c r="FG3862" s="0"/>
      <c r="FH3862" s="0"/>
      <c r="FI3862" s="0"/>
      <c r="FJ3862" s="0"/>
      <c r="FK3862" s="0"/>
      <c r="FL3862" s="0"/>
      <c r="FM3862" s="0"/>
      <c r="FN3862" s="0"/>
      <c r="FO3862" s="0"/>
      <c r="FP3862" s="0"/>
      <c r="FQ3862" s="0"/>
      <c r="FR3862" s="0"/>
      <c r="FS3862" s="0"/>
      <c r="FT3862" s="0"/>
      <c r="FU3862" s="0"/>
      <c r="FV3862" s="0"/>
      <c r="FW3862" s="0"/>
      <c r="FX3862" s="0"/>
      <c r="FY3862" s="0"/>
      <c r="FZ3862" s="0"/>
      <c r="GA3862" s="0"/>
      <c r="GB3862" s="0"/>
      <c r="GC3862" s="0"/>
      <c r="GD3862" s="0"/>
      <c r="GE3862" s="0"/>
      <c r="GF3862" s="0"/>
      <c r="GG3862" s="0"/>
      <c r="GH3862" s="0"/>
      <c r="GI3862" s="0"/>
      <c r="GJ3862" s="0"/>
      <c r="GK3862" s="0"/>
      <c r="GL3862" s="0"/>
      <c r="GM3862" s="0"/>
      <c r="GN3862" s="0"/>
      <c r="GO3862" s="0"/>
      <c r="GP3862" s="0"/>
      <c r="GQ3862" s="0"/>
      <c r="GR3862" s="0"/>
      <c r="GS3862" s="0"/>
      <c r="GT3862" s="0"/>
      <c r="GU3862" s="0"/>
      <c r="GV3862" s="0"/>
      <c r="GW3862" s="0"/>
      <c r="GX3862" s="0"/>
      <c r="GY3862" s="0"/>
      <c r="GZ3862" s="0"/>
      <c r="HA3862" s="0"/>
      <c r="HB3862" s="0"/>
      <c r="HC3862" s="0"/>
      <c r="HD3862" s="0"/>
      <c r="HE3862" s="0"/>
      <c r="HF3862" s="0"/>
      <c r="HG3862" s="0"/>
      <c r="HH3862" s="0"/>
      <c r="HI3862" s="0"/>
      <c r="HJ3862" s="0"/>
      <c r="HK3862" s="0"/>
      <c r="HL3862" s="0"/>
      <c r="HM3862" s="0"/>
      <c r="HN3862" s="0"/>
      <c r="HO3862" s="0"/>
      <c r="HP3862" s="0"/>
      <c r="HQ3862" s="0"/>
      <c r="HR3862" s="0"/>
      <c r="HS3862" s="0"/>
      <c r="HT3862" s="0"/>
      <c r="HU3862" s="0"/>
      <c r="HV3862" s="0"/>
      <c r="HW3862" s="0"/>
      <c r="HX3862" s="0"/>
      <c r="HY3862" s="0"/>
      <c r="HZ3862" s="0"/>
      <c r="IA3862" s="0"/>
      <c r="IB3862" s="0"/>
      <c r="IC3862" s="0"/>
      <c r="ID3862" s="0"/>
      <c r="IE3862" s="0"/>
      <c r="IF3862" s="0"/>
      <c r="IG3862" s="0"/>
      <c r="IH3862" s="0"/>
      <c r="II3862" s="0"/>
      <c r="IJ3862" s="0"/>
      <c r="IK3862" s="0"/>
      <c r="IL3862" s="0"/>
      <c r="IM3862" s="0"/>
      <c r="IN3862" s="0"/>
      <c r="IO3862" s="0"/>
      <c r="IP3862" s="0"/>
      <c r="IQ3862" s="0"/>
      <c r="IR3862" s="0"/>
      <c r="IS3862" s="0"/>
      <c r="IT3862" s="0"/>
      <c r="IU3862" s="0"/>
      <c r="IV3862" s="0"/>
      <c r="IW3862" s="0"/>
      <c r="IX3862" s="0"/>
      <c r="IY3862" s="0"/>
      <c r="IZ3862" s="0"/>
      <c r="AMH3862" s="13"/>
    </row>
    <row r="3863" customFormat="false" ht="13.8" hidden="false" customHeight="false" outlineLevel="0" collapsed="false">
      <c r="A3863" s="16" t="n">
        <v>40812073</v>
      </c>
      <c r="B3863" s="17" t="s">
        <v>3892</v>
      </c>
      <c r="C3863" s="18"/>
      <c r="D3863" s="18"/>
      <c r="E3863" s="16" t="s">
        <v>64</v>
      </c>
      <c r="F3863" s="19" t="n">
        <f aca="false">IF(C3863="",VLOOKUP(E3863,'PORTE E UCO'!$A$5:$D$46,4,0),VLOOKUP(E3863,'PORTE E UCO'!$A$5:$D$46,4,0)*C3863)</f>
        <v>110.217052</v>
      </c>
      <c r="G3863" s="20" t="n">
        <v>8.21</v>
      </c>
      <c r="H3863" s="21" t="n">
        <f aca="false">G3863*$R$2</f>
        <v>161.52051872</v>
      </c>
      <c r="I3863" s="16" t="n">
        <v>0</v>
      </c>
      <c r="J3863" s="22" t="str">
        <f aca="false">IF(I3863&gt;=1,F3863*$J$2,"")</f>
        <v/>
      </c>
      <c r="K3863" s="22" t="str">
        <f aca="false">IF(I3863&gt;=2,F3863*$K$2,"")</f>
        <v/>
      </c>
      <c r="L3863" s="22" t="str">
        <f aca="false">IF(I3863&gt;=3,F3863*$L$2,"")</f>
        <v/>
      </c>
      <c r="M3863" s="22" t="str">
        <f aca="false">IF(I3863&gt;=4,F3863*$M$2,"")</f>
        <v/>
      </c>
      <c r="N3863" s="16" t="n">
        <v>0</v>
      </c>
      <c r="O3863" s="16" t="n">
        <v>4</v>
      </c>
      <c r="P3863" s="23" t="n">
        <v>0.5</v>
      </c>
      <c r="Q3863" s="64" t="n">
        <f aca="false">P3863*($Q$2)</f>
        <v>13.51</v>
      </c>
      <c r="R3863" s="38"/>
      <c r="S3863" s="25" t="n">
        <f aca="false">SUM(F3863,H3863,J3863,K3863,L3863,M3863)</f>
        <v>271.73757072</v>
      </c>
      <c r="T3863" s="25" t="n">
        <f aca="false">SUM(F3863,H3863,J3863,K3863,L3863,M3863,Q3863)</f>
        <v>285.24757072</v>
      </c>
      <c r="U3863" s="0"/>
      <c r="V3863" s="0"/>
      <c r="W3863" s="0"/>
      <c r="X3863" s="0"/>
      <c r="Y3863" s="0"/>
      <c r="Z3863" s="0"/>
      <c r="AA3863" s="0"/>
      <c r="AB3863" s="0"/>
      <c r="AC3863" s="0"/>
      <c r="AD3863" s="0"/>
      <c r="AE3863" s="0"/>
      <c r="AF3863" s="0"/>
      <c r="AG3863" s="0"/>
      <c r="AH3863" s="0"/>
      <c r="AI3863" s="0"/>
      <c r="AJ3863" s="0"/>
      <c r="AK3863" s="0"/>
      <c r="AL3863" s="0"/>
      <c r="AM3863" s="0"/>
      <c r="AN3863" s="0"/>
      <c r="AO3863" s="0"/>
      <c r="AP3863" s="0"/>
      <c r="AQ3863" s="0"/>
      <c r="AR3863" s="0"/>
      <c r="AS3863" s="0"/>
      <c r="AT3863" s="0"/>
      <c r="AU3863" s="0"/>
      <c r="AV3863" s="0"/>
      <c r="AW3863" s="0"/>
      <c r="AX3863" s="0"/>
      <c r="AY3863" s="0"/>
      <c r="AZ3863" s="0"/>
      <c r="BA3863" s="0"/>
      <c r="BB3863" s="0"/>
      <c r="BC3863" s="0"/>
      <c r="BD3863" s="0"/>
      <c r="BE3863" s="0"/>
      <c r="BF3863" s="0"/>
      <c r="BG3863" s="0"/>
      <c r="BH3863" s="0"/>
      <c r="BI3863" s="0"/>
      <c r="BJ3863" s="0"/>
      <c r="BK3863" s="0"/>
      <c r="BL3863" s="0"/>
      <c r="BM3863" s="0"/>
      <c r="BN3863" s="0"/>
      <c r="BO3863" s="0"/>
      <c r="BP3863" s="0"/>
      <c r="BQ3863" s="0"/>
      <c r="BR3863" s="0"/>
      <c r="BS3863" s="0"/>
      <c r="BT3863" s="0"/>
      <c r="BU3863" s="0"/>
      <c r="BV3863" s="0"/>
      <c r="BW3863" s="0"/>
      <c r="BX3863" s="0"/>
      <c r="BY3863" s="0"/>
      <c r="BZ3863" s="0"/>
      <c r="CA3863" s="0"/>
      <c r="CB3863" s="0"/>
      <c r="CC3863" s="0"/>
      <c r="CD3863" s="0"/>
      <c r="CE3863" s="0"/>
      <c r="CF3863" s="0"/>
      <c r="CG3863" s="0"/>
      <c r="CH3863" s="0"/>
      <c r="CI3863" s="0"/>
      <c r="CJ3863" s="0"/>
      <c r="CK3863" s="0"/>
      <c r="CL3863" s="0"/>
      <c r="CM3863" s="0"/>
      <c r="CN3863" s="0"/>
      <c r="CO3863" s="0"/>
      <c r="CP3863" s="0"/>
      <c r="CQ3863" s="0"/>
      <c r="CR3863" s="0"/>
      <c r="CS3863" s="0"/>
      <c r="CT3863" s="0"/>
      <c r="CU3863" s="0"/>
      <c r="CV3863" s="0"/>
      <c r="CW3863" s="0"/>
      <c r="CX3863" s="0"/>
      <c r="CY3863" s="0"/>
      <c r="CZ3863" s="0"/>
      <c r="DA3863" s="0"/>
      <c r="DB3863" s="0"/>
      <c r="DC3863" s="0"/>
      <c r="DD3863" s="0"/>
      <c r="DE3863" s="0"/>
      <c r="DF3863" s="0"/>
      <c r="DG3863" s="0"/>
      <c r="DH3863" s="0"/>
      <c r="DI3863" s="0"/>
      <c r="DJ3863" s="0"/>
      <c r="DK3863" s="0"/>
      <c r="DL3863" s="0"/>
      <c r="DM3863" s="0"/>
      <c r="DN3863" s="0"/>
      <c r="DO3863" s="0"/>
      <c r="DP3863" s="0"/>
      <c r="DQ3863" s="0"/>
      <c r="DR3863" s="0"/>
      <c r="DS3863" s="0"/>
      <c r="DT3863" s="0"/>
      <c r="DU3863" s="0"/>
      <c r="DV3863" s="0"/>
      <c r="DW3863" s="0"/>
      <c r="DX3863" s="0"/>
      <c r="DY3863" s="0"/>
      <c r="DZ3863" s="0"/>
      <c r="EA3863" s="0"/>
      <c r="EB3863" s="0"/>
      <c r="EC3863" s="0"/>
      <c r="ED3863" s="0"/>
      <c r="EE3863" s="0"/>
      <c r="EF3863" s="0"/>
      <c r="EG3863" s="0"/>
      <c r="EH3863" s="0"/>
      <c r="EI3863" s="0"/>
      <c r="EJ3863" s="0"/>
      <c r="EK3863" s="0"/>
      <c r="EL3863" s="0"/>
      <c r="EM3863" s="0"/>
      <c r="EN3863" s="0"/>
      <c r="EO3863" s="0"/>
      <c r="EP3863" s="0"/>
      <c r="EQ3863" s="0"/>
      <c r="ER3863" s="0"/>
      <c r="ES3863" s="0"/>
      <c r="ET3863" s="0"/>
      <c r="EU3863" s="0"/>
      <c r="EV3863" s="0"/>
      <c r="EW3863" s="0"/>
      <c r="EX3863" s="0"/>
      <c r="EY3863" s="0"/>
      <c r="EZ3863" s="0"/>
      <c r="FA3863" s="0"/>
      <c r="FB3863" s="0"/>
      <c r="FC3863" s="0"/>
      <c r="FD3863" s="0"/>
      <c r="FE3863" s="0"/>
      <c r="FF3863" s="0"/>
      <c r="FG3863" s="0"/>
      <c r="FH3863" s="0"/>
      <c r="FI3863" s="0"/>
      <c r="FJ3863" s="0"/>
      <c r="FK3863" s="0"/>
      <c r="FL3863" s="0"/>
      <c r="FM3863" s="0"/>
      <c r="FN3863" s="0"/>
      <c r="FO3863" s="0"/>
      <c r="FP3863" s="0"/>
      <c r="FQ3863" s="0"/>
      <c r="FR3863" s="0"/>
      <c r="FS3863" s="0"/>
      <c r="FT3863" s="0"/>
      <c r="FU3863" s="0"/>
      <c r="FV3863" s="0"/>
      <c r="FW3863" s="0"/>
      <c r="FX3863" s="0"/>
      <c r="FY3863" s="0"/>
      <c r="FZ3863" s="0"/>
      <c r="GA3863" s="0"/>
      <c r="GB3863" s="0"/>
      <c r="GC3863" s="0"/>
      <c r="GD3863" s="0"/>
      <c r="GE3863" s="0"/>
      <c r="GF3863" s="0"/>
      <c r="GG3863" s="0"/>
      <c r="GH3863" s="0"/>
      <c r="GI3863" s="0"/>
      <c r="GJ3863" s="0"/>
      <c r="GK3863" s="0"/>
      <c r="GL3863" s="0"/>
      <c r="GM3863" s="0"/>
      <c r="GN3863" s="0"/>
      <c r="GO3863" s="0"/>
      <c r="GP3863" s="0"/>
      <c r="GQ3863" s="0"/>
      <c r="GR3863" s="0"/>
      <c r="GS3863" s="0"/>
      <c r="GT3863" s="0"/>
      <c r="GU3863" s="0"/>
      <c r="GV3863" s="0"/>
      <c r="GW3863" s="0"/>
      <c r="GX3863" s="0"/>
      <c r="GY3863" s="0"/>
      <c r="GZ3863" s="0"/>
      <c r="HA3863" s="0"/>
      <c r="HB3863" s="0"/>
      <c r="HC3863" s="0"/>
      <c r="HD3863" s="0"/>
      <c r="HE3863" s="0"/>
      <c r="HF3863" s="0"/>
      <c r="HG3863" s="0"/>
      <c r="HH3863" s="0"/>
      <c r="HI3863" s="0"/>
      <c r="HJ3863" s="0"/>
      <c r="HK3863" s="0"/>
      <c r="HL3863" s="0"/>
      <c r="HM3863" s="0"/>
      <c r="HN3863" s="0"/>
      <c r="HO3863" s="0"/>
      <c r="HP3863" s="0"/>
      <c r="HQ3863" s="0"/>
      <c r="HR3863" s="0"/>
      <c r="HS3863" s="0"/>
      <c r="HT3863" s="0"/>
      <c r="HU3863" s="0"/>
      <c r="HV3863" s="0"/>
      <c r="HW3863" s="0"/>
      <c r="HX3863" s="0"/>
      <c r="HY3863" s="0"/>
      <c r="HZ3863" s="0"/>
      <c r="IA3863" s="0"/>
      <c r="IB3863" s="0"/>
      <c r="IC3863" s="0"/>
      <c r="ID3863" s="0"/>
      <c r="IE3863" s="0"/>
      <c r="IF3863" s="0"/>
      <c r="IG3863" s="0"/>
      <c r="IH3863" s="0"/>
      <c r="II3863" s="0"/>
      <c r="IJ3863" s="0"/>
      <c r="IK3863" s="0"/>
      <c r="IL3863" s="0"/>
      <c r="IM3863" s="0"/>
      <c r="IN3863" s="0"/>
      <c r="IO3863" s="0"/>
      <c r="IP3863" s="0"/>
      <c r="IQ3863" s="0"/>
      <c r="IR3863" s="0"/>
      <c r="IS3863" s="0"/>
      <c r="IT3863" s="0"/>
      <c r="IU3863" s="0"/>
      <c r="IV3863" s="0"/>
      <c r="IW3863" s="0"/>
      <c r="IX3863" s="0"/>
      <c r="IY3863" s="0"/>
      <c r="IZ3863" s="0"/>
      <c r="AMH3863" s="13"/>
    </row>
    <row r="3864" customFormat="false" ht="13.8" hidden="false" customHeight="false" outlineLevel="0" collapsed="false">
      <c r="A3864" s="27" t="n">
        <v>40812065</v>
      </c>
      <c r="B3864" s="28" t="s">
        <v>3893</v>
      </c>
      <c r="C3864" s="29"/>
      <c r="D3864" s="29"/>
      <c r="E3864" s="27" t="s">
        <v>64</v>
      </c>
      <c r="F3864" s="19" t="n">
        <f aca="false">IF(C3864="",VLOOKUP(E3864,'PORTE E UCO'!$A$5:$D$46,4,0),VLOOKUP(E3864,'PORTE E UCO'!$A$5:$D$46,4,0)*C3864)</f>
        <v>110.217052</v>
      </c>
      <c r="G3864" s="30" t="n">
        <v>8.21</v>
      </c>
      <c r="H3864" s="21" t="n">
        <f aca="false">G3864*$R$2</f>
        <v>161.52051872</v>
      </c>
      <c r="I3864" s="27" t="n">
        <v>0</v>
      </c>
      <c r="J3864" s="22" t="str">
        <f aca="false">IF(I3864&gt;=1,F3864*$J$2,"")</f>
        <v/>
      </c>
      <c r="K3864" s="22" t="str">
        <f aca="false">IF(I3864&gt;=2,F3864*$K$2,"")</f>
        <v/>
      </c>
      <c r="L3864" s="22" t="str">
        <f aca="false">IF(I3864&gt;=3,F3864*$L$2,"")</f>
        <v/>
      </c>
      <c r="M3864" s="22" t="str">
        <f aca="false">IF(I3864&gt;=4,F3864*$M$2,"")</f>
        <v/>
      </c>
      <c r="N3864" s="27" t="n">
        <v>0</v>
      </c>
      <c r="O3864" s="27" t="n">
        <v>4</v>
      </c>
      <c r="P3864" s="31" t="n">
        <v>0.5</v>
      </c>
      <c r="Q3864" s="64" t="n">
        <f aca="false">P3864*($Q$2)</f>
        <v>13.51</v>
      </c>
      <c r="R3864" s="38"/>
      <c r="S3864" s="25" t="n">
        <f aca="false">SUM(F3864,H3864,J3864,K3864,L3864,M3864)</f>
        <v>271.73757072</v>
      </c>
      <c r="T3864" s="25" t="n">
        <f aca="false">SUM(F3864,H3864,J3864,K3864,L3864,M3864,Q3864)</f>
        <v>285.24757072</v>
      </c>
      <c r="U3864" s="0"/>
      <c r="V3864" s="0"/>
      <c r="W3864" s="0"/>
      <c r="X3864" s="0"/>
      <c r="Y3864" s="0"/>
      <c r="Z3864" s="0"/>
      <c r="AA3864" s="0"/>
      <c r="AB3864" s="0"/>
      <c r="AC3864" s="0"/>
      <c r="AD3864" s="0"/>
      <c r="AE3864" s="0"/>
      <c r="AF3864" s="0"/>
      <c r="AG3864" s="0"/>
      <c r="AH3864" s="0"/>
      <c r="AI3864" s="0"/>
      <c r="AJ3864" s="0"/>
      <c r="AK3864" s="0"/>
      <c r="AL3864" s="0"/>
      <c r="AM3864" s="0"/>
      <c r="AN3864" s="0"/>
      <c r="AO3864" s="0"/>
      <c r="AP3864" s="0"/>
      <c r="AQ3864" s="0"/>
      <c r="AR3864" s="0"/>
      <c r="AS3864" s="0"/>
      <c r="AT3864" s="0"/>
      <c r="AU3864" s="0"/>
      <c r="AV3864" s="0"/>
      <c r="AW3864" s="0"/>
      <c r="AX3864" s="0"/>
      <c r="AY3864" s="0"/>
      <c r="AZ3864" s="0"/>
      <c r="BA3864" s="0"/>
      <c r="BB3864" s="0"/>
      <c r="BC3864" s="0"/>
      <c r="BD3864" s="0"/>
      <c r="BE3864" s="0"/>
      <c r="BF3864" s="0"/>
      <c r="BG3864" s="0"/>
      <c r="BH3864" s="0"/>
      <c r="BI3864" s="0"/>
      <c r="BJ3864" s="0"/>
      <c r="BK3864" s="0"/>
      <c r="BL3864" s="0"/>
      <c r="BM3864" s="0"/>
      <c r="BN3864" s="0"/>
      <c r="BO3864" s="0"/>
      <c r="BP3864" s="0"/>
      <c r="BQ3864" s="0"/>
      <c r="BR3864" s="0"/>
      <c r="BS3864" s="0"/>
      <c r="BT3864" s="0"/>
      <c r="BU3864" s="0"/>
      <c r="BV3864" s="0"/>
      <c r="BW3864" s="0"/>
      <c r="BX3864" s="0"/>
      <c r="BY3864" s="0"/>
      <c r="BZ3864" s="0"/>
      <c r="CA3864" s="0"/>
      <c r="CB3864" s="0"/>
      <c r="CC3864" s="0"/>
      <c r="CD3864" s="0"/>
      <c r="CE3864" s="0"/>
      <c r="CF3864" s="0"/>
      <c r="CG3864" s="0"/>
      <c r="CH3864" s="0"/>
      <c r="CI3864" s="0"/>
      <c r="CJ3864" s="0"/>
      <c r="CK3864" s="0"/>
      <c r="CL3864" s="0"/>
      <c r="CM3864" s="0"/>
      <c r="CN3864" s="0"/>
      <c r="CO3864" s="0"/>
      <c r="CP3864" s="0"/>
      <c r="CQ3864" s="0"/>
      <c r="CR3864" s="0"/>
      <c r="CS3864" s="0"/>
      <c r="CT3864" s="0"/>
      <c r="CU3864" s="0"/>
      <c r="CV3864" s="0"/>
      <c r="CW3864" s="0"/>
      <c r="CX3864" s="0"/>
      <c r="CY3864" s="0"/>
      <c r="CZ3864" s="0"/>
      <c r="DA3864" s="0"/>
      <c r="DB3864" s="0"/>
      <c r="DC3864" s="0"/>
      <c r="DD3864" s="0"/>
      <c r="DE3864" s="0"/>
      <c r="DF3864" s="0"/>
      <c r="DG3864" s="0"/>
      <c r="DH3864" s="0"/>
      <c r="DI3864" s="0"/>
      <c r="DJ3864" s="0"/>
      <c r="DK3864" s="0"/>
      <c r="DL3864" s="0"/>
      <c r="DM3864" s="0"/>
      <c r="DN3864" s="0"/>
      <c r="DO3864" s="0"/>
      <c r="DP3864" s="0"/>
      <c r="DQ3864" s="0"/>
      <c r="DR3864" s="0"/>
      <c r="DS3864" s="0"/>
      <c r="DT3864" s="0"/>
      <c r="DU3864" s="0"/>
      <c r="DV3864" s="0"/>
      <c r="DW3864" s="0"/>
      <c r="DX3864" s="0"/>
      <c r="DY3864" s="0"/>
      <c r="DZ3864" s="0"/>
      <c r="EA3864" s="0"/>
      <c r="EB3864" s="0"/>
      <c r="EC3864" s="0"/>
      <c r="ED3864" s="0"/>
      <c r="EE3864" s="0"/>
      <c r="EF3864" s="0"/>
      <c r="EG3864" s="0"/>
      <c r="EH3864" s="0"/>
      <c r="EI3864" s="0"/>
      <c r="EJ3864" s="0"/>
      <c r="EK3864" s="0"/>
      <c r="EL3864" s="0"/>
      <c r="EM3864" s="0"/>
      <c r="EN3864" s="0"/>
      <c r="EO3864" s="0"/>
      <c r="EP3864" s="0"/>
      <c r="EQ3864" s="0"/>
      <c r="ER3864" s="0"/>
      <c r="ES3864" s="0"/>
      <c r="ET3864" s="0"/>
      <c r="EU3864" s="0"/>
      <c r="EV3864" s="0"/>
      <c r="EW3864" s="0"/>
      <c r="EX3864" s="0"/>
      <c r="EY3864" s="0"/>
      <c r="EZ3864" s="0"/>
      <c r="FA3864" s="0"/>
      <c r="FB3864" s="0"/>
      <c r="FC3864" s="0"/>
      <c r="FD3864" s="0"/>
      <c r="FE3864" s="0"/>
      <c r="FF3864" s="0"/>
      <c r="FG3864" s="0"/>
      <c r="FH3864" s="0"/>
      <c r="FI3864" s="0"/>
      <c r="FJ3864" s="0"/>
      <c r="FK3864" s="0"/>
      <c r="FL3864" s="0"/>
      <c r="FM3864" s="0"/>
      <c r="FN3864" s="0"/>
      <c r="FO3864" s="0"/>
      <c r="FP3864" s="0"/>
      <c r="FQ3864" s="0"/>
      <c r="FR3864" s="0"/>
      <c r="FS3864" s="0"/>
      <c r="FT3864" s="0"/>
      <c r="FU3864" s="0"/>
      <c r="FV3864" s="0"/>
      <c r="FW3864" s="0"/>
      <c r="FX3864" s="0"/>
      <c r="FY3864" s="0"/>
      <c r="FZ3864" s="0"/>
      <c r="GA3864" s="0"/>
      <c r="GB3864" s="0"/>
      <c r="GC3864" s="0"/>
      <c r="GD3864" s="0"/>
      <c r="GE3864" s="0"/>
      <c r="GF3864" s="0"/>
      <c r="GG3864" s="0"/>
      <c r="GH3864" s="0"/>
      <c r="GI3864" s="0"/>
      <c r="GJ3864" s="0"/>
      <c r="GK3864" s="0"/>
      <c r="GL3864" s="0"/>
      <c r="GM3864" s="0"/>
      <c r="GN3864" s="0"/>
      <c r="GO3864" s="0"/>
      <c r="GP3864" s="0"/>
      <c r="GQ3864" s="0"/>
      <c r="GR3864" s="0"/>
      <c r="GS3864" s="0"/>
      <c r="GT3864" s="0"/>
      <c r="GU3864" s="0"/>
      <c r="GV3864" s="0"/>
      <c r="GW3864" s="0"/>
      <c r="GX3864" s="0"/>
      <c r="GY3864" s="0"/>
      <c r="GZ3864" s="0"/>
      <c r="HA3864" s="0"/>
      <c r="HB3864" s="0"/>
      <c r="HC3864" s="0"/>
      <c r="HD3864" s="0"/>
      <c r="HE3864" s="0"/>
      <c r="HF3864" s="0"/>
      <c r="HG3864" s="0"/>
      <c r="HH3864" s="0"/>
      <c r="HI3864" s="0"/>
      <c r="HJ3864" s="0"/>
      <c r="HK3864" s="0"/>
      <c r="HL3864" s="0"/>
      <c r="HM3864" s="0"/>
      <c r="HN3864" s="0"/>
      <c r="HO3864" s="0"/>
      <c r="HP3864" s="0"/>
      <c r="HQ3864" s="0"/>
      <c r="HR3864" s="0"/>
      <c r="HS3864" s="0"/>
      <c r="HT3864" s="0"/>
      <c r="HU3864" s="0"/>
      <c r="HV3864" s="0"/>
      <c r="HW3864" s="0"/>
      <c r="HX3864" s="0"/>
      <c r="HY3864" s="0"/>
      <c r="HZ3864" s="0"/>
      <c r="IA3864" s="0"/>
      <c r="IB3864" s="0"/>
      <c r="IC3864" s="0"/>
      <c r="ID3864" s="0"/>
      <c r="IE3864" s="0"/>
      <c r="IF3864" s="0"/>
      <c r="IG3864" s="0"/>
      <c r="IH3864" s="0"/>
      <c r="II3864" s="0"/>
      <c r="IJ3864" s="0"/>
      <c r="IK3864" s="0"/>
      <c r="IL3864" s="0"/>
      <c r="IM3864" s="0"/>
      <c r="IN3864" s="0"/>
      <c r="IO3864" s="0"/>
      <c r="IP3864" s="0"/>
      <c r="IQ3864" s="0"/>
      <c r="IR3864" s="0"/>
      <c r="IS3864" s="0"/>
      <c r="IT3864" s="0"/>
      <c r="IU3864" s="0"/>
      <c r="IV3864" s="0"/>
      <c r="IW3864" s="0"/>
      <c r="IX3864" s="0"/>
      <c r="IY3864" s="0"/>
      <c r="IZ3864" s="0"/>
      <c r="AMH3864" s="13"/>
    </row>
    <row r="3865" customFormat="false" ht="13.8" hidden="false" customHeight="false" outlineLevel="0" collapsed="false">
      <c r="A3865" s="16" t="n">
        <v>40812014</v>
      </c>
      <c r="B3865" s="17" t="s">
        <v>3894</v>
      </c>
      <c r="C3865" s="18"/>
      <c r="D3865" s="18"/>
      <c r="E3865" s="16" t="s">
        <v>31</v>
      </c>
      <c r="F3865" s="19" t="n">
        <f aca="false">IF(C3865="",VLOOKUP(E3865,'PORTE E UCO'!$A$5:$D$46,4,0),VLOOKUP(E3865,'PORTE E UCO'!$A$5:$D$46,4,0)*C3865)</f>
        <v>262.342192</v>
      </c>
      <c r="G3865" s="20" t="n">
        <v>9.37</v>
      </c>
      <c r="H3865" s="21" t="n">
        <f aca="false">G3865*$R$2</f>
        <v>184.34193184</v>
      </c>
      <c r="I3865" s="16" t="n">
        <v>0</v>
      </c>
      <c r="J3865" s="22" t="str">
        <f aca="false">IF(I3865&gt;=1,F3865*$J$2,"")</f>
        <v/>
      </c>
      <c r="K3865" s="22" t="str">
        <f aca="false">IF(I3865&gt;=2,F3865*$K$2,"")</f>
        <v/>
      </c>
      <c r="L3865" s="22" t="str">
        <f aca="false">IF(I3865&gt;=3,F3865*$L$2,"")</f>
        <v/>
      </c>
      <c r="M3865" s="22" t="str">
        <f aca="false">IF(I3865&gt;=4,F3865*$M$2,"")</f>
        <v/>
      </c>
      <c r="N3865" s="16" t="n">
        <v>0</v>
      </c>
      <c r="O3865" s="16" t="n">
        <v>5</v>
      </c>
      <c r="P3865" s="23" t="n">
        <v>0.635</v>
      </c>
      <c r="Q3865" s="64" t="n">
        <f aca="false">P3865*($Q$2)</f>
        <v>17.1577</v>
      </c>
      <c r="R3865" s="38"/>
      <c r="S3865" s="25" t="n">
        <f aca="false">SUM(F3865,H3865,J3865,K3865,L3865,M3865)</f>
        <v>446.68412384</v>
      </c>
      <c r="T3865" s="25" t="n">
        <f aca="false">SUM(F3865,H3865,J3865,K3865,L3865,M3865,Q3865)</f>
        <v>463.84182384</v>
      </c>
      <c r="U3865" s="0"/>
      <c r="V3865" s="0"/>
      <c r="W3865" s="0"/>
      <c r="X3865" s="0"/>
      <c r="Y3865" s="0"/>
      <c r="Z3865" s="0"/>
      <c r="AA3865" s="0"/>
      <c r="AB3865" s="0"/>
      <c r="AC3865" s="0"/>
      <c r="AD3865" s="0"/>
      <c r="AE3865" s="0"/>
      <c r="AF3865" s="0"/>
      <c r="AG3865" s="0"/>
      <c r="AH3865" s="0"/>
      <c r="AI3865" s="0"/>
      <c r="AJ3865" s="0"/>
      <c r="AK3865" s="0"/>
      <c r="AL3865" s="0"/>
      <c r="AM3865" s="0"/>
      <c r="AN3865" s="0"/>
      <c r="AO3865" s="0"/>
      <c r="AP3865" s="0"/>
      <c r="AQ3865" s="0"/>
      <c r="AR3865" s="0"/>
      <c r="AS3865" s="0"/>
      <c r="AT3865" s="0"/>
      <c r="AU3865" s="0"/>
      <c r="AV3865" s="0"/>
      <c r="AW3865" s="0"/>
      <c r="AX3865" s="0"/>
      <c r="AY3865" s="0"/>
      <c r="AZ3865" s="0"/>
      <c r="BA3865" s="0"/>
      <c r="BB3865" s="0"/>
      <c r="BC3865" s="0"/>
      <c r="BD3865" s="0"/>
      <c r="BE3865" s="0"/>
      <c r="BF3865" s="0"/>
      <c r="BG3865" s="0"/>
      <c r="BH3865" s="0"/>
      <c r="BI3865" s="0"/>
      <c r="BJ3865" s="0"/>
      <c r="BK3865" s="0"/>
      <c r="BL3865" s="0"/>
      <c r="BM3865" s="0"/>
      <c r="BN3865" s="0"/>
      <c r="BO3865" s="0"/>
      <c r="BP3865" s="0"/>
      <c r="BQ3865" s="0"/>
      <c r="BR3865" s="0"/>
      <c r="BS3865" s="0"/>
      <c r="BT3865" s="0"/>
      <c r="BU3865" s="0"/>
      <c r="BV3865" s="0"/>
      <c r="BW3865" s="0"/>
      <c r="BX3865" s="0"/>
      <c r="BY3865" s="0"/>
      <c r="BZ3865" s="0"/>
      <c r="CA3865" s="0"/>
      <c r="CB3865" s="0"/>
      <c r="CC3865" s="0"/>
      <c r="CD3865" s="0"/>
      <c r="CE3865" s="0"/>
      <c r="CF3865" s="0"/>
      <c r="CG3865" s="0"/>
      <c r="CH3865" s="0"/>
      <c r="CI3865" s="0"/>
      <c r="CJ3865" s="0"/>
      <c r="CK3865" s="0"/>
      <c r="CL3865" s="0"/>
      <c r="CM3865" s="0"/>
      <c r="CN3865" s="0"/>
      <c r="CO3865" s="0"/>
      <c r="CP3865" s="0"/>
      <c r="CQ3865" s="0"/>
      <c r="CR3865" s="0"/>
      <c r="CS3865" s="0"/>
      <c r="CT3865" s="0"/>
      <c r="CU3865" s="0"/>
      <c r="CV3865" s="0"/>
      <c r="CW3865" s="0"/>
      <c r="CX3865" s="0"/>
      <c r="CY3865" s="0"/>
      <c r="CZ3865" s="0"/>
      <c r="DA3865" s="0"/>
      <c r="DB3865" s="0"/>
      <c r="DC3865" s="0"/>
      <c r="DD3865" s="0"/>
      <c r="DE3865" s="0"/>
      <c r="DF3865" s="0"/>
      <c r="DG3865" s="0"/>
      <c r="DH3865" s="0"/>
      <c r="DI3865" s="0"/>
      <c r="DJ3865" s="0"/>
      <c r="DK3865" s="0"/>
      <c r="DL3865" s="0"/>
      <c r="DM3865" s="0"/>
      <c r="DN3865" s="0"/>
      <c r="DO3865" s="0"/>
      <c r="DP3865" s="0"/>
      <c r="DQ3865" s="0"/>
      <c r="DR3865" s="0"/>
      <c r="DS3865" s="0"/>
      <c r="DT3865" s="0"/>
      <c r="DU3865" s="0"/>
      <c r="DV3865" s="0"/>
      <c r="DW3865" s="0"/>
      <c r="DX3865" s="0"/>
      <c r="DY3865" s="0"/>
      <c r="DZ3865" s="0"/>
      <c r="EA3865" s="0"/>
      <c r="EB3865" s="0"/>
      <c r="EC3865" s="0"/>
      <c r="ED3865" s="0"/>
      <c r="EE3865" s="0"/>
      <c r="EF3865" s="0"/>
      <c r="EG3865" s="0"/>
      <c r="EH3865" s="0"/>
      <c r="EI3865" s="0"/>
      <c r="EJ3865" s="0"/>
      <c r="EK3865" s="0"/>
      <c r="EL3865" s="0"/>
      <c r="EM3865" s="0"/>
      <c r="EN3865" s="0"/>
      <c r="EO3865" s="0"/>
      <c r="EP3865" s="0"/>
      <c r="EQ3865" s="0"/>
      <c r="ER3865" s="0"/>
      <c r="ES3865" s="0"/>
      <c r="ET3865" s="0"/>
      <c r="EU3865" s="0"/>
      <c r="EV3865" s="0"/>
      <c r="EW3865" s="0"/>
      <c r="EX3865" s="0"/>
      <c r="EY3865" s="0"/>
      <c r="EZ3865" s="0"/>
      <c r="FA3865" s="0"/>
      <c r="FB3865" s="0"/>
      <c r="FC3865" s="0"/>
      <c r="FD3865" s="0"/>
      <c r="FE3865" s="0"/>
      <c r="FF3865" s="0"/>
      <c r="FG3865" s="0"/>
      <c r="FH3865" s="0"/>
      <c r="FI3865" s="0"/>
      <c r="FJ3865" s="0"/>
      <c r="FK3865" s="0"/>
      <c r="FL3865" s="0"/>
      <c r="FM3865" s="0"/>
      <c r="FN3865" s="0"/>
      <c r="FO3865" s="0"/>
      <c r="FP3865" s="0"/>
      <c r="FQ3865" s="0"/>
      <c r="FR3865" s="0"/>
      <c r="FS3865" s="0"/>
      <c r="FT3865" s="0"/>
      <c r="FU3865" s="0"/>
      <c r="FV3865" s="0"/>
      <c r="FW3865" s="0"/>
      <c r="FX3865" s="0"/>
      <c r="FY3865" s="0"/>
      <c r="FZ3865" s="0"/>
      <c r="GA3865" s="0"/>
      <c r="GB3865" s="0"/>
      <c r="GC3865" s="0"/>
      <c r="GD3865" s="0"/>
      <c r="GE3865" s="0"/>
      <c r="GF3865" s="0"/>
      <c r="GG3865" s="0"/>
      <c r="GH3865" s="0"/>
      <c r="GI3865" s="0"/>
      <c r="GJ3865" s="0"/>
      <c r="GK3865" s="0"/>
      <c r="GL3865" s="0"/>
      <c r="GM3865" s="0"/>
      <c r="GN3865" s="0"/>
      <c r="GO3865" s="0"/>
      <c r="GP3865" s="0"/>
      <c r="GQ3865" s="0"/>
      <c r="GR3865" s="0"/>
      <c r="GS3865" s="0"/>
      <c r="GT3865" s="0"/>
      <c r="GU3865" s="0"/>
      <c r="GV3865" s="0"/>
      <c r="GW3865" s="0"/>
      <c r="GX3865" s="0"/>
      <c r="GY3865" s="0"/>
      <c r="GZ3865" s="0"/>
      <c r="HA3865" s="0"/>
      <c r="HB3865" s="0"/>
      <c r="HC3865" s="0"/>
      <c r="HD3865" s="0"/>
      <c r="HE3865" s="0"/>
      <c r="HF3865" s="0"/>
      <c r="HG3865" s="0"/>
      <c r="HH3865" s="0"/>
      <c r="HI3865" s="0"/>
      <c r="HJ3865" s="0"/>
      <c r="HK3865" s="0"/>
      <c r="HL3865" s="0"/>
      <c r="HM3865" s="0"/>
      <c r="HN3865" s="0"/>
      <c r="HO3865" s="0"/>
      <c r="HP3865" s="0"/>
      <c r="HQ3865" s="0"/>
      <c r="HR3865" s="0"/>
      <c r="HS3865" s="0"/>
      <c r="HT3865" s="0"/>
      <c r="HU3865" s="0"/>
      <c r="HV3865" s="0"/>
      <c r="HW3865" s="0"/>
      <c r="HX3865" s="0"/>
      <c r="HY3865" s="0"/>
      <c r="HZ3865" s="0"/>
      <c r="IA3865" s="0"/>
      <c r="IB3865" s="0"/>
      <c r="IC3865" s="0"/>
      <c r="ID3865" s="0"/>
      <c r="IE3865" s="0"/>
      <c r="IF3865" s="0"/>
      <c r="IG3865" s="0"/>
      <c r="IH3865" s="0"/>
      <c r="II3865" s="0"/>
      <c r="IJ3865" s="0"/>
      <c r="IK3865" s="0"/>
      <c r="IL3865" s="0"/>
      <c r="IM3865" s="0"/>
      <c r="IN3865" s="0"/>
      <c r="IO3865" s="0"/>
      <c r="IP3865" s="0"/>
      <c r="IQ3865" s="0"/>
      <c r="IR3865" s="0"/>
      <c r="IS3865" s="0"/>
      <c r="IT3865" s="0"/>
      <c r="IU3865" s="0"/>
      <c r="IV3865" s="0"/>
      <c r="IW3865" s="0"/>
      <c r="IX3865" s="0"/>
      <c r="IY3865" s="0"/>
      <c r="IZ3865" s="0"/>
      <c r="AMH3865" s="13"/>
    </row>
    <row r="3866" customFormat="false" ht="13.8" hidden="false" customHeight="false" outlineLevel="0" collapsed="false">
      <c r="A3866" s="27" t="n">
        <v>40812138</v>
      </c>
      <c r="B3866" s="28" t="s">
        <v>3895</v>
      </c>
      <c r="C3866" s="29"/>
      <c r="D3866" s="29"/>
      <c r="E3866" s="27" t="s">
        <v>17</v>
      </c>
      <c r="F3866" s="19" t="n">
        <f aca="false">IF(C3866="",VLOOKUP(E3866,'PORTE E UCO'!$A$5:$D$46,4,0),VLOOKUP(E3866,'PORTE E UCO'!$A$5:$D$46,4,0)*C3866)</f>
        <v>150.60084</v>
      </c>
      <c r="G3866" s="30" t="n">
        <v>8.21</v>
      </c>
      <c r="H3866" s="21" t="n">
        <f aca="false">G3866*$R$2</f>
        <v>161.52051872</v>
      </c>
      <c r="I3866" s="27" t="n">
        <v>0</v>
      </c>
      <c r="J3866" s="22" t="str">
        <f aca="false">IF(I3866&gt;=1,F3866*$J$2,"")</f>
        <v/>
      </c>
      <c r="K3866" s="22" t="str">
        <f aca="false">IF(I3866&gt;=2,F3866*$K$2,"")</f>
        <v/>
      </c>
      <c r="L3866" s="22" t="str">
        <f aca="false">IF(I3866&gt;=3,F3866*$L$2,"")</f>
        <v/>
      </c>
      <c r="M3866" s="22" t="str">
        <f aca="false">IF(I3866&gt;=4,F3866*$M$2,"")</f>
        <v/>
      </c>
      <c r="N3866" s="27" t="n">
        <v>0</v>
      </c>
      <c r="O3866" s="27" t="n">
        <v>5</v>
      </c>
      <c r="P3866" s="31" t="n">
        <v>0.635</v>
      </c>
      <c r="Q3866" s="64" t="n">
        <f aca="false">P3866*($Q$2)</f>
        <v>17.1577</v>
      </c>
      <c r="R3866" s="38"/>
      <c r="S3866" s="25" t="n">
        <f aca="false">SUM(F3866,H3866,J3866,K3866,L3866,M3866)</f>
        <v>312.12135872</v>
      </c>
      <c r="T3866" s="25" t="n">
        <f aca="false">SUM(F3866,H3866,J3866,K3866,L3866,M3866,Q3866)</f>
        <v>329.27905872</v>
      </c>
      <c r="U3866" s="0"/>
      <c r="V3866" s="0"/>
      <c r="W3866" s="0"/>
      <c r="X3866" s="0"/>
      <c r="Y3866" s="0"/>
      <c r="Z3866" s="0"/>
      <c r="AA3866" s="0"/>
      <c r="AB3866" s="0"/>
      <c r="AC3866" s="0"/>
      <c r="AD3866" s="0"/>
      <c r="AE3866" s="0"/>
      <c r="AF3866" s="0"/>
      <c r="AG3866" s="0"/>
      <c r="AH3866" s="0"/>
      <c r="AI3866" s="0"/>
      <c r="AJ3866" s="0"/>
      <c r="AK3866" s="0"/>
      <c r="AL3866" s="0"/>
      <c r="AM3866" s="0"/>
      <c r="AN3866" s="0"/>
      <c r="AO3866" s="0"/>
      <c r="AP3866" s="0"/>
      <c r="AQ3866" s="0"/>
      <c r="AR3866" s="0"/>
      <c r="AS3866" s="0"/>
      <c r="AT3866" s="0"/>
      <c r="AU3866" s="0"/>
      <c r="AV3866" s="0"/>
      <c r="AW3866" s="0"/>
      <c r="AX3866" s="0"/>
      <c r="AY3866" s="0"/>
      <c r="AZ3866" s="0"/>
      <c r="BA3866" s="0"/>
      <c r="BB3866" s="0"/>
      <c r="BC3866" s="0"/>
      <c r="BD3866" s="0"/>
      <c r="BE3866" s="0"/>
      <c r="BF3866" s="0"/>
      <c r="BG3866" s="0"/>
      <c r="BH3866" s="0"/>
      <c r="BI3866" s="0"/>
      <c r="BJ3866" s="0"/>
      <c r="BK3866" s="0"/>
      <c r="BL3866" s="0"/>
      <c r="BM3866" s="0"/>
      <c r="BN3866" s="0"/>
      <c r="BO3866" s="0"/>
      <c r="BP3866" s="0"/>
      <c r="BQ3866" s="0"/>
      <c r="BR3866" s="0"/>
      <c r="BS3866" s="0"/>
      <c r="BT3866" s="0"/>
      <c r="BU3866" s="0"/>
      <c r="BV3866" s="0"/>
      <c r="BW3866" s="0"/>
      <c r="BX3866" s="0"/>
      <c r="BY3866" s="0"/>
      <c r="BZ3866" s="0"/>
      <c r="CA3866" s="0"/>
      <c r="CB3866" s="0"/>
      <c r="CC3866" s="0"/>
      <c r="CD3866" s="0"/>
      <c r="CE3866" s="0"/>
      <c r="CF3866" s="0"/>
      <c r="CG3866" s="0"/>
      <c r="CH3866" s="0"/>
      <c r="CI3866" s="0"/>
      <c r="CJ3866" s="0"/>
      <c r="CK3866" s="0"/>
      <c r="CL3866" s="0"/>
      <c r="CM3866" s="0"/>
      <c r="CN3866" s="0"/>
      <c r="CO3866" s="0"/>
      <c r="CP3866" s="0"/>
      <c r="CQ3866" s="0"/>
      <c r="CR3866" s="0"/>
      <c r="CS3866" s="0"/>
      <c r="CT3866" s="0"/>
      <c r="CU3866" s="0"/>
      <c r="CV3866" s="0"/>
      <c r="CW3866" s="0"/>
      <c r="CX3866" s="0"/>
      <c r="CY3866" s="0"/>
      <c r="CZ3866" s="0"/>
      <c r="DA3866" s="0"/>
      <c r="DB3866" s="0"/>
      <c r="DC3866" s="0"/>
      <c r="DD3866" s="0"/>
      <c r="DE3866" s="0"/>
      <c r="DF3866" s="0"/>
      <c r="DG3866" s="0"/>
      <c r="DH3866" s="0"/>
      <c r="DI3866" s="0"/>
      <c r="DJ3866" s="0"/>
      <c r="DK3866" s="0"/>
      <c r="DL3866" s="0"/>
      <c r="DM3866" s="0"/>
      <c r="DN3866" s="0"/>
      <c r="DO3866" s="0"/>
      <c r="DP3866" s="0"/>
      <c r="DQ3866" s="0"/>
      <c r="DR3866" s="0"/>
      <c r="DS3866" s="0"/>
      <c r="DT3866" s="0"/>
      <c r="DU3866" s="0"/>
      <c r="DV3866" s="0"/>
      <c r="DW3866" s="0"/>
      <c r="DX3866" s="0"/>
      <c r="DY3866" s="0"/>
      <c r="DZ3866" s="0"/>
      <c r="EA3866" s="0"/>
      <c r="EB3866" s="0"/>
      <c r="EC3866" s="0"/>
      <c r="ED3866" s="0"/>
      <c r="EE3866" s="0"/>
      <c r="EF3866" s="0"/>
      <c r="EG3866" s="0"/>
      <c r="EH3866" s="0"/>
      <c r="EI3866" s="0"/>
      <c r="EJ3866" s="0"/>
      <c r="EK3866" s="0"/>
      <c r="EL3866" s="0"/>
      <c r="EM3866" s="0"/>
      <c r="EN3866" s="0"/>
      <c r="EO3866" s="0"/>
      <c r="EP3866" s="0"/>
      <c r="EQ3866" s="0"/>
      <c r="ER3866" s="0"/>
      <c r="ES3866" s="0"/>
      <c r="ET3866" s="0"/>
      <c r="EU3866" s="0"/>
      <c r="EV3866" s="0"/>
      <c r="EW3866" s="0"/>
      <c r="EX3866" s="0"/>
      <c r="EY3866" s="0"/>
      <c r="EZ3866" s="0"/>
      <c r="FA3866" s="0"/>
      <c r="FB3866" s="0"/>
      <c r="FC3866" s="0"/>
      <c r="FD3866" s="0"/>
      <c r="FE3866" s="0"/>
      <c r="FF3866" s="0"/>
      <c r="FG3866" s="0"/>
      <c r="FH3866" s="0"/>
      <c r="FI3866" s="0"/>
      <c r="FJ3866" s="0"/>
      <c r="FK3866" s="0"/>
      <c r="FL3866" s="0"/>
      <c r="FM3866" s="0"/>
      <c r="FN3866" s="0"/>
      <c r="FO3866" s="0"/>
      <c r="FP3866" s="0"/>
      <c r="FQ3866" s="0"/>
      <c r="FR3866" s="0"/>
      <c r="FS3866" s="0"/>
      <c r="FT3866" s="0"/>
      <c r="FU3866" s="0"/>
      <c r="FV3866" s="0"/>
      <c r="FW3866" s="0"/>
      <c r="FX3866" s="0"/>
      <c r="FY3866" s="0"/>
      <c r="FZ3866" s="0"/>
      <c r="GA3866" s="0"/>
      <c r="GB3866" s="0"/>
      <c r="GC3866" s="0"/>
      <c r="GD3866" s="0"/>
      <c r="GE3866" s="0"/>
      <c r="GF3866" s="0"/>
      <c r="GG3866" s="0"/>
      <c r="GH3866" s="0"/>
      <c r="GI3866" s="0"/>
      <c r="GJ3866" s="0"/>
      <c r="GK3866" s="0"/>
      <c r="GL3866" s="0"/>
      <c r="GM3866" s="0"/>
      <c r="GN3866" s="0"/>
      <c r="GO3866" s="0"/>
      <c r="GP3866" s="0"/>
      <c r="GQ3866" s="0"/>
      <c r="GR3866" s="0"/>
      <c r="GS3866" s="0"/>
      <c r="GT3866" s="0"/>
      <c r="GU3866" s="0"/>
      <c r="GV3866" s="0"/>
      <c r="GW3866" s="0"/>
      <c r="GX3866" s="0"/>
      <c r="GY3866" s="0"/>
      <c r="GZ3866" s="0"/>
      <c r="HA3866" s="0"/>
      <c r="HB3866" s="0"/>
      <c r="HC3866" s="0"/>
      <c r="HD3866" s="0"/>
      <c r="HE3866" s="0"/>
      <c r="HF3866" s="0"/>
      <c r="HG3866" s="0"/>
      <c r="HH3866" s="0"/>
      <c r="HI3866" s="0"/>
      <c r="HJ3866" s="0"/>
      <c r="HK3866" s="0"/>
      <c r="HL3866" s="0"/>
      <c r="HM3866" s="0"/>
      <c r="HN3866" s="0"/>
      <c r="HO3866" s="0"/>
      <c r="HP3866" s="0"/>
      <c r="HQ3866" s="0"/>
      <c r="HR3866" s="0"/>
      <c r="HS3866" s="0"/>
      <c r="HT3866" s="0"/>
      <c r="HU3866" s="0"/>
      <c r="HV3866" s="0"/>
      <c r="HW3866" s="0"/>
      <c r="HX3866" s="0"/>
      <c r="HY3866" s="0"/>
      <c r="HZ3866" s="0"/>
      <c r="IA3866" s="0"/>
      <c r="IB3866" s="0"/>
      <c r="IC3866" s="0"/>
      <c r="ID3866" s="0"/>
      <c r="IE3866" s="0"/>
      <c r="IF3866" s="0"/>
      <c r="IG3866" s="0"/>
      <c r="IH3866" s="0"/>
      <c r="II3866" s="0"/>
      <c r="IJ3866" s="0"/>
      <c r="IK3866" s="0"/>
      <c r="IL3866" s="0"/>
      <c r="IM3866" s="0"/>
      <c r="IN3866" s="0"/>
      <c r="IO3866" s="0"/>
      <c r="IP3866" s="0"/>
      <c r="IQ3866" s="0"/>
      <c r="IR3866" s="0"/>
      <c r="IS3866" s="0"/>
      <c r="IT3866" s="0"/>
      <c r="IU3866" s="0"/>
      <c r="IV3866" s="0"/>
      <c r="IW3866" s="0"/>
      <c r="IX3866" s="0"/>
      <c r="IY3866" s="0"/>
      <c r="IZ3866" s="0"/>
      <c r="AMH3866" s="13"/>
    </row>
    <row r="3867" customFormat="false" ht="13.8" hidden="false" customHeight="false" outlineLevel="0" collapsed="false">
      <c r="A3867" s="16" t="n">
        <v>40812111</v>
      </c>
      <c r="B3867" s="17" t="s">
        <v>3896</v>
      </c>
      <c r="C3867" s="18"/>
      <c r="D3867" s="18"/>
      <c r="E3867" s="16" t="s">
        <v>24</v>
      </c>
      <c r="F3867" s="19" t="n">
        <f aca="false">IF(C3867="",VLOOKUP(E3867,'PORTE E UCO'!$A$5:$D$46,4,0),VLOOKUP(E3867,'PORTE E UCO'!$A$5:$D$46,4,0)*C3867)</f>
        <v>377.223602</v>
      </c>
      <c r="G3867" s="20" t="n">
        <v>15.26</v>
      </c>
      <c r="H3867" s="21" t="n">
        <f aca="false">G3867*$R$2</f>
        <v>300.21962432</v>
      </c>
      <c r="I3867" s="16" t="n">
        <v>0</v>
      </c>
      <c r="J3867" s="22" t="str">
        <f aca="false">IF(I3867&gt;=1,F3867*$J$2,"")</f>
        <v/>
      </c>
      <c r="K3867" s="22" t="str">
        <f aca="false">IF(I3867&gt;=2,F3867*$K$2,"")</f>
        <v/>
      </c>
      <c r="L3867" s="22" t="str">
        <f aca="false">IF(I3867&gt;=3,F3867*$L$2,"")</f>
        <v/>
      </c>
      <c r="M3867" s="22" t="str">
        <f aca="false">IF(I3867&gt;=4,F3867*$M$2,"")</f>
        <v/>
      </c>
      <c r="N3867" s="16" t="n">
        <v>0</v>
      </c>
      <c r="O3867" s="16" t="n">
        <v>10</v>
      </c>
      <c r="P3867" s="23" t="n">
        <v>1.27</v>
      </c>
      <c r="Q3867" s="64" t="n">
        <f aca="false">P3867*($Q$2)</f>
        <v>34.3154</v>
      </c>
      <c r="R3867" s="38"/>
      <c r="S3867" s="25" t="n">
        <f aca="false">SUM(F3867,H3867,J3867,K3867,L3867,M3867)</f>
        <v>677.44322632</v>
      </c>
      <c r="T3867" s="25" t="n">
        <f aca="false">SUM(F3867,H3867,J3867,K3867,L3867,M3867,Q3867)</f>
        <v>711.75862632</v>
      </c>
      <c r="U3867" s="0"/>
      <c r="V3867" s="0"/>
      <c r="W3867" s="0"/>
      <c r="X3867" s="0"/>
      <c r="Y3867" s="0"/>
      <c r="Z3867" s="0"/>
      <c r="AA3867" s="0"/>
      <c r="AB3867" s="0"/>
      <c r="AC3867" s="0"/>
      <c r="AD3867" s="0"/>
      <c r="AE3867" s="0"/>
      <c r="AF3867" s="0"/>
      <c r="AG3867" s="0"/>
      <c r="AH3867" s="0"/>
      <c r="AI3867" s="0"/>
      <c r="AJ3867" s="0"/>
      <c r="AK3867" s="0"/>
      <c r="AL3867" s="0"/>
      <c r="AM3867" s="0"/>
      <c r="AN3867" s="0"/>
      <c r="AO3867" s="0"/>
      <c r="AP3867" s="0"/>
      <c r="AQ3867" s="0"/>
      <c r="AR3867" s="0"/>
      <c r="AS3867" s="0"/>
      <c r="AT3867" s="0"/>
      <c r="AU3867" s="0"/>
      <c r="AV3867" s="0"/>
      <c r="AW3867" s="0"/>
      <c r="AX3867" s="0"/>
      <c r="AY3867" s="0"/>
      <c r="AZ3867" s="0"/>
      <c r="BA3867" s="0"/>
      <c r="BB3867" s="0"/>
      <c r="BC3867" s="0"/>
      <c r="BD3867" s="0"/>
      <c r="BE3867" s="0"/>
      <c r="BF3867" s="0"/>
      <c r="BG3867" s="0"/>
      <c r="BH3867" s="0"/>
      <c r="BI3867" s="0"/>
      <c r="BJ3867" s="0"/>
      <c r="BK3867" s="0"/>
      <c r="BL3867" s="0"/>
      <c r="BM3867" s="0"/>
      <c r="BN3867" s="0"/>
      <c r="BO3867" s="0"/>
      <c r="BP3867" s="0"/>
      <c r="BQ3867" s="0"/>
      <c r="BR3867" s="0"/>
      <c r="BS3867" s="0"/>
      <c r="BT3867" s="0"/>
      <c r="BU3867" s="0"/>
      <c r="BV3867" s="0"/>
      <c r="BW3867" s="0"/>
      <c r="BX3867" s="0"/>
      <c r="BY3867" s="0"/>
      <c r="BZ3867" s="0"/>
      <c r="CA3867" s="0"/>
      <c r="CB3867" s="0"/>
      <c r="CC3867" s="0"/>
      <c r="CD3867" s="0"/>
      <c r="CE3867" s="0"/>
      <c r="CF3867" s="0"/>
      <c r="CG3867" s="0"/>
      <c r="CH3867" s="0"/>
      <c r="CI3867" s="0"/>
      <c r="CJ3867" s="0"/>
      <c r="CK3867" s="0"/>
      <c r="CL3867" s="0"/>
      <c r="CM3867" s="0"/>
      <c r="CN3867" s="0"/>
      <c r="CO3867" s="0"/>
      <c r="CP3867" s="0"/>
      <c r="CQ3867" s="0"/>
      <c r="CR3867" s="0"/>
      <c r="CS3867" s="0"/>
      <c r="CT3867" s="0"/>
      <c r="CU3867" s="0"/>
      <c r="CV3867" s="0"/>
      <c r="CW3867" s="0"/>
      <c r="CX3867" s="0"/>
      <c r="CY3867" s="0"/>
      <c r="CZ3867" s="0"/>
      <c r="DA3867" s="0"/>
      <c r="DB3867" s="0"/>
      <c r="DC3867" s="0"/>
      <c r="DD3867" s="0"/>
      <c r="DE3867" s="0"/>
      <c r="DF3867" s="0"/>
      <c r="DG3867" s="0"/>
      <c r="DH3867" s="0"/>
      <c r="DI3867" s="0"/>
      <c r="DJ3867" s="0"/>
      <c r="DK3867" s="0"/>
      <c r="DL3867" s="0"/>
      <c r="DM3867" s="0"/>
      <c r="DN3867" s="0"/>
      <c r="DO3867" s="0"/>
      <c r="DP3867" s="0"/>
      <c r="DQ3867" s="0"/>
      <c r="DR3867" s="0"/>
      <c r="DS3867" s="0"/>
      <c r="DT3867" s="0"/>
      <c r="DU3867" s="0"/>
      <c r="DV3867" s="0"/>
      <c r="DW3867" s="0"/>
      <c r="DX3867" s="0"/>
      <c r="DY3867" s="0"/>
      <c r="DZ3867" s="0"/>
      <c r="EA3867" s="0"/>
      <c r="EB3867" s="0"/>
      <c r="EC3867" s="0"/>
      <c r="ED3867" s="0"/>
      <c r="EE3867" s="0"/>
      <c r="EF3867" s="0"/>
      <c r="EG3867" s="0"/>
      <c r="EH3867" s="0"/>
      <c r="EI3867" s="0"/>
      <c r="EJ3867" s="0"/>
      <c r="EK3867" s="0"/>
      <c r="EL3867" s="0"/>
      <c r="EM3867" s="0"/>
      <c r="EN3867" s="0"/>
      <c r="EO3867" s="0"/>
      <c r="EP3867" s="0"/>
      <c r="EQ3867" s="0"/>
      <c r="ER3867" s="0"/>
      <c r="ES3867" s="0"/>
      <c r="ET3867" s="0"/>
      <c r="EU3867" s="0"/>
      <c r="EV3867" s="0"/>
      <c r="EW3867" s="0"/>
      <c r="EX3867" s="0"/>
      <c r="EY3867" s="0"/>
      <c r="EZ3867" s="0"/>
      <c r="FA3867" s="0"/>
      <c r="FB3867" s="0"/>
      <c r="FC3867" s="0"/>
      <c r="FD3867" s="0"/>
      <c r="FE3867" s="0"/>
      <c r="FF3867" s="0"/>
      <c r="FG3867" s="0"/>
      <c r="FH3867" s="0"/>
      <c r="FI3867" s="0"/>
      <c r="FJ3867" s="0"/>
      <c r="FK3867" s="0"/>
      <c r="FL3867" s="0"/>
      <c r="FM3867" s="0"/>
      <c r="FN3867" s="0"/>
      <c r="FO3867" s="0"/>
      <c r="FP3867" s="0"/>
      <c r="FQ3867" s="0"/>
      <c r="FR3867" s="0"/>
      <c r="FS3867" s="0"/>
      <c r="FT3867" s="0"/>
      <c r="FU3867" s="0"/>
      <c r="FV3867" s="0"/>
      <c r="FW3867" s="0"/>
      <c r="FX3867" s="0"/>
      <c r="FY3867" s="0"/>
      <c r="FZ3867" s="0"/>
      <c r="GA3867" s="0"/>
      <c r="GB3867" s="0"/>
      <c r="GC3867" s="0"/>
      <c r="GD3867" s="0"/>
      <c r="GE3867" s="0"/>
      <c r="GF3867" s="0"/>
      <c r="GG3867" s="0"/>
      <c r="GH3867" s="0"/>
      <c r="GI3867" s="0"/>
      <c r="GJ3867" s="0"/>
      <c r="GK3867" s="0"/>
      <c r="GL3867" s="0"/>
      <c r="GM3867" s="0"/>
      <c r="GN3867" s="0"/>
      <c r="GO3867" s="0"/>
      <c r="GP3867" s="0"/>
      <c r="GQ3867" s="0"/>
      <c r="GR3867" s="0"/>
      <c r="GS3867" s="0"/>
      <c r="GT3867" s="0"/>
      <c r="GU3867" s="0"/>
      <c r="GV3867" s="0"/>
      <c r="GW3867" s="0"/>
      <c r="GX3867" s="0"/>
      <c r="GY3867" s="0"/>
      <c r="GZ3867" s="0"/>
      <c r="HA3867" s="0"/>
      <c r="HB3867" s="0"/>
      <c r="HC3867" s="0"/>
      <c r="HD3867" s="0"/>
      <c r="HE3867" s="0"/>
      <c r="HF3867" s="0"/>
      <c r="HG3867" s="0"/>
      <c r="HH3867" s="0"/>
      <c r="HI3867" s="0"/>
      <c r="HJ3867" s="0"/>
      <c r="HK3867" s="0"/>
      <c r="HL3867" s="0"/>
      <c r="HM3867" s="0"/>
      <c r="HN3867" s="0"/>
      <c r="HO3867" s="0"/>
      <c r="HP3867" s="0"/>
      <c r="HQ3867" s="0"/>
      <c r="HR3867" s="0"/>
      <c r="HS3867" s="0"/>
      <c r="HT3867" s="0"/>
      <c r="HU3867" s="0"/>
      <c r="HV3867" s="0"/>
      <c r="HW3867" s="0"/>
      <c r="HX3867" s="0"/>
      <c r="HY3867" s="0"/>
      <c r="HZ3867" s="0"/>
      <c r="IA3867" s="0"/>
      <c r="IB3867" s="0"/>
      <c r="IC3867" s="0"/>
      <c r="ID3867" s="0"/>
      <c r="IE3867" s="0"/>
      <c r="IF3867" s="0"/>
      <c r="IG3867" s="0"/>
      <c r="IH3867" s="0"/>
      <c r="II3867" s="0"/>
      <c r="IJ3867" s="0"/>
      <c r="IK3867" s="0"/>
      <c r="IL3867" s="0"/>
      <c r="IM3867" s="0"/>
      <c r="IN3867" s="0"/>
      <c r="IO3867" s="0"/>
      <c r="IP3867" s="0"/>
      <c r="IQ3867" s="0"/>
      <c r="IR3867" s="0"/>
      <c r="IS3867" s="0"/>
      <c r="IT3867" s="0"/>
      <c r="IU3867" s="0"/>
      <c r="IV3867" s="0"/>
      <c r="IW3867" s="0"/>
      <c r="IX3867" s="0"/>
      <c r="IY3867" s="0"/>
      <c r="IZ3867" s="0"/>
      <c r="AMH3867" s="13"/>
    </row>
    <row r="3868" customFormat="false" ht="13.8" hidden="false" customHeight="false" outlineLevel="0" collapsed="false">
      <c r="A3868" s="27" t="n">
        <v>40812146</v>
      </c>
      <c r="B3868" s="28" t="s">
        <v>3897</v>
      </c>
      <c r="C3868" s="29"/>
      <c r="D3868" s="29"/>
      <c r="E3868" s="27" t="s">
        <v>22</v>
      </c>
      <c r="F3868" s="19" t="n">
        <f aca="false">IF(C3868="",VLOOKUP(E3868,'PORTE E UCO'!$A$5:$D$46,4,0),VLOOKUP(E3868,'PORTE E UCO'!$A$5:$D$46,4,0)*C3868)</f>
        <v>220.434104</v>
      </c>
      <c r="G3868" s="30" t="n">
        <v>8.21</v>
      </c>
      <c r="H3868" s="21" t="n">
        <f aca="false">G3868*$R$2</f>
        <v>161.52051872</v>
      </c>
      <c r="I3868" s="27" t="n">
        <v>0</v>
      </c>
      <c r="J3868" s="22" t="str">
        <f aca="false">IF(I3868&gt;=1,F3868*$J$2,"")</f>
        <v/>
      </c>
      <c r="K3868" s="22" t="str">
        <f aca="false">IF(I3868&gt;=2,F3868*$K$2,"")</f>
        <v/>
      </c>
      <c r="L3868" s="22" t="str">
        <f aca="false">IF(I3868&gt;=3,F3868*$L$2,"")</f>
        <v/>
      </c>
      <c r="M3868" s="22" t="str">
        <f aca="false">IF(I3868&gt;=4,F3868*$M$2,"")</f>
        <v/>
      </c>
      <c r="N3868" s="27" t="n">
        <v>0</v>
      </c>
      <c r="O3868" s="27" t="n">
        <v>5</v>
      </c>
      <c r="P3868" s="31" t="n">
        <v>0.635</v>
      </c>
      <c r="Q3868" s="64" t="n">
        <f aca="false">P3868*($Q$2)</f>
        <v>17.1577</v>
      </c>
      <c r="R3868" s="38"/>
      <c r="S3868" s="25" t="n">
        <f aca="false">SUM(F3868,H3868,J3868,K3868,L3868,M3868)</f>
        <v>381.95462272</v>
      </c>
      <c r="T3868" s="25" t="n">
        <f aca="false">SUM(F3868,H3868,J3868,K3868,L3868,M3868,Q3868)</f>
        <v>399.11232272</v>
      </c>
      <c r="U3868" s="0"/>
      <c r="V3868" s="0"/>
      <c r="W3868" s="0"/>
      <c r="X3868" s="0"/>
      <c r="Y3868" s="0"/>
      <c r="Z3868" s="0"/>
      <c r="AA3868" s="0"/>
      <c r="AB3868" s="0"/>
      <c r="AC3868" s="0"/>
      <c r="AD3868" s="0"/>
      <c r="AE3868" s="0"/>
      <c r="AF3868" s="0"/>
      <c r="AG3868" s="0"/>
      <c r="AH3868" s="0"/>
      <c r="AI3868" s="0"/>
      <c r="AJ3868" s="0"/>
      <c r="AK3868" s="0"/>
      <c r="AL3868" s="0"/>
      <c r="AM3868" s="0"/>
      <c r="AN3868" s="0"/>
      <c r="AO3868" s="0"/>
      <c r="AP3868" s="0"/>
      <c r="AQ3868" s="0"/>
      <c r="AR3868" s="0"/>
      <c r="AS3868" s="0"/>
      <c r="AT3868" s="0"/>
      <c r="AU3868" s="0"/>
      <c r="AV3868" s="0"/>
      <c r="AW3868" s="0"/>
      <c r="AX3868" s="0"/>
      <c r="AY3868" s="0"/>
      <c r="AZ3868" s="0"/>
      <c r="BA3868" s="0"/>
      <c r="BB3868" s="0"/>
      <c r="BC3868" s="0"/>
      <c r="BD3868" s="0"/>
      <c r="BE3868" s="0"/>
      <c r="BF3868" s="0"/>
      <c r="BG3868" s="0"/>
      <c r="BH3868" s="0"/>
      <c r="BI3868" s="0"/>
      <c r="BJ3868" s="0"/>
      <c r="BK3868" s="0"/>
      <c r="BL3868" s="0"/>
      <c r="BM3868" s="0"/>
      <c r="BN3868" s="0"/>
      <c r="BO3868" s="0"/>
      <c r="BP3868" s="0"/>
      <c r="BQ3868" s="0"/>
      <c r="BR3868" s="0"/>
      <c r="BS3868" s="0"/>
      <c r="BT3868" s="0"/>
      <c r="BU3868" s="0"/>
      <c r="BV3868" s="0"/>
      <c r="BW3868" s="0"/>
      <c r="BX3868" s="0"/>
      <c r="BY3868" s="0"/>
      <c r="BZ3868" s="0"/>
      <c r="CA3868" s="0"/>
      <c r="CB3868" s="0"/>
      <c r="CC3868" s="0"/>
      <c r="CD3868" s="0"/>
      <c r="CE3868" s="0"/>
      <c r="CF3868" s="0"/>
      <c r="CG3868" s="0"/>
      <c r="CH3868" s="0"/>
      <c r="CI3868" s="0"/>
      <c r="CJ3868" s="0"/>
      <c r="CK3868" s="0"/>
      <c r="CL3868" s="0"/>
      <c r="CM3868" s="0"/>
      <c r="CN3868" s="0"/>
      <c r="CO3868" s="0"/>
      <c r="CP3868" s="0"/>
      <c r="CQ3868" s="0"/>
      <c r="CR3868" s="0"/>
      <c r="CS3868" s="0"/>
      <c r="CT3868" s="0"/>
      <c r="CU3868" s="0"/>
      <c r="CV3868" s="0"/>
      <c r="CW3868" s="0"/>
      <c r="CX3868" s="0"/>
      <c r="CY3868" s="0"/>
      <c r="CZ3868" s="0"/>
      <c r="DA3868" s="0"/>
      <c r="DB3868" s="0"/>
      <c r="DC3868" s="0"/>
      <c r="DD3868" s="0"/>
      <c r="DE3868" s="0"/>
      <c r="DF3868" s="0"/>
      <c r="DG3868" s="0"/>
      <c r="DH3868" s="0"/>
      <c r="DI3868" s="0"/>
      <c r="DJ3868" s="0"/>
      <c r="DK3868" s="0"/>
      <c r="DL3868" s="0"/>
      <c r="DM3868" s="0"/>
      <c r="DN3868" s="0"/>
      <c r="DO3868" s="0"/>
      <c r="DP3868" s="0"/>
      <c r="DQ3868" s="0"/>
      <c r="DR3868" s="0"/>
      <c r="DS3868" s="0"/>
      <c r="DT3868" s="0"/>
      <c r="DU3868" s="0"/>
      <c r="DV3868" s="0"/>
      <c r="DW3868" s="0"/>
      <c r="DX3868" s="0"/>
      <c r="DY3868" s="0"/>
      <c r="DZ3868" s="0"/>
      <c r="EA3868" s="0"/>
      <c r="EB3868" s="0"/>
      <c r="EC3868" s="0"/>
      <c r="ED3868" s="0"/>
      <c r="EE3868" s="0"/>
      <c r="EF3868" s="0"/>
      <c r="EG3868" s="0"/>
      <c r="EH3868" s="0"/>
      <c r="EI3868" s="0"/>
      <c r="EJ3868" s="0"/>
      <c r="EK3868" s="0"/>
      <c r="EL3868" s="0"/>
      <c r="EM3868" s="0"/>
      <c r="EN3868" s="0"/>
      <c r="EO3868" s="0"/>
      <c r="EP3868" s="0"/>
      <c r="EQ3868" s="0"/>
      <c r="ER3868" s="0"/>
      <c r="ES3868" s="0"/>
      <c r="ET3868" s="0"/>
      <c r="EU3868" s="0"/>
      <c r="EV3868" s="0"/>
      <c r="EW3868" s="0"/>
      <c r="EX3868" s="0"/>
      <c r="EY3868" s="0"/>
      <c r="EZ3868" s="0"/>
      <c r="FA3868" s="0"/>
      <c r="FB3868" s="0"/>
      <c r="FC3868" s="0"/>
      <c r="FD3868" s="0"/>
      <c r="FE3868" s="0"/>
      <c r="FF3868" s="0"/>
      <c r="FG3868" s="0"/>
      <c r="FH3868" s="0"/>
      <c r="FI3868" s="0"/>
      <c r="FJ3868" s="0"/>
      <c r="FK3868" s="0"/>
      <c r="FL3868" s="0"/>
      <c r="FM3868" s="0"/>
      <c r="FN3868" s="0"/>
      <c r="FO3868" s="0"/>
      <c r="FP3868" s="0"/>
      <c r="FQ3868" s="0"/>
      <c r="FR3868" s="0"/>
      <c r="FS3868" s="0"/>
      <c r="FT3868" s="0"/>
      <c r="FU3868" s="0"/>
      <c r="FV3868" s="0"/>
      <c r="FW3868" s="0"/>
      <c r="FX3868" s="0"/>
      <c r="FY3868" s="0"/>
      <c r="FZ3868" s="0"/>
      <c r="GA3868" s="0"/>
      <c r="GB3868" s="0"/>
      <c r="GC3868" s="0"/>
      <c r="GD3868" s="0"/>
      <c r="GE3868" s="0"/>
      <c r="GF3868" s="0"/>
      <c r="GG3868" s="0"/>
      <c r="GH3868" s="0"/>
      <c r="GI3868" s="0"/>
      <c r="GJ3868" s="0"/>
      <c r="GK3868" s="0"/>
      <c r="GL3868" s="0"/>
      <c r="GM3868" s="0"/>
      <c r="GN3868" s="0"/>
      <c r="GO3868" s="0"/>
      <c r="GP3868" s="0"/>
      <c r="GQ3868" s="0"/>
      <c r="GR3868" s="0"/>
      <c r="GS3868" s="0"/>
      <c r="GT3868" s="0"/>
      <c r="GU3868" s="0"/>
      <c r="GV3868" s="0"/>
      <c r="GW3868" s="0"/>
      <c r="GX3868" s="0"/>
      <c r="GY3868" s="0"/>
      <c r="GZ3868" s="0"/>
      <c r="HA3868" s="0"/>
      <c r="HB3868" s="0"/>
      <c r="HC3868" s="0"/>
      <c r="HD3868" s="0"/>
      <c r="HE3868" s="0"/>
      <c r="HF3868" s="0"/>
      <c r="HG3868" s="0"/>
      <c r="HH3868" s="0"/>
      <c r="HI3868" s="0"/>
      <c r="HJ3868" s="0"/>
      <c r="HK3868" s="0"/>
      <c r="HL3868" s="0"/>
      <c r="HM3868" s="0"/>
      <c r="HN3868" s="0"/>
      <c r="HO3868" s="0"/>
      <c r="HP3868" s="0"/>
      <c r="HQ3868" s="0"/>
      <c r="HR3868" s="0"/>
      <c r="HS3868" s="0"/>
      <c r="HT3868" s="0"/>
      <c r="HU3868" s="0"/>
      <c r="HV3868" s="0"/>
      <c r="HW3868" s="0"/>
      <c r="HX3868" s="0"/>
      <c r="HY3868" s="0"/>
      <c r="HZ3868" s="0"/>
      <c r="IA3868" s="0"/>
      <c r="IB3868" s="0"/>
      <c r="IC3868" s="0"/>
      <c r="ID3868" s="0"/>
      <c r="IE3868" s="0"/>
      <c r="IF3868" s="0"/>
      <c r="IG3868" s="0"/>
      <c r="IH3868" s="0"/>
      <c r="II3868" s="0"/>
      <c r="IJ3868" s="0"/>
      <c r="IK3868" s="0"/>
      <c r="IL3868" s="0"/>
      <c r="IM3868" s="0"/>
      <c r="IN3868" s="0"/>
      <c r="IO3868" s="0"/>
      <c r="IP3868" s="0"/>
      <c r="IQ3868" s="0"/>
      <c r="IR3868" s="0"/>
      <c r="IS3868" s="0"/>
      <c r="IT3868" s="0"/>
      <c r="IU3868" s="0"/>
      <c r="IV3868" s="0"/>
      <c r="IW3868" s="0"/>
      <c r="IX3868" s="0"/>
      <c r="IY3868" s="0"/>
      <c r="IZ3868" s="0"/>
      <c r="AMH3868" s="13"/>
    </row>
    <row r="3869" customFormat="false" ht="13.8" hidden="false" customHeight="false" outlineLevel="0" collapsed="false">
      <c r="A3869" s="16" t="n">
        <v>40812081</v>
      </c>
      <c r="B3869" s="17" t="s">
        <v>3898</v>
      </c>
      <c r="C3869" s="18"/>
      <c r="D3869" s="18"/>
      <c r="E3869" s="16" t="s">
        <v>37</v>
      </c>
      <c r="F3869" s="19" t="n">
        <f aca="false">IF(C3869="",VLOOKUP(E3869,'PORTE E UCO'!$A$5:$D$46,4,0),VLOOKUP(E3869,'PORTE E UCO'!$A$5:$D$46,4,0)*C3869)</f>
        <v>192.437794</v>
      </c>
      <c r="G3869" s="20" t="n">
        <v>8.88</v>
      </c>
      <c r="H3869" s="21" t="n">
        <f aca="false">G3869*$R$2</f>
        <v>174.70185216</v>
      </c>
      <c r="I3869" s="16" t="n">
        <v>0</v>
      </c>
      <c r="J3869" s="22" t="str">
        <f aca="false">IF(I3869&gt;=1,F3869*$J$2,"")</f>
        <v/>
      </c>
      <c r="K3869" s="22" t="str">
        <f aca="false">IF(I3869&gt;=2,F3869*$K$2,"")</f>
        <v/>
      </c>
      <c r="L3869" s="22" t="str">
        <f aca="false">IF(I3869&gt;=3,F3869*$L$2,"")</f>
        <v/>
      </c>
      <c r="M3869" s="22" t="str">
        <f aca="false">IF(I3869&gt;=4,F3869*$M$2,"")</f>
        <v/>
      </c>
      <c r="N3869" s="16" t="n">
        <v>0</v>
      </c>
      <c r="O3869" s="16" t="n">
        <v>10</v>
      </c>
      <c r="P3869" s="23" t="n">
        <v>1.27</v>
      </c>
      <c r="Q3869" s="64" t="n">
        <f aca="false">P3869*($Q$2)</f>
        <v>34.3154</v>
      </c>
      <c r="R3869" s="38"/>
      <c r="S3869" s="25" t="n">
        <f aca="false">SUM(F3869,H3869,J3869,K3869,L3869,M3869)</f>
        <v>367.13964616</v>
      </c>
      <c r="T3869" s="25" t="n">
        <f aca="false">SUM(F3869,H3869,J3869,K3869,L3869,M3869,Q3869)</f>
        <v>401.45504616</v>
      </c>
      <c r="U3869" s="0"/>
      <c r="V3869" s="0"/>
      <c r="W3869" s="0"/>
      <c r="X3869" s="0"/>
      <c r="Y3869" s="0"/>
      <c r="Z3869" s="0"/>
      <c r="AA3869" s="0"/>
      <c r="AB3869" s="0"/>
      <c r="AC3869" s="0"/>
      <c r="AD3869" s="0"/>
      <c r="AE3869" s="0"/>
      <c r="AF3869" s="0"/>
      <c r="AG3869" s="0"/>
      <c r="AH3869" s="0"/>
      <c r="AI3869" s="0"/>
      <c r="AJ3869" s="0"/>
      <c r="AK3869" s="0"/>
      <c r="AL3869" s="0"/>
      <c r="AM3869" s="0"/>
      <c r="AN3869" s="0"/>
      <c r="AO3869" s="0"/>
      <c r="AP3869" s="0"/>
      <c r="AQ3869" s="0"/>
      <c r="AR3869" s="0"/>
      <c r="AS3869" s="0"/>
      <c r="AT3869" s="0"/>
      <c r="AU3869" s="0"/>
      <c r="AV3869" s="0"/>
      <c r="AW3869" s="0"/>
      <c r="AX3869" s="0"/>
      <c r="AY3869" s="0"/>
      <c r="AZ3869" s="0"/>
      <c r="BA3869" s="0"/>
      <c r="BB3869" s="0"/>
      <c r="BC3869" s="0"/>
      <c r="BD3869" s="0"/>
      <c r="BE3869" s="0"/>
      <c r="BF3869" s="0"/>
      <c r="BG3869" s="0"/>
      <c r="BH3869" s="0"/>
      <c r="BI3869" s="0"/>
      <c r="BJ3869" s="0"/>
      <c r="BK3869" s="0"/>
      <c r="BL3869" s="0"/>
      <c r="BM3869" s="0"/>
      <c r="BN3869" s="0"/>
      <c r="BO3869" s="0"/>
      <c r="BP3869" s="0"/>
      <c r="BQ3869" s="0"/>
      <c r="BR3869" s="0"/>
      <c r="BS3869" s="0"/>
      <c r="BT3869" s="0"/>
      <c r="BU3869" s="0"/>
      <c r="BV3869" s="0"/>
      <c r="BW3869" s="0"/>
      <c r="BX3869" s="0"/>
      <c r="BY3869" s="0"/>
      <c r="BZ3869" s="0"/>
      <c r="CA3869" s="0"/>
      <c r="CB3869" s="0"/>
      <c r="CC3869" s="0"/>
      <c r="CD3869" s="0"/>
      <c r="CE3869" s="0"/>
      <c r="CF3869" s="0"/>
      <c r="CG3869" s="0"/>
      <c r="CH3869" s="0"/>
      <c r="CI3869" s="0"/>
      <c r="CJ3869" s="0"/>
      <c r="CK3869" s="0"/>
      <c r="CL3869" s="0"/>
      <c r="CM3869" s="0"/>
      <c r="CN3869" s="0"/>
      <c r="CO3869" s="0"/>
      <c r="CP3869" s="0"/>
      <c r="CQ3869" s="0"/>
      <c r="CR3869" s="0"/>
      <c r="CS3869" s="0"/>
      <c r="CT3869" s="0"/>
      <c r="CU3869" s="0"/>
      <c r="CV3869" s="0"/>
      <c r="CW3869" s="0"/>
      <c r="CX3869" s="0"/>
      <c r="CY3869" s="0"/>
      <c r="CZ3869" s="0"/>
      <c r="DA3869" s="0"/>
      <c r="DB3869" s="0"/>
      <c r="DC3869" s="0"/>
      <c r="DD3869" s="0"/>
      <c r="DE3869" s="0"/>
      <c r="DF3869" s="0"/>
      <c r="DG3869" s="0"/>
      <c r="DH3869" s="0"/>
      <c r="DI3869" s="0"/>
      <c r="DJ3869" s="0"/>
      <c r="DK3869" s="0"/>
      <c r="DL3869" s="0"/>
      <c r="DM3869" s="0"/>
      <c r="DN3869" s="0"/>
      <c r="DO3869" s="0"/>
      <c r="DP3869" s="0"/>
      <c r="DQ3869" s="0"/>
      <c r="DR3869" s="0"/>
      <c r="DS3869" s="0"/>
      <c r="DT3869" s="0"/>
      <c r="DU3869" s="0"/>
      <c r="DV3869" s="0"/>
      <c r="DW3869" s="0"/>
      <c r="DX3869" s="0"/>
      <c r="DY3869" s="0"/>
      <c r="DZ3869" s="0"/>
      <c r="EA3869" s="0"/>
      <c r="EB3869" s="0"/>
      <c r="EC3869" s="0"/>
      <c r="ED3869" s="0"/>
      <c r="EE3869" s="0"/>
      <c r="EF3869" s="0"/>
      <c r="EG3869" s="0"/>
      <c r="EH3869" s="0"/>
      <c r="EI3869" s="0"/>
      <c r="EJ3869" s="0"/>
      <c r="EK3869" s="0"/>
      <c r="EL3869" s="0"/>
      <c r="EM3869" s="0"/>
      <c r="EN3869" s="0"/>
      <c r="EO3869" s="0"/>
      <c r="EP3869" s="0"/>
      <c r="EQ3869" s="0"/>
      <c r="ER3869" s="0"/>
      <c r="ES3869" s="0"/>
      <c r="ET3869" s="0"/>
      <c r="EU3869" s="0"/>
      <c r="EV3869" s="0"/>
      <c r="EW3869" s="0"/>
      <c r="EX3869" s="0"/>
      <c r="EY3869" s="0"/>
      <c r="EZ3869" s="0"/>
      <c r="FA3869" s="0"/>
      <c r="FB3869" s="0"/>
      <c r="FC3869" s="0"/>
      <c r="FD3869" s="0"/>
      <c r="FE3869" s="0"/>
      <c r="FF3869" s="0"/>
      <c r="FG3869" s="0"/>
      <c r="FH3869" s="0"/>
      <c r="FI3869" s="0"/>
      <c r="FJ3869" s="0"/>
      <c r="FK3869" s="0"/>
      <c r="FL3869" s="0"/>
      <c r="FM3869" s="0"/>
      <c r="FN3869" s="0"/>
      <c r="FO3869" s="0"/>
      <c r="FP3869" s="0"/>
      <c r="FQ3869" s="0"/>
      <c r="FR3869" s="0"/>
      <c r="FS3869" s="0"/>
      <c r="FT3869" s="0"/>
      <c r="FU3869" s="0"/>
      <c r="FV3869" s="0"/>
      <c r="FW3869" s="0"/>
      <c r="FX3869" s="0"/>
      <c r="FY3869" s="0"/>
      <c r="FZ3869" s="0"/>
      <c r="GA3869" s="0"/>
      <c r="GB3869" s="0"/>
      <c r="GC3869" s="0"/>
      <c r="GD3869" s="0"/>
      <c r="GE3869" s="0"/>
      <c r="GF3869" s="0"/>
      <c r="GG3869" s="0"/>
      <c r="GH3869" s="0"/>
      <c r="GI3869" s="0"/>
      <c r="GJ3869" s="0"/>
      <c r="GK3869" s="0"/>
      <c r="GL3869" s="0"/>
      <c r="GM3869" s="0"/>
      <c r="GN3869" s="0"/>
      <c r="GO3869" s="0"/>
      <c r="GP3869" s="0"/>
      <c r="GQ3869" s="0"/>
      <c r="GR3869" s="0"/>
      <c r="GS3869" s="0"/>
      <c r="GT3869" s="0"/>
      <c r="GU3869" s="0"/>
      <c r="GV3869" s="0"/>
      <c r="GW3869" s="0"/>
      <c r="GX3869" s="0"/>
      <c r="GY3869" s="0"/>
      <c r="GZ3869" s="0"/>
      <c r="HA3869" s="0"/>
      <c r="HB3869" s="0"/>
      <c r="HC3869" s="0"/>
      <c r="HD3869" s="0"/>
      <c r="HE3869" s="0"/>
      <c r="HF3869" s="0"/>
      <c r="HG3869" s="0"/>
      <c r="HH3869" s="0"/>
      <c r="HI3869" s="0"/>
      <c r="HJ3869" s="0"/>
      <c r="HK3869" s="0"/>
      <c r="HL3869" s="0"/>
      <c r="HM3869" s="0"/>
      <c r="HN3869" s="0"/>
      <c r="HO3869" s="0"/>
      <c r="HP3869" s="0"/>
      <c r="HQ3869" s="0"/>
      <c r="HR3869" s="0"/>
      <c r="HS3869" s="0"/>
      <c r="HT3869" s="0"/>
      <c r="HU3869" s="0"/>
      <c r="HV3869" s="0"/>
      <c r="HW3869" s="0"/>
      <c r="HX3869" s="0"/>
      <c r="HY3869" s="0"/>
      <c r="HZ3869" s="0"/>
      <c r="IA3869" s="0"/>
      <c r="IB3869" s="0"/>
      <c r="IC3869" s="0"/>
      <c r="ID3869" s="0"/>
      <c r="IE3869" s="0"/>
      <c r="IF3869" s="0"/>
      <c r="IG3869" s="0"/>
      <c r="IH3869" s="0"/>
      <c r="II3869" s="0"/>
      <c r="IJ3869" s="0"/>
      <c r="IK3869" s="0"/>
      <c r="IL3869" s="0"/>
      <c r="IM3869" s="0"/>
      <c r="IN3869" s="0"/>
      <c r="IO3869" s="0"/>
      <c r="IP3869" s="0"/>
      <c r="IQ3869" s="0"/>
      <c r="IR3869" s="0"/>
      <c r="IS3869" s="0"/>
      <c r="IT3869" s="0"/>
      <c r="IU3869" s="0"/>
      <c r="IV3869" s="0"/>
      <c r="IW3869" s="0"/>
      <c r="IX3869" s="0"/>
      <c r="IY3869" s="0"/>
      <c r="IZ3869" s="0"/>
      <c r="AMH3869" s="13"/>
    </row>
    <row r="3870" customFormat="false" ht="13.8" hidden="false" customHeight="false" outlineLevel="0" collapsed="false">
      <c r="A3870" s="27" t="n">
        <v>40812090</v>
      </c>
      <c r="B3870" s="28" t="s">
        <v>3899</v>
      </c>
      <c r="C3870" s="29"/>
      <c r="D3870" s="29"/>
      <c r="E3870" s="27" t="s">
        <v>257</v>
      </c>
      <c r="F3870" s="19" t="n">
        <f aca="false">IF(C3870="",VLOOKUP(E3870,'PORTE E UCO'!$A$5:$D$46,4,0),VLOOKUP(E3870,'PORTE E UCO'!$A$5:$D$46,4,0)*C3870)</f>
        <v>400.494582</v>
      </c>
      <c r="G3870" s="30" t="n">
        <v>15.26</v>
      </c>
      <c r="H3870" s="21" t="n">
        <f aca="false">G3870*$R$2</f>
        <v>300.21962432</v>
      </c>
      <c r="I3870" s="27" t="n">
        <v>0</v>
      </c>
      <c r="J3870" s="22" t="str">
        <f aca="false">IF(I3870&gt;=1,F3870*$J$2,"")</f>
        <v/>
      </c>
      <c r="K3870" s="22" t="str">
        <f aca="false">IF(I3870&gt;=2,F3870*$K$2,"")</f>
        <v/>
      </c>
      <c r="L3870" s="22" t="str">
        <f aca="false">IF(I3870&gt;=3,F3870*$L$2,"")</f>
        <v/>
      </c>
      <c r="M3870" s="22" t="str">
        <f aca="false">IF(I3870&gt;=4,F3870*$M$2,"")</f>
        <v/>
      </c>
      <c r="N3870" s="27" t="n">
        <v>0</v>
      </c>
      <c r="O3870" s="27" t="n">
        <v>10</v>
      </c>
      <c r="P3870" s="31" t="n">
        <v>1.27</v>
      </c>
      <c r="Q3870" s="64" t="n">
        <f aca="false">P3870*($Q$2)</f>
        <v>34.3154</v>
      </c>
      <c r="R3870" s="38"/>
      <c r="S3870" s="25" t="n">
        <f aca="false">SUM(F3870,H3870,J3870,K3870,L3870,M3870)</f>
        <v>700.71420632</v>
      </c>
      <c r="T3870" s="25" t="n">
        <f aca="false">SUM(F3870,H3870,J3870,K3870,L3870,M3870,Q3870)</f>
        <v>735.02960632</v>
      </c>
      <c r="U3870" s="0"/>
      <c r="V3870" s="0"/>
      <c r="W3870" s="0"/>
      <c r="X3870" s="0"/>
      <c r="Y3870" s="0"/>
      <c r="Z3870" s="0"/>
      <c r="AA3870" s="0"/>
      <c r="AB3870" s="0"/>
      <c r="AC3870" s="0"/>
      <c r="AD3870" s="0"/>
      <c r="AE3870" s="0"/>
      <c r="AF3870" s="0"/>
      <c r="AG3870" s="0"/>
      <c r="AH3870" s="0"/>
      <c r="AI3870" s="0"/>
      <c r="AJ3870" s="0"/>
      <c r="AK3870" s="0"/>
      <c r="AL3870" s="0"/>
      <c r="AM3870" s="0"/>
      <c r="AN3870" s="0"/>
      <c r="AO3870" s="0"/>
      <c r="AP3870" s="0"/>
      <c r="AQ3870" s="0"/>
      <c r="AR3870" s="0"/>
      <c r="AS3870" s="0"/>
      <c r="AT3870" s="0"/>
      <c r="AU3870" s="0"/>
      <c r="AV3870" s="0"/>
      <c r="AW3870" s="0"/>
      <c r="AX3870" s="0"/>
      <c r="AY3870" s="0"/>
      <c r="AZ3870" s="0"/>
      <c r="BA3870" s="0"/>
      <c r="BB3870" s="0"/>
      <c r="BC3870" s="0"/>
      <c r="BD3870" s="0"/>
      <c r="BE3870" s="0"/>
      <c r="BF3870" s="0"/>
      <c r="BG3870" s="0"/>
      <c r="BH3870" s="0"/>
      <c r="BI3870" s="0"/>
      <c r="BJ3870" s="0"/>
      <c r="BK3870" s="0"/>
      <c r="BL3870" s="0"/>
      <c r="BM3870" s="0"/>
      <c r="BN3870" s="0"/>
      <c r="BO3870" s="0"/>
      <c r="BP3870" s="0"/>
      <c r="BQ3870" s="0"/>
      <c r="BR3870" s="0"/>
      <c r="BS3870" s="0"/>
      <c r="BT3870" s="0"/>
      <c r="BU3870" s="0"/>
      <c r="BV3870" s="0"/>
      <c r="BW3870" s="0"/>
      <c r="BX3870" s="0"/>
      <c r="BY3870" s="0"/>
      <c r="BZ3870" s="0"/>
      <c r="CA3870" s="0"/>
      <c r="CB3870" s="0"/>
      <c r="CC3870" s="0"/>
      <c r="CD3870" s="0"/>
      <c r="CE3870" s="0"/>
      <c r="CF3870" s="0"/>
      <c r="CG3870" s="0"/>
      <c r="CH3870" s="0"/>
      <c r="CI3870" s="0"/>
      <c r="CJ3870" s="0"/>
      <c r="CK3870" s="0"/>
      <c r="CL3870" s="0"/>
      <c r="CM3870" s="0"/>
      <c r="CN3870" s="0"/>
      <c r="CO3870" s="0"/>
      <c r="CP3870" s="0"/>
      <c r="CQ3870" s="0"/>
      <c r="CR3870" s="0"/>
      <c r="CS3870" s="0"/>
      <c r="CT3870" s="0"/>
      <c r="CU3870" s="0"/>
      <c r="CV3870" s="0"/>
      <c r="CW3870" s="0"/>
      <c r="CX3870" s="0"/>
      <c r="CY3870" s="0"/>
      <c r="CZ3870" s="0"/>
      <c r="DA3870" s="0"/>
      <c r="DB3870" s="0"/>
      <c r="DC3870" s="0"/>
      <c r="DD3870" s="0"/>
      <c r="DE3870" s="0"/>
      <c r="DF3870" s="0"/>
      <c r="DG3870" s="0"/>
      <c r="DH3870" s="0"/>
      <c r="DI3870" s="0"/>
      <c r="DJ3870" s="0"/>
      <c r="DK3870" s="0"/>
      <c r="DL3870" s="0"/>
      <c r="DM3870" s="0"/>
      <c r="DN3870" s="0"/>
      <c r="DO3870" s="0"/>
      <c r="DP3870" s="0"/>
      <c r="DQ3870" s="0"/>
      <c r="DR3870" s="0"/>
      <c r="DS3870" s="0"/>
      <c r="DT3870" s="0"/>
      <c r="DU3870" s="0"/>
      <c r="DV3870" s="0"/>
      <c r="DW3870" s="0"/>
      <c r="DX3870" s="0"/>
      <c r="DY3870" s="0"/>
      <c r="DZ3870" s="0"/>
      <c r="EA3870" s="0"/>
      <c r="EB3870" s="0"/>
      <c r="EC3870" s="0"/>
      <c r="ED3870" s="0"/>
      <c r="EE3870" s="0"/>
      <c r="EF3870" s="0"/>
      <c r="EG3870" s="0"/>
      <c r="EH3870" s="0"/>
      <c r="EI3870" s="0"/>
      <c r="EJ3870" s="0"/>
      <c r="EK3870" s="0"/>
      <c r="EL3870" s="0"/>
      <c r="EM3870" s="0"/>
      <c r="EN3870" s="0"/>
      <c r="EO3870" s="0"/>
      <c r="EP3870" s="0"/>
      <c r="EQ3870" s="0"/>
      <c r="ER3870" s="0"/>
      <c r="ES3870" s="0"/>
      <c r="ET3870" s="0"/>
      <c r="EU3870" s="0"/>
      <c r="EV3870" s="0"/>
      <c r="EW3870" s="0"/>
      <c r="EX3870" s="0"/>
      <c r="EY3870" s="0"/>
      <c r="EZ3870" s="0"/>
      <c r="FA3870" s="0"/>
      <c r="FB3870" s="0"/>
      <c r="FC3870" s="0"/>
      <c r="FD3870" s="0"/>
      <c r="FE3870" s="0"/>
      <c r="FF3870" s="0"/>
      <c r="FG3870" s="0"/>
      <c r="FH3870" s="0"/>
      <c r="FI3870" s="0"/>
      <c r="FJ3870" s="0"/>
      <c r="FK3870" s="0"/>
      <c r="FL3870" s="0"/>
      <c r="FM3870" s="0"/>
      <c r="FN3870" s="0"/>
      <c r="FO3870" s="0"/>
      <c r="FP3870" s="0"/>
      <c r="FQ3870" s="0"/>
      <c r="FR3870" s="0"/>
      <c r="FS3870" s="0"/>
      <c r="FT3870" s="0"/>
      <c r="FU3870" s="0"/>
      <c r="FV3870" s="0"/>
      <c r="FW3870" s="0"/>
      <c r="FX3870" s="0"/>
      <c r="FY3870" s="0"/>
      <c r="FZ3870" s="0"/>
      <c r="GA3870" s="0"/>
      <c r="GB3870" s="0"/>
      <c r="GC3870" s="0"/>
      <c r="GD3870" s="0"/>
      <c r="GE3870" s="0"/>
      <c r="GF3870" s="0"/>
      <c r="GG3870" s="0"/>
      <c r="GH3870" s="0"/>
      <c r="GI3870" s="0"/>
      <c r="GJ3870" s="0"/>
      <c r="GK3870" s="0"/>
      <c r="GL3870" s="0"/>
      <c r="GM3870" s="0"/>
      <c r="GN3870" s="0"/>
      <c r="GO3870" s="0"/>
      <c r="GP3870" s="0"/>
      <c r="GQ3870" s="0"/>
      <c r="GR3870" s="0"/>
      <c r="GS3870" s="0"/>
      <c r="GT3870" s="0"/>
      <c r="GU3870" s="0"/>
      <c r="GV3870" s="0"/>
      <c r="GW3870" s="0"/>
      <c r="GX3870" s="0"/>
      <c r="GY3870" s="0"/>
      <c r="GZ3870" s="0"/>
      <c r="HA3870" s="0"/>
      <c r="HB3870" s="0"/>
      <c r="HC3870" s="0"/>
      <c r="HD3870" s="0"/>
      <c r="HE3870" s="0"/>
      <c r="HF3870" s="0"/>
      <c r="HG3870" s="0"/>
      <c r="HH3870" s="0"/>
      <c r="HI3870" s="0"/>
      <c r="HJ3870" s="0"/>
      <c r="HK3870" s="0"/>
      <c r="HL3870" s="0"/>
      <c r="HM3870" s="0"/>
      <c r="HN3870" s="0"/>
      <c r="HO3870" s="0"/>
      <c r="HP3870" s="0"/>
      <c r="HQ3870" s="0"/>
      <c r="HR3870" s="0"/>
      <c r="HS3870" s="0"/>
      <c r="HT3870" s="0"/>
      <c r="HU3870" s="0"/>
      <c r="HV3870" s="0"/>
      <c r="HW3870" s="0"/>
      <c r="HX3870" s="0"/>
      <c r="HY3870" s="0"/>
      <c r="HZ3870" s="0"/>
      <c r="IA3870" s="0"/>
      <c r="IB3870" s="0"/>
      <c r="IC3870" s="0"/>
      <c r="ID3870" s="0"/>
      <c r="IE3870" s="0"/>
      <c r="IF3870" s="0"/>
      <c r="IG3870" s="0"/>
      <c r="IH3870" s="0"/>
      <c r="II3870" s="0"/>
      <c r="IJ3870" s="0"/>
      <c r="IK3870" s="0"/>
      <c r="IL3870" s="0"/>
      <c r="IM3870" s="0"/>
      <c r="IN3870" s="0"/>
      <c r="IO3870" s="0"/>
      <c r="IP3870" s="0"/>
      <c r="IQ3870" s="0"/>
      <c r="IR3870" s="0"/>
      <c r="IS3870" s="0"/>
      <c r="IT3870" s="0"/>
      <c r="IU3870" s="0"/>
      <c r="IV3870" s="0"/>
      <c r="IW3870" s="0"/>
      <c r="IX3870" s="0"/>
      <c r="IY3870" s="0"/>
      <c r="IZ3870" s="0"/>
      <c r="AMH3870" s="13"/>
    </row>
    <row r="3871" customFormat="false" ht="13.8" hidden="false" customHeight="false" outlineLevel="0" collapsed="false">
      <c r="A3871" s="16" t="n">
        <v>40812120</v>
      </c>
      <c r="B3871" s="17" t="s">
        <v>3900</v>
      </c>
      <c r="C3871" s="18"/>
      <c r="D3871" s="18"/>
      <c r="E3871" s="16" t="s">
        <v>26</v>
      </c>
      <c r="F3871" s="19" t="n">
        <f aca="false">IF(C3871="",VLOOKUP(E3871,'PORTE E UCO'!$A$5:$D$46,4,0),VLOOKUP(E3871,'PORTE E UCO'!$A$5:$D$46,4,0)*C3871)</f>
        <v>324.442174</v>
      </c>
      <c r="G3871" s="20" t="n">
        <v>9.06</v>
      </c>
      <c r="H3871" s="21" t="n">
        <f aca="false">G3871*$R$2</f>
        <v>178.24310592</v>
      </c>
      <c r="I3871" s="16" t="n">
        <v>0</v>
      </c>
      <c r="J3871" s="22" t="str">
        <f aca="false">IF(I3871&gt;=1,F3871*$J$2,"")</f>
        <v/>
      </c>
      <c r="K3871" s="22" t="str">
        <f aca="false">IF(I3871&gt;=2,F3871*$K$2,"")</f>
        <v/>
      </c>
      <c r="L3871" s="22" t="str">
        <f aca="false">IF(I3871&gt;=3,F3871*$L$2,"")</f>
        <v/>
      </c>
      <c r="M3871" s="22" t="str">
        <f aca="false">IF(I3871&gt;=4,F3871*$M$2,"")</f>
        <v/>
      </c>
      <c r="N3871" s="16" t="n">
        <v>0</v>
      </c>
      <c r="O3871" s="16" t="n">
        <v>8</v>
      </c>
      <c r="P3871" s="23" t="n">
        <v>1.232</v>
      </c>
      <c r="Q3871" s="64" t="n">
        <f aca="false">P3871*($Q$2)</f>
        <v>33.28864</v>
      </c>
      <c r="R3871" s="38"/>
      <c r="S3871" s="25" t="n">
        <f aca="false">SUM(F3871,H3871,J3871,K3871,L3871,M3871)</f>
        <v>502.68527992</v>
      </c>
      <c r="T3871" s="25" t="n">
        <f aca="false">SUM(F3871,H3871,J3871,K3871,L3871,M3871,Q3871)</f>
        <v>535.97391992</v>
      </c>
      <c r="U3871" s="0"/>
      <c r="V3871" s="0"/>
      <c r="W3871" s="0"/>
      <c r="X3871" s="0"/>
      <c r="Y3871" s="0"/>
      <c r="Z3871" s="0"/>
      <c r="AA3871" s="0"/>
      <c r="AB3871" s="0"/>
      <c r="AC3871" s="0"/>
      <c r="AD3871" s="0"/>
      <c r="AE3871" s="0"/>
      <c r="AF3871" s="0"/>
      <c r="AG3871" s="0"/>
      <c r="AH3871" s="0"/>
      <c r="AI3871" s="0"/>
      <c r="AJ3871" s="0"/>
      <c r="AK3871" s="0"/>
      <c r="AL3871" s="0"/>
      <c r="AM3871" s="0"/>
      <c r="AN3871" s="0"/>
      <c r="AO3871" s="0"/>
      <c r="AP3871" s="0"/>
      <c r="AQ3871" s="0"/>
      <c r="AR3871" s="0"/>
      <c r="AS3871" s="0"/>
      <c r="AT3871" s="0"/>
      <c r="AU3871" s="0"/>
      <c r="AV3871" s="0"/>
      <c r="AW3871" s="0"/>
      <c r="AX3871" s="0"/>
      <c r="AY3871" s="0"/>
      <c r="AZ3871" s="0"/>
      <c r="BA3871" s="0"/>
      <c r="BB3871" s="0"/>
      <c r="BC3871" s="0"/>
      <c r="BD3871" s="0"/>
      <c r="BE3871" s="0"/>
      <c r="BF3871" s="0"/>
      <c r="BG3871" s="0"/>
      <c r="BH3871" s="0"/>
      <c r="BI3871" s="0"/>
      <c r="BJ3871" s="0"/>
      <c r="BK3871" s="0"/>
      <c r="BL3871" s="0"/>
      <c r="BM3871" s="0"/>
      <c r="BN3871" s="0"/>
      <c r="BO3871" s="0"/>
      <c r="BP3871" s="0"/>
      <c r="BQ3871" s="0"/>
      <c r="BR3871" s="0"/>
      <c r="BS3871" s="0"/>
      <c r="BT3871" s="0"/>
      <c r="BU3871" s="0"/>
      <c r="BV3871" s="0"/>
      <c r="BW3871" s="0"/>
      <c r="BX3871" s="0"/>
      <c r="BY3871" s="0"/>
      <c r="BZ3871" s="0"/>
      <c r="CA3871" s="0"/>
      <c r="CB3871" s="0"/>
      <c r="CC3871" s="0"/>
      <c r="CD3871" s="0"/>
      <c r="CE3871" s="0"/>
      <c r="CF3871" s="0"/>
      <c r="CG3871" s="0"/>
      <c r="CH3871" s="0"/>
      <c r="CI3871" s="0"/>
      <c r="CJ3871" s="0"/>
      <c r="CK3871" s="0"/>
      <c r="CL3871" s="0"/>
      <c r="CM3871" s="0"/>
      <c r="CN3871" s="0"/>
      <c r="CO3871" s="0"/>
      <c r="CP3871" s="0"/>
      <c r="CQ3871" s="0"/>
      <c r="CR3871" s="0"/>
      <c r="CS3871" s="0"/>
      <c r="CT3871" s="0"/>
      <c r="CU3871" s="0"/>
      <c r="CV3871" s="0"/>
      <c r="CW3871" s="0"/>
      <c r="CX3871" s="0"/>
      <c r="CY3871" s="0"/>
      <c r="CZ3871" s="0"/>
      <c r="DA3871" s="0"/>
      <c r="DB3871" s="0"/>
      <c r="DC3871" s="0"/>
      <c r="DD3871" s="0"/>
      <c r="DE3871" s="0"/>
      <c r="DF3871" s="0"/>
      <c r="DG3871" s="0"/>
      <c r="DH3871" s="0"/>
      <c r="DI3871" s="0"/>
      <c r="DJ3871" s="0"/>
      <c r="DK3871" s="0"/>
      <c r="DL3871" s="0"/>
      <c r="DM3871" s="0"/>
      <c r="DN3871" s="0"/>
      <c r="DO3871" s="0"/>
      <c r="DP3871" s="0"/>
      <c r="DQ3871" s="0"/>
      <c r="DR3871" s="0"/>
      <c r="DS3871" s="0"/>
      <c r="DT3871" s="0"/>
      <c r="DU3871" s="0"/>
      <c r="DV3871" s="0"/>
      <c r="DW3871" s="0"/>
      <c r="DX3871" s="0"/>
      <c r="DY3871" s="0"/>
      <c r="DZ3871" s="0"/>
      <c r="EA3871" s="0"/>
      <c r="EB3871" s="0"/>
      <c r="EC3871" s="0"/>
      <c r="ED3871" s="0"/>
      <c r="EE3871" s="0"/>
      <c r="EF3871" s="0"/>
      <c r="EG3871" s="0"/>
      <c r="EH3871" s="0"/>
      <c r="EI3871" s="0"/>
      <c r="EJ3871" s="0"/>
      <c r="EK3871" s="0"/>
      <c r="EL3871" s="0"/>
      <c r="EM3871" s="0"/>
      <c r="EN3871" s="0"/>
      <c r="EO3871" s="0"/>
      <c r="EP3871" s="0"/>
      <c r="EQ3871" s="0"/>
      <c r="ER3871" s="0"/>
      <c r="ES3871" s="0"/>
      <c r="ET3871" s="0"/>
      <c r="EU3871" s="0"/>
      <c r="EV3871" s="0"/>
      <c r="EW3871" s="0"/>
      <c r="EX3871" s="0"/>
      <c r="EY3871" s="0"/>
      <c r="EZ3871" s="0"/>
      <c r="FA3871" s="0"/>
      <c r="FB3871" s="0"/>
      <c r="FC3871" s="0"/>
      <c r="FD3871" s="0"/>
      <c r="FE3871" s="0"/>
      <c r="FF3871" s="0"/>
      <c r="FG3871" s="0"/>
      <c r="FH3871" s="0"/>
      <c r="FI3871" s="0"/>
      <c r="FJ3871" s="0"/>
      <c r="FK3871" s="0"/>
      <c r="FL3871" s="0"/>
      <c r="FM3871" s="0"/>
      <c r="FN3871" s="0"/>
      <c r="FO3871" s="0"/>
      <c r="FP3871" s="0"/>
      <c r="FQ3871" s="0"/>
      <c r="FR3871" s="0"/>
      <c r="FS3871" s="0"/>
      <c r="FT3871" s="0"/>
      <c r="FU3871" s="0"/>
      <c r="FV3871" s="0"/>
      <c r="FW3871" s="0"/>
      <c r="FX3871" s="0"/>
      <c r="FY3871" s="0"/>
      <c r="FZ3871" s="0"/>
      <c r="GA3871" s="0"/>
      <c r="GB3871" s="0"/>
      <c r="GC3871" s="0"/>
      <c r="GD3871" s="0"/>
      <c r="GE3871" s="0"/>
      <c r="GF3871" s="0"/>
      <c r="GG3871" s="0"/>
      <c r="GH3871" s="0"/>
      <c r="GI3871" s="0"/>
      <c r="GJ3871" s="0"/>
      <c r="GK3871" s="0"/>
      <c r="GL3871" s="0"/>
      <c r="GM3871" s="0"/>
      <c r="GN3871" s="0"/>
      <c r="GO3871" s="0"/>
      <c r="GP3871" s="0"/>
      <c r="GQ3871" s="0"/>
      <c r="GR3871" s="0"/>
      <c r="GS3871" s="0"/>
      <c r="GT3871" s="0"/>
      <c r="GU3871" s="0"/>
      <c r="GV3871" s="0"/>
      <c r="GW3871" s="0"/>
      <c r="GX3871" s="0"/>
      <c r="GY3871" s="0"/>
      <c r="GZ3871" s="0"/>
      <c r="HA3871" s="0"/>
      <c r="HB3871" s="0"/>
      <c r="HC3871" s="0"/>
      <c r="HD3871" s="0"/>
      <c r="HE3871" s="0"/>
      <c r="HF3871" s="0"/>
      <c r="HG3871" s="0"/>
      <c r="HH3871" s="0"/>
      <c r="HI3871" s="0"/>
      <c r="HJ3871" s="0"/>
      <c r="HK3871" s="0"/>
      <c r="HL3871" s="0"/>
      <c r="HM3871" s="0"/>
      <c r="HN3871" s="0"/>
      <c r="HO3871" s="0"/>
      <c r="HP3871" s="0"/>
      <c r="HQ3871" s="0"/>
      <c r="HR3871" s="0"/>
      <c r="HS3871" s="0"/>
      <c r="HT3871" s="0"/>
      <c r="HU3871" s="0"/>
      <c r="HV3871" s="0"/>
      <c r="HW3871" s="0"/>
      <c r="HX3871" s="0"/>
      <c r="HY3871" s="0"/>
      <c r="HZ3871" s="0"/>
      <c r="IA3871" s="0"/>
      <c r="IB3871" s="0"/>
      <c r="IC3871" s="0"/>
      <c r="ID3871" s="0"/>
      <c r="IE3871" s="0"/>
      <c r="IF3871" s="0"/>
      <c r="IG3871" s="0"/>
      <c r="IH3871" s="0"/>
      <c r="II3871" s="0"/>
      <c r="IJ3871" s="0"/>
      <c r="IK3871" s="0"/>
      <c r="IL3871" s="0"/>
      <c r="IM3871" s="0"/>
      <c r="IN3871" s="0"/>
      <c r="IO3871" s="0"/>
      <c r="IP3871" s="0"/>
      <c r="IQ3871" s="0"/>
      <c r="IR3871" s="0"/>
      <c r="IS3871" s="0"/>
      <c r="IT3871" s="0"/>
      <c r="IU3871" s="0"/>
      <c r="IV3871" s="0"/>
      <c r="IW3871" s="0"/>
      <c r="IX3871" s="0"/>
      <c r="IY3871" s="0"/>
      <c r="IZ3871" s="0"/>
      <c r="AMH3871" s="13"/>
    </row>
    <row r="3872" customFormat="false" ht="13.8" hidden="false" customHeight="false" outlineLevel="0" collapsed="false">
      <c r="A3872" s="27" t="n">
        <v>40812103</v>
      </c>
      <c r="B3872" s="28" t="s">
        <v>3901</v>
      </c>
      <c r="C3872" s="29"/>
      <c r="D3872" s="29"/>
      <c r="E3872" s="27" t="s">
        <v>350</v>
      </c>
      <c r="F3872" s="19" t="n">
        <f aca="false">IF(C3872="",VLOOKUP(E3872,'PORTE E UCO'!$A$5:$D$46,4,0),VLOOKUP(E3872,'PORTE E UCO'!$A$5:$D$46,4,0)*C3872)</f>
        <v>479.687048</v>
      </c>
      <c r="G3872" s="30" t="n">
        <v>16.34</v>
      </c>
      <c r="H3872" s="21" t="n">
        <f aca="false">G3872*$R$2</f>
        <v>321.46714688</v>
      </c>
      <c r="I3872" s="27" t="n">
        <v>0</v>
      </c>
      <c r="J3872" s="22" t="str">
        <f aca="false">IF(I3872&gt;=1,F3872*$J$2,"")</f>
        <v/>
      </c>
      <c r="K3872" s="22" t="str">
        <f aca="false">IF(I3872&gt;=2,F3872*$K$2,"")</f>
        <v/>
      </c>
      <c r="L3872" s="22" t="str">
        <f aca="false">IF(I3872&gt;=3,F3872*$L$2,"")</f>
        <v/>
      </c>
      <c r="M3872" s="22" t="str">
        <f aca="false">IF(I3872&gt;=4,F3872*$M$2,"")</f>
        <v/>
      </c>
      <c r="N3872" s="27" t="n">
        <v>0</v>
      </c>
      <c r="O3872" s="27" t="n">
        <v>10</v>
      </c>
      <c r="P3872" s="31" t="n">
        <v>1.27</v>
      </c>
      <c r="Q3872" s="64" t="n">
        <f aca="false">P3872*($Q$2)</f>
        <v>34.3154</v>
      </c>
      <c r="R3872" s="38"/>
      <c r="S3872" s="25" t="n">
        <f aca="false">SUM(F3872,H3872,J3872,K3872,L3872,M3872)</f>
        <v>801.15419488</v>
      </c>
      <c r="T3872" s="25" t="n">
        <f aca="false">SUM(F3872,H3872,J3872,K3872,L3872,M3872,Q3872)</f>
        <v>835.46959488</v>
      </c>
      <c r="U3872" s="0"/>
      <c r="V3872" s="0"/>
      <c r="W3872" s="0"/>
      <c r="X3872" s="0"/>
      <c r="Y3872" s="0"/>
      <c r="Z3872" s="0"/>
      <c r="AA3872" s="0"/>
      <c r="AB3872" s="0"/>
      <c r="AC3872" s="0"/>
      <c r="AD3872" s="0"/>
      <c r="AE3872" s="0"/>
      <c r="AF3872" s="0"/>
      <c r="AG3872" s="0"/>
      <c r="AH3872" s="0"/>
      <c r="AI3872" s="0"/>
      <c r="AJ3872" s="0"/>
      <c r="AK3872" s="0"/>
      <c r="AL3872" s="0"/>
      <c r="AM3872" s="0"/>
      <c r="AN3872" s="0"/>
      <c r="AO3872" s="0"/>
      <c r="AP3872" s="0"/>
      <c r="AQ3872" s="0"/>
      <c r="AR3872" s="0"/>
      <c r="AS3872" s="0"/>
      <c r="AT3872" s="0"/>
      <c r="AU3872" s="0"/>
      <c r="AV3872" s="0"/>
      <c r="AW3872" s="0"/>
      <c r="AX3872" s="0"/>
      <c r="AY3872" s="0"/>
      <c r="AZ3872" s="0"/>
      <c r="BA3872" s="0"/>
      <c r="BB3872" s="0"/>
      <c r="BC3872" s="0"/>
      <c r="BD3872" s="0"/>
      <c r="BE3872" s="0"/>
      <c r="BF3872" s="0"/>
      <c r="BG3872" s="0"/>
      <c r="BH3872" s="0"/>
      <c r="BI3872" s="0"/>
      <c r="BJ3872" s="0"/>
      <c r="BK3872" s="0"/>
      <c r="BL3872" s="0"/>
      <c r="BM3872" s="0"/>
      <c r="BN3872" s="0"/>
      <c r="BO3872" s="0"/>
      <c r="BP3872" s="0"/>
      <c r="BQ3872" s="0"/>
      <c r="BR3872" s="0"/>
      <c r="BS3872" s="0"/>
      <c r="BT3872" s="0"/>
      <c r="BU3872" s="0"/>
      <c r="BV3872" s="0"/>
      <c r="BW3872" s="0"/>
      <c r="BX3872" s="0"/>
      <c r="BY3872" s="0"/>
      <c r="BZ3872" s="0"/>
      <c r="CA3872" s="0"/>
      <c r="CB3872" s="0"/>
      <c r="CC3872" s="0"/>
      <c r="CD3872" s="0"/>
      <c r="CE3872" s="0"/>
      <c r="CF3872" s="0"/>
      <c r="CG3872" s="0"/>
      <c r="CH3872" s="0"/>
      <c r="CI3872" s="0"/>
      <c r="CJ3872" s="0"/>
      <c r="CK3872" s="0"/>
      <c r="CL3872" s="0"/>
      <c r="CM3872" s="0"/>
      <c r="CN3872" s="0"/>
      <c r="CO3872" s="0"/>
      <c r="CP3872" s="0"/>
      <c r="CQ3872" s="0"/>
      <c r="CR3872" s="0"/>
      <c r="CS3872" s="0"/>
      <c r="CT3872" s="0"/>
      <c r="CU3872" s="0"/>
      <c r="CV3872" s="0"/>
      <c r="CW3872" s="0"/>
      <c r="CX3872" s="0"/>
      <c r="CY3872" s="0"/>
      <c r="CZ3872" s="0"/>
      <c r="DA3872" s="0"/>
      <c r="DB3872" s="0"/>
      <c r="DC3872" s="0"/>
      <c r="DD3872" s="0"/>
      <c r="DE3872" s="0"/>
      <c r="DF3872" s="0"/>
      <c r="DG3872" s="0"/>
      <c r="DH3872" s="0"/>
      <c r="DI3872" s="0"/>
      <c r="DJ3872" s="0"/>
      <c r="DK3872" s="0"/>
      <c r="DL3872" s="0"/>
      <c r="DM3872" s="0"/>
      <c r="DN3872" s="0"/>
      <c r="DO3872" s="0"/>
      <c r="DP3872" s="0"/>
      <c r="DQ3872" s="0"/>
      <c r="DR3872" s="0"/>
      <c r="DS3872" s="0"/>
      <c r="DT3872" s="0"/>
      <c r="DU3872" s="0"/>
      <c r="DV3872" s="0"/>
      <c r="DW3872" s="0"/>
      <c r="DX3872" s="0"/>
      <c r="DY3872" s="0"/>
      <c r="DZ3872" s="0"/>
      <c r="EA3872" s="0"/>
      <c r="EB3872" s="0"/>
      <c r="EC3872" s="0"/>
      <c r="ED3872" s="0"/>
      <c r="EE3872" s="0"/>
      <c r="EF3872" s="0"/>
      <c r="EG3872" s="0"/>
      <c r="EH3872" s="0"/>
      <c r="EI3872" s="0"/>
      <c r="EJ3872" s="0"/>
      <c r="EK3872" s="0"/>
      <c r="EL3872" s="0"/>
      <c r="EM3872" s="0"/>
      <c r="EN3872" s="0"/>
      <c r="EO3872" s="0"/>
      <c r="EP3872" s="0"/>
      <c r="EQ3872" s="0"/>
      <c r="ER3872" s="0"/>
      <c r="ES3872" s="0"/>
      <c r="ET3872" s="0"/>
      <c r="EU3872" s="0"/>
      <c r="EV3872" s="0"/>
      <c r="EW3872" s="0"/>
      <c r="EX3872" s="0"/>
      <c r="EY3872" s="0"/>
      <c r="EZ3872" s="0"/>
      <c r="FA3872" s="0"/>
      <c r="FB3872" s="0"/>
      <c r="FC3872" s="0"/>
      <c r="FD3872" s="0"/>
      <c r="FE3872" s="0"/>
      <c r="FF3872" s="0"/>
      <c r="FG3872" s="0"/>
      <c r="FH3872" s="0"/>
      <c r="FI3872" s="0"/>
      <c r="FJ3872" s="0"/>
      <c r="FK3872" s="0"/>
      <c r="FL3872" s="0"/>
      <c r="FM3872" s="0"/>
      <c r="FN3872" s="0"/>
      <c r="FO3872" s="0"/>
      <c r="FP3872" s="0"/>
      <c r="FQ3872" s="0"/>
      <c r="FR3872" s="0"/>
      <c r="FS3872" s="0"/>
      <c r="FT3872" s="0"/>
      <c r="FU3872" s="0"/>
      <c r="FV3872" s="0"/>
      <c r="FW3872" s="0"/>
      <c r="FX3872" s="0"/>
      <c r="FY3872" s="0"/>
      <c r="FZ3872" s="0"/>
      <c r="GA3872" s="0"/>
      <c r="GB3872" s="0"/>
      <c r="GC3872" s="0"/>
      <c r="GD3872" s="0"/>
      <c r="GE3872" s="0"/>
      <c r="GF3872" s="0"/>
      <c r="GG3872" s="0"/>
      <c r="GH3872" s="0"/>
      <c r="GI3872" s="0"/>
      <c r="GJ3872" s="0"/>
      <c r="GK3872" s="0"/>
      <c r="GL3872" s="0"/>
      <c r="GM3872" s="0"/>
      <c r="GN3872" s="0"/>
      <c r="GO3872" s="0"/>
      <c r="GP3872" s="0"/>
      <c r="GQ3872" s="0"/>
      <c r="GR3872" s="0"/>
      <c r="GS3872" s="0"/>
      <c r="GT3872" s="0"/>
      <c r="GU3872" s="0"/>
      <c r="GV3872" s="0"/>
      <c r="GW3872" s="0"/>
      <c r="GX3872" s="0"/>
      <c r="GY3872" s="0"/>
      <c r="GZ3872" s="0"/>
      <c r="HA3872" s="0"/>
      <c r="HB3872" s="0"/>
      <c r="HC3872" s="0"/>
      <c r="HD3872" s="0"/>
      <c r="HE3872" s="0"/>
      <c r="HF3872" s="0"/>
      <c r="HG3872" s="0"/>
      <c r="HH3872" s="0"/>
      <c r="HI3872" s="0"/>
      <c r="HJ3872" s="0"/>
      <c r="HK3872" s="0"/>
      <c r="HL3872" s="0"/>
      <c r="HM3872" s="0"/>
      <c r="HN3872" s="0"/>
      <c r="HO3872" s="0"/>
      <c r="HP3872" s="0"/>
      <c r="HQ3872" s="0"/>
      <c r="HR3872" s="0"/>
      <c r="HS3872" s="0"/>
      <c r="HT3872" s="0"/>
      <c r="HU3872" s="0"/>
      <c r="HV3872" s="0"/>
      <c r="HW3872" s="0"/>
      <c r="HX3872" s="0"/>
      <c r="HY3872" s="0"/>
      <c r="HZ3872" s="0"/>
      <c r="IA3872" s="0"/>
      <c r="IB3872" s="0"/>
      <c r="IC3872" s="0"/>
      <c r="ID3872" s="0"/>
      <c r="IE3872" s="0"/>
      <c r="IF3872" s="0"/>
      <c r="IG3872" s="0"/>
      <c r="IH3872" s="0"/>
      <c r="II3872" s="0"/>
      <c r="IJ3872" s="0"/>
      <c r="IK3872" s="0"/>
      <c r="IL3872" s="0"/>
      <c r="IM3872" s="0"/>
      <c r="IN3872" s="0"/>
      <c r="IO3872" s="0"/>
      <c r="IP3872" s="0"/>
      <c r="IQ3872" s="0"/>
      <c r="IR3872" s="0"/>
      <c r="IS3872" s="0"/>
      <c r="IT3872" s="0"/>
      <c r="IU3872" s="0"/>
      <c r="IV3872" s="0"/>
      <c r="IW3872" s="0"/>
      <c r="IX3872" s="0"/>
      <c r="IY3872" s="0"/>
      <c r="IZ3872" s="0"/>
      <c r="AMH3872" s="13"/>
    </row>
    <row r="3873" customFormat="false" ht="13.8" hidden="false" customHeight="false" outlineLevel="0" collapsed="false">
      <c r="A3873" s="16" t="n">
        <v>40813045</v>
      </c>
      <c r="B3873" s="17" t="s">
        <v>3902</v>
      </c>
      <c r="C3873" s="18"/>
      <c r="D3873" s="18"/>
      <c r="E3873" s="16" t="s">
        <v>206</v>
      </c>
      <c r="F3873" s="19" t="n">
        <f aca="false">IF(C3873="",VLOOKUP(E3873,'PORTE E UCO'!$A$5:$D$46,4,0),VLOOKUP(E3873,'PORTE E UCO'!$A$5:$D$46,4,0)*C3873)</f>
        <v>839.818166</v>
      </c>
      <c r="G3873" s="20" t="n">
        <v>0</v>
      </c>
      <c r="H3873" s="21" t="n">
        <f aca="false">G3873*$R$2</f>
        <v>0</v>
      </c>
      <c r="I3873" s="16" t="n">
        <v>1</v>
      </c>
      <c r="J3873" s="22" t="n">
        <f aca="false">IF(I3873&gt;=1,F3873*$J$2,"")</f>
        <v>251.9454498</v>
      </c>
      <c r="K3873" s="22" t="str">
        <f aca="false">IF(I3873&gt;=2,F3873*$K$2,"")</f>
        <v/>
      </c>
      <c r="L3873" s="22" t="str">
        <f aca="false">IF(I3873&gt;=3,F3873*$L$2,"")</f>
        <v/>
      </c>
      <c r="M3873" s="22" t="str">
        <f aca="false">IF(I3873&gt;=4,F3873*$M$2,"")</f>
        <v/>
      </c>
      <c r="N3873" s="16" t="s">
        <v>3903</v>
      </c>
      <c r="O3873" s="16" t="n">
        <v>0</v>
      </c>
      <c r="P3873" s="23" t="n">
        <v>0</v>
      </c>
      <c r="Q3873" s="22"/>
      <c r="R3873" s="38"/>
      <c r="S3873" s="25" t="n">
        <f aca="false">SUM(F3873,H3873,J3873,K3873,L3873,M3873)</f>
        <v>1091.7636158</v>
      </c>
      <c r="T3873" s="25" t="n">
        <f aca="false">SUM(F3873,H3873,J3873,K3873,L3873,M3873,Q3873)</f>
        <v>1091.7636158</v>
      </c>
      <c r="U3873" s="0"/>
      <c r="V3873" s="0"/>
      <c r="W3873" s="0"/>
      <c r="X3873" s="0"/>
      <c r="Y3873" s="0"/>
      <c r="Z3873" s="0"/>
      <c r="AA3873" s="0"/>
      <c r="AB3873" s="0"/>
      <c r="AC3873" s="0"/>
      <c r="AD3873" s="0"/>
      <c r="AE3873" s="0"/>
      <c r="AF3873" s="0"/>
      <c r="AG3873" s="0"/>
      <c r="AH3873" s="0"/>
      <c r="AI3873" s="0"/>
      <c r="AJ3873" s="0"/>
      <c r="AK3873" s="0"/>
      <c r="AL3873" s="0"/>
      <c r="AM3873" s="0"/>
      <c r="AN3873" s="0"/>
      <c r="AO3873" s="0"/>
      <c r="AP3873" s="0"/>
      <c r="AQ3873" s="0"/>
      <c r="AR3873" s="0"/>
      <c r="AS3873" s="0"/>
      <c r="AT3873" s="0"/>
      <c r="AU3873" s="0"/>
      <c r="AV3873" s="0"/>
      <c r="AW3873" s="0"/>
      <c r="AX3873" s="0"/>
      <c r="AY3873" s="0"/>
      <c r="AZ3873" s="0"/>
      <c r="BA3873" s="0"/>
      <c r="BB3873" s="0"/>
      <c r="BC3873" s="0"/>
      <c r="BD3873" s="0"/>
      <c r="BE3873" s="0"/>
      <c r="BF3873" s="0"/>
      <c r="BG3873" s="0"/>
      <c r="BH3873" s="0"/>
      <c r="BI3873" s="0"/>
      <c r="BJ3873" s="0"/>
      <c r="BK3873" s="0"/>
      <c r="BL3873" s="0"/>
      <c r="BM3873" s="0"/>
      <c r="BN3873" s="0"/>
      <c r="BO3873" s="0"/>
      <c r="BP3873" s="0"/>
      <c r="BQ3873" s="0"/>
      <c r="BR3873" s="0"/>
      <c r="BS3873" s="0"/>
      <c r="BT3873" s="0"/>
      <c r="BU3873" s="0"/>
      <c r="BV3873" s="0"/>
      <c r="BW3873" s="0"/>
      <c r="BX3873" s="0"/>
      <c r="BY3873" s="0"/>
      <c r="BZ3873" s="0"/>
      <c r="CA3873" s="0"/>
      <c r="CB3873" s="0"/>
      <c r="CC3873" s="0"/>
      <c r="CD3873" s="0"/>
      <c r="CE3873" s="0"/>
      <c r="CF3873" s="0"/>
      <c r="CG3873" s="0"/>
      <c r="CH3873" s="0"/>
      <c r="CI3873" s="0"/>
      <c r="CJ3873" s="0"/>
      <c r="CK3873" s="0"/>
      <c r="CL3873" s="0"/>
      <c r="CM3873" s="0"/>
      <c r="CN3873" s="0"/>
      <c r="CO3873" s="0"/>
      <c r="CP3873" s="0"/>
      <c r="CQ3873" s="0"/>
      <c r="CR3873" s="0"/>
      <c r="CS3873" s="0"/>
      <c r="CT3873" s="0"/>
      <c r="CU3873" s="0"/>
      <c r="CV3873" s="0"/>
      <c r="CW3873" s="0"/>
      <c r="CX3873" s="0"/>
      <c r="CY3873" s="0"/>
      <c r="CZ3873" s="0"/>
      <c r="DA3873" s="0"/>
      <c r="DB3873" s="0"/>
      <c r="DC3873" s="0"/>
      <c r="DD3873" s="0"/>
      <c r="DE3873" s="0"/>
      <c r="DF3873" s="0"/>
      <c r="DG3873" s="0"/>
      <c r="DH3873" s="0"/>
      <c r="DI3873" s="0"/>
      <c r="DJ3873" s="0"/>
      <c r="DK3873" s="0"/>
      <c r="DL3873" s="0"/>
      <c r="DM3873" s="0"/>
      <c r="DN3873" s="0"/>
      <c r="DO3873" s="0"/>
      <c r="DP3873" s="0"/>
      <c r="DQ3873" s="0"/>
      <c r="DR3873" s="0"/>
      <c r="DS3873" s="0"/>
      <c r="DT3873" s="0"/>
      <c r="DU3873" s="0"/>
      <c r="DV3873" s="0"/>
      <c r="DW3873" s="0"/>
      <c r="DX3873" s="0"/>
      <c r="DY3873" s="0"/>
      <c r="DZ3873" s="0"/>
      <c r="EA3873" s="0"/>
      <c r="EB3873" s="0"/>
      <c r="EC3873" s="0"/>
      <c r="ED3873" s="0"/>
      <c r="EE3873" s="0"/>
      <c r="EF3873" s="0"/>
      <c r="EG3873" s="0"/>
      <c r="EH3873" s="0"/>
      <c r="EI3873" s="0"/>
      <c r="EJ3873" s="0"/>
      <c r="EK3873" s="0"/>
      <c r="EL3873" s="0"/>
      <c r="EM3873" s="0"/>
      <c r="EN3873" s="0"/>
      <c r="EO3873" s="0"/>
      <c r="EP3873" s="0"/>
      <c r="EQ3873" s="0"/>
      <c r="ER3873" s="0"/>
      <c r="ES3873" s="0"/>
      <c r="ET3873" s="0"/>
      <c r="EU3873" s="0"/>
      <c r="EV3873" s="0"/>
      <c r="EW3873" s="0"/>
      <c r="EX3873" s="0"/>
      <c r="EY3873" s="0"/>
      <c r="EZ3873" s="0"/>
      <c r="FA3873" s="0"/>
      <c r="FB3873" s="0"/>
      <c r="FC3873" s="0"/>
      <c r="FD3873" s="0"/>
      <c r="FE3873" s="0"/>
      <c r="FF3873" s="0"/>
      <c r="FG3873" s="0"/>
      <c r="FH3873" s="0"/>
      <c r="FI3873" s="0"/>
      <c r="FJ3873" s="0"/>
      <c r="FK3873" s="0"/>
      <c r="FL3873" s="0"/>
      <c r="FM3873" s="0"/>
      <c r="FN3873" s="0"/>
      <c r="FO3873" s="0"/>
      <c r="FP3873" s="0"/>
      <c r="FQ3873" s="0"/>
      <c r="FR3873" s="0"/>
      <c r="FS3873" s="0"/>
      <c r="FT3873" s="0"/>
      <c r="FU3873" s="0"/>
      <c r="FV3873" s="0"/>
      <c r="FW3873" s="0"/>
      <c r="FX3873" s="0"/>
      <c r="FY3873" s="0"/>
      <c r="FZ3873" s="0"/>
      <c r="GA3873" s="0"/>
      <c r="GB3873" s="0"/>
      <c r="GC3873" s="0"/>
      <c r="GD3873" s="0"/>
      <c r="GE3873" s="0"/>
      <c r="GF3873" s="0"/>
      <c r="GG3873" s="0"/>
      <c r="GH3873" s="0"/>
      <c r="GI3873" s="0"/>
      <c r="GJ3873" s="0"/>
      <c r="GK3873" s="0"/>
      <c r="GL3873" s="0"/>
      <c r="GM3873" s="0"/>
      <c r="GN3873" s="0"/>
      <c r="GO3873" s="0"/>
      <c r="GP3873" s="0"/>
      <c r="GQ3873" s="0"/>
      <c r="GR3873" s="0"/>
      <c r="GS3873" s="0"/>
      <c r="GT3873" s="0"/>
      <c r="GU3873" s="0"/>
      <c r="GV3873" s="0"/>
      <c r="GW3873" s="0"/>
      <c r="GX3873" s="0"/>
      <c r="GY3873" s="0"/>
      <c r="GZ3873" s="0"/>
      <c r="HA3873" s="0"/>
      <c r="HB3873" s="0"/>
      <c r="HC3873" s="0"/>
      <c r="HD3873" s="0"/>
      <c r="HE3873" s="0"/>
      <c r="HF3873" s="0"/>
      <c r="HG3873" s="0"/>
      <c r="HH3873" s="0"/>
      <c r="HI3873" s="0"/>
      <c r="HJ3873" s="0"/>
      <c r="HK3873" s="0"/>
      <c r="HL3873" s="0"/>
      <c r="HM3873" s="0"/>
      <c r="HN3873" s="0"/>
      <c r="HO3873" s="0"/>
      <c r="HP3873" s="0"/>
      <c r="HQ3873" s="0"/>
      <c r="HR3873" s="0"/>
      <c r="HS3873" s="0"/>
      <c r="HT3873" s="0"/>
      <c r="HU3873" s="0"/>
      <c r="HV3873" s="0"/>
      <c r="HW3873" s="0"/>
      <c r="HX3873" s="0"/>
      <c r="HY3873" s="0"/>
      <c r="HZ3873" s="0"/>
      <c r="IA3873" s="0"/>
      <c r="IB3873" s="0"/>
      <c r="IC3873" s="0"/>
      <c r="ID3873" s="0"/>
      <c r="IE3873" s="0"/>
      <c r="IF3873" s="0"/>
      <c r="IG3873" s="0"/>
      <c r="IH3873" s="0"/>
      <c r="II3873" s="0"/>
      <c r="IJ3873" s="0"/>
      <c r="IK3873" s="0"/>
      <c r="IL3873" s="0"/>
      <c r="IM3873" s="0"/>
      <c r="IN3873" s="0"/>
      <c r="IO3873" s="0"/>
      <c r="IP3873" s="0"/>
      <c r="IQ3873" s="0"/>
      <c r="IR3873" s="0"/>
      <c r="IS3873" s="0"/>
      <c r="IT3873" s="0"/>
      <c r="IU3873" s="0"/>
      <c r="IV3873" s="0"/>
      <c r="IW3873" s="0"/>
      <c r="IX3873" s="0"/>
      <c r="IY3873" s="0"/>
      <c r="IZ3873" s="0"/>
      <c r="AMH3873" s="13"/>
    </row>
    <row r="3874" customFormat="false" ht="13.8" hidden="false" customHeight="false" outlineLevel="0" collapsed="false">
      <c r="A3874" s="27" t="n">
        <v>40813029</v>
      </c>
      <c r="B3874" s="28" t="s">
        <v>3904</v>
      </c>
      <c r="C3874" s="29"/>
      <c r="D3874" s="29"/>
      <c r="E3874" s="27" t="s">
        <v>206</v>
      </c>
      <c r="F3874" s="19" t="n">
        <f aca="false">IF(C3874="",VLOOKUP(E3874,'PORTE E UCO'!$A$5:$D$46,4,0),VLOOKUP(E3874,'PORTE E UCO'!$A$5:$D$46,4,0)*C3874)</f>
        <v>839.818166</v>
      </c>
      <c r="G3874" s="30" t="n">
        <v>0</v>
      </c>
      <c r="H3874" s="21" t="n">
        <f aca="false">G3874*$R$2</f>
        <v>0</v>
      </c>
      <c r="I3874" s="27" t="n">
        <v>1</v>
      </c>
      <c r="J3874" s="22" t="n">
        <f aca="false">IF(I3874&gt;=1,F3874*$J$2,"")</f>
        <v>251.9454498</v>
      </c>
      <c r="K3874" s="22" t="str">
        <f aca="false">IF(I3874&gt;=2,F3874*$K$2,"")</f>
        <v/>
      </c>
      <c r="L3874" s="22" t="str">
        <f aca="false">IF(I3874&gt;=3,F3874*$L$2,"")</f>
        <v/>
      </c>
      <c r="M3874" s="22" t="str">
        <f aca="false">IF(I3874&gt;=4,F3874*$M$2,"")</f>
        <v/>
      </c>
      <c r="N3874" s="27" t="s">
        <v>3903</v>
      </c>
      <c r="O3874" s="27" t="n">
        <v>0</v>
      </c>
      <c r="P3874" s="31" t="n">
        <v>0</v>
      </c>
      <c r="Q3874" s="32"/>
      <c r="R3874" s="38"/>
      <c r="S3874" s="25" t="n">
        <f aca="false">SUM(F3874,H3874,J3874,K3874,L3874,M3874)</f>
        <v>1091.7636158</v>
      </c>
      <c r="T3874" s="25" t="n">
        <f aca="false">SUM(F3874,H3874,J3874,K3874,L3874,M3874,Q3874)</f>
        <v>1091.7636158</v>
      </c>
      <c r="U3874" s="0"/>
      <c r="V3874" s="0"/>
      <c r="W3874" s="0"/>
      <c r="X3874" s="0"/>
      <c r="Y3874" s="0"/>
      <c r="Z3874" s="0"/>
      <c r="AA3874" s="0"/>
      <c r="AB3874" s="0"/>
      <c r="AC3874" s="0"/>
      <c r="AD3874" s="0"/>
      <c r="AE3874" s="0"/>
      <c r="AF3874" s="0"/>
      <c r="AG3874" s="0"/>
      <c r="AH3874" s="0"/>
      <c r="AI3874" s="0"/>
      <c r="AJ3874" s="0"/>
      <c r="AK3874" s="0"/>
      <c r="AL3874" s="0"/>
      <c r="AM3874" s="0"/>
      <c r="AN3874" s="0"/>
      <c r="AO3874" s="0"/>
      <c r="AP3874" s="0"/>
      <c r="AQ3874" s="0"/>
      <c r="AR3874" s="0"/>
      <c r="AS3874" s="0"/>
      <c r="AT3874" s="0"/>
      <c r="AU3874" s="0"/>
      <c r="AV3874" s="0"/>
      <c r="AW3874" s="0"/>
      <c r="AX3874" s="0"/>
      <c r="AY3874" s="0"/>
      <c r="AZ3874" s="0"/>
      <c r="BA3874" s="0"/>
      <c r="BB3874" s="0"/>
      <c r="BC3874" s="0"/>
      <c r="BD3874" s="0"/>
      <c r="BE3874" s="0"/>
      <c r="BF3874" s="0"/>
      <c r="BG3874" s="0"/>
      <c r="BH3874" s="0"/>
      <c r="BI3874" s="0"/>
      <c r="BJ3874" s="0"/>
      <c r="BK3874" s="0"/>
      <c r="BL3874" s="0"/>
      <c r="BM3874" s="0"/>
      <c r="BN3874" s="0"/>
      <c r="BO3874" s="0"/>
      <c r="BP3874" s="0"/>
      <c r="BQ3874" s="0"/>
      <c r="BR3874" s="0"/>
      <c r="BS3874" s="0"/>
      <c r="BT3874" s="0"/>
      <c r="BU3874" s="0"/>
      <c r="BV3874" s="0"/>
      <c r="BW3874" s="0"/>
      <c r="BX3874" s="0"/>
      <c r="BY3874" s="0"/>
      <c r="BZ3874" s="0"/>
      <c r="CA3874" s="0"/>
      <c r="CB3874" s="0"/>
      <c r="CC3874" s="0"/>
      <c r="CD3874" s="0"/>
      <c r="CE3874" s="0"/>
      <c r="CF3874" s="0"/>
      <c r="CG3874" s="0"/>
      <c r="CH3874" s="0"/>
      <c r="CI3874" s="0"/>
      <c r="CJ3874" s="0"/>
      <c r="CK3874" s="0"/>
      <c r="CL3874" s="0"/>
      <c r="CM3874" s="0"/>
      <c r="CN3874" s="0"/>
      <c r="CO3874" s="0"/>
      <c r="CP3874" s="0"/>
      <c r="CQ3874" s="0"/>
      <c r="CR3874" s="0"/>
      <c r="CS3874" s="0"/>
      <c r="CT3874" s="0"/>
      <c r="CU3874" s="0"/>
      <c r="CV3874" s="0"/>
      <c r="CW3874" s="0"/>
      <c r="CX3874" s="0"/>
      <c r="CY3874" s="0"/>
      <c r="CZ3874" s="0"/>
      <c r="DA3874" s="0"/>
      <c r="DB3874" s="0"/>
      <c r="DC3874" s="0"/>
      <c r="DD3874" s="0"/>
      <c r="DE3874" s="0"/>
      <c r="DF3874" s="0"/>
      <c r="DG3874" s="0"/>
      <c r="DH3874" s="0"/>
      <c r="DI3874" s="0"/>
      <c r="DJ3874" s="0"/>
      <c r="DK3874" s="0"/>
      <c r="DL3874" s="0"/>
      <c r="DM3874" s="0"/>
      <c r="DN3874" s="0"/>
      <c r="DO3874" s="0"/>
      <c r="DP3874" s="0"/>
      <c r="DQ3874" s="0"/>
      <c r="DR3874" s="0"/>
      <c r="DS3874" s="0"/>
      <c r="DT3874" s="0"/>
      <c r="DU3874" s="0"/>
      <c r="DV3874" s="0"/>
      <c r="DW3874" s="0"/>
      <c r="DX3874" s="0"/>
      <c r="DY3874" s="0"/>
      <c r="DZ3874" s="0"/>
      <c r="EA3874" s="0"/>
      <c r="EB3874" s="0"/>
      <c r="EC3874" s="0"/>
      <c r="ED3874" s="0"/>
      <c r="EE3874" s="0"/>
      <c r="EF3874" s="0"/>
      <c r="EG3874" s="0"/>
      <c r="EH3874" s="0"/>
      <c r="EI3874" s="0"/>
      <c r="EJ3874" s="0"/>
      <c r="EK3874" s="0"/>
      <c r="EL3874" s="0"/>
      <c r="EM3874" s="0"/>
      <c r="EN3874" s="0"/>
      <c r="EO3874" s="0"/>
      <c r="EP3874" s="0"/>
      <c r="EQ3874" s="0"/>
      <c r="ER3874" s="0"/>
      <c r="ES3874" s="0"/>
      <c r="ET3874" s="0"/>
      <c r="EU3874" s="0"/>
      <c r="EV3874" s="0"/>
      <c r="EW3874" s="0"/>
      <c r="EX3874" s="0"/>
      <c r="EY3874" s="0"/>
      <c r="EZ3874" s="0"/>
      <c r="FA3874" s="0"/>
      <c r="FB3874" s="0"/>
      <c r="FC3874" s="0"/>
      <c r="FD3874" s="0"/>
      <c r="FE3874" s="0"/>
      <c r="FF3874" s="0"/>
      <c r="FG3874" s="0"/>
      <c r="FH3874" s="0"/>
      <c r="FI3874" s="0"/>
      <c r="FJ3874" s="0"/>
      <c r="FK3874" s="0"/>
      <c r="FL3874" s="0"/>
      <c r="FM3874" s="0"/>
      <c r="FN3874" s="0"/>
      <c r="FO3874" s="0"/>
      <c r="FP3874" s="0"/>
      <c r="FQ3874" s="0"/>
      <c r="FR3874" s="0"/>
      <c r="FS3874" s="0"/>
      <c r="FT3874" s="0"/>
      <c r="FU3874" s="0"/>
      <c r="FV3874" s="0"/>
      <c r="FW3874" s="0"/>
      <c r="FX3874" s="0"/>
      <c r="FY3874" s="0"/>
      <c r="FZ3874" s="0"/>
      <c r="GA3874" s="0"/>
      <c r="GB3874" s="0"/>
      <c r="GC3874" s="0"/>
      <c r="GD3874" s="0"/>
      <c r="GE3874" s="0"/>
      <c r="GF3874" s="0"/>
      <c r="GG3874" s="0"/>
      <c r="GH3874" s="0"/>
      <c r="GI3874" s="0"/>
      <c r="GJ3874" s="0"/>
      <c r="GK3874" s="0"/>
      <c r="GL3874" s="0"/>
      <c r="GM3874" s="0"/>
      <c r="GN3874" s="0"/>
      <c r="GO3874" s="0"/>
      <c r="GP3874" s="0"/>
      <c r="GQ3874" s="0"/>
      <c r="GR3874" s="0"/>
      <c r="GS3874" s="0"/>
      <c r="GT3874" s="0"/>
      <c r="GU3874" s="0"/>
      <c r="GV3874" s="0"/>
      <c r="GW3874" s="0"/>
      <c r="GX3874" s="0"/>
      <c r="GY3874" s="0"/>
      <c r="GZ3874" s="0"/>
      <c r="HA3874" s="0"/>
      <c r="HB3874" s="0"/>
      <c r="HC3874" s="0"/>
      <c r="HD3874" s="0"/>
      <c r="HE3874" s="0"/>
      <c r="HF3874" s="0"/>
      <c r="HG3874" s="0"/>
      <c r="HH3874" s="0"/>
      <c r="HI3874" s="0"/>
      <c r="HJ3874" s="0"/>
      <c r="HK3874" s="0"/>
      <c r="HL3874" s="0"/>
      <c r="HM3874" s="0"/>
      <c r="HN3874" s="0"/>
      <c r="HO3874" s="0"/>
      <c r="HP3874" s="0"/>
      <c r="HQ3874" s="0"/>
      <c r="HR3874" s="0"/>
      <c r="HS3874" s="0"/>
      <c r="HT3874" s="0"/>
      <c r="HU3874" s="0"/>
      <c r="HV3874" s="0"/>
      <c r="HW3874" s="0"/>
      <c r="HX3874" s="0"/>
      <c r="HY3874" s="0"/>
      <c r="HZ3874" s="0"/>
      <c r="IA3874" s="0"/>
      <c r="IB3874" s="0"/>
      <c r="IC3874" s="0"/>
      <c r="ID3874" s="0"/>
      <c r="IE3874" s="0"/>
      <c r="IF3874" s="0"/>
      <c r="IG3874" s="0"/>
      <c r="IH3874" s="0"/>
      <c r="II3874" s="0"/>
      <c r="IJ3874" s="0"/>
      <c r="IK3874" s="0"/>
      <c r="IL3874" s="0"/>
      <c r="IM3874" s="0"/>
      <c r="IN3874" s="0"/>
      <c r="IO3874" s="0"/>
      <c r="IP3874" s="0"/>
      <c r="IQ3874" s="0"/>
      <c r="IR3874" s="0"/>
      <c r="IS3874" s="0"/>
      <c r="IT3874" s="0"/>
      <c r="IU3874" s="0"/>
      <c r="IV3874" s="0"/>
      <c r="IW3874" s="0"/>
      <c r="IX3874" s="0"/>
      <c r="IY3874" s="0"/>
      <c r="IZ3874" s="0"/>
      <c r="AMH3874" s="13"/>
    </row>
    <row r="3875" customFormat="false" ht="13.8" hidden="false" customHeight="false" outlineLevel="0" collapsed="false">
      <c r="A3875" s="16" t="n">
        <v>40813037</v>
      </c>
      <c r="B3875" s="17" t="s">
        <v>3905</v>
      </c>
      <c r="C3875" s="18"/>
      <c r="D3875" s="18"/>
      <c r="E3875" s="16" t="s">
        <v>206</v>
      </c>
      <c r="F3875" s="19" t="n">
        <f aca="false">IF(C3875="",VLOOKUP(E3875,'PORTE E UCO'!$A$5:$D$46,4,0),VLOOKUP(E3875,'PORTE E UCO'!$A$5:$D$46,4,0)*C3875)</f>
        <v>839.818166</v>
      </c>
      <c r="G3875" s="20" t="n">
        <v>0</v>
      </c>
      <c r="H3875" s="21" t="n">
        <f aca="false">G3875*$R$2</f>
        <v>0</v>
      </c>
      <c r="I3875" s="16" t="n">
        <v>1</v>
      </c>
      <c r="J3875" s="22" t="n">
        <f aca="false">IF(I3875&gt;=1,F3875*$J$2,"")</f>
        <v>251.9454498</v>
      </c>
      <c r="K3875" s="22" t="str">
        <f aca="false">IF(I3875&gt;=2,F3875*$K$2,"")</f>
        <v/>
      </c>
      <c r="L3875" s="22" t="str">
        <f aca="false">IF(I3875&gt;=3,F3875*$L$2,"")</f>
        <v/>
      </c>
      <c r="M3875" s="22" t="str">
        <f aca="false">IF(I3875&gt;=4,F3875*$M$2,"")</f>
        <v/>
      </c>
      <c r="N3875" s="16" t="s">
        <v>3903</v>
      </c>
      <c r="O3875" s="16" t="n">
        <v>0</v>
      </c>
      <c r="P3875" s="23" t="n">
        <v>0</v>
      </c>
      <c r="Q3875" s="22"/>
      <c r="R3875" s="38"/>
      <c r="S3875" s="25" t="n">
        <f aca="false">SUM(F3875,H3875,J3875,K3875,L3875,M3875)</f>
        <v>1091.7636158</v>
      </c>
      <c r="T3875" s="25" t="n">
        <f aca="false">SUM(F3875,H3875,J3875,K3875,L3875,M3875,Q3875)</f>
        <v>1091.7636158</v>
      </c>
      <c r="U3875" s="0"/>
      <c r="V3875" s="0"/>
      <c r="W3875" s="0"/>
      <c r="X3875" s="0"/>
      <c r="Y3875" s="0"/>
      <c r="Z3875" s="0"/>
      <c r="AA3875" s="0"/>
      <c r="AB3875" s="0"/>
      <c r="AC3875" s="0"/>
      <c r="AD3875" s="0"/>
      <c r="AE3875" s="0"/>
      <c r="AF3875" s="0"/>
      <c r="AG3875" s="0"/>
      <c r="AH3875" s="0"/>
      <c r="AI3875" s="0"/>
      <c r="AJ3875" s="0"/>
      <c r="AK3875" s="0"/>
      <c r="AL3875" s="0"/>
      <c r="AM3875" s="0"/>
      <c r="AN3875" s="0"/>
      <c r="AO3875" s="0"/>
      <c r="AP3875" s="0"/>
      <c r="AQ3875" s="0"/>
      <c r="AR3875" s="0"/>
      <c r="AS3875" s="0"/>
      <c r="AT3875" s="0"/>
      <c r="AU3875" s="0"/>
      <c r="AV3875" s="0"/>
      <c r="AW3875" s="0"/>
      <c r="AX3875" s="0"/>
      <c r="AY3875" s="0"/>
      <c r="AZ3875" s="0"/>
      <c r="BA3875" s="0"/>
      <c r="BB3875" s="0"/>
      <c r="BC3875" s="0"/>
      <c r="BD3875" s="0"/>
      <c r="BE3875" s="0"/>
      <c r="BF3875" s="0"/>
      <c r="BG3875" s="0"/>
      <c r="BH3875" s="0"/>
      <c r="BI3875" s="0"/>
      <c r="BJ3875" s="0"/>
      <c r="BK3875" s="0"/>
      <c r="BL3875" s="0"/>
      <c r="BM3875" s="0"/>
      <c r="BN3875" s="0"/>
      <c r="BO3875" s="0"/>
      <c r="BP3875" s="0"/>
      <c r="BQ3875" s="0"/>
      <c r="BR3875" s="0"/>
      <c r="BS3875" s="0"/>
      <c r="BT3875" s="0"/>
      <c r="BU3875" s="0"/>
      <c r="BV3875" s="0"/>
      <c r="BW3875" s="0"/>
      <c r="BX3875" s="0"/>
      <c r="BY3875" s="0"/>
      <c r="BZ3875" s="0"/>
      <c r="CA3875" s="0"/>
      <c r="CB3875" s="0"/>
      <c r="CC3875" s="0"/>
      <c r="CD3875" s="0"/>
      <c r="CE3875" s="0"/>
      <c r="CF3875" s="0"/>
      <c r="CG3875" s="0"/>
      <c r="CH3875" s="0"/>
      <c r="CI3875" s="0"/>
      <c r="CJ3875" s="0"/>
      <c r="CK3875" s="0"/>
      <c r="CL3875" s="0"/>
      <c r="CM3875" s="0"/>
      <c r="CN3875" s="0"/>
      <c r="CO3875" s="0"/>
      <c r="CP3875" s="0"/>
      <c r="CQ3875" s="0"/>
      <c r="CR3875" s="0"/>
      <c r="CS3875" s="0"/>
      <c r="CT3875" s="0"/>
      <c r="CU3875" s="0"/>
      <c r="CV3875" s="0"/>
      <c r="CW3875" s="0"/>
      <c r="CX3875" s="0"/>
      <c r="CY3875" s="0"/>
      <c r="CZ3875" s="0"/>
      <c r="DA3875" s="0"/>
      <c r="DB3875" s="0"/>
      <c r="DC3875" s="0"/>
      <c r="DD3875" s="0"/>
      <c r="DE3875" s="0"/>
      <c r="DF3875" s="0"/>
      <c r="DG3875" s="0"/>
      <c r="DH3875" s="0"/>
      <c r="DI3875" s="0"/>
      <c r="DJ3875" s="0"/>
      <c r="DK3875" s="0"/>
      <c r="DL3875" s="0"/>
      <c r="DM3875" s="0"/>
      <c r="DN3875" s="0"/>
      <c r="DO3875" s="0"/>
      <c r="DP3875" s="0"/>
      <c r="DQ3875" s="0"/>
      <c r="DR3875" s="0"/>
      <c r="DS3875" s="0"/>
      <c r="DT3875" s="0"/>
      <c r="DU3875" s="0"/>
      <c r="DV3875" s="0"/>
      <c r="DW3875" s="0"/>
      <c r="DX3875" s="0"/>
      <c r="DY3875" s="0"/>
      <c r="DZ3875" s="0"/>
      <c r="EA3875" s="0"/>
      <c r="EB3875" s="0"/>
      <c r="EC3875" s="0"/>
      <c r="ED3875" s="0"/>
      <c r="EE3875" s="0"/>
      <c r="EF3875" s="0"/>
      <c r="EG3875" s="0"/>
      <c r="EH3875" s="0"/>
      <c r="EI3875" s="0"/>
      <c r="EJ3875" s="0"/>
      <c r="EK3875" s="0"/>
      <c r="EL3875" s="0"/>
      <c r="EM3875" s="0"/>
      <c r="EN3875" s="0"/>
      <c r="EO3875" s="0"/>
      <c r="EP3875" s="0"/>
      <c r="EQ3875" s="0"/>
      <c r="ER3875" s="0"/>
      <c r="ES3875" s="0"/>
      <c r="ET3875" s="0"/>
      <c r="EU3875" s="0"/>
      <c r="EV3875" s="0"/>
      <c r="EW3875" s="0"/>
      <c r="EX3875" s="0"/>
      <c r="EY3875" s="0"/>
      <c r="EZ3875" s="0"/>
      <c r="FA3875" s="0"/>
      <c r="FB3875" s="0"/>
      <c r="FC3875" s="0"/>
      <c r="FD3875" s="0"/>
      <c r="FE3875" s="0"/>
      <c r="FF3875" s="0"/>
      <c r="FG3875" s="0"/>
      <c r="FH3875" s="0"/>
      <c r="FI3875" s="0"/>
      <c r="FJ3875" s="0"/>
      <c r="FK3875" s="0"/>
      <c r="FL3875" s="0"/>
      <c r="FM3875" s="0"/>
      <c r="FN3875" s="0"/>
      <c r="FO3875" s="0"/>
      <c r="FP3875" s="0"/>
      <c r="FQ3875" s="0"/>
      <c r="FR3875" s="0"/>
      <c r="FS3875" s="0"/>
      <c r="FT3875" s="0"/>
      <c r="FU3875" s="0"/>
      <c r="FV3875" s="0"/>
      <c r="FW3875" s="0"/>
      <c r="FX3875" s="0"/>
      <c r="FY3875" s="0"/>
      <c r="FZ3875" s="0"/>
      <c r="GA3875" s="0"/>
      <c r="GB3875" s="0"/>
      <c r="GC3875" s="0"/>
      <c r="GD3875" s="0"/>
      <c r="GE3875" s="0"/>
      <c r="GF3875" s="0"/>
      <c r="GG3875" s="0"/>
      <c r="GH3875" s="0"/>
      <c r="GI3875" s="0"/>
      <c r="GJ3875" s="0"/>
      <c r="GK3875" s="0"/>
      <c r="GL3875" s="0"/>
      <c r="GM3875" s="0"/>
      <c r="GN3875" s="0"/>
      <c r="GO3875" s="0"/>
      <c r="GP3875" s="0"/>
      <c r="GQ3875" s="0"/>
      <c r="GR3875" s="0"/>
      <c r="GS3875" s="0"/>
      <c r="GT3875" s="0"/>
      <c r="GU3875" s="0"/>
      <c r="GV3875" s="0"/>
      <c r="GW3875" s="0"/>
      <c r="GX3875" s="0"/>
      <c r="GY3875" s="0"/>
      <c r="GZ3875" s="0"/>
      <c r="HA3875" s="0"/>
      <c r="HB3875" s="0"/>
      <c r="HC3875" s="0"/>
      <c r="HD3875" s="0"/>
      <c r="HE3875" s="0"/>
      <c r="HF3875" s="0"/>
      <c r="HG3875" s="0"/>
      <c r="HH3875" s="0"/>
      <c r="HI3875" s="0"/>
      <c r="HJ3875" s="0"/>
      <c r="HK3875" s="0"/>
      <c r="HL3875" s="0"/>
      <c r="HM3875" s="0"/>
      <c r="HN3875" s="0"/>
      <c r="HO3875" s="0"/>
      <c r="HP3875" s="0"/>
      <c r="HQ3875" s="0"/>
      <c r="HR3875" s="0"/>
      <c r="HS3875" s="0"/>
      <c r="HT3875" s="0"/>
      <c r="HU3875" s="0"/>
      <c r="HV3875" s="0"/>
      <c r="HW3875" s="0"/>
      <c r="HX3875" s="0"/>
      <c r="HY3875" s="0"/>
      <c r="HZ3875" s="0"/>
      <c r="IA3875" s="0"/>
      <c r="IB3875" s="0"/>
      <c r="IC3875" s="0"/>
      <c r="ID3875" s="0"/>
      <c r="IE3875" s="0"/>
      <c r="IF3875" s="0"/>
      <c r="IG3875" s="0"/>
      <c r="IH3875" s="0"/>
      <c r="II3875" s="0"/>
      <c r="IJ3875" s="0"/>
      <c r="IK3875" s="0"/>
      <c r="IL3875" s="0"/>
      <c r="IM3875" s="0"/>
      <c r="IN3875" s="0"/>
      <c r="IO3875" s="0"/>
      <c r="IP3875" s="0"/>
      <c r="IQ3875" s="0"/>
      <c r="IR3875" s="0"/>
      <c r="IS3875" s="0"/>
      <c r="IT3875" s="0"/>
      <c r="IU3875" s="0"/>
      <c r="IV3875" s="0"/>
      <c r="IW3875" s="0"/>
      <c r="IX3875" s="0"/>
      <c r="IY3875" s="0"/>
      <c r="IZ3875" s="0"/>
      <c r="AMH3875" s="13"/>
    </row>
    <row r="3876" customFormat="false" ht="13.8" hidden="false" customHeight="false" outlineLevel="0" collapsed="false">
      <c r="A3876" s="27" t="n">
        <v>40813010</v>
      </c>
      <c r="B3876" s="28" t="s">
        <v>3906</v>
      </c>
      <c r="C3876" s="29"/>
      <c r="D3876" s="29"/>
      <c r="E3876" s="27" t="s">
        <v>206</v>
      </c>
      <c r="F3876" s="19" t="n">
        <f aca="false">IF(C3876="",VLOOKUP(E3876,'PORTE E UCO'!$A$5:$D$46,4,0),VLOOKUP(E3876,'PORTE E UCO'!$A$5:$D$46,4,0)*C3876)</f>
        <v>839.818166</v>
      </c>
      <c r="G3876" s="30" t="n">
        <v>0</v>
      </c>
      <c r="H3876" s="21" t="n">
        <f aca="false">G3876*$R$2</f>
        <v>0</v>
      </c>
      <c r="I3876" s="27" t="n">
        <v>1</v>
      </c>
      <c r="J3876" s="22" t="n">
        <f aca="false">IF(I3876&gt;=1,F3876*$J$2,"")</f>
        <v>251.9454498</v>
      </c>
      <c r="K3876" s="22" t="str">
        <f aca="false">IF(I3876&gt;=2,F3876*$K$2,"")</f>
        <v/>
      </c>
      <c r="L3876" s="22" t="str">
        <f aca="false">IF(I3876&gt;=3,F3876*$L$2,"")</f>
        <v/>
      </c>
      <c r="M3876" s="22" t="str">
        <f aca="false">IF(I3876&gt;=4,F3876*$M$2,"")</f>
        <v/>
      </c>
      <c r="N3876" s="27" t="s">
        <v>3903</v>
      </c>
      <c r="O3876" s="27" t="n">
        <v>0</v>
      </c>
      <c r="P3876" s="31" t="n">
        <v>0</v>
      </c>
      <c r="Q3876" s="32"/>
      <c r="R3876" s="38"/>
      <c r="S3876" s="25" t="n">
        <f aca="false">SUM(F3876,H3876,J3876,K3876,L3876,M3876)</f>
        <v>1091.7636158</v>
      </c>
      <c r="T3876" s="25" t="n">
        <f aca="false">SUM(F3876,H3876,J3876,K3876,L3876,M3876,Q3876)</f>
        <v>1091.7636158</v>
      </c>
      <c r="U3876" s="0"/>
      <c r="V3876" s="0"/>
      <c r="W3876" s="0"/>
      <c r="X3876" s="0"/>
      <c r="Y3876" s="0"/>
      <c r="Z3876" s="0"/>
      <c r="AA3876" s="0"/>
      <c r="AB3876" s="0"/>
      <c r="AC3876" s="0"/>
      <c r="AD3876" s="0"/>
      <c r="AE3876" s="0"/>
      <c r="AF3876" s="0"/>
      <c r="AG3876" s="0"/>
      <c r="AH3876" s="0"/>
      <c r="AI3876" s="0"/>
      <c r="AJ3876" s="0"/>
      <c r="AK3876" s="0"/>
      <c r="AL3876" s="0"/>
      <c r="AM3876" s="0"/>
      <c r="AN3876" s="0"/>
      <c r="AO3876" s="0"/>
      <c r="AP3876" s="0"/>
      <c r="AQ3876" s="0"/>
      <c r="AR3876" s="0"/>
      <c r="AS3876" s="0"/>
      <c r="AT3876" s="0"/>
      <c r="AU3876" s="0"/>
      <c r="AV3876" s="0"/>
      <c r="AW3876" s="0"/>
      <c r="AX3876" s="0"/>
      <c r="AY3876" s="0"/>
      <c r="AZ3876" s="0"/>
      <c r="BA3876" s="0"/>
      <c r="BB3876" s="0"/>
      <c r="BC3876" s="0"/>
      <c r="BD3876" s="0"/>
      <c r="BE3876" s="0"/>
      <c r="BF3876" s="0"/>
      <c r="BG3876" s="0"/>
      <c r="BH3876" s="0"/>
      <c r="BI3876" s="0"/>
      <c r="BJ3876" s="0"/>
      <c r="BK3876" s="0"/>
      <c r="BL3876" s="0"/>
      <c r="BM3876" s="0"/>
      <c r="BN3876" s="0"/>
      <c r="BO3876" s="0"/>
      <c r="BP3876" s="0"/>
      <c r="BQ3876" s="0"/>
      <c r="BR3876" s="0"/>
      <c r="BS3876" s="0"/>
      <c r="BT3876" s="0"/>
      <c r="BU3876" s="0"/>
      <c r="BV3876" s="0"/>
      <c r="BW3876" s="0"/>
      <c r="BX3876" s="0"/>
      <c r="BY3876" s="0"/>
      <c r="BZ3876" s="0"/>
      <c r="CA3876" s="0"/>
      <c r="CB3876" s="0"/>
      <c r="CC3876" s="0"/>
      <c r="CD3876" s="0"/>
      <c r="CE3876" s="0"/>
      <c r="CF3876" s="0"/>
      <c r="CG3876" s="0"/>
      <c r="CH3876" s="0"/>
      <c r="CI3876" s="0"/>
      <c r="CJ3876" s="0"/>
      <c r="CK3876" s="0"/>
      <c r="CL3876" s="0"/>
      <c r="CM3876" s="0"/>
      <c r="CN3876" s="0"/>
      <c r="CO3876" s="0"/>
      <c r="CP3876" s="0"/>
      <c r="CQ3876" s="0"/>
      <c r="CR3876" s="0"/>
      <c r="CS3876" s="0"/>
      <c r="CT3876" s="0"/>
      <c r="CU3876" s="0"/>
      <c r="CV3876" s="0"/>
      <c r="CW3876" s="0"/>
      <c r="CX3876" s="0"/>
      <c r="CY3876" s="0"/>
      <c r="CZ3876" s="0"/>
      <c r="DA3876" s="0"/>
      <c r="DB3876" s="0"/>
      <c r="DC3876" s="0"/>
      <c r="DD3876" s="0"/>
      <c r="DE3876" s="0"/>
      <c r="DF3876" s="0"/>
      <c r="DG3876" s="0"/>
      <c r="DH3876" s="0"/>
      <c r="DI3876" s="0"/>
      <c r="DJ3876" s="0"/>
      <c r="DK3876" s="0"/>
      <c r="DL3876" s="0"/>
      <c r="DM3876" s="0"/>
      <c r="DN3876" s="0"/>
      <c r="DO3876" s="0"/>
      <c r="DP3876" s="0"/>
      <c r="DQ3876" s="0"/>
      <c r="DR3876" s="0"/>
      <c r="DS3876" s="0"/>
      <c r="DT3876" s="0"/>
      <c r="DU3876" s="0"/>
      <c r="DV3876" s="0"/>
      <c r="DW3876" s="0"/>
      <c r="DX3876" s="0"/>
      <c r="DY3876" s="0"/>
      <c r="DZ3876" s="0"/>
      <c r="EA3876" s="0"/>
      <c r="EB3876" s="0"/>
      <c r="EC3876" s="0"/>
      <c r="ED3876" s="0"/>
      <c r="EE3876" s="0"/>
      <c r="EF3876" s="0"/>
      <c r="EG3876" s="0"/>
      <c r="EH3876" s="0"/>
      <c r="EI3876" s="0"/>
      <c r="EJ3876" s="0"/>
      <c r="EK3876" s="0"/>
      <c r="EL3876" s="0"/>
      <c r="EM3876" s="0"/>
      <c r="EN3876" s="0"/>
      <c r="EO3876" s="0"/>
      <c r="EP3876" s="0"/>
      <c r="EQ3876" s="0"/>
      <c r="ER3876" s="0"/>
      <c r="ES3876" s="0"/>
      <c r="ET3876" s="0"/>
      <c r="EU3876" s="0"/>
      <c r="EV3876" s="0"/>
      <c r="EW3876" s="0"/>
      <c r="EX3876" s="0"/>
      <c r="EY3876" s="0"/>
      <c r="EZ3876" s="0"/>
      <c r="FA3876" s="0"/>
      <c r="FB3876" s="0"/>
      <c r="FC3876" s="0"/>
      <c r="FD3876" s="0"/>
      <c r="FE3876" s="0"/>
      <c r="FF3876" s="0"/>
      <c r="FG3876" s="0"/>
      <c r="FH3876" s="0"/>
      <c r="FI3876" s="0"/>
      <c r="FJ3876" s="0"/>
      <c r="FK3876" s="0"/>
      <c r="FL3876" s="0"/>
      <c r="FM3876" s="0"/>
      <c r="FN3876" s="0"/>
      <c r="FO3876" s="0"/>
      <c r="FP3876" s="0"/>
      <c r="FQ3876" s="0"/>
      <c r="FR3876" s="0"/>
      <c r="FS3876" s="0"/>
      <c r="FT3876" s="0"/>
      <c r="FU3876" s="0"/>
      <c r="FV3876" s="0"/>
      <c r="FW3876" s="0"/>
      <c r="FX3876" s="0"/>
      <c r="FY3876" s="0"/>
      <c r="FZ3876" s="0"/>
      <c r="GA3876" s="0"/>
      <c r="GB3876" s="0"/>
      <c r="GC3876" s="0"/>
      <c r="GD3876" s="0"/>
      <c r="GE3876" s="0"/>
      <c r="GF3876" s="0"/>
      <c r="GG3876" s="0"/>
      <c r="GH3876" s="0"/>
      <c r="GI3876" s="0"/>
      <c r="GJ3876" s="0"/>
      <c r="GK3876" s="0"/>
      <c r="GL3876" s="0"/>
      <c r="GM3876" s="0"/>
      <c r="GN3876" s="0"/>
      <c r="GO3876" s="0"/>
      <c r="GP3876" s="0"/>
      <c r="GQ3876" s="0"/>
      <c r="GR3876" s="0"/>
      <c r="GS3876" s="0"/>
      <c r="GT3876" s="0"/>
      <c r="GU3876" s="0"/>
      <c r="GV3876" s="0"/>
      <c r="GW3876" s="0"/>
      <c r="GX3876" s="0"/>
      <c r="GY3876" s="0"/>
      <c r="GZ3876" s="0"/>
      <c r="HA3876" s="0"/>
      <c r="HB3876" s="0"/>
      <c r="HC3876" s="0"/>
      <c r="HD3876" s="0"/>
      <c r="HE3876" s="0"/>
      <c r="HF3876" s="0"/>
      <c r="HG3876" s="0"/>
      <c r="HH3876" s="0"/>
      <c r="HI3876" s="0"/>
      <c r="HJ3876" s="0"/>
      <c r="HK3876" s="0"/>
      <c r="HL3876" s="0"/>
      <c r="HM3876" s="0"/>
      <c r="HN3876" s="0"/>
      <c r="HO3876" s="0"/>
      <c r="HP3876" s="0"/>
      <c r="HQ3876" s="0"/>
      <c r="HR3876" s="0"/>
      <c r="HS3876" s="0"/>
      <c r="HT3876" s="0"/>
      <c r="HU3876" s="0"/>
      <c r="HV3876" s="0"/>
      <c r="HW3876" s="0"/>
      <c r="HX3876" s="0"/>
      <c r="HY3876" s="0"/>
      <c r="HZ3876" s="0"/>
      <c r="IA3876" s="0"/>
      <c r="IB3876" s="0"/>
      <c r="IC3876" s="0"/>
      <c r="ID3876" s="0"/>
      <c r="IE3876" s="0"/>
      <c r="IF3876" s="0"/>
      <c r="IG3876" s="0"/>
      <c r="IH3876" s="0"/>
      <c r="II3876" s="0"/>
      <c r="IJ3876" s="0"/>
      <c r="IK3876" s="0"/>
      <c r="IL3876" s="0"/>
      <c r="IM3876" s="0"/>
      <c r="IN3876" s="0"/>
      <c r="IO3876" s="0"/>
      <c r="IP3876" s="0"/>
      <c r="IQ3876" s="0"/>
      <c r="IR3876" s="0"/>
      <c r="IS3876" s="0"/>
      <c r="IT3876" s="0"/>
      <c r="IU3876" s="0"/>
      <c r="IV3876" s="0"/>
      <c r="IW3876" s="0"/>
      <c r="IX3876" s="0"/>
      <c r="IY3876" s="0"/>
      <c r="IZ3876" s="0"/>
      <c r="AMH3876" s="13"/>
    </row>
    <row r="3877" customFormat="false" ht="13.8" hidden="false" customHeight="false" outlineLevel="0" collapsed="false">
      <c r="A3877" s="16" t="n">
        <v>40813053</v>
      </c>
      <c r="B3877" s="17" t="s">
        <v>3907</v>
      </c>
      <c r="C3877" s="18"/>
      <c r="D3877" s="18"/>
      <c r="E3877" s="16" t="s">
        <v>460</v>
      </c>
      <c r="F3877" s="19" t="n">
        <f aca="false">IF(C3877="",VLOOKUP(E3877,'PORTE E UCO'!$A$5:$D$46,4,0),VLOOKUP(E3877,'PORTE E UCO'!$A$5:$D$46,4,0)*C3877)</f>
        <v>627.14783</v>
      </c>
      <c r="G3877" s="20" t="n">
        <v>0</v>
      </c>
      <c r="H3877" s="21" t="n">
        <f aca="false">G3877*$R$2</f>
        <v>0</v>
      </c>
      <c r="I3877" s="16" t="n">
        <v>0</v>
      </c>
      <c r="J3877" s="22" t="str">
        <f aca="false">IF(I3877&gt;=1,F3877*$J$2,"")</f>
        <v/>
      </c>
      <c r="K3877" s="22" t="str">
        <f aca="false">IF(I3877&gt;=2,F3877*$K$2,"")</f>
        <v/>
      </c>
      <c r="L3877" s="22" t="str">
        <f aca="false">IF(I3877&gt;=3,F3877*$L$2,"")</f>
        <v/>
      </c>
      <c r="M3877" s="22" t="str">
        <f aca="false">IF(I3877&gt;=4,F3877*$M$2,"")</f>
        <v/>
      </c>
      <c r="N3877" s="16" t="s">
        <v>3903</v>
      </c>
      <c r="O3877" s="16" t="n">
        <v>0</v>
      </c>
      <c r="P3877" s="23" t="n">
        <v>0</v>
      </c>
      <c r="Q3877" s="22"/>
      <c r="R3877" s="38"/>
      <c r="S3877" s="25" t="n">
        <f aca="false">SUM(F3877,H3877,J3877,K3877,L3877,M3877)</f>
        <v>627.14783</v>
      </c>
      <c r="T3877" s="25" t="n">
        <f aca="false">SUM(F3877,H3877,J3877,K3877,L3877,M3877,Q3877)</f>
        <v>627.14783</v>
      </c>
      <c r="U3877" s="0"/>
      <c r="V3877" s="0"/>
      <c r="W3877" s="0"/>
      <c r="X3877" s="0"/>
      <c r="Y3877" s="0"/>
      <c r="Z3877" s="0"/>
      <c r="AA3877" s="0"/>
      <c r="AB3877" s="0"/>
      <c r="AC3877" s="0"/>
      <c r="AD3877" s="0"/>
      <c r="AE3877" s="0"/>
      <c r="AF3877" s="0"/>
      <c r="AG3877" s="0"/>
      <c r="AH3877" s="0"/>
      <c r="AI3877" s="0"/>
      <c r="AJ3877" s="0"/>
      <c r="AK3877" s="0"/>
      <c r="AL3877" s="0"/>
      <c r="AM3877" s="0"/>
      <c r="AN3877" s="0"/>
      <c r="AO3877" s="0"/>
      <c r="AP3877" s="0"/>
      <c r="AQ3877" s="0"/>
      <c r="AR3877" s="0"/>
      <c r="AS3877" s="0"/>
      <c r="AT3877" s="0"/>
      <c r="AU3877" s="0"/>
      <c r="AV3877" s="0"/>
      <c r="AW3877" s="0"/>
      <c r="AX3877" s="0"/>
      <c r="AY3877" s="0"/>
      <c r="AZ3877" s="0"/>
      <c r="BA3877" s="0"/>
      <c r="BB3877" s="0"/>
      <c r="BC3877" s="0"/>
      <c r="BD3877" s="0"/>
      <c r="BE3877" s="0"/>
      <c r="BF3877" s="0"/>
      <c r="BG3877" s="0"/>
      <c r="BH3877" s="0"/>
      <c r="BI3877" s="0"/>
      <c r="BJ3877" s="0"/>
      <c r="BK3877" s="0"/>
      <c r="BL3877" s="0"/>
      <c r="BM3877" s="0"/>
      <c r="BN3877" s="0"/>
      <c r="BO3877" s="0"/>
      <c r="BP3877" s="0"/>
      <c r="BQ3877" s="0"/>
      <c r="BR3877" s="0"/>
      <c r="BS3877" s="0"/>
      <c r="BT3877" s="0"/>
      <c r="BU3877" s="0"/>
      <c r="BV3877" s="0"/>
      <c r="BW3877" s="0"/>
      <c r="BX3877" s="0"/>
      <c r="BY3877" s="0"/>
      <c r="BZ3877" s="0"/>
      <c r="CA3877" s="0"/>
      <c r="CB3877" s="0"/>
      <c r="CC3877" s="0"/>
      <c r="CD3877" s="0"/>
      <c r="CE3877" s="0"/>
      <c r="CF3877" s="0"/>
      <c r="CG3877" s="0"/>
      <c r="CH3877" s="0"/>
      <c r="CI3877" s="0"/>
      <c r="CJ3877" s="0"/>
      <c r="CK3877" s="0"/>
      <c r="CL3877" s="0"/>
      <c r="CM3877" s="0"/>
      <c r="CN3877" s="0"/>
      <c r="CO3877" s="0"/>
      <c r="CP3877" s="0"/>
      <c r="CQ3877" s="0"/>
      <c r="CR3877" s="0"/>
      <c r="CS3877" s="0"/>
      <c r="CT3877" s="0"/>
      <c r="CU3877" s="0"/>
      <c r="CV3877" s="0"/>
      <c r="CW3877" s="0"/>
      <c r="CX3877" s="0"/>
      <c r="CY3877" s="0"/>
      <c r="CZ3877" s="0"/>
      <c r="DA3877" s="0"/>
      <c r="DB3877" s="0"/>
      <c r="DC3877" s="0"/>
      <c r="DD3877" s="0"/>
      <c r="DE3877" s="0"/>
      <c r="DF3877" s="0"/>
      <c r="DG3877" s="0"/>
      <c r="DH3877" s="0"/>
      <c r="DI3877" s="0"/>
      <c r="DJ3877" s="0"/>
      <c r="DK3877" s="0"/>
      <c r="DL3877" s="0"/>
      <c r="DM3877" s="0"/>
      <c r="DN3877" s="0"/>
      <c r="DO3877" s="0"/>
      <c r="DP3877" s="0"/>
      <c r="DQ3877" s="0"/>
      <c r="DR3877" s="0"/>
      <c r="DS3877" s="0"/>
      <c r="DT3877" s="0"/>
      <c r="DU3877" s="0"/>
      <c r="DV3877" s="0"/>
      <c r="DW3877" s="0"/>
      <c r="DX3877" s="0"/>
      <c r="DY3877" s="0"/>
      <c r="DZ3877" s="0"/>
      <c r="EA3877" s="0"/>
      <c r="EB3877" s="0"/>
      <c r="EC3877" s="0"/>
      <c r="ED3877" s="0"/>
      <c r="EE3877" s="0"/>
      <c r="EF3877" s="0"/>
      <c r="EG3877" s="0"/>
      <c r="EH3877" s="0"/>
      <c r="EI3877" s="0"/>
      <c r="EJ3877" s="0"/>
      <c r="EK3877" s="0"/>
      <c r="EL3877" s="0"/>
      <c r="EM3877" s="0"/>
      <c r="EN3877" s="0"/>
      <c r="EO3877" s="0"/>
      <c r="EP3877" s="0"/>
      <c r="EQ3877" s="0"/>
      <c r="ER3877" s="0"/>
      <c r="ES3877" s="0"/>
      <c r="ET3877" s="0"/>
      <c r="EU3877" s="0"/>
      <c r="EV3877" s="0"/>
      <c r="EW3877" s="0"/>
      <c r="EX3877" s="0"/>
      <c r="EY3877" s="0"/>
      <c r="EZ3877" s="0"/>
      <c r="FA3877" s="0"/>
      <c r="FB3877" s="0"/>
      <c r="FC3877" s="0"/>
      <c r="FD3877" s="0"/>
      <c r="FE3877" s="0"/>
      <c r="FF3877" s="0"/>
      <c r="FG3877" s="0"/>
      <c r="FH3877" s="0"/>
      <c r="FI3877" s="0"/>
      <c r="FJ3877" s="0"/>
      <c r="FK3877" s="0"/>
      <c r="FL3877" s="0"/>
      <c r="FM3877" s="0"/>
      <c r="FN3877" s="0"/>
      <c r="FO3877" s="0"/>
      <c r="FP3877" s="0"/>
      <c r="FQ3877" s="0"/>
      <c r="FR3877" s="0"/>
      <c r="FS3877" s="0"/>
      <c r="FT3877" s="0"/>
      <c r="FU3877" s="0"/>
      <c r="FV3877" s="0"/>
      <c r="FW3877" s="0"/>
      <c r="FX3877" s="0"/>
      <c r="FY3877" s="0"/>
      <c r="FZ3877" s="0"/>
      <c r="GA3877" s="0"/>
      <c r="GB3877" s="0"/>
      <c r="GC3877" s="0"/>
      <c r="GD3877" s="0"/>
      <c r="GE3877" s="0"/>
      <c r="GF3877" s="0"/>
      <c r="GG3877" s="0"/>
      <c r="GH3877" s="0"/>
      <c r="GI3877" s="0"/>
      <c r="GJ3877" s="0"/>
      <c r="GK3877" s="0"/>
      <c r="GL3877" s="0"/>
      <c r="GM3877" s="0"/>
      <c r="GN3877" s="0"/>
      <c r="GO3877" s="0"/>
      <c r="GP3877" s="0"/>
      <c r="GQ3877" s="0"/>
      <c r="GR3877" s="0"/>
      <c r="GS3877" s="0"/>
      <c r="GT3877" s="0"/>
      <c r="GU3877" s="0"/>
      <c r="GV3877" s="0"/>
      <c r="GW3877" s="0"/>
      <c r="GX3877" s="0"/>
      <c r="GY3877" s="0"/>
      <c r="GZ3877" s="0"/>
      <c r="HA3877" s="0"/>
      <c r="HB3877" s="0"/>
      <c r="HC3877" s="0"/>
      <c r="HD3877" s="0"/>
      <c r="HE3877" s="0"/>
      <c r="HF3877" s="0"/>
      <c r="HG3877" s="0"/>
      <c r="HH3877" s="0"/>
      <c r="HI3877" s="0"/>
      <c r="HJ3877" s="0"/>
      <c r="HK3877" s="0"/>
      <c r="HL3877" s="0"/>
      <c r="HM3877" s="0"/>
      <c r="HN3877" s="0"/>
      <c r="HO3877" s="0"/>
      <c r="HP3877" s="0"/>
      <c r="HQ3877" s="0"/>
      <c r="HR3877" s="0"/>
      <c r="HS3877" s="0"/>
      <c r="HT3877" s="0"/>
      <c r="HU3877" s="0"/>
      <c r="HV3877" s="0"/>
      <c r="HW3877" s="0"/>
      <c r="HX3877" s="0"/>
      <c r="HY3877" s="0"/>
      <c r="HZ3877" s="0"/>
      <c r="IA3877" s="0"/>
      <c r="IB3877" s="0"/>
      <c r="IC3877" s="0"/>
      <c r="ID3877" s="0"/>
      <c r="IE3877" s="0"/>
      <c r="IF3877" s="0"/>
      <c r="IG3877" s="0"/>
      <c r="IH3877" s="0"/>
      <c r="II3877" s="0"/>
      <c r="IJ3877" s="0"/>
      <c r="IK3877" s="0"/>
      <c r="IL3877" s="0"/>
      <c r="IM3877" s="0"/>
      <c r="IN3877" s="0"/>
      <c r="IO3877" s="0"/>
      <c r="IP3877" s="0"/>
      <c r="IQ3877" s="0"/>
      <c r="IR3877" s="0"/>
      <c r="IS3877" s="0"/>
      <c r="IT3877" s="0"/>
      <c r="IU3877" s="0"/>
      <c r="IV3877" s="0"/>
      <c r="IW3877" s="0"/>
      <c r="IX3877" s="0"/>
      <c r="IY3877" s="0"/>
      <c r="IZ3877" s="0"/>
      <c r="AMH3877" s="13"/>
    </row>
    <row r="3878" customFormat="false" ht="14.95" hidden="false" customHeight="false" outlineLevel="0" collapsed="false">
      <c r="A3878" s="27" t="n">
        <v>40813118</v>
      </c>
      <c r="B3878" s="28" t="s">
        <v>3908</v>
      </c>
      <c r="C3878" s="29"/>
      <c r="D3878" s="29"/>
      <c r="E3878" s="27" t="s">
        <v>341</v>
      </c>
      <c r="F3878" s="19" t="n">
        <f aca="false">IF(C3878="",VLOOKUP(E3878,'PORTE E UCO'!$A$5:$D$46,4,0),VLOOKUP(E3878,'PORTE E UCO'!$A$5:$D$46,4,0)*C3878)</f>
        <v>1558.54594</v>
      </c>
      <c r="G3878" s="30" t="n">
        <v>0</v>
      </c>
      <c r="H3878" s="21" t="n">
        <f aca="false">G3878*$R$2</f>
        <v>0</v>
      </c>
      <c r="I3878" s="27" t="n">
        <v>2</v>
      </c>
      <c r="J3878" s="22" t="n">
        <f aca="false">IF(I3878&gt;=1,F3878*$J$2,"")</f>
        <v>467.563782</v>
      </c>
      <c r="K3878" s="22" t="n">
        <f aca="false">IF(I3878&gt;=2,F3878*$K$2,"")</f>
        <v>311.709188</v>
      </c>
      <c r="L3878" s="22" t="str">
        <f aca="false">IF(I3878&gt;=3,F3878*$L$2,"")</f>
        <v/>
      </c>
      <c r="M3878" s="22" t="str">
        <f aca="false">IF(I3878&gt;=4,F3878*$M$2,"")</f>
        <v/>
      </c>
      <c r="N3878" s="27" t="s">
        <v>3903</v>
      </c>
      <c r="O3878" s="27" t="n">
        <v>0</v>
      </c>
      <c r="P3878" s="31" t="n">
        <v>0</v>
      </c>
      <c r="Q3878" s="32"/>
      <c r="R3878" s="38"/>
      <c r="S3878" s="25" t="n">
        <f aca="false">SUM(F3878,H3878,J3878,K3878,L3878,M3878)</f>
        <v>2337.81891</v>
      </c>
      <c r="T3878" s="25" t="n">
        <f aca="false">SUM(F3878,H3878,J3878,K3878,L3878,M3878,Q3878)</f>
        <v>2337.81891</v>
      </c>
      <c r="U3878" s="0"/>
      <c r="V3878" s="0"/>
      <c r="W3878" s="0"/>
      <c r="X3878" s="0"/>
      <c r="Y3878" s="0"/>
      <c r="Z3878" s="0"/>
      <c r="AA3878" s="0"/>
      <c r="AB3878" s="0"/>
      <c r="AC3878" s="0"/>
      <c r="AD3878" s="0"/>
      <c r="AE3878" s="0"/>
      <c r="AF3878" s="0"/>
      <c r="AG3878" s="0"/>
      <c r="AH3878" s="0"/>
      <c r="AI3878" s="0"/>
      <c r="AJ3878" s="0"/>
      <c r="AK3878" s="0"/>
      <c r="AL3878" s="0"/>
      <c r="AM3878" s="0"/>
      <c r="AN3878" s="0"/>
      <c r="AO3878" s="0"/>
      <c r="AP3878" s="0"/>
      <c r="AQ3878" s="0"/>
      <c r="AR3878" s="0"/>
      <c r="AS3878" s="0"/>
      <c r="AT3878" s="0"/>
      <c r="AU3878" s="0"/>
      <c r="AV3878" s="0"/>
      <c r="AW3878" s="0"/>
      <c r="AX3878" s="0"/>
      <c r="AY3878" s="0"/>
      <c r="AZ3878" s="0"/>
      <c r="BA3878" s="0"/>
      <c r="BB3878" s="0"/>
      <c r="BC3878" s="0"/>
      <c r="BD3878" s="0"/>
      <c r="BE3878" s="0"/>
      <c r="BF3878" s="0"/>
      <c r="BG3878" s="0"/>
      <c r="BH3878" s="0"/>
      <c r="BI3878" s="0"/>
      <c r="BJ3878" s="0"/>
      <c r="BK3878" s="0"/>
      <c r="BL3878" s="0"/>
      <c r="BM3878" s="0"/>
      <c r="BN3878" s="0"/>
      <c r="BO3878" s="0"/>
      <c r="BP3878" s="0"/>
      <c r="BQ3878" s="0"/>
      <c r="BR3878" s="0"/>
      <c r="BS3878" s="0"/>
      <c r="BT3878" s="0"/>
      <c r="BU3878" s="0"/>
      <c r="BV3878" s="0"/>
      <c r="BW3878" s="0"/>
      <c r="BX3878" s="0"/>
      <c r="BY3878" s="0"/>
      <c r="BZ3878" s="0"/>
      <c r="CA3878" s="0"/>
      <c r="CB3878" s="0"/>
      <c r="CC3878" s="0"/>
      <c r="CD3878" s="0"/>
      <c r="CE3878" s="0"/>
      <c r="CF3878" s="0"/>
      <c r="CG3878" s="0"/>
      <c r="CH3878" s="0"/>
      <c r="CI3878" s="0"/>
      <c r="CJ3878" s="0"/>
      <c r="CK3878" s="0"/>
      <c r="CL3878" s="0"/>
      <c r="CM3878" s="0"/>
      <c r="CN3878" s="0"/>
      <c r="CO3878" s="0"/>
      <c r="CP3878" s="0"/>
      <c r="CQ3878" s="0"/>
      <c r="CR3878" s="0"/>
      <c r="CS3878" s="0"/>
      <c r="CT3878" s="0"/>
      <c r="CU3878" s="0"/>
      <c r="CV3878" s="0"/>
      <c r="CW3878" s="0"/>
      <c r="CX3878" s="0"/>
      <c r="CY3878" s="0"/>
      <c r="CZ3878" s="0"/>
      <c r="DA3878" s="0"/>
      <c r="DB3878" s="0"/>
      <c r="DC3878" s="0"/>
      <c r="DD3878" s="0"/>
      <c r="DE3878" s="0"/>
      <c r="DF3878" s="0"/>
      <c r="DG3878" s="0"/>
      <c r="DH3878" s="0"/>
      <c r="DI3878" s="0"/>
      <c r="DJ3878" s="0"/>
      <c r="DK3878" s="0"/>
      <c r="DL3878" s="0"/>
      <c r="DM3878" s="0"/>
      <c r="DN3878" s="0"/>
      <c r="DO3878" s="0"/>
      <c r="DP3878" s="0"/>
      <c r="DQ3878" s="0"/>
      <c r="DR3878" s="0"/>
      <c r="DS3878" s="0"/>
      <c r="DT3878" s="0"/>
      <c r="DU3878" s="0"/>
      <c r="DV3878" s="0"/>
      <c r="DW3878" s="0"/>
      <c r="DX3878" s="0"/>
      <c r="DY3878" s="0"/>
      <c r="DZ3878" s="0"/>
      <c r="EA3878" s="0"/>
      <c r="EB3878" s="0"/>
      <c r="EC3878" s="0"/>
      <c r="ED3878" s="0"/>
      <c r="EE3878" s="0"/>
      <c r="EF3878" s="0"/>
      <c r="EG3878" s="0"/>
      <c r="EH3878" s="0"/>
      <c r="EI3878" s="0"/>
      <c r="EJ3878" s="0"/>
      <c r="EK3878" s="0"/>
      <c r="EL3878" s="0"/>
      <c r="EM3878" s="0"/>
      <c r="EN3878" s="0"/>
      <c r="EO3878" s="0"/>
      <c r="EP3878" s="0"/>
      <c r="EQ3878" s="0"/>
      <c r="ER3878" s="0"/>
      <c r="ES3878" s="0"/>
      <c r="ET3878" s="0"/>
      <c r="EU3878" s="0"/>
      <c r="EV3878" s="0"/>
      <c r="EW3878" s="0"/>
      <c r="EX3878" s="0"/>
      <c r="EY3878" s="0"/>
      <c r="EZ3878" s="0"/>
      <c r="FA3878" s="0"/>
      <c r="FB3878" s="0"/>
      <c r="FC3878" s="0"/>
      <c r="FD3878" s="0"/>
      <c r="FE3878" s="0"/>
      <c r="FF3878" s="0"/>
      <c r="FG3878" s="0"/>
      <c r="FH3878" s="0"/>
      <c r="FI3878" s="0"/>
      <c r="FJ3878" s="0"/>
      <c r="FK3878" s="0"/>
      <c r="FL3878" s="0"/>
      <c r="FM3878" s="0"/>
      <c r="FN3878" s="0"/>
      <c r="FO3878" s="0"/>
      <c r="FP3878" s="0"/>
      <c r="FQ3878" s="0"/>
      <c r="FR3878" s="0"/>
      <c r="FS3878" s="0"/>
      <c r="FT3878" s="0"/>
      <c r="FU3878" s="0"/>
      <c r="FV3878" s="0"/>
      <c r="FW3878" s="0"/>
      <c r="FX3878" s="0"/>
      <c r="FY3878" s="0"/>
      <c r="FZ3878" s="0"/>
      <c r="GA3878" s="0"/>
      <c r="GB3878" s="0"/>
      <c r="GC3878" s="0"/>
      <c r="GD3878" s="0"/>
      <c r="GE3878" s="0"/>
      <c r="GF3878" s="0"/>
      <c r="GG3878" s="0"/>
      <c r="GH3878" s="0"/>
      <c r="GI3878" s="0"/>
      <c r="GJ3878" s="0"/>
      <c r="GK3878" s="0"/>
      <c r="GL3878" s="0"/>
      <c r="GM3878" s="0"/>
      <c r="GN3878" s="0"/>
      <c r="GO3878" s="0"/>
      <c r="GP3878" s="0"/>
      <c r="GQ3878" s="0"/>
      <c r="GR3878" s="0"/>
      <c r="GS3878" s="0"/>
      <c r="GT3878" s="0"/>
      <c r="GU3878" s="0"/>
      <c r="GV3878" s="0"/>
      <c r="GW3878" s="0"/>
      <c r="GX3878" s="0"/>
      <c r="GY3878" s="0"/>
      <c r="GZ3878" s="0"/>
      <c r="HA3878" s="0"/>
      <c r="HB3878" s="0"/>
      <c r="HC3878" s="0"/>
      <c r="HD3878" s="0"/>
      <c r="HE3878" s="0"/>
      <c r="HF3878" s="0"/>
      <c r="HG3878" s="0"/>
      <c r="HH3878" s="0"/>
      <c r="HI3878" s="0"/>
      <c r="HJ3878" s="0"/>
      <c r="HK3878" s="0"/>
      <c r="HL3878" s="0"/>
      <c r="HM3878" s="0"/>
      <c r="HN3878" s="0"/>
      <c r="HO3878" s="0"/>
      <c r="HP3878" s="0"/>
      <c r="HQ3878" s="0"/>
      <c r="HR3878" s="0"/>
      <c r="HS3878" s="0"/>
      <c r="HT3878" s="0"/>
      <c r="HU3878" s="0"/>
      <c r="HV3878" s="0"/>
      <c r="HW3878" s="0"/>
      <c r="HX3878" s="0"/>
      <c r="HY3878" s="0"/>
      <c r="HZ3878" s="0"/>
      <c r="IA3878" s="0"/>
      <c r="IB3878" s="0"/>
      <c r="IC3878" s="0"/>
      <c r="ID3878" s="0"/>
      <c r="IE3878" s="0"/>
      <c r="IF3878" s="0"/>
      <c r="IG3878" s="0"/>
      <c r="IH3878" s="0"/>
      <c r="II3878" s="0"/>
      <c r="IJ3878" s="0"/>
      <c r="IK3878" s="0"/>
      <c r="IL3878" s="0"/>
      <c r="IM3878" s="0"/>
      <c r="IN3878" s="0"/>
      <c r="IO3878" s="0"/>
      <c r="IP3878" s="0"/>
      <c r="IQ3878" s="0"/>
      <c r="IR3878" s="0"/>
      <c r="IS3878" s="0"/>
      <c r="IT3878" s="0"/>
      <c r="IU3878" s="0"/>
      <c r="IV3878" s="0"/>
      <c r="IW3878" s="0"/>
      <c r="IX3878" s="0"/>
      <c r="IY3878" s="0"/>
      <c r="IZ3878" s="0"/>
      <c r="AMH3878" s="13"/>
    </row>
    <row r="3879" customFormat="false" ht="14.95" hidden="false" customHeight="false" outlineLevel="0" collapsed="false">
      <c r="A3879" s="16" t="n">
        <v>40813134</v>
      </c>
      <c r="B3879" s="17" t="s">
        <v>3909</v>
      </c>
      <c r="C3879" s="18"/>
      <c r="D3879" s="18"/>
      <c r="E3879" s="16" t="s">
        <v>320</v>
      </c>
      <c r="F3879" s="19" t="n">
        <f aca="false">IF(C3879="",VLOOKUP(E3879,'PORTE E UCO'!$A$5:$D$46,4,0),VLOOKUP(E3879,'PORTE E UCO'!$A$5:$D$46,4,0)*C3879)</f>
        <v>1224.795374</v>
      </c>
      <c r="G3879" s="20" t="n">
        <v>0</v>
      </c>
      <c r="H3879" s="21" t="n">
        <f aca="false">G3879*$R$2</f>
        <v>0</v>
      </c>
      <c r="I3879" s="16" t="n">
        <v>2</v>
      </c>
      <c r="J3879" s="22" t="n">
        <f aca="false">IF(I3879&gt;=1,F3879*$J$2,"")</f>
        <v>367.4386122</v>
      </c>
      <c r="K3879" s="22" t="n">
        <f aca="false">IF(I3879&gt;=2,F3879*$K$2,"")</f>
        <v>244.9590748</v>
      </c>
      <c r="L3879" s="22" t="str">
        <f aca="false">IF(I3879&gt;=3,F3879*$L$2,"")</f>
        <v/>
      </c>
      <c r="M3879" s="22" t="str">
        <f aca="false">IF(I3879&gt;=4,F3879*$M$2,"")</f>
        <v/>
      </c>
      <c r="N3879" s="16" t="s">
        <v>3903</v>
      </c>
      <c r="O3879" s="16" t="n">
        <v>0</v>
      </c>
      <c r="P3879" s="23" t="n">
        <v>0</v>
      </c>
      <c r="Q3879" s="22"/>
      <c r="R3879" s="38"/>
      <c r="S3879" s="25" t="n">
        <f aca="false">SUM(F3879,H3879,J3879,K3879,L3879,M3879)</f>
        <v>1837.193061</v>
      </c>
      <c r="T3879" s="25" t="n">
        <f aca="false">SUM(F3879,H3879,J3879,K3879,L3879,M3879,Q3879)</f>
        <v>1837.193061</v>
      </c>
      <c r="U3879" s="0"/>
      <c r="V3879" s="0"/>
      <c r="W3879" s="0"/>
      <c r="X3879" s="0"/>
      <c r="Y3879" s="0"/>
      <c r="Z3879" s="0"/>
      <c r="AA3879" s="0"/>
      <c r="AB3879" s="0"/>
      <c r="AC3879" s="0"/>
      <c r="AD3879" s="0"/>
      <c r="AE3879" s="0"/>
      <c r="AF3879" s="0"/>
      <c r="AG3879" s="0"/>
      <c r="AH3879" s="0"/>
      <c r="AI3879" s="0"/>
      <c r="AJ3879" s="0"/>
      <c r="AK3879" s="0"/>
      <c r="AL3879" s="0"/>
      <c r="AM3879" s="0"/>
      <c r="AN3879" s="0"/>
      <c r="AO3879" s="0"/>
      <c r="AP3879" s="0"/>
      <c r="AQ3879" s="0"/>
      <c r="AR3879" s="0"/>
      <c r="AS3879" s="0"/>
      <c r="AT3879" s="0"/>
      <c r="AU3879" s="0"/>
      <c r="AV3879" s="0"/>
      <c r="AW3879" s="0"/>
      <c r="AX3879" s="0"/>
      <c r="AY3879" s="0"/>
      <c r="AZ3879" s="0"/>
      <c r="BA3879" s="0"/>
      <c r="BB3879" s="0"/>
      <c r="BC3879" s="0"/>
      <c r="BD3879" s="0"/>
      <c r="BE3879" s="0"/>
      <c r="BF3879" s="0"/>
      <c r="BG3879" s="0"/>
      <c r="BH3879" s="0"/>
      <c r="BI3879" s="0"/>
      <c r="BJ3879" s="0"/>
      <c r="BK3879" s="0"/>
      <c r="BL3879" s="0"/>
      <c r="BM3879" s="0"/>
      <c r="BN3879" s="0"/>
      <c r="BO3879" s="0"/>
      <c r="BP3879" s="0"/>
      <c r="BQ3879" s="0"/>
      <c r="BR3879" s="0"/>
      <c r="BS3879" s="0"/>
      <c r="BT3879" s="0"/>
      <c r="BU3879" s="0"/>
      <c r="BV3879" s="0"/>
      <c r="BW3879" s="0"/>
      <c r="BX3879" s="0"/>
      <c r="BY3879" s="0"/>
      <c r="BZ3879" s="0"/>
      <c r="CA3879" s="0"/>
      <c r="CB3879" s="0"/>
      <c r="CC3879" s="0"/>
      <c r="CD3879" s="0"/>
      <c r="CE3879" s="0"/>
      <c r="CF3879" s="0"/>
      <c r="CG3879" s="0"/>
      <c r="CH3879" s="0"/>
      <c r="CI3879" s="0"/>
      <c r="CJ3879" s="0"/>
      <c r="CK3879" s="0"/>
      <c r="CL3879" s="0"/>
      <c r="CM3879" s="0"/>
      <c r="CN3879" s="0"/>
      <c r="CO3879" s="0"/>
      <c r="CP3879" s="0"/>
      <c r="CQ3879" s="0"/>
      <c r="CR3879" s="0"/>
      <c r="CS3879" s="0"/>
      <c r="CT3879" s="0"/>
      <c r="CU3879" s="0"/>
      <c r="CV3879" s="0"/>
      <c r="CW3879" s="0"/>
      <c r="CX3879" s="0"/>
      <c r="CY3879" s="0"/>
      <c r="CZ3879" s="0"/>
      <c r="DA3879" s="0"/>
      <c r="DB3879" s="0"/>
      <c r="DC3879" s="0"/>
      <c r="DD3879" s="0"/>
      <c r="DE3879" s="0"/>
      <c r="DF3879" s="0"/>
      <c r="DG3879" s="0"/>
      <c r="DH3879" s="0"/>
      <c r="DI3879" s="0"/>
      <c r="DJ3879" s="0"/>
      <c r="DK3879" s="0"/>
      <c r="DL3879" s="0"/>
      <c r="DM3879" s="0"/>
      <c r="DN3879" s="0"/>
      <c r="DO3879" s="0"/>
      <c r="DP3879" s="0"/>
      <c r="DQ3879" s="0"/>
      <c r="DR3879" s="0"/>
      <c r="DS3879" s="0"/>
      <c r="DT3879" s="0"/>
      <c r="DU3879" s="0"/>
      <c r="DV3879" s="0"/>
      <c r="DW3879" s="0"/>
      <c r="DX3879" s="0"/>
      <c r="DY3879" s="0"/>
      <c r="DZ3879" s="0"/>
      <c r="EA3879" s="0"/>
      <c r="EB3879" s="0"/>
      <c r="EC3879" s="0"/>
      <c r="ED3879" s="0"/>
      <c r="EE3879" s="0"/>
      <c r="EF3879" s="0"/>
      <c r="EG3879" s="0"/>
      <c r="EH3879" s="0"/>
      <c r="EI3879" s="0"/>
      <c r="EJ3879" s="0"/>
      <c r="EK3879" s="0"/>
      <c r="EL3879" s="0"/>
      <c r="EM3879" s="0"/>
      <c r="EN3879" s="0"/>
      <c r="EO3879" s="0"/>
      <c r="EP3879" s="0"/>
      <c r="EQ3879" s="0"/>
      <c r="ER3879" s="0"/>
      <c r="ES3879" s="0"/>
      <c r="ET3879" s="0"/>
      <c r="EU3879" s="0"/>
      <c r="EV3879" s="0"/>
      <c r="EW3879" s="0"/>
      <c r="EX3879" s="0"/>
      <c r="EY3879" s="0"/>
      <c r="EZ3879" s="0"/>
      <c r="FA3879" s="0"/>
      <c r="FB3879" s="0"/>
      <c r="FC3879" s="0"/>
      <c r="FD3879" s="0"/>
      <c r="FE3879" s="0"/>
      <c r="FF3879" s="0"/>
      <c r="FG3879" s="0"/>
      <c r="FH3879" s="0"/>
      <c r="FI3879" s="0"/>
      <c r="FJ3879" s="0"/>
      <c r="FK3879" s="0"/>
      <c r="FL3879" s="0"/>
      <c r="FM3879" s="0"/>
      <c r="FN3879" s="0"/>
      <c r="FO3879" s="0"/>
      <c r="FP3879" s="0"/>
      <c r="FQ3879" s="0"/>
      <c r="FR3879" s="0"/>
      <c r="FS3879" s="0"/>
      <c r="FT3879" s="0"/>
      <c r="FU3879" s="0"/>
      <c r="FV3879" s="0"/>
      <c r="FW3879" s="0"/>
      <c r="FX3879" s="0"/>
      <c r="FY3879" s="0"/>
      <c r="FZ3879" s="0"/>
      <c r="GA3879" s="0"/>
      <c r="GB3879" s="0"/>
      <c r="GC3879" s="0"/>
      <c r="GD3879" s="0"/>
      <c r="GE3879" s="0"/>
      <c r="GF3879" s="0"/>
      <c r="GG3879" s="0"/>
      <c r="GH3879" s="0"/>
      <c r="GI3879" s="0"/>
      <c r="GJ3879" s="0"/>
      <c r="GK3879" s="0"/>
      <c r="GL3879" s="0"/>
      <c r="GM3879" s="0"/>
      <c r="GN3879" s="0"/>
      <c r="GO3879" s="0"/>
      <c r="GP3879" s="0"/>
      <c r="GQ3879" s="0"/>
      <c r="GR3879" s="0"/>
      <c r="GS3879" s="0"/>
      <c r="GT3879" s="0"/>
      <c r="GU3879" s="0"/>
      <c r="GV3879" s="0"/>
      <c r="GW3879" s="0"/>
      <c r="GX3879" s="0"/>
      <c r="GY3879" s="0"/>
      <c r="GZ3879" s="0"/>
      <c r="HA3879" s="0"/>
      <c r="HB3879" s="0"/>
      <c r="HC3879" s="0"/>
      <c r="HD3879" s="0"/>
      <c r="HE3879" s="0"/>
      <c r="HF3879" s="0"/>
      <c r="HG3879" s="0"/>
      <c r="HH3879" s="0"/>
      <c r="HI3879" s="0"/>
      <c r="HJ3879" s="0"/>
      <c r="HK3879" s="0"/>
      <c r="HL3879" s="0"/>
      <c r="HM3879" s="0"/>
      <c r="HN3879" s="0"/>
      <c r="HO3879" s="0"/>
      <c r="HP3879" s="0"/>
      <c r="HQ3879" s="0"/>
      <c r="HR3879" s="0"/>
      <c r="HS3879" s="0"/>
      <c r="HT3879" s="0"/>
      <c r="HU3879" s="0"/>
      <c r="HV3879" s="0"/>
      <c r="HW3879" s="0"/>
      <c r="HX3879" s="0"/>
      <c r="HY3879" s="0"/>
      <c r="HZ3879" s="0"/>
      <c r="IA3879" s="0"/>
      <c r="IB3879" s="0"/>
      <c r="IC3879" s="0"/>
      <c r="ID3879" s="0"/>
      <c r="IE3879" s="0"/>
      <c r="IF3879" s="0"/>
      <c r="IG3879" s="0"/>
      <c r="IH3879" s="0"/>
      <c r="II3879" s="0"/>
      <c r="IJ3879" s="0"/>
      <c r="IK3879" s="0"/>
      <c r="IL3879" s="0"/>
      <c r="IM3879" s="0"/>
      <c r="IN3879" s="0"/>
      <c r="IO3879" s="0"/>
      <c r="IP3879" s="0"/>
      <c r="IQ3879" s="0"/>
      <c r="IR3879" s="0"/>
      <c r="IS3879" s="0"/>
      <c r="IT3879" s="0"/>
      <c r="IU3879" s="0"/>
      <c r="IV3879" s="0"/>
      <c r="IW3879" s="0"/>
      <c r="IX3879" s="0"/>
      <c r="IY3879" s="0"/>
      <c r="IZ3879" s="0"/>
      <c r="AMH3879" s="13"/>
    </row>
    <row r="3880" customFormat="false" ht="13.8" hidden="false" customHeight="false" outlineLevel="0" collapsed="false">
      <c r="A3880" s="27" t="n">
        <v>40813088</v>
      </c>
      <c r="B3880" s="28" t="s">
        <v>3910</v>
      </c>
      <c r="C3880" s="29"/>
      <c r="D3880" s="29"/>
      <c r="E3880" s="27" t="s">
        <v>225</v>
      </c>
      <c r="F3880" s="19" t="n">
        <f aca="false">IF(C3880="",VLOOKUP(E3880,'PORTE E UCO'!$A$5:$D$46,4,0),VLOOKUP(E3880,'PORTE E UCO'!$A$5:$D$46,4,0)*C3880)</f>
        <v>1035.416342</v>
      </c>
      <c r="G3880" s="30" t="n">
        <v>0</v>
      </c>
      <c r="H3880" s="21" t="n">
        <f aca="false">G3880*$R$2</f>
        <v>0</v>
      </c>
      <c r="I3880" s="27" t="n">
        <v>1</v>
      </c>
      <c r="J3880" s="22" t="n">
        <f aca="false">IF(I3880&gt;=1,F3880*$J$2,"")</f>
        <v>310.6249026</v>
      </c>
      <c r="K3880" s="22" t="str">
        <f aca="false">IF(I3880&gt;=2,F3880*$K$2,"")</f>
        <v/>
      </c>
      <c r="L3880" s="22" t="str">
        <f aca="false">IF(I3880&gt;=3,F3880*$L$2,"")</f>
        <v/>
      </c>
      <c r="M3880" s="22" t="str">
        <f aca="false">IF(I3880&gt;=4,F3880*$M$2,"")</f>
        <v/>
      </c>
      <c r="N3880" s="27" t="s">
        <v>3903</v>
      </c>
      <c r="O3880" s="27" t="n">
        <v>0</v>
      </c>
      <c r="P3880" s="31" t="n">
        <v>0</v>
      </c>
      <c r="Q3880" s="32"/>
      <c r="R3880" s="38"/>
      <c r="S3880" s="25" t="n">
        <f aca="false">SUM(F3880,H3880,J3880,K3880,L3880,M3880)</f>
        <v>1346.0412446</v>
      </c>
      <c r="T3880" s="25" t="n">
        <f aca="false">SUM(F3880,H3880,J3880,K3880,L3880,M3880,Q3880)</f>
        <v>1346.0412446</v>
      </c>
      <c r="U3880" s="0"/>
      <c r="V3880" s="0"/>
      <c r="W3880" s="0"/>
      <c r="X3880" s="0"/>
      <c r="Y3880" s="0"/>
      <c r="Z3880" s="0"/>
      <c r="AA3880" s="0"/>
      <c r="AB3880" s="0"/>
      <c r="AC3880" s="0"/>
      <c r="AD3880" s="0"/>
      <c r="AE3880" s="0"/>
      <c r="AF3880" s="0"/>
      <c r="AG3880" s="0"/>
      <c r="AH3880" s="0"/>
      <c r="AI3880" s="0"/>
      <c r="AJ3880" s="0"/>
      <c r="AK3880" s="0"/>
      <c r="AL3880" s="0"/>
      <c r="AM3880" s="0"/>
      <c r="AN3880" s="0"/>
      <c r="AO3880" s="0"/>
      <c r="AP3880" s="0"/>
      <c r="AQ3880" s="0"/>
      <c r="AR3880" s="0"/>
      <c r="AS3880" s="0"/>
      <c r="AT3880" s="0"/>
      <c r="AU3880" s="0"/>
      <c r="AV3880" s="0"/>
      <c r="AW3880" s="0"/>
      <c r="AX3880" s="0"/>
      <c r="AY3880" s="0"/>
      <c r="AZ3880" s="0"/>
      <c r="BA3880" s="0"/>
      <c r="BB3880" s="0"/>
      <c r="BC3880" s="0"/>
      <c r="BD3880" s="0"/>
      <c r="BE3880" s="0"/>
      <c r="BF3880" s="0"/>
      <c r="BG3880" s="0"/>
      <c r="BH3880" s="0"/>
      <c r="BI3880" s="0"/>
      <c r="BJ3880" s="0"/>
      <c r="BK3880" s="0"/>
      <c r="BL3880" s="0"/>
      <c r="BM3880" s="0"/>
      <c r="BN3880" s="0"/>
      <c r="BO3880" s="0"/>
      <c r="BP3880" s="0"/>
      <c r="BQ3880" s="0"/>
      <c r="BR3880" s="0"/>
      <c r="BS3880" s="0"/>
      <c r="BT3880" s="0"/>
      <c r="BU3880" s="0"/>
      <c r="BV3880" s="0"/>
      <c r="BW3880" s="0"/>
      <c r="BX3880" s="0"/>
      <c r="BY3880" s="0"/>
      <c r="BZ3880" s="0"/>
      <c r="CA3880" s="0"/>
      <c r="CB3880" s="0"/>
      <c r="CC3880" s="0"/>
      <c r="CD3880" s="0"/>
      <c r="CE3880" s="0"/>
      <c r="CF3880" s="0"/>
      <c r="CG3880" s="0"/>
      <c r="CH3880" s="0"/>
      <c r="CI3880" s="0"/>
      <c r="CJ3880" s="0"/>
      <c r="CK3880" s="0"/>
      <c r="CL3880" s="0"/>
      <c r="CM3880" s="0"/>
      <c r="CN3880" s="0"/>
      <c r="CO3880" s="0"/>
      <c r="CP3880" s="0"/>
      <c r="CQ3880" s="0"/>
      <c r="CR3880" s="0"/>
      <c r="CS3880" s="0"/>
      <c r="CT3880" s="0"/>
      <c r="CU3880" s="0"/>
      <c r="CV3880" s="0"/>
      <c r="CW3880" s="0"/>
      <c r="CX3880" s="0"/>
      <c r="CY3880" s="0"/>
      <c r="CZ3880" s="0"/>
      <c r="DA3880" s="0"/>
      <c r="DB3880" s="0"/>
      <c r="DC3880" s="0"/>
      <c r="DD3880" s="0"/>
      <c r="DE3880" s="0"/>
      <c r="DF3880" s="0"/>
      <c r="DG3880" s="0"/>
      <c r="DH3880" s="0"/>
      <c r="DI3880" s="0"/>
      <c r="DJ3880" s="0"/>
      <c r="DK3880" s="0"/>
      <c r="DL3880" s="0"/>
      <c r="DM3880" s="0"/>
      <c r="DN3880" s="0"/>
      <c r="DO3880" s="0"/>
      <c r="DP3880" s="0"/>
      <c r="DQ3880" s="0"/>
      <c r="DR3880" s="0"/>
      <c r="DS3880" s="0"/>
      <c r="DT3880" s="0"/>
      <c r="DU3880" s="0"/>
      <c r="DV3880" s="0"/>
      <c r="DW3880" s="0"/>
      <c r="DX3880" s="0"/>
      <c r="DY3880" s="0"/>
      <c r="DZ3880" s="0"/>
      <c r="EA3880" s="0"/>
      <c r="EB3880" s="0"/>
      <c r="EC3880" s="0"/>
      <c r="ED3880" s="0"/>
      <c r="EE3880" s="0"/>
      <c r="EF3880" s="0"/>
      <c r="EG3880" s="0"/>
      <c r="EH3880" s="0"/>
      <c r="EI3880" s="0"/>
      <c r="EJ3880" s="0"/>
      <c r="EK3880" s="0"/>
      <c r="EL3880" s="0"/>
      <c r="EM3880" s="0"/>
      <c r="EN3880" s="0"/>
      <c r="EO3880" s="0"/>
      <c r="EP3880" s="0"/>
      <c r="EQ3880" s="0"/>
      <c r="ER3880" s="0"/>
      <c r="ES3880" s="0"/>
      <c r="ET3880" s="0"/>
      <c r="EU3880" s="0"/>
      <c r="EV3880" s="0"/>
      <c r="EW3880" s="0"/>
      <c r="EX3880" s="0"/>
      <c r="EY3880" s="0"/>
      <c r="EZ3880" s="0"/>
      <c r="FA3880" s="0"/>
      <c r="FB3880" s="0"/>
      <c r="FC3880" s="0"/>
      <c r="FD3880" s="0"/>
      <c r="FE3880" s="0"/>
      <c r="FF3880" s="0"/>
      <c r="FG3880" s="0"/>
      <c r="FH3880" s="0"/>
      <c r="FI3880" s="0"/>
      <c r="FJ3880" s="0"/>
      <c r="FK3880" s="0"/>
      <c r="FL3880" s="0"/>
      <c r="FM3880" s="0"/>
      <c r="FN3880" s="0"/>
      <c r="FO3880" s="0"/>
      <c r="FP3880" s="0"/>
      <c r="FQ3880" s="0"/>
      <c r="FR3880" s="0"/>
      <c r="FS3880" s="0"/>
      <c r="FT3880" s="0"/>
      <c r="FU3880" s="0"/>
      <c r="FV3880" s="0"/>
      <c r="FW3880" s="0"/>
      <c r="FX3880" s="0"/>
      <c r="FY3880" s="0"/>
      <c r="FZ3880" s="0"/>
      <c r="GA3880" s="0"/>
      <c r="GB3880" s="0"/>
      <c r="GC3880" s="0"/>
      <c r="GD3880" s="0"/>
      <c r="GE3880" s="0"/>
      <c r="GF3880" s="0"/>
      <c r="GG3880" s="0"/>
      <c r="GH3880" s="0"/>
      <c r="GI3880" s="0"/>
      <c r="GJ3880" s="0"/>
      <c r="GK3880" s="0"/>
      <c r="GL3880" s="0"/>
      <c r="GM3880" s="0"/>
      <c r="GN3880" s="0"/>
      <c r="GO3880" s="0"/>
      <c r="GP3880" s="0"/>
      <c r="GQ3880" s="0"/>
      <c r="GR3880" s="0"/>
      <c r="GS3880" s="0"/>
      <c r="GT3880" s="0"/>
      <c r="GU3880" s="0"/>
      <c r="GV3880" s="0"/>
      <c r="GW3880" s="0"/>
      <c r="GX3880" s="0"/>
      <c r="GY3880" s="0"/>
      <c r="GZ3880" s="0"/>
      <c r="HA3880" s="0"/>
      <c r="HB3880" s="0"/>
      <c r="HC3880" s="0"/>
      <c r="HD3880" s="0"/>
      <c r="HE3880" s="0"/>
      <c r="HF3880" s="0"/>
      <c r="HG3880" s="0"/>
      <c r="HH3880" s="0"/>
      <c r="HI3880" s="0"/>
      <c r="HJ3880" s="0"/>
      <c r="HK3880" s="0"/>
      <c r="HL3880" s="0"/>
      <c r="HM3880" s="0"/>
      <c r="HN3880" s="0"/>
      <c r="HO3880" s="0"/>
      <c r="HP3880" s="0"/>
      <c r="HQ3880" s="0"/>
      <c r="HR3880" s="0"/>
      <c r="HS3880" s="0"/>
      <c r="HT3880" s="0"/>
      <c r="HU3880" s="0"/>
      <c r="HV3880" s="0"/>
      <c r="HW3880" s="0"/>
      <c r="HX3880" s="0"/>
      <c r="HY3880" s="0"/>
      <c r="HZ3880" s="0"/>
      <c r="IA3880" s="0"/>
      <c r="IB3880" s="0"/>
      <c r="IC3880" s="0"/>
      <c r="ID3880" s="0"/>
      <c r="IE3880" s="0"/>
      <c r="IF3880" s="0"/>
      <c r="IG3880" s="0"/>
      <c r="IH3880" s="0"/>
      <c r="II3880" s="0"/>
      <c r="IJ3880" s="0"/>
      <c r="IK3880" s="0"/>
      <c r="IL3880" s="0"/>
      <c r="IM3880" s="0"/>
      <c r="IN3880" s="0"/>
      <c r="IO3880" s="0"/>
      <c r="IP3880" s="0"/>
      <c r="IQ3880" s="0"/>
      <c r="IR3880" s="0"/>
      <c r="IS3880" s="0"/>
      <c r="IT3880" s="0"/>
      <c r="IU3880" s="0"/>
      <c r="IV3880" s="0"/>
      <c r="IW3880" s="0"/>
      <c r="IX3880" s="0"/>
      <c r="IY3880" s="0"/>
      <c r="IZ3880" s="0"/>
      <c r="AMH3880" s="13"/>
    </row>
    <row r="3881" customFormat="false" ht="13.8" hidden="false" customHeight="false" outlineLevel="0" collapsed="false">
      <c r="A3881" s="16" t="n">
        <v>40813100</v>
      </c>
      <c r="B3881" s="17" t="s">
        <v>3911</v>
      </c>
      <c r="C3881" s="18"/>
      <c r="D3881" s="18"/>
      <c r="E3881" s="16" t="s">
        <v>320</v>
      </c>
      <c r="F3881" s="19" t="n">
        <f aca="false">IF(C3881="",VLOOKUP(E3881,'PORTE E UCO'!$A$5:$D$46,4,0),VLOOKUP(E3881,'PORTE E UCO'!$A$5:$D$46,4,0)*C3881)</f>
        <v>1224.795374</v>
      </c>
      <c r="G3881" s="20" t="n">
        <v>0</v>
      </c>
      <c r="H3881" s="21" t="n">
        <f aca="false">G3881*$R$2</f>
        <v>0</v>
      </c>
      <c r="I3881" s="16" t="n">
        <v>1</v>
      </c>
      <c r="J3881" s="22" t="n">
        <f aca="false">IF(I3881&gt;=1,F3881*$J$2,"")</f>
        <v>367.4386122</v>
      </c>
      <c r="K3881" s="22" t="str">
        <f aca="false">IF(I3881&gt;=2,F3881*$K$2,"")</f>
        <v/>
      </c>
      <c r="L3881" s="22" t="str">
        <f aca="false">IF(I3881&gt;=3,F3881*$L$2,"")</f>
        <v/>
      </c>
      <c r="M3881" s="22" t="str">
        <f aca="false">IF(I3881&gt;=4,F3881*$M$2,"")</f>
        <v/>
      </c>
      <c r="N3881" s="16" t="s">
        <v>3903</v>
      </c>
      <c r="O3881" s="16" t="n">
        <v>0</v>
      </c>
      <c r="P3881" s="23" t="n">
        <v>0</v>
      </c>
      <c r="Q3881" s="22"/>
      <c r="R3881" s="38"/>
      <c r="S3881" s="25" t="n">
        <f aca="false">SUM(F3881,H3881,J3881,K3881,L3881,M3881)</f>
        <v>1592.2339862</v>
      </c>
      <c r="T3881" s="25" t="n">
        <f aca="false">SUM(F3881,H3881,J3881,K3881,L3881,M3881,Q3881)</f>
        <v>1592.2339862</v>
      </c>
      <c r="U3881" s="0"/>
      <c r="V3881" s="0"/>
      <c r="W3881" s="0"/>
      <c r="X3881" s="0"/>
      <c r="Y3881" s="0"/>
      <c r="Z3881" s="0"/>
      <c r="AA3881" s="0"/>
      <c r="AB3881" s="0"/>
      <c r="AC3881" s="0"/>
      <c r="AD3881" s="0"/>
      <c r="AE3881" s="0"/>
      <c r="AF3881" s="0"/>
      <c r="AG3881" s="0"/>
      <c r="AH3881" s="0"/>
      <c r="AI3881" s="0"/>
      <c r="AJ3881" s="0"/>
      <c r="AK3881" s="0"/>
      <c r="AL3881" s="0"/>
      <c r="AM3881" s="0"/>
      <c r="AN3881" s="0"/>
      <c r="AO3881" s="0"/>
      <c r="AP3881" s="0"/>
      <c r="AQ3881" s="0"/>
      <c r="AR3881" s="0"/>
      <c r="AS3881" s="0"/>
      <c r="AT3881" s="0"/>
      <c r="AU3881" s="0"/>
      <c r="AV3881" s="0"/>
      <c r="AW3881" s="0"/>
      <c r="AX3881" s="0"/>
      <c r="AY3881" s="0"/>
      <c r="AZ3881" s="0"/>
      <c r="BA3881" s="0"/>
      <c r="BB3881" s="0"/>
      <c r="BC3881" s="0"/>
      <c r="BD3881" s="0"/>
      <c r="BE3881" s="0"/>
      <c r="BF3881" s="0"/>
      <c r="BG3881" s="0"/>
      <c r="BH3881" s="0"/>
      <c r="BI3881" s="0"/>
      <c r="BJ3881" s="0"/>
      <c r="BK3881" s="0"/>
      <c r="BL3881" s="0"/>
      <c r="BM3881" s="0"/>
      <c r="BN3881" s="0"/>
      <c r="BO3881" s="0"/>
      <c r="BP3881" s="0"/>
      <c r="BQ3881" s="0"/>
      <c r="BR3881" s="0"/>
      <c r="BS3881" s="0"/>
      <c r="BT3881" s="0"/>
      <c r="BU3881" s="0"/>
      <c r="BV3881" s="0"/>
      <c r="BW3881" s="0"/>
      <c r="BX3881" s="0"/>
      <c r="BY3881" s="0"/>
      <c r="BZ3881" s="0"/>
      <c r="CA3881" s="0"/>
      <c r="CB3881" s="0"/>
      <c r="CC3881" s="0"/>
      <c r="CD3881" s="0"/>
      <c r="CE3881" s="0"/>
      <c r="CF3881" s="0"/>
      <c r="CG3881" s="0"/>
      <c r="CH3881" s="0"/>
      <c r="CI3881" s="0"/>
      <c r="CJ3881" s="0"/>
      <c r="CK3881" s="0"/>
      <c r="CL3881" s="0"/>
      <c r="CM3881" s="0"/>
      <c r="CN3881" s="0"/>
      <c r="CO3881" s="0"/>
      <c r="CP3881" s="0"/>
      <c r="CQ3881" s="0"/>
      <c r="CR3881" s="0"/>
      <c r="CS3881" s="0"/>
      <c r="CT3881" s="0"/>
      <c r="CU3881" s="0"/>
      <c r="CV3881" s="0"/>
      <c r="CW3881" s="0"/>
      <c r="CX3881" s="0"/>
      <c r="CY3881" s="0"/>
      <c r="CZ3881" s="0"/>
      <c r="DA3881" s="0"/>
      <c r="DB3881" s="0"/>
      <c r="DC3881" s="0"/>
      <c r="DD3881" s="0"/>
      <c r="DE3881" s="0"/>
      <c r="DF3881" s="0"/>
      <c r="DG3881" s="0"/>
      <c r="DH3881" s="0"/>
      <c r="DI3881" s="0"/>
      <c r="DJ3881" s="0"/>
      <c r="DK3881" s="0"/>
      <c r="DL3881" s="0"/>
      <c r="DM3881" s="0"/>
      <c r="DN3881" s="0"/>
      <c r="DO3881" s="0"/>
      <c r="DP3881" s="0"/>
      <c r="DQ3881" s="0"/>
      <c r="DR3881" s="0"/>
      <c r="DS3881" s="0"/>
      <c r="DT3881" s="0"/>
      <c r="DU3881" s="0"/>
      <c r="DV3881" s="0"/>
      <c r="DW3881" s="0"/>
      <c r="DX3881" s="0"/>
      <c r="DY3881" s="0"/>
      <c r="DZ3881" s="0"/>
      <c r="EA3881" s="0"/>
      <c r="EB3881" s="0"/>
      <c r="EC3881" s="0"/>
      <c r="ED3881" s="0"/>
      <c r="EE3881" s="0"/>
      <c r="EF3881" s="0"/>
      <c r="EG3881" s="0"/>
      <c r="EH3881" s="0"/>
      <c r="EI3881" s="0"/>
      <c r="EJ3881" s="0"/>
      <c r="EK3881" s="0"/>
      <c r="EL3881" s="0"/>
      <c r="EM3881" s="0"/>
      <c r="EN3881" s="0"/>
      <c r="EO3881" s="0"/>
      <c r="EP3881" s="0"/>
      <c r="EQ3881" s="0"/>
      <c r="ER3881" s="0"/>
      <c r="ES3881" s="0"/>
      <c r="ET3881" s="0"/>
      <c r="EU3881" s="0"/>
      <c r="EV3881" s="0"/>
      <c r="EW3881" s="0"/>
      <c r="EX3881" s="0"/>
      <c r="EY3881" s="0"/>
      <c r="EZ3881" s="0"/>
      <c r="FA3881" s="0"/>
      <c r="FB3881" s="0"/>
      <c r="FC3881" s="0"/>
      <c r="FD3881" s="0"/>
      <c r="FE3881" s="0"/>
      <c r="FF3881" s="0"/>
      <c r="FG3881" s="0"/>
      <c r="FH3881" s="0"/>
      <c r="FI3881" s="0"/>
      <c r="FJ3881" s="0"/>
      <c r="FK3881" s="0"/>
      <c r="FL3881" s="0"/>
      <c r="FM3881" s="0"/>
      <c r="FN3881" s="0"/>
      <c r="FO3881" s="0"/>
      <c r="FP3881" s="0"/>
      <c r="FQ3881" s="0"/>
      <c r="FR3881" s="0"/>
      <c r="FS3881" s="0"/>
      <c r="FT3881" s="0"/>
      <c r="FU3881" s="0"/>
      <c r="FV3881" s="0"/>
      <c r="FW3881" s="0"/>
      <c r="FX3881" s="0"/>
      <c r="FY3881" s="0"/>
      <c r="FZ3881" s="0"/>
      <c r="GA3881" s="0"/>
      <c r="GB3881" s="0"/>
      <c r="GC3881" s="0"/>
      <c r="GD3881" s="0"/>
      <c r="GE3881" s="0"/>
      <c r="GF3881" s="0"/>
      <c r="GG3881" s="0"/>
      <c r="GH3881" s="0"/>
      <c r="GI3881" s="0"/>
      <c r="GJ3881" s="0"/>
      <c r="GK3881" s="0"/>
      <c r="GL3881" s="0"/>
      <c r="GM3881" s="0"/>
      <c r="GN3881" s="0"/>
      <c r="GO3881" s="0"/>
      <c r="GP3881" s="0"/>
      <c r="GQ3881" s="0"/>
      <c r="GR3881" s="0"/>
      <c r="GS3881" s="0"/>
      <c r="GT3881" s="0"/>
      <c r="GU3881" s="0"/>
      <c r="GV3881" s="0"/>
      <c r="GW3881" s="0"/>
      <c r="GX3881" s="0"/>
      <c r="GY3881" s="0"/>
      <c r="GZ3881" s="0"/>
      <c r="HA3881" s="0"/>
      <c r="HB3881" s="0"/>
      <c r="HC3881" s="0"/>
      <c r="HD3881" s="0"/>
      <c r="HE3881" s="0"/>
      <c r="HF3881" s="0"/>
      <c r="HG3881" s="0"/>
      <c r="HH3881" s="0"/>
      <c r="HI3881" s="0"/>
      <c r="HJ3881" s="0"/>
      <c r="HK3881" s="0"/>
      <c r="HL3881" s="0"/>
      <c r="HM3881" s="0"/>
      <c r="HN3881" s="0"/>
      <c r="HO3881" s="0"/>
      <c r="HP3881" s="0"/>
      <c r="HQ3881" s="0"/>
      <c r="HR3881" s="0"/>
      <c r="HS3881" s="0"/>
      <c r="HT3881" s="0"/>
      <c r="HU3881" s="0"/>
      <c r="HV3881" s="0"/>
      <c r="HW3881" s="0"/>
      <c r="HX3881" s="0"/>
      <c r="HY3881" s="0"/>
      <c r="HZ3881" s="0"/>
      <c r="IA3881" s="0"/>
      <c r="IB3881" s="0"/>
      <c r="IC3881" s="0"/>
      <c r="ID3881" s="0"/>
      <c r="IE3881" s="0"/>
      <c r="IF3881" s="0"/>
      <c r="IG3881" s="0"/>
      <c r="IH3881" s="0"/>
      <c r="II3881" s="0"/>
      <c r="IJ3881" s="0"/>
      <c r="IK3881" s="0"/>
      <c r="IL3881" s="0"/>
      <c r="IM3881" s="0"/>
      <c r="IN3881" s="0"/>
      <c r="IO3881" s="0"/>
      <c r="IP3881" s="0"/>
      <c r="IQ3881" s="0"/>
      <c r="IR3881" s="0"/>
      <c r="IS3881" s="0"/>
      <c r="IT3881" s="0"/>
      <c r="IU3881" s="0"/>
      <c r="IV3881" s="0"/>
      <c r="IW3881" s="0"/>
      <c r="IX3881" s="0"/>
      <c r="IY3881" s="0"/>
      <c r="IZ3881" s="0"/>
      <c r="AMH3881" s="13"/>
    </row>
    <row r="3882" customFormat="false" ht="13.8" hidden="false" customHeight="false" outlineLevel="0" collapsed="false">
      <c r="A3882" s="27" t="n">
        <v>40813061</v>
      </c>
      <c r="B3882" s="28" t="s">
        <v>3912</v>
      </c>
      <c r="C3882" s="29"/>
      <c r="D3882" s="29"/>
      <c r="E3882" s="27" t="s">
        <v>341</v>
      </c>
      <c r="F3882" s="19" t="n">
        <f aca="false">IF(C3882="",VLOOKUP(E3882,'PORTE E UCO'!$A$5:$D$46,4,0),VLOOKUP(E3882,'PORTE E UCO'!$A$5:$D$46,4,0)*C3882)</f>
        <v>1558.54594</v>
      </c>
      <c r="G3882" s="30" t="n">
        <v>0</v>
      </c>
      <c r="H3882" s="21" t="n">
        <f aca="false">G3882*$R$2</f>
        <v>0</v>
      </c>
      <c r="I3882" s="27" t="n">
        <v>2</v>
      </c>
      <c r="J3882" s="22" t="n">
        <f aca="false">IF(I3882&gt;=1,F3882*$J$2,"")</f>
        <v>467.563782</v>
      </c>
      <c r="K3882" s="22" t="n">
        <f aca="false">IF(I3882&gt;=2,F3882*$K$2,"")</f>
        <v>311.709188</v>
      </c>
      <c r="L3882" s="22" t="str">
        <f aca="false">IF(I3882&gt;=3,F3882*$L$2,"")</f>
        <v/>
      </c>
      <c r="M3882" s="22" t="str">
        <f aca="false">IF(I3882&gt;=4,F3882*$M$2,"")</f>
        <v/>
      </c>
      <c r="N3882" s="27" t="s">
        <v>3903</v>
      </c>
      <c r="O3882" s="27" t="n">
        <v>0</v>
      </c>
      <c r="P3882" s="31" t="n">
        <v>0</v>
      </c>
      <c r="Q3882" s="32"/>
      <c r="R3882" s="38"/>
      <c r="S3882" s="25" t="n">
        <f aca="false">SUM(F3882,H3882,J3882,K3882,L3882,M3882)</f>
        <v>2337.81891</v>
      </c>
      <c r="T3882" s="25" t="n">
        <f aca="false">SUM(F3882,H3882,J3882,K3882,L3882,M3882,Q3882)</f>
        <v>2337.81891</v>
      </c>
      <c r="U3882" s="0"/>
      <c r="V3882" s="0"/>
      <c r="W3882" s="0"/>
      <c r="X3882" s="0"/>
      <c r="Y3882" s="0"/>
      <c r="Z3882" s="0"/>
      <c r="AA3882" s="0"/>
      <c r="AB3882" s="0"/>
      <c r="AC3882" s="0"/>
      <c r="AD3882" s="0"/>
      <c r="AE3882" s="0"/>
      <c r="AF3882" s="0"/>
      <c r="AG3882" s="0"/>
      <c r="AH3882" s="0"/>
      <c r="AI3882" s="0"/>
      <c r="AJ3882" s="0"/>
      <c r="AK3882" s="0"/>
      <c r="AL3882" s="0"/>
      <c r="AM3882" s="0"/>
      <c r="AN3882" s="0"/>
      <c r="AO3882" s="0"/>
      <c r="AP3882" s="0"/>
      <c r="AQ3882" s="0"/>
      <c r="AR3882" s="0"/>
      <c r="AS3882" s="0"/>
      <c r="AT3882" s="0"/>
      <c r="AU3882" s="0"/>
      <c r="AV3882" s="0"/>
      <c r="AW3882" s="0"/>
      <c r="AX3882" s="0"/>
      <c r="AY3882" s="0"/>
      <c r="AZ3882" s="0"/>
      <c r="BA3882" s="0"/>
      <c r="BB3882" s="0"/>
      <c r="BC3882" s="0"/>
      <c r="BD3882" s="0"/>
      <c r="BE3882" s="0"/>
      <c r="BF3882" s="0"/>
      <c r="BG3882" s="0"/>
      <c r="BH3882" s="0"/>
      <c r="BI3882" s="0"/>
      <c r="BJ3882" s="0"/>
      <c r="BK3882" s="0"/>
      <c r="BL3882" s="0"/>
      <c r="BM3882" s="0"/>
      <c r="BN3882" s="0"/>
      <c r="BO3882" s="0"/>
      <c r="BP3882" s="0"/>
      <c r="BQ3882" s="0"/>
      <c r="BR3882" s="0"/>
      <c r="BS3882" s="0"/>
      <c r="BT3882" s="0"/>
      <c r="BU3882" s="0"/>
      <c r="BV3882" s="0"/>
      <c r="BW3882" s="0"/>
      <c r="BX3882" s="0"/>
      <c r="BY3882" s="0"/>
      <c r="BZ3882" s="0"/>
      <c r="CA3882" s="0"/>
      <c r="CB3882" s="0"/>
      <c r="CC3882" s="0"/>
      <c r="CD3882" s="0"/>
      <c r="CE3882" s="0"/>
      <c r="CF3882" s="0"/>
      <c r="CG3882" s="0"/>
      <c r="CH3882" s="0"/>
      <c r="CI3882" s="0"/>
      <c r="CJ3882" s="0"/>
      <c r="CK3882" s="0"/>
      <c r="CL3882" s="0"/>
      <c r="CM3882" s="0"/>
      <c r="CN3882" s="0"/>
      <c r="CO3882" s="0"/>
      <c r="CP3882" s="0"/>
      <c r="CQ3882" s="0"/>
      <c r="CR3882" s="0"/>
      <c r="CS3882" s="0"/>
      <c r="CT3882" s="0"/>
      <c r="CU3882" s="0"/>
      <c r="CV3882" s="0"/>
      <c r="CW3882" s="0"/>
      <c r="CX3882" s="0"/>
      <c r="CY3882" s="0"/>
      <c r="CZ3882" s="0"/>
      <c r="DA3882" s="0"/>
      <c r="DB3882" s="0"/>
      <c r="DC3882" s="0"/>
      <c r="DD3882" s="0"/>
      <c r="DE3882" s="0"/>
      <c r="DF3882" s="0"/>
      <c r="DG3882" s="0"/>
      <c r="DH3882" s="0"/>
      <c r="DI3882" s="0"/>
      <c r="DJ3882" s="0"/>
      <c r="DK3882" s="0"/>
      <c r="DL3882" s="0"/>
      <c r="DM3882" s="0"/>
      <c r="DN3882" s="0"/>
      <c r="DO3882" s="0"/>
      <c r="DP3882" s="0"/>
      <c r="DQ3882" s="0"/>
      <c r="DR3882" s="0"/>
      <c r="DS3882" s="0"/>
      <c r="DT3882" s="0"/>
      <c r="DU3882" s="0"/>
      <c r="DV3882" s="0"/>
      <c r="DW3882" s="0"/>
      <c r="DX3882" s="0"/>
      <c r="DY3882" s="0"/>
      <c r="DZ3882" s="0"/>
      <c r="EA3882" s="0"/>
      <c r="EB3882" s="0"/>
      <c r="EC3882" s="0"/>
      <c r="ED3882" s="0"/>
      <c r="EE3882" s="0"/>
      <c r="EF3882" s="0"/>
      <c r="EG3882" s="0"/>
      <c r="EH3882" s="0"/>
      <c r="EI3882" s="0"/>
      <c r="EJ3882" s="0"/>
      <c r="EK3882" s="0"/>
      <c r="EL3882" s="0"/>
      <c r="EM3882" s="0"/>
      <c r="EN3882" s="0"/>
      <c r="EO3882" s="0"/>
      <c r="EP3882" s="0"/>
      <c r="EQ3882" s="0"/>
      <c r="ER3882" s="0"/>
      <c r="ES3882" s="0"/>
      <c r="ET3882" s="0"/>
      <c r="EU3882" s="0"/>
      <c r="EV3882" s="0"/>
      <c r="EW3882" s="0"/>
      <c r="EX3882" s="0"/>
      <c r="EY3882" s="0"/>
      <c r="EZ3882" s="0"/>
      <c r="FA3882" s="0"/>
      <c r="FB3882" s="0"/>
      <c r="FC3882" s="0"/>
      <c r="FD3882" s="0"/>
      <c r="FE3882" s="0"/>
      <c r="FF3882" s="0"/>
      <c r="FG3882" s="0"/>
      <c r="FH3882" s="0"/>
      <c r="FI3882" s="0"/>
      <c r="FJ3882" s="0"/>
      <c r="FK3882" s="0"/>
      <c r="FL3882" s="0"/>
      <c r="FM3882" s="0"/>
      <c r="FN3882" s="0"/>
      <c r="FO3882" s="0"/>
      <c r="FP3882" s="0"/>
      <c r="FQ3882" s="0"/>
      <c r="FR3882" s="0"/>
      <c r="FS3882" s="0"/>
      <c r="FT3882" s="0"/>
      <c r="FU3882" s="0"/>
      <c r="FV3882" s="0"/>
      <c r="FW3882" s="0"/>
      <c r="FX3882" s="0"/>
      <c r="FY3882" s="0"/>
      <c r="FZ3882" s="0"/>
      <c r="GA3882" s="0"/>
      <c r="GB3882" s="0"/>
      <c r="GC3882" s="0"/>
      <c r="GD3882" s="0"/>
      <c r="GE3882" s="0"/>
      <c r="GF3882" s="0"/>
      <c r="GG3882" s="0"/>
      <c r="GH3882" s="0"/>
      <c r="GI3882" s="0"/>
      <c r="GJ3882" s="0"/>
      <c r="GK3882" s="0"/>
      <c r="GL3882" s="0"/>
      <c r="GM3882" s="0"/>
      <c r="GN3882" s="0"/>
      <c r="GO3882" s="0"/>
      <c r="GP3882" s="0"/>
      <c r="GQ3882" s="0"/>
      <c r="GR3882" s="0"/>
      <c r="GS3882" s="0"/>
      <c r="GT3882" s="0"/>
      <c r="GU3882" s="0"/>
      <c r="GV3882" s="0"/>
      <c r="GW3882" s="0"/>
      <c r="GX3882" s="0"/>
      <c r="GY3882" s="0"/>
      <c r="GZ3882" s="0"/>
      <c r="HA3882" s="0"/>
      <c r="HB3882" s="0"/>
      <c r="HC3882" s="0"/>
      <c r="HD3882" s="0"/>
      <c r="HE3882" s="0"/>
      <c r="HF3882" s="0"/>
      <c r="HG3882" s="0"/>
      <c r="HH3882" s="0"/>
      <c r="HI3882" s="0"/>
      <c r="HJ3882" s="0"/>
      <c r="HK3882" s="0"/>
      <c r="HL3882" s="0"/>
      <c r="HM3882" s="0"/>
      <c r="HN3882" s="0"/>
      <c r="HO3882" s="0"/>
      <c r="HP3882" s="0"/>
      <c r="HQ3882" s="0"/>
      <c r="HR3882" s="0"/>
      <c r="HS3882" s="0"/>
      <c r="HT3882" s="0"/>
      <c r="HU3882" s="0"/>
      <c r="HV3882" s="0"/>
      <c r="HW3882" s="0"/>
      <c r="HX3882" s="0"/>
      <c r="HY3882" s="0"/>
      <c r="HZ3882" s="0"/>
      <c r="IA3882" s="0"/>
      <c r="IB3882" s="0"/>
      <c r="IC3882" s="0"/>
      <c r="ID3882" s="0"/>
      <c r="IE3882" s="0"/>
      <c r="IF3882" s="0"/>
      <c r="IG3882" s="0"/>
      <c r="IH3882" s="0"/>
      <c r="II3882" s="0"/>
      <c r="IJ3882" s="0"/>
      <c r="IK3882" s="0"/>
      <c r="IL3882" s="0"/>
      <c r="IM3882" s="0"/>
      <c r="IN3882" s="0"/>
      <c r="IO3882" s="0"/>
      <c r="IP3882" s="0"/>
      <c r="IQ3882" s="0"/>
      <c r="IR3882" s="0"/>
      <c r="IS3882" s="0"/>
      <c r="IT3882" s="0"/>
      <c r="IU3882" s="0"/>
      <c r="IV3882" s="0"/>
      <c r="IW3882" s="0"/>
      <c r="IX3882" s="0"/>
      <c r="IY3882" s="0"/>
      <c r="IZ3882" s="0"/>
      <c r="AMH3882" s="13"/>
    </row>
    <row r="3883" customFormat="false" ht="13.8" hidden="false" customHeight="false" outlineLevel="0" collapsed="false">
      <c r="A3883" s="16" t="n">
        <v>40813142</v>
      </c>
      <c r="B3883" s="17" t="s">
        <v>3913</v>
      </c>
      <c r="C3883" s="18"/>
      <c r="D3883" s="18"/>
      <c r="E3883" s="16" t="s">
        <v>221</v>
      </c>
      <c r="F3883" s="19" t="n">
        <f aca="false">IF(C3883="",VLOOKUP(E3883,'PORTE E UCO'!$A$5:$D$46,4,0),VLOOKUP(E3883,'PORTE E UCO'!$A$5:$D$46,4,0)*C3883)</f>
        <v>1140.948712</v>
      </c>
      <c r="G3883" s="20" t="n">
        <v>0</v>
      </c>
      <c r="H3883" s="21" t="n">
        <f aca="false">G3883*$R$2</f>
        <v>0</v>
      </c>
      <c r="I3883" s="16" t="n">
        <v>1</v>
      </c>
      <c r="J3883" s="22" t="n">
        <f aca="false">IF(I3883&gt;=1,F3883*$J$2,"")</f>
        <v>342.2846136</v>
      </c>
      <c r="K3883" s="22" t="str">
        <f aca="false">IF(I3883&gt;=2,F3883*$K$2,"")</f>
        <v/>
      </c>
      <c r="L3883" s="22" t="str">
        <f aca="false">IF(I3883&gt;=3,F3883*$L$2,"")</f>
        <v/>
      </c>
      <c r="M3883" s="22" t="str">
        <f aca="false">IF(I3883&gt;=4,F3883*$M$2,"")</f>
        <v/>
      </c>
      <c r="N3883" s="16" t="s">
        <v>3903</v>
      </c>
      <c r="O3883" s="16" t="n">
        <v>0</v>
      </c>
      <c r="P3883" s="23" t="n">
        <v>0</v>
      </c>
      <c r="Q3883" s="22"/>
      <c r="R3883" s="38"/>
      <c r="S3883" s="25" t="n">
        <f aca="false">SUM(F3883,H3883,J3883,K3883,L3883,M3883)</f>
        <v>1483.2333256</v>
      </c>
      <c r="T3883" s="25" t="n">
        <f aca="false">SUM(F3883,H3883,J3883,K3883,L3883,M3883,Q3883)</f>
        <v>1483.2333256</v>
      </c>
      <c r="U3883" s="0"/>
      <c r="V3883" s="0"/>
      <c r="W3883" s="0"/>
      <c r="X3883" s="0"/>
      <c r="Y3883" s="0"/>
      <c r="Z3883" s="0"/>
      <c r="AA3883" s="0"/>
      <c r="AB3883" s="0"/>
      <c r="AC3883" s="0"/>
      <c r="AD3883" s="0"/>
      <c r="AE3883" s="0"/>
      <c r="AF3883" s="0"/>
      <c r="AG3883" s="0"/>
      <c r="AH3883" s="0"/>
      <c r="AI3883" s="0"/>
      <c r="AJ3883" s="0"/>
      <c r="AK3883" s="0"/>
      <c r="AL3883" s="0"/>
      <c r="AM3883" s="0"/>
      <c r="AN3883" s="0"/>
      <c r="AO3883" s="0"/>
      <c r="AP3883" s="0"/>
      <c r="AQ3883" s="0"/>
      <c r="AR3883" s="0"/>
      <c r="AS3883" s="0"/>
      <c r="AT3883" s="0"/>
      <c r="AU3883" s="0"/>
      <c r="AV3883" s="0"/>
      <c r="AW3883" s="0"/>
      <c r="AX3883" s="0"/>
      <c r="AY3883" s="0"/>
      <c r="AZ3883" s="0"/>
      <c r="BA3883" s="0"/>
      <c r="BB3883" s="0"/>
      <c r="BC3883" s="0"/>
      <c r="BD3883" s="0"/>
      <c r="BE3883" s="0"/>
      <c r="BF3883" s="0"/>
      <c r="BG3883" s="0"/>
      <c r="BH3883" s="0"/>
      <c r="BI3883" s="0"/>
      <c r="BJ3883" s="0"/>
      <c r="BK3883" s="0"/>
      <c r="BL3883" s="0"/>
      <c r="BM3883" s="0"/>
      <c r="BN3883" s="0"/>
      <c r="BO3883" s="0"/>
      <c r="BP3883" s="0"/>
      <c r="BQ3883" s="0"/>
      <c r="BR3883" s="0"/>
      <c r="BS3883" s="0"/>
      <c r="BT3883" s="0"/>
      <c r="BU3883" s="0"/>
      <c r="BV3883" s="0"/>
      <c r="BW3883" s="0"/>
      <c r="BX3883" s="0"/>
      <c r="BY3883" s="0"/>
      <c r="BZ3883" s="0"/>
      <c r="CA3883" s="0"/>
      <c r="CB3883" s="0"/>
      <c r="CC3883" s="0"/>
      <c r="CD3883" s="0"/>
      <c r="CE3883" s="0"/>
      <c r="CF3883" s="0"/>
      <c r="CG3883" s="0"/>
      <c r="CH3883" s="0"/>
      <c r="CI3883" s="0"/>
      <c r="CJ3883" s="0"/>
      <c r="CK3883" s="0"/>
      <c r="CL3883" s="0"/>
      <c r="CM3883" s="0"/>
      <c r="CN3883" s="0"/>
      <c r="CO3883" s="0"/>
      <c r="CP3883" s="0"/>
      <c r="CQ3883" s="0"/>
      <c r="CR3883" s="0"/>
      <c r="CS3883" s="0"/>
      <c r="CT3883" s="0"/>
      <c r="CU3883" s="0"/>
      <c r="CV3883" s="0"/>
      <c r="CW3883" s="0"/>
      <c r="CX3883" s="0"/>
      <c r="CY3883" s="0"/>
      <c r="CZ3883" s="0"/>
      <c r="DA3883" s="0"/>
      <c r="DB3883" s="0"/>
      <c r="DC3883" s="0"/>
      <c r="DD3883" s="0"/>
      <c r="DE3883" s="0"/>
      <c r="DF3883" s="0"/>
      <c r="DG3883" s="0"/>
      <c r="DH3883" s="0"/>
      <c r="DI3883" s="0"/>
      <c r="DJ3883" s="0"/>
      <c r="DK3883" s="0"/>
      <c r="DL3883" s="0"/>
      <c r="DM3883" s="0"/>
      <c r="DN3883" s="0"/>
      <c r="DO3883" s="0"/>
      <c r="DP3883" s="0"/>
      <c r="DQ3883" s="0"/>
      <c r="DR3883" s="0"/>
      <c r="DS3883" s="0"/>
      <c r="DT3883" s="0"/>
      <c r="DU3883" s="0"/>
      <c r="DV3883" s="0"/>
      <c r="DW3883" s="0"/>
      <c r="DX3883" s="0"/>
      <c r="DY3883" s="0"/>
      <c r="DZ3883" s="0"/>
      <c r="EA3883" s="0"/>
      <c r="EB3883" s="0"/>
      <c r="EC3883" s="0"/>
      <c r="ED3883" s="0"/>
      <c r="EE3883" s="0"/>
      <c r="EF3883" s="0"/>
      <c r="EG3883" s="0"/>
      <c r="EH3883" s="0"/>
      <c r="EI3883" s="0"/>
      <c r="EJ3883" s="0"/>
      <c r="EK3883" s="0"/>
      <c r="EL3883" s="0"/>
      <c r="EM3883" s="0"/>
      <c r="EN3883" s="0"/>
      <c r="EO3883" s="0"/>
      <c r="EP3883" s="0"/>
      <c r="EQ3883" s="0"/>
      <c r="ER3883" s="0"/>
      <c r="ES3883" s="0"/>
      <c r="ET3883" s="0"/>
      <c r="EU3883" s="0"/>
      <c r="EV3883" s="0"/>
      <c r="EW3883" s="0"/>
      <c r="EX3883" s="0"/>
      <c r="EY3883" s="0"/>
      <c r="EZ3883" s="0"/>
      <c r="FA3883" s="0"/>
      <c r="FB3883" s="0"/>
      <c r="FC3883" s="0"/>
      <c r="FD3883" s="0"/>
      <c r="FE3883" s="0"/>
      <c r="FF3883" s="0"/>
      <c r="FG3883" s="0"/>
      <c r="FH3883" s="0"/>
      <c r="FI3883" s="0"/>
      <c r="FJ3883" s="0"/>
      <c r="FK3883" s="0"/>
      <c r="FL3883" s="0"/>
      <c r="FM3883" s="0"/>
      <c r="FN3883" s="0"/>
      <c r="FO3883" s="0"/>
      <c r="FP3883" s="0"/>
      <c r="FQ3883" s="0"/>
      <c r="FR3883" s="0"/>
      <c r="FS3883" s="0"/>
      <c r="FT3883" s="0"/>
      <c r="FU3883" s="0"/>
      <c r="FV3883" s="0"/>
      <c r="FW3883" s="0"/>
      <c r="FX3883" s="0"/>
      <c r="FY3883" s="0"/>
      <c r="FZ3883" s="0"/>
      <c r="GA3883" s="0"/>
      <c r="GB3883" s="0"/>
      <c r="GC3883" s="0"/>
      <c r="GD3883" s="0"/>
      <c r="GE3883" s="0"/>
      <c r="GF3883" s="0"/>
      <c r="GG3883" s="0"/>
      <c r="GH3883" s="0"/>
      <c r="GI3883" s="0"/>
      <c r="GJ3883" s="0"/>
      <c r="GK3883" s="0"/>
      <c r="GL3883" s="0"/>
      <c r="GM3883" s="0"/>
      <c r="GN3883" s="0"/>
      <c r="GO3883" s="0"/>
      <c r="GP3883" s="0"/>
      <c r="GQ3883" s="0"/>
      <c r="GR3883" s="0"/>
      <c r="GS3883" s="0"/>
      <c r="GT3883" s="0"/>
      <c r="GU3883" s="0"/>
      <c r="GV3883" s="0"/>
      <c r="GW3883" s="0"/>
      <c r="GX3883" s="0"/>
      <c r="GY3883" s="0"/>
      <c r="GZ3883" s="0"/>
      <c r="HA3883" s="0"/>
      <c r="HB3883" s="0"/>
      <c r="HC3883" s="0"/>
      <c r="HD3883" s="0"/>
      <c r="HE3883" s="0"/>
      <c r="HF3883" s="0"/>
      <c r="HG3883" s="0"/>
      <c r="HH3883" s="0"/>
      <c r="HI3883" s="0"/>
      <c r="HJ3883" s="0"/>
      <c r="HK3883" s="0"/>
      <c r="HL3883" s="0"/>
      <c r="HM3883" s="0"/>
      <c r="HN3883" s="0"/>
      <c r="HO3883" s="0"/>
      <c r="HP3883" s="0"/>
      <c r="HQ3883" s="0"/>
      <c r="HR3883" s="0"/>
      <c r="HS3883" s="0"/>
      <c r="HT3883" s="0"/>
      <c r="HU3883" s="0"/>
      <c r="HV3883" s="0"/>
      <c r="HW3883" s="0"/>
      <c r="HX3883" s="0"/>
      <c r="HY3883" s="0"/>
      <c r="HZ3883" s="0"/>
      <c r="IA3883" s="0"/>
      <c r="IB3883" s="0"/>
      <c r="IC3883" s="0"/>
      <c r="ID3883" s="0"/>
      <c r="IE3883" s="0"/>
      <c r="IF3883" s="0"/>
      <c r="IG3883" s="0"/>
      <c r="IH3883" s="0"/>
      <c r="II3883" s="0"/>
      <c r="IJ3883" s="0"/>
      <c r="IK3883" s="0"/>
      <c r="IL3883" s="0"/>
      <c r="IM3883" s="0"/>
      <c r="IN3883" s="0"/>
      <c r="IO3883" s="0"/>
      <c r="IP3883" s="0"/>
      <c r="IQ3883" s="0"/>
      <c r="IR3883" s="0"/>
      <c r="IS3883" s="0"/>
      <c r="IT3883" s="0"/>
      <c r="IU3883" s="0"/>
      <c r="IV3883" s="0"/>
      <c r="IW3883" s="0"/>
      <c r="IX3883" s="0"/>
      <c r="IY3883" s="0"/>
      <c r="IZ3883" s="0"/>
      <c r="AMH3883" s="13"/>
    </row>
    <row r="3884" customFormat="false" ht="13.8" hidden="false" customHeight="false" outlineLevel="0" collapsed="false">
      <c r="A3884" s="27" t="n">
        <v>40813070</v>
      </c>
      <c r="B3884" s="28" t="s">
        <v>3914</v>
      </c>
      <c r="C3884" s="29"/>
      <c r="D3884" s="29"/>
      <c r="E3884" s="27" t="s">
        <v>320</v>
      </c>
      <c r="F3884" s="19" t="n">
        <f aca="false">IF(C3884="",VLOOKUP(E3884,'PORTE E UCO'!$A$5:$D$46,4,0),VLOOKUP(E3884,'PORTE E UCO'!$A$5:$D$46,4,0)*C3884)</f>
        <v>1224.795374</v>
      </c>
      <c r="G3884" s="30" t="n">
        <v>0</v>
      </c>
      <c r="H3884" s="21" t="n">
        <f aca="false">G3884*$R$2</f>
        <v>0</v>
      </c>
      <c r="I3884" s="27" t="n">
        <v>2</v>
      </c>
      <c r="J3884" s="22" t="n">
        <f aca="false">IF(I3884&gt;=1,F3884*$J$2,"")</f>
        <v>367.4386122</v>
      </c>
      <c r="K3884" s="22" t="n">
        <f aca="false">IF(I3884&gt;=2,F3884*$K$2,"")</f>
        <v>244.9590748</v>
      </c>
      <c r="L3884" s="22" t="str">
        <f aca="false">IF(I3884&gt;=3,F3884*$L$2,"")</f>
        <v/>
      </c>
      <c r="M3884" s="22" t="str">
        <f aca="false">IF(I3884&gt;=4,F3884*$M$2,"")</f>
        <v/>
      </c>
      <c r="N3884" s="27" t="s">
        <v>3903</v>
      </c>
      <c r="O3884" s="27" t="n">
        <v>0</v>
      </c>
      <c r="P3884" s="31" t="n">
        <v>0</v>
      </c>
      <c r="Q3884" s="32"/>
      <c r="R3884" s="38"/>
      <c r="S3884" s="25" t="n">
        <f aca="false">SUM(F3884,H3884,J3884,K3884,L3884,M3884)</f>
        <v>1837.193061</v>
      </c>
      <c r="T3884" s="25" t="n">
        <f aca="false">SUM(F3884,H3884,J3884,K3884,L3884,M3884,Q3884)</f>
        <v>1837.193061</v>
      </c>
      <c r="U3884" s="0"/>
      <c r="V3884" s="0"/>
      <c r="W3884" s="0"/>
      <c r="X3884" s="0"/>
      <c r="Y3884" s="0"/>
      <c r="Z3884" s="0"/>
      <c r="AA3884" s="0"/>
      <c r="AB3884" s="0"/>
      <c r="AC3884" s="0"/>
      <c r="AD3884" s="0"/>
      <c r="AE3884" s="0"/>
      <c r="AF3884" s="0"/>
      <c r="AG3884" s="0"/>
      <c r="AH3884" s="0"/>
      <c r="AI3884" s="0"/>
      <c r="AJ3884" s="0"/>
      <c r="AK3884" s="0"/>
      <c r="AL3884" s="0"/>
      <c r="AM3884" s="0"/>
      <c r="AN3884" s="0"/>
      <c r="AO3884" s="0"/>
      <c r="AP3884" s="0"/>
      <c r="AQ3884" s="0"/>
      <c r="AR3884" s="0"/>
      <c r="AS3884" s="0"/>
      <c r="AT3884" s="0"/>
      <c r="AU3884" s="0"/>
      <c r="AV3884" s="0"/>
      <c r="AW3884" s="0"/>
      <c r="AX3884" s="0"/>
      <c r="AY3884" s="0"/>
      <c r="AZ3884" s="0"/>
      <c r="BA3884" s="0"/>
      <c r="BB3884" s="0"/>
      <c r="BC3884" s="0"/>
      <c r="BD3884" s="0"/>
      <c r="BE3884" s="0"/>
      <c r="BF3884" s="0"/>
      <c r="BG3884" s="0"/>
      <c r="BH3884" s="0"/>
      <c r="BI3884" s="0"/>
      <c r="BJ3884" s="0"/>
      <c r="BK3884" s="0"/>
      <c r="BL3884" s="0"/>
      <c r="BM3884" s="0"/>
      <c r="BN3884" s="0"/>
      <c r="BO3884" s="0"/>
      <c r="BP3884" s="0"/>
      <c r="BQ3884" s="0"/>
      <c r="BR3884" s="0"/>
      <c r="BS3884" s="0"/>
      <c r="BT3884" s="0"/>
      <c r="BU3884" s="0"/>
      <c r="BV3884" s="0"/>
      <c r="BW3884" s="0"/>
      <c r="BX3884" s="0"/>
      <c r="BY3884" s="0"/>
      <c r="BZ3884" s="0"/>
      <c r="CA3884" s="0"/>
      <c r="CB3884" s="0"/>
      <c r="CC3884" s="0"/>
      <c r="CD3884" s="0"/>
      <c r="CE3884" s="0"/>
      <c r="CF3884" s="0"/>
      <c r="CG3884" s="0"/>
      <c r="CH3884" s="0"/>
      <c r="CI3884" s="0"/>
      <c r="CJ3884" s="0"/>
      <c r="CK3884" s="0"/>
      <c r="CL3884" s="0"/>
      <c r="CM3884" s="0"/>
      <c r="CN3884" s="0"/>
      <c r="CO3884" s="0"/>
      <c r="CP3884" s="0"/>
      <c r="CQ3884" s="0"/>
      <c r="CR3884" s="0"/>
      <c r="CS3884" s="0"/>
      <c r="CT3884" s="0"/>
      <c r="CU3884" s="0"/>
      <c r="CV3884" s="0"/>
      <c r="CW3884" s="0"/>
      <c r="CX3884" s="0"/>
      <c r="CY3884" s="0"/>
      <c r="CZ3884" s="0"/>
      <c r="DA3884" s="0"/>
      <c r="DB3884" s="0"/>
      <c r="DC3884" s="0"/>
      <c r="DD3884" s="0"/>
      <c r="DE3884" s="0"/>
      <c r="DF3884" s="0"/>
      <c r="DG3884" s="0"/>
      <c r="DH3884" s="0"/>
      <c r="DI3884" s="0"/>
      <c r="DJ3884" s="0"/>
      <c r="DK3884" s="0"/>
      <c r="DL3884" s="0"/>
      <c r="DM3884" s="0"/>
      <c r="DN3884" s="0"/>
      <c r="DO3884" s="0"/>
      <c r="DP3884" s="0"/>
      <c r="DQ3884" s="0"/>
      <c r="DR3884" s="0"/>
      <c r="DS3884" s="0"/>
      <c r="DT3884" s="0"/>
      <c r="DU3884" s="0"/>
      <c r="DV3884" s="0"/>
      <c r="DW3884" s="0"/>
      <c r="DX3884" s="0"/>
      <c r="DY3884" s="0"/>
      <c r="DZ3884" s="0"/>
      <c r="EA3884" s="0"/>
      <c r="EB3884" s="0"/>
      <c r="EC3884" s="0"/>
      <c r="ED3884" s="0"/>
      <c r="EE3884" s="0"/>
      <c r="EF3884" s="0"/>
      <c r="EG3884" s="0"/>
      <c r="EH3884" s="0"/>
      <c r="EI3884" s="0"/>
      <c r="EJ3884" s="0"/>
      <c r="EK3884" s="0"/>
      <c r="EL3884" s="0"/>
      <c r="EM3884" s="0"/>
      <c r="EN3884" s="0"/>
      <c r="EO3884" s="0"/>
      <c r="EP3884" s="0"/>
      <c r="EQ3884" s="0"/>
      <c r="ER3884" s="0"/>
      <c r="ES3884" s="0"/>
      <c r="ET3884" s="0"/>
      <c r="EU3884" s="0"/>
      <c r="EV3884" s="0"/>
      <c r="EW3884" s="0"/>
      <c r="EX3884" s="0"/>
      <c r="EY3884" s="0"/>
      <c r="EZ3884" s="0"/>
      <c r="FA3884" s="0"/>
      <c r="FB3884" s="0"/>
      <c r="FC3884" s="0"/>
      <c r="FD3884" s="0"/>
      <c r="FE3884" s="0"/>
      <c r="FF3884" s="0"/>
      <c r="FG3884" s="0"/>
      <c r="FH3884" s="0"/>
      <c r="FI3884" s="0"/>
      <c r="FJ3884" s="0"/>
      <c r="FK3884" s="0"/>
      <c r="FL3884" s="0"/>
      <c r="FM3884" s="0"/>
      <c r="FN3884" s="0"/>
      <c r="FO3884" s="0"/>
      <c r="FP3884" s="0"/>
      <c r="FQ3884" s="0"/>
      <c r="FR3884" s="0"/>
      <c r="FS3884" s="0"/>
      <c r="FT3884" s="0"/>
      <c r="FU3884" s="0"/>
      <c r="FV3884" s="0"/>
      <c r="FW3884" s="0"/>
      <c r="FX3884" s="0"/>
      <c r="FY3884" s="0"/>
      <c r="FZ3884" s="0"/>
      <c r="GA3884" s="0"/>
      <c r="GB3884" s="0"/>
      <c r="GC3884" s="0"/>
      <c r="GD3884" s="0"/>
      <c r="GE3884" s="0"/>
      <c r="GF3884" s="0"/>
      <c r="GG3884" s="0"/>
      <c r="GH3884" s="0"/>
      <c r="GI3884" s="0"/>
      <c r="GJ3884" s="0"/>
      <c r="GK3884" s="0"/>
      <c r="GL3884" s="0"/>
      <c r="GM3884" s="0"/>
      <c r="GN3884" s="0"/>
      <c r="GO3884" s="0"/>
      <c r="GP3884" s="0"/>
      <c r="GQ3884" s="0"/>
      <c r="GR3884" s="0"/>
      <c r="GS3884" s="0"/>
      <c r="GT3884" s="0"/>
      <c r="GU3884" s="0"/>
      <c r="GV3884" s="0"/>
      <c r="GW3884" s="0"/>
      <c r="GX3884" s="0"/>
      <c r="GY3884" s="0"/>
      <c r="GZ3884" s="0"/>
      <c r="HA3884" s="0"/>
      <c r="HB3884" s="0"/>
      <c r="HC3884" s="0"/>
      <c r="HD3884" s="0"/>
      <c r="HE3884" s="0"/>
      <c r="HF3884" s="0"/>
      <c r="HG3884" s="0"/>
      <c r="HH3884" s="0"/>
      <c r="HI3884" s="0"/>
      <c r="HJ3884" s="0"/>
      <c r="HK3884" s="0"/>
      <c r="HL3884" s="0"/>
      <c r="HM3884" s="0"/>
      <c r="HN3884" s="0"/>
      <c r="HO3884" s="0"/>
      <c r="HP3884" s="0"/>
      <c r="HQ3884" s="0"/>
      <c r="HR3884" s="0"/>
      <c r="HS3884" s="0"/>
      <c r="HT3884" s="0"/>
      <c r="HU3884" s="0"/>
      <c r="HV3884" s="0"/>
      <c r="HW3884" s="0"/>
      <c r="HX3884" s="0"/>
      <c r="HY3884" s="0"/>
      <c r="HZ3884" s="0"/>
      <c r="IA3884" s="0"/>
      <c r="IB3884" s="0"/>
      <c r="IC3884" s="0"/>
      <c r="ID3884" s="0"/>
      <c r="IE3884" s="0"/>
      <c r="IF3884" s="0"/>
      <c r="IG3884" s="0"/>
      <c r="IH3884" s="0"/>
      <c r="II3884" s="0"/>
      <c r="IJ3884" s="0"/>
      <c r="IK3884" s="0"/>
      <c r="IL3884" s="0"/>
      <c r="IM3884" s="0"/>
      <c r="IN3884" s="0"/>
      <c r="IO3884" s="0"/>
      <c r="IP3884" s="0"/>
      <c r="IQ3884" s="0"/>
      <c r="IR3884" s="0"/>
      <c r="IS3884" s="0"/>
      <c r="IT3884" s="0"/>
      <c r="IU3884" s="0"/>
      <c r="IV3884" s="0"/>
      <c r="IW3884" s="0"/>
      <c r="IX3884" s="0"/>
      <c r="IY3884" s="0"/>
      <c r="IZ3884" s="0"/>
      <c r="AMH3884" s="13"/>
    </row>
    <row r="3885" customFormat="false" ht="13.8" hidden="false" customHeight="false" outlineLevel="0" collapsed="false">
      <c r="A3885" s="16" t="n">
        <v>40813150</v>
      </c>
      <c r="B3885" s="17" t="s">
        <v>3915</v>
      </c>
      <c r="C3885" s="18"/>
      <c r="D3885" s="18"/>
      <c r="E3885" s="16" t="s">
        <v>176</v>
      </c>
      <c r="F3885" s="19" t="n">
        <f aca="false">IF(C3885="",VLOOKUP(E3885,'PORTE E UCO'!$A$5:$D$46,4,0),VLOOKUP(E3885,'PORTE E UCO'!$A$5:$D$46,4,0)*C3885)</f>
        <v>891.034646</v>
      </c>
      <c r="G3885" s="20" t="n">
        <v>0</v>
      </c>
      <c r="H3885" s="21" t="n">
        <f aca="false">G3885*$R$2</f>
        <v>0</v>
      </c>
      <c r="I3885" s="16" t="n">
        <v>1</v>
      </c>
      <c r="J3885" s="22" t="n">
        <f aca="false">IF(I3885&gt;=1,F3885*$J$2,"")</f>
        <v>267.3103938</v>
      </c>
      <c r="K3885" s="22" t="str">
        <f aca="false">IF(I3885&gt;=2,F3885*$K$2,"")</f>
        <v/>
      </c>
      <c r="L3885" s="22" t="str">
        <f aca="false">IF(I3885&gt;=3,F3885*$L$2,"")</f>
        <v/>
      </c>
      <c r="M3885" s="22" t="str">
        <f aca="false">IF(I3885&gt;=4,F3885*$M$2,"")</f>
        <v/>
      </c>
      <c r="N3885" s="16" t="s">
        <v>3916</v>
      </c>
      <c r="O3885" s="16" t="n">
        <v>0</v>
      </c>
      <c r="P3885" s="23" t="n">
        <v>0</v>
      </c>
      <c r="Q3885" s="22"/>
      <c r="R3885" s="38"/>
      <c r="S3885" s="25" t="n">
        <f aca="false">SUM(F3885,H3885,J3885,K3885,L3885,M3885)</f>
        <v>1158.3450398</v>
      </c>
      <c r="T3885" s="25" t="n">
        <f aca="false">SUM(F3885,H3885,J3885,K3885,L3885,M3885,Q3885)</f>
        <v>1158.3450398</v>
      </c>
      <c r="U3885" s="0"/>
      <c r="V3885" s="0"/>
      <c r="W3885" s="0"/>
      <c r="X3885" s="0"/>
      <c r="Y3885" s="0"/>
      <c r="Z3885" s="0"/>
      <c r="AA3885" s="0"/>
      <c r="AB3885" s="0"/>
      <c r="AC3885" s="0"/>
      <c r="AD3885" s="0"/>
      <c r="AE3885" s="0"/>
      <c r="AF3885" s="0"/>
      <c r="AG3885" s="0"/>
      <c r="AH3885" s="0"/>
      <c r="AI3885" s="0"/>
      <c r="AJ3885" s="0"/>
      <c r="AK3885" s="0"/>
      <c r="AL3885" s="0"/>
      <c r="AM3885" s="0"/>
      <c r="AN3885" s="0"/>
      <c r="AO3885" s="0"/>
      <c r="AP3885" s="0"/>
      <c r="AQ3885" s="0"/>
      <c r="AR3885" s="0"/>
      <c r="AS3885" s="0"/>
      <c r="AT3885" s="0"/>
      <c r="AU3885" s="0"/>
      <c r="AV3885" s="0"/>
      <c r="AW3885" s="0"/>
      <c r="AX3885" s="0"/>
      <c r="AY3885" s="0"/>
      <c r="AZ3885" s="0"/>
      <c r="BA3885" s="0"/>
      <c r="BB3885" s="0"/>
      <c r="BC3885" s="0"/>
      <c r="BD3885" s="0"/>
      <c r="BE3885" s="0"/>
      <c r="BF3885" s="0"/>
      <c r="BG3885" s="0"/>
      <c r="BH3885" s="0"/>
      <c r="BI3885" s="0"/>
      <c r="BJ3885" s="0"/>
      <c r="BK3885" s="0"/>
      <c r="BL3885" s="0"/>
      <c r="BM3885" s="0"/>
      <c r="BN3885" s="0"/>
      <c r="BO3885" s="0"/>
      <c r="BP3885" s="0"/>
      <c r="BQ3885" s="0"/>
      <c r="BR3885" s="0"/>
      <c r="BS3885" s="0"/>
      <c r="BT3885" s="0"/>
      <c r="BU3885" s="0"/>
      <c r="BV3885" s="0"/>
      <c r="BW3885" s="0"/>
      <c r="BX3885" s="0"/>
      <c r="BY3885" s="0"/>
      <c r="BZ3885" s="0"/>
      <c r="CA3885" s="0"/>
      <c r="CB3885" s="0"/>
      <c r="CC3885" s="0"/>
      <c r="CD3885" s="0"/>
      <c r="CE3885" s="0"/>
      <c r="CF3885" s="0"/>
      <c r="CG3885" s="0"/>
      <c r="CH3885" s="0"/>
      <c r="CI3885" s="0"/>
      <c r="CJ3885" s="0"/>
      <c r="CK3885" s="0"/>
      <c r="CL3885" s="0"/>
      <c r="CM3885" s="0"/>
      <c r="CN3885" s="0"/>
      <c r="CO3885" s="0"/>
      <c r="CP3885" s="0"/>
      <c r="CQ3885" s="0"/>
      <c r="CR3885" s="0"/>
      <c r="CS3885" s="0"/>
      <c r="CT3885" s="0"/>
      <c r="CU3885" s="0"/>
      <c r="CV3885" s="0"/>
      <c r="CW3885" s="0"/>
      <c r="CX3885" s="0"/>
      <c r="CY3885" s="0"/>
      <c r="CZ3885" s="0"/>
      <c r="DA3885" s="0"/>
      <c r="DB3885" s="0"/>
      <c r="DC3885" s="0"/>
      <c r="DD3885" s="0"/>
      <c r="DE3885" s="0"/>
      <c r="DF3885" s="0"/>
      <c r="DG3885" s="0"/>
      <c r="DH3885" s="0"/>
      <c r="DI3885" s="0"/>
      <c r="DJ3885" s="0"/>
      <c r="DK3885" s="0"/>
      <c r="DL3885" s="0"/>
      <c r="DM3885" s="0"/>
      <c r="DN3885" s="0"/>
      <c r="DO3885" s="0"/>
      <c r="DP3885" s="0"/>
      <c r="DQ3885" s="0"/>
      <c r="DR3885" s="0"/>
      <c r="DS3885" s="0"/>
      <c r="DT3885" s="0"/>
      <c r="DU3885" s="0"/>
      <c r="DV3885" s="0"/>
      <c r="DW3885" s="0"/>
      <c r="DX3885" s="0"/>
      <c r="DY3885" s="0"/>
      <c r="DZ3885" s="0"/>
      <c r="EA3885" s="0"/>
      <c r="EB3885" s="0"/>
      <c r="EC3885" s="0"/>
      <c r="ED3885" s="0"/>
      <c r="EE3885" s="0"/>
      <c r="EF3885" s="0"/>
      <c r="EG3885" s="0"/>
      <c r="EH3885" s="0"/>
      <c r="EI3885" s="0"/>
      <c r="EJ3885" s="0"/>
      <c r="EK3885" s="0"/>
      <c r="EL3885" s="0"/>
      <c r="EM3885" s="0"/>
      <c r="EN3885" s="0"/>
      <c r="EO3885" s="0"/>
      <c r="EP3885" s="0"/>
      <c r="EQ3885" s="0"/>
      <c r="ER3885" s="0"/>
      <c r="ES3885" s="0"/>
      <c r="ET3885" s="0"/>
      <c r="EU3885" s="0"/>
      <c r="EV3885" s="0"/>
      <c r="EW3885" s="0"/>
      <c r="EX3885" s="0"/>
      <c r="EY3885" s="0"/>
      <c r="EZ3885" s="0"/>
      <c r="FA3885" s="0"/>
      <c r="FB3885" s="0"/>
      <c r="FC3885" s="0"/>
      <c r="FD3885" s="0"/>
      <c r="FE3885" s="0"/>
      <c r="FF3885" s="0"/>
      <c r="FG3885" s="0"/>
      <c r="FH3885" s="0"/>
      <c r="FI3885" s="0"/>
      <c r="FJ3885" s="0"/>
      <c r="FK3885" s="0"/>
      <c r="FL3885" s="0"/>
      <c r="FM3885" s="0"/>
      <c r="FN3885" s="0"/>
      <c r="FO3885" s="0"/>
      <c r="FP3885" s="0"/>
      <c r="FQ3885" s="0"/>
      <c r="FR3885" s="0"/>
      <c r="FS3885" s="0"/>
      <c r="FT3885" s="0"/>
      <c r="FU3885" s="0"/>
      <c r="FV3885" s="0"/>
      <c r="FW3885" s="0"/>
      <c r="FX3885" s="0"/>
      <c r="FY3885" s="0"/>
      <c r="FZ3885" s="0"/>
      <c r="GA3885" s="0"/>
      <c r="GB3885" s="0"/>
      <c r="GC3885" s="0"/>
      <c r="GD3885" s="0"/>
      <c r="GE3885" s="0"/>
      <c r="GF3885" s="0"/>
      <c r="GG3885" s="0"/>
      <c r="GH3885" s="0"/>
      <c r="GI3885" s="0"/>
      <c r="GJ3885" s="0"/>
      <c r="GK3885" s="0"/>
      <c r="GL3885" s="0"/>
      <c r="GM3885" s="0"/>
      <c r="GN3885" s="0"/>
      <c r="GO3885" s="0"/>
      <c r="GP3885" s="0"/>
      <c r="GQ3885" s="0"/>
      <c r="GR3885" s="0"/>
      <c r="GS3885" s="0"/>
      <c r="GT3885" s="0"/>
      <c r="GU3885" s="0"/>
      <c r="GV3885" s="0"/>
      <c r="GW3885" s="0"/>
      <c r="GX3885" s="0"/>
      <c r="GY3885" s="0"/>
      <c r="GZ3885" s="0"/>
      <c r="HA3885" s="0"/>
      <c r="HB3885" s="0"/>
      <c r="HC3885" s="0"/>
      <c r="HD3885" s="0"/>
      <c r="HE3885" s="0"/>
      <c r="HF3885" s="0"/>
      <c r="HG3885" s="0"/>
      <c r="HH3885" s="0"/>
      <c r="HI3885" s="0"/>
      <c r="HJ3885" s="0"/>
      <c r="HK3885" s="0"/>
      <c r="HL3885" s="0"/>
      <c r="HM3885" s="0"/>
      <c r="HN3885" s="0"/>
      <c r="HO3885" s="0"/>
      <c r="HP3885" s="0"/>
      <c r="HQ3885" s="0"/>
      <c r="HR3885" s="0"/>
      <c r="HS3885" s="0"/>
      <c r="HT3885" s="0"/>
      <c r="HU3885" s="0"/>
      <c r="HV3885" s="0"/>
      <c r="HW3885" s="0"/>
      <c r="HX3885" s="0"/>
      <c r="HY3885" s="0"/>
      <c r="HZ3885" s="0"/>
      <c r="IA3885" s="0"/>
      <c r="IB3885" s="0"/>
      <c r="IC3885" s="0"/>
      <c r="ID3885" s="0"/>
      <c r="IE3885" s="0"/>
      <c r="IF3885" s="0"/>
      <c r="IG3885" s="0"/>
      <c r="IH3885" s="0"/>
      <c r="II3885" s="0"/>
      <c r="IJ3885" s="0"/>
      <c r="IK3885" s="0"/>
      <c r="IL3885" s="0"/>
      <c r="IM3885" s="0"/>
      <c r="IN3885" s="0"/>
      <c r="IO3885" s="0"/>
      <c r="IP3885" s="0"/>
      <c r="IQ3885" s="0"/>
      <c r="IR3885" s="0"/>
      <c r="IS3885" s="0"/>
      <c r="IT3885" s="0"/>
      <c r="IU3885" s="0"/>
      <c r="IV3885" s="0"/>
      <c r="IW3885" s="0"/>
      <c r="IX3885" s="0"/>
      <c r="IY3885" s="0"/>
      <c r="IZ3885" s="0"/>
      <c r="AMH3885" s="13"/>
    </row>
    <row r="3886" customFormat="false" ht="14.95" hidden="false" customHeight="false" outlineLevel="0" collapsed="false">
      <c r="A3886" s="27" t="n">
        <v>40813126</v>
      </c>
      <c r="B3886" s="28" t="s">
        <v>3917</v>
      </c>
      <c r="C3886" s="29"/>
      <c r="D3886" s="29"/>
      <c r="E3886" s="27" t="s">
        <v>320</v>
      </c>
      <c r="F3886" s="19" t="n">
        <f aca="false">IF(C3886="",VLOOKUP(E3886,'PORTE E UCO'!$A$5:$D$46,4,0),VLOOKUP(E3886,'PORTE E UCO'!$A$5:$D$46,4,0)*C3886)</f>
        <v>1224.795374</v>
      </c>
      <c r="G3886" s="30" t="n">
        <v>0</v>
      </c>
      <c r="H3886" s="21" t="n">
        <f aca="false">G3886*$R$2</f>
        <v>0</v>
      </c>
      <c r="I3886" s="27" t="n">
        <v>2</v>
      </c>
      <c r="J3886" s="22" t="n">
        <f aca="false">IF(I3886&gt;=1,F3886*$J$2,"")</f>
        <v>367.4386122</v>
      </c>
      <c r="K3886" s="22" t="n">
        <f aca="false">IF(I3886&gt;=2,F3886*$K$2,"")</f>
        <v>244.9590748</v>
      </c>
      <c r="L3886" s="22" t="str">
        <f aca="false">IF(I3886&gt;=3,F3886*$L$2,"")</f>
        <v/>
      </c>
      <c r="M3886" s="22" t="str">
        <f aca="false">IF(I3886&gt;=4,F3886*$M$2,"")</f>
        <v/>
      </c>
      <c r="N3886" s="27" t="s">
        <v>3903</v>
      </c>
      <c r="O3886" s="27" t="n">
        <v>0</v>
      </c>
      <c r="P3886" s="31" t="n">
        <v>0</v>
      </c>
      <c r="Q3886" s="32"/>
      <c r="R3886" s="38"/>
      <c r="S3886" s="25" t="n">
        <f aca="false">SUM(F3886,H3886,J3886,K3886,L3886,M3886)</f>
        <v>1837.193061</v>
      </c>
      <c r="T3886" s="25" t="n">
        <f aca="false">SUM(F3886,H3886,J3886,K3886,L3886,M3886,Q3886)</f>
        <v>1837.193061</v>
      </c>
      <c r="U3886" s="0"/>
      <c r="V3886" s="0"/>
      <c r="W3886" s="0"/>
      <c r="X3886" s="0"/>
      <c r="Y3886" s="0"/>
      <c r="Z3886" s="0"/>
      <c r="AA3886" s="0"/>
      <c r="AB3886" s="0"/>
      <c r="AC3886" s="0"/>
      <c r="AD3886" s="0"/>
      <c r="AE3886" s="0"/>
      <c r="AF3886" s="0"/>
      <c r="AG3886" s="0"/>
      <c r="AH3886" s="0"/>
      <c r="AI3886" s="0"/>
      <c r="AJ3886" s="0"/>
      <c r="AK3886" s="0"/>
      <c r="AL3886" s="0"/>
      <c r="AM3886" s="0"/>
      <c r="AN3886" s="0"/>
      <c r="AO3886" s="0"/>
      <c r="AP3886" s="0"/>
      <c r="AQ3886" s="0"/>
      <c r="AR3886" s="0"/>
      <c r="AS3886" s="0"/>
      <c r="AT3886" s="0"/>
      <c r="AU3886" s="0"/>
      <c r="AV3886" s="0"/>
      <c r="AW3886" s="0"/>
      <c r="AX3886" s="0"/>
      <c r="AY3886" s="0"/>
      <c r="AZ3886" s="0"/>
      <c r="BA3886" s="0"/>
      <c r="BB3886" s="0"/>
      <c r="BC3886" s="0"/>
      <c r="BD3886" s="0"/>
      <c r="BE3886" s="0"/>
      <c r="BF3886" s="0"/>
      <c r="BG3886" s="0"/>
      <c r="BH3886" s="0"/>
      <c r="BI3886" s="0"/>
      <c r="BJ3886" s="0"/>
      <c r="BK3886" s="0"/>
      <c r="BL3886" s="0"/>
      <c r="BM3886" s="0"/>
      <c r="BN3886" s="0"/>
      <c r="BO3886" s="0"/>
      <c r="BP3886" s="0"/>
      <c r="BQ3886" s="0"/>
      <c r="BR3886" s="0"/>
      <c r="BS3886" s="0"/>
      <c r="BT3886" s="0"/>
      <c r="BU3886" s="0"/>
      <c r="BV3886" s="0"/>
      <c r="BW3886" s="0"/>
      <c r="BX3886" s="0"/>
      <c r="BY3886" s="0"/>
      <c r="BZ3886" s="0"/>
      <c r="CA3886" s="0"/>
      <c r="CB3886" s="0"/>
      <c r="CC3886" s="0"/>
      <c r="CD3886" s="0"/>
      <c r="CE3886" s="0"/>
      <c r="CF3886" s="0"/>
      <c r="CG3886" s="0"/>
      <c r="CH3886" s="0"/>
      <c r="CI3886" s="0"/>
      <c r="CJ3886" s="0"/>
      <c r="CK3886" s="0"/>
      <c r="CL3886" s="0"/>
      <c r="CM3886" s="0"/>
      <c r="CN3886" s="0"/>
      <c r="CO3886" s="0"/>
      <c r="CP3886" s="0"/>
      <c r="CQ3886" s="0"/>
      <c r="CR3886" s="0"/>
      <c r="CS3886" s="0"/>
      <c r="CT3886" s="0"/>
      <c r="CU3886" s="0"/>
      <c r="CV3886" s="0"/>
      <c r="CW3886" s="0"/>
      <c r="CX3886" s="0"/>
      <c r="CY3886" s="0"/>
      <c r="CZ3886" s="0"/>
      <c r="DA3886" s="0"/>
      <c r="DB3886" s="0"/>
      <c r="DC3886" s="0"/>
      <c r="DD3886" s="0"/>
      <c r="DE3886" s="0"/>
      <c r="DF3886" s="0"/>
      <c r="DG3886" s="0"/>
      <c r="DH3886" s="0"/>
      <c r="DI3886" s="0"/>
      <c r="DJ3886" s="0"/>
      <c r="DK3886" s="0"/>
      <c r="DL3886" s="0"/>
      <c r="DM3886" s="0"/>
      <c r="DN3886" s="0"/>
      <c r="DO3886" s="0"/>
      <c r="DP3886" s="0"/>
      <c r="DQ3886" s="0"/>
      <c r="DR3886" s="0"/>
      <c r="DS3886" s="0"/>
      <c r="DT3886" s="0"/>
      <c r="DU3886" s="0"/>
      <c r="DV3886" s="0"/>
      <c r="DW3886" s="0"/>
      <c r="DX3886" s="0"/>
      <c r="DY3886" s="0"/>
      <c r="DZ3886" s="0"/>
      <c r="EA3886" s="0"/>
      <c r="EB3886" s="0"/>
      <c r="EC3886" s="0"/>
      <c r="ED3886" s="0"/>
      <c r="EE3886" s="0"/>
      <c r="EF3886" s="0"/>
      <c r="EG3886" s="0"/>
      <c r="EH3886" s="0"/>
      <c r="EI3886" s="0"/>
      <c r="EJ3886" s="0"/>
      <c r="EK3886" s="0"/>
      <c r="EL3886" s="0"/>
      <c r="EM3886" s="0"/>
      <c r="EN3886" s="0"/>
      <c r="EO3886" s="0"/>
      <c r="EP3886" s="0"/>
      <c r="EQ3886" s="0"/>
      <c r="ER3886" s="0"/>
      <c r="ES3886" s="0"/>
      <c r="ET3886" s="0"/>
      <c r="EU3886" s="0"/>
      <c r="EV3886" s="0"/>
      <c r="EW3886" s="0"/>
      <c r="EX3886" s="0"/>
      <c r="EY3886" s="0"/>
      <c r="EZ3886" s="0"/>
      <c r="FA3886" s="0"/>
      <c r="FB3886" s="0"/>
      <c r="FC3886" s="0"/>
      <c r="FD3886" s="0"/>
      <c r="FE3886" s="0"/>
      <c r="FF3886" s="0"/>
      <c r="FG3886" s="0"/>
      <c r="FH3886" s="0"/>
      <c r="FI3886" s="0"/>
      <c r="FJ3886" s="0"/>
      <c r="FK3886" s="0"/>
      <c r="FL3886" s="0"/>
      <c r="FM3886" s="0"/>
      <c r="FN3886" s="0"/>
      <c r="FO3886" s="0"/>
      <c r="FP3886" s="0"/>
      <c r="FQ3886" s="0"/>
      <c r="FR3886" s="0"/>
      <c r="FS3886" s="0"/>
      <c r="FT3886" s="0"/>
      <c r="FU3886" s="0"/>
      <c r="FV3886" s="0"/>
      <c r="FW3886" s="0"/>
      <c r="FX3886" s="0"/>
      <c r="FY3886" s="0"/>
      <c r="FZ3886" s="0"/>
      <c r="GA3886" s="0"/>
      <c r="GB3886" s="0"/>
      <c r="GC3886" s="0"/>
      <c r="GD3886" s="0"/>
      <c r="GE3886" s="0"/>
      <c r="GF3886" s="0"/>
      <c r="GG3886" s="0"/>
      <c r="GH3886" s="0"/>
      <c r="GI3886" s="0"/>
      <c r="GJ3886" s="0"/>
      <c r="GK3886" s="0"/>
      <c r="GL3886" s="0"/>
      <c r="GM3886" s="0"/>
      <c r="GN3886" s="0"/>
      <c r="GO3886" s="0"/>
      <c r="GP3886" s="0"/>
      <c r="GQ3886" s="0"/>
      <c r="GR3886" s="0"/>
      <c r="GS3886" s="0"/>
      <c r="GT3886" s="0"/>
      <c r="GU3886" s="0"/>
      <c r="GV3886" s="0"/>
      <c r="GW3886" s="0"/>
      <c r="GX3886" s="0"/>
      <c r="GY3886" s="0"/>
      <c r="GZ3886" s="0"/>
      <c r="HA3886" s="0"/>
      <c r="HB3886" s="0"/>
      <c r="HC3886" s="0"/>
      <c r="HD3886" s="0"/>
      <c r="HE3886" s="0"/>
      <c r="HF3886" s="0"/>
      <c r="HG3886" s="0"/>
      <c r="HH3886" s="0"/>
      <c r="HI3886" s="0"/>
      <c r="HJ3886" s="0"/>
      <c r="HK3886" s="0"/>
      <c r="HL3886" s="0"/>
      <c r="HM3886" s="0"/>
      <c r="HN3886" s="0"/>
      <c r="HO3886" s="0"/>
      <c r="HP3886" s="0"/>
      <c r="HQ3886" s="0"/>
      <c r="HR3886" s="0"/>
      <c r="HS3886" s="0"/>
      <c r="HT3886" s="0"/>
      <c r="HU3886" s="0"/>
      <c r="HV3886" s="0"/>
      <c r="HW3886" s="0"/>
      <c r="HX3886" s="0"/>
      <c r="HY3886" s="0"/>
      <c r="HZ3886" s="0"/>
      <c r="IA3886" s="0"/>
      <c r="IB3886" s="0"/>
      <c r="IC3886" s="0"/>
      <c r="ID3886" s="0"/>
      <c r="IE3886" s="0"/>
      <c r="IF3886" s="0"/>
      <c r="IG3886" s="0"/>
      <c r="IH3886" s="0"/>
      <c r="II3886" s="0"/>
      <c r="IJ3886" s="0"/>
      <c r="IK3886" s="0"/>
      <c r="IL3886" s="0"/>
      <c r="IM3886" s="0"/>
      <c r="IN3886" s="0"/>
      <c r="IO3886" s="0"/>
      <c r="IP3886" s="0"/>
      <c r="IQ3886" s="0"/>
      <c r="IR3886" s="0"/>
      <c r="IS3886" s="0"/>
      <c r="IT3886" s="0"/>
      <c r="IU3886" s="0"/>
      <c r="IV3886" s="0"/>
      <c r="IW3886" s="0"/>
      <c r="IX3886" s="0"/>
      <c r="IY3886" s="0"/>
      <c r="IZ3886" s="0"/>
      <c r="AMH3886" s="13"/>
    </row>
    <row r="3887" customFormat="false" ht="13.8" hidden="false" customHeight="false" outlineLevel="0" collapsed="false">
      <c r="A3887" s="16" t="n">
        <v>40813177</v>
      </c>
      <c r="B3887" s="17" t="s">
        <v>3918</v>
      </c>
      <c r="C3887" s="18"/>
      <c r="D3887" s="18"/>
      <c r="E3887" s="16" t="s">
        <v>272</v>
      </c>
      <c r="F3887" s="19" t="n">
        <f aca="false">IF(C3887="",VLOOKUP(E3887,'PORTE E UCO'!$A$5:$D$46,4,0),VLOOKUP(E3887,'PORTE E UCO'!$A$5:$D$46,4,0)*C3887)</f>
        <v>801.009488</v>
      </c>
      <c r="G3887" s="20" t="n">
        <v>0</v>
      </c>
      <c r="H3887" s="21" t="n">
        <f aca="false">G3887*$R$2</f>
        <v>0</v>
      </c>
      <c r="I3887" s="16" t="n">
        <v>1</v>
      </c>
      <c r="J3887" s="22" t="n">
        <f aca="false">IF(I3887&gt;=1,F3887*$J$2,"")</f>
        <v>240.3028464</v>
      </c>
      <c r="K3887" s="22" t="str">
        <f aca="false">IF(I3887&gt;=2,F3887*$K$2,"")</f>
        <v/>
      </c>
      <c r="L3887" s="22" t="str">
        <f aca="false">IF(I3887&gt;=3,F3887*$L$2,"")</f>
        <v/>
      </c>
      <c r="M3887" s="22" t="str">
        <f aca="false">IF(I3887&gt;=4,F3887*$M$2,"")</f>
        <v/>
      </c>
      <c r="N3887" s="16" t="s">
        <v>3903</v>
      </c>
      <c r="O3887" s="16" t="n">
        <v>0</v>
      </c>
      <c r="P3887" s="23" t="n">
        <v>0</v>
      </c>
      <c r="Q3887" s="22"/>
      <c r="R3887" s="38"/>
      <c r="S3887" s="25" t="n">
        <f aca="false">SUM(F3887,H3887,J3887,K3887,L3887,M3887)</f>
        <v>1041.3123344</v>
      </c>
      <c r="T3887" s="25" t="n">
        <f aca="false">SUM(F3887,H3887,J3887,K3887,L3887,M3887,Q3887)</f>
        <v>1041.3123344</v>
      </c>
      <c r="U3887" s="0"/>
      <c r="V3887" s="0"/>
      <c r="W3887" s="0"/>
      <c r="X3887" s="0"/>
      <c r="Y3887" s="0"/>
      <c r="Z3887" s="0"/>
      <c r="AA3887" s="0"/>
      <c r="AB3887" s="0"/>
      <c r="AC3887" s="0"/>
      <c r="AD3887" s="0"/>
      <c r="AE3887" s="0"/>
      <c r="AF3887" s="0"/>
      <c r="AG3887" s="0"/>
      <c r="AH3887" s="0"/>
      <c r="AI3887" s="0"/>
      <c r="AJ3887" s="0"/>
      <c r="AK3887" s="0"/>
      <c r="AL3887" s="0"/>
      <c r="AM3887" s="0"/>
      <c r="AN3887" s="0"/>
      <c r="AO3887" s="0"/>
      <c r="AP3887" s="0"/>
      <c r="AQ3887" s="0"/>
      <c r="AR3887" s="0"/>
      <c r="AS3887" s="0"/>
      <c r="AT3887" s="0"/>
      <c r="AU3887" s="0"/>
      <c r="AV3887" s="0"/>
      <c r="AW3887" s="0"/>
      <c r="AX3887" s="0"/>
      <c r="AY3887" s="0"/>
      <c r="AZ3887" s="0"/>
      <c r="BA3887" s="0"/>
      <c r="BB3887" s="0"/>
      <c r="BC3887" s="0"/>
      <c r="BD3887" s="0"/>
      <c r="BE3887" s="0"/>
      <c r="BF3887" s="0"/>
      <c r="BG3887" s="0"/>
      <c r="BH3887" s="0"/>
      <c r="BI3887" s="0"/>
      <c r="BJ3887" s="0"/>
      <c r="BK3887" s="0"/>
      <c r="BL3887" s="0"/>
      <c r="BM3887" s="0"/>
      <c r="BN3887" s="0"/>
      <c r="BO3887" s="0"/>
      <c r="BP3887" s="0"/>
      <c r="BQ3887" s="0"/>
      <c r="BR3887" s="0"/>
      <c r="BS3887" s="0"/>
      <c r="BT3887" s="0"/>
      <c r="BU3887" s="0"/>
      <c r="BV3887" s="0"/>
      <c r="BW3887" s="0"/>
      <c r="BX3887" s="0"/>
      <c r="BY3887" s="0"/>
      <c r="BZ3887" s="0"/>
      <c r="CA3887" s="0"/>
      <c r="CB3887" s="0"/>
      <c r="CC3887" s="0"/>
      <c r="CD3887" s="0"/>
      <c r="CE3887" s="0"/>
      <c r="CF3887" s="0"/>
      <c r="CG3887" s="0"/>
      <c r="CH3887" s="0"/>
      <c r="CI3887" s="0"/>
      <c r="CJ3887" s="0"/>
      <c r="CK3887" s="0"/>
      <c r="CL3887" s="0"/>
      <c r="CM3887" s="0"/>
      <c r="CN3887" s="0"/>
      <c r="CO3887" s="0"/>
      <c r="CP3887" s="0"/>
      <c r="CQ3887" s="0"/>
      <c r="CR3887" s="0"/>
      <c r="CS3887" s="0"/>
      <c r="CT3887" s="0"/>
      <c r="CU3887" s="0"/>
      <c r="CV3887" s="0"/>
      <c r="CW3887" s="0"/>
      <c r="CX3887" s="0"/>
      <c r="CY3887" s="0"/>
      <c r="CZ3887" s="0"/>
      <c r="DA3887" s="0"/>
      <c r="DB3887" s="0"/>
      <c r="DC3887" s="0"/>
      <c r="DD3887" s="0"/>
      <c r="DE3887" s="0"/>
      <c r="DF3887" s="0"/>
      <c r="DG3887" s="0"/>
      <c r="DH3887" s="0"/>
      <c r="DI3887" s="0"/>
      <c r="DJ3887" s="0"/>
      <c r="DK3887" s="0"/>
      <c r="DL3887" s="0"/>
      <c r="DM3887" s="0"/>
      <c r="DN3887" s="0"/>
      <c r="DO3887" s="0"/>
      <c r="DP3887" s="0"/>
      <c r="DQ3887" s="0"/>
      <c r="DR3887" s="0"/>
      <c r="DS3887" s="0"/>
      <c r="DT3887" s="0"/>
      <c r="DU3887" s="0"/>
      <c r="DV3887" s="0"/>
      <c r="DW3887" s="0"/>
      <c r="DX3887" s="0"/>
      <c r="DY3887" s="0"/>
      <c r="DZ3887" s="0"/>
      <c r="EA3887" s="0"/>
      <c r="EB3887" s="0"/>
      <c r="EC3887" s="0"/>
      <c r="ED3887" s="0"/>
      <c r="EE3887" s="0"/>
      <c r="EF3887" s="0"/>
      <c r="EG3887" s="0"/>
      <c r="EH3887" s="0"/>
      <c r="EI3887" s="0"/>
      <c r="EJ3887" s="0"/>
      <c r="EK3887" s="0"/>
      <c r="EL3887" s="0"/>
      <c r="EM3887" s="0"/>
      <c r="EN3887" s="0"/>
      <c r="EO3887" s="0"/>
      <c r="EP3887" s="0"/>
      <c r="EQ3887" s="0"/>
      <c r="ER3887" s="0"/>
      <c r="ES3887" s="0"/>
      <c r="ET3887" s="0"/>
      <c r="EU3887" s="0"/>
      <c r="EV3887" s="0"/>
      <c r="EW3887" s="0"/>
      <c r="EX3887" s="0"/>
      <c r="EY3887" s="0"/>
      <c r="EZ3887" s="0"/>
      <c r="FA3887" s="0"/>
      <c r="FB3887" s="0"/>
      <c r="FC3887" s="0"/>
      <c r="FD3887" s="0"/>
      <c r="FE3887" s="0"/>
      <c r="FF3887" s="0"/>
      <c r="FG3887" s="0"/>
      <c r="FH3887" s="0"/>
      <c r="FI3887" s="0"/>
      <c r="FJ3887" s="0"/>
      <c r="FK3887" s="0"/>
      <c r="FL3887" s="0"/>
      <c r="FM3887" s="0"/>
      <c r="FN3887" s="0"/>
      <c r="FO3887" s="0"/>
      <c r="FP3887" s="0"/>
      <c r="FQ3887" s="0"/>
      <c r="FR3887" s="0"/>
      <c r="FS3887" s="0"/>
      <c r="FT3887" s="0"/>
      <c r="FU3887" s="0"/>
      <c r="FV3887" s="0"/>
      <c r="FW3887" s="0"/>
      <c r="FX3887" s="0"/>
      <c r="FY3887" s="0"/>
      <c r="FZ3887" s="0"/>
      <c r="GA3887" s="0"/>
      <c r="GB3887" s="0"/>
      <c r="GC3887" s="0"/>
      <c r="GD3887" s="0"/>
      <c r="GE3887" s="0"/>
      <c r="GF3887" s="0"/>
      <c r="GG3887" s="0"/>
      <c r="GH3887" s="0"/>
      <c r="GI3887" s="0"/>
      <c r="GJ3887" s="0"/>
      <c r="GK3887" s="0"/>
      <c r="GL3887" s="0"/>
      <c r="GM3887" s="0"/>
      <c r="GN3887" s="0"/>
      <c r="GO3887" s="0"/>
      <c r="GP3887" s="0"/>
      <c r="GQ3887" s="0"/>
      <c r="GR3887" s="0"/>
      <c r="GS3887" s="0"/>
      <c r="GT3887" s="0"/>
      <c r="GU3887" s="0"/>
      <c r="GV3887" s="0"/>
      <c r="GW3887" s="0"/>
      <c r="GX3887" s="0"/>
      <c r="GY3887" s="0"/>
      <c r="GZ3887" s="0"/>
      <c r="HA3887" s="0"/>
      <c r="HB3887" s="0"/>
      <c r="HC3887" s="0"/>
      <c r="HD3887" s="0"/>
      <c r="HE3887" s="0"/>
      <c r="HF3887" s="0"/>
      <c r="HG3887" s="0"/>
      <c r="HH3887" s="0"/>
      <c r="HI3887" s="0"/>
      <c r="HJ3887" s="0"/>
      <c r="HK3887" s="0"/>
      <c r="HL3887" s="0"/>
      <c r="HM3887" s="0"/>
      <c r="HN3887" s="0"/>
      <c r="HO3887" s="0"/>
      <c r="HP3887" s="0"/>
      <c r="HQ3887" s="0"/>
      <c r="HR3887" s="0"/>
      <c r="HS3887" s="0"/>
      <c r="HT3887" s="0"/>
      <c r="HU3887" s="0"/>
      <c r="HV3887" s="0"/>
      <c r="HW3887" s="0"/>
      <c r="HX3887" s="0"/>
      <c r="HY3887" s="0"/>
      <c r="HZ3887" s="0"/>
      <c r="IA3887" s="0"/>
      <c r="IB3887" s="0"/>
      <c r="IC3887" s="0"/>
      <c r="ID3887" s="0"/>
      <c r="IE3887" s="0"/>
      <c r="IF3887" s="0"/>
      <c r="IG3887" s="0"/>
      <c r="IH3887" s="0"/>
      <c r="II3887" s="0"/>
      <c r="IJ3887" s="0"/>
      <c r="IK3887" s="0"/>
      <c r="IL3887" s="0"/>
      <c r="IM3887" s="0"/>
      <c r="IN3887" s="0"/>
      <c r="IO3887" s="0"/>
      <c r="IP3887" s="0"/>
      <c r="IQ3887" s="0"/>
      <c r="IR3887" s="0"/>
      <c r="IS3887" s="0"/>
      <c r="IT3887" s="0"/>
      <c r="IU3887" s="0"/>
      <c r="IV3887" s="0"/>
      <c r="IW3887" s="0"/>
      <c r="IX3887" s="0"/>
      <c r="IY3887" s="0"/>
      <c r="IZ3887" s="0"/>
      <c r="AMH3887" s="13"/>
    </row>
    <row r="3888" customFormat="false" ht="14.95" hidden="false" customHeight="false" outlineLevel="0" collapsed="false">
      <c r="A3888" s="27" t="n">
        <v>40813185</v>
      </c>
      <c r="B3888" s="28" t="s">
        <v>3919</v>
      </c>
      <c r="C3888" s="29"/>
      <c r="D3888" s="29"/>
      <c r="E3888" s="27" t="s">
        <v>225</v>
      </c>
      <c r="F3888" s="19" t="n">
        <f aca="false">IF(C3888="",VLOOKUP(E3888,'PORTE E UCO'!$A$5:$D$46,4,0),VLOOKUP(E3888,'PORTE E UCO'!$A$5:$D$46,4,0)*C3888)</f>
        <v>1035.416342</v>
      </c>
      <c r="G3888" s="30" t="n">
        <v>0</v>
      </c>
      <c r="H3888" s="21" t="n">
        <f aca="false">G3888*$R$2</f>
        <v>0</v>
      </c>
      <c r="I3888" s="27" t="n">
        <v>1</v>
      </c>
      <c r="J3888" s="22" t="n">
        <f aca="false">IF(I3888&gt;=1,F3888*$J$2,"")</f>
        <v>310.6249026</v>
      </c>
      <c r="K3888" s="22" t="str">
        <f aca="false">IF(I3888&gt;=2,F3888*$K$2,"")</f>
        <v/>
      </c>
      <c r="L3888" s="22" t="str">
        <f aca="false">IF(I3888&gt;=3,F3888*$L$2,"")</f>
        <v/>
      </c>
      <c r="M3888" s="22" t="str">
        <f aca="false">IF(I3888&gt;=4,F3888*$M$2,"")</f>
        <v/>
      </c>
      <c r="N3888" s="27" t="s">
        <v>3916</v>
      </c>
      <c r="O3888" s="27" t="n">
        <v>0</v>
      </c>
      <c r="P3888" s="31" t="n">
        <v>0</v>
      </c>
      <c r="Q3888" s="32"/>
      <c r="R3888" s="38"/>
      <c r="S3888" s="25" t="n">
        <f aca="false">SUM(F3888,H3888,J3888,K3888,L3888,M3888)</f>
        <v>1346.0412446</v>
      </c>
      <c r="T3888" s="25" t="n">
        <f aca="false">SUM(F3888,H3888,J3888,K3888,L3888,M3888,Q3888)</f>
        <v>1346.0412446</v>
      </c>
      <c r="U3888" s="0"/>
      <c r="V3888" s="0"/>
      <c r="W3888" s="0"/>
      <c r="X3888" s="0"/>
      <c r="Y3888" s="0"/>
      <c r="Z3888" s="0"/>
      <c r="AA3888" s="0"/>
      <c r="AB3888" s="0"/>
      <c r="AC3888" s="0"/>
      <c r="AD3888" s="0"/>
      <c r="AE3888" s="0"/>
      <c r="AF3888" s="0"/>
      <c r="AG3888" s="0"/>
      <c r="AH3888" s="0"/>
      <c r="AI3888" s="0"/>
      <c r="AJ3888" s="0"/>
      <c r="AK3888" s="0"/>
      <c r="AL3888" s="0"/>
      <c r="AM3888" s="0"/>
      <c r="AN3888" s="0"/>
      <c r="AO3888" s="0"/>
      <c r="AP3888" s="0"/>
      <c r="AQ3888" s="0"/>
      <c r="AR3888" s="0"/>
      <c r="AS3888" s="0"/>
      <c r="AT3888" s="0"/>
      <c r="AU3888" s="0"/>
      <c r="AV3888" s="0"/>
      <c r="AW3888" s="0"/>
      <c r="AX3888" s="0"/>
      <c r="AY3888" s="0"/>
      <c r="AZ3888" s="0"/>
      <c r="BA3888" s="0"/>
      <c r="BB3888" s="0"/>
      <c r="BC3888" s="0"/>
      <c r="BD3888" s="0"/>
      <c r="BE3888" s="0"/>
      <c r="BF3888" s="0"/>
      <c r="BG3888" s="0"/>
      <c r="BH3888" s="0"/>
      <c r="BI3888" s="0"/>
      <c r="BJ3888" s="0"/>
      <c r="BK3888" s="0"/>
      <c r="BL3888" s="0"/>
      <c r="BM3888" s="0"/>
      <c r="BN3888" s="0"/>
      <c r="BO3888" s="0"/>
      <c r="BP3888" s="0"/>
      <c r="BQ3888" s="0"/>
      <c r="BR3888" s="0"/>
      <c r="BS3888" s="0"/>
      <c r="BT3888" s="0"/>
      <c r="BU3888" s="0"/>
      <c r="BV3888" s="0"/>
      <c r="BW3888" s="0"/>
      <c r="BX3888" s="0"/>
      <c r="BY3888" s="0"/>
      <c r="BZ3888" s="0"/>
      <c r="CA3888" s="0"/>
      <c r="CB3888" s="0"/>
      <c r="CC3888" s="0"/>
      <c r="CD3888" s="0"/>
      <c r="CE3888" s="0"/>
      <c r="CF3888" s="0"/>
      <c r="CG3888" s="0"/>
      <c r="CH3888" s="0"/>
      <c r="CI3888" s="0"/>
      <c r="CJ3888" s="0"/>
      <c r="CK3888" s="0"/>
      <c r="CL3888" s="0"/>
      <c r="CM3888" s="0"/>
      <c r="CN3888" s="0"/>
      <c r="CO3888" s="0"/>
      <c r="CP3888" s="0"/>
      <c r="CQ3888" s="0"/>
      <c r="CR3888" s="0"/>
      <c r="CS3888" s="0"/>
      <c r="CT3888" s="0"/>
      <c r="CU3888" s="0"/>
      <c r="CV3888" s="0"/>
      <c r="CW3888" s="0"/>
      <c r="CX3888" s="0"/>
      <c r="CY3888" s="0"/>
      <c r="CZ3888" s="0"/>
      <c r="DA3888" s="0"/>
      <c r="DB3888" s="0"/>
      <c r="DC3888" s="0"/>
      <c r="DD3888" s="0"/>
      <c r="DE3888" s="0"/>
      <c r="DF3888" s="0"/>
      <c r="DG3888" s="0"/>
      <c r="DH3888" s="0"/>
      <c r="DI3888" s="0"/>
      <c r="DJ3888" s="0"/>
      <c r="DK3888" s="0"/>
      <c r="DL3888" s="0"/>
      <c r="DM3888" s="0"/>
      <c r="DN3888" s="0"/>
      <c r="DO3888" s="0"/>
      <c r="DP3888" s="0"/>
      <c r="DQ3888" s="0"/>
      <c r="DR3888" s="0"/>
      <c r="DS3888" s="0"/>
      <c r="DT3888" s="0"/>
      <c r="DU3888" s="0"/>
      <c r="DV3888" s="0"/>
      <c r="DW3888" s="0"/>
      <c r="DX3888" s="0"/>
      <c r="DY3888" s="0"/>
      <c r="DZ3888" s="0"/>
      <c r="EA3888" s="0"/>
      <c r="EB3888" s="0"/>
      <c r="EC3888" s="0"/>
      <c r="ED3888" s="0"/>
      <c r="EE3888" s="0"/>
      <c r="EF3888" s="0"/>
      <c r="EG3888" s="0"/>
      <c r="EH3888" s="0"/>
      <c r="EI3888" s="0"/>
      <c r="EJ3888" s="0"/>
      <c r="EK3888" s="0"/>
      <c r="EL3888" s="0"/>
      <c r="EM3888" s="0"/>
      <c r="EN3888" s="0"/>
      <c r="EO3888" s="0"/>
      <c r="EP3888" s="0"/>
      <c r="EQ3888" s="0"/>
      <c r="ER3888" s="0"/>
      <c r="ES3888" s="0"/>
      <c r="ET3888" s="0"/>
      <c r="EU3888" s="0"/>
      <c r="EV3888" s="0"/>
      <c r="EW3888" s="0"/>
      <c r="EX3888" s="0"/>
      <c r="EY3888" s="0"/>
      <c r="EZ3888" s="0"/>
      <c r="FA3888" s="0"/>
      <c r="FB3888" s="0"/>
      <c r="FC3888" s="0"/>
      <c r="FD3888" s="0"/>
      <c r="FE3888" s="0"/>
      <c r="FF3888" s="0"/>
      <c r="FG3888" s="0"/>
      <c r="FH3888" s="0"/>
      <c r="FI3888" s="0"/>
      <c r="FJ3888" s="0"/>
      <c r="FK3888" s="0"/>
      <c r="FL3888" s="0"/>
      <c r="FM3888" s="0"/>
      <c r="FN3888" s="0"/>
      <c r="FO3888" s="0"/>
      <c r="FP3888" s="0"/>
      <c r="FQ3888" s="0"/>
      <c r="FR3888" s="0"/>
      <c r="FS3888" s="0"/>
      <c r="FT3888" s="0"/>
      <c r="FU3888" s="0"/>
      <c r="FV3888" s="0"/>
      <c r="FW3888" s="0"/>
      <c r="FX3888" s="0"/>
      <c r="FY3888" s="0"/>
      <c r="FZ3888" s="0"/>
      <c r="GA3888" s="0"/>
      <c r="GB3888" s="0"/>
      <c r="GC3888" s="0"/>
      <c r="GD3888" s="0"/>
      <c r="GE3888" s="0"/>
      <c r="GF3888" s="0"/>
      <c r="GG3888" s="0"/>
      <c r="GH3888" s="0"/>
      <c r="GI3888" s="0"/>
      <c r="GJ3888" s="0"/>
      <c r="GK3888" s="0"/>
      <c r="GL3888" s="0"/>
      <c r="GM3888" s="0"/>
      <c r="GN3888" s="0"/>
      <c r="GO3888" s="0"/>
      <c r="GP3888" s="0"/>
      <c r="GQ3888" s="0"/>
      <c r="GR3888" s="0"/>
      <c r="GS3888" s="0"/>
      <c r="GT3888" s="0"/>
      <c r="GU3888" s="0"/>
      <c r="GV3888" s="0"/>
      <c r="GW3888" s="0"/>
      <c r="GX3888" s="0"/>
      <c r="GY3888" s="0"/>
      <c r="GZ3888" s="0"/>
      <c r="HA3888" s="0"/>
      <c r="HB3888" s="0"/>
      <c r="HC3888" s="0"/>
      <c r="HD3888" s="0"/>
      <c r="HE3888" s="0"/>
      <c r="HF3888" s="0"/>
      <c r="HG3888" s="0"/>
      <c r="HH3888" s="0"/>
      <c r="HI3888" s="0"/>
      <c r="HJ3888" s="0"/>
      <c r="HK3888" s="0"/>
      <c r="HL3888" s="0"/>
      <c r="HM3888" s="0"/>
      <c r="HN3888" s="0"/>
      <c r="HO3888" s="0"/>
      <c r="HP3888" s="0"/>
      <c r="HQ3888" s="0"/>
      <c r="HR3888" s="0"/>
      <c r="HS3888" s="0"/>
      <c r="HT3888" s="0"/>
      <c r="HU3888" s="0"/>
      <c r="HV3888" s="0"/>
      <c r="HW3888" s="0"/>
      <c r="HX3888" s="0"/>
      <c r="HY3888" s="0"/>
      <c r="HZ3888" s="0"/>
      <c r="IA3888" s="0"/>
      <c r="IB3888" s="0"/>
      <c r="IC3888" s="0"/>
      <c r="ID3888" s="0"/>
      <c r="IE3888" s="0"/>
      <c r="IF3888" s="0"/>
      <c r="IG3888" s="0"/>
      <c r="IH3888" s="0"/>
      <c r="II3888" s="0"/>
      <c r="IJ3888" s="0"/>
      <c r="IK3888" s="0"/>
      <c r="IL3888" s="0"/>
      <c r="IM3888" s="0"/>
      <c r="IN3888" s="0"/>
      <c r="IO3888" s="0"/>
      <c r="IP3888" s="0"/>
      <c r="IQ3888" s="0"/>
      <c r="IR3888" s="0"/>
      <c r="IS3888" s="0"/>
      <c r="IT3888" s="0"/>
      <c r="IU3888" s="0"/>
      <c r="IV3888" s="0"/>
      <c r="IW3888" s="0"/>
      <c r="IX3888" s="0"/>
      <c r="IY3888" s="0"/>
      <c r="IZ3888" s="0"/>
      <c r="AMH3888" s="13"/>
    </row>
    <row r="3889" customFormat="false" ht="13.8" hidden="false" customHeight="false" outlineLevel="0" collapsed="false">
      <c r="A3889" s="16" t="n">
        <v>40813169</v>
      </c>
      <c r="B3889" s="17" t="s">
        <v>3920</v>
      </c>
      <c r="C3889" s="18"/>
      <c r="D3889" s="18"/>
      <c r="E3889" s="16" t="s">
        <v>359</v>
      </c>
      <c r="F3889" s="19" t="n">
        <f aca="false">IF(C3889="",VLOOKUP(E3889,'PORTE E UCO'!$A$5:$D$46,4,0),VLOOKUP(E3889,'PORTE E UCO'!$A$5:$D$46,4,0)*C3889)</f>
        <v>1473.154654</v>
      </c>
      <c r="G3889" s="20" t="n">
        <v>0</v>
      </c>
      <c r="H3889" s="21" t="n">
        <f aca="false">G3889*$R$2</f>
        <v>0</v>
      </c>
      <c r="I3889" s="16" t="n">
        <v>1</v>
      </c>
      <c r="J3889" s="22" t="n">
        <f aca="false">IF(I3889&gt;=1,F3889*$J$2,"")</f>
        <v>441.9463962</v>
      </c>
      <c r="K3889" s="22" t="str">
        <f aca="false">IF(I3889&gt;=2,F3889*$K$2,"")</f>
        <v/>
      </c>
      <c r="L3889" s="22" t="str">
        <f aca="false">IF(I3889&gt;=3,F3889*$L$2,"")</f>
        <v/>
      </c>
      <c r="M3889" s="22" t="str">
        <f aca="false">IF(I3889&gt;=4,F3889*$M$2,"")</f>
        <v/>
      </c>
      <c r="N3889" s="16" t="s">
        <v>3903</v>
      </c>
      <c r="O3889" s="16" t="n">
        <v>0</v>
      </c>
      <c r="P3889" s="23" t="n">
        <v>0</v>
      </c>
      <c r="Q3889" s="22"/>
      <c r="R3889" s="38"/>
      <c r="S3889" s="25" t="n">
        <f aca="false">SUM(F3889,H3889,J3889,K3889,L3889,M3889)</f>
        <v>1915.1010502</v>
      </c>
      <c r="T3889" s="25" t="n">
        <f aca="false">SUM(F3889,H3889,J3889,K3889,L3889,M3889,Q3889)</f>
        <v>1915.1010502</v>
      </c>
      <c r="U3889" s="0"/>
      <c r="V3889" s="0"/>
      <c r="W3889" s="0"/>
      <c r="X3889" s="0"/>
      <c r="Y3889" s="0"/>
      <c r="Z3889" s="0"/>
      <c r="AA3889" s="0"/>
      <c r="AB3889" s="0"/>
      <c r="AC3889" s="0"/>
      <c r="AD3889" s="0"/>
      <c r="AE3889" s="0"/>
      <c r="AF3889" s="0"/>
      <c r="AG3889" s="0"/>
      <c r="AH3889" s="0"/>
      <c r="AI3889" s="0"/>
      <c r="AJ3889" s="0"/>
      <c r="AK3889" s="0"/>
      <c r="AL3889" s="0"/>
      <c r="AM3889" s="0"/>
      <c r="AN3889" s="0"/>
      <c r="AO3889" s="0"/>
      <c r="AP3889" s="0"/>
      <c r="AQ3889" s="0"/>
      <c r="AR3889" s="0"/>
      <c r="AS3889" s="0"/>
      <c r="AT3889" s="0"/>
      <c r="AU3889" s="0"/>
      <c r="AV3889" s="0"/>
      <c r="AW3889" s="0"/>
      <c r="AX3889" s="0"/>
      <c r="AY3889" s="0"/>
      <c r="AZ3889" s="0"/>
      <c r="BA3889" s="0"/>
      <c r="BB3889" s="0"/>
      <c r="BC3889" s="0"/>
      <c r="BD3889" s="0"/>
      <c r="BE3889" s="0"/>
      <c r="BF3889" s="0"/>
      <c r="BG3889" s="0"/>
      <c r="BH3889" s="0"/>
      <c r="BI3889" s="0"/>
      <c r="BJ3889" s="0"/>
      <c r="BK3889" s="0"/>
      <c r="BL3889" s="0"/>
      <c r="BM3889" s="0"/>
      <c r="BN3889" s="0"/>
      <c r="BO3889" s="0"/>
      <c r="BP3889" s="0"/>
      <c r="BQ3889" s="0"/>
      <c r="BR3889" s="0"/>
      <c r="BS3889" s="0"/>
      <c r="BT3889" s="0"/>
      <c r="BU3889" s="0"/>
      <c r="BV3889" s="0"/>
      <c r="BW3889" s="0"/>
      <c r="BX3889" s="0"/>
      <c r="BY3889" s="0"/>
      <c r="BZ3889" s="0"/>
      <c r="CA3889" s="0"/>
      <c r="CB3889" s="0"/>
      <c r="CC3889" s="0"/>
      <c r="CD3889" s="0"/>
      <c r="CE3889" s="0"/>
      <c r="CF3889" s="0"/>
      <c r="CG3889" s="0"/>
      <c r="CH3889" s="0"/>
      <c r="CI3889" s="0"/>
      <c r="CJ3889" s="0"/>
      <c r="CK3889" s="0"/>
      <c r="CL3889" s="0"/>
      <c r="CM3889" s="0"/>
      <c r="CN3889" s="0"/>
      <c r="CO3889" s="0"/>
      <c r="CP3889" s="0"/>
      <c r="CQ3889" s="0"/>
      <c r="CR3889" s="0"/>
      <c r="CS3889" s="0"/>
      <c r="CT3889" s="0"/>
      <c r="CU3889" s="0"/>
      <c r="CV3889" s="0"/>
      <c r="CW3889" s="0"/>
      <c r="CX3889" s="0"/>
      <c r="CY3889" s="0"/>
      <c r="CZ3889" s="0"/>
      <c r="DA3889" s="0"/>
      <c r="DB3889" s="0"/>
      <c r="DC3889" s="0"/>
      <c r="DD3889" s="0"/>
      <c r="DE3889" s="0"/>
      <c r="DF3889" s="0"/>
      <c r="DG3889" s="0"/>
      <c r="DH3889" s="0"/>
      <c r="DI3889" s="0"/>
      <c r="DJ3889" s="0"/>
      <c r="DK3889" s="0"/>
      <c r="DL3889" s="0"/>
      <c r="DM3889" s="0"/>
      <c r="DN3889" s="0"/>
      <c r="DO3889" s="0"/>
      <c r="DP3889" s="0"/>
      <c r="DQ3889" s="0"/>
      <c r="DR3889" s="0"/>
      <c r="DS3889" s="0"/>
      <c r="DT3889" s="0"/>
      <c r="DU3889" s="0"/>
      <c r="DV3889" s="0"/>
      <c r="DW3889" s="0"/>
      <c r="DX3889" s="0"/>
      <c r="DY3889" s="0"/>
      <c r="DZ3889" s="0"/>
      <c r="EA3889" s="0"/>
      <c r="EB3889" s="0"/>
      <c r="EC3889" s="0"/>
      <c r="ED3889" s="0"/>
      <c r="EE3889" s="0"/>
      <c r="EF3889" s="0"/>
      <c r="EG3889" s="0"/>
      <c r="EH3889" s="0"/>
      <c r="EI3889" s="0"/>
      <c r="EJ3889" s="0"/>
      <c r="EK3889" s="0"/>
      <c r="EL3889" s="0"/>
      <c r="EM3889" s="0"/>
      <c r="EN3889" s="0"/>
      <c r="EO3889" s="0"/>
      <c r="EP3889" s="0"/>
      <c r="EQ3889" s="0"/>
      <c r="ER3889" s="0"/>
      <c r="ES3889" s="0"/>
      <c r="ET3889" s="0"/>
      <c r="EU3889" s="0"/>
      <c r="EV3889" s="0"/>
      <c r="EW3889" s="0"/>
      <c r="EX3889" s="0"/>
      <c r="EY3889" s="0"/>
      <c r="EZ3889" s="0"/>
      <c r="FA3889" s="0"/>
      <c r="FB3889" s="0"/>
      <c r="FC3889" s="0"/>
      <c r="FD3889" s="0"/>
      <c r="FE3889" s="0"/>
      <c r="FF3889" s="0"/>
      <c r="FG3889" s="0"/>
      <c r="FH3889" s="0"/>
      <c r="FI3889" s="0"/>
      <c r="FJ3889" s="0"/>
      <c r="FK3889" s="0"/>
      <c r="FL3889" s="0"/>
      <c r="FM3889" s="0"/>
      <c r="FN3889" s="0"/>
      <c r="FO3889" s="0"/>
      <c r="FP3889" s="0"/>
      <c r="FQ3889" s="0"/>
      <c r="FR3889" s="0"/>
      <c r="FS3889" s="0"/>
      <c r="FT3889" s="0"/>
      <c r="FU3889" s="0"/>
      <c r="FV3889" s="0"/>
      <c r="FW3889" s="0"/>
      <c r="FX3889" s="0"/>
      <c r="FY3889" s="0"/>
      <c r="FZ3889" s="0"/>
      <c r="GA3889" s="0"/>
      <c r="GB3889" s="0"/>
      <c r="GC3889" s="0"/>
      <c r="GD3889" s="0"/>
      <c r="GE3889" s="0"/>
      <c r="GF3889" s="0"/>
      <c r="GG3889" s="0"/>
      <c r="GH3889" s="0"/>
      <c r="GI3889" s="0"/>
      <c r="GJ3889" s="0"/>
      <c r="GK3889" s="0"/>
      <c r="GL3889" s="0"/>
      <c r="GM3889" s="0"/>
      <c r="GN3889" s="0"/>
      <c r="GO3889" s="0"/>
      <c r="GP3889" s="0"/>
      <c r="GQ3889" s="0"/>
      <c r="GR3889" s="0"/>
      <c r="GS3889" s="0"/>
      <c r="GT3889" s="0"/>
      <c r="GU3889" s="0"/>
      <c r="GV3889" s="0"/>
      <c r="GW3889" s="0"/>
      <c r="GX3889" s="0"/>
      <c r="GY3889" s="0"/>
      <c r="GZ3889" s="0"/>
      <c r="HA3889" s="0"/>
      <c r="HB3889" s="0"/>
      <c r="HC3889" s="0"/>
      <c r="HD3889" s="0"/>
      <c r="HE3889" s="0"/>
      <c r="HF3889" s="0"/>
      <c r="HG3889" s="0"/>
      <c r="HH3889" s="0"/>
      <c r="HI3889" s="0"/>
      <c r="HJ3889" s="0"/>
      <c r="HK3889" s="0"/>
      <c r="HL3889" s="0"/>
      <c r="HM3889" s="0"/>
      <c r="HN3889" s="0"/>
      <c r="HO3889" s="0"/>
      <c r="HP3889" s="0"/>
      <c r="HQ3889" s="0"/>
      <c r="HR3889" s="0"/>
      <c r="HS3889" s="0"/>
      <c r="HT3889" s="0"/>
      <c r="HU3889" s="0"/>
      <c r="HV3889" s="0"/>
      <c r="HW3889" s="0"/>
      <c r="HX3889" s="0"/>
      <c r="HY3889" s="0"/>
      <c r="HZ3889" s="0"/>
      <c r="IA3889" s="0"/>
      <c r="IB3889" s="0"/>
      <c r="IC3889" s="0"/>
      <c r="ID3889" s="0"/>
      <c r="IE3889" s="0"/>
      <c r="IF3889" s="0"/>
      <c r="IG3889" s="0"/>
      <c r="IH3889" s="0"/>
      <c r="II3889" s="0"/>
      <c r="IJ3889" s="0"/>
      <c r="IK3889" s="0"/>
      <c r="IL3889" s="0"/>
      <c r="IM3889" s="0"/>
      <c r="IN3889" s="0"/>
      <c r="IO3889" s="0"/>
      <c r="IP3889" s="0"/>
      <c r="IQ3889" s="0"/>
      <c r="IR3889" s="0"/>
      <c r="IS3889" s="0"/>
      <c r="IT3889" s="0"/>
      <c r="IU3889" s="0"/>
      <c r="IV3889" s="0"/>
      <c r="IW3889" s="0"/>
      <c r="IX3889" s="0"/>
      <c r="IY3889" s="0"/>
      <c r="IZ3889" s="0"/>
      <c r="AMH3889" s="13"/>
    </row>
    <row r="3890" customFormat="false" ht="13.8" hidden="false" customHeight="false" outlineLevel="0" collapsed="false">
      <c r="A3890" s="27" t="n">
        <v>40813401</v>
      </c>
      <c r="B3890" s="28" t="s">
        <v>3921</v>
      </c>
      <c r="C3890" s="29"/>
      <c r="D3890" s="29"/>
      <c r="E3890" s="27" t="s">
        <v>176</v>
      </c>
      <c r="F3890" s="19" t="n">
        <f aca="false">IF(C3890="",VLOOKUP(E3890,'PORTE E UCO'!$A$5:$D$46,4,0),VLOOKUP(E3890,'PORTE E UCO'!$A$5:$D$46,4,0)*C3890)</f>
        <v>891.034646</v>
      </c>
      <c r="G3890" s="30" t="n">
        <v>0</v>
      </c>
      <c r="H3890" s="21" t="n">
        <f aca="false">G3890*$R$2</f>
        <v>0</v>
      </c>
      <c r="I3890" s="27" t="n">
        <v>0</v>
      </c>
      <c r="J3890" s="22" t="str">
        <f aca="false">IF(I3890&gt;=1,F3890*$J$2,"")</f>
        <v/>
      </c>
      <c r="K3890" s="22" t="str">
        <f aca="false">IF(I3890&gt;=2,F3890*$K$2,"")</f>
        <v/>
      </c>
      <c r="L3890" s="22" t="str">
        <f aca="false">IF(I3890&gt;=3,F3890*$L$2,"")</f>
        <v/>
      </c>
      <c r="M3890" s="22" t="str">
        <f aca="false">IF(I3890&gt;=4,F3890*$M$2,"")</f>
        <v/>
      </c>
      <c r="N3890" s="27" t="s">
        <v>3916</v>
      </c>
      <c r="O3890" s="27" t="n">
        <v>0</v>
      </c>
      <c r="P3890" s="31" t="n">
        <v>0</v>
      </c>
      <c r="Q3890" s="32"/>
      <c r="R3890" s="38"/>
      <c r="S3890" s="25" t="n">
        <f aca="false">SUM(F3890,H3890,J3890,K3890,L3890,M3890)</f>
        <v>891.034646</v>
      </c>
      <c r="T3890" s="25" t="n">
        <f aca="false">SUM(F3890,H3890,J3890,K3890,L3890,M3890,Q3890)</f>
        <v>891.034646</v>
      </c>
      <c r="U3890" s="0"/>
      <c r="V3890" s="0"/>
      <c r="W3890" s="0"/>
      <c r="X3890" s="0"/>
      <c r="Y3890" s="0"/>
      <c r="Z3890" s="0"/>
      <c r="AA3890" s="0"/>
      <c r="AB3890" s="0"/>
      <c r="AC3890" s="0"/>
      <c r="AD3890" s="0"/>
      <c r="AE3890" s="0"/>
      <c r="AF3890" s="0"/>
      <c r="AG3890" s="0"/>
      <c r="AH3890" s="0"/>
      <c r="AI3890" s="0"/>
      <c r="AJ3890" s="0"/>
      <c r="AK3890" s="0"/>
      <c r="AL3890" s="0"/>
      <c r="AM3890" s="0"/>
      <c r="AN3890" s="0"/>
      <c r="AO3890" s="0"/>
      <c r="AP3890" s="0"/>
      <c r="AQ3890" s="0"/>
      <c r="AR3890" s="0"/>
      <c r="AS3890" s="0"/>
      <c r="AT3890" s="0"/>
      <c r="AU3890" s="0"/>
      <c r="AV3890" s="0"/>
      <c r="AW3890" s="0"/>
      <c r="AX3890" s="0"/>
      <c r="AY3890" s="0"/>
      <c r="AZ3890" s="0"/>
      <c r="BA3890" s="0"/>
      <c r="BB3890" s="0"/>
      <c r="BC3890" s="0"/>
      <c r="BD3890" s="0"/>
      <c r="BE3890" s="0"/>
      <c r="BF3890" s="0"/>
      <c r="BG3890" s="0"/>
      <c r="BH3890" s="0"/>
      <c r="BI3890" s="0"/>
      <c r="BJ3890" s="0"/>
      <c r="BK3890" s="0"/>
      <c r="BL3890" s="0"/>
      <c r="BM3890" s="0"/>
      <c r="BN3890" s="0"/>
      <c r="BO3890" s="0"/>
      <c r="BP3890" s="0"/>
      <c r="BQ3890" s="0"/>
      <c r="BR3890" s="0"/>
      <c r="BS3890" s="0"/>
      <c r="BT3890" s="0"/>
      <c r="BU3890" s="0"/>
      <c r="BV3890" s="0"/>
      <c r="BW3890" s="0"/>
      <c r="BX3890" s="0"/>
      <c r="BY3890" s="0"/>
      <c r="BZ3890" s="0"/>
      <c r="CA3890" s="0"/>
      <c r="CB3890" s="0"/>
      <c r="CC3890" s="0"/>
      <c r="CD3890" s="0"/>
      <c r="CE3890" s="0"/>
      <c r="CF3890" s="0"/>
      <c r="CG3890" s="0"/>
      <c r="CH3890" s="0"/>
      <c r="CI3890" s="0"/>
      <c r="CJ3890" s="0"/>
      <c r="CK3890" s="0"/>
      <c r="CL3890" s="0"/>
      <c r="CM3890" s="0"/>
      <c r="CN3890" s="0"/>
      <c r="CO3890" s="0"/>
      <c r="CP3890" s="0"/>
      <c r="CQ3890" s="0"/>
      <c r="CR3890" s="0"/>
      <c r="CS3890" s="0"/>
      <c r="CT3890" s="0"/>
      <c r="CU3890" s="0"/>
      <c r="CV3890" s="0"/>
      <c r="CW3890" s="0"/>
      <c r="CX3890" s="0"/>
      <c r="CY3890" s="0"/>
      <c r="CZ3890" s="0"/>
      <c r="DA3890" s="0"/>
      <c r="DB3890" s="0"/>
      <c r="DC3890" s="0"/>
      <c r="DD3890" s="0"/>
      <c r="DE3890" s="0"/>
      <c r="DF3890" s="0"/>
      <c r="DG3890" s="0"/>
      <c r="DH3890" s="0"/>
      <c r="DI3890" s="0"/>
      <c r="DJ3890" s="0"/>
      <c r="DK3890" s="0"/>
      <c r="DL3890" s="0"/>
      <c r="DM3890" s="0"/>
      <c r="DN3890" s="0"/>
      <c r="DO3890" s="0"/>
      <c r="DP3890" s="0"/>
      <c r="DQ3890" s="0"/>
      <c r="DR3890" s="0"/>
      <c r="DS3890" s="0"/>
      <c r="DT3890" s="0"/>
      <c r="DU3890" s="0"/>
      <c r="DV3890" s="0"/>
      <c r="DW3890" s="0"/>
      <c r="DX3890" s="0"/>
      <c r="DY3890" s="0"/>
      <c r="DZ3890" s="0"/>
      <c r="EA3890" s="0"/>
      <c r="EB3890" s="0"/>
      <c r="EC3890" s="0"/>
      <c r="ED3890" s="0"/>
      <c r="EE3890" s="0"/>
      <c r="EF3890" s="0"/>
      <c r="EG3890" s="0"/>
      <c r="EH3890" s="0"/>
      <c r="EI3890" s="0"/>
      <c r="EJ3890" s="0"/>
      <c r="EK3890" s="0"/>
      <c r="EL3890" s="0"/>
      <c r="EM3890" s="0"/>
      <c r="EN3890" s="0"/>
      <c r="EO3890" s="0"/>
      <c r="EP3890" s="0"/>
      <c r="EQ3890" s="0"/>
      <c r="ER3890" s="0"/>
      <c r="ES3890" s="0"/>
      <c r="ET3890" s="0"/>
      <c r="EU3890" s="0"/>
      <c r="EV3890" s="0"/>
      <c r="EW3890" s="0"/>
      <c r="EX3890" s="0"/>
      <c r="EY3890" s="0"/>
      <c r="EZ3890" s="0"/>
      <c r="FA3890" s="0"/>
      <c r="FB3890" s="0"/>
      <c r="FC3890" s="0"/>
      <c r="FD3890" s="0"/>
      <c r="FE3890" s="0"/>
      <c r="FF3890" s="0"/>
      <c r="FG3890" s="0"/>
      <c r="FH3890" s="0"/>
      <c r="FI3890" s="0"/>
      <c r="FJ3890" s="0"/>
      <c r="FK3890" s="0"/>
      <c r="FL3890" s="0"/>
      <c r="FM3890" s="0"/>
      <c r="FN3890" s="0"/>
      <c r="FO3890" s="0"/>
      <c r="FP3890" s="0"/>
      <c r="FQ3890" s="0"/>
      <c r="FR3890" s="0"/>
      <c r="FS3890" s="0"/>
      <c r="FT3890" s="0"/>
      <c r="FU3890" s="0"/>
      <c r="FV3890" s="0"/>
      <c r="FW3890" s="0"/>
      <c r="FX3890" s="0"/>
      <c r="FY3890" s="0"/>
      <c r="FZ3890" s="0"/>
      <c r="GA3890" s="0"/>
      <c r="GB3890" s="0"/>
      <c r="GC3890" s="0"/>
      <c r="GD3890" s="0"/>
      <c r="GE3890" s="0"/>
      <c r="GF3890" s="0"/>
      <c r="GG3890" s="0"/>
      <c r="GH3890" s="0"/>
      <c r="GI3890" s="0"/>
      <c r="GJ3890" s="0"/>
      <c r="GK3890" s="0"/>
      <c r="GL3890" s="0"/>
      <c r="GM3890" s="0"/>
      <c r="GN3890" s="0"/>
      <c r="GO3890" s="0"/>
      <c r="GP3890" s="0"/>
      <c r="GQ3890" s="0"/>
      <c r="GR3890" s="0"/>
      <c r="GS3890" s="0"/>
      <c r="GT3890" s="0"/>
      <c r="GU3890" s="0"/>
      <c r="GV3890" s="0"/>
      <c r="GW3890" s="0"/>
      <c r="GX3890" s="0"/>
      <c r="GY3890" s="0"/>
      <c r="GZ3890" s="0"/>
      <c r="HA3890" s="0"/>
      <c r="HB3890" s="0"/>
      <c r="HC3890" s="0"/>
      <c r="HD3890" s="0"/>
      <c r="HE3890" s="0"/>
      <c r="HF3890" s="0"/>
      <c r="HG3890" s="0"/>
      <c r="HH3890" s="0"/>
      <c r="HI3890" s="0"/>
      <c r="HJ3890" s="0"/>
      <c r="HK3890" s="0"/>
      <c r="HL3890" s="0"/>
      <c r="HM3890" s="0"/>
      <c r="HN3890" s="0"/>
      <c r="HO3890" s="0"/>
      <c r="HP3890" s="0"/>
      <c r="HQ3890" s="0"/>
      <c r="HR3890" s="0"/>
      <c r="HS3890" s="0"/>
      <c r="HT3890" s="0"/>
      <c r="HU3890" s="0"/>
      <c r="HV3890" s="0"/>
      <c r="HW3890" s="0"/>
      <c r="HX3890" s="0"/>
      <c r="HY3890" s="0"/>
      <c r="HZ3890" s="0"/>
      <c r="IA3890" s="0"/>
      <c r="IB3890" s="0"/>
      <c r="IC3890" s="0"/>
      <c r="ID3890" s="0"/>
      <c r="IE3890" s="0"/>
      <c r="IF3890" s="0"/>
      <c r="IG3890" s="0"/>
      <c r="IH3890" s="0"/>
      <c r="II3890" s="0"/>
      <c r="IJ3890" s="0"/>
      <c r="IK3890" s="0"/>
      <c r="IL3890" s="0"/>
      <c r="IM3890" s="0"/>
      <c r="IN3890" s="0"/>
      <c r="IO3890" s="0"/>
      <c r="IP3890" s="0"/>
      <c r="IQ3890" s="0"/>
      <c r="IR3890" s="0"/>
      <c r="IS3890" s="0"/>
      <c r="IT3890" s="0"/>
      <c r="IU3890" s="0"/>
      <c r="IV3890" s="0"/>
      <c r="IW3890" s="0"/>
      <c r="IX3890" s="0"/>
      <c r="IY3890" s="0"/>
      <c r="IZ3890" s="0"/>
      <c r="AMH3890" s="13"/>
    </row>
    <row r="3891" customFormat="false" ht="13.8" hidden="false" customHeight="false" outlineLevel="0" collapsed="false">
      <c r="A3891" s="16" t="n">
        <v>40813860</v>
      </c>
      <c r="B3891" s="17" t="s">
        <v>3922</v>
      </c>
      <c r="C3891" s="18"/>
      <c r="D3891" s="18"/>
      <c r="E3891" s="16" t="s">
        <v>167</v>
      </c>
      <c r="F3891" s="19" t="n">
        <f aca="false">IF(C3891="",VLOOKUP(E3891,'PORTE E UCO'!$A$5:$D$46,4,0),VLOOKUP(E3891,'PORTE E UCO'!$A$5:$D$46,4,0)*C3891)</f>
        <v>566.612796</v>
      </c>
      <c r="G3891" s="20" t="n">
        <v>0</v>
      </c>
      <c r="H3891" s="21" t="n">
        <f aca="false">G3891*$R$2</f>
        <v>0</v>
      </c>
      <c r="I3891" s="16" t="n">
        <v>1</v>
      </c>
      <c r="J3891" s="22" t="n">
        <f aca="false">IF(I3891&gt;=1,F3891*$J$2,"")</f>
        <v>169.9838388</v>
      </c>
      <c r="K3891" s="22" t="str">
        <f aca="false">IF(I3891&gt;=2,F3891*$K$2,"")</f>
        <v/>
      </c>
      <c r="L3891" s="22" t="str">
        <f aca="false">IF(I3891&gt;=3,F3891*$L$2,"")</f>
        <v/>
      </c>
      <c r="M3891" s="22" t="str">
        <f aca="false">IF(I3891&gt;=4,F3891*$M$2,"")</f>
        <v/>
      </c>
      <c r="N3891" s="16" t="s">
        <v>3916</v>
      </c>
      <c r="O3891" s="16" t="n">
        <v>0</v>
      </c>
      <c r="P3891" s="23" t="n">
        <v>0</v>
      </c>
      <c r="Q3891" s="22"/>
      <c r="R3891" s="38"/>
      <c r="S3891" s="25" t="n">
        <f aca="false">SUM(F3891,H3891,J3891,K3891,L3891,M3891)</f>
        <v>736.5966348</v>
      </c>
      <c r="T3891" s="25" t="n">
        <f aca="false">SUM(F3891,H3891,J3891,K3891,L3891,M3891,Q3891)</f>
        <v>736.5966348</v>
      </c>
      <c r="U3891" s="0"/>
      <c r="V3891" s="0"/>
      <c r="W3891" s="0"/>
      <c r="X3891" s="0"/>
      <c r="Y3891" s="0"/>
      <c r="Z3891" s="0"/>
      <c r="AA3891" s="0"/>
      <c r="AB3891" s="0"/>
      <c r="AC3891" s="0"/>
      <c r="AD3891" s="0"/>
      <c r="AE3891" s="0"/>
      <c r="AF3891" s="0"/>
      <c r="AG3891" s="0"/>
      <c r="AH3891" s="0"/>
      <c r="AI3891" s="0"/>
      <c r="AJ3891" s="0"/>
      <c r="AK3891" s="0"/>
      <c r="AL3891" s="0"/>
      <c r="AM3891" s="0"/>
      <c r="AN3891" s="0"/>
      <c r="AO3891" s="0"/>
      <c r="AP3891" s="0"/>
      <c r="AQ3891" s="0"/>
      <c r="AR3891" s="0"/>
      <c r="AS3891" s="0"/>
      <c r="AT3891" s="0"/>
      <c r="AU3891" s="0"/>
      <c r="AV3891" s="0"/>
      <c r="AW3891" s="0"/>
      <c r="AX3891" s="0"/>
      <c r="AY3891" s="0"/>
      <c r="AZ3891" s="0"/>
      <c r="BA3891" s="0"/>
      <c r="BB3891" s="0"/>
      <c r="BC3891" s="0"/>
      <c r="BD3891" s="0"/>
      <c r="BE3891" s="0"/>
      <c r="BF3891" s="0"/>
      <c r="BG3891" s="0"/>
      <c r="BH3891" s="0"/>
      <c r="BI3891" s="0"/>
      <c r="BJ3891" s="0"/>
      <c r="BK3891" s="0"/>
      <c r="BL3891" s="0"/>
      <c r="BM3891" s="0"/>
      <c r="BN3891" s="0"/>
      <c r="BO3891" s="0"/>
      <c r="BP3891" s="0"/>
      <c r="BQ3891" s="0"/>
      <c r="BR3891" s="0"/>
      <c r="BS3891" s="0"/>
      <c r="BT3891" s="0"/>
      <c r="BU3891" s="0"/>
      <c r="BV3891" s="0"/>
      <c r="BW3891" s="0"/>
      <c r="BX3891" s="0"/>
      <c r="BY3891" s="0"/>
      <c r="BZ3891" s="0"/>
      <c r="CA3891" s="0"/>
      <c r="CB3891" s="0"/>
      <c r="CC3891" s="0"/>
      <c r="CD3891" s="0"/>
      <c r="CE3891" s="0"/>
      <c r="CF3891" s="0"/>
      <c r="CG3891" s="0"/>
      <c r="CH3891" s="0"/>
      <c r="CI3891" s="0"/>
      <c r="CJ3891" s="0"/>
      <c r="CK3891" s="0"/>
      <c r="CL3891" s="0"/>
      <c r="CM3891" s="0"/>
      <c r="CN3891" s="0"/>
      <c r="CO3891" s="0"/>
      <c r="CP3891" s="0"/>
      <c r="CQ3891" s="0"/>
      <c r="CR3891" s="0"/>
      <c r="CS3891" s="0"/>
      <c r="CT3891" s="0"/>
      <c r="CU3891" s="0"/>
      <c r="CV3891" s="0"/>
      <c r="CW3891" s="0"/>
      <c r="CX3891" s="0"/>
      <c r="CY3891" s="0"/>
      <c r="CZ3891" s="0"/>
      <c r="DA3891" s="0"/>
      <c r="DB3891" s="0"/>
      <c r="DC3891" s="0"/>
      <c r="DD3891" s="0"/>
      <c r="DE3891" s="0"/>
      <c r="DF3891" s="0"/>
      <c r="DG3891" s="0"/>
      <c r="DH3891" s="0"/>
      <c r="DI3891" s="0"/>
      <c r="DJ3891" s="0"/>
      <c r="DK3891" s="0"/>
      <c r="DL3891" s="0"/>
      <c r="DM3891" s="0"/>
      <c r="DN3891" s="0"/>
      <c r="DO3891" s="0"/>
      <c r="DP3891" s="0"/>
      <c r="DQ3891" s="0"/>
      <c r="DR3891" s="0"/>
      <c r="DS3891" s="0"/>
      <c r="DT3891" s="0"/>
      <c r="DU3891" s="0"/>
      <c r="DV3891" s="0"/>
      <c r="DW3891" s="0"/>
      <c r="DX3891" s="0"/>
      <c r="DY3891" s="0"/>
      <c r="DZ3891" s="0"/>
      <c r="EA3891" s="0"/>
      <c r="EB3891" s="0"/>
      <c r="EC3891" s="0"/>
      <c r="ED3891" s="0"/>
      <c r="EE3891" s="0"/>
      <c r="EF3891" s="0"/>
      <c r="EG3891" s="0"/>
      <c r="EH3891" s="0"/>
      <c r="EI3891" s="0"/>
      <c r="EJ3891" s="0"/>
      <c r="EK3891" s="0"/>
      <c r="EL3891" s="0"/>
      <c r="EM3891" s="0"/>
      <c r="EN3891" s="0"/>
      <c r="EO3891" s="0"/>
      <c r="EP3891" s="0"/>
      <c r="EQ3891" s="0"/>
      <c r="ER3891" s="0"/>
      <c r="ES3891" s="0"/>
      <c r="ET3891" s="0"/>
      <c r="EU3891" s="0"/>
      <c r="EV3891" s="0"/>
      <c r="EW3891" s="0"/>
      <c r="EX3891" s="0"/>
      <c r="EY3891" s="0"/>
      <c r="EZ3891" s="0"/>
      <c r="FA3891" s="0"/>
      <c r="FB3891" s="0"/>
      <c r="FC3891" s="0"/>
      <c r="FD3891" s="0"/>
      <c r="FE3891" s="0"/>
      <c r="FF3891" s="0"/>
      <c r="FG3891" s="0"/>
      <c r="FH3891" s="0"/>
      <c r="FI3891" s="0"/>
      <c r="FJ3891" s="0"/>
      <c r="FK3891" s="0"/>
      <c r="FL3891" s="0"/>
      <c r="FM3891" s="0"/>
      <c r="FN3891" s="0"/>
      <c r="FO3891" s="0"/>
      <c r="FP3891" s="0"/>
      <c r="FQ3891" s="0"/>
      <c r="FR3891" s="0"/>
      <c r="FS3891" s="0"/>
      <c r="FT3891" s="0"/>
      <c r="FU3891" s="0"/>
      <c r="FV3891" s="0"/>
      <c r="FW3891" s="0"/>
      <c r="FX3891" s="0"/>
      <c r="FY3891" s="0"/>
      <c r="FZ3891" s="0"/>
      <c r="GA3891" s="0"/>
      <c r="GB3891" s="0"/>
      <c r="GC3891" s="0"/>
      <c r="GD3891" s="0"/>
      <c r="GE3891" s="0"/>
      <c r="GF3891" s="0"/>
      <c r="GG3891" s="0"/>
      <c r="GH3891" s="0"/>
      <c r="GI3891" s="0"/>
      <c r="GJ3891" s="0"/>
      <c r="GK3891" s="0"/>
      <c r="GL3891" s="0"/>
      <c r="GM3891" s="0"/>
      <c r="GN3891" s="0"/>
      <c r="GO3891" s="0"/>
      <c r="GP3891" s="0"/>
      <c r="GQ3891" s="0"/>
      <c r="GR3891" s="0"/>
      <c r="GS3891" s="0"/>
      <c r="GT3891" s="0"/>
      <c r="GU3891" s="0"/>
      <c r="GV3891" s="0"/>
      <c r="GW3891" s="0"/>
      <c r="GX3891" s="0"/>
      <c r="GY3891" s="0"/>
      <c r="GZ3891" s="0"/>
      <c r="HA3891" s="0"/>
      <c r="HB3891" s="0"/>
      <c r="HC3891" s="0"/>
      <c r="HD3891" s="0"/>
      <c r="HE3891" s="0"/>
      <c r="HF3891" s="0"/>
      <c r="HG3891" s="0"/>
      <c r="HH3891" s="0"/>
      <c r="HI3891" s="0"/>
      <c r="HJ3891" s="0"/>
      <c r="HK3891" s="0"/>
      <c r="HL3891" s="0"/>
      <c r="HM3891" s="0"/>
      <c r="HN3891" s="0"/>
      <c r="HO3891" s="0"/>
      <c r="HP3891" s="0"/>
      <c r="HQ3891" s="0"/>
      <c r="HR3891" s="0"/>
      <c r="HS3891" s="0"/>
      <c r="HT3891" s="0"/>
      <c r="HU3891" s="0"/>
      <c r="HV3891" s="0"/>
      <c r="HW3891" s="0"/>
      <c r="HX3891" s="0"/>
      <c r="HY3891" s="0"/>
      <c r="HZ3891" s="0"/>
      <c r="IA3891" s="0"/>
      <c r="IB3891" s="0"/>
      <c r="IC3891" s="0"/>
      <c r="ID3891" s="0"/>
      <c r="IE3891" s="0"/>
      <c r="IF3891" s="0"/>
      <c r="IG3891" s="0"/>
      <c r="IH3891" s="0"/>
      <c r="II3891" s="0"/>
      <c r="IJ3891" s="0"/>
      <c r="IK3891" s="0"/>
      <c r="IL3891" s="0"/>
      <c r="IM3891" s="0"/>
      <c r="IN3891" s="0"/>
      <c r="IO3891" s="0"/>
      <c r="IP3891" s="0"/>
      <c r="IQ3891" s="0"/>
      <c r="IR3891" s="0"/>
      <c r="IS3891" s="0"/>
      <c r="IT3891" s="0"/>
      <c r="IU3891" s="0"/>
      <c r="IV3891" s="0"/>
      <c r="IW3891" s="0"/>
      <c r="IX3891" s="0"/>
      <c r="IY3891" s="0"/>
      <c r="IZ3891" s="0"/>
      <c r="AMH3891" s="13"/>
    </row>
    <row r="3892" customFormat="false" ht="13.8" hidden="false" customHeight="false" outlineLevel="0" collapsed="false">
      <c r="A3892" s="27" t="n">
        <v>40813843</v>
      </c>
      <c r="B3892" s="28" t="s">
        <v>3923</v>
      </c>
      <c r="C3892" s="29"/>
      <c r="D3892" s="29"/>
      <c r="E3892" s="27" t="s">
        <v>62</v>
      </c>
      <c r="F3892" s="19" t="n">
        <f aca="false">IF(C3892="",VLOOKUP(E3892,'PORTE E UCO'!$A$5:$D$46,4,0),VLOOKUP(E3892,'PORTE E UCO'!$A$5:$D$46,4,0)*C3892)</f>
        <v>524.694546</v>
      </c>
      <c r="G3892" s="30" t="n">
        <v>0</v>
      </c>
      <c r="H3892" s="21" t="n">
        <f aca="false">G3892*$R$2</f>
        <v>0</v>
      </c>
      <c r="I3892" s="27" t="n">
        <v>1</v>
      </c>
      <c r="J3892" s="22" t="n">
        <f aca="false">IF(I3892&gt;=1,F3892*$J$2,"")</f>
        <v>157.4083638</v>
      </c>
      <c r="K3892" s="22" t="str">
        <f aca="false">IF(I3892&gt;=2,F3892*$K$2,"")</f>
        <v/>
      </c>
      <c r="L3892" s="22" t="str">
        <f aca="false">IF(I3892&gt;=3,F3892*$L$2,"")</f>
        <v/>
      </c>
      <c r="M3892" s="22" t="str">
        <f aca="false">IF(I3892&gt;=4,F3892*$M$2,"")</f>
        <v/>
      </c>
      <c r="N3892" s="27" t="s">
        <v>3916</v>
      </c>
      <c r="O3892" s="27" t="n">
        <v>0</v>
      </c>
      <c r="P3892" s="31" t="n">
        <v>0</v>
      </c>
      <c r="Q3892" s="32"/>
      <c r="R3892" s="38"/>
      <c r="S3892" s="25" t="n">
        <f aca="false">SUM(F3892,H3892,J3892,K3892,L3892,M3892)</f>
        <v>682.1029098</v>
      </c>
      <c r="T3892" s="25" t="n">
        <f aca="false">SUM(F3892,H3892,J3892,K3892,L3892,M3892,Q3892)</f>
        <v>682.1029098</v>
      </c>
      <c r="U3892" s="0"/>
      <c r="V3892" s="0"/>
      <c r="W3892" s="0"/>
      <c r="X3892" s="0"/>
      <c r="Y3892" s="0"/>
      <c r="Z3892" s="0"/>
      <c r="AA3892" s="0"/>
      <c r="AB3892" s="0"/>
      <c r="AC3892" s="0"/>
      <c r="AD3892" s="0"/>
      <c r="AE3892" s="0"/>
      <c r="AF3892" s="0"/>
      <c r="AG3892" s="0"/>
      <c r="AH3892" s="0"/>
      <c r="AI3892" s="0"/>
      <c r="AJ3892" s="0"/>
      <c r="AK3892" s="0"/>
      <c r="AL3892" s="0"/>
      <c r="AM3892" s="0"/>
      <c r="AN3892" s="0"/>
      <c r="AO3892" s="0"/>
      <c r="AP3892" s="0"/>
      <c r="AQ3892" s="0"/>
      <c r="AR3892" s="0"/>
      <c r="AS3892" s="0"/>
      <c r="AT3892" s="0"/>
      <c r="AU3892" s="0"/>
      <c r="AV3892" s="0"/>
      <c r="AW3892" s="0"/>
      <c r="AX3892" s="0"/>
      <c r="AY3892" s="0"/>
      <c r="AZ3892" s="0"/>
      <c r="BA3892" s="0"/>
      <c r="BB3892" s="0"/>
      <c r="BC3892" s="0"/>
      <c r="BD3892" s="0"/>
      <c r="BE3892" s="0"/>
      <c r="BF3892" s="0"/>
      <c r="BG3892" s="0"/>
      <c r="BH3892" s="0"/>
      <c r="BI3892" s="0"/>
      <c r="BJ3892" s="0"/>
      <c r="BK3892" s="0"/>
      <c r="BL3892" s="0"/>
      <c r="BM3892" s="0"/>
      <c r="BN3892" s="0"/>
      <c r="BO3892" s="0"/>
      <c r="BP3892" s="0"/>
      <c r="BQ3892" s="0"/>
      <c r="BR3892" s="0"/>
      <c r="BS3892" s="0"/>
      <c r="BT3892" s="0"/>
      <c r="BU3892" s="0"/>
      <c r="BV3892" s="0"/>
      <c r="BW3892" s="0"/>
      <c r="BX3892" s="0"/>
      <c r="BY3892" s="0"/>
      <c r="BZ3892" s="0"/>
      <c r="CA3892" s="0"/>
      <c r="CB3892" s="0"/>
      <c r="CC3892" s="0"/>
      <c r="CD3892" s="0"/>
      <c r="CE3892" s="0"/>
      <c r="CF3892" s="0"/>
      <c r="CG3892" s="0"/>
      <c r="CH3892" s="0"/>
      <c r="CI3892" s="0"/>
      <c r="CJ3892" s="0"/>
      <c r="CK3892" s="0"/>
      <c r="CL3892" s="0"/>
      <c r="CM3892" s="0"/>
      <c r="CN3892" s="0"/>
      <c r="CO3892" s="0"/>
      <c r="CP3892" s="0"/>
      <c r="CQ3892" s="0"/>
      <c r="CR3892" s="0"/>
      <c r="CS3892" s="0"/>
      <c r="CT3892" s="0"/>
      <c r="CU3892" s="0"/>
      <c r="CV3892" s="0"/>
      <c r="CW3892" s="0"/>
      <c r="CX3892" s="0"/>
      <c r="CY3892" s="0"/>
      <c r="CZ3892" s="0"/>
      <c r="DA3892" s="0"/>
      <c r="DB3892" s="0"/>
      <c r="DC3892" s="0"/>
      <c r="DD3892" s="0"/>
      <c r="DE3892" s="0"/>
      <c r="DF3892" s="0"/>
      <c r="DG3892" s="0"/>
      <c r="DH3892" s="0"/>
      <c r="DI3892" s="0"/>
      <c r="DJ3892" s="0"/>
      <c r="DK3892" s="0"/>
      <c r="DL3892" s="0"/>
      <c r="DM3892" s="0"/>
      <c r="DN3892" s="0"/>
      <c r="DO3892" s="0"/>
      <c r="DP3892" s="0"/>
      <c r="DQ3892" s="0"/>
      <c r="DR3892" s="0"/>
      <c r="DS3892" s="0"/>
      <c r="DT3892" s="0"/>
      <c r="DU3892" s="0"/>
      <c r="DV3892" s="0"/>
      <c r="DW3892" s="0"/>
      <c r="DX3892" s="0"/>
      <c r="DY3892" s="0"/>
      <c r="DZ3892" s="0"/>
      <c r="EA3892" s="0"/>
      <c r="EB3892" s="0"/>
      <c r="EC3892" s="0"/>
      <c r="ED3892" s="0"/>
      <c r="EE3892" s="0"/>
      <c r="EF3892" s="0"/>
      <c r="EG3892" s="0"/>
      <c r="EH3892" s="0"/>
      <c r="EI3892" s="0"/>
      <c r="EJ3892" s="0"/>
      <c r="EK3892" s="0"/>
      <c r="EL3892" s="0"/>
      <c r="EM3892" s="0"/>
      <c r="EN3892" s="0"/>
      <c r="EO3892" s="0"/>
      <c r="EP3892" s="0"/>
      <c r="EQ3892" s="0"/>
      <c r="ER3892" s="0"/>
      <c r="ES3892" s="0"/>
      <c r="ET3892" s="0"/>
      <c r="EU3892" s="0"/>
      <c r="EV3892" s="0"/>
      <c r="EW3892" s="0"/>
      <c r="EX3892" s="0"/>
      <c r="EY3892" s="0"/>
      <c r="EZ3892" s="0"/>
      <c r="FA3892" s="0"/>
      <c r="FB3892" s="0"/>
      <c r="FC3892" s="0"/>
      <c r="FD3892" s="0"/>
      <c r="FE3892" s="0"/>
      <c r="FF3892" s="0"/>
      <c r="FG3892" s="0"/>
      <c r="FH3892" s="0"/>
      <c r="FI3892" s="0"/>
      <c r="FJ3892" s="0"/>
      <c r="FK3892" s="0"/>
      <c r="FL3892" s="0"/>
      <c r="FM3892" s="0"/>
      <c r="FN3892" s="0"/>
      <c r="FO3892" s="0"/>
      <c r="FP3892" s="0"/>
      <c r="FQ3892" s="0"/>
      <c r="FR3892" s="0"/>
      <c r="FS3892" s="0"/>
      <c r="FT3892" s="0"/>
      <c r="FU3892" s="0"/>
      <c r="FV3892" s="0"/>
      <c r="FW3892" s="0"/>
      <c r="FX3892" s="0"/>
      <c r="FY3892" s="0"/>
      <c r="FZ3892" s="0"/>
      <c r="GA3892" s="0"/>
      <c r="GB3892" s="0"/>
      <c r="GC3892" s="0"/>
      <c r="GD3892" s="0"/>
      <c r="GE3892" s="0"/>
      <c r="GF3892" s="0"/>
      <c r="GG3892" s="0"/>
      <c r="GH3892" s="0"/>
      <c r="GI3892" s="0"/>
      <c r="GJ3892" s="0"/>
      <c r="GK3892" s="0"/>
      <c r="GL3892" s="0"/>
      <c r="GM3892" s="0"/>
      <c r="GN3892" s="0"/>
      <c r="GO3892" s="0"/>
      <c r="GP3892" s="0"/>
      <c r="GQ3892" s="0"/>
      <c r="GR3892" s="0"/>
      <c r="GS3892" s="0"/>
      <c r="GT3892" s="0"/>
      <c r="GU3892" s="0"/>
      <c r="GV3892" s="0"/>
      <c r="GW3892" s="0"/>
      <c r="GX3892" s="0"/>
      <c r="GY3892" s="0"/>
      <c r="GZ3892" s="0"/>
      <c r="HA3892" s="0"/>
      <c r="HB3892" s="0"/>
      <c r="HC3892" s="0"/>
      <c r="HD3892" s="0"/>
      <c r="HE3892" s="0"/>
      <c r="HF3892" s="0"/>
      <c r="HG3892" s="0"/>
      <c r="HH3892" s="0"/>
      <c r="HI3892" s="0"/>
      <c r="HJ3892" s="0"/>
      <c r="HK3892" s="0"/>
      <c r="HL3892" s="0"/>
      <c r="HM3892" s="0"/>
      <c r="HN3892" s="0"/>
      <c r="HO3892" s="0"/>
      <c r="HP3892" s="0"/>
      <c r="HQ3892" s="0"/>
      <c r="HR3892" s="0"/>
      <c r="HS3892" s="0"/>
      <c r="HT3892" s="0"/>
      <c r="HU3892" s="0"/>
      <c r="HV3892" s="0"/>
      <c r="HW3892" s="0"/>
      <c r="HX3892" s="0"/>
      <c r="HY3892" s="0"/>
      <c r="HZ3892" s="0"/>
      <c r="IA3892" s="0"/>
      <c r="IB3892" s="0"/>
      <c r="IC3892" s="0"/>
      <c r="ID3892" s="0"/>
      <c r="IE3892" s="0"/>
      <c r="IF3892" s="0"/>
      <c r="IG3892" s="0"/>
      <c r="IH3892" s="0"/>
      <c r="II3892" s="0"/>
      <c r="IJ3892" s="0"/>
      <c r="IK3892" s="0"/>
      <c r="IL3892" s="0"/>
      <c r="IM3892" s="0"/>
      <c r="IN3892" s="0"/>
      <c r="IO3892" s="0"/>
      <c r="IP3892" s="0"/>
      <c r="IQ3892" s="0"/>
      <c r="IR3892" s="0"/>
      <c r="IS3892" s="0"/>
      <c r="IT3892" s="0"/>
      <c r="IU3892" s="0"/>
      <c r="IV3892" s="0"/>
      <c r="IW3892" s="0"/>
      <c r="IX3892" s="0"/>
      <c r="IY3892" s="0"/>
      <c r="IZ3892" s="0"/>
      <c r="AMH3892" s="13"/>
    </row>
    <row r="3893" customFormat="false" ht="13.8" hidden="false" customHeight="false" outlineLevel="0" collapsed="false">
      <c r="A3893" s="16" t="n">
        <v>40813231</v>
      </c>
      <c r="B3893" s="17" t="s">
        <v>3924</v>
      </c>
      <c r="C3893" s="18"/>
      <c r="D3893" s="18"/>
      <c r="E3893" s="16" t="s">
        <v>31</v>
      </c>
      <c r="F3893" s="19" t="n">
        <f aca="false">IF(C3893="",VLOOKUP(E3893,'PORTE E UCO'!$A$5:$D$46,4,0),VLOOKUP(E3893,'PORTE E UCO'!$A$5:$D$46,4,0)*C3893)</f>
        <v>262.342192</v>
      </c>
      <c r="G3893" s="20" t="n">
        <v>0</v>
      </c>
      <c r="H3893" s="21" t="n">
        <f aca="false">G3893*$R$2</f>
        <v>0</v>
      </c>
      <c r="I3893" s="16" t="n">
        <v>1</v>
      </c>
      <c r="J3893" s="22" t="n">
        <f aca="false">IF(I3893&gt;=1,F3893*$J$2,"")</f>
        <v>78.7026576</v>
      </c>
      <c r="K3893" s="22" t="str">
        <f aca="false">IF(I3893&gt;=2,F3893*$K$2,"")</f>
        <v/>
      </c>
      <c r="L3893" s="22" t="str">
        <f aca="false">IF(I3893&gt;=3,F3893*$L$2,"")</f>
        <v/>
      </c>
      <c r="M3893" s="22" t="str">
        <f aca="false">IF(I3893&gt;=4,F3893*$M$2,"")</f>
        <v/>
      </c>
      <c r="N3893" s="16" t="s">
        <v>3925</v>
      </c>
      <c r="O3893" s="16" t="n">
        <v>0</v>
      </c>
      <c r="P3893" s="23" t="n">
        <v>0</v>
      </c>
      <c r="Q3893" s="22"/>
      <c r="R3893" s="38"/>
      <c r="S3893" s="25" t="n">
        <f aca="false">SUM(F3893,H3893,J3893,K3893,L3893,M3893)</f>
        <v>341.0448496</v>
      </c>
      <c r="T3893" s="25" t="n">
        <f aca="false">SUM(F3893,H3893,J3893,K3893,L3893,M3893,Q3893)</f>
        <v>341.0448496</v>
      </c>
      <c r="U3893" s="0"/>
      <c r="V3893" s="0"/>
      <c r="W3893" s="0"/>
      <c r="X3893" s="0"/>
      <c r="Y3893" s="0"/>
      <c r="Z3893" s="0"/>
      <c r="AA3893" s="0"/>
      <c r="AB3893" s="0"/>
      <c r="AC3893" s="0"/>
      <c r="AD3893" s="0"/>
      <c r="AE3893" s="0"/>
      <c r="AF3893" s="0"/>
      <c r="AG3893" s="0"/>
      <c r="AH3893" s="0"/>
      <c r="AI3893" s="0"/>
      <c r="AJ3893" s="0"/>
      <c r="AK3893" s="0"/>
      <c r="AL3893" s="0"/>
      <c r="AM3893" s="0"/>
      <c r="AN3893" s="0"/>
      <c r="AO3893" s="0"/>
      <c r="AP3893" s="0"/>
      <c r="AQ3893" s="0"/>
      <c r="AR3893" s="0"/>
      <c r="AS3893" s="0"/>
      <c r="AT3893" s="0"/>
      <c r="AU3893" s="0"/>
      <c r="AV3893" s="0"/>
      <c r="AW3893" s="0"/>
      <c r="AX3893" s="0"/>
      <c r="AY3893" s="0"/>
      <c r="AZ3893" s="0"/>
      <c r="BA3893" s="0"/>
      <c r="BB3893" s="0"/>
      <c r="BC3893" s="0"/>
      <c r="BD3893" s="0"/>
      <c r="BE3893" s="0"/>
      <c r="BF3893" s="0"/>
      <c r="BG3893" s="0"/>
      <c r="BH3893" s="0"/>
      <c r="BI3893" s="0"/>
      <c r="BJ3893" s="0"/>
      <c r="BK3893" s="0"/>
      <c r="BL3893" s="0"/>
      <c r="BM3893" s="0"/>
      <c r="BN3893" s="0"/>
      <c r="BO3893" s="0"/>
      <c r="BP3893" s="0"/>
      <c r="BQ3893" s="0"/>
      <c r="BR3893" s="0"/>
      <c r="BS3893" s="0"/>
      <c r="BT3893" s="0"/>
      <c r="BU3893" s="0"/>
      <c r="BV3893" s="0"/>
      <c r="BW3893" s="0"/>
      <c r="BX3893" s="0"/>
      <c r="BY3893" s="0"/>
      <c r="BZ3893" s="0"/>
      <c r="CA3893" s="0"/>
      <c r="CB3893" s="0"/>
      <c r="CC3893" s="0"/>
      <c r="CD3893" s="0"/>
      <c r="CE3893" s="0"/>
      <c r="CF3893" s="0"/>
      <c r="CG3893" s="0"/>
      <c r="CH3893" s="0"/>
      <c r="CI3893" s="0"/>
      <c r="CJ3893" s="0"/>
      <c r="CK3893" s="0"/>
      <c r="CL3893" s="0"/>
      <c r="CM3893" s="0"/>
      <c r="CN3893" s="0"/>
      <c r="CO3893" s="0"/>
      <c r="CP3893" s="0"/>
      <c r="CQ3893" s="0"/>
      <c r="CR3893" s="0"/>
      <c r="CS3893" s="0"/>
      <c r="CT3893" s="0"/>
      <c r="CU3893" s="0"/>
      <c r="CV3893" s="0"/>
      <c r="CW3893" s="0"/>
      <c r="CX3893" s="0"/>
      <c r="CY3893" s="0"/>
      <c r="CZ3893" s="0"/>
      <c r="DA3893" s="0"/>
      <c r="DB3893" s="0"/>
      <c r="DC3893" s="0"/>
      <c r="DD3893" s="0"/>
      <c r="DE3893" s="0"/>
      <c r="DF3893" s="0"/>
      <c r="DG3893" s="0"/>
      <c r="DH3893" s="0"/>
      <c r="DI3893" s="0"/>
      <c r="DJ3893" s="0"/>
      <c r="DK3893" s="0"/>
      <c r="DL3893" s="0"/>
      <c r="DM3893" s="0"/>
      <c r="DN3893" s="0"/>
      <c r="DO3893" s="0"/>
      <c r="DP3893" s="0"/>
      <c r="DQ3893" s="0"/>
      <c r="DR3893" s="0"/>
      <c r="DS3893" s="0"/>
      <c r="DT3893" s="0"/>
      <c r="DU3893" s="0"/>
      <c r="DV3893" s="0"/>
      <c r="DW3893" s="0"/>
      <c r="DX3893" s="0"/>
      <c r="DY3893" s="0"/>
      <c r="DZ3893" s="0"/>
      <c r="EA3893" s="0"/>
      <c r="EB3893" s="0"/>
      <c r="EC3893" s="0"/>
      <c r="ED3893" s="0"/>
      <c r="EE3893" s="0"/>
      <c r="EF3893" s="0"/>
      <c r="EG3893" s="0"/>
      <c r="EH3893" s="0"/>
      <c r="EI3893" s="0"/>
      <c r="EJ3893" s="0"/>
      <c r="EK3893" s="0"/>
      <c r="EL3893" s="0"/>
      <c r="EM3893" s="0"/>
      <c r="EN3893" s="0"/>
      <c r="EO3893" s="0"/>
      <c r="EP3893" s="0"/>
      <c r="EQ3893" s="0"/>
      <c r="ER3893" s="0"/>
      <c r="ES3893" s="0"/>
      <c r="ET3893" s="0"/>
      <c r="EU3893" s="0"/>
      <c r="EV3893" s="0"/>
      <c r="EW3893" s="0"/>
      <c r="EX3893" s="0"/>
      <c r="EY3893" s="0"/>
      <c r="EZ3893" s="0"/>
      <c r="FA3893" s="0"/>
      <c r="FB3893" s="0"/>
      <c r="FC3893" s="0"/>
      <c r="FD3893" s="0"/>
      <c r="FE3893" s="0"/>
      <c r="FF3893" s="0"/>
      <c r="FG3893" s="0"/>
      <c r="FH3893" s="0"/>
      <c r="FI3893" s="0"/>
      <c r="FJ3893" s="0"/>
      <c r="FK3893" s="0"/>
      <c r="FL3893" s="0"/>
      <c r="FM3893" s="0"/>
      <c r="FN3893" s="0"/>
      <c r="FO3893" s="0"/>
      <c r="FP3893" s="0"/>
      <c r="FQ3893" s="0"/>
      <c r="FR3893" s="0"/>
      <c r="FS3893" s="0"/>
      <c r="FT3893" s="0"/>
      <c r="FU3893" s="0"/>
      <c r="FV3893" s="0"/>
      <c r="FW3893" s="0"/>
      <c r="FX3893" s="0"/>
      <c r="FY3893" s="0"/>
      <c r="FZ3893" s="0"/>
      <c r="GA3893" s="0"/>
      <c r="GB3893" s="0"/>
      <c r="GC3893" s="0"/>
      <c r="GD3893" s="0"/>
      <c r="GE3893" s="0"/>
      <c r="GF3893" s="0"/>
      <c r="GG3893" s="0"/>
      <c r="GH3893" s="0"/>
      <c r="GI3893" s="0"/>
      <c r="GJ3893" s="0"/>
      <c r="GK3893" s="0"/>
      <c r="GL3893" s="0"/>
      <c r="GM3893" s="0"/>
      <c r="GN3893" s="0"/>
      <c r="GO3893" s="0"/>
      <c r="GP3893" s="0"/>
      <c r="GQ3893" s="0"/>
      <c r="GR3893" s="0"/>
      <c r="GS3893" s="0"/>
      <c r="GT3893" s="0"/>
      <c r="GU3893" s="0"/>
      <c r="GV3893" s="0"/>
      <c r="GW3893" s="0"/>
      <c r="GX3893" s="0"/>
      <c r="GY3893" s="0"/>
      <c r="GZ3893" s="0"/>
      <c r="HA3893" s="0"/>
      <c r="HB3893" s="0"/>
      <c r="HC3893" s="0"/>
      <c r="HD3893" s="0"/>
      <c r="HE3893" s="0"/>
      <c r="HF3893" s="0"/>
      <c r="HG3893" s="0"/>
      <c r="HH3893" s="0"/>
      <c r="HI3893" s="0"/>
      <c r="HJ3893" s="0"/>
      <c r="HK3893" s="0"/>
      <c r="HL3893" s="0"/>
      <c r="HM3893" s="0"/>
      <c r="HN3893" s="0"/>
      <c r="HO3893" s="0"/>
      <c r="HP3893" s="0"/>
      <c r="HQ3893" s="0"/>
      <c r="HR3893" s="0"/>
      <c r="HS3893" s="0"/>
      <c r="HT3893" s="0"/>
      <c r="HU3893" s="0"/>
      <c r="HV3893" s="0"/>
      <c r="HW3893" s="0"/>
      <c r="HX3893" s="0"/>
      <c r="HY3893" s="0"/>
      <c r="HZ3893" s="0"/>
      <c r="IA3893" s="0"/>
      <c r="IB3893" s="0"/>
      <c r="IC3893" s="0"/>
      <c r="ID3893" s="0"/>
      <c r="IE3893" s="0"/>
      <c r="IF3893" s="0"/>
      <c r="IG3893" s="0"/>
      <c r="IH3893" s="0"/>
      <c r="II3893" s="0"/>
      <c r="IJ3893" s="0"/>
      <c r="IK3893" s="0"/>
      <c r="IL3893" s="0"/>
      <c r="IM3893" s="0"/>
      <c r="IN3893" s="0"/>
      <c r="IO3893" s="0"/>
      <c r="IP3893" s="0"/>
      <c r="IQ3893" s="0"/>
      <c r="IR3893" s="0"/>
      <c r="IS3893" s="0"/>
      <c r="IT3893" s="0"/>
      <c r="IU3893" s="0"/>
      <c r="IV3893" s="0"/>
      <c r="IW3893" s="0"/>
      <c r="IX3893" s="0"/>
      <c r="IY3893" s="0"/>
      <c r="IZ3893" s="0"/>
      <c r="AMH3893" s="13"/>
    </row>
    <row r="3894" customFormat="false" ht="13.8" hidden="false" customHeight="false" outlineLevel="0" collapsed="false">
      <c r="A3894" s="27" t="n">
        <v>40813240</v>
      </c>
      <c r="B3894" s="28" t="s">
        <v>3926</v>
      </c>
      <c r="C3894" s="29"/>
      <c r="D3894" s="29"/>
      <c r="E3894" s="27" t="s">
        <v>206</v>
      </c>
      <c r="F3894" s="19" t="n">
        <f aca="false">IF(C3894="",VLOOKUP(E3894,'PORTE E UCO'!$A$5:$D$46,4,0),VLOOKUP(E3894,'PORTE E UCO'!$A$5:$D$46,4,0)*C3894)</f>
        <v>839.818166</v>
      </c>
      <c r="G3894" s="30" t="n">
        <v>0</v>
      </c>
      <c r="H3894" s="21" t="n">
        <f aca="false">G3894*$R$2</f>
        <v>0</v>
      </c>
      <c r="I3894" s="27" t="n">
        <v>1</v>
      </c>
      <c r="J3894" s="22" t="n">
        <f aca="false">IF(I3894&gt;=1,F3894*$J$2,"")</f>
        <v>251.9454498</v>
      </c>
      <c r="K3894" s="22" t="str">
        <f aca="false">IF(I3894&gt;=2,F3894*$K$2,"")</f>
        <v/>
      </c>
      <c r="L3894" s="22" t="str">
        <f aca="false">IF(I3894&gt;=3,F3894*$L$2,"")</f>
        <v/>
      </c>
      <c r="M3894" s="22" t="str">
        <f aca="false">IF(I3894&gt;=4,F3894*$M$2,"")</f>
        <v/>
      </c>
      <c r="N3894" s="27" t="s">
        <v>3903</v>
      </c>
      <c r="O3894" s="27" t="n">
        <v>0</v>
      </c>
      <c r="P3894" s="31" t="n">
        <v>0</v>
      </c>
      <c r="Q3894" s="32"/>
      <c r="R3894" s="38"/>
      <c r="S3894" s="25" t="n">
        <f aca="false">SUM(F3894,H3894,J3894,K3894,L3894,M3894)</f>
        <v>1091.7636158</v>
      </c>
      <c r="T3894" s="25" t="n">
        <f aca="false">SUM(F3894,H3894,J3894,K3894,L3894,M3894,Q3894)</f>
        <v>1091.7636158</v>
      </c>
      <c r="U3894" s="0"/>
      <c r="V3894" s="0"/>
      <c r="W3894" s="0"/>
      <c r="X3894" s="0"/>
      <c r="Y3894" s="0"/>
      <c r="Z3894" s="0"/>
      <c r="AA3894" s="0"/>
      <c r="AB3894" s="0"/>
      <c r="AC3894" s="0"/>
      <c r="AD3894" s="0"/>
      <c r="AE3894" s="0"/>
      <c r="AF3894" s="0"/>
      <c r="AG3894" s="0"/>
      <c r="AH3894" s="0"/>
      <c r="AI3894" s="0"/>
      <c r="AJ3894" s="0"/>
      <c r="AK3894" s="0"/>
      <c r="AL3894" s="0"/>
      <c r="AM3894" s="0"/>
      <c r="AN3894" s="0"/>
      <c r="AO3894" s="0"/>
      <c r="AP3894" s="0"/>
      <c r="AQ3894" s="0"/>
      <c r="AR3894" s="0"/>
      <c r="AS3894" s="0"/>
      <c r="AT3894" s="0"/>
      <c r="AU3894" s="0"/>
      <c r="AV3894" s="0"/>
      <c r="AW3894" s="0"/>
      <c r="AX3894" s="0"/>
      <c r="AY3894" s="0"/>
      <c r="AZ3894" s="0"/>
      <c r="BA3894" s="0"/>
      <c r="BB3894" s="0"/>
      <c r="BC3894" s="0"/>
      <c r="BD3894" s="0"/>
      <c r="BE3894" s="0"/>
      <c r="BF3894" s="0"/>
      <c r="BG3894" s="0"/>
      <c r="BH3894" s="0"/>
      <c r="BI3894" s="0"/>
      <c r="BJ3894" s="0"/>
      <c r="BK3894" s="0"/>
      <c r="BL3894" s="0"/>
      <c r="BM3894" s="0"/>
      <c r="BN3894" s="0"/>
      <c r="BO3894" s="0"/>
      <c r="BP3894" s="0"/>
      <c r="BQ3894" s="0"/>
      <c r="BR3894" s="0"/>
      <c r="BS3894" s="0"/>
      <c r="BT3894" s="0"/>
      <c r="BU3894" s="0"/>
      <c r="BV3894" s="0"/>
      <c r="BW3894" s="0"/>
      <c r="BX3894" s="0"/>
      <c r="BY3894" s="0"/>
      <c r="BZ3894" s="0"/>
      <c r="CA3894" s="0"/>
      <c r="CB3894" s="0"/>
      <c r="CC3894" s="0"/>
      <c r="CD3894" s="0"/>
      <c r="CE3894" s="0"/>
      <c r="CF3894" s="0"/>
      <c r="CG3894" s="0"/>
      <c r="CH3894" s="0"/>
      <c r="CI3894" s="0"/>
      <c r="CJ3894" s="0"/>
      <c r="CK3894" s="0"/>
      <c r="CL3894" s="0"/>
      <c r="CM3894" s="0"/>
      <c r="CN3894" s="0"/>
      <c r="CO3894" s="0"/>
      <c r="CP3894" s="0"/>
      <c r="CQ3894" s="0"/>
      <c r="CR3894" s="0"/>
      <c r="CS3894" s="0"/>
      <c r="CT3894" s="0"/>
      <c r="CU3894" s="0"/>
      <c r="CV3894" s="0"/>
      <c r="CW3894" s="0"/>
      <c r="CX3894" s="0"/>
      <c r="CY3894" s="0"/>
      <c r="CZ3894" s="0"/>
      <c r="DA3894" s="0"/>
      <c r="DB3894" s="0"/>
      <c r="DC3894" s="0"/>
      <c r="DD3894" s="0"/>
      <c r="DE3894" s="0"/>
      <c r="DF3894" s="0"/>
      <c r="DG3894" s="0"/>
      <c r="DH3894" s="0"/>
      <c r="DI3894" s="0"/>
      <c r="DJ3894" s="0"/>
      <c r="DK3894" s="0"/>
      <c r="DL3894" s="0"/>
      <c r="DM3894" s="0"/>
      <c r="DN3894" s="0"/>
      <c r="DO3894" s="0"/>
      <c r="DP3894" s="0"/>
      <c r="DQ3894" s="0"/>
      <c r="DR3894" s="0"/>
      <c r="DS3894" s="0"/>
      <c r="DT3894" s="0"/>
      <c r="DU3894" s="0"/>
      <c r="DV3894" s="0"/>
      <c r="DW3894" s="0"/>
      <c r="DX3894" s="0"/>
      <c r="DY3894" s="0"/>
      <c r="DZ3894" s="0"/>
      <c r="EA3894" s="0"/>
      <c r="EB3894" s="0"/>
      <c r="EC3894" s="0"/>
      <c r="ED3894" s="0"/>
      <c r="EE3894" s="0"/>
      <c r="EF3894" s="0"/>
      <c r="EG3894" s="0"/>
      <c r="EH3894" s="0"/>
      <c r="EI3894" s="0"/>
      <c r="EJ3894" s="0"/>
      <c r="EK3894" s="0"/>
      <c r="EL3894" s="0"/>
      <c r="EM3894" s="0"/>
      <c r="EN3894" s="0"/>
      <c r="EO3894" s="0"/>
      <c r="EP3894" s="0"/>
      <c r="EQ3894" s="0"/>
      <c r="ER3894" s="0"/>
      <c r="ES3894" s="0"/>
      <c r="ET3894" s="0"/>
      <c r="EU3894" s="0"/>
      <c r="EV3894" s="0"/>
      <c r="EW3894" s="0"/>
      <c r="EX3894" s="0"/>
      <c r="EY3894" s="0"/>
      <c r="EZ3894" s="0"/>
      <c r="FA3894" s="0"/>
      <c r="FB3894" s="0"/>
      <c r="FC3894" s="0"/>
      <c r="FD3894" s="0"/>
      <c r="FE3894" s="0"/>
      <c r="FF3894" s="0"/>
      <c r="FG3894" s="0"/>
      <c r="FH3894" s="0"/>
      <c r="FI3894" s="0"/>
      <c r="FJ3894" s="0"/>
      <c r="FK3894" s="0"/>
      <c r="FL3894" s="0"/>
      <c r="FM3894" s="0"/>
      <c r="FN3894" s="0"/>
      <c r="FO3894" s="0"/>
      <c r="FP3894" s="0"/>
      <c r="FQ3894" s="0"/>
      <c r="FR3894" s="0"/>
      <c r="FS3894" s="0"/>
      <c r="FT3894" s="0"/>
      <c r="FU3894" s="0"/>
      <c r="FV3894" s="0"/>
      <c r="FW3894" s="0"/>
      <c r="FX3894" s="0"/>
      <c r="FY3894" s="0"/>
      <c r="FZ3894" s="0"/>
      <c r="GA3894" s="0"/>
      <c r="GB3894" s="0"/>
      <c r="GC3894" s="0"/>
      <c r="GD3894" s="0"/>
      <c r="GE3894" s="0"/>
      <c r="GF3894" s="0"/>
      <c r="GG3894" s="0"/>
      <c r="GH3894" s="0"/>
      <c r="GI3894" s="0"/>
      <c r="GJ3894" s="0"/>
      <c r="GK3894" s="0"/>
      <c r="GL3894" s="0"/>
      <c r="GM3894" s="0"/>
      <c r="GN3894" s="0"/>
      <c r="GO3894" s="0"/>
      <c r="GP3894" s="0"/>
      <c r="GQ3894" s="0"/>
      <c r="GR3894" s="0"/>
      <c r="GS3894" s="0"/>
      <c r="GT3894" s="0"/>
      <c r="GU3894" s="0"/>
      <c r="GV3894" s="0"/>
      <c r="GW3894" s="0"/>
      <c r="GX3894" s="0"/>
      <c r="GY3894" s="0"/>
      <c r="GZ3894" s="0"/>
      <c r="HA3894" s="0"/>
      <c r="HB3894" s="0"/>
      <c r="HC3894" s="0"/>
      <c r="HD3894" s="0"/>
      <c r="HE3894" s="0"/>
      <c r="HF3894" s="0"/>
      <c r="HG3894" s="0"/>
      <c r="HH3894" s="0"/>
      <c r="HI3894" s="0"/>
      <c r="HJ3894" s="0"/>
      <c r="HK3894" s="0"/>
      <c r="HL3894" s="0"/>
      <c r="HM3894" s="0"/>
      <c r="HN3894" s="0"/>
      <c r="HO3894" s="0"/>
      <c r="HP3894" s="0"/>
      <c r="HQ3894" s="0"/>
      <c r="HR3894" s="0"/>
      <c r="HS3894" s="0"/>
      <c r="HT3894" s="0"/>
      <c r="HU3894" s="0"/>
      <c r="HV3894" s="0"/>
      <c r="HW3894" s="0"/>
      <c r="HX3894" s="0"/>
      <c r="HY3894" s="0"/>
      <c r="HZ3894" s="0"/>
      <c r="IA3894" s="0"/>
      <c r="IB3894" s="0"/>
      <c r="IC3894" s="0"/>
      <c r="ID3894" s="0"/>
      <c r="IE3894" s="0"/>
      <c r="IF3894" s="0"/>
      <c r="IG3894" s="0"/>
      <c r="IH3894" s="0"/>
      <c r="II3894" s="0"/>
      <c r="IJ3894" s="0"/>
      <c r="IK3894" s="0"/>
      <c r="IL3894" s="0"/>
      <c r="IM3894" s="0"/>
      <c r="IN3894" s="0"/>
      <c r="IO3894" s="0"/>
      <c r="IP3894" s="0"/>
      <c r="IQ3894" s="0"/>
      <c r="IR3894" s="0"/>
      <c r="IS3894" s="0"/>
      <c r="IT3894" s="0"/>
      <c r="IU3894" s="0"/>
      <c r="IV3894" s="0"/>
      <c r="IW3894" s="0"/>
      <c r="IX3894" s="0"/>
      <c r="IY3894" s="0"/>
      <c r="IZ3894" s="0"/>
      <c r="AMH3894" s="13"/>
    </row>
    <row r="3895" customFormat="false" ht="13.8" hidden="false" customHeight="false" outlineLevel="0" collapsed="false">
      <c r="A3895" s="16" t="n">
        <v>40813215</v>
      </c>
      <c r="B3895" s="17" t="s">
        <v>3927</v>
      </c>
      <c r="C3895" s="18"/>
      <c r="D3895" s="18"/>
      <c r="E3895" s="16" t="s">
        <v>320</v>
      </c>
      <c r="F3895" s="19" t="n">
        <f aca="false">IF(C3895="",VLOOKUP(E3895,'PORTE E UCO'!$A$5:$D$46,4,0),VLOOKUP(E3895,'PORTE E UCO'!$A$5:$D$46,4,0)*C3895)</f>
        <v>1224.795374</v>
      </c>
      <c r="G3895" s="20" t="n">
        <v>0</v>
      </c>
      <c r="H3895" s="21" t="n">
        <f aca="false">G3895*$R$2</f>
        <v>0</v>
      </c>
      <c r="I3895" s="16" t="n">
        <v>2</v>
      </c>
      <c r="J3895" s="22" t="n">
        <f aca="false">IF(I3895&gt;=1,F3895*$J$2,"")</f>
        <v>367.4386122</v>
      </c>
      <c r="K3895" s="22" t="n">
        <f aca="false">IF(I3895&gt;=2,F3895*$K$2,"")</f>
        <v>244.9590748</v>
      </c>
      <c r="L3895" s="22" t="str">
        <f aca="false">IF(I3895&gt;=3,F3895*$L$2,"")</f>
        <v/>
      </c>
      <c r="M3895" s="22" t="str">
        <f aca="false">IF(I3895&gt;=4,F3895*$M$2,"")</f>
        <v/>
      </c>
      <c r="N3895" s="16" t="s">
        <v>3903</v>
      </c>
      <c r="O3895" s="16" t="n">
        <v>0</v>
      </c>
      <c r="P3895" s="23" t="n">
        <v>0</v>
      </c>
      <c r="Q3895" s="22"/>
      <c r="R3895" s="38"/>
      <c r="S3895" s="25" t="n">
        <f aca="false">SUM(F3895,H3895,J3895,K3895,L3895,M3895)</f>
        <v>1837.193061</v>
      </c>
      <c r="T3895" s="25" t="n">
        <f aca="false">SUM(F3895,H3895,J3895,K3895,L3895,M3895,Q3895)</f>
        <v>1837.193061</v>
      </c>
      <c r="U3895" s="0"/>
      <c r="V3895" s="0"/>
      <c r="W3895" s="0"/>
      <c r="X3895" s="0"/>
      <c r="Y3895" s="0"/>
      <c r="Z3895" s="0"/>
      <c r="AA3895" s="0"/>
      <c r="AB3895" s="0"/>
      <c r="AC3895" s="0"/>
      <c r="AD3895" s="0"/>
      <c r="AE3895" s="0"/>
      <c r="AF3895" s="0"/>
      <c r="AG3895" s="0"/>
      <c r="AH3895" s="0"/>
      <c r="AI3895" s="0"/>
      <c r="AJ3895" s="0"/>
      <c r="AK3895" s="0"/>
      <c r="AL3895" s="0"/>
      <c r="AM3895" s="0"/>
      <c r="AN3895" s="0"/>
      <c r="AO3895" s="0"/>
      <c r="AP3895" s="0"/>
      <c r="AQ3895" s="0"/>
      <c r="AR3895" s="0"/>
      <c r="AS3895" s="0"/>
      <c r="AT3895" s="0"/>
      <c r="AU3895" s="0"/>
      <c r="AV3895" s="0"/>
      <c r="AW3895" s="0"/>
      <c r="AX3895" s="0"/>
      <c r="AY3895" s="0"/>
      <c r="AZ3895" s="0"/>
      <c r="BA3895" s="0"/>
      <c r="BB3895" s="0"/>
      <c r="BC3895" s="0"/>
      <c r="BD3895" s="0"/>
      <c r="BE3895" s="0"/>
      <c r="BF3895" s="0"/>
      <c r="BG3895" s="0"/>
      <c r="BH3895" s="0"/>
      <c r="BI3895" s="0"/>
      <c r="BJ3895" s="0"/>
      <c r="BK3895" s="0"/>
      <c r="BL3895" s="0"/>
      <c r="BM3895" s="0"/>
      <c r="BN3895" s="0"/>
      <c r="BO3895" s="0"/>
      <c r="BP3895" s="0"/>
      <c r="BQ3895" s="0"/>
      <c r="BR3895" s="0"/>
      <c r="BS3895" s="0"/>
      <c r="BT3895" s="0"/>
      <c r="BU3895" s="0"/>
      <c r="BV3895" s="0"/>
      <c r="BW3895" s="0"/>
      <c r="BX3895" s="0"/>
      <c r="BY3895" s="0"/>
      <c r="BZ3895" s="0"/>
      <c r="CA3895" s="0"/>
      <c r="CB3895" s="0"/>
      <c r="CC3895" s="0"/>
      <c r="CD3895" s="0"/>
      <c r="CE3895" s="0"/>
      <c r="CF3895" s="0"/>
      <c r="CG3895" s="0"/>
      <c r="CH3895" s="0"/>
      <c r="CI3895" s="0"/>
      <c r="CJ3895" s="0"/>
      <c r="CK3895" s="0"/>
      <c r="CL3895" s="0"/>
      <c r="CM3895" s="0"/>
      <c r="CN3895" s="0"/>
      <c r="CO3895" s="0"/>
      <c r="CP3895" s="0"/>
      <c r="CQ3895" s="0"/>
      <c r="CR3895" s="0"/>
      <c r="CS3895" s="0"/>
      <c r="CT3895" s="0"/>
      <c r="CU3895" s="0"/>
      <c r="CV3895" s="0"/>
      <c r="CW3895" s="0"/>
      <c r="CX3895" s="0"/>
      <c r="CY3895" s="0"/>
      <c r="CZ3895" s="0"/>
      <c r="DA3895" s="0"/>
      <c r="DB3895" s="0"/>
      <c r="DC3895" s="0"/>
      <c r="DD3895" s="0"/>
      <c r="DE3895" s="0"/>
      <c r="DF3895" s="0"/>
      <c r="DG3895" s="0"/>
      <c r="DH3895" s="0"/>
      <c r="DI3895" s="0"/>
      <c r="DJ3895" s="0"/>
      <c r="DK3895" s="0"/>
      <c r="DL3895" s="0"/>
      <c r="DM3895" s="0"/>
      <c r="DN3895" s="0"/>
      <c r="DO3895" s="0"/>
      <c r="DP3895" s="0"/>
      <c r="DQ3895" s="0"/>
      <c r="DR3895" s="0"/>
      <c r="DS3895" s="0"/>
      <c r="DT3895" s="0"/>
      <c r="DU3895" s="0"/>
      <c r="DV3895" s="0"/>
      <c r="DW3895" s="0"/>
      <c r="DX3895" s="0"/>
      <c r="DY3895" s="0"/>
      <c r="DZ3895" s="0"/>
      <c r="EA3895" s="0"/>
      <c r="EB3895" s="0"/>
      <c r="EC3895" s="0"/>
      <c r="ED3895" s="0"/>
      <c r="EE3895" s="0"/>
      <c r="EF3895" s="0"/>
      <c r="EG3895" s="0"/>
      <c r="EH3895" s="0"/>
      <c r="EI3895" s="0"/>
      <c r="EJ3895" s="0"/>
      <c r="EK3895" s="0"/>
      <c r="EL3895" s="0"/>
      <c r="EM3895" s="0"/>
      <c r="EN3895" s="0"/>
      <c r="EO3895" s="0"/>
      <c r="EP3895" s="0"/>
      <c r="EQ3895" s="0"/>
      <c r="ER3895" s="0"/>
      <c r="ES3895" s="0"/>
      <c r="ET3895" s="0"/>
      <c r="EU3895" s="0"/>
      <c r="EV3895" s="0"/>
      <c r="EW3895" s="0"/>
      <c r="EX3895" s="0"/>
      <c r="EY3895" s="0"/>
      <c r="EZ3895" s="0"/>
      <c r="FA3895" s="0"/>
      <c r="FB3895" s="0"/>
      <c r="FC3895" s="0"/>
      <c r="FD3895" s="0"/>
      <c r="FE3895" s="0"/>
      <c r="FF3895" s="0"/>
      <c r="FG3895" s="0"/>
      <c r="FH3895" s="0"/>
      <c r="FI3895" s="0"/>
      <c r="FJ3895" s="0"/>
      <c r="FK3895" s="0"/>
      <c r="FL3895" s="0"/>
      <c r="FM3895" s="0"/>
      <c r="FN3895" s="0"/>
      <c r="FO3895" s="0"/>
      <c r="FP3895" s="0"/>
      <c r="FQ3895" s="0"/>
      <c r="FR3895" s="0"/>
      <c r="FS3895" s="0"/>
      <c r="FT3895" s="0"/>
      <c r="FU3895" s="0"/>
      <c r="FV3895" s="0"/>
      <c r="FW3895" s="0"/>
      <c r="FX3895" s="0"/>
      <c r="FY3895" s="0"/>
      <c r="FZ3895" s="0"/>
      <c r="GA3895" s="0"/>
      <c r="GB3895" s="0"/>
      <c r="GC3895" s="0"/>
      <c r="GD3895" s="0"/>
      <c r="GE3895" s="0"/>
      <c r="GF3895" s="0"/>
      <c r="GG3895" s="0"/>
      <c r="GH3895" s="0"/>
      <c r="GI3895" s="0"/>
      <c r="GJ3895" s="0"/>
      <c r="GK3895" s="0"/>
      <c r="GL3895" s="0"/>
      <c r="GM3895" s="0"/>
      <c r="GN3895" s="0"/>
      <c r="GO3895" s="0"/>
      <c r="GP3895" s="0"/>
      <c r="GQ3895" s="0"/>
      <c r="GR3895" s="0"/>
      <c r="GS3895" s="0"/>
      <c r="GT3895" s="0"/>
      <c r="GU3895" s="0"/>
      <c r="GV3895" s="0"/>
      <c r="GW3895" s="0"/>
      <c r="GX3895" s="0"/>
      <c r="GY3895" s="0"/>
      <c r="GZ3895" s="0"/>
      <c r="HA3895" s="0"/>
      <c r="HB3895" s="0"/>
      <c r="HC3895" s="0"/>
      <c r="HD3895" s="0"/>
      <c r="HE3895" s="0"/>
      <c r="HF3895" s="0"/>
      <c r="HG3895" s="0"/>
      <c r="HH3895" s="0"/>
      <c r="HI3895" s="0"/>
      <c r="HJ3895" s="0"/>
      <c r="HK3895" s="0"/>
      <c r="HL3895" s="0"/>
      <c r="HM3895" s="0"/>
      <c r="HN3895" s="0"/>
      <c r="HO3895" s="0"/>
      <c r="HP3895" s="0"/>
      <c r="HQ3895" s="0"/>
      <c r="HR3895" s="0"/>
      <c r="HS3895" s="0"/>
      <c r="HT3895" s="0"/>
      <c r="HU3895" s="0"/>
      <c r="HV3895" s="0"/>
      <c r="HW3895" s="0"/>
      <c r="HX3895" s="0"/>
      <c r="HY3895" s="0"/>
      <c r="HZ3895" s="0"/>
      <c r="IA3895" s="0"/>
      <c r="IB3895" s="0"/>
      <c r="IC3895" s="0"/>
      <c r="ID3895" s="0"/>
      <c r="IE3895" s="0"/>
      <c r="IF3895" s="0"/>
      <c r="IG3895" s="0"/>
      <c r="IH3895" s="0"/>
      <c r="II3895" s="0"/>
      <c r="IJ3895" s="0"/>
      <c r="IK3895" s="0"/>
      <c r="IL3895" s="0"/>
      <c r="IM3895" s="0"/>
      <c r="IN3895" s="0"/>
      <c r="IO3895" s="0"/>
      <c r="IP3895" s="0"/>
      <c r="IQ3895" s="0"/>
      <c r="IR3895" s="0"/>
      <c r="IS3895" s="0"/>
      <c r="IT3895" s="0"/>
      <c r="IU3895" s="0"/>
      <c r="IV3895" s="0"/>
      <c r="IW3895" s="0"/>
      <c r="IX3895" s="0"/>
      <c r="IY3895" s="0"/>
      <c r="IZ3895" s="0"/>
      <c r="AMH3895" s="13"/>
    </row>
    <row r="3896" customFormat="false" ht="13.8" hidden="false" customHeight="false" outlineLevel="0" collapsed="false">
      <c r="A3896" s="27" t="n">
        <v>40813320</v>
      </c>
      <c r="B3896" s="28" t="s">
        <v>3928</v>
      </c>
      <c r="C3896" s="29"/>
      <c r="D3896" s="29"/>
      <c r="E3896" s="27" t="s">
        <v>229</v>
      </c>
      <c r="F3896" s="19" t="n">
        <f aca="false">IF(C3896="",VLOOKUP(E3896,'PORTE E UCO'!$A$5:$D$46,4,0),VLOOKUP(E3896,'PORTE E UCO'!$A$5:$D$46,4,0)*C3896)</f>
        <v>946.935808</v>
      </c>
      <c r="G3896" s="30" t="n">
        <v>0</v>
      </c>
      <c r="H3896" s="21" t="n">
        <f aca="false">G3896*$R$2</f>
        <v>0</v>
      </c>
      <c r="I3896" s="27" t="n">
        <v>1</v>
      </c>
      <c r="J3896" s="22" t="n">
        <f aca="false">IF(I3896&gt;=1,F3896*$J$2,"")</f>
        <v>284.0807424</v>
      </c>
      <c r="K3896" s="22" t="str">
        <f aca="false">IF(I3896&gt;=2,F3896*$K$2,"")</f>
        <v/>
      </c>
      <c r="L3896" s="22" t="str">
        <f aca="false">IF(I3896&gt;=3,F3896*$L$2,"")</f>
        <v/>
      </c>
      <c r="M3896" s="22" t="str">
        <f aca="false">IF(I3896&gt;=4,F3896*$M$2,"")</f>
        <v/>
      </c>
      <c r="N3896" s="27" t="s">
        <v>3916</v>
      </c>
      <c r="O3896" s="27" t="n">
        <v>0</v>
      </c>
      <c r="P3896" s="31" t="n">
        <v>0</v>
      </c>
      <c r="Q3896" s="32"/>
      <c r="R3896" s="38"/>
      <c r="S3896" s="25" t="n">
        <f aca="false">SUM(F3896,H3896,J3896,K3896,L3896,M3896)</f>
        <v>1231.0165504</v>
      </c>
      <c r="T3896" s="25" t="n">
        <f aca="false">SUM(F3896,H3896,J3896,K3896,L3896,M3896,Q3896)</f>
        <v>1231.0165504</v>
      </c>
      <c r="U3896" s="0"/>
      <c r="V3896" s="0"/>
      <c r="W3896" s="0"/>
      <c r="X3896" s="0"/>
      <c r="Y3896" s="0"/>
      <c r="Z3896" s="0"/>
      <c r="AA3896" s="0"/>
      <c r="AB3896" s="0"/>
      <c r="AC3896" s="0"/>
      <c r="AD3896" s="0"/>
      <c r="AE3896" s="0"/>
      <c r="AF3896" s="0"/>
      <c r="AG3896" s="0"/>
      <c r="AH3896" s="0"/>
      <c r="AI3896" s="0"/>
      <c r="AJ3896" s="0"/>
      <c r="AK3896" s="0"/>
      <c r="AL3896" s="0"/>
      <c r="AM3896" s="0"/>
      <c r="AN3896" s="0"/>
      <c r="AO3896" s="0"/>
      <c r="AP3896" s="0"/>
      <c r="AQ3896" s="0"/>
      <c r="AR3896" s="0"/>
      <c r="AS3896" s="0"/>
      <c r="AT3896" s="0"/>
      <c r="AU3896" s="0"/>
      <c r="AV3896" s="0"/>
      <c r="AW3896" s="0"/>
      <c r="AX3896" s="0"/>
      <c r="AY3896" s="0"/>
      <c r="AZ3896" s="0"/>
      <c r="BA3896" s="0"/>
      <c r="BB3896" s="0"/>
      <c r="BC3896" s="0"/>
      <c r="BD3896" s="0"/>
      <c r="BE3896" s="0"/>
      <c r="BF3896" s="0"/>
      <c r="BG3896" s="0"/>
      <c r="BH3896" s="0"/>
      <c r="BI3896" s="0"/>
      <c r="BJ3896" s="0"/>
      <c r="BK3896" s="0"/>
      <c r="BL3896" s="0"/>
      <c r="BM3896" s="0"/>
      <c r="BN3896" s="0"/>
      <c r="BO3896" s="0"/>
      <c r="BP3896" s="0"/>
      <c r="BQ3896" s="0"/>
      <c r="BR3896" s="0"/>
      <c r="BS3896" s="0"/>
      <c r="BT3896" s="0"/>
      <c r="BU3896" s="0"/>
      <c r="BV3896" s="0"/>
      <c r="BW3896" s="0"/>
      <c r="BX3896" s="0"/>
      <c r="BY3896" s="0"/>
      <c r="BZ3896" s="0"/>
      <c r="CA3896" s="0"/>
      <c r="CB3896" s="0"/>
      <c r="CC3896" s="0"/>
      <c r="CD3896" s="0"/>
      <c r="CE3896" s="0"/>
      <c r="CF3896" s="0"/>
      <c r="CG3896" s="0"/>
      <c r="CH3896" s="0"/>
      <c r="CI3896" s="0"/>
      <c r="CJ3896" s="0"/>
      <c r="CK3896" s="0"/>
      <c r="CL3896" s="0"/>
      <c r="CM3896" s="0"/>
      <c r="CN3896" s="0"/>
      <c r="CO3896" s="0"/>
      <c r="CP3896" s="0"/>
      <c r="CQ3896" s="0"/>
      <c r="CR3896" s="0"/>
      <c r="CS3896" s="0"/>
      <c r="CT3896" s="0"/>
      <c r="CU3896" s="0"/>
      <c r="CV3896" s="0"/>
      <c r="CW3896" s="0"/>
      <c r="CX3896" s="0"/>
      <c r="CY3896" s="0"/>
      <c r="CZ3896" s="0"/>
      <c r="DA3896" s="0"/>
      <c r="DB3896" s="0"/>
      <c r="DC3896" s="0"/>
      <c r="DD3896" s="0"/>
      <c r="DE3896" s="0"/>
      <c r="DF3896" s="0"/>
      <c r="DG3896" s="0"/>
      <c r="DH3896" s="0"/>
      <c r="DI3896" s="0"/>
      <c r="DJ3896" s="0"/>
      <c r="DK3896" s="0"/>
      <c r="DL3896" s="0"/>
      <c r="DM3896" s="0"/>
      <c r="DN3896" s="0"/>
      <c r="DO3896" s="0"/>
      <c r="DP3896" s="0"/>
      <c r="DQ3896" s="0"/>
      <c r="DR3896" s="0"/>
      <c r="DS3896" s="0"/>
      <c r="DT3896" s="0"/>
      <c r="DU3896" s="0"/>
      <c r="DV3896" s="0"/>
      <c r="DW3896" s="0"/>
      <c r="DX3896" s="0"/>
      <c r="DY3896" s="0"/>
      <c r="DZ3896" s="0"/>
      <c r="EA3896" s="0"/>
      <c r="EB3896" s="0"/>
      <c r="EC3896" s="0"/>
      <c r="ED3896" s="0"/>
      <c r="EE3896" s="0"/>
      <c r="EF3896" s="0"/>
      <c r="EG3896" s="0"/>
      <c r="EH3896" s="0"/>
      <c r="EI3896" s="0"/>
      <c r="EJ3896" s="0"/>
      <c r="EK3896" s="0"/>
      <c r="EL3896" s="0"/>
      <c r="EM3896" s="0"/>
      <c r="EN3896" s="0"/>
      <c r="EO3896" s="0"/>
      <c r="EP3896" s="0"/>
      <c r="EQ3896" s="0"/>
      <c r="ER3896" s="0"/>
      <c r="ES3896" s="0"/>
      <c r="ET3896" s="0"/>
      <c r="EU3896" s="0"/>
      <c r="EV3896" s="0"/>
      <c r="EW3896" s="0"/>
      <c r="EX3896" s="0"/>
      <c r="EY3896" s="0"/>
      <c r="EZ3896" s="0"/>
      <c r="FA3896" s="0"/>
      <c r="FB3896" s="0"/>
      <c r="FC3896" s="0"/>
      <c r="FD3896" s="0"/>
      <c r="FE3896" s="0"/>
      <c r="FF3896" s="0"/>
      <c r="FG3896" s="0"/>
      <c r="FH3896" s="0"/>
      <c r="FI3896" s="0"/>
      <c r="FJ3896" s="0"/>
      <c r="FK3896" s="0"/>
      <c r="FL3896" s="0"/>
      <c r="FM3896" s="0"/>
      <c r="FN3896" s="0"/>
      <c r="FO3896" s="0"/>
      <c r="FP3896" s="0"/>
      <c r="FQ3896" s="0"/>
      <c r="FR3896" s="0"/>
      <c r="FS3896" s="0"/>
      <c r="FT3896" s="0"/>
      <c r="FU3896" s="0"/>
      <c r="FV3896" s="0"/>
      <c r="FW3896" s="0"/>
      <c r="FX3896" s="0"/>
      <c r="FY3896" s="0"/>
      <c r="FZ3896" s="0"/>
      <c r="GA3896" s="0"/>
      <c r="GB3896" s="0"/>
      <c r="GC3896" s="0"/>
      <c r="GD3896" s="0"/>
      <c r="GE3896" s="0"/>
      <c r="GF3896" s="0"/>
      <c r="GG3896" s="0"/>
      <c r="GH3896" s="0"/>
      <c r="GI3896" s="0"/>
      <c r="GJ3896" s="0"/>
      <c r="GK3896" s="0"/>
      <c r="GL3896" s="0"/>
      <c r="GM3896" s="0"/>
      <c r="GN3896" s="0"/>
      <c r="GO3896" s="0"/>
      <c r="GP3896" s="0"/>
      <c r="GQ3896" s="0"/>
      <c r="GR3896" s="0"/>
      <c r="GS3896" s="0"/>
      <c r="GT3896" s="0"/>
      <c r="GU3896" s="0"/>
      <c r="GV3896" s="0"/>
      <c r="GW3896" s="0"/>
      <c r="GX3896" s="0"/>
      <c r="GY3896" s="0"/>
      <c r="GZ3896" s="0"/>
      <c r="HA3896" s="0"/>
      <c r="HB3896" s="0"/>
      <c r="HC3896" s="0"/>
      <c r="HD3896" s="0"/>
      <c r="HE3896" s="0"/>
      <c r="HF3896" s="0"/>
      <c r="HG3896" s="0"/>
      <c r="HH3896" s="0"/>
      <c r="HI3896" s="0"/>
      <c r="HJ3896" s="0"/>
      <c r="HK3896" s="0"/>
      <c r="HL3896" s="0"/>
      <c r="HM3896" s="0"/>
      <c r="HN3896" s="0"/>
      <c r="HO3896" s="0"/>
      <c r="HP3896" s="0"/>
      <c r="HQ3896" s="0"/>
      <c r="HR3896" s="0"/>
      <c r="HS3896" s="0"/>
      <c r="HT3896" s="0"/>
      <c r="HU3896" s="0"/>
      <c r="HV3896" s="0"/>
      <c r="HW3896" s="0"/>
      <c r="HX3896" s="0"/>
      <c r="HY3896" s="0"/>
      <c r="HZ3896" s="0"/>
      <c r="IA3896" s="0"/>
      <c r="IB3896" s="0"/>
      <c r="IC3896" s="0"/>
      <c r="ID3896" s="0"/>
      <c r="IE3896" s="0"/>
      <c r="IF3896" s="0"/>
      <c r="IG3896" s="0"/>
      <c r="IH3896" s="0"/>
      <c r="II3896" s="0"/>
      <c r="IJ3896" s="0"/>
      <c r="IK3896" s="0"/>
      <c r="IL3896" s="0"/>
      <c r="IM3896" s="0"/>
      <c r="IN3896" s="0"/>
      <c r="IO3896" s="0"/>
      <c r="IP3896" s="0"/>
      <c r="IQ3896" s="0"/>
      <c r="IR3896" s="0"/>
      <c r="IS3896" s="0"/>
      <c r="IT3896" s="0"/>
      <c r="IU3896" s="0"/>
      <c r="IV3896" s="0"/>
      <c r="IW3896" s="0"/>
      <c r="IX3896" s="0"/>
      <c r="IY3896" s="0"/>
      <c r="IZ3896" s="0"/>
      <c r="AMH3896" s="13"/>
    </row>
    <row r="3897" customFormat="false" ht="13.8" hidden="false" customHeight="false" outlineLevel="0" collapsed="false">
      <c r="A3897" s="16" t="n">
        <v>40813258</v>
      </c>
      <c r="B3897" s="17" t="s">
        <v>3929</v>
      </c>
      <c r="C3897" s="18"/>
      <c r="D3897" s="18"/>
      <c r="E3897" s="16" t="s">
        <v>359</v>
      </c>
      <c r="F3897" s="19" t="n">
        <f aca="false">IF(C3897="",VLOOKUP(E3897,'PORTE E UCO'!$A$5:$D$46,4,0),VLOOKUP(E3897,'PORTE E UCO'!$A$5:$D$46,4,0)*C3897)</f>
        <v>1473.154654</v>
      </c>
      <c r="G3897" s="20" t="n">
        <v>0</v>
      </c>
      <c r="H3897" s="21" t="n">
        <f aca="false">G3897*$R$2</f>
        <v>0</v>
      </c>
      <c r="I3897" s="16" t="n">
        <v>2</v>
      </c>
      <c r="J3897" s="22" t="n">
        <f aca="false">IF(I3897&gt;=1,F3897*$J$2,"")</f>
        <v>441.9463962</v>
      </c>
      <c r="K3897" s="22" t="n">
        <f aca="false">IF(I3897&gt;=2,F3897*$K$2,"")</f>
        <v>294.6309308</v>
      </c>
      <c r="L3897" s="22" t="str">
        <f aca="false">IF(I3897&gt;=3,F3897*$L$2,"")</f>
        <v/>
      </c>
      <c r="M3897" s="22" t="str">
        <f aca="false">IF(I3897&gt;=4,F3897*$M$2,"")</f>
        <v/>
      </c>
      <c r="N3897" s="16" t="s">
        <v>3903</v>
      </c>
      <c r="O3897" s="16" t="n">
        <v>0</v>
      </c>
      <c r="P3897" s="23" t="n">
        <v>0</v>
      </c>
      <c r="Q3897" s="22"/>
      <c r="R3897" s="38"/>
      <c r="S3897" s="25" t="n">
        <f aca="false">SUM(F3897,H3897,J3897,K3897,L3897,M3897)</f>
        <v>2209.731981</v>
      </c>
      <c r="T3897" s="25" t="n">
        <f aca="false">SUM(F3897,H3897,J3897,K3897,L3897,M3897,Q3897)</f>
        <v>2209.731981</v>
      </c>
      <c r="U3897" s="0"/>
      <c r="V3897" s="0"/>
      <c r="W3897" s="0"/>
      <c r="X3897" s="0"/>
      <c r="Y3897" s="0"/>
      <c r="Z3897" s="0"/>
      <c r="AA3897" s="0"/>
      <c r="AB3897" s="0"/>
      <c r="AC3897" s="0"/>
      <c r="AD3897" s="0"/>
      <c r="AE3897" s="0"/>
      <c r="AF3897" s="0"/>
      <c r="AG3897" s="0"/>
      <c r="AH3897" s="0"/>
      <c r="AI3897" s="0"/>
      <c r="AJ3897" s="0"/>
      <c r="AK3897" s="0"/>
      <c r="AL3897" s="0"/>
      <c r="AM3897" s="0"/>
      <c r="AN3897" s="0"/>
      <c r="AO3897" s="0"/>
      <c r="AP3897" s="0"/>
      <c r="AQ3897" s="0"/>
      <c r="AR3897" s="0"/>
      <c r="AS3897" s="0"/>
      <c r="AT3897" s="0"/>
      <c r="AU3897" s="0"/>
      <c r="AV3897" s="0"/>
      <c r="AW3897" s="0"/>
      <c r="AX3897" s="0"/>
      <c r="AY3897" s="0"/>
      <c r="AZ3897" s="0"/>
      <c r="BA3897" s="0"/>
      <c r="BB3897" s="0"/>
      <c r="BC3897" s="0"/>
      <c r="BD3897" s="0"/>
      <c r="BE3897" s="0"/>
      <c r="BF3897" s="0"/>
      <c r="BG3897" s="0"/>
      <c r="BH3897" s="0"/>
      <c r="BI3897" s="0"/>
      <c r="BJ3897" s="0"/>
      <c r="BK3897" s="0"/>
      <c r="BL3897" s="0"/>
      <c r="BM3897" s="0"/>
      <c r="BN3897" s="0"/>
      <c r="BO3897" s="0"/>
      <c r="BP3897" s="0"/>
      <c r="BQ3897" s="0"/>
      <c r="BR3897" s="0"/>
      <c r="BS3897" s="0"/>
      <c r="BT3897" s="0"/>
      <c r="BU3897" s="0"/>
      <c r="BV3897" s="0"/>
      <c r="BW3897" s="0"/>
      <c r="BX3897" s="0"/>
      <c r="BY3897" s="0"/>
      <c r="BZ3897" s="0"/>
      <c r="CA3897" s="0"/>
      <c r="CB3897" s="0"/>
      <c r="CC3897" s="0"/>
      <c r="CD3897" s="0"/>
      <c r="CE3897" s="0"/>
      <c r="CF3897" s="0"/>
      <c r="CG3897" s="0"/>
      <c r="CH3897" s="0"/>
      <c r="CI3897" s="0"/>
      <c r="CJ3897" s="0"/>
      <c r="CK3897" s="0"/>
      <c r="CL3897" s="0"/>
      <c r="CM3897" s="0"/>
      <c r="CN3897" s="0"/>
      <c r="CO3897" s="0"/>
      <c r="CP3897" s="0"/>
      <c r="CQ3897" s="0"/>
      <c r="CR3897" s="0"/>
      <c r="CS3897" s="0"/>
      <c r="CT3897" s="0"/>
      <c r="CU3897" s="0"/>
      <c r="CV3897" s="0"/>
      <c r="CW3897" s="0"/>
      <c r="CX3897" s="0"/>
      <c r="CY3897" s="0"/>
      <c r="CZ3897" s="0"/>
      <c r="DA3897" s="0"/>
      <c r="DB3897" s="0"/>
      <c r="DC3897" s="0"/>
      <c r="DD3897" s="0"/>
      <c r="DE3897" s="0"/>
      <c r="DF3897" s="0"/>
      <c r="DG3897" s="0"/>
      <c r="DH3897" s="0"/>
      <c r="DI3897" s="0"/>
      <c r="DJ3897" s="0"/>
      <c r="DK3897" s="0"/>
      <c r="DL3897" s="0"/>
      <c r="DM3897" s="0"/>
      <c r="DN3897" s="0"/>
      <c r="DO3897" s="0"/>
      <c r="DP3897" s="0"/>
      <c r="DQ3897" s="0"/>
      <c r="DR3897" s="0"/>
      <c r="DS3897" s="0"/>
      <c r="DT3897" s="0"/>
      <c r="DU3897" s="0"/>
      <c r="DV3897" s="0"/>
      <c r="DW3897" s="0"/>
      <c r="DX3897" s="0"/>
      <c r="DY3897" s="0"/>
      <c r="DZ3897" s="0"/>
      <c r="EA3897" s="0"/>
      <c r="EB3897" s="0"/>
      <c r="EC3897" s="0"/>
      <c r="ED3897" s="0"/>
      <c r="EE3897" s="0"/>
      <c r="EF3897" s="0"/>
      <c r="EG3897" s="0"/>
      <c r="EH3897" s="0"/>
      <c r="EI3897" s="0"/>
      <c r="EJ3897" s="0"/>
      <c r="EK3897" s="0"/>
      <c r="EL3897" s="0"/>
      <c r="EM3897" s="0"/>
      <c r="EN3897" s="0"/>
      <c r="EO3897" s="0"/>
      <c r="EP3897" s="0"/>
      <c r="EQ3897" s="0"/>
      <c r="ER3897" s="0"/>
      <c r="ES3897" s="0"/>
      <c r="ET3897" s="0"/>
      <c r="EU3897" s="0"/>
      <c r="EV3897" s="0"/>
      <c r="EW3897" s="0"/>
      <c r="EX3897" s="0"/>
      <c r="EY3897" s="0"/>
      <c r="EZ3897" s="0"/>
      <c r="FA3897" s="0"/>
      <c r="FB3897" s="0"/>
      <c r="FC3897" s="0"/>
      <c r="FD3897" s="0"/>
      <c r="FE3897" s="0"/>
      <c r="FF3897" s="0"/>
      <c r="FG3897" s="0"/>
      <c r="FH3897" s="0"/>
      <c r="FI3897" s="0"/>
      <c r="FJ3897" s="0"/>
      <c r="FK3897" s="0"/>
      <c r="FL3897" s="0"/>
      <c r="FM3897" s="0"/>
      <c r="FN3897" s="0"/>
      <c r="FO3897" s="0"/>
      <c r="FP3897" s="0"/>
      <c r="FQ3897" s="0"/>
      <c r="FR3897" s="0"/>
      <c r="FS3897" s="0"/>
      <c r="FT3897" s="0"/>
      <c r="FU3897" s="0"/>
      <c r="FV3897" s="0"/>
      <c r="FW3897" s="0"/>
      <c r="FX3897" s="0"/>
      <c r="FY3897" s="0"/>
      <c r="FZ3897" s="0"/>
      <c r="GA3897" s="0"/>
      <c r="GB3897" s="0"/>
      <c r="GC3897" s="0"/>
      <c r="GD3897" s="0"/>
      <c r="GE3897" s="0"/>
      <c r="GF3897" s="0"/>
      <c r="GG3897" s="0"/>
      <c r="GH3897" s="0"/>
      <c r="GI3897" s="0"/>
      <c r="GJ3897" s="0"/>
      <c r="GK3897" s="0"/>
      <c r="GL3897" s="0"/>
      <c r="GM3897" s="0"/>
      <c r="GN3897" s="0"/>
      <c r="GO3897" s="0"/>
      <c r="GP3897" s="0"/>
      <c r="GQ3897" s="0"/>
      <c r="GR3897" s="0"/>
      <c r="GS3897" s="0"/>
      <c r="GT3897" s="0"/>
      <c r="GU3897" s="0"/>
      <c r="GV3897" s="0"/>
      <c r="GW3897" s="0"/>
      <c r="GX3897" s="0"/>
      <c r="GY3897" s="0"/>
      <c r="GZ3897" s="0"/>
      <c r="HA3897" s="0"/>
      <c r="HB3897" s="0"/>
      <c r="HC3897" s="0"/>
      <c r="HD3897" s="0"/>
      <c r="HE3897" s="0"/>
      <c r="HF3897" s="0"/>
      <c r="HG3897" s="0"/>
      <c r="HH3897" s="0"/>
      <c r="HI3897" s="0"/>
      <c r="HJ3897" s="0"/>
      <c r="HK3897" s="0"/>
      <c r="HL3897" s="0"/>
      <c r="HM3897" s="0"/>
      <c r="HN3897" s="0"/>
      <c r="HO3897" s="0"/>
      <c r="HP3897" s="0"/>
      <c r="HQ3897" s="0"/>
      <c r="HR3897" s="0"/>
      <c r="HS3897" s="0"/>
      <c r="HT3897" s="0"/>
      <c r="HU3897" s="0"/>
      <c r="HV3897" s="0"/>
      <c r="HW3897" s="0"/>
      <c r="HX3897" s="0"/>
      <c r="HY3897" s="0"/>
      <c r="HZ3897" s="0"/>
      <c r="IA3897" s="0"/>
      <c r="IB3897" s="0"/>
      <c r="IC3897" s="0"/>
      <c r="ID3897" s="0"/>
      <c r="IE3897" s="0"/>
      <c r="IF3897" s="0"/>
      <c r="IG3897" s="0"/>
      <c r="IH3897" s="0"/>
      <c r="II3897" s="0"/>
      <c r="IJ3897" s="0"/>
      <c r="IK3897" s="0"/>
      <c r="IL3897" s="0"/>
      <c r="IM3897" s="0"/>
      <c r="IN3897" s="0"/>
      <c r="IO3897" s="0"/>
      <c r="IP3897" s="0"/>
      <c r="IQ3897" s="0"/>
      <c r="IR3897" s="0"/>
      <c r="IS3897" s="0"/>
      <c r="IT3897" s="0"/>
      <c r="IU3897" s="0"/>
      <c r="IV3897" s="0"/>
      <c r="IW3897" s="0"/>
      <c r="IX3897" s="0"/>
      <c r="IY3897" s="0"/>
      <c r="IZ3897" s="0"/>
      <c r="AMH3897" s="13"/>
    </row>
    <row r="3898" customFormat="false" ht="13.8" hidden="false" customHeight="false" outlineLevel="0" collapsed="false">
      <c r="A3898" s="27" t="n">
        <v>40813290</v>
      </c>
      <c r="B3898" s="28" t="s">
        <v>3930</v>
      </c>
      <c r="C3898" s="29"/>
      <c r="D3898" s="29"/>
      <c r="E3898" s="27" t="s">
        <v>359</v>
      </c>
      <c r="F3898" s="19" t="n">
        <f aca="false">IF(C3898="",VLOOKUP(E3898,'PORTE E UCO'!$A$5:$D$46,4,0),VLOOKUP(E3898,'PORTE E UCO'!$A$5:$D$46,4,0)*C3898)</f>
        <v>1473.154654</v>
      </c>
      <c r="G3898" s="30" t="n">
        <v>0</v>
      </c>
      <c r="H3898" s="21" t="n">
        <f aca="false">G3898*$R$2</f>
        <v>0</v>
      </c>
      <c r="I3898" s="27" t="n">
        <v>1</v>
      </c>
      <c r="J3898" s="22" t="n">
        <f aca="false">IF(I3898&gt;=1,F3898*$J$2,"")</f>
        <v>441.9463962</v>
      </c>
      <c r="K3898" s="22" t="str">
        <f aca="false">IF(I3898&gt;=2,F3898*$K$2,"")</f>
        <v/>
      </c>
      <c r="L3898" s="22" t="str">
        <f aca="false">IF(I3898&gt;=3,F3898*$L$2,"")</f>
        <v/>
      </c>
      <c r="M3898" s="22" t="str">
        <f aca="false">IF(I3898&gt;=4,F3898*$M$2,"")</f>
        <v/>
      </c>
      <c r="N3898" s="27" t="s">
        <v>3903</v>
      </c>
      <c r="O3898" s="27" t="n">
        <v>0</v>
      </c>
      <c r="P3898" s="31" t="n">
        <v>0</v>
      </c>
      <c r="Q3898" s="32"/>
      <c r="R3898" s="38"/>
      <c r="S3898" s="25" t="n">
        <f aca="false">SUM(F3898,H3898,J3898,K3898,L3898,M3898)</f>
        <v>1915.1010502</v>
      </c>
      <c r="T3898" s="25" t="n">
        <f aca="false">SUM(F3898,H3898,J3898,K3898,L3898,M3898,Q3898)</f>
        <v>1915.1010502</v>
      </c>
      <c r="U3898" s="0"/>
      <c r="V3898" s="0"/>
      <c r="W3898" s="0"/>
      <c r="X3898" s="0"/>
      <c r="Y3898" s="0"/>
      <c r="Z3898" s="0"/>
      <c r="AA3898" s="0"/>
      <c r="AB3898" s="0"/>
      <c r="AC3898" s="0"/>
      <c r="AD3898" s="0"/>
      <c r="AE3898" s="0"/>
      <c r="AF3898" s="0"/>
      <c r="AG3898" s="0"/>
      <c r="AH3898" s="0"/>
      <c r="AI3898" s="0"/>
      <c r="AJ3898" s="0"/>
      <c r="AK3898" s="0"/>
      <c r="AL3898" s="0"/>
      <c r="AM3898" s="0"/>
      <c r="AN3898" s="0"/>
      <c r="AO3898" s="0"/>
      <c r="AP3898" s="0"/>
      <c r="AQ3898" s="0"/>
      <c r="AR3898" s="0"/>
      <c r="AS3898" s="0"/>
      <c r="AT3898" s="0"/>
      <c r="AU3898" s="0"/>
      <c r="AV3898" s="0"/>
      <c r="AW3898" s="0"/>
      <c r="AX3898" s="0"/>
      <c r="AY3898" s="0"/>
      <c r="AZ3898" s="0"/>
      <c r="BA3898" s="0"/>
      <c r="BB3898" s="0"/>
      <c r="BC3898" s="0"/>
      <c r="BD3898" s="0"/>
      <c r="BE3898" s="0"/>
      <c r="BF3898" s="0"/>
      <c r="BG3898" s="0"/>
      <c r="BH3898" s="0"/>
      <c r="BI3898" s="0"/>
      <c r="BJ3898" s="0"/>
      <c r="BK3898" s="0"/>
      <c r="BL3898" s="0"/>
      <c r="BM3898" s="0"/>
      <c r="BN3898" s="0"/>
      <c r="BO3898" s="0"/>
      <c r="BP3898" s="0"/>
      <c r="BQ3898" s="0"/>
      <c r="BR3898" s="0"/>
      <c r="BS3898" s="0"/>
      <c r="BT3898" s="0"/>
      <c r="BU3898" s="0"/>
      <c r="BV3898" s="0"/>
      <c r="BW3898" s="0"/>
      <c r="BX3898" s="0"/>
      <c r="BY3898" s="0"/>
      <c r="BZ3898" s="0"/>
      <c r="CA3898" s="0"/>
      <c r="CB3898" s="0"/>
      <c r="CC3898" s="0"/>
      <c r="CD3898" s="0"/>
      <c r="CE3898" s="0"/>
      <c r="CF3898" s="0"/>
      <c r="CG3898" s="0"/>
      <c r="CH3898" s="0"/>
      <c r="CI3898" s="0"/>
      <c r="CJ3898" s="0"/>
      <c r="CK3898" s="0"/>
      <c r="CL3898" s="0"/>
      <c r="CM3898" s="0"/>
      <c r="CN3898" s="0"/>
      <c r="CO3898" s="0"/>
      <c r="CP3898" s="0"/>
      <c r="CQ3898" s="0"/>
      <c r="CR3898" s="0"/>
      <c r="CS3898" s="0"/>
      <c r="CT3898" s="0"/>
      <c r="CU3898" s="0"/>
      <c r="CV3898" s="0"/>
      <c r="CW3898" s="0"/>
      <c r="CX3898" s="0"/>
      <c r="CY3898" s="0"/>
      <c r="CZ3898" s="0"/>
      <c r="DA3898" s="0"/>
      <c r="DB3898" s="0"/>
      <c r="DC3898" s="0"/>
      <c r="DD3898" s="0"/>
      <c r="DE3898" s="0"/>
      <c r="DF3898" s="0"/>
      <c r="DG3898" s="0"/>
      <c r="DH3898" s="0"/>
      <c r="DI3898" s="0"/>
      <c r="DJ3898" s="0"/>
      <c r="DK3898" s="0"/>
      <c r="DL3898" s="0"/>
      <c r="DM3898" s="0"/>
      <c r="DN3898" s="0"/>
      <c r="DO3898" s="0"/>
      <c r="DP3898" s="0"/>
      <c r="DQ3898" s="0"/>
      <c r="DR3898" s="0"/>
      <c r="DS3898" s="0"/>
      <c r="DT3898" s="0"/>
      <c r="DU3898" s="0"/>
      <c r="DV3898" s="0"/>
      <c r="DW3898" s="0"/>
      <c r="DX3898" s="0"/>
      <c r="DY3898" s="0"/>
      <c r="DZ3898" s="0"/>
      <c r="EA3898" s="0"/>
      <c r="EB3898" s="0"/>
      <c r="EC3898" s="0"/>
      <c r="ED3898" s="0"/>
      <c r="EE3898" s="0"/>
      <c r="EF3898" s="0"/>
      <c r="EG3898" s="0"/>
      <c r="EH3898" s="0"/>
      <c r="EI3898" s="0"/>
      <c r="EJ3898" s="0"/>
      <c r="EK3898" s="0"/>
      <c r="EL3898" s="0"/>
      <c r="EM3898" s="0"/>
      <c r="EN3898" s="0"/>
      <c r="EO3898" s="0"/>
      <c r="EP3898" s="0"/>
      <c r="EQ3898" s="0"/>
      <c r="ER3898" s="0"/>
      <c r="ES3898" s="0"/>
      <c r="ET3898" s="0"/>
      <c r="EU3898" s="0"/>
      <c r="EV3898" s="0"/>
      <c r="EW3898" s="0"/>
      <c r="EX3898" s="0"/>
      <c r="EY3898" s="0"/>
      <c r="EZ3898" s="0"/>
      <c r="FA3898" s="0"/>
      <c r="FB3898" s="0"/>
      <c r="FC3898" s="0"/>
      <c r="FD3898" s="0"/>
      <c r="FE3898" s="0"/>
      <c r="FF3898" s="0"/>
      <c r="FG3898" s="0"/>
      <c r="FH3898" s="0"/>
      <c r="FI3898" s="0"/>
      <c r="FJ3898" s="0"/>
      <c r="FK3898" s="0"/>
      <c r="FL3898" s="0"/>
      <c r="FM3898" s="0"/>
      <c r="FN3898" s="0"/>
      <c r="FO3898" s="0"/>
      <c r="FP3898" s="0"/>
      <c r="FQ3898" s="0"/>
      <c r="FR3898" s="0"/>
      <c r="FS3898" s="0"/>
      <c r="FT3898" s="0"/>
      <c r="FU3898" s="0"/>
      <c r="FV3898" s="0"/>
      <c r="FW3898" s="0"/>
      <c r="FX3898" s="0"/>
      <c r="FY3898" s="0"/>
      <c r="FZ3898" s="0"/>
      <c r="GA3898" s="0"/>
      <c r="GB3898" s="0"/>
      <c r="GC3898" s="0"/>
      <c r="GD3898" s="0"/>
      <c r="GE3898" s="0"/>
      <c r="GF3898" s="0"/>
      <c r="GG3898" s="0"/>
      <c r="GH3898" s="0"/>
      <c r="GI3898" s="0"/>
      <c r="GJ3898" s="0"/>
      <c r="GK3898" s="0"/>
      <c r="GL3898" s="0"/>
      <c r="GM3898" s="0"/>
      <c r="GN3898" s="0"/>
      <c r="GO3898" s="0"/>
      <c r="GP3898" s="0"/>
      <c r="GQ3898" s="0"/>
      <c r="GR3898" s="0"/>
      <c r="GS3898" s="0"/>
      <c r="GT3898" s="0"/>
      <c r="GU3898" s="0"/>
      <c r="GV3898" s="0"/>
      <c r="GW3898" s="0"/>
      <c r="GX3898" s="0"/>
      <c r="GY3898" s="0"/>
      <c r="GZ3898" s="0"/>
      <c r="HA3898" s="0"/>
      <c r="HB3898" s="0"/>
      <c r="HC3898" s="0"/>
      <c r="HD3898" s="0"/>
      <c r="HE3898" s="0"/>
      <c r="HF3898" s="0"/>
      <c r="HG3898" s="0"/>
      <c r="HH3898" s="0"/>
      <c r="HI3898" s="0"/>
      <c r="HJ3898" s="0"/>
      <c r="HK3898" s="0"/>
      <c r="HL3898" s="0"/>
      <c r="HM3898" s="0"/>
      <c r="HN3898" s="0"/>
      <c r="HO3898" s="0"/>
      <c r="HP3898" s="0"/>
      <c r="HQ3898" s="0"/>
      <c r="HR3898" s="0"/>
      <c r="HS3898" s="0"/>
      <c r="HT3898" s="0"/>
      <c r="HU3898" s="0"/>
      <c r="HV3898" s="0"/>
      <c r="HW3898" s="0"/>
      <c r="HX3898" s="0"/>
      <c r="HY3898" s="0"/>
      <c r="HZ3898" s="0"/>
      <c r="IA3898" s="0"/>
      <c r="IB3898" s="0"/>
      <c r="IC3898" s="0"/>
      <c r="ID3898" s="0"/>
      <c r="IE3898" s="0"/>
      <c r="IF3898" s="0"/>
      <c r="IG3898" s="0"/>
      <c r="IH3898" s="0"/>
      <c r="II3898" s="0"/>
      <c r="IJ3898" s="0"/>
      <c r="IK3898" s="0"/>
      <c r="IL3898" s="0"/>
      <c r="IM3898" s="0"/>
      <c r="IN3898" s="0"/>
      <c r="IO3898" s="0"/>
      <c r="IP3898" s="0"/>
      <c r="IQ3898" s="0"/>
      <c r="IR3898" s="0"/>
      <c r="IS3898" s="0"/>
      <c r="IT3898" s="0"/>
      <c r="IU3898" s="0"/>
      <c r="IV3898" s="0"/>
      <c r="IW3898" s="0"/>
      <c r="IX3898" s="0"/>
      <c r="IY3898" s="0"/>
      <c r="IZ3898" s="0"/>
      <c r="AMH3898" s="13"/>
    </row>
    <row r="3899" customFormat="false" ht="13.8" hidden="false" customHeight="false" outlineLevel="0" collapsed="false">
      <c r="A3899" s="16" t="n">
        <v>40813193</v>
      </c>
      <c r="B3899" s="17" t="s">
        <v>3931</v>
      </c>
      <c r="C3899" s="18"/>
      <c r="D3899" s="18"/>
      <c r="E3899" s="16" t="s">
        <v>341</v>
      </c>
      <c r="F3899" s="19" t="n">
        <f aca="false">IF(C3899="",VLOOKUP(E3899,'PORTE E UCO'!$A$5:$D$46,4,0),VLOOKUP(E3899,'PORTE E UCO'!$A$5:$D$46,4,0)*C3899)</f>
        <v>1558.54594</v>
      </c>
      <c r="G3899" s="20" t="n">
        <v>0</v>
      </c>
      <c r="H3899" s="21" t="n">
        <f aca="false">G3899*$R$2</f>
        <v>0</v>
      </c>
      <c r="I3899" s="16" t="n">
        <v>1</v>
      </c>
      <c r="J3899" s="22" t="n">
        <f aca="false">IF(I3899&gt;=1,F3899*$J$2,"")</f>
        <v>467.563782</v>
      </c>
      <c r="K3899" s="22" t="str">
        <f aca="false">IF(I3899&gt;=2,F3899*$K$2,"")</f>
        <v/>
      </c>
      <c r="L3899" s="22" t="str">
        <f aca="false">IF(I3899&gt;=3,F3899*$L$2,"")</f>
        <v/>
      </c>
      <c r="M3899" s="22" t="str">
        <f aca="false">IF(I3899&gt;=4,F3899*$M$2,"")</f>
        <v/>
      </c>
      <c r="N3899" s="16" t="s">
        <v>3903</v>
      </c>
      <c r="O3899" s="16" t="n">
        <v>0</v>
      </c>
      <c r="P3899" s="23" t="n">
        <v>0</v>
      </c>
      <c r="Q3899" s="22"/>
      <c r="R3899" s="38"/>
      <c r="S3899" s="25" t="n">
        <f aca="false">SUM(F3899,H3899,J3899,K3899,L3899,M3899)</f>
        <v>2026.109722</v>
      </c>
      <c r="T3899" s="25" t="n">
        <f aca="false">SUM(F3899,H3899,J3899,K3899,L3899,M3899,Q3899)</f>
        <v>2026.109722</v>
      </c>
      <c r="U3899" s="0"/>
      <c r="V3899" s="0"/>
      <c r="W3899" s="0"/>
      <c r="X3899" s="0"/>
      <c r="Y3899" s="0"/>
      <c r="Z3899" s="0"/>
      <c r="AA3899" s="0"/>
      <c r="AB3899" s="0"/>
      <c r="AC3899" s="0"/>
      <c r="AD3899" s="0"/>
      <c r="AE3899" s="0"/>
      <c r="AF3899" s="0"/>
      <c r="AG3899" s="0"/>
      <c r="AH3899" s="0"/>
      <c r="AI3899" s="0"/>
      <c r="AJ3899" s="0"/>
      <c r="AK3899" s="0"/>
      <c r="AL3899" s="0"/>
      <c r="AM3899" s="0"/>
      <c r="AN3899" s="0"/>
      <c r="AO3899" s="0"/>
      <c r="AP3899" s="0"/>
      <c r="AQ3899" s="0"/>
      <c r="AR3899" s="0"/>
      <c r="AS3899" s="0"/>
      <c r="AT3899" s="0"/>
      <c r="AU3899" s="0"/>
      <c r="AV3899" s="0"/>
      <c r="AW3899" s="0"/>
      <c r="AX3899" s="0"/>
      <c r="AY3899" s="0"/>
      <c r="AZ3899" s="0"/>
      <c r="BA3899" s="0"/>
      <c r="BB3899" s="0"/>
      <c r="BC3899" s="0"/>
      <c r="BD3899" s="0"/>
      <c r="BE3899" s="0"/>
      <c r="BF3899" s="0"/>
      <c r="BG3899" s="0"/>
      <c r="BH3899" s="0"/>
      <c r="BI3899" s="0"/>
      <c r="BJ3899" s="0"/>
      <c r="BK3899" s="0"/>
      <c r="BL3899" s="0"/>
      <c r="BM3899" s="0"/>
      <c r="BN3899" s="0"/>
      <c r="BO3899" s="0"/>
      <c r="BP3899" s="0"/>
      <c r="BQ3899" s="0"/>
      <c r="BR3899" s="0"/>
      <c r="BS3899" s="0"/>
      <c r="BT3899" s="0"/>
      <c r="BU3899" s="0"/>
      <c r="BV3899" s="0"/>
      <c r="BW3899" s="0"/>
      <c r="BX3899" s="0"/>
      <c r="BY3899" s="0"/>
      <c r="BZ3899" s="0"/>
      <c r="CA3899" s="0"/>
      <c r="CB3899" s="0"/>
      <c r="CC3899" s="0"/>
      <c r="CD3899" s="0"/>
      <c r="CE3899" s="0"/>
      <c r="CF3899" s="0"/>
      <c r="CG3899" s="0"/>
      <c r="CH3899" s="0"/>
      <c r="CI3899" s="0"/>
      <c r="CJ3899" s="0"/>
      <c r="CK3899" s="0"/>
      <c r="CL3899" s="0"/>
      <c r="CM3899" s="0"/>
      <c r="CN3899" s="0"/>
      <c r="CO3899" s="0"/>
      <c r="CP3899" s="0"/>
      <c r="CQ3899" s="0"/>
      <c r="CR3899" s="0"/>
      <c r="CS3899" s="0"/>
      <c r="CT3899" s="0"/>
      <c r="CU3899" s="0"/>
      <c r="CV3899" s="0"/>
      <c r="CW3899" s="0"/>
      <c r="CX3899" s="0"/>
      <c r="CY3899" s="0"/>
      <c r="CZ3899" s="0"/>
      <c r="DA3899" s="0"/>
      <c r="DB3899" s="0"/>
      <c r="DC3899" s="0"/>
      <c r="DD3899" s="0"/>
      <c r="DE3899" s="0"/>
      <c r="DF3899" s="0"/>
      <c r="DG3899" s="0"/>
      <c r="DH3899" s="0"/>
      <c r="DI3899" s="0"/>
      <c r="DJ3899" s="0"/>
      <c r="DK3899" s="0"/>
      <c r="DL3899" s="0"/>
      <c r="DM3899" s="0"/>
      <c r="DN3899" s="0"/>
      <c r="DO3899" s="0"/>
      <c r="DP3899" s="0"/>
      <c r="DQ3899" s="0"/>
      <c r="DR3899" s="0"/>
      <c r="DS3899" s="0"/>
      <c r="DT3899" s="0"/>
      <c r="DU3899" s="0"/>
      <c r="DV3899" s="0"/>
      <c r="DW3899" s="0"/>
      <c r="DX3899" s="0"/>
      <c r="DY3899" s="0"/>
      <c r="DZ3899" s="0"/>
      <c r="EA3899" s="0"/>
      <c r="EB3899" s="0"/>
      <c r="EC3899" s="0"/>
      <c r="ED3899" s="0"/>
      <c r="EE3899" s="0"/>
      <c r="EF3899" s="0"/>
      <c r="EG3899" s="0"/>
      <c r="EH3899" s="0"/>
      <c r="EI3899" s="0"/>
      <c r="EJ3899" s="0"/>
      <c r="EK3899" s="0"/>
      <c r="EL3899" s="0"/>
      <c r="EM3899" s="0"/>
      <c r="EN3899" s="0"/>
      <c r="EO3899" s="0"/>
      <c r="EP3899" s="0"/>
      <c r="EQ3899" s="0"/>
      <c r="ER3899" s="0"/>
      <c r="ES3899" s="0"/>
      <c r="ET3899" s="0"/>
      <c r="EU3899" s="0"/>
      <c r="EV3899" s="0"/>
      <c r="EW3899" s="0"/>
      <c r="EX3899" s="0"/>
      <c r="EY3899" s="0"/>
      <c r="EZ3899" s="0"/>
      <c r="FA3899" s="0"/>
      <c r="FB3899" s="0"/>
      <c r="FC3899" s="0"/>
      <c r="FD3899" s="0"/>
      <c r="FE3899" s="0"/>
      <c r="FF3899" s="0"/>
      <c r="FG3899" s="0"/>
      <c r="FH3899" s="0"/>
      <c r="FI3899" s="0"/>
      <c r="FJ3899" s="0"/>
      <c r="FK3899" s="0"/>
      <c r="FL3899" s="0"/>
      <c r="FM3899" s="0"/>
      <c r="FN3899" s="0"/>
      <c r="FO3899" s="0"/>
      <c r="FP3899" s="0"/>
      <c r="FQ3899" s="0"/>
      <c r="FR3899" s="0"/>
      <c r="FS3899" s="0"/>
      <c r="FT3899" s="0"/>
      <c r="FU3899" s="0"/>
      <c r="FV3899" s="0"/>
      <c r="FW3899" s="0"/>
      <c r="FX3899" s="0"/>
      <c r="FY3899" s="0"/>
      <c r="FZ3899" s="0"/>
      <c r="GA3899" s="0"/>
      <c r="GB3899" s="0"/>
      <c r="GC3899" s="0"/>
      <c r="GD3899" s="0"/>
      <c r="GE3899" s="0"/>
      <c r="GF3899" s="0"/>
      <c r="GG3899" s="0"/>
      <c r="GH3899" s="0"/>
      <c r="GI3899" s="0"/>
      <c r="GJ3899" s="0"/>
      <c r="GK3899" s="0"/>
      <c r="GL3899" s="0"/>
      <c r="GM3899" s="0"/>
      <c r="GN3899" s="0"/>
      <c r="GO3899" s="0"/>
      <c r="GP3899" s="0"/>
      <c r="GQ3899" s="0"/>
      <c r="GR3899" s="0"/>
      <c r="GS3899" s="0"/>
      <c r="GT3899" s="0"/>
      <c r="GU3899" s="0"/>
      <c r="GV3899" s="0"/>
      <c r="GW3899" s="0"/>
      <c r="GX3899" s="0"/>
      <c r="GY3899" s="0"/>
      <c r="GZ3899" s="0"/>
      <c r="HA3899" s="0"/>
      <c r="HB3899" s="0"/>
      <c r="HC3899" s="0"/>
      <c r="HD3899" s="0"/>
      <c r="HE3899" s="0"/>
      <c r="HF3899" s="0"/>
      <c r="HG3899" s="0"/>
      <c r="HH3899" s="0"/>
      <c r="HI3899" s="0"/>
      <c r="HJ3899" s="0"/>
      <c r="HK3899" s="0"/>
      <c r="HL3899" s="0"/>
      <c r="HM3899" s="0"/>
      <c r="HN3899" s="0"/>
      <c r="HO3899" s="0"/>
      <c r="HP3899" s="0"/>
      <c r="HQ3899" s="0"/>
      <c r="HR3899" s="0"/>
      <c r="HS3899" s="0"/>
      <c r="HT3899" s="0"/>
      <c r="HU3899" s="0"/>
      <c r="HV3899" s="0"/>
      <c r="HW3899" s="0"/>
      <c r="HX3899" s="0"/>
      <c r="HY3899" s="0"/>
      <c r="HZ3899" s="0"/>
      <c r="IA3899" s="0"/>
      <c r="IB3899" s="0"/>
      <c r="IC3899" s="0"/>
      <c r="ID3899" s="0"/>
      <c r="IE3899" s="0"/>
      <c r="IF3899" s="0"/>
      <c r="IG3899" s="0"/>
      <c r="IH3899" s="0"/>
      <c r="II3899" s="0"/>
      <c r="IJ3899" s="0"/>
      <c r="IK3899" s="0"/>
      <c r="IL3899" s="0"/>
      <c r="IM3899" s="0"/>
      <c r="IN3899" s="0"/>
      <c r="IO3899" s="0"/>
      <c r="IP3899" s="0"/>
      <c r="IQ3899" s="0"/>
      <c r="IR3899" s="0"/>
      <c r="IS3899" s="0"/>
      <c r="IT3899" s="0"/>
      <c r="IU3899" s="0"/>
      <c r="IV3899" s="0"/>
      <c r="IW3899" s="0"/>
      <c r="IX3899" s="0"/>
      <c r="IY3899" s="0"/>
      <c r="IZ3899" s="0"/>
      <c r="AMH3899" s="13"/>
    </row>
    <row r="3900" customFormat="false" ht="13.8" hidden="false" customHeight="false" outlineLevel="0" collapsed="false">
      <c r="A3900" s="27" t="n">
        <v>40813304</v>
      </c>
      <c r="B3900" s="28" t="s">
        <v>3932</v>
      </c>
      <c r="C3900" s="29"/>
      <c r="D3900" s="29"/>
      <c r="E3900" s="27" t="s">
        <v>272</v>
      </c>
      <c r="F3900" s="19" t="n">
        <f aca="false">IF(C3900="",VLOOKUP(E3900,'PORTE E UCO'!$A$5:$D$46,4,0),VLOOKUP(E3900,'PORTE E UCO'!$A$5:$D$46,4,0)*C3900)</f>
        <v>801.009488</v>
      </c>
      <c r="G3900" s="30" t="n">
        <v>0</v>
      </c>
      <c r="H3900" s="21" t="n">
        <f aca="false">G3900*$R$2</f>
        <v>0</v>
      </c>
      <c r="I3900" s="27" t="n">
        <v>0</v>
      </c>
      <c r="J3900" s="22" t="str">
        <f aca="false">IF(I3900&gt;=1,F3900*$J$2,"")</f>
        <v/>
      </c>
      <c r="K3900" s="22" t="str">
        <f aca="false">IF(I3900&gt;=2,F3900*$K$2,"")</f>
        <v/>
      </c>
      <c r="L3900" s="22" t="str">
        <f aca="false">IF(I3900&gt;=3,F3900*$L$2,"")</f>
        <v/>
      </c>
      <c r="M3900" s="22" t="str">
        <f aca="false">IF(I3900&gt;=4,F3900*$M$2,"")</f>
        <v/>
      </c>
      <c r="N3900" s="27" t="s">
        <v>3903</v>
      </c>
      <c r="O3900" s="27" t="n">
        <v>0</v>
      </c>
      <c r="P3900" s="31" t="n">
        <v>0</v>
      </c>
      <c r="Q3900" s="32"/>
      <c r="R3900" s="38"/>
      <c r="S3900" s="25" t="n">
        <f aca="false">SUM(F3900,H3900,J3900,K3900,L3900,M3900)</f>
        <v>801.009488</v>
      </c>
      <c r="T3900" s="25" t="n">
        <f aca="false">SUM(F3900,H3900,J3900,K3900,L3900,M3900,Q3900)</f>
        <v>801.009488</v>
      </c>
      <c r="U3900" s="0"/>
      <c r="V3900" s="0"/>
      <c r="W3900" s="0"/>
      <c r="X3900" s="0"/>
      <c r="Y3900" s="0"/>
      <c r="Z3900" s="0"/>
      <c r="AA3900" s="0"/>
      <c r="AB3900" s="0"/>
      <c r="AC3900" s="0"/>
      <c r="AD3900" s="0"/>
      <c r="AE3900" s="0"/>
      <c r="AF3900" s="0"/>
      <c r="AG3900" s="0"/>
      <c r="AH3900" s="0"/>
      <c r="AI3900" s="0"/>
      <c r="AJ3900" s="0"/>
      <c r="AK3900" s="0"/>
      <c r="AL3900" s="0"/>
      <c r="AM3900" s="0"/>
      <c r="AN3900" s="0"/>
      <c r="AO3900" s="0"/>
      <c r="AP3900" s="0"/>
      <c r="AQ3900" s="0"/>
      <c r="AR3900" s="0"/>
      <c r="AS3900" s="0"/>
      <c r="AT3900" s="0"/>
      <c r="AU3900" s="0"/>
      <c r="AV3900" s="0"/>
      <c r="AW3900" s="0"/>
      <c r="AX3900" s="0"/>
      <c r="AY3900" s="0"/>
      <c r="AZ3900" s="0"/>
      <c r="BA3900" s="0"/>
      <c r="BB3900" s="0"/>
      <c r="BC3900" s="0"/>
      <c r="BD3900" s="0"/>
      <c r="BE3900" s="0"/>
      <c r="BF3900" s="0"/>
      <c r="BG3900" s="0"/>
      <c r="BH3900" s="0"/>
      <c r="BI3900" s="0"/>
      <c r="BJ3900" s="0"/>
      <c r="BK3900" s="0"/>
      <c r="BL3900" s="0"/>
      <c r="BM3900" s="0"/>
      <c r="BN3900" s="0"/>
      <c r="BO3900" s="0"/>
      <c r="BP3900" s="0"/>
      <c r="BQ3900" s="0"/>
      <c r="BR3900" s="0"/>
      <c r="BS3900" s="0"/>
      <c r="BT3900" s="0"/>
      <c r="BU3900" s="0"/>
      <c r="BV3900" s="0"/>
      <c r="BW3900" s="0"/>
      <c r="BX3900" s="0"/>
      <c r="BY3900" s="0"/>
      <c r="BZ3900" s="0"/>
      <c r="CA3900" s="0"/>
      <c r="CB3900" s="0"/>
      <c r="CC3900" s="0"/>
      <c r="CD3900" s="0"/>
      <c r="CE3900" s="0"/>
      <c r="CF3900" s="0"/>
      <c r="CG3900" s="0"/>
      <c r="CH3900" s="0"/>
      <c r="CI3900" s="0"/>
      <c r="CJ3900" s="0"/>
      <c r="CK3900" s="0"/>
      <c r="CL3900" s="0"/>
      <c r="CM3900" s="0"/>
      <c r="CN3900" s="0"/>
      <c r="CO3900" s="0"/>
      <c r="CP3900" s="0"/>
      <c r="CQ3900" s="0"/>
      <c r="CR3900" s="0"/>
      <c r="CS3900" s="0"/>
      <c r="CT3900" s="0"/>
      <c r="CU3900" s="0"/>
      <c r="CV3900" s="0"/>
      <c r="CW3900" s="0"/>
      <c r="CX3900" s="0"/>
      <c r="CY3900" s="0"/>
      <c r="CZ3900" s="0"/>
      <c r="DA3900" s="0"/>
      <c r="DB3900" s="0"/>
      <c r="DC3900" s="0"/>
      <c r="DD3900" s="0"/>
      <c r="DE3900" s="0"/>
      <c r="DF3900" s="0"/>
      <c r="DG3900" s="0"/>
      <c r="DH3900" s="0"/>
      <c r="DI3900" s="0"/>
      <c r="DJ3900" s="0"/>
      <c r="DK3900" s="0"/>
      <c r="DL3900" s="0"/>
      <c r="DM3900" s="0"/>
      <c r="DN3900" s="0"/>
      <c r="DO3900" s="0"/>
      <c r="DP3900" s="0"/>
      <c r="DQ3900" s="0"/>
      <c r="DR3900" s="0"/>
      <c r="DS3900" s="0"/>
      <c r="DT3900" s="0"/>
      <c r="DU3900" s="0"/>
      <c r="DV3900" s="0"/>
      <c r="DW3900" s="0"/>
      <c r="DX3900" s="0"/>
      <c r="DY3900" s="0"/>
      <c r="DZ3900" s="0"/>
      <c r="EA3900" s="0"/>
      <c r="EB3900" s="0"/>
      <c r="EC3900" s="0"/>
      <c r="ED3900" s="0"/>
      <c r="EE3900" s="0"/>
      <c r="EF3900" s="0"/>
      <c r="EG3900" s="0"/>
      <c r="EH3900" s="0"/>
      <c r="EI3900" s="0"/>
      <c r="EJ3900" s="0"/>
      <c r="EK3900" s="0"/>
      <c r="EL3900" s="0"/>
      <c r="EM3900" s="0"/>
      <c r="EN3900" s="0"/>
      <c r="EO3900" s="0"/>
      <c r="EP3900" s="0"/>
      <c r="EQ3900" s="0"/>
      <c r="ER3900" s="0"/>
      <c r="ES3900" s="0"/>
      <c r="ET3900" s="0"/>
      <c r="EU3900" s="0"/>
      <c r="EV3900" s="0"/>
      <c r="EW3900" s="0"/>
      <c r="EX3900" s="0"/>
      <c r="EY3900" s="0"/>
      <c r="EZ3900" s="0"/>
      <c r="FA3900" s="0"/>
      <c r="FB3900" s="0"/>
      <c r="FC3900" s="0"/>
      <c r="FD3900" s="0"/>
      <c r="FE3900" s="0"/>
      <c r="FF3900" s="0"/>
      <c r="FG3900" s="0"/>
      <c r="FH3900" s="0"/>
      <c r="FI3900" s="0"/>
      <c r="FJ3900" s="0"/>
      <c r="FK3900" s="0"/>
      <c r="FL3900" s="0"/>
      <c r="FM3900" s="0"/>
      <c r="FN3900" s="0"/>
      <c r="FO3900" s="0"/>
      <c r="FP3900" s="0"/>
      <c r="FQ3900" s="0"/>
      <c r="FR3900" s="0"/>
      <c r="FS3900" s="0"/>
      <c r="FT3900" s="0"/>
      <c r="FU3900" s="0"/>
      <c r="FV3900" s="0"/>
      <c r="FW3900" s="0"/>
      <c r="FX3900" s="0"/>
      <c r="FY3900" s="0"/>
      <c r="FZ3900" s="0"/>
      <c r="GA3900" s="0"/>
      <c r="GB3900" s="0"/>
      <c r="GC3900" s="0"/>
      <c r="GD3900" s="0"/>
      <c r="GE3900" s="0"/>
      <c r="GF3900" s="0"/>
      <c r="GG3900" s="0"/>
      <c r="GH3900" s="0"/>
      <c r="GI3900" s="0"/>
      <c r="GJ3900" s="0"/>
      <c r="GK3900" s="0"/>
      <c r="GL3900" s="0"/>
      <c r="GM3900" s="0"/>
      <c r="GN3900" s="0"/>
      <c r="GO3900" s="0"/>
      <c r="GP3900" s="0"/>
      <c r="GQ3900" s="0"/>
      <c r="GR3900" s="0"/>
      <c r="GS3900" s="0"/>
      <c r="GT3900" s="0"/>
      <c r="GU3900" s="0"/>
      <c r="GV3900" s="0"/>
      <c r="GW3900" s="0"/>
      <c r="GX3900" s="0"/>
      <c r="GY3900" s="0"/>
      <c r="GZ3900" s="0"/>
      <c r="HA3900" s="0"/>
      <c r="HB3900" s="0"/>
      <c r="HC3900" s="0"/>
      <c r="HD3900" s="0"/>
      <c r="HE3900" s="0"/>
      <c r="HF3900" s="0"/>
      <c r="HG3900" s="0"/>
      <c r="HH3900" s="0"/>
      <c r="HI3900" s="0"/>
      <c r="HJ3900" s="0"/>
      <c r="HK3900" s="0"/>
      <c r="HL3900" s="0"/>
      <c r="HM3900" s="0"/>
      <c r="HN3900" s="0"/>
      <c r="HO3900" s="0"/>
      <c r="HP3900" s="0"/>
      <c r="HQ3900" s="0"/>
      <c r="HR3900" s="0"/>
      <c r="HS3900" s="0"/>
      <c r="HT3900" s="0"/>
      <c r="HU3900" s="0"/>
      <c r="HV3900" s="0"/>
      <c r="HW3900" s="0"/>
      <c r="HX3900" s="0"/>
      <c r="HY3900" s="0"/>
      <c r="HZ3900" s="0"/>
      <c r="IA3900" s="0"/>
      <c r="IB3900" s="0"/>
      <c r="IC3900" s="0"/>
      <c r="ID3900" s="0"/>
      <c r="IE3900" s="0"/>
      <c r="IF3900" s="0"/>
      <c r="IG3900" s="0"/>
      <c r="IH3900" s="0"/>
      <c r="II3900" s="0"/>
      <c r="IJ3900" s="0"/>
      <c r="IK3900" s="0"/>
      <c r="IL3900" s="0"/>
      <c r="IM3900" s="0"/>
      <c r="IN3900" s="0"/>
      <c r="IO3900" s="0"/>
      <c r="IP3900" s="0"/>
      <c r="IQ3900" s="0"/>
      <c r="IR3900" s="0"/>
      <c r="IS3900" s="0"/>
      <c r="IT3900" s="0"/>
      <c r="IU3900" s="0"/>
      <c r="IV3900" s="0"/>
      <c r="IW3900" s="0"/>
      <c r="IX3900" s="0"/>
      <c r="IY3900" s="0"/>
      <c r="IZ3900" s="0"/>
      <c r="AMH3900" s="13"/>
    </row>
    <row r="3901" customFormat="false" ht="13.8" hidden="false" customHeight="false" outlineLevel="0" collapsed="false">
      <c r="A3901" s="16" t="n">
        <v>40813207</v>
      </c>
      <c r="B3901" s="17" t="s">
        <v>3933</v>
      </c>
      <c r="C3901" s="18"/>
      <c r="D3901" s="18"/>
      <c r="E3901" s="16" t="s">
        <v>320</v>
      </c>
      <c r="F3901" s="19" t="n">
        <f aca="false">IF(C3901="",VLOOKUP(E3901,'PORTE E UCO'!$A$5:$D$46,4,0),VLOOKUP(E3901,'PORTE E UCO'!$A$5:$D$46,4,0)*C3901)</f>
        <v>1224.795374</v>
      </c>
      <c r="G3901" s="20" t="n">
        <v>0</v>
      </c>
      <c r="H3901" s="21" t="n">
        <f aca="false">G3901*$R$2</f>
        <v>0</v>
      </c>
      <c r="I3901" s="16" t="n">
        <v>2</v>
      </c>
      <c r="J3901" s="22" t="n">
        <f aca="false">IF(I3901&gt;=1,F3901*$J$2,"")</f>
        <v>367.4386122</v>
      </c>
      <c r="K3901" s="22" t="n">
        <f aca="false">IF(I3901&gt;=2,F3901*$K$2,"")</f>
        <v>244.9590748</v>
      </c>
      <c r="L3901" s="22" t="str">
        <f aca="false">IF(I3901&gt;=3,F3901*$L$2,"")</f>
        <v/>
      </c>
      <c r="M3901" s="22" t="str">
        <f aca="false">IF(I3901&gt;=4,F3901*$M$2,"")</f>
        <v/>
      </c>
      <c r="N3901" s="16" t="s">
        <v>3903</v>
      </c>
      <c r="O3901" s="16" t="n">
        <v>0</v>
      </c>
      <c r="P3901" s="23" t="n">
        <v>0</v>
      </c>
      <c r="Q3901" s="22"/>
      <c r="R3901" s="38"/>
      <c r="S3901" s="25" t="n">
        <f aca="false">SUM(F3901,H3901,J3901,K3901,L3901,M3901)</f>
        <v>1837.193061</v>
      </c>
      <c r="T3901" s="25" t="n">
        <f aca="false">SUM(F3901,H3901,J3901,K3901,L3901,M3901,Q3901)</f>
        <v>1837.193061</v>
      </c>
      <c r="U3901" s="0"/>
      <c r="V3901" s="0"/>
      <c r="W3901" s="0"/>
      <c r="X3901" s="0"/>
      <c r="Y3901" s="0"/>
      <c r="Z3901" s="0"/>
      <c r="AA3901" s="0"/>
      <c r="AB3901" s="0"/>
      <c r="AC3901" s="0"/>
      <c r="AD3901" s="0"/>
      <c r="AE3901" s="0"/>
      <c r="AF3901" s="0"/>
      <c r="AG3901" s="0"/>
      <c r="AH3901" s="0"/>
      <c r="AI3901" s="0"/>
      <c r="AJ3901" s="0"/>
      <c r="AK3901" s="0"/>
      <c r="AL3901" s="0"/>
      <c r="AM3901" s="0"/>
      <c r="AN3901" s="0"/>
      <c r="AO3901" s="0"/>
      <c r="AP3901" s="0"/>
      <c r="AQ3901" s="0"/>
      <c r="AR3901" s="0"/>
      <c r="AS3901" s="0"/>
      <c r="AT3901" s="0"/>
      <c r="AU3901" s="0"/>
      <c r="AV3901" s="0"/>
      <c r="AW3901" s="0"/>
      <c r="AX3901" s="0"/>
      <c r="AY3901" s="0"/>
      <c r="AZ3901" s="0"/>
      <c r="BA3901" s="0"/>
      <c r="BB3901" s="0"/>
      <c r="BC3901" s="0"/>
      <c r="BD3901" s="0"/>
      <c r="BE3901" s="0"/>
      <c r="BF3901" s="0"/>
      <c r="BG3901" s="0"/>
      <c r="BH3901" s="0"/>
      <c r="BI3901" s="0"/>
      <c r="BJ3901" s="0"/>
      <c r="BK3901" s="0"/>
      <c r="BL3901" s="0"/>
      <c r="BM3901" s="0"/>
      <c r="BN3901" s="0"/>
      <c r="BO3901" s="0"/>
      <c r="BP3901" s="0"/>
      <c r="BQ3901" s="0"/>
      <c r="BR3901" s="0"/>
      <c r="BS3901" s="0"/>
      <c r="BT3901" s="0"/>
      <c r="BU3901" s="0"/>
      <c r="BV3901" s="0"/>
      <c r="BW3901" s="0"/>
      <c r="BX3901" s="0"/>
      <c r="BY3901" s="0"/>
      <c r="BZ3901" s="0"/>
      <c r="CA3901" s="0"/>
      <c r="CB3901" s="0"/>
      <c r="CC3901" s="0"/>
      <c r="CD3901" s="0"/>
      <c r="CE3901" s="0"/>
      <c r="CF3901" s="0"/>
      <c r="CG3901" s="0"/>
      <c r="CH3901" s="0"/>
      <c r="CI3901" s="0"/>
      <c r="CJ3901" s="0"/>
      <c r="CK3901" s="0"/>
      <c r="CL3901" s="0"/>
      <c r="CM3901" s="0"/>
      <c r="CN3901" s="0"/>
      <c r="CO3901" s="0"/>
      <c r="CP3901" s="0"/>
      <c r="CQ3901" s="0"/>
      <c r="CR3901" s="0"/>
      <c r="CS3901" s="0"/>
      <c r="CT3901" s="0"/>
      <c r="CU3901" s="0"/>
      <c r="CV3901" s="0"/>
      <c r="CW3901" s="0"/>
      <c r="CX3901" s="0"/>
      <c r="CY3901" s="0"/>
      <c r="CZ3901" s="0"/>
      <c r="DA3901" s="0"/>
      <c r="DB3901" s="0"/>
      <c r="DC3901" s="0"/>
      <c r="DD3901" s="0"/>
      <c r="DE3901" s="0"/>
      <c r="DF3901" s="0"/>
      <c r="DG3901" s="0"/>
      <c r="DH3901" s="0"/>
      <c r="DI3901" s="0"/>
      <c r="DJ3901" s="0"/>
      <c r="DK3901" s="0"/>
      <c r="DL3901" s="0"/>
      <c r="DM3901" s="0"/>
      <c r="DN3901" s="0"/>
      <c r="DO3901" s="0"/>
      <c r="DP3901" s="0"/>
      <c r="DQ3901" s="0"/>
      <c r="DR3901" s="0"/>
      <c r="DS3901" s="0"/>
      <c r="DT3901" s="0"/>
      <c r="DU3901" s="0"/>
      <c r="DV3901" s="0"/>
      <c r="DW3901" s="0"/>
      <c r="DX3901" s="0"/>
      <c r="DY3901" s="0"/>
      <c r="DZ3901" s="0"/>
      <c r="EA3901" s="0"/>
      <c r="EB3901" s="0"/>
      <c r="EC3901" s="0"/>
      <c r="ED3901" s="0"/>
      <c r="EE3901" s="0"/>
      <c r="EF3901" s="0"/>
      <c r="EG3901" s="0"/>
      <c r="EH3901" s="0"/>
      <c r="EI3901" s="0"/>
      <c r="EJ3901" s="0"/>
      <c r="EK3901" s="0"/>
      <c r="EL3901" s="0"/>
      <c r="EM3901" s="0"/>
      <c r="EN3901" s="0"/>
      <c r="EO3901" s="0"/>
      <c r="EP3901" s="0"/>
      <c r="EQ3901" s="0"/>
      <c r="ER3901" s="0"/>
      <c r="ES3901" s="0"/>
      <c r="ET3901" s="0"/>
      <c r="EU3901" s="0"/>
      <c r="EV3901" s="0"/>
      <c r="EW3901" s="0"/>
      <c r="EX3901" s="0"/>
      <c r="EY3901" s="0"/>
      <c r="EZ3901" s="0"/>
      <c r="FA3901" s="0"/>
      <c r="FB3901" s="0"/>
      <c r="FC3901" s="0"/>
      <c r="FD3901" s="0"/>
      <c r="FE3901" s="0"/>
      <c r="FF3901" s="0"/>
      <c r="FG3901" s="0"/>
      <c r="FH3901" s="0"/>
      <c r="FI3901" s="0"/>
      <c r="FJ3901" s="0"/>
      <c r="FK3901" s="0"/>
      <c r="FL3901" s="0"/>
      <c r="FM3901" s="0"/>
      <c r="FN3901" s="0"/>
      <c r="FO3901" s="0"/>
      <c r="FP3901" s="0"/>
      <c r="FQ3901" s="0"/>
      <c r="FR3901" s="0"/>
      <c r="FS3901" s="0"/>
      <c r="FT3901" s="0"/>
      <c r="FU3901" s="0"/>
      <c r="FV3901" s="0"/>
      <c r="FW3901" s="0"/>
      <c r="FX3901" s="0"/>
      <c r="FY3901" s="0"/>
      <c r="FZ3901" s="0"/>
      <c r="GA3901" s="0"/>
      <c r="GB3901" s="0"/>
      <c r="GC3901" s="0"/>
      <c r="GD3901" s="0"/>
      <c r="GE3901" s="0"/>
      <c r="GF3901" s="0"/>
      <c r="GG3901" s="0"/>
      <c r="GH3901" s="0"/>
      <c r="GI3901" s="0"/>
      <c r="GJ3901" s="0"/>
      <c r="GK3901" s="0"/>
      <c r="GL3901" s="0"/>
      <c r="GM3901" s="0"/>
      <c r="GN3901" s="0"/>
      <c r="GO3901" s="0"/>
      <c r="GP3901" s="0"/>
      <c r="GQ3901" s="0"/>
      <c r="GR3901" s="0"/>
      <c r="GS3901" s="0"/>
      <c r="GT3901" s="0"/>
      <c r="GU3901" s="0"/>
      <c r="GV3901" s="0"/>
      <c r="GW3901" s="0"/>
      <c r="GX3901" s="0"/>
      <c r="GY3901" s="0"/>
      <c r="GZ3901" s="0"/>
      <c r="HA3901" s="0"/>
      <c r="HB3901" s="0"/>
      <c r="HC3901" s="0"/>
      <c r="HD3901" s="0"/>
      <c r="HE3901" s="0"/>
      <c r="HF3901" s="0"/>
      <c r="HG3901" s="0"/>
      <c r="HH3901" s="0"/>
      <c r="HI3901" s="0"/>
      <c r="HJ3901" s="0"/>
      <c r="HK3901" s="0"/>
      <c r="HL3901" s="0"/>
      <c r="HM3901" s="0"/>
      <c r="HN3901" s="0"/>
      <c r="HO3901" s="0"/>
      <c r="HP3901" s="0"/>
      <c r="HQ3901" s="0"/>
      <c r="HR3901" s="0"/>
      <c r="HS3901" s="0"/>
      <c r="HT3901" s="0"/>
      <c r="HU3901" s="0"/>
      <c r="HV3901" s="0"/>
      <c r="HW3901" s="0"/>
      <c r="HX3901" s="0"/>
      <c r="HY3901" s="0"/>
      <c r="HZ3901" s="0"/>
      <c r="IA3901" s="0"/>
      <c r="IB3901" s="0"/>
      <c r="IC3901" s="0"/>
      <c r="ID3901" s="0"/>
      <c r="IE3901" s="0"/>
      <c r="IF3901" s="0"/>
      <c r="IG3901" s="0"/>
      <c r="IH3901" s="0"/>
      <c r="II3901" s="0"/>
      <c r="IJ3901" s="0"/>
      <c r="IK3901" s="0"/>
      <c r="IL3901" s="0"/>
      <c r="IM3901" s="0"/>
      <c r="IN3901" s="0"/>
      <c r="IO3901" s="0"/>
      <c r="IP3901" s="0"/>
      <c r="IQ3901" s="0"/>
      <c r="IR3901" s="0"/>
      <c r="IS3901" s="0"/>
      <c r="IT3901" s="0"/>
      <c r="IU3901" s="0"/>
      <c r="IV3901" s="0"/>
      <c r="IW3901" s="0"/>
      <c r="IX3901" s="0"/>
      <c r="IY3901" s="0"/>
      <c r="IZ3901" s="0"/>
      <c r="AMH3901" s="13"/>
    </row>
    <row r="3902" customFormat="false" ht="13.8" hidden="false" customHeight="false" outlineLevel="0" collapsed="false">
      <c r="A3902" s="27" t="n">
        <v>40813312</v>
      </c>
      <c r="B3902" s="28" t="s">
        <v>3934</v>
      </c>
      <c r="C3902" s="29"/>
      <c r="D3902" s="29"/>
      <c r="E3902" s="27" t="s">
        <v>272</v>
      </c>
      <c r="F3902" s="19" t="n">
        <f aca="false">IF(C3902="",VLOOKUP(E3902,'PORTE E UCO'!$A$5:$D$46,4,0),VLOOKUP(E3902,'PORTE E UCO'!$A$5:$D$46,4,0)*C3902)</f>
        <v>801.009488</v>
      </c>
      <c r="G3902" s="30" t="n">
        <v>0</v>
      </c>
      <c r="H3902" s="21" t="n">
        <f aca="false">G3902*$R$2</f>
        <v>0</v>
      </c>
      <c r="I3902" s="27" t="n">
        <v>0</v>
      </c>
      <c r="J3902" s="22" t="str">
        <f aca="false">IF(I3902&gt;=1,F3902*$J$2,"")</f>
        <v/>
      </c>
      <c r="K3902" s="22" t="str">
        <f aca="false">IF(I3902&gt;=2,F3902*$K$2,"")</f>
        <v/>
      </c>
      <c r="L3902" s="22" t="str">
        <f aca="false">IF(I3902&gt;=3,F3902*$L$2,"")</f>
        <v/>
      </c>
      <c r="M3902" s="22" t="str">
        <f aca="false">IF(I3902&gt;=4,F3902*$M$2,"")</f>
        <v/>
      </c>
      <c r="N3902" s="27" t="s">
        <v>3903</v>
      </c>
      <c r="O3902" s="27" t="n">
        <v>0</v>
      </c>
      <c r="P3902" s="31" t="n">
        <v>0</v>
      </c>
      <c r="Q3902" s="32"/>
      <c r="R3902" s="38"/>
      <c r="S3902" s="25" t="n">
        <f aca="false">SUM(F3902,H3902,J3902,K3902,L3902,M3902)</f>
        <v>801.009488</v>
      </c>
      <c r="T3902" s="25" t="n">
        <f aca="false">SUM(F3902,H3902,J3902,K3902,L3902,M3902,Q3902)</f>
        <v>801.009488</v>
      </c>
      <c r="U3902" s="0"/>
      <c r="V3902" s="0"/>
      <c r="W3902" s="0"/>
      <c r="X3902" s="0"/>
      <c r="Y3902" s="0"/>
      <c r="Z3902" s="0"/>
      <c r="AA3902" s="0"/>
      <c r="AB3902" s="0"/>
      <c r="AC3902" s="0"/>
      <c r="AD3902" s="0"/>
      <c r="AE3902" s="0"/>
      <c r="AF3902" s="0"/>
      <c r="AG3902" s="0"/>
      <c r="AH3902" s="0"/>
      <c r="AI3902" s="0"/>
      <c r="AJ3902" s="0"/>
      <c r="AK3902" s="0"/>
      <c r="AL3902" s="0"/>
      <c r="AM3902" s="0"/>
      <c r="AN3902" s="0"/>
      <c r="AO3902" s="0"/>
      <c r="AP3902" s="0"/>
      <c r="AQ3902" s="0"/>
      <c r="AR3902" s="0"/>
      <c r="AS3902" s="0"/>
      <c r="AT3902" s="0"/>
      <c r="AU3902" s="0"/>
      <c r="AV3902" s="0"/>
      <c r="AW3902" s="0"/>
      <c r="AX3902" s="0"/>
      <c r="AY3902" s="0"/>
      <c r="AZ3902" s="0"/>
      <c r="BA3902" s="0"/>
      <c r="BB3902" s="0"/>
      <c r="BC3902" s="0"/>
      <c r="BD3902" s="0"/>
      <c r="BE3902" s="0"/>
      <c r="BF3902" s="0"/>
      <c r="BG3902" s="0"/>
      <c r="BH3902" s="0"/>
      <c r="BI3902" s="0"/>
      <c r="BJ3902" s="0"/>
      <c r="BK3902" s="0"/>
      <c r="BL3902" s="0"/>
      <c r="BM3902" s="0"/>
      <c r="BN3902" s="0"/>
      <c r="BO3902" s="0"/>
      <c r="BP3902" s="0"/>
      <c r="BQ3902" s="0"/>
      <c r="BR3902" s="0"/>
      <c r="BS3902" s="0"/>
      <c r="BT3902" s="0"/>
      <c r="BU3902" s="0"/>
      <c r="BV3902" s="0"/>
      <c r="BW3902" s="0"/>
      <c r="BX3902" s="0"/>
      <c r="BY3902" s="0"/>
      <c r="BZ3902" s="0"/>
      <c r="CA3902" s="0"/>
      <c r="CB3902" s="0"/>
      <c r="CC3902" s="0"/>
      <c r="CD3902" s="0"/>
      <c r="CE3902" s="0"/>
      <c r="CF3902" s="0"/>
      <c r="CG3902" s="0"/>
      <c r="CH3902" s="0"/>
      <c r="CI3902" s="0"/>
      <c r="CJ3902" s="0"/>
      <c r="CK3902" s="0"/>
      <c r="CL3902" s="0"/>
      <c r="CM3902" s="0"/>
      <c r="CN3902" s="0"/>
      <c r="CO3902" s="0"/>
      <c r="CP3902" s="0"/>
      <c r="CQ3902" s="0"/>
      <c r="CR3902" s="0"/>
      <c r="CS3902" s="0"/>
      <c r="CT3902" s="0"/>
      <c r="CU3902" s="0"/>
      <c r="CV3902" s="0"/>
      <c r="CW3902" s="0"/>
      <c r="CX3902" s="0"/>
      <c r="CY3902" s="0"/>
      <c r="CZ3902" s="0"/>
      <c r="DA3902" s="0"/>
      <c r="DB3902" s="0"/>
      <c r="DC3902" s="0"/>
      <c r="DD3902" s="0"/>
      <c r="DE3902" s="0"/>
      <c r="DF3902" s="0"/>
      <c r="DG3902" s="0"/>
      <c r="DH3902" s="0"/>
      <c r="DI3902" s="0"/>
      <c r="DJ3902" s="0"/>
      <c r="DK3902" s="0"/>
      <c r="DL3902" s="0"/>
      <c r="DM3902" s="0"/>
      <c r="DN3902" s="0"/>
      <c r="DO3902" s="0"/>
      <c r="DP3902" s="0"/>
      <c r="DQ3902" s="0"/>
      <c r="DR3902" s="0"/>
      <c r="DS3902" s="0"/>
      <c r="DT3902" s="0"/>
      <c r="DU3902" s="0"/>
      <c r="DV3902" s="0"/>
      <c r="DW3902" s="0"/>
      <c r="DX3902" s="0"/>
      <c r="DY3902" s="0"/>
      <c r="DZ3902" s="0"/>
      <c r="EA3902" s="0"/>
      <c r="EB3902" s="0"/>
      <c r="EC3902" s="0"/>
      <c r="ED3902" s="0"/>
      <c r="EE3902" s="0"/>
      <c r="EF3902" s="0"/>
      <c r="EG3902" s="0"/>
      <c r="EH3902" s="0"/>
      <c r="EI3902" s="0"/>
      <c r="EJ3902" s="0"/>
      <c r="EK3902" s="0"/>
      <c r="EL3902" s="0"/>
      <c r="EM3902" s="0"/>
      <c r="EN3902" s="0"/>
      <c r="EO3902" s="0"/>
      <c r="EP3902" s="0"/>
      <c r="EQ3902" s="0"/>
      <c r="ER3902" s="0"/>
      <c r="ES3902" s="0"/>
      <c r="ET3902" s="0"/>
      <c r="EU3902" s="0"/>
      <c r="EV3902" s="0"/>
      <c r="EW3902" s="0"/>
      <c r="EX3902" s="0"/>
      <c r="EY3902" s="0"/>
      <c r="EZ3902" s="0"/>
      <c r="FA3902" s="0"/>
      <c r="FB3902" s="0"/>
      <c r="FC3902" s="0"/>
      <c r="FD3902" s="0"/>
      <c r="FE3902" s="0"/>
      <c r="FF3902" s="0"/>
      <c r="FG3902" s="0"/>
      <c r="FH3902" s="0"/>
      <c r="FI3902" s="0"/>
      <c r="FJ3902" s="0"/>
      <c r="FK3902" s="0"/>
      <c r="FL3902" s="0"/>
      <c r="FM3902" s="0"/>
      <c r="FN3902" s="0"/>
      <c r="FO3902" s="0"/>
      <c r="FP3902" s="0"/>
      <c r="FQ3902" s="0"/>
      <c r="FR3902" s="0"/>
      <c r="FS3902" s="0"/>
      <c r="FT3902" s="0"/>
      <c r="FU3902" s="0"/>
      <c r="FV3902" s="0"/>
      <c r="FW3902" s="0"/>
      <c r="FX3902" s="0"/>
      <c r="FY3902" s="0"/>
      <c r="FZ3902" s="0"/>
      <c r="GA3902" s="0"/>
      <c r="GB3902" s="0"/>
      <c r="GC3902" s="0"/>
      <c r="GD3902" s="0"/>
      <c r="GE3902" s="0"/>
      <c r="GF3902" s="0"/>
      <c r="GG3902" s="0"/>
      <c r="GH3902" s="0"/>
      <c r="GI3902" s="0"/>
      <c r="GJ3902" s="0"/>
      <c r="GK3902" s="0"/>
      <c r="GL3902" s="0"/>
      <c r="GM3902" s="0"/>
      <c r="GN3902" s="0"/>
      <c r="GO3902" s="0"/>
      <c r="GP3902" s="0"/>
      <c r="GQ3902" s="0"/>
      <c r="GR3902" s="0"/>
      <c r="GS3902" s="0"/>
      <c r="GT3902" s="0"/>
      <c r="GU3902" s="0"/>
      <c r="GV3902" s="0"/>
      <c r="GW3902" s="0"/>
      <c r="GX3902" s="0"/>
      <c r="GY3902" s="0"/>
      <c r="GZ3902" s="0"/>
      <c r="HA3902" s="0"/>
      <c r="HB3902" s="0"/>
      <c r="HC3902" s="0"/>
      <c r="HD3902" s="0"/>
      <c r="HE3902" s="0"/>
      <c r="HF3902" s="0"/>
      <c r="HG3902" s="0"/>
      <c r="HH3902" s="0"/>
      <c r="HI3902" s="0"/>
      <c r="HJ3902" s="0"/>
      <c r="HK3902" s="0"/>
      <c r="HL3902" s="0"/>
      <c r="HM3902" s="0"/>
      <c r="HN3902" s="0"/>
      <c r="HO3902" s="0"/>
      <c r="HP3902" s="0"/>
      <c r="HQ3902" s="0"/>
      <c r="HR3902" s="0"/>
      <c r="HS3902" s="0"/>
      <c r="HT3902" s="0"/>
      <c r="HU3902" s="0"/>
      <c r="HV3902" s="0"/>
      <c r="HW3902" s="0"/>
      <c r="HX3902" s="0"/>
      <c r="HY3902" s="0"/>
      <c r="HZ3902" s="0"/>
      <c r="IA3902" s="0"/>
      <c r="IB3902" s="0"/>
      <c r="IC3902" s="0"/>
      <c r="ID3902" s="0"/>
      <c r="IE3902" s="0"/>
      <c r="IF3902" s="0"/>
      <c r="IG3902" s="0"/>
      <c r="IH3902" s="0"/>
      <c r="II3902" s="0"/>
      <c r="IJ3902" s="0"/>
      <c r="IK3902" s="0"/>
      <c r="IL3902" s="0"/>
      <c r="IM3902" s="0"/>
      <c r="IN3902" s="0"/>
      <c r="IO3902" s="0"/>
      <c r="IP3902" s="0"/>
      <c r="IQ3902" s="0"/>
      <c r="IR3902" s="0"/>
      <c r="IS3902" s="0"/>
      <c r="IT3902" s="0"/>
      <c r="IU3902" s="0"/>
      <c r="IV3902" s="0"/>
      <c r="IW3902" s="0"/>
      <c r="IX3902" s="0"/>
      <c r="IY3902" s="0"/>
      <c r="IZ3902" s="0"/>
      <c r="AMH3902" s="13"/>
    </row>
    <row r="3903" customFormat="false" ht="14.95" hidden="false" customHeight="false" outlineLevel="0" collapsed="false">
      <c r="A3903" s="16" t="n">
        <v>40813266</v>
      </c>
      <c r="B3903" s="17" t="s">
        <v>3935</v>
      </c>
      <c r="C3903" s="18"/>
      <c r="D3903" s="18"/>
      <c r="E3903" s="16" t="s">
        <v>320</v>
      </c>
      <c r="F3903" s="19" t="n">
        <f aca="false">IF(C3903="",VLOOKUP(E3903,'PORTE E UCO'!$A$5:$D$46,4,0),VLOOKUP(E3903,'PORTE E UCO'!$A$5:$D$46,4,0)*C3903)</f>
        <v>1224.795374</v>
      </c>
      <c r="G3903" s="20" t="n">
        <v>0</v>
      </c>
      <c r="H3903" s="21" t="n">
        <f aca="false">G3903*$R$2</f>
        <v>0</v>
      </c>
      <c r="I3903" s="16" t="n">
        <v>2</v>
      </c>
      <c r="J3903" s="22" t="n">
        <f aca="false">IF(I3903&gt;=1,F3903*$J$2,"")</f>
        <v>367.4386122</v>
      </c>
      <c r="K3903" s="22" t="n">
        <f aca="false">IF(I3903&gt;=2,F3903*$K$2,"")</f>
        <v>244.9590748</v>
      </c>
      <c r="L3903" s="22" t="str">
        <f aca="false">IF(I3903&gt;=3,F3903*$L$2,"")</f>
        <v/>
      </c>
      <c r="M3903" s="22" t="str">
        <f aca="false">IF(I3903&gt;=4,F3903*$M$2,"")</f>
        <v/>
      </c>
      <c r="N3903" s="16" t="s">
        <v>3903</v>
      </c>
      <c r="O3903" s="16" t="n">
        <v>0</v>
      </c>
      <c r="P3903" s="23" t="n">
        <v>0</v>
      </c>
      <c r="Q3903" s="22"/>
      <c r="R3903" s="38"/>
      <c r="S3903" s="25" t="n">
        <f aca="false">SUM(F3903,H3903,J3903,K3903,L3903,M3903)</f>
        <v>1837.193061</v>
      </c>
      <c r="T3903" s="25" t="n">
        <f aca="false">SUM(F3903,H3903,J3903,K3903,L3903,M3903,Q3903)</f>
        <v>1837.193061</v>
      </c>
      <c r="U3903" s="0"/>
      <c r="V3903" s="0"/>
      <c r="W3903" s="0"/>
      <c r="X3903" s="0"/>
      <c r="Y3903" s="0"/>
      <c r="Z3903" s="0"/>
      <c r="AA3903" s="0"/>
      <c r="AB3903" s="0"/>
      <c r="AC3903" s="0"/>
      <c r="AD3903" s="0"/>
      <c r="AE3903" s="0"/>
      <c r="AF3903" s="0"/>
      <c r="AG3903" s="0"/>
      <c r="AH3903" s="0"/>
      <c r="AI3903" s="0"/>
      <c r="AJ3903" s="0"/>
      <c r="AK3903" s="0"/>
      <c r="AL3903" s="0"/>
      <c r="AM3903" s="0"/>
      <c r="AN3903" s="0"/>
      <c r="AO3903" s="0"/>
      <c r="AP3903" s="0"/>
      <c r="AQ3903" s="0"/>
      <c r="AR3903" s="0"/>
      <c r="AS3903" s="0"/>
      <c r="AT3903" s="0"/>
      <c r="AU3903" s="0"/>
      <c r="AV3903" s="0"/>
      <c r="AW3903" s="0"/>
      <c r="AX3903" s="0"/>
      <c r="AY3903" s="0"/>
      <c r="AZ3903" s="0"/>
      <c r="BA3903" s="0"/>
      <c r="BB3903" s="0"/>
      <c r="BC3903" s="0"/>
      <c r="BD3903" s="0"/>
      <c r="BE3903" s="0"/>
      <c r="BF3903" s="0"/>
      <c r="BG3903" s="0"/>
      <c r="BH3903" s="0"/>
      <c r="BI3903" s="0"/>
      <c r="BJ3903" s="0"/>
      <c r="BK3903" s="0"/>
      <c r="BL3903" s="0"/>
      <c r="BM3903" s="0"/>
      <c r="BN3903" s="0"/>
      <c r="BO3903" s="0"/>
      <c r="BP3903" s="0"/>
      <c r="BQ3903" s="0"/>
      <c r="BR3903" s="0"/>
      <c r="BS3903" s="0"/>
      <c r="BT3903" s="0"/>
      <c r="BU3903" s="0"/>
      <c r="BV3903" s="0"/>
      <c r="BW3903" s="0"/>
      <c r="BX3903" s="0"/>
      <c r="BY3903" s="0"/>
      <c r="BZ3903" s="0"/>
      <c r="CA3903" s="0"/>
      <c r="CB3903" s="0"/>
      <c r="CC3903" s="0"/>
      <c r="CD3903" s="0"/>
      <c r="CE3903" s="0"/>
      <c r="CF3903" s="0"/>
      <c r="CG3903" s="0"/>
      <c r="CH3903" s="0"/>
      <c r="CI3903" s="0"/>
      <c r="CJ3903" s="0"/>
      <c r="CK3903" s="0"/>
      <c r="CL3903" s="0"/>
      <c r="CM3903" s="0"/>
      <c r="CN3903" s="0"/>
      <c r="CO3903" s="0"/>
      <c r="CP3903" s="0"/>
      <c r="CQ3903" s="0"/>
      <c r="CR3903" s="0"/>
      <c r="CS3903" s="0"/>
      <c r="CT3903" s="0"/>
      <c r="CU3903" s="0"/>
      <c r="CV3903" s="0"/>
      <c r="CW3903" s="0"/>
      <c r="CX3903" s="0"/>
      <c r="CY3903" s="0"/>
      <c r="CZ3903" s="0"/>
      <c r="DA3903" s="0"/>
      <c r="DB3903" s="0"/>
      <c r="DC3903" s="0"/>
      <c r="DD3903" s="0"/>
      <c r="DE3903" s="0"/>
      <c r="DF3903" s="0"/>
      <c r="DG3903" s="0"/>
      <c r="DH3903" s="0"/>
      <c r="DI3903" s="0"/>
      <c r="DJ3903" s="0"/>
      <c r="DK3903" s="0"/>
      <c r="DL3903" s="0"/>
      <c r="DM3903" s="0"/>
      <c r="DN3903" s="0"/>
      <c r="DO3903" s="0"/>
      <c r="DP3903" s="0"/>
      <c r="DQ3903" s="0"/>
      <c r="DR3903" s="0"/>
      <c r="DS3903" s="0"/>
      <c r="DT3903" s="0"/>
      <c r="DU3903" s="0"/>
      <c r="DV3903" s="0"/>
      <c r="DW3903" s="0"/>
      <c r="DX3903" s="0"/>
      <c r="DY3903" s="0"/>
      <c r="DZ3903" s="0"/>
      <c r="EA3903" s="0"/>
      <c r="EB3903" s="0"/>
      <c r="EC3903" s="0"/>
      <c r="ED3903" s="0"/>
      <c r="EE3903" s="0"/>
      <c r="EF3903" s="0"/>
      <c r="EG3903" s="0"/>
      <c r="EH3903" s="0"/>
      <c r="EI3903" s="0"/>
      <c r="EJ3903" s="0"/>
      <c r="EK3903" s="0"/>
      <c r="EL3903" s="0"/>
      <c r="EM3903" s="0"/>
      <c r="EN3903" s="0"/>
      <c r="EO3903" s="0"/>
      <c r="EP3903" s="0"/>
      <c r="EQ3903" s="0"/>
      <c r="ER3903" s="0"/>
      <c r="ES3903" s="0"/>
      <c r="ET3903" s="0"/>
      <c r="EU3903" s="0"/>
      <c r="EV3903" s="0"/>
      <c r="EW3903" s="0"/>
      <c r="EX3903" s="0"/>
      <c r="EY3903" s="0"/>
      <c r="EZ3903" s="0"/>
      <c r="FA3903" s="0"/>
      <c r="FB3903" s="0"/>
      <c r="FC3903" s="0"/>
      <c r="FD3903" s="0"/>
      <c r="FE3903" s="0"/>
      <c r="FF3903" s="0"/>
      <c r="FG3903" s="0"/>
      <c r="FH3903" s="0"/>
      <c r="FI3903" s="0"/>
      <c r="FJ3903" s="0"/>
      <c r="FK3903" s="0"/>
      <c r="FL3903" s="0"/>
      <c r="FM3903" s="0"/>
      <c r="FN3903" s="0"/>
      <c r="FO3903" s="0"/>
      <c r="FP3903" s="0"/>
      <c r="FQ3903" s="0"/>
      <c r="FR3903" s="0"/>
      <c r="FS3903" s="0"/>
      <c r="FT3903" s="0"/>
      <c r="FU3903" s="0"/>
      <c r="FV3903" s="0"/>
      <c r="FW3903" s="0"/>
      <c r="FX3903" s="0"/>
      <c r="FY3903" s="0"/>
      <c r="FZ3903" s="0"/>
      <c r="GA3903" s="0"/>
      <c r="GB3903" s="0"/>
      <c r="GC3903" s="0"/>
      <c r="GD3903" s="0"/>
      <c r="GE3903" s="0"/>
      <c r="GF3903" s="0"/>
      <c r="GG3903" s="0"/>
      <c r="GH3903" s="0"/>
      <c r="GI3903" s="0"/>
      <c r="GJ3903" s="0"/>
      <c r="GK3903" s="0"/>
      <c r="GL3903" s="0"/>
      <c r="GM3903" s="0"/>
      <c r="GN3903" s="0"/>
      <c r="GO3903" s="0"/>
      <c r="GP3903" s="0"/>
      <c r="GQ3903" s="0"/>
      <c r="GR3903" s="0"/>
      <c r="GS3903" s="0"/>
      <c r="GT3903" s="0"/>
      <c r="GU3903" s="0"/>
      <c r="GV3903" s="0"/>
      <c r="GW3903" s="0"/>
      <c r="GX3903" s="0"/>
      <c r="GY3903" s="0"/>
      <c r="GZ3903" s="0"/>
      <c r="HA3903" s="0"/>
      <c r="HB3903" s="0"/>
      <c r="HC3903" s="0"/>
      <c r="HD3903" s="0"/>
      <c r="HE3903" s="0"/>
      <c r="HF3903" s="0"/>
      <c r="HG3903" s="0"/>
      <c r="HH3903" s="0"/>
      <c r="HI3903" s="0"/>
      <c r="HJ3903" s="0"/>
      <c r="HK3903" s="0"/>
      <c r="HL3903" s="0"/>
      <c r="HM3903" s="0"/>
      <c r="HN3903" s="0"/>
      <c r="HO3903" s="0"/>
      <c r="HP3903" s="0"/>
      <c r="HQ3903" s="0"/>
      <c r="HR3903" s="0"/>
      <c r="HS3903" s="0"/>
      <c r="HT3903" s="0"/>
      <c r="HU3903" s="0"/>
      <c r="HV3903" s="0"/>
      <c r="HW3903" s="0"/>
      <c r="HX3903" s="0"/>
      <c r="HY3903" s="0"/>
      <c r="HZ3903" s="0"/>
      <c r="IA3903" s="0"/>
      <c r="IB3903" s="0"/>
      <c r="IC3903" s="0"/>
      <c r="ID3903" s="0"/>
      <c r="IE3903" s="0"/>
      <c r="IF3903" s="0"/>
      <c r="IG3903" s="0"/>
      <c r="IH3903" s="0"/>
      <c r="II3903" s="0"/>
      <c r="IJ3903" s="0"/>
      <c r="IK3903" s="0"/>
      <c r="IL3903" s="0"/>
      <c r="IM3903" s="0"/>
      <c r="IN3903" s="0"/>
      <c r="IO3903" s="0"/>
      <c r="IP3903" s="0"/>
      <c r="IQ3903" s="0"/>
      <c r="IR3903" s="0"/>
      <c r="IS3903" s="0"/>
      <c r="IT3903" s="0"/>
      <c r="IU3903" s="0"/>
      <c r="IV3903" s="0"/>
      <c r="IW3903" s="0"/>
      <c r="IX3903" s="0"/>
      <c r="IY3903" s="0"/>
      <c r="IZ3903" s="0"/>
      <c r="AMH3903" s="13"/>
    </row>
    <row r="3904" customFormat="false" ht="13.8" hidden="false" customHeight="false" outlineLevel="0" collapsed="false">
      <c r="A3904" s="27" t="n">
        <v>40813223</v>
      </c>
      <c r="B3904" s="28" t="s">
        <v>3936</v>
      </c>
      <c r="C3904" s="29"/>
      <c r="D3904" s="29"/>
      <c r="E3904" s="27" t="s">
        <v>221</v>
      </c>
      <c r="F3904" s="19" t="n">
        <f aca="false">IF(C3904="",VLOOKUP(E3904,'PORTE E UCO'!$A$5:$D$46,4,0),VLOOKUP(E3904,'PORTE E UCO'!$A$5:$D$46,4,0)*C3904)</f>
        <v>1140.948712</v>
      </c>
      <c r="G3904" s="30" t="n">
        <v>0</v>
      </c>
      <c r="H3904" s="21" t="n">
        <f aca="false">G3904*$R$2</f>
        <v>0</v>
      </c>
      <c r="I3904" s="27" t="n">
        <v>1</v>
      </c>
      <c r="J3904" s="22" t="n">
        <f aca="false">IF(I3904&gt;=1,F3904*$J$2,"")</f>
        <v>342.2846136</v>
      </c>
      <c r="K3904" s="22" t="str">
        <f aca="false">IF(I3904&gt;=2,F3904*$K$2,"")</f>
        <v/>
      </c>
      <c r="L3904" s="22" t="str">
        <f aca="false">IF(I3904&gt;=3,F3904*$L$2,"")</f>
        <v/>
      </c>
      <c r="M3904" s="22" t="str">
        <f aca="false">IF(I3904&gt;=4,F3904*$M$2,"")</f>
        <v/>
      </c>
      <c r="N3904" s="27" t="s">
        <v>3903</v>
      </c>
      <c r="O3904" s="27" t="n">
        <v>0</v>
      </c>
      <c r="P3904" s="31" t="n">
        <v>0</v>
      </c>
      <c r="Q3904" s="32"/>
      <c r="R3904" s="38"/>
      <c r="S3904" s="25" t="n">
        <f aca="false">SUM(F3904,H3904,J3904,K3904,L3904,M3904)</f>
        <v>1483.2333256</v>
      </c>
      <c r="T3904" s="25" t="n">
        <f aca="false">SUM(F3904,H3904,J3904,K3904,L3904,M3904,Q3904)</f>
        <v>1483.2333256</v>
      </c>
      <c r="U3904" s="0"/>
      <c r="V3904" s="0"/>
      <c r="W3904" s="0"/>
      <c r="X3904" s="0"/>
      <c r="Y3904" s="0"/>
      <c r="Z3904" s="0"/>
      <c r="AA3904" s="0"/>
      <c r="AB3904" s="0"/>
      <c r="AC3904" s="0"/>
      <c r="AD3904" s="0"/>
      <c r="AE3904" s="0"/>
      <c r="AF3904" s="0"/>
      <c r="AG3904" s="0"/>
      <c r="AH3904" s="0"/>
      <c r="AI3904" s="0"/>
      <c r="AJ3904" s="0"/>
      <c r="AK3904" s="0"/>
      <c r="AL3904" s="0"/>
      <c r="AM3904" s="0"/>
      <c r="AN3904" s="0"/>
      <c r="AO3904" s="0"/>
      <c r="AP3904" s="0"/>
      <c r="AQ3904" s="0"/>
      <c r="AR3904" s="0"/>
      <c r="AS3904" s="0"/>
      <c r="AT3904" s="0"/>
      <c r="AU3904" s="0"/>
      <c r="AV3904" s="0"/>
      <c r="AW3904" s="0"/>
      <c r="AX3904" s="0"/>
      <c r="AY3904" s="0"/>
      <c r="AZ3904" s="0"/>
      <c r="BA3904" s="0"/>
      <c r="BB3904" s="0"/>
      <c r="BC3904" s="0"/>
      <c r="BD3904" s="0"/>
      <c r="BE3904" s="0"/>
      <c r="BF3904" s="0"/>
      <c r="BG3904" s="0"/>
      <c r="BH3904" s="0"/>
      <c r="BI3904" s="0"/>
      <c r="BJ3904" s="0"/>
      <c r="BK3904" s="0"/>
      <c r="BL3904" s="0"/>
      <c r="BM3904" s="0"/>
      <c r="BN3904" s="0"/>
      <c r="BO3904" s="0"/>
      <c r="BP3904" s="0"/>
      <c r="BQ3904" s="0"/>
      <c r="BR3904" s="0"/>
      <c r="BS3904" s="0"/>
      <c r="BT3904" s="0"/>
      <c r="BU3904" s="0"/>
      <c r="BV3904" s="0"/>
      <c r="BW3904" s="0"/>
      <c r="BX3904" s="0"/>
      <c r="BY3904" s="0"/>
      <c r="BZ3904" s="0"/>
      <c r="CA3904" s="0"/>
      <c r="CB3904" s="0"/>
      <c r="CC3904" s="0"/>
      <c r="CD3904" s="0"/>
      <c r="CE3904" s="0"/>
      <c r="CF3904" s="0"/>
      <c r="CG3904" s="0"/>
      <c r="CH3904" s="0"/>
      <c r="CI3904" s="0"/>
      <c r="CJ3904" s="0"/>
      <c r="CK3904" s="0"/>
      <c r="CL3904" s="0"/>
      <c r="CM3904" s="0"/>
      <c r="CN3904" s="0"/>
      <c r="CO3904" s="0"/>
      <c r="CP3904" s="0"/>
      <c r="CQ3904" s="0"/>
      <c r="CR3904" s="0"/>
      <c r="CS3904" s="0"/>
      <c r="CT3904" s="0"/>
      <c r="CU3904" s="0"/>
      <c r="CV3904" s="0"/>
      <c r="CW3904" s="0"/>
      <c r="CX3904" s="0"/>
      <c r="CY3904" s="0"/>
      <c r="CZ3904" s="0"/>
      <c r="DA3904" s="0"/>
      <c r="DB3904" s="0"/>
      <c r="DC3904" s="0"/>
      <c r="DD3904" s="0"/>
      <c r="DE3904" s="0"/>
      <c r="DF3904" s="0"/>
      <c r="DG3904" s="0"/>
      <c r="DH3904" s="0"/>
      <c r="DI3904" s="0"/>
      <c r="DJ3904" s="0"/>
      <c r="DK3904" s="0"/>
      <c r="DL3904" s="0"/>
      <c r="DM3904" s="0"/>
      <c r="DN3904" s="0"/>
      <c r="DO3904" s="0"/>
      <c r="DP3904" s="0"/>
      <c r="DQ3904" s="0"/>
      <c r="DR3904" s="0"/>
      <c r="DS3904" s="0"/>
      <c r="DT3904" s="0"/>
      <c r="DU3904" s="0"/>
      <c r="DV3904" s="0"/>
      <c r="DW3904" s="0"/>
      <c r="DX3904" s="0"/>
      <c r="DY3904" s="0"/>
      <c r="DZ3904" s="0"/>
      <c r="EA3904" s="0"/>
      <c r="EB3904" s="0"/>
      <c r="EC3904" s="0"/>
      <c r="ED3904" s="0"/>
      <c r="EE3904" s="0"/>
      <c r="EF3904" s="0"/>
      <c r="EG3904" s="0"/>
      <c r="EH3904" s="0"/>
      <c r="EI3904" s="0"/>
      <c r="EJ3904" s="0"/>
      <c r="EK3904" s="0"/>
      <c r="EL3904" s="0"/>
      <c r="EM3904" s="0"/>
      <c r="EN3904" s="0"/>
      <c r="EO3904" s="0"/>
      <c r="EP3904" s="0"/>
      <c r="EQ3904" s="0"/>
      <c r="ER3904" s="0"/>
      <c r="ES3904" s="0"/>
      <c r="ET3904" s="0"/>
      <c r="EU3904" s="0"/>
      <c r="EV3904" s="0"/>
      <c r="EW3904" s="0"/>
      <c r="EX3904" s="0"/>
      <c r="EY3904" s="0"/>
      <c r="EZ3904" s="0"/>
      <c r="FA3904" s="0"/>
      <c r="FB3904" s="0"/>
      <c r="FC3904" s="0"/>
      <c r="FD3904" s="0"/>
      <c r="FE3904" s="0"/>
      <c r="FF3904" s="0"/>
      <c r="FG3904" s="0"/>
      <c r="FH3904" s="0"/>
      <c r="FI3904" s="0"/>
      <c r="FJ3904" s="0"/>
      <c r="FK3904" s="0"/>
      <c r="FL3904" s="0"/>
      <c r="FM3904" s="0"/>
      <c r="FN3904" s="0"/>
      <c r="FO3904" s="0"/>
      <c r="FP3904" s="0"/>
      <c r="FQ3904" s="0"/>
      <c r="FR3904" s="0"/>
      <c r="FS3904" s="0"/>
      <c r="FT3904" s="0"/>
      <c r="FU3904" s="0"/>
      <c r="FV3904" s="0"/>
      <c r="FW3904" s="0"/>
      <c r="FX3904" s="0"/>
      <c r="FY3904" s="0"/>
      <c r="FZ3904" s="0"/>
      <c r="GA3904" s="0"/>
      <c r="GB3904" s="0"/>
      <c r="GC3904" s="0"/>
      <c r="GD3904" s="0"/>
      <c r="GE3904" s="0"/>
      <c r="GF3904" s="0"/>
      <c r="GG3904" s="0"/>
      <c r="GH3904" s="0"/>
      <c r="GI3904" s="0"/>
      <c r="GJ3904" s="0"/>
      <c r="GK3904" s="0"/>
      <c r="GL3904" s="0"/>
      <c r="GM3904" s="0"/>
      <c r="GN3904" s="0"/>
      <c r="GO3904" s="0"/>
      <c r="GP3904" s="0"/>
      <c r="GQ3904" s="0"/>
      <c r="GR3904" s="0"/>
      <c r="GS3904" s="0"/>
      <c r="GT3904" s="0"/>
      <c r="GU3904" s="0"/>
      <c r="GV3904" s="0"/>
      <c r="GW3904" s="0"/>
      <c r="GX3904" s="0"/>
      <c r="GY3904" s="0"/>
      <c r="GZ3904" s="0"/>
      <c r="HA3904" s="0"/>
      <c r="HB3904" s="0"/>
      <c r="HC3904" s="0"/>
      <c r="HD3904" s="0"/>
      <c r="HE3904" s="0"/>
      <c r="HF3904" s="0"/>
      <c r="HG3904" s="0"/>
      <c r="HH3904" s="0"/>
      <c r="HI3904" s="0"/>
      <c r="HJ3904" s="0"/>
      <c r="HK3904" s="0"/>
      <c r="HL3904" s="0"/>
      <c r="HM3904" s="0"/>
      <c r="HN3904" s="0"/>
      <c r="HO3904" s="0"/>
      <c r="HP3904" s="0"/>
      <c r="HQ3904" s="0"/>
      <c r="HR3904" s="0"/>
      <c r="HS3904" s="0"/>
      <c r="HT3904" s="0"/>
      <c r="HU3904" s="0"/>
      <c r="HV3904" s="0"/>
      <c r="HW3904" s="0"/>
      <c r="HX3904" s="0"/>
      <c r="HY3904" s="0"/>
      <c r="HZ3904" s="0"/>
      <c r="IA3904" s="0"/>
      <c r="IB3904" s="0"/>
      <c r="IC3904" s="0"/>
      <c r="ID3904" s="0"/>
      <c r="IE3904" s="0"/>
      <c r="IF3904" s="0"/>
      <c r="IG3904" s="0"/>
      <c r="IH3904" s="0"/>
      <c r="II3904" s="0"/>
      <c r="IJ3904" s="0"/>
      <c r="IK3904" s="0"/>
      <c r="IL3904" s="0"/>
      <c r="IM3904" s="0"/>
      <c r="IN3904" s="0"/>
      <c r="IO3904" s="0"/>
      <c r="IP3904" s="0"/>
      <c r="IQ3904" s="0"/>
      <c r="IR3904" s="0"/>
      <c r="IS3904" s="0"/>
      <c r="IT3904" s="0"/>
      <c r="IU3904" s="0"/>
      <c r="IV3904" s="0"/>
      <c r="IW3904" s="0"/>
      <c r="IX3904" s="0"/>
      <c r="IY3904" s="0"/>
      <c r="IZ3904" s="0"/>
      <c r="AMH3904" s="13"/>
    </row>
    <row r="3905" customFormat="false" ht="13.8" hidden="false" customHeight="false" outlineLevel="0" collapsed="false">
      <c r="A3905" s="16" t="n">
        <v>40813339</v>
      </c>
      <c r="B3905" s="17" t="s">
        <v>3937</v>
      </c>
      <c r="C3905" s="18"/>
      <c r="D3905" s="18"/>
      <c r="E3905" s="16" t="s">
        <v>308</v>
      </c>
      <c r="F3905" s="19" t="n">
        <f aca="false">IF(C3905="",VLOOKUP(E3905,'PORTE E UCO'!$A$5:$D$46,4,0),VLOOKUP(E3905,'PORTE E UCO'!$A$5:$D$46,4,0)*C3905)</f>
        <v>1327.248658</v>
      </c>
      <c r="G3905" s="20" t="n">
        <v>0</v>
      </c>
      <c r="H3905" s="21" t="n">
        <f aca="false">G3905*$R$2</f>
        <v>0</v>
      </c>
      <c r="I3905" s="16" t="n">
        <v>1</v>
      </c>
      <c r="J3905" s="22" t="n">
        <f aca="false">IF(I3905&gt;=1,F3905*$J$2,"")</f>
        <v>398.1745974</v>
      </c>
      <c r="K3905" s="22" t="str">
        <f aca="false">IF(I3905&gt;=2,F3905*$K$2,"")</f>
        <v/>
      </c>
      <c r="L3905" s="22" t="str">
        <f aca="false">IF(I3905&gt;=3,F3905*$L$2,"")</f>
        <v/>
      </c>
      <c r="M3905" s="22" t="str">
        <f aca="false">IF(I3905&gt;=4,F3905*$M$2,"")</f>
        <v/>
      </c>
      <c r="N3905" s="16" t="s">
        <v>3903</v>
      </c>
      <c r="O3905" s="16" t="n">
        <v>0</v>
      </c>
      <c r="P3905" s="23" t="n">
        <v>0</v>
      </c>
      <c r="Q3905" s="22"/>
      <c r="R3905" s="38"/>
      <c r="S3905" s="25" t="n">
        <f aca="false">SUM(F3905,H3905,J3905,K3905,L3905,M3905)</f>
        <v>1725.4232554</v>
      </c>
      <c r="T3905" s="25" t="n">
        <f aca="false">SUM(F3905,H3905,J3905,K3905,L3905,M3905,Q3905)</f>
        <v>1725.4232554</v>
      </c>
      <c r="U3905" s="0"/>
      <c r="V3905" s="0"/>
      <c r="W3905" s="0"/>
      <c r="X3905" s="0"/>
      <c r="Y3905" s="0"/>
      <c r="Z3905" s="0"/>
      <c r="AA3905" s="0"/>
      <c r="AB3905" s="0"/>
      <c r="AC3905" s="0"/>
      <c r="AD3905" s="0"/>
      <c r="AE3905" s="0"/>
      <c r="AF3905" s="0"/>
      <c r="AG3905" s="0"/>
      <c r="AH3905" s="0"/>
      <c r="AI3905" s="0"/>
      <c r="AJ3905" s="0"/>
      <c r="AK3905" s="0"/>
      <c r="AL3905" s="0"/>
      <c r="AM3905" s="0"/>
      <c r="AN3905" s="0"/>
      <c r="AO3905" s="0"/>
      <c r="AP3905" s="0"/>
      <c r="AQ3905" s="0"/>
      <c r="AR3905" s="0"/>
      <c r="AS3905" s="0"/>
      <c r="AT3905" s="0"/>
      <c r="AU3905" s="0"/>
      <c r="AV3905" s="0"/>
      <c r="AW3905" s="0"/>
      <c r="AX3905" s="0"/>
      <c r="AY3905" s="0"/>
      <c r="AZ3905" s="0"/>
      <c r="BA3905" s="0"/>
      <c r="BB3905" s="0"/>
      <c r="BC3905" s="0"/>
      <c r="BD3905" s="0"/>
      <c r="BE3905" s="0"/>
      <c r="BF3905" s="0"/>
      <c r="BG3905" s="0"/>
      <c r="BH3905" s="0"/>
      <c r="BI3905" s="0"/>
      <c r="BJ3905" s="0"/>
      <c r="BK3905" s="0"/>
      <c r="BL3905" s="0"/>
      <c r="BM3905" s="0"/>
      <c r="BN3905" s="0"/>
      <c r="BO3905" s="0"/>
      <c r="BP3905" s="0"/>
      <c r="BQ3905" s="0"/>
      <c r="BR3905" s="0"/>
      <c r="BS3905" s="0"/>
      <c r="BT3905" s="0"/>
      <c r="BU3905" s="0"/>
      <c r="BV3905" s="0"/>
      <c r="BW3905" s="0"/>
      <c r="BX3905" s="0"/>
      <c r="BY3905" s="0"/>
      <c r="BZ3905" s="0"/>
      <c r="CA3905" s="0"/>
      <c r="CB3905" s="0"/>
      <c r="CC3905" s="0"/>
      <c r="CD3905" s="0"/>
      <c r="CE3905" s="0"/>
      <c r="CF3905" s="0"/>
      <c r="CG3905" s="0"/>
      <c r="CH3905" s="0"/>
      <c r="CI3905" s="0"/>
      <c r="CJ3905" s="0"/>
      <c r="CK3905" s="0"/>
      <c r="CL3905" s="0"/>
      <c r="CM3905" s="0"/>
      <c r="CN3905" s="0"/>
      <c r="CO3905" s="0"/>
      <c r="CP3905" s="0"/>
      <c r="CQ3905" s="0"/>
      <c r="CR3905" s="0"/>
      <c r="CS3905" s="0"/>
      <c r="CT3905" s="0"/>
      <c r="CU3905" s="0"/>
      <c r="CV3905" s="0"/>
      <c r="CW3905" s="0"/>
      <c r="CX3905" s="0"/>
      <c r="CY3905" s="0"/>
      <c r="CZ3905" s="0"/>
      <c r="DA3905" s="0"/>
      <c r="DB3905" s="0"/>
      <c r="DC3905" s="0"/>
      <c r="DD3905" s="0"/>
      <c r="DE3905" s="0"/>
      <c r="DF3905" s="0"/>
      <c r="DG3905" s="0"/>
      <c r="DH3905" s="0"/>
      <c r="DI3905" s="0"/>
      <c r="DJ3905" s="0"/>
      <c r="DK3905" s="0"/>
      <c r="DL3905" s="0"/>
      <c r="DM3905" s="0"/>
      <c r="DN3905" s="0"/>
      <c r="DO3905" s="0"/>
      <c r="DP3905" s="0"/>
      <c r="DQ3905" s="0"/>
      <c r="DR3905" s="0"/>
      <c r="DS3905" s="0"/>
      <c r="DT3905" s="0"/>
      <c r="DU3905" s="0"/>
      <c r="DV3905" s="0"/>
      <c r="DW3905" s="0"/>
      <c r="DX3905" s="0"/>
      <c r="DY3905" s="0"/>
      <c r="DZ3905" s="0"/>
      <c r="EA3905" s="0"/>
      <c r="EB3905" s="0"/>
      <c r="EC3905" s="0"/>
      <c r="ED3905" s="0"/>
      <c r="EE3905" s="0"/>
      <c r="EF3905" s="0"/>
      <c r="EG3905" s="0"/>
      <c r="EH3905" s="0"/>
      <c r="EI3905" s="0"/>
      <c r="EJ3905" s="0"/>
      <c r="EK3905" s="0"/>
      <c r="EL3905" s="0"/>
      <c r="EM3905" s="0"/>
      <c r="EN3905" s="0"/>
      <c r="EO3905" s="0"/>
      <c r="EP3905" s="0"/>
      <c r="EQ3905" s="0"/>
      <c r="ER3905" s="0"/>
      <c r="ES3905" s="0"/>
      <c r="ET3905" s="0"/>
      <c r="EU3905" s="0"/>
      <c r="EV3905" s="0"/>
      <c r="EW3905" s="0"/>
      <c r="EX3905" s="0"/>
      <c r="EY3905" s="0"/>
      <c r="EZ3905" s="0"/>
      <c r="FA3905" s="0"/>
      <c r="FB3905" s="0"/>
      <c r="FC3905" s="0"/>
      <c r="FD3905" s="0"/>
      <c r="FE3905" s="0"/>
      <c r="FF3905" s="0"/>
      <c r="FG3905" s="0"/>
      <c r="FH3905" s="0"/>
      <c r="FI3905" s="0"/>
      <c r="FJ3905" s="0"/>
      <c r="FK3905" s="0"/>
      <c r="FL3905" s="0"/>
      <c r="FM3905" s="0"/>
      <c r="FN3905" s="0"/>
      <c r="FO3905" s="0"/>
      <c r="FP3905" s="0"/>
      <c r="FQ3905" s="0"/>
      <c r="FR3905" s="0"/>
      <c r="FS3905" s="0"/>
      <c r="FT3905" s="0"/>
      <c r="FU3905" s="0"/>
      <c r="FV3905" s="0"/>
      <c r="FW3905" s="0"/>
      <c r="FX3905" s="0"/>
      <c r="FY3905" s="0"/>
      <c r="FZ3905" s="0"/>
      <c r="GA3905" s="0"/>
      <c r="GB3905" s="0"/>
      <c r="GC3905" s="0"/>
      <c r="GD3905" s="0"/>
      <c r="GE3905" s="0"/>
      <c r="GF3905" s="0"/>
      <c r="GG3905" s="0"/>
      <c r="GH3905" s="0"/>
      <c r="GI3905" s="0"/>
      <c r="GJ3905" s="0"/>
      <c r="GK3905" s="0"/>
      <c r="GL3905" s="0"/>
      <c r="GM3905" s="0"/>
      <c r="GN3905" s="0"/>
      <c r="GO3905" s="0"/>
      <c r="GP3905" s="0"/>
      <c r="GQ3905" s="0"/>
      <c r="GR3905" s="0"/>
      <c r="GS3905" s="0"/>
      <c r="GT3905" s="0"/>
      <c r="GU3905" s="0"/>
      <c r="GV3905" s="0"/>
      <c r="GW3905" s="0"/>
      <c r="GX3905" s="0"/>
      <c r="GY3905" s="0"/>
      <c r="GZ3905" s="0"/>
      <c r="HA3905" s="0"/>
      <c r="HB3905" s="0"/>
      <c r="HC3905" s="0"/>
      <c r="HD3905" s="0"/>
      <c r="HE3905" s="0"/>
      <c r="HF3905" s="0"/>
      <c r="HG3905" s="0"/>
      <c r="HH3905" s="0"/>
      <c r="HI3905" s="0"/>
      <c r="HJ3905" s="0"/>
      <c r="HK3905" s="0"/>
      <c r="HL3905" s="0"/>
      <c r="HM3905" s="0"/>
      <c r="HN3905" s="0"/>
      <c r="HO3905" s="0"/>
      <c r="HP3905" s="0"/>
      <c r="HQ3905" s="0"/>
      <c r="HR3905" s="0"/>
      <c r="HS3905" s="0"/>
      <c r="HT3905" s="0"/>
      <c r="HU3905" s="0"/>
      <c r="HV3905" s="0"/>
      <c r="HW3905" s="0"/>
      <c r="HX3905" s="0"/>
      <c r="HY3905" s="0"/>
      <c r="HZ3905" s="0"/>
      <c r="IA3905" s="0"/>
      <c r="IB3905" s="0"/>
      <c r="IC3905" s="0"/>
      <c r="ID3905" s="0"/>
      <c r="IE3905" s="0"/>
      <c r="IF3905" s="0"/>
      <c r="IG3905" s="0"/>
      <c r="IH3905" s="0"/>
      <c r="II3905" s="0"/>
      <c r="IJ3905" s="0"/>
      <c r="IK3905" s="0"/>
      <c r="IL3905" s="0"/>
      <c r="IM3905" s="0"/>
      <c r="IN3905" s="0"/>
      <c r="IO3905" s="0"/>
      <c r="IP3905" s="0"/>
      <c r="IQ3905" s="0"/>
      <c r="IR3905" s="0"/>
      <c r="IS3905" s="0"/>
      <c r="IT3905" s="0"/>
      <c r="IU3905" s="0"/>
      <c r="IV3905" s="0"/>
      <c r="IW3905" s="0"/>
      <c r="IX3905" s="0"/>
      <c r="IY3905" s="0"/>
      <c r="IZ3905" s="0"/>
      <c r="AMH3905" s="13"/>
    </row>
    <row r="3906" customFormat="false" ht="14.95" hidden="false" customHeight="false" outlineLevel="0" collapsed="false">
      <c r="A3906" s="27" t="n">
        <v>40813274</v>
      </c>
      <c r="B3906" s="28" t="s">
        <v>3938</v>
      </c>
      <c r="C3906" s="29"/>
      <c r="D3906" s="29"/>
      <c r="E3906" s="27" t="s">
        <v>320</v>
      </c>
      <c r="F3906" s="19" t="n">
        <f aca="false">IF(C3906="",VLOOKUP(E3906,'PORTE E UCO'!$A$5:$D$46,4,0),VLOOKUP(E3906,'PORTE E UCO'!$A$5:$D$46,4,0)*C3906)</f>
        <v>1224.795374</v>
      </c>
      <c r="G3906" s="30" t="n">
        <v>0</v>
      </c>
      <c r="H3906" s="21" t="n">
        <f aca="false">G3906*$R$2</f>
        <v>0</v>
      </c>
      <c r="I3906" s="27" t="n">
        <v>2</v>
      </c>
      <c r="J3906" s="22" t="n">
        <f aca="false">IF(I3906&gt;=1,F3906*$J$2,"")</f>
        <v>367.4386122</v>
      </c>
      <c r="K3906" s="22" t="n">
        <f aca="false">IF(I3906&gt;=2,F3906*$K$2,"")</f>
        <v>244.9590748</v>
      </c>
      <c r="L3906" s="22" t="str">
        <f aca="false">IF(I3906&gt;=3,F3906*$L$2,"")</f>
        <v/>
      </c>
      <c r="M3906" s="22" t="str">
        <f aca="false">IF(I3906&gt;=4,F3906*$M$2,"")</f>
        <v/>
      </c>
      <c r="N3906" s="27" t="s">
        <v>3903</v>
      </c>
      <c r="O3906" s="27" t="n">
        <v>0</v>
      </c>
      <c r="P3906" s="31" t="n">
        <v>0</v>
      </c>
      <c r="Q3906" s="32"/>
      <c r="R3906" s="38"/>
      <c r="S3906" s="25" t="n">
        <f aca="false">SUM(F3906,H3906,J3906,K3906,L3906,M3906)</f>
        <v>1837.193061</v>
      </c>
      <c r="T3906" s="25" t="n">
        <f aca="false">SUM(F3906,H3906,J3906,K3906,L3906,M3906,Q3906)</f>
        <v>1837.193061</v>
      </c>
      <c r="U3906" s="0"/>
      <c r="V3906" s="0"/>
      <c r="W3906" s="0"/>
      <c r="X3906" s="0"/>
      <c r="Y3906" s="0"/>
      <c r="Z3906" s="0"/>
      <c r="AA3906" s="0"/>
      <c r="AB3906" s="0"/>
      <c r="AC3906" s="0"/>
      <c r="AD3906" s="0"/>
      <c r="AE3906" s="0"/>
      <c r="AF3906" s="0"/>
      <c r="AG3906" s="0"/>
      <c r="AH3906" s="0"/>
      <c r="AI3906" s="0"/>
      <c r="AJ3906" s="0"/>
      <c r="AK3906" s="0"/>
      <c r="AL3906" s="0"/>
      <c r="AM3906" s="0"/>
      <c r="AN3906" s="0"/>
      <c r="AO3906" s="0"/>
      <c r="AP3906" s="0"/>
      <c r="AQ3906" s="0"/>
      <c r="AR3906" s="0"/>
      <c r="AS3906" s="0"/>
      <c r="AT3906" s="0"/>
      <c r="AU3906" s="0"/>
      <c r="AV3906" s="0"/>
      <c r="AW3906" s="0"/>
      <c r="AX3906" s="0"/>
      <c r="AY3906" s="0"/>
      <c r="AZ3906" s="0"/>
      <c r="BA3906" s="0"/>
      <c r="BB3906" s="0"/>
      <c r="BC3906" s="0"/>
      <c r="BD3906" s="0"/>
      <c r="BE3906" s="0"/>
      <c r="BF3906" s="0"/>
      <c r="BG3906" s="0"/>
      <c r="BH3906" s="0"/>
      <c r="BI3906" s="0"/>
      <c r="BJ3906" s="0"/>
      <c r="BK3906" s="0"/>
      <c r="BL3906" s="0"/>
      <c r="BM3906" s="0"/>
      <c r="BN3906" s="0"/>
      <c r="BO3906" s="0"/>
      <c r="BP3906" s="0"/>
      <c r="BQ3906" s="0"/>
      <c r="BR3906" s="0"/>
      <c r="BS3906" s="0"/>
      <c r="BT3906" s="0"/>
      <c r="BU3906" s="0"/>
      <c r="BV3906" s="0"/>
      <c r="BW3906" s="0"/>
      <c r="BX3906" s="0"/>
      <c r="BY3906" s="0"/>
      <c r="BZ3906" s="0"/>
      <c r="CA3906" s="0"/>
      <c r="CB3906" s="0"/>
      <c r="CC3906" s="0"/>
      <c r="CD3906" s="0"/>
      <c r="CE3906" s="0"/>
      <c r="CF3906" s="0"/>
      <c r="CG3906" s="0"/>
      <c r="CH3906" s="0"/>
      <c r="CI3906" s="0"/>
      <c r="CJ3906" s="0"/>
      <c r="CK3906" s="0"/>
      <c r="CL3906" s="0"/>
      <c r="CM3906" s="0"/>
      <c r="CN3906" s="0"/>
      <c r="CO3906" s="0"/>
      <c r="CP3906" s="0"/>
      <c r="CQ3906" s="0"/>
      <c r="CR3906" s="0"/>
      <c r="CS3906" s="0"/>
      <c r="CT3906" s="0"/>
      <c r="CU3906" s="0"/>
      <c r="CV3906" s="0"/>
      <c r="CW3906" s="0"/>
      <c r="CX3906" s="0"/>
      <c r="CY3906" s="0"/>
      <c r="CZ3906" s="0"/>
      <c r="DA3906" s="0"/>
      <c r="DB3906" s="0"/>
      <c r="DC3906" s="0"/>
      <c r="DD3906" s="0"/>
      <c r="DE3906" s="0"/>
      <c r="DF3906" s="0"/>
      <c r="DG3906" s="0"/>
      <c r="DH3906" s="0"/>
      <c r="DI3906" s="0"/>
      <c r="DJ3906" s="0"/>
      <c r="DK3906" s="0"/>
      <c r="DL3906" s="0"/>
      <c r="DM3906" s="0"/>
      <c r="DN3906" s="0"/>
      <c r="DO3906" s="0"/>
      <c r="DP3906" s="0"/>
      <c r="DQ3906" s="0"/>
      <c r="DR3906" s="0"/>
      <c r="DS3906" s="0"/>
      <c r="DT3906" s="0"/>
      <c r="DU3906" s="0"/>
      <c r="DV3906" s="0"/>
      <c r="DW3906" s="0"/>
      <c r="DX3906" s="0"/>
      <c r="DY3906" s="0"/>
      <c r="DZ3906" s="0"/>
      <c r="EA3906" s="0"/>
      <c r="EB3906" s="0"/>
      <c r="EC3906" s="0"/>
      <c r="ED3906" s="0"/>
      <c r="EE3906" s="0"/>
      <c r="EF3906" s="0"/>
      <c r="EG3906" s="0"/>
      <c r="EH3906" s="0"/>
      <c r="EI3906" s="0"/>
      <c r="EJ3906" s="0"/>
      <c r="EK3906" s="0"/>
      <c r="EL3906" s="0"/>
      <c r="EM3906" s="0"/>
      <c r="EN3906" s="0"/>
      <c r="EO3906" s="0"/>
      <c r="EP3906" s="0"/>
      <c r="EQ3906" s="0"/>
      <c r="ER3906" s="0"/>
      <c r="ES3906" s="0"/>
      <c r="ET3906" s="0"/>
      <c r="EU3906" s="0"/>
      <c r="EV3906" s="0"/>
      <c r="EW3906" s="0"/>
      <c r="EX3906" s="0"/>
      <c r="EY3906" s="0"/>
      <c r="EZ3906" s="0"/>
      <c r="FA3906" s="0"/>
      <c r="FB3906" s="0"/>
      <c r="FC3906" s="0"/>
      <c r="FD3906" s="0"/>
      <c r="FE3906" s="0"/>
      <c r="FF3906" s="0"/>
      <c r="FG3906" s="0"/>
      <c r="FH3906" s="0"/>
      <c r="FI3906" s="0"/>
      <c r="FJ3906" s="0"/>
      <c r="FK3906" s="0"/>
      <c r="FL3906" s="0"/>
      <c r="FM3906" s="0"/>
      <c r="FN3906" s="0"/>
      <c r="FO3906" s="0"/>
      <c r="FP3906" s="0"/>
      <c r="FQ3906" s="0"/>
      <c r="FR3906" s="0"/>
      <c r="FS3906" s="0"/>
      <c r="FT3906" s="0"/>
      <c r="FU3906" s="0"/>
      <c r="FV3906" s="0"/>
      <c r="FW3906" s="0"/>
      <c r="FX3906" s="0"/>
      <c r="FY3906" s="0"/>
      <c r="FZ3906" s="0"/>
      <c r="GA3906" s="0"/>
      <c r="GB3906" s="0"/>
      <c r="GC3906" s="0"/>
      <c r="GD3906" s="0"/>
      <c r="GE3906" s="0"/>
      <c r="GF3906" s="0"/>
      <c r="GG3906" s="0"/>
      <c r="GH3906" s="0"/>
      <c r="GI3906" s="0"/>
      <c r="GJ3906" s="0"/>
      <c r="GK3906" s="0"/>
      <c r="GL3906" s="0"/>
      <c r="GM3906" s="0"/>
      <c r="GN3906" s="0"/>
      <c r="GO3906" s="0"/>
      <c r="GP3906" s="0"/>
      <c r="GQ3906" s="0"/>
      <c r="GR3906" s="0"/>
      <c r="GS3906" s="0"/>
      <c r="GT3906" s="0"/>
      <c r="GU3906" s="0"/>
      <c r="GV3906" s="0"/>
      <c r="GW3906" s="0"/>
      <c r="GX3906" s="0"/>
      <c r="GY3906" s="0"/>
      <c r="GZ3906" s="0"/>
      <c r="HA3906" s="0"/>
      <c r="HB3906" s="0"/>
      <c r="HC3906" s="0"/>
      <c r="HD3906" s="0"/>
      <c r="HE3906" s="0"/>
      <c r="HF3906" s="0"/>
      <c r="HG3906" s="0"/>
      <c r="HH3906" s="0"/>
      <c r="HI3906" s="0"/>
      <c r="HJ3906" s="0"/>
      <c r="HK3906" s="0"/>
      <c r="HL3906" s="0"/>
      <c r="HM3906" s="0"/>
      <c r="HN3906" s="0"/>
      <c r="HO3906" s="0"/>
      <c r="HP3906" s="0"/>
      <c r="HQ3906" s="0"/>
      <c r="HR3906" s="0"/>
      <c r="HS3906" s="0"/>
      <c r="HT3906" s="0"/>
      <c r="HU3906" s="0"/>
      <c r="HV3906" s="0"/>
      <c r="HW3906" s="0"/>
      <c r="HX3906" s="0"/>
      <c r="HY3906" s="0"/>
      <c r="HZ3906" s="0"/>
      <c r="IA3906" s="0"/>
      <c r="IB3906" s="0"/>
      <c r="IC3906" s="0"/>
      <c r="ID3906" s="0"/>
      <c r="IE3906" s="0"/>
      <c r="IF3906" s="0"/>
      <c r="IG3906" s="0"/>
      <c r="IH3906" s="0"/>
      <c r="II3906" s="0"/>
      <c r="IJ3906" s="0"/>
      <c r="IK3906" s="0"/>
      <c r="IL3906" s="0"/>
      <c r="IM3906" s="0"/>
      <c r="IN3906" s="0"/>
      <c r="IO3906" s="0"/>
      <c r="IP3906" s="0"/>
      <c r="IQ3906" s="0"/>
      <c r="IR3906" s="0"/>
      <c r="IS3906" s="0"/>
      <c r="IT3906" s="0"/>
      <c r="IU3906" s="0"/>
      <c r="IV3906" s="0"/>
      <c r="IW3906" s="0"/>
      <c r="IX3906" s="0"/>
      <c r="IY3906" s="0"/>
      <c r="IZ3906" s="0"/>
      <c r="AMH3906" s="13"/>
    </row>
    <row r="3907" customFormat="false" ht="14.95" hidden="false" customHeight="false" outlineLevel="0" collapsed="false">
      <c r="A3907" s="16" t="n">
        <v>40813282</v>
      </c>
      <c r="B3907" s="17" t="s">
        <v>3939</v>
      </c>
      <c r="C3907" s="18"/>
      <c r="D3907" s="18"/>
      <c r="E3907" s="16" t="s">
        <v>320</v>
      </c>
      <c r="F3907" s="19" t="n">
        <f aca="false">IF(C3907="",VLOOKUP(E3907,'PORTE E UCO'!$A$5:$D$46,4,0),VLOOKUP(E3907,'PORTE E UCO'!$A$5:$D$46,4,0)*C3907)</f>
        <v>1224.795374</v>
      </c>
      <c r="G3907" s="20" t="n">
        <v>0</v>
      </c>
      <c r="H3907" s="21" t="n">
        <f aca="false">G3907*$R$2</f>
        <v>0</v>
      </c>
      <c r="I3907" s="16" t="n">
        <v>2</v>
      </c>
      <c r="J3907" s="22" t="n">
        <f aca="false">IF(I3907&gt;=1,F3907*$J$2,"")</f>
        <v>367.4386122</v>
      </c>
      <c r="K3907" s="22" t="n">
        <f aca="false">IF(I3907&gt;=2,F3907*$K$2,"")</f>
        <v>244.9590748</v>
      </c>
      <c r="L3907" s="22" t="str">
        <f aca="false">IF(I3907&gt;=3,F3907*$L$2,"")</f>
        <v/>
      </c>
      <c r="M3907" s="22" t="str">
        <f aca="false">IF(I3907&gt;=4,F3907*$M$2,"")</f>
        <v/>
      </c>
      <c r="N3907" s="16" t="s">
        <v>3903</v>
      </c>
      <c r="O3907" s="16" t="n">
        <v>0</v>
      </c>
      <c r="P3907" s="23" t="n">
        <v>0</v>
      </c>
      <c r="Q3907" s="22"/>
      <c r="R3907" s="38"/>
      <c r="S3907" s="25" t="n">
        <f aca="false">SUM(F3907,H3907,J3907,K3907,L3907,M3907)</f>
        <v>1837.193061</v>
      </c>
      <c r="T3907" s="25" t="n">
        <f aca="false">SUM(F3907,H3907,J3907,K3907,L3907,M3907,Q3907)</f>
        <v>1837.193061</v>
      </c>
      <c r="U3907" s="0"/>
      <c r="V3907" s="0"/>
      <c r="W3907" s="0"/>
      <c r="X3907" s="0"/>
      <c r="Y3907" s="0"/>
      <c r="Z3907" s="0"/>
      <c r="AA3907" s="0"/>
      <c r="AB3907" s="0"/>
      <c r="AC3907" s="0"/>
      <c r="AD3907" s="0"/>
      <c r="AE3907" s="0"/>
      <c r="AF3907" s="0"/>
      <c r="AG3907" s="0"/>
      <c r="AH3907" s="0"/>
      <c r="AI3907" s="0"/>
      <c r="AJ3907" s="0"/>
      <c r="AK3907" s="0"/>
      <c r="AL3907" s="0"/>
      <c r="AM3907" s="0"/>
      <c r="AN3907" s="0"/>
      <c r="AO3907" s="0"/>
      <c r="AP3907" s="0"/>
      <c r="AQ3907" s="0"/>
      <c r="AR3907" s="0"/>
      <c r="AS3907" s="0"/>
      <c r="AT3907" s="0"/>
      <c r="AU3907" s="0"/>
      <c r="AV3907" s="0"/>
      <c r="AW3907" s="0"/>
      <c r="AX3907" s="0"/>
      <c r="AY3907" s="0"/>
      <c r="AZ3907" s="0"/>
      <c r="BA3907" s="0"/>
      <c r="BB3907" s="0"/>
      <c r="BC3907" s="0"/>
      <c r="BD3907" s="0"/>
      <c r="BE3907" s="0"/>
      <c r="BF3907" s="0"/>
      <c r="BG3907" s="0"/>
      <c r="BH3907" s="0"/>
      <c r="BI3907" s="0"/>
      <c r="BJ3907" s="0"/>
      <c r="BK3907" s="0"/>
      <c r="BL3907" s="0"/>
      <c r="BM3907" s="0"/>
      <c r="BN3907" s="0"/>
      <c r="BO3907" s="0"/>
      <c r="BP3907" s="0"/>
      <c r="BQ3907" s="0"/>
      <c r="BR3907" s="0"/>
      <c r="BS3907" s="0"/>
      <c r="BT3907" s="0"/>
      <c r="BU3907" s="0"/>
      <c r="BV3907" s="0"/>
      <c r="BW3907" s="0"/>
      <c r="BX3907" s="0"/>
      <c r="BY3907" s="0"/>
      <c r="BZ3907" s="0"/>
      <c r="CA3907" s="0"/>
      <c r="CB3907" s="0"/>
      <c r="CC3907" s="0"/>
      <c r="CD3907" s="0"/>
      <c r="CE3907" s="0"/>
      <c r="CF3907" s="0"/>
      <c r="CG3907" s="0"/>
      <c r="CH3907" s="0"/>
      <c r="CI3907" s="0"/>
      <c r="CJ3907" s="0"/>
      <c r="CK3907" s="0"/>
      <c r="CL3907" s="0"/>
      <c r="CM3907" s="0"/>
      <c r="CN3907" s="0"/>
      <c r="CO3907" s="0"/>
      <c r="CP3907" s="0"/>
      <c r="CQ3907" s="0"/>
      <c r="CR3907" s="0"/>
      <c r="CS3907" s="0"/>
      <c r="CT3907" s="0"/>
      <c r="CU3907" s="0"/>
      <c r="CV3907" s="0"/>
      <c r="CW3907" s="0"/>
      <c r="CX3907" s="0"/>
      <c r="CY3907" s="0"/>
      <c r="CZ3907" s="0"/>
      <c r="DA3907" s="0"/>
      <c r="DB3907" s="0"/>
      <c r="DC3907" s="0"/>
      <c r="DD3907" s="0"/>
      <c r="DE3907" s="0"/>
      <c r="DF3907" s="0"/>
      <c r="DG3907" s="0"/>
      <c r="DH3907" s="0"/>
      <c r="DI3907" s="0"/>
      <c r="DJ3907" s="0"/>
      <c r="DK3907" s="0"/>
      <c r="DL3907" s="0"/>
      <c r="DM3907" s="0"/>
      <c r="DN3907" s="0"/>
      <c r="DO3907" s="0"/>
      <c r="DP3907" s="0"/>
      <c r="DQ3907" s="0"/>
      <c r="DR3907" s="0"/>
      <c r="DS3907" s="0"/>
      <c r="DT3907" s="0"/>
      <c r="DU3907" s="0"/>
      <c r="DV3907" s="0"/>
      <c r="DW3907" s="0"/>
      <c r="DX3907" s="0"/>
      <c r="DY3907" s="0"/>
      <c r="DZ3907" s="0"/>
      <c r="EA3907" s="0"/>
      <c r="EB3907" s="0"/>
      <c r="EC3907" s="0"/>
      <c r="ED3907" s="0"/>
      <c r="EE3907" s="0"/>
      <c r="EF3907" s="0"/>
      <c r="EG3907" s="0"/>
      <c r="EH3907" s="0"/>
      <c r="EI3907" s="0"/>
      <c r="EJ3907" s="0"/>
      <c r="EK3907" s="0"/>
      <c r="EL3907" s="0"/>
      <c r="EM3907" s="0"/>
      <c r="EN3907" s="0"/>
      <c r="EO3907" s="0"/>
      <c r="EP3907" s="0"/>
      <c r="EQ3907" s="0"/>
      <c r="ER3907" s="0"/>
      <c r="ES3907" s="0"/>
      <c r="ET3907" s="0"/>
      <c r="EU3907" s="0"/>
      <c r="EV3907" s="0"/>
      <c r="EW3907" s="0"/>
      <c r="EX3907" s="0"/>
      <c r="EY3907" s="0"/>
      <c r="EZ3907" s="0"/>
      <c r="FA3907" s="0"/>
      <c r="FB3907" s="0"/>
      <c r="FC3907" s="0"/>
      <c r="FD3907" s="0"/>
      <c r="FE3907" s="0"/>
      <c r="FF3907" s="0"/>
      <c r="FG3907" s="0"/>
      <c r="FH3907" s="0"/>
      <c r="FI3907" s="0"/>
      <c r="FJ3907" s="0"/>
      <c r="FK3907" s="0"/>
      <c r="FL3907" s="0"/>
      <c r="FM3907" s="0"/>
      <c r="FN3907" s="0"/>
      <c r="FO3907" s="0"/>
      <c r="FP3907" s="0"/>
      <c r="FQ3907" s="0"/>
      <c r="FR3907" s="0"/>
      <c r="FS3907" s="0"/>
      <c r="FT3907" s="0"/>
      <c r="FU3907" s="0"/>
      <c r="FV3907" s="0"/>
      <c r="FW3907" s="0"/>
      <c r="FX3907" s="0"/>
      <c r="FY3907" s="0"/>
      <c r="FZ3907" s="0"/>
      <c r="GA3907" s="0"/>
      <c r="GB3907" s="0"/>
      <c r="GC3907" s="0"/>
      <c r="GD3907" s="0"/>
      <c r="GE3907" s="0"/>
      <c r="GF3907" s="0"/>
      <c r="GG3907" s="0"/>
      <c r="GH3907" s="0"/>
      <c r="GI3907" s="0"/>
      <c r="GJ3907" s="0"/>
      <c r="GK3907" s="0"/>
      <c r="GL3907" s="0"/>
      <c r="GM3907" s="0"/>
      <c r="GN3907" s="0"/>
      <c r="GO3907" s="0"/>
      <c r="GP3907" s="0"/>
      <c r="GQ3907" s="0"/>
      <c r="GR3907" s="0"/>
      <c r="GS3907" s="0"/>
      <c r="GT3907" s="0"/>
      <c r="GU3907" s="0"/>
      <c r="GV3907" s="0"/>
      <c r="GW3907" s="0"/>
      <c r="GX3907" s="0"/>
      <c r="GY3907" s="0"/>
      <c r="GZ3907" s="0"/>
      <c r="HA3907" s="0"/>
      <c r="HB3907" s="0"/>
      <c r="HC3907" s="0"/>
      <c r="HD3907" s="0"/>
      <c r="HE3907" s="0"/>
      <c r="HF3907" s="0"/>
      <c r="HG3907" s="0"/>
      <c r="HH3907" s="0"/>
      <c r="HI3907" s="0"/>
      <c r="HJ3907" s="0"/>
      <c r="HK3907" s="0"/>
      <c r="HL3907" s="0"/>
      <c r="HM3907" s="0"/>
      <c r="HN3907" s="0"/>
      <c r="HO3907" s="0"/>
      <c r="HP3907" s="0"/>
      <c r="HQ3907" s="0"/>
      <c r="HR3907" s="0"/>
      <c r="HS3907" s="0"/>
      <c r="HT3907" s="0"/>
      <c r="HU3907" s="0"/>
      <c r="HV3907" s="0"/>
      <c r="HW3907" s="0"/>
      <c r="HX3907" s="0"/>
      <c r="HY3907" s="0"/>
      <c r="HZ3907" s="0"/>
      <c r="IA3907" s="0"/>
      <c r="IB3907" s="0"/>
      <c r="IC3907" s="0"/>
      <c r="ID3907" s="0"/>
      <c r="IE3907" s="0"/>
      <c r="IF3907" s="0"/>
      <c r="IG3907" s="0"/>
      <c r="IH3907" s="0"/>
      <c r="II3907" s="0"/>
      <c r="IJ3907" s="0"/>
      <c r="IK3907" s="0"/>
      <c r="IL3907" s="0"/>
      <c r="IM3907" s="0"/>
      <c r="IN3907" s="0"/>
      <c r="IO3907" s="0"/>
      <c r="IP3907" s="0"/>
      <c r="IQ3907" s="0"/>
      <c r="IR3907" s="0"/>
      <c r="IS3907" s="0"/>
      <c r="IT3907" s="0"/>
      <c r="IU3907" s="0"/>
      <c r="IV3907" s="0"/>
      <c r="IW3907" s="0"/>
      <c r="IX3907" s="0"/>
      <c r="IY3907" s="0"/>
      <c r="IZ3907" s="0"/>
      <c r="AMH3907" s="13"/>
    </row>
    <row r="3908" customFormat="false" ht="13.8" hidden="false" customHeight="false" outlineLevel="0" collapsed="false">
      <c r="A3908" s="27" t="n">
        <v>40813347</v>
      </c>
      <c r="B3908" s="28" t="s">
        <v>3940</v>
      </c>
      <c r="C3908" s="29"/>
      <c r="D3908" s="29"/>
      <c r="E3908" s="27" t="s">
        <v>206</v>
      </c>
      <c r="F3908" s="19" t="n">
        <f aca="false">IF(C3908="",VLOOKUP(E3908,'PORTE E UCO'!$A$5:$D$46,4,0),VLOOKUP(E3908,'PORTE E UCO'!$A$5:$D$46,4,0)*C3908)</f>
        <v>839.818166</v>
      </c>
      <c r="G3908" s="30" t="n">
        <v>0</v>
      </c>
      <c r="H3908" s="21" t="n">
        <f aca="false">G3908*$R$2</f>
        <v>0</v>
      </c>
      <c r="I3908" s="27" t="n">
        <v>1</v>
      </c>
      <c r="J3908" s="22" t="n">
        <f aca="false">IF(I3908&gt;=1,F3908*$J$2,"")</f>
        <v>251.9454498</v>
      </c>
      <c r="K3908" s="22" t="str">
        <f aca="false">IF(I3908&gt;=2,F3908*$K$2,"")</f>
        <v/>
      </c>
      <c r="L3908" s="22" t="str">
        <f aca="false">IF(I3908&gt;=3,F3908*$L$2,"")</f>
        <v/>
      </c>
      <c r="M3908" s="22" t="str">
        <f aca="false">IF(I3908&gt;=4,F3908*$M$2,"")</f>
        <v/>
      </c>
      <c r="N3908" s="27" t="s">
        <v>3903</v>
      </c>
      <c r="O3908" s="27" t="n">
        <v>0</v>
      </c>
      <c r="P3908" s="31" t="n">
        <v>0</v>
      </c>
      <c r="Q3908" s="32"/>
      <c r="R3908" s="38"/>
      <c r="S3908" s="25" t="n">
        <f aca="false">SUM(F3908,H3908,J3908,K3908,L3908,M3908)</f>
        <v>1091.7636158</v>
      </c>
      <c r="T3908" s="25" t="n">
        <f aca="false">SUM(F3908,H3908,J3908,K3908,L3908,M3908,Q3908)</f>
        <v>1091.7636158</v>
      </c>
      <c r="U3908" s="0"/>
      <c r="V3908" s="0"/>
      <c r="W3908" s="0"/>
      <c r="X3908" s="0"/>
      <c r="Y3908" s="0"/>
      <c r="Z3908" s="0"/>
      <c r="AA3908" s="0"/>
      <c r="AB3908" s="0"/>
      <c r="AC3908" s="0"/>
      <c r="AD3908" s="0"/>
      <c r="AE3908" s="0"/>
      <c r="AF3908" s="0"/>
      <c r="AG3908" s="0"/>
      <c r="AH3908" s="0"/>
      <c r="AI3908" s="0"/>
      <c r="AJ3908" s="0"/>
      <c r="AK3908" s="0"/>
      <c r="AL3908" s="0"/>
      <c r="AM3908" s="0"/>
      <c r="AN3908" s="0"/>
      <c r="AO3908" s="0"/>
      <c r="AP3908" s="0"/>
      <c r="AQ3908" s="0"/>
      <c r="AR3908" s="0"/>
      <c r="AS3908" s="0"/>
      <c r="AT3908" s="0"/>
      <c r="AU3908" s="0"/>
      <c r="AV3908" s="0"/>
      <c r="AW3908" s="0"/>
      <c r="AX3908" s="0"/>
      <c r="AY3908" s="0"/>
      <c r="AZ3908" s="0"/>
      <c r="BA3908" s="0"/>
      <c r="BB3908" s="0"/>
      <c r="BC3908" s="0"/>
      <c r="BD3908" s="0"/>
      <c r="BE3908" s="0"/>
      <c r="BF3908" s="0"/>
      <c r="BG3908" s="0"/>
      <c r="BH3908" s="0"/>
      <c r="BI3908" s="0"/>
      <c r="BJ3908" s="0"/>
      <c r="BK3908" s="0"/>
      <c r="BL3908" s="0"/>
      <c r="BM3908" s="0"/>
      <c r="BN3908" s="0"/>
      <c r="BO3908" s="0"/>
      <c r="BP3908" s="0"/>
      <c r="BQ3908" s="0"/>
      <c r="BR3908" s="0"/>
      <c r="BS3908" s="0"/>
      <c r="BT3908" s="0"/>
      <c r="BU3908" s="0"/>
      <c r="BV3908" s="0"/>
      <c r="BW3908" s="0"/>
      <c r="BX3908" s="0"/>
      <c r="BY3908" s="0"/>
      <c r="BZ3908" s="0"/>
      <c r="CA3908" s="0"/>
      <c r="CB3908" s="0"/>
      <c r="CC3908" s="0"/>
      <c r="CD3908" s="0"/>
      <c r="CE3908" s="0"/>
      <c r="CF3908" s="0"/>
      <c r="CG3908" s="0"/>
      <c r="CH3908" s="0"/>
      <c r="CI3908" s="0"/>
      <c r="CJ3908" s="0"/>
      <c r="CK3908" s="0"/>
      <c r="CL3908" s="0"/>
      <c r="CM3908" s="0"/>
      <c r="CN3908" s="0"/>
      <c r="CO3908" s="0"/>
      <c r="CP3908" s="0"/>
      <c r="CQ3908" s="0"/>
      <c r="CR3908" s="0"/>
      <c r="CS3908" s="0"/>
      <c r="CT3908" s="0"/>
      <c r="CU3908" s="0"/>
      <c r="CV3908" s="0"/>
      <c r="CW3908" s="0"/>
      <c r="CX3908" s="0"/>
      <c r="CY3908" s="0"/>
      <c r="CZ3908" s="0"/>
      <c r="DA3908" s="0"/>
      <c r="DB3908" s="0"/>
      <c r="DC3908" s="0"/>
      <c r="DD3908" s="0"/>
      <c r="DE3908" s="0"/>
      <c r="DF3908" s="0"/>
      <c r="DG3908" s="0"/>
      <c r="DH3908" s="0"/>
      <c r="DI3908" s="0"/>
      <c r="DJ3908" s="0"/>
      <c r="DK3908" s="0"/>
      <c r="DL3908" s="0"/>
      <c r="DM3908" s="0"/>
      <c r="DN3908" s="0"/>
      <c r="DO3908" s="0"/>
      <c r="DP3908" s="0"/>
      <c r="DQ3908" s="0"/>
      <c r="DR3908" s="0"/>
      <c r="DS3908" s="0"/>
      <c r="DT3908" s="0"/>
      <c r="DU3908" s="0"/>
      <c r="DV3908" s="0"/>
      <c r="DW3908" s="0"/>
      <c r="DX3908" s="0"/>
      <c r="DY3908" s="0"/>
      <c r="DZ3908" s="0"/>
      <c r="EA3908" s="0"/>
      <c r="EB3908" s="0"/>
      <c r="EC3908" s="0"/>
      <c r="ED3908" s="0"/>
      <c r="EE3908" s="0"/>
      <c r="EF3908" s="0"/>
      <c r="EG3908" s="0"/>
      <c r="EH3908" s="0"/>
      <c r="EI3908" s="0"/>
      <c r="EJ3908" s="0"/>
      <c r="EK3908" s="0"/>
      <c r="EL3908" s="0"/>
      <c r="EM3908" s="0"/>
      <c r="EN3908" s="0"/>
      <c r="EO3908" s="0"/>
      <c r="EP3908" s="0"/>
      <c r="EQ3908" s="0"/>
      <c r="ER3908" s="0"/>
      <c r="ES3908" s="0"/>
      <c r="ET3908" s="0"/>
      <c r="EU3908" s="0"/>
      <c r="EV3908" s="0"/>
      <c r="EW3908" s="0"/>
      <c r="EX3908" s="0"/>
      <c r="EY3908" s="0"/>
      <c r="EZ3908" s="0"/>
      <c r="FA3908" s="0"/>
      <c r="FB3908" s="0"/>
      <c r="FC3908" s="0"/>
      <c r="FD3908" s="0"/>
      <c r="FE3908" s="0"/>
      <c r="FF3908" s="0"/>
      <c r="FG3908" s="0"/>
      <c r="FH3908" s="0"/>
      <c r="FI3908" s="0"/>
      <c r="FJ3908" s="0"/>
      <c r="FK3908" s="0"/>
      <c r="FL3908" s="0"/>
      <c r="FM3908" s="0"/>
      <c r="FN3908" s="0"/>
      <c r="FO3908" s="0"/>
      <c r="FP3908" s="0"/>
      <c r="FQ3908" s="0"/>
      <c r="FR3908" s="0"/>
      <c r="FS3908" s="0"/>
      <c r="FT3908" s="0"/>
      <c r="FU3908" s="0"/>
      <c r="FV3908" s="0"/>
      <c r="FW3908" s="0"/>
      <c r="FX3908" s="0"/>
      <c r="FY3908" s="0"/>
      <c r="FZ3908" s="0"/>
      <c r="GA3908" s="0"/>
      <c r="GB3908" s="0"/>
      <c r="GC3908" s="0"/>
      <c r="GD3908" s="0"/>
      <c r="GE3908" s="0"/>
      <c r="GF3908" s="0"/>
      <c r="GG3908" s="0"/>
      <c r="GH3908" s="0"/>
      <c r="GI3908" s="0"/>
      <c r="GJ3908" s="0"/>
      <c r="GK3908" s="0"/>
      <c r="GL3908" s="0"/>
      <c r="GM3908" s="0"/>
      <c r="GN3908" s="0"/>
      <c r="GO3908" s="0"/>
      <c r="GP3908" s="0"/>
      <c r="GQ3908" s="0"/>
      <c r="GR3908" s="0"/>
      <c r="GS3908" s="0"/>
      <c r="GT3908" s="0"/>
      <c r="GU3908" s="0"/>
      <c r="GV3908" s="0"/>
      <c r="GW3908" s="0"/>
      <c r="GX3908" s="0"/>
      <c r="GY3908" s="0"/>
      <c r="GZ3908" s="0"/>
      <c r="HA3908" s="0"/>
      <c r="HB3908" s="0"/>
      <c r="HC3908" s="0"/>
      <c r="HD3908" s="0"/>
      <c r="HE3908" s="0"/>
      <c r="HF3908" s="0"/>
      <c r="HG3908" s="0"/>
      <c r="HH3908" s="0"/>
      <c r="HI3908" s="0"/>
      <c r="HJ3908" s="0"/>
      <c r="HK3908" s="0"/>
      <c r="HL3908" s="0"/>
      <c r="HM3908" s="0"/>
      <c r="HN3908" s="0"/>
      <c r="HO3908" s="0"/>
      <c r="HP3908" s="0"/>
      <c r="HQ3908" s="0"/>
      <c r="HR3908" s="0"/>
      <c r="HS3908" s="0"/>
      <c r="HT3908" s="0"/>
      <c r="HU3908" s="0"/>
      <c r="HV3908" s="0"/>
      <c r="HW3908" s="0"/>
      <c r="HX3908" s="0"/>
      <c r="HY3908" s="0"/>
      <c r="HZ3908" s="0"/>
      <c r="IA3908" s="0"/>
      <c r="IB3908" s="0"/>
      <c r="IC3908" s="0"/>
      <c r="ID3908" s="0"/>
      <c r="IE3908" s="0"/>
      <c r="IF3908" s="0"/>
      <c r="IG3908" s="0"/>
      <c r="IH3908" s="0"/>
      <c r="II3908" s="0"/>
      <c r="IJ3908" s="0"/>
      <c r="IK3908" s="0"/>
      <c r="IL3908" s="0"/>
      <c r="IM3908" s="0"/>
      <c r="IN3908" s="0"/>
      <c r="IO3908" s="0"/>
      <c r="IP3908" s="0"/>
      <c r="IQ3908" s="0"/>
      <c r="IR3908" s="0"/>
      <c r="IS3908" s="0"/>
      <c r="IT3908" s="0"/>
      <c r="IU3908" s="0"/>
      <c r="IV3908" s="0"/>
      <c r="IW3908" s="0"/>
      <c r="IX3908" s="0"/>
      <c r="IY3908" s="0"/>
      <c r="IZ3908" s="0"/>
      <c r="AMH3908" s="13"/>
    </row>
    <row r="3909" customFormat="false" ht="13.8" hidden="false" customHeight="false" outlineLevel="0" collapsed="false">
      <c r="A3909" s="16" t="n">
        <v>40813355</v>
      </c>
      <c r="B3909" s="17" t="s">
        <v>3941</v>
      </c>
      <c r="C3909" s="18"/>
      <c r="D3909" s="18"/>
      <c r="E3909" s="16" t="s">
        <v>176</v>
      </c>
      <c r="F3909" s="19" t="n">
        <f aca="false">IF(C3909="",VLOOKUP(E3909,'PORTE E UCO'!$A$5:$D$46,4,0),VLOOKUP(E3909,'PORTE E UCO'!$A$5:$D$46,4,0)*C3909)</f>
        <v>891.034646</v>
      </c>
      <c r="G3909" s="20" t="n">
        <v>0</v>
      </c>
      <c r="H3909" s="21" t="n">
        <f aca="false">G3909*$R$2</f>
        <v>0</v>
      </c>
      <c r="I3909" s="16" t="n">
        <v>1</v>
      </c>
      <c r="J3909" s="22" t="n">
        <f aca="false">IF(I3909&gt;=1,F3909*$J$2,"")</f>
        <v>267.3103938</v>
      </c>
      <c r="K3909" s="22" t="str">
        <f aca="false">IF(I3909&gt;=2,F3909*$K$2,"")</f>
        <v/>
      </c>
      <c r="L3909" s="22" t="str">
        <f aca="false">IF(I3909&gt;=3,F3909*$L$2,"")</f>
        <v/>
      </c>
      <c r="M3909" s="22" t="str">
        <f aca="false">IF(I3909&gt;=4,F3909*$M$2,"")</f>
        <v/>
      </c>
      <c r="N3909" s="16" t="s">
        <v>3903</v>
      </c>
      <c r="O3909" s="16" t="n">
        <v>0</v>
      </c>
      <c r="P3909" s="23" t="n">
        <v>0</v>
      </c>
      <c r="Q3909" s="22"/>
      <c r="R3909" s="38"/>
      <c r="S3909" s="25" t="n">
        <f aca="false">SUM(F3909,H3909,J3909,K3909,L3909,M3909)</f>
        <v>1158.3450398</v>
      </c>
      <c r="T3909" s="25" t="n">
        <f aca="false">SUM(F3909,H3909,J3909,K3909,L3909,M3909,Q3909)</f>
        <v>1158.3450398</v>
      </c>
      <c r="U3909" s="0"/>
      <c r="V3909" s="0"/>
      <c r="W3909" s="0"/>
      <c r="X3909" s="0"/>
      <c r="Y3909" s="0"/>
      <c r="Z3909" s="0"/>
      <c r="AA3909" s="0"/>
      <c r="AB3909" s="0"/>
      <c r="AC3909" s="0"/>
      <c r="AD3909" s="0"/>
      <c r="AE3909" s="0"/>
      <c r="AF3909" s="0"/>
      <c r="AG3909" s="0"/>
      <c r="AH3909" s="0"/>
      <c r="AI3909" s="0"/>
      <c r="AJ3909" s="0"/>
      <c r="AK3909" s="0"/>
      <c r="AL3909" s="0"/>
      <c r="AM3909" s="0"/>
      <c r="AN3909" s="0"/>
      <c r="AO3909" s="0"/>
      <c r="AP3909" s="0"/>
      <c r="AQ3909" s="0"/>
      <c r="AR3909" s="0"/>
      <c r="AS3909" s="0"/>
      <c r="AT3909" s="0"/>
      <c r="AU3909" s="0"/>
      <c r="AV3909" s="0"/>
      <c r="AW3909" s="0"/>
      <c r="AX3909" s="0"/>
      <c r="AY3909" s="0"/>
      <c r="AZ3909" s="0"/>
      <c r="BA3909" s="0"/>
      <c r="BB3909" s="0"/>
      <c r="BC3909" s="0"/>
      <c r="BD3909" s="0"/>
      <c r="BE3909" s="0"/>
      <c r="BF3909" s="0"/>
      <c r="BG3909" s="0"/>
      <c r="BH3909" s="0"/>
      <c r="BI3909" s="0"/>
      <c r="BJ3909" s="0"/>
      <c r="BK3909" s="0"/>
      <c r="BL3909" s="0"/>
      <c r="BM3909" s="0"/>
      <c r="BN3909" s="0"/>
      <c r="BO3909" s="0"/>
      <c r="BP3909" s="0"/>
      <c r="BQ3909" s="0"/>
      <c r="BR3909" s="0"/>
      <c r="BS3909" s="0"/>
      <c r="BT3909" s="0"/>
      <c r="BU3909" s="0"/>
      <c r="BV3909" s="0"/>
      <c r="BW3909" s="0"/>
      <c r="BX3909" s="0"/>
      <c r="BY3909" s="0"/>
      <c r="BZ3909" s="0"/>
      <c r="CA3909" s="0"/>
      <c r="CB3909" s="0"/>
      <c r="CC3909" s="0"/>
      <c r="CD3909" s="0"/>
      <c r="CE3909" s="0"/>
      <c r="CF3909" s="0"/>
      <c r="CG3909" s="0"/>
      <c r="CH3909" s="0"/>
      <c r="CI3909" s="0"/>
      <c r="CJ3909" s="0"/>
      <c r="CK3909" s="0"/>
      <c r="CL3909" s="0"/>
      <c r="CM3909" s="0"/>
      <c r="CN3909" s="0"/>
      <c r="CO3909" s="0"/>
      <c r="CP3909" s="0"/>
      <c r="CQ3909" s="0"/>
      <c r="CR3909" s="0"/>
      <c r="CS3909" s="0"/>
      <c r="CT3909" s="0"/>
      <c r="CU3909" s="0"/>
      <c r="CV3909" s="0"/>
      <c r="CW3909" s="0"/>
      <c r="CX3909" s="0"/>
      <c r="CY3909" s="0"/>
      <c r="CZ3909" s="0"/>
      <c r="DA3909" s="0"/>
      <c r="DB3909" s="0"/>
      <c r="DC3909" s="0"/>
      <c r="DD3909" s="0"/>
      <c r="DE3909" s="0"/>
      <c r="DF3909" s="0"/>
      <c r="DG3909" s="0"/>
      <c r="DH3909" s="0"/>
      <c r="DI3909" s="0"/>
      <c r="DJ3909" s="0"/>
      <c r="DK3909" s="0"/>
      <c r="DL3909" s="0"/>
      <c r="DM3909" s="0"/>
      <c r="DN3909" s="0"/>
      <c r="DO3909" s="0"/>
      <c r="DP3909" s="0"/>
      <c r="DQ3909" s="0"/>
      <c r="DR3909" s="0"/>
      <c r="DS3909" s="0"/>
      <c r="DT3909" s="0"/>
      <c r="DU3909" s="0"/>
      <c r="DV3909" s="0"/>
      <c r="DW3909" s="0"/>
      <c r="DX3909" s="0"/>
      <c r="DY3909" s="0"/>
      <c r="DZ3909" s="0"/>
      <c r="EA3909" s="0"/>
      <c r="EB3909" s="0"/>
      <c r="EC3909" s="0"/>
      <c r="ED3909" s="0"/>
      <c r="EE3909" s="0"/>
      <c r="EF3909" s="0"/>
      <c r="EG3909" s="0"/>
      <c r="EH3909" s="0"/>
      <c r="EI3909" s="0"/>
      <c r="EJ3909" s="0"/>
      <c r="EK3909" s="0"/>
      <c r="EL3909" s="0"/>
      <c r="EM3909" s="0"/>
      <c r="EN3909" s="0"/>
      <c r="EO3909" s="0"/>
      <c r="EP3909" s="0"/>
      <c r="EQ3909" s="0"/>
      <c r="ER3909" s="0"/>
      <c r="ES3909" s="0"/>
      <c r="ET3909" s="0"/>
      <c r="EU3909" s="0"/>
      <c r="EV3909" s="0"/>
      <c r="EW3909" s="0"/>
      <c r="EX3909" s="0"/>
      <c r="EY3909" s="0"/>
      <c r="EZ3909" s="0"/>
      <c r="FA3909" s="0"/>
      <c r="FB3909" s="0"/>
      <c r="FC3909" s="0"/>
      <c r="FD3909" s="0"/>
      <c r="FE3909" s="0"/>
      <c r="FF3909" s="0"/>
      <c r="FG3909" s="0"/>
      <c r="FH3909" s="0"/>
      <c r="FI3909" s="0"/>
      <c r="FJ3909" s="0"/>
      <c r="FK3909" s="0"/>
      <c r="FL3909" s="0"/>
      <c r="FM3909" s="0"/>
      <c r="FN3909" s="0"/>
      <c r="FO3909" s="0"/>
      <c r="FP3909" s="0"/>
      <c r="FQ3909" s="0"/>
      <c r="FR3909" s="0"/>
      <c r="FS3909" s="0"/>
      <c r="FT3909" s="0"/>
      <c r="FU3909" s="0"/>
      <c r="FV3909" s="0"/>
      <c r="FW3909" s="0"/>
      <c r="FX3909" s="0"/>
      <c r="FY3909" s="0"/>
      <c r="FZ3909" s="0"/>
      <c r="GA3909" s="0"/>
      <c r="GB3909" s="0"/>
      <c r="GC3909" s="0"/>
      <c r="GD3909" s="0"/>
      <c r="GE3909" s="0"/>
      <c r="GF3909" s="0"/>
      <c r="GG3909" s="0"/>
      <c r="GH3909" s="0"/>
      <c r="GI3909" s="0"/>
      <c r="GJ3909" s="0"/>
      <c r="GK3909" s="0"/>
      <c r="GL3909" s="0"/>
      <c r="GM3909" s="0"/>
      <c r="GN3909" s="0"/>
      <c r="GO3909" s="0"/>
      <c r="GP3909" s="0"/>
      <c r="GQ3909" s="0"/>
      <c r="GR3909" s="0"/>
      <c r="GS3909" s="0"/>
      <c r="GT3909" s="0"/>
      <c r="GU3909" s="0"/>
      <c r="GV3909" s="0"/>
      <c r="GW3909" s="0"/>
      <c r="GX3909" s="0"/>
      <c r="GY3909" s="0"/>
      <c r="GZ3909" s="0"/>
      <c r="HA3909" s="0"/>
      <c r="HB3909" s="0"/>
      <c r="HC3909" s="0"/>
      <c r="HD3909" s="0"/>
      <c r="HE3909" s="0"/>
      <c r="HF3909" s="0"/>
      <c r="HG3909" s="0"/>
      <c r="HH3909" s="0"/>
      <c r="HI3909" s="0"/>
      <c r="HJ3909" s="0"/>
      <c r="HK3909" s="0"/>
      <c r="HL3909" s="0"/>
      <c r="HM3909" s="0"/>
      <c r="HN3909" s="0"/>
      <c r="HO3909" s="0"/>
      <c r="HP3909" s="0"/>
      <c r="HQ3909" s="0"/>
      <c r="HR3909" s="0"/>
      <c r="HS3909" s="0"/>
      <c r="HT3909" s="0"/>
      <c r="HU3909" s="0"/>
      <c r="HV3909" s="0"/>
      <c r="HW3909" s="0"/>
      <c r="HX3909" s="0"/>
      <c r="HY3909" s="0"/>
      <c r="HZ3909" s="0"/>
      <c r="IA3909" s="0"/>
      <c r="IB3909" s="0"/>
      <c r="IC3909" s="0"/>
      <c r="ID3909" s="0"/>
      <c r="IE3909" s="0"/>
      <c r="IF3909" s="0"/>
      <c r="IG3909" s="0"/>
      <c r="IH3909" s="0"/>
      <c r="II3909" s="0"/>
      <c r="IJ3909" s="0"/>
      <c r="IK3909" s="0"/>
      <c r="IL3909" s="0"/>
      <c r="IM3909" s="0"/>
      <c r="IN3909" s="0"/>
      <c r="IO3909" s="0"/>
      <c r="IP3909" s="0"/>
      <c r="IQ3909" s="0"/>
      <c r="IR3909" s="0"/>
      <c r="IS3909" s="0"/>
      <c r="IT3909" s="0"/>
      <c r="IU3909" s="0"/>
      <c r="IV3909" s="0"/>
      <c r="IW3909" s="0"/>
      <c r="IX3909" s="0"/>
      <c r="IY3909" s="0"/>
      <c r="IZ3909" s="0"/>
      <c r="AMH3909" s="13"/>
    </row>
    <row r="3910" customFormat="false" ht="13.8" hidden="false" customHeight="false" outlineLevel="0" collapsed="false">
      <c r="A3910" s="27" t="n">
        <v>40813363</v>
      </c>
      <c r="B3910" s="28" t="s">
        <v>3942</v>
      </c>
      <c r="C3910" s="29"/>
      <c r="D3910" s="29"/>
      <c r="E3910" s="27" t="s">
        <v>59</v>
      </c>
      <c r="F3910" s="19" t="n">
        <f aca="false">IF(C3910="",VLOOKUP(E3910,'PORTE E UCO'!$A$5:$D$46,4,0),VLOOKUP(E3910,'PORTE E UCO'!$A$5:$D$46,4,0)*C3910)</f>
        <v>349.26794</v>
      </c>
      <c r="G3910" s="30" t="n">
        <v>0</v>
      </c>
      <c r="H3910" s="21" t="n">
        <f aca="false">G3910*$R$2</f>
        <v>0</v>
      </c>
      <c r="I3910" s="27" t="n">
        <v>0</v>
      </c>
      <c r="J3910" s="22" t="str">
        <f aca="false">IF(I3910&gt;=1,F3910*$J$2,"")</f>
        <v/>
      </c>
      <c r="K3910" s="22" t="str">
        <f aca="false">IF(I3910&gt;=2,F3910*$K$2,"")</f>
        <v/>
      </c>
      <c r="L3910" s="22" t="str">
        <f aca="false">IF(I3910&gt;=3,F3910*$L$2,"")</f>
        <v/>
      </c>
      <c r="M3910" s="22" t="str">
        <f aca="false">IF(I3910&gt;=4,F3910*$M$2,"")</f>
        <v/>
      </c>
      <c r="N3910" s="27" t="s">
        <v>3903</v>
      </c>
      <c r="O3910" s="27" t="n">
        <v>0</v>
      </c>
      <c r="P3910" s="31" t="n">
        <v>0</v>
      </c>
      <c r="Q3910" s="32"/>
      <c r="R3910" s="38"/>
      <c r="S3910" s="25" t="n">
        <f aca="false">SUM(F3910,H3910,J3910,K3910,L3910,M3910)</f>
        <v>349.26794</v>
      </c>
      <c r="T3910" s="25" t="n">
        <f aca="false">SUM(F3910,H3910,J3910,K3910,L3910,M3910,Q3910)</f>
        <v>349.26794</v>
      </c>
      <c r="U3910" s="0"/>
      <c r="V3910" s="0"/>
      <c r="W3910" s="0"/>
      <c r="X3910" s="0"/>
      <c r="Y3910" s="0"/>
      <c r="Z3910" s="0"/>
      <c r="AA3910" s="0"/>
      <c r="AB3910" s="0"/>
      <c r="AC3910" s="0"/>
      <c r="AD3910" s="0"/>
      <c r="AE3910" s="0"/>
      <c r="AF3910" s="0"/>
      <c r="AG3910" s="0"/>
      <c r="AH3910" s="0"/>
      <c r="AI3910" s="0"/>
      <c r="AJ3910" s="0"/>
      <c r="AK3910" s="0"/>
      <c r="AL3910" s="0"/>
      <c r="AM3910" s="0"/>
      <c r="AN3910" s="0"/>
      <c r="AO3910" s="0"/>
      <c r="AP3910" s="0"/>
      <c r="AQ3910" s="0"/>
      <c r="AR3910" s="0"/>
      <c r="AS3910" s="0"/>
      <c r="AT3910" s="0"/>
      <c r="AU3910" s="0"/>
      <c r="AV3910" s="0"/>
      <c r="AW3910" s="0"/>
      <c r="AX3910" s="0"/>
      <c r="AY3910" s="0"/>
      <c r="AZ3910" s="0"/>
      <c r="BA3910" s="0"/>
      <c r="BB3910" s="0"/>
      <c r="BC3910" s="0"/>
      <c r="BD3910" s="0"/>
      <c r="BE3910" s="0"/>
      <c r="BF3910" s="0"/>
      <c r="BG3910" s="0"/>
      <c r="BH3910" s="0"/>
      <c r="BI3910" s="0"/>
      <c r="BJ3910" s="0"/>
      <c r="BK3910" s="0"/>
      <c r="BL3910" s="0"/>
      <c r="BM3910" s="0"/>
      <c r="BN3910" s="0"/>
      <c r="BO3910" s="0"/>
      <c r="BP3910" s="0"/>
      <c r="BQ3910" s="0"/>
      <c r="BR3910" s="0"/>
      <c r="BS3910" s="0"/>
      <c r="BT3910" s="0"/>
      <c r="BU3910" s="0"/>
      <c r="BV3910" s="0"/>
      <c r="BW3910" s="0"/>
      <c r="BX3910" s="0"/>
      <c r="BY3910" s="0"/>
      <c r="BZ3910" s="0"/>
      <c r="CA3910" s="0"/>
      <c r="CB3910" s="0"/>
      <c r="CC3910" s="0"/>
      <c r="CD3910" s="0"/>
      <c r="CE3910" s="0"/>
      <c r="CF3910" s="0"/>
      <c r="CG3910" s="0"/>
      <c r="CH3910" s="0"/>
      <c r="CI3910" s="0"/>
      <c r="CJ3910" s="0"/>
      <c r="CK3910" s="0"/>
      <c r="CL3910" s="0"/>
      <c r="CM3910" s="0"/>
      <c r="CN3910" s="0"/>
      <c r="CO3910" s="0"/>
      <c r="CP3910" s="0"/>
      <c r="CQ3910" s="0"/>
      <c r="CR3910" s="0"/>
      <c r="CS3910" s="0"/>
      <c r="CT3910" s="0"/>
      <c r="CU3910" s="0"/>
      <c r="CV3910" s="0"/>
      <c r="CW3910" s="0"/>
      <c r="CX3910" s="0"/>
      <c r="CY3910" s="0"/>
      <c r="CZ3910" s="0"/>
      <c r="DA3910" s="0"/>
      <c r="DB3910" s="0"/>
      <c r="DC3910" s="0"/>
      <c r="DD3910" s="0"/>
      <c r="DE3910" s="0"/>
      <c r="DF3910" s="0"/>
      <c r="DG3910" s="0"/>
      <c r="DH3910" s="0"/>
      <c r="DI3910" s="0"/>
      <c r="DJ3910" s="0"/>
      <c r="DK3910" s="0"/>
      <c r="DL3910" s="0"/>
      <c r="DM3910" s="0"/>
      <c r="DN3910" s="0"/>
      <c r="DO3910" s="0"/>
      <c r="DP3910" s="0"/>
      <c r="DQ3910" s="0"/>
      <c r="DR3910" s="0"/>
      <c r="DS3910" s="0"/>
      <c r="DT3910" s="0"/>
      <c r="DU3910" s="0"/>
      <c r="DV3910" s="0"/>
      <c r="DW3910" s="0"/>
      <c r="DX3910" s="0"/>
      <c r="DY3910" s="0"/>
      <c r="DZ3910" s="0"/>
      <c r="EA3910" s="0"/>
      <c r="EB3910" s="0"/>
      <c r="EC3910" s="0"/>
      <c r="ED3910" s="0"/>
      <c r="EE3910" s="0"/>
      <c r="EF3910" s="0"/>
      <c r="EG3910" s="0"/>
      <c r="EH3910" s="0"/>
      <c r="EI3910" s="0"/>
      <c r="EJ3910" s="0"/>
      <c r="EK3910" s="0"/>
      <c r="EL3910" s="0"/>
      <c r="EM3910" s="0"/>
      <c r="EN3910" s="0"/>
      <c r="EO3910" s="0"/>
      <c r="EP3910" s="0"/>
      <c r="EQ3910" s="0"/>
      <c r="ER3910" s="0"/>
      <c r="ES3910" s="0"/>
      <c r="ET3910" s="0"/>
      <c r="EU3910" s="0"/>
      <c r="EV3910" s="0"/>
      <c r="EW3910" s="0"/>
      <c r="EX3910" s="0"/>
      <c r="EY3910" s="0"/>
      <c r="EZ3910" s="0"/>
      <c r="FA3910" s="0"/>
      <c r="FB3910" s="0"/>
      <c r="FC3910" s="0"/>
      <c r="FD3910" s="0"/>
      <c r="FE3910" s="0"/>
      <c r="FF3910" s="0"/>
      <c r="FG3910" s="0"/>
      <c r="FH3910" s="0"/>
      <c r="FI3910" s="0"/>
      <c r="FJ3910" s="0"/>
      <c r="FK3910" s="0"/>
      <c r="FL3910" s="0"/>
      <c r="FM3910" s="0"/>
      <c r="FN3910" s="0"/>
      <c r="FO3910" s="0"/>
      <c r="FP3910" s="0"/>
      <c r="FQ3910" s="0"/>
      <c r="FR3910" s="0"/>
      <c r="FS3910" s="0"/>
      <c r="FT3910" s="0"/>
      <c r="FU3910" s="0"/>
      <c r="FV3910" s="0"/>
      <c r="FW3910" s="0"/>
      <c r="FX3910" s="0"/>
      <c r="FY3910" s="0"/>
      <c r="FZ3910" s="0"/>
      <c r="GA3910" s="0"/>
      <c r="GB3910" s="0"/>
      <c r="GC3910" s="0"/>
      <c r="GD3910" s="0"/>
      <c r="GE3910" s="0"/>
      <c r="GF3910" s="0"/>
      <c r="GG3910" s="0"/>
      <c r="GH3910" s="0"/>
      <c r="GI3910" s="0"/>
      <c r="GJ3910" s="0"/>
      <c r="GK3910" s="0"/>
      <c r="GL3910" s="0"/>
      <c r="GM3910" s="0"/>
      <c r="GN3910" s="0"/>
      <c r="GO3910" s="0"/>
      <c r="GP3910" s="0"/>
      <c r="GQ3910" s="0"/>
      <c r="GR3910" s="0"/>
      <c r="GS3910" s="0"/>
      <c r="GT3910" s="0"/>
      <c r="GU3910" s="0"/>
      <c r="GV3910" s="0"/>
      <c r="GW3910" s="0"/>
      <c r="GX3910" s="0"/>
      <c r="GY3910" s="0"/>
      <c r="GZ3910" s="0"/>
      <c r="HA3910" s="0"/>
      <c r="HB3910" s="0"/>
      <c r="HC3910" s="0"/>
      <c r="HD3910" s="0"/>
      <c r="HE3910" s="0"/>
      <c r="HF3910" s="0"/>
      <c r="HG3910" s="0"/>
      <c r="HH3910" s="0"/>
      <c r="HI3910" s="0"/>
      <c r="HJ3910" s="0"/>
      <c r="HK3910" s="0"/>
      <c r="HL3910" s="0"/>
      <c r="HM3910" s="0"/>
      <c r="HN3910" s="0"/>
      <c r="HO3910" s="0"/>
      <c r="HP3910" s="0"/>
      <c r="HQ3910" s="0"/>
      <c r="HR3910" s="0"/>
      <c r="HS3910" s="0"/>
      <c r="HT3910" s="0"/>
      <c r="HU3910" s="0"/>
      <c r="HV3910" s="0"/>
      <c r="HW3910" s="0"/>
      <c r="HX3910" s="0"/>
      <c r="HY3910" s="0"/>
      <c r="HZ3910" s="0"/>
      <c r="IA3910" s="0"/>
      <c r="IB3910" s="0"/>
      <c r="IC3910" s="0"/>
      <c r="ID3910" s="0"/>
      <c r="IE3910" s="0"/>
      <c r="IF3910" s="0"/>
      <c r="IG3910" s="0"/>
      <c r="IH3910" s="0"/>
      <c r="II3910" s="0"/>
      <c r="IJ3910" s="0"/>
      <c r="IK3910" s="0"/>
      <c r="IL3910" s="0"/>
      <c r="IM3910" s="0"/>
      <c r="IN3910" s="0"/>
      <c r="IO3910" s="0"/>
      <c r="IP3910" s="0"/>
      <c r="IQ3910" s="0"/>
      <c r="IR3910" s="0"/>
      <c r="IS3910" s="0"/>
      <c r="IT3910" s="0"/>
      <c r="IU3910" s="0"/>
      <c r="IV3910" s="0"/>
      <c r="IW3910" s="0"/>
      <c r="IX3910" s="0"/>
      <c r="IY3910" s="0"/>
      <c r="IZ3910" s="0"/>
      <c r="AMH3910" s="13"/>
    </row>
    <row r="3911" customFormat="false" ht="13.8" hidden="false" customHeight="false" outlineLevel="0" collapsed="false">
      <c r="A3911" s="16" t="n">
        <v>40813371</v>
      </c>
      <c r="B3911" s="17" t="s">
        <v>3943</v>
      </c>
      <c r="C3911" s="18"/>
      <c r="D3911" s="18"/>
      <c r="E3911" s="16" t="s">
        <v>272</v>
      </c>
      <c r="F3911" s="19" t="n">
        <f aca="false">IF(C3911="",VLOOKUP(E3911,'PORTE E UCO'!$A$5:$D$46,4,0),VLOOKUP(E3911,'PORTE E UCO'!$A$5:$D$46,4,0)*C3911)</f>
        <v>801.009488</v>
      </c>
      <c r="G3911" s="20" t="n">
        <v>0</v>
      </c>
      <c r="H3911" s="21" t="n">
        <f aca="false">G3911*$R$2</f>
        <v>0</v>
      </c>
      <c r="I3911" s="16" t="n">
        <v>1</v>
      </c>
      <c r="J3911" s="22" t="n">
        <f aca="false">IF(I3911&gt;=1,F3911*$J$2,"")</f>
        <v>240.3028464</v>
      </c>
      <c r="K3911" s="22" t="str">
        <f aca="false">IF(I3911&gt;=2,F3911*$K$2,"")</f>
        <v/>
      </c>
      <c r="L3911" s="22" t="str">
        <f aca="false">IF(I3911&gt;=3,F3911*$L$2,"")</f>
        <v/>
      </c>
      <c r="M3911" s="22" t="str">
        <f aca="false">IF(I3911&gt;=4,F3911*$M$2,"")</f>
        <v/>
      </c>
      <c r="N3911" s="16" t="s">
        <v>3903</v>
      </c>
      <c r="O3911" s="16" t="n">
        <v>0</v>
      </c>
      <c r="P3911" s="23" t="n">
        <v>0</v>
      </c>
      <c r="Q3911" s="22"/>
      <c r="R3911" s="38"/>
      <c r="S3911" s="25" t="n">
        <f aca="false">SUM(F3911,H3911,J3911,K3911,L3911,M3911)</f>
        <v>1041.3123344</v>
      </c>
      <c r="T3911" s="25" t="n">
        <f aca="false">SUM(F3911,H3911,J3911,K3911,L3911,M3911,Q3911)</f>
        <v>1041.3123344</v>
      </c>
      <c r="U3911" s="0"/>
      <c r="V3911" s="0"/>
      <c r="W3911" s="0"/>
      <c r="X3911" s="0"/>
      <c r="Y3911" s="0"/>
      <c r="Z3911" s="0"/>
      <c r="AA3911" s="0"/>
      <c r="AB3911" s="0"/>
      <c r="AC3911" s="0"/>
      <c r="AD3911" s="0"/>
      <c r="AE3911" s="0"/>
      <c r="AF3911" s="0"/>
      <c r="AG3911" s="0"/>
      <c r="AH3911" s="0"/>
      <c r="AI3911" s="0"/>
      <c r="AJ3911" s="0"/>
      <c r="AK3911" s="0"/>
      <c r="AL3911" s="0"/>
      <c r="AM3911" s="0"/>
      <c r="AN3911" s="0"/>
      <c r="AO3911" s="0"/>
      <c r="AP3911" s="0"/>
      <c r="AQ3911" s="0"/>
      <c r="AR3911" s="0"/>
      <c r="AS3911" s="0"/>
      <c r="AT3911" s="0"/>
      <c r="AU3911" s="0"/>
      <c r="AV3911" s="0"/>
      <c r="AW3911" s="0"/>
      <c r="AX3911" s="0"/>
      <c r="AY3911" s="0"/>
      <c r="AZ3911" s="0"/>
      <c r="BA3911" s="0"/>
      <c r="BB3911" s="0"/>
      <c r="BC3911" s="0"/>
      <c r="BD3911" s="0"/>
      <c r="BE3911" s="0"/>
      <c r="BF3911" s="0"/>
      <c r="BG3911" s="0"/>
      <c r="BH3911" s="0"/>
      <c r="BI3911" s="0"/>
      <c r="BJ3911" s="0"/>
      <c r="BK3911" s="0"/>
      <c r="BL3911" s="0"/>
      <c r="BM3911" s="0"/>
      <c r="BN3911" s="0"/>
      <c r="BO3911" s="0"/>
      <c r="BP3911" s="0"/>
      <c r="BQ3911" s="0"/>
      <c r="BR3911" s="0"/>
      <c r="BS3911" s="0"/>
      <c r="BT3911" s="0"/>
      <c r="BU3911" s="0"/>
      <c r="BV3911" s="0"/>
      <c r="BW3911" s="0"/>
      <c r="BX3911" s="0"/>
      <c r="BY3911" s="0"/>
      <c r="BZ3911" s="0"/>
      <c r="CA3911" s="0"/>
      <c r="CB3911" s="0"/>
      <c r="CC3911" s="0"/>
      <c r="CD3911" s="0"/>
      <c r="CE3911" s="0"/>
      <c r="CF3911" s="0"/>
      <c r="CG3911" s="0"/>
      <c r="CH3911" s="0"/>
      <c r="CI3911" s="0"/>
      <c r="CJ3911" s="0"/>
      <c r="CK3911" s="0"/>
      <c r="CL3911" s="0"/>
      <c r="CM3911" s="0"/>
      <c r="CN3911" s="0"/>
      <c r="CO3911" s="0"/>
      <c r="CP3911" s="0"/>
      <c r="CQ3911" s="0"/>
      <c r="CR3911" s="0"/>
      <c r="CS3911" s="0"/>
      <c r="CT3911" s="0"/>
      <c r="CU3911" s="0"/>
      <c r="CV3911" s="0"/>
      <c r="CW3911" s="0"/>
      <c r="CX3911" s="0"/>
      <c r="CY3911" s="0"/>
      <c r="CZ3911" s="0"/>
      <c r="DA3911" s="0"/>
      <c r="DB3911" s="0"/>
      <c r="DC3911" s="0"/>
      <c r="DD3911" s="0"/>
      <c r="DE3911" s="0"/>
      <c r="DF3911" s="0"/>
      <c r="DG3911" s="0"/>
      <c r="DH3911" s="0"/>
      <c r="DI3911" s="0"/>
      <c r="DJ3911" s="0"/>
      <c r="DK3911" s="0"/>
      <c r="DL3911" s="0"/>
      <c r="DM3911" s="0"/>
      <c r="DN3911" s="0"/>
      <c r="DO3911" s="0"/>
      <c r="DP3911" s="0"/>
      <c r="DQ3911" s="0"/>
      <c r="DR3911" s="0"/>
      <c r="DS3911" s="0"/>
      <c r="DT3911" s="0"/>
      <c r="DU3911" s="0"/>
      <c r="DV3911" s="0"/>
      <c r="DW3911" s="0"/>
      <c r="DX3911" s="0"/>
      <c r="DY3911" s="0"/>
      <c r="DZ3911" s="0"/>
      <c r="EA3911" s="0"/>
      <c r="EB3911" s="0"/>
      <c r="EC3911" s="0"/>
      <c r="ED3911" s="0"/>
      <c r="EE3911" s="0"/>
      <c r="EF3911" s="0"/>
      <c r="EG3911" s="0"/>
      <c r="EH3911" s="0"/>
      <c r="EI3911" s="0"/>
      <c r="EJ3911" s="0"/>
      <c r="EK3911" s="0"/>
      <c r="EL3911" s="0"/>
      <c r="EM3911" s="0"/>
      <c r="EN3911" s="0"/>
      <c r="EO3911" s="0"/>
      <c r="EP3911" s="0"/>
      <c r="EQ3911" s="0"/>
      <c r="ER3911" s="0"/>
      <c r="ES3911" s="0"/>
      <c r="ET3911" s="0"/>
      <c r="EU3911" s="0"/>
      <c r="EV3911" s="0"/>
      <c r="EW3911" s="0"/>
      <c r="EX3911" s="0"/>
      <c r="EY3911" s="0"/>
      <c r="EZ3911" s="0"/>
      <c r="FA3911" s="0"/>
      <c r="FB3911" s="0"/>
      <c r="FC3911" s="0"/>
      <c r="FD3911" s="0"/>
      <c r="FE3911" s="0"/>
      <c r="FF3911" s="0"/>
      <c r="FG3911" s="0"/>
      <c r="FH3911" s="0"/>
      <c r="FI3911" s="0"/>
      <c r="FJ3911" s="0"/>
      <c r="FK3911" s="0"/>
      <c r="FL3911" s="0"/>
      <c r="FM3911" s="0"/>
      <c r="FN3911" s="0"/>
      <c r="FO3911" s="0"/>
      <c r="FP3911" s="0"/>
      <c r="FQ3911" s="0"/>
      <c r="FR3911" s="0"/>
      <c r="FS3911" s="0"/>
      <c r="FT3911" s="0"/>
      <c r="FU3911" s="0"/>
      <c r="FV3911" s="0"/>
      <c r="FW3911" s="0"/>
      <c r="FX3911" s="0"/>
      <c r="FY3911" s="0"/>
      <c r="FZ3911" s="0"/>
      <c r="GA3911" s="0"/>
      <c r="GB3911" s="0"/>
      <c r="GC3911" s="0"/>
      <c r="GD3911" s="0"/>
      <c r="GE3911" s="0"/>
      <c r="GF3911" s="0"/>
      <c r="GG3911" s="0"/>
      <c r="GH3911" s="0"/>
      <c r="GI3911" s="0"/>
      <c r="GJ3911" s="0"/>
      <c r="GK3911" s="0"/>
      <c r="GL3911" s="0"/>
      <c r="GM3911" s="0"/>
      <c r="GN3911" s="0"/>
      <c r="GO3911" s="0"/>
      <c r="GP3911" s="0"/>
      <c r="GQ3911" s="0"/>
      <c r="GR3911" s="0"/>
      <c r="GS3911" s="0"/>
      <c r="GT3911" s="0"/>
      <c r="GU3911" s="0"/>
      <c r="GV3911" s="0"/>
      <c r="GW3911" s="0"/>
      <c r="GX3911" s="0"/>
      <c r="GY3911" s="0"/>
      <c r="GZ3911" s="0"/>
      <c r="HA3911" s="0"/>
      <c r="HB3911" s="0"/>
      <c r="HC3911" s="0"/>
      <c r="HD3911" s="0"/>
      <c r="HE3911" s="0"/>
      <c r="HF3911" s="0"/>
      <c r="HG3911" s="0"/>
      <c r="HH3911" s="0"/>
      <c r="HI3911" s="0"/>
      <c r="HJ3911" s="0"/>
      <c r="HK3911" s="0"/>
      <c r="HL3911" s="0"/>
      <c r="HM3911" s="0"/>
      <c r="HN3911" s="0"/>
      <c r="HO3911" s="0"/>
      <c r="HP3911" s="0"/>
      <c r="HQ3911" s="0"/>
      <c r="HR3911" s="0"/>
      <c r="HS3911" s="0"/>
      <c r="HT3911" s="0"/>
      <c r="HU3911" s="0"/>
      <c r="HV3911" s="0"/>
      <c r="HW3911" s="0"/>
      <c r="HX3911" s="0"/>
      <c r="HY3911" s="0"/>
      <c r="HZ3911" s="0"/>
      <c r="IA3911" s="0"/>
      <c r="IB3911" s="0"/>
      <c r="IC3911" s="0"/>
      <c r="ID3911" s="0"/>
      <c r="IE3911" s="0"/>
      <c r="IF3911" s="0"/>
      <c r="IG3911" s="0"/>
      <c r="IH3911" s="0"/>
      <c r="II3911" s="0"/>
      <c r="IJ3911" s="0"/>
      <c r="IK3911" s="0"/>
      <c r="IL3911" s="0"/>
      <c r="IM3911" s="0"/>
      <c r="IN3911" s="0"/>
      <c r="IO3911" s="0"/>
      <c r="IP3911" s="0"/>
      <c r="IQ3911" s="0"/>
      <c r="IR3911" s="0"/>
      <c r="IS3911" s="0"/>
      <c r="IT3911" s="0"/>
      <c r="IU3911" s="0"/>
      <c r="IV3911" s="0"/>
      <c r="IW3911" s="0"/>
      <c r="IX3911" s="0"/>
      <c r="IY3911" s="0"/>
      <c r="IZ3911" s="0"/>
      <c r="AMH3911" s="13"/>
    </row>
    <row r="3912" customFormat="false" ht="13.8" hidden="false" customHeight="false" outlineLevel="0" collapsed="false">
      <c r="A3912" s="27" t="n">
        <v>40813380</v>
      </c>
      <c r="B3912" s="28" t="s">
        <v>3944</v>
      </c>
      <c r="C3912" s="29"/>
      <c r="D3912" s="29"/>
      <c r="E3912" s="27" t="s">
        <v>167</v>
      </c>
      <c r="F3912" s="19" t="n">
        <f aca="false">IF(C3912="",VLOOKUP(E3912,'PORTE E UCO'!$A$5:$D$46,4,0),VLOOKUP(E3912,'PORTE E UCO'!$A$5:$D$46,4,0)*C3912)</f>
        <v>566.612796</v>
      </c>
      <c r="G3912" s="30" t="n">
        <v>0</v>
      </c>
      <c r="H3912" s="21" t="n">
        <f aca="false">G3912*$R$2</f>
        <v>0</v>
      </c>
      <c r="I3912" s="27" t="n">
        <v>1</v>
      </c>
      <c r="J3912" s="22" t="n">
        <f aca="false">IF(I3912&gt;=1,F3912*$J$2,"")</f>
        <v>169.9838388</v>
      </c>
      <c r="K3912" s="22" t="str">
        <f aca="false">IF(I3912&gt;=2,F3912*$K$2,"")</f>
        <v/>
      </c>
      <c r="L3912" s="22" t="str">
        <f aca="false">IF(I3912&gt;=3,F3912*$L$2,"")</f>
        <v/>
      </c>
      <c r="M3912" s="22" t="str">
        <f aca="false">IF(I3912&gt;=4,F3912*$M$2,"")</f>
        <v/>
      </c>
      <c r="N3912" s="27" t="s">
        <v>3903</v>
      </c>
      <c r="O3912" s="27" t="n">
        <v>0</v>
      </c>
      <c r="P3912" s="31" t="n">
        <v>0</v>
      </c>
      <c r="Q3912" s="32"/>
      <c r="R3912" s="38"/>
      <c r="S3912" s="25" t="n">
        <f aca="false">SUM(F3912,H3912,J3912,K3912,L3912,M3912)</f>
        <v>736.5966348</v>
      </c>
      <c r="T3912" s="25" t="n">
        <f aca="false">SUM(F3912,H3912,J3912,K3912,L3912,M3912,Q3912)</f>
        <v>736.5966348</v>
      </c>
      <c r="U3912" s="0"/>
      <c r="V3912" s="0"/>
      <c r="W3912" s="0"/>
      <c r="X3912" s="0"/>
      <c r="Y3912" s="0"/>
      <c r="Z3912" s="0"/>
      <c r="AA3912" s="0"/>
      <c r="AB3912" s="0"/>
      <c r="AC3912" s="0"/>
      <c r="AD3912" s="0"/>
      <c r="AE3912" s="0"/>
      <c r="AF3912" s="0"/>
      <c r="AG3912" s="0"/>
      <c r="AH3912" s="0"/>
      <c r="AI3912" s="0"/>
      <c r="AJ3912" s="0"/>
      <c r="AK3912" s="0"/>
      <c r="AL3912" s="0"/>
      <c r="AM3912" s="0"/>
      <c r="AN3912" s="0"/>
      <c r="AO3912" s="0"/>
      <c r="AP3912" s="0"/>
      <c r="AQ3912" s="0"/>
      <c r="AR3912" s="0"/>
      <c r="AS3912" s="0"/>
      <c r="AT3912" s="0"/>
      <c r="AU3912" s="0"/>
      <c r="AV3912" s="0"/>
      <c r="AW3912" s="0"/>
      <c r="AX3912" s="0"/>
      <c r="AY3912" s="0"/>
      <c r="AZ3912" s="0"/>
      <c r="BA3912" s="0"/>
      <c r="BB3912" s="0"/>
      <c r="BC3912" s="0"/>
      <c r="BD3912" s="0"/>
      <c r="BE3912" s="0"/>
      <c r="BF3912" s="0"/>
      <c r="BG3912" s="0"/>
      <c r="BH3912" s="0"/>
      <c r="BI3912" s="0"/>
      <c r="BJ3912" s="0"/>
      <c r="BK3912" s="0"/>
      <c r="BL3912" s="0"/>
      <c r="BM3912" s="0"/>
      <c r="BN3912" s="0"/>
      <c r="BO3912" s="0"/>
      <c r="BP3912" s="0"/>
      <c r="BQ3912" s="0"/>
      <c r="BR3912" s="0"/>
      <c r="BS3912" s="0"/>
      <c r="BT3912" s="0"/>
      <c r="BU3912" s="0"/>
      <c r="BV3912" s="0"/>
      <c r="BW3912" s="0"/>
      <c r="BX3912" s="0"/>
      <c r="BY3912" s="0"/>
      <c r="BZ3912" s="0"/>
      <c r="CA3912" s="0"/>
      <c r="CB3912" s="0"/>
      <c r="CC3912" s="0"/>
      <c r="CD3912" s="0"/>
      <c r="CE3912" s="0"/>
      <c r="CF3912" s="0"/>
      <c r="CG3912" s="0"/>
      <c r="CH3912" s="0"/>
      <c r="CI3912" s="0"/>
      <c r="CJ3912" s="0"/>
      <c r="CK3912" s="0"/>
      <c r="CL3912" s="0"/>
      <c r="CM3912" s="0"/>
      <c r="CN3912" s="0"/>
      <c r="CO3912" s="0"/>
      <c r="CP3912" s="0"/>
      <c r="CQ3912" s="0"/>
      <c r="CR3912" s="0"/>
      <c r="CS3912" s="0"/>
      <c r="CT3912" s="0"/>
      <c r="CU3912" s="0"/>
      <c r="CV3912" s="0"/>
      <c r="CW3912" s="0"/>
      <c r="CX3912" s="0"/>
      <c r="CY3912" s="0"/>
      <c r="CZ3912" s="0"/>
      <c r="DA3912" s="0"/>
      <c r="DB3912" s="0"/>
      <c r="DC3912" s="0"/>
      <c r="DD3912" s="0"/>
      <c r="DE3912" s="0"/>
      <c r="DF3912" s="0"/>
      <c r="DG3912" s="0"/>
      <c r="DH3912" s="0"/>
      <c r="DI3912" s="0"/>
      <c r="DJ3912" s="0"/>
      <c r="DK3912" s="0"/>
      <c r="DL3912" s="0"/>
      <c r="DM3912" s="0"/>
      <c r="DN3912" s="0"/>
      <c r="DO3912" s="0"/>
      <c r="DP3912" s="0"/>
      <c r="DQ3912" s="0"/>
      <c r="DR3912" s="0"/>
      <c r="DS3912" s="0"/>
      <c r="DT3912" s="0"/>
      <c r="DU3912" s="0"/>
      <c r="DV3912" s="0"/>
      <c r="DW3912" s="0"/>
      <c r="DX3912" s="0"/>
      <c r="DY3912" s="0"/>
      <c r="DZ3912" s="0"/>
      <c r="EA3912" s="0"/>
      <c r="EB3912" s="0"/>
      <c r="EC3912" s="0"/>
      <c r="ED3912" s="0"/>
      <c r="EE3912" s="0"/>
      <c r="EF3912" s="0"/>
      <c r="EG3912" s="0"/>
      <c r="EH3912" s="0"/>
      <c r="EI3912" s="0"/>
      <c r="EJ3912" s="0"/>
      <c r="EK3912" s="0"/>
      <c r="EL3912" s="0"/>
      <c r="EM3912" s="0"/>
      <c r="EN3912" s="0"/>
      <c r="EO3912" s="0"/>
      <c r="EP3912" s="0"/>
      <c r="EQ3912" s="0"/>
      <c r="ER3912" s="0"/>
      <c r="ES3912" s="0"/>
      <c r="ET3912" s="0"/>
      <c r="EU3912" s="0"/>
      <c r="EV3912" s="0"/>
      <c r="EW3912" s="0"/>
      <c r="EX3912" s="0"/>
      <c r="EY3912" s="0"/>
      <c r="EZ3912" s="0"/>
      <c r="FA3912" s="0"/>
      <c r="FB3912" s="0"/>
      <c r="FC3912" s="0"/>
      <c r="FD3912" s="0"/>
      <c r="FE3912" s="0"/>
      <c r="FF3912" s="0"/>
      <c r="FG3912" s="0"/>
      <c r="FH3912" s="0"/>
      <c r="FI3912" s="0"/>
      <c r="FJ3912" s="0"/>
      <c r="FK3912" s="0"/>
      <c r="FL3912" s="0"/>
      <c r="FM3912" s="0"/>
      <c r="FN3912" s="0"/>
      <c r="FO3912" s="0"/>
      <c r="FP3912" s="0"/>
      <c r="FQ3912" s="0"/>
      <c r="FR3912" s="0"/>
      <c r="FS3912" s="0"/>
      <c r="FT3912" s="0"/>
      <c r="FU3912" s="0"/>
      <c r="FV3912" s="0"/>
      <c r="FW3912" s="0"/>
      <c r="FX3912" s="0"/>
      <c r="FY3912" s="0"/>
      <c r="FZ3912" s="0"/>
      <c r="GA3912" s="0"/>
      <c r="GB3912" s="0"/>
      <c r="GC3912" s="0"/>
      <c r="GD3912" s="0"/>
      <c r="GE3912" s="0"/>
      <c r="GF3912" s="0"/>
      <c r="GG3912" s="0"/>
      <c r="GH3912" s="0"/>
      <c r="GI3912" s="0"/>
      <c r="GJ3912" s="0"/>
      <c r="GK3912" s="0"/>
      <c r="GL3912" s="0"/>
      <c r="GM3912" s="0"/>
      <c r="GN3912" s="0"/>
      <c r="GO3912" s="0"/>
      <c r="GP3912" s="0"/>
      <c r="GQ3912" s="0"/>
      <c r="GR3912" s="0"/>
      <c r="GS3912" s="0"/>
      <c r="GT3912" s="0"/>
      <c r="GU3912" s="0"/>
      <c r="GV3912" s="0"/>
      <c r="GW3912" s="0"/>
      <c r="GX3912" s="0"/>
      <c r="GY3912" s="0"/>
      <c r="GZ3912" s="0"/>
      <c r="HA3912" s="0"/>
      <c r="HB3912" s="0"/>
      <c r="HC3912" s="0"/>
      <c r="HD3912" s="0"/>
      <c r="HE3912" s="0"/>
      <c r="HF3912" s="0"/>
      <c r="HG3912" s="0"/>
      <c r="HH3912" s="0"/>
      <c r="HI3912" s="0"/>
      <c r="HJ3912" s="0"/>
      <c r="HK3912" s="0"/>
      <c r="HL3912" s="0"/>
      <c r="HM3912" s="0"/>
      <c r="HN3912" s="0"/>
      <c r="HO3912" s="0"/>
      <c r="HP3912" s="0"/>
      <c r="HQ3912" s="0"/>
      <c r="HR3912" s="0"/>
      <c r="HS3912" s="0"/>
      <c r="HT3912" s="0"/>
      <c r="HU3912" s="0"/>
      <c r="HV3912" s="0"/>
      <c r="HW3912" s="0"/>
      <c r="HX3912" s="0"/>
      <c r="HY3912" s="0"/>
      <c r="HZ3912" s="0"/>
      <c r="IA3912" s="0"/>
      <c r="IB3912" s="0"/>
      <c r="IC3912" s="0"/>
      <c r="ID3912" s="0"/>
      <c r="IE3912" s="0"/>
      <c r="IF3912" s="0"/>
      <c r="IG3912" s="0"/>
      <c r="IH3912" s="0"/>
      <c r="II3912" s="0"/>
      <c r="IJ3912" s="0"/>
      <c r="IK3912" s="0"/>
      <c r="IL3912" s="0"/>
      <c r="IM3912" s="0"/>
      <c r="IN3912" s="0"/>
      <c r="IO3912" s="0"/>
      <c r="IP3912" s="0"/>
      <c r="IQ3912" s="0"/>
      <c r="IR3912" s="0"/>
      <c r="IS3912" s="0"/>
      <c r="IT3912" s="0"/>
      <c r="IU3912" s="0"/>
      <c r="IV3912" s="0"/>
      <c r="IW3912" s="0"/>
      <c r="IX3912" s="0"/>
      <c r="IY3912" s="0"/>
      <c r="IZ3912" s="0"/>
      <c r="AMH3912" s="13"/>
    </row>
    <row r="3913" customFormat="false" ht="13.8" hidden="false" customHeight="false" outlineLevel="0" collapsed="false">
      <c r="A3913" s="16" t="n">
        <v>40813398</v>
      </c>
      <c r="B3913" s="17" t="s">
        <v>3945</v>
      </c>
      <c r="C3913" s="18"/>
      <c r="D3913" s="18"/>
      <c r="E3913" s="16" t="s">
        <v>62</v>
      </c>
      <c r="F3913" s="19" t="n">
        <f aca="false">IF(C3913="",VLOOKUP(E3913,'PORTE E UCO'!$A$5:$D$46,4,0),VLOOKUP(E3913,'PORTE E UCO'!$A$5:$D$46,4,0)*C3913)</f>
        <v>524.694546</v>
      </c>
      <c r="G3913" s="20" t="n">
        <v>0</v>
      </c>
      <c r="H3913" s="21" t="n">
        <f aca="false">G3913*$R$2</f>
        <v>0</v>
      </c>
      <c r="I3913" s="16" t="n">
        <v>1</v>
      </c>
      <c r="J3913" s="22" t="n">
        <f aca="false">IF(I3913&gt;=1,F3913*$J$2,"")</f>
        <v>157.4083638</v>
      </c>
      <c r="K3913" s="22" t="str">
        <f aca="false">IF(I3913&gt;=2,F3913*$K$2,"")</f>
        <v/>
      </c>
      <c r="L3913" s="22" t="str">
        <f aca="false">IF(I3913&gt;=3,F3913*$L$2,"")</f>
        <v/>
      </c>
      <c r="M3913" s="22" t="str">
        <f aca="false">IF(I3913&gt;=4,F3913*$M$2,"")</f>
        <v/>
      </c>
      <c r="N3913" s="16" t="s">
        <v>3903</v>
      </c>
      <c r="O3913" s="16" t="n">
        <v>0</v>
      </c>
      <c r="P3913" s="23" t="n">
        <v>0</v>
      </c>
      <c r="Q3913" s="22"/>
      <c r="R3913" s="38"/>
      <c r="S3913" s="25" t="n">
        <f aca="false">SUM(F3913,H3913,J3913,K3913,L3913,M3913)</f>
        <v>682.1029098</v>
      </c>
      <c r="T3913" s="25" t="n">
        <f aca="false">SUM(F3913,H3913,J3913,K3913,L3913,M3913,Q3913)</f>
        <v>682.1029098</v>
      </c>
      <c r="U3913" s="0"/>
      <c r="V3913" s="0"/>
      <c r="W3913" s="0"/>
      <c r="X3913" s="0"/>
      <c r="Y3913" s="0"/>
      <c r="Z3913" s="0"/>
      <c r="AA3913" s="0"/>
      <c r="AB3913" s="0"/>
      <c r="AC3913" s="0"/>
      <c r="AD3913" s="0"/>
      <c r="AE3913" s="0"/>
      <c r="AF3913" s="0"/>
      <c r="AG3913" s="0"/>
      <c r="AH3913" s="0"/>
      <c r="AI3913" s="0"/>
      <c r="AJ3913" s="0"/>
      <c r="AK3913" s="0"/>
      <c r="AL3913" s="0"/>
      <c r="AM3913" s="0"/>
      <c r="AN3913" s="0"/>
      <c r="AO3913" s="0"/>
      <c r="AP3913" s="0"/>
      <c r="AQ3913" s="0"/>
      <c r="AR3913" s="0"/>
      <c r="AS3913" s="0"/>
      <c r="AT3913" s="0"/>
      <c r="AU3913" s="0"/>
      <c r="AV3913" s="0"/>
      <c r="AW3913" s="0"/>
      <c r="AX3913" s="0"/>
      <c r="AY3913" s="0"/>
      <c r="AZ3913" s="0"/>
      <c r="BA3913" s="0"/>
      <c r="BB3913" s="0"/>
      <c r="BC3913" s="0"/>
      <c r="BD3913" s="0"/>
      <c r="BE3913" s="0"/>
      <c r="BF3913" s="0"/>
      <c r="BG3913" s="0"/>
      <c r="BH3913" s="0"/>
      <c r="BI3913" s="0"/>
      <c r="BJ3913" s="0"/>
      <c r="BK3913" s="0"/>
      <c r="BL3913" s="0"/>
      <c r="BM3913" s="0"/>
      <c r="BN3913" s="0"/>
      <c r="BO3913" s="0"/>
      <c r="BP3913" s="0"/>
      <c r="BQ3913" s="0"/>
      <c r="BR3913" s="0"/>
      <c r="BS3913" s="0"/>
      <c r="BT3913" s="0"/>
      <c r="BU3913" s="0"/>
      <c r="BV3913" s="0"/>
      <c r="BW3913" s="0"/>
      <c r="BX3913" s="0"/>
      <c r="BY3913" s="0"/>
      <c r="BZ3913" s="0"/>
      <c r="CA3913" s="0"/>
      <c r="CB3913" s="0"/>
      <c r="CC3913" s="0"/>
      <c r="CD3913" s="0"/>
      <c r="CE3913" s="0"/>
      <c r="CF3913" s="0"/>
      <c r="CG3913" s="0"/>
      <c r="CH3913" s="0"/>
      <c r="CI3913" s="0"/>
      <c r="CJ3913" s="0"/>
      <c r="CK3913" s="0"/>
      <c r="CL3913" s="0"/>
      <c r="CM3913" s="0"/>
      <c r="CN3913" s="0"/>
      <c r="CO3913" s="0"/>
      <c r="CP3913" s="0"/>
      <c r="CQ3913" s="0"/>
      <c r="CR3913" s="0"/>
      <c r="CS3913" s="0"/>
      <c r="CT3913" s="0"/>
      <c r="CU3913" s="0"/>
      <c r="CV3913" s="0"/>
      <c r="CW3913" s="0"/>
      <c r="CX3913" s="0"/>
      <c r="CY3913" s="0"/>
      <c r="CZ3913" s="0"/>
      <c r="DA3913" s="0"/>
      <c r="DB3913" s="0"/>
      <c r="DC3913" s="0"/>
      <c r="DD3913" s="0"/>
      <c r="DE3913" s="0"/>
      <c r="DF3913" s="0"/>
      <c r="DG3913" s="0"/>
      <c r="DH3913" s="0"/>
      <c r="DI3913" s="0"/>
      <c r="DJ3913" s="0"/>
      <c r="DK3913" s="0"/>
      <c r="DL3913" s="0"/>
      <c r="DM3913" s="0"/>
      <c r="DN3913" s="0"/>
      <c r="DO3913" s="0"/>
      <c r="DP3913" s="0"/>
      <c r="DQ3913" s="0"/>
      <c r="DR3913" s="0"/>
      <c r="DS3913" s="0"/>
      <c r="DT3913" s="0"/>
      <c r="DU3913" s="0"/>
      <c r="DV3913" s="0"/>
      <c r="DW3913" s="0"/>
      <c r="DX3913" s="0"/>
      <c r="DY3913" s="0"/>
      <c r="DZ3913" s="0"/>
      <c r="EA3913" s="0"/>
      <c r="EB3913" s="0"/>
      <c r="EC3913" s="0"/>
      <c r="ED3913" s="0"/>
      <c r="EE3913" s="0"/>
      <c r="EF3913" s="0"/>
      <c r="EG3913" s="0"/>
      <c r="EH3913" s="0"/>
      <c r="EI3913" s="0"/>
      <c r="EJ3913" s="0"/>
      <c r="EK3913" s="0"/>
      <c r="EL3913" s="0"/>
      <c r="EM3913" s="0"/>
      <c r="EN3913" s="0"/>
      <c r="EO3913" s="0"/>
      <c r="EP3913" s="0"/>
      <c r="EQ3913" s="0"/>
      <c r="ER3913" s="0"/>
      <c r="ES3913" s="0"/>
      <c r="ET3913" s="0"/>
      <c r="EU3913" s="0"/>
      <c r="EV3913" s="0"/>
      <c r="EW3913" s="0"/>
      <c r="EX3913" s="0"/>
      <c r="EY3913" s="0"/>
      <c r="EZ3913" s="0"/>
      <c r="FA3913" s="0"/>
      <c r="FB3913" s="0"/>
      <c r="FC3913" s="0"/>
      <c r="FD3913" s="0"/>
      <c r="FE3913" s="0"/>
      <c r="FF3913" s="0"/>
      <c r="FG3913" s="0"/>
      <c r="FH3913" s="0"/>
      <c r="FI3913" s="0"/>
      <c r="FJ3913" s="0"/>
      <c r="FK3913" s="0"/>
      <c r="FL3913" s="0"/>
      <c r="FM3913" s="0"/>
      <c r="FN3913" s="0"/>
      <c r="FO3913" s="0"/>
      <c r="FP3913" s="0"/>
      <c r="FQ3913" s="0"/>
      <c r="FR3913" s="0"/>
      <c r="FS3913" s="0"/>
      <c r="FT3913" s="0"/>
      <c r="FU3913" s="0"/>
      <c r="FV3913" s="0"/>
      <c r="FW3913" s="0"/>
      <c r="FX3913" s="0"/>
      <c r="FY3913" s="0"/>
      <c r="FZ3913" s="0"/>
      <c r="GA3913" s="0"/>
      <c r="GB3913" s="0"/>
      <c r="GC3913" s="0"/>
      <c r="GD3913" s="0"/>
      <c r="GE3913" s="0"/>
      <c r="GF3913" s="0"/>
      <c r="GG3913" s="0"/>
      <c r="GH3913" s="0"/>
      <c r="GI3913" s="0"/>
      <c r="GJ3913" s="0"/>
      <c r="GK3913" s="0"/>
      <c r="GL3913" s="0"/>
      <c r="GM3913" s="0"/>
      <c r="GN3913" s="0"/>
      <c r="GO3913" s="0"/>
      <c r="GP3913" s="0"/>
      <c r="GQ3913" s="0"/>
      <c r="GR3913" s="0"/>
      <c r="GS3913" s="0"/>
      <c r="GT3913" s="0"/>
      <c r="GU3913" s="0"/>
      <c r="GV3913" s="0"/>
      <c r="GW3913" s="0"/>
      <c r="GX3913" s="0"/>
      <c r="GY3913" s="0"/>
      <c r="GZ3913" s="0"/>
      <c r="HA3913" s="0"/>
      <c r="HB3913" s="0"/>
      <c r="HC3913" s="0"/>
      <c r="HD3913" s="0"/>
      <c r="HE3913" s="0"/>
      <c r="HF3913" s="0"/>
      <c r="HG3913" s="0"/>
      <c r="HH3913" s="0"/>
      <c r="HI3913" s="0"/>
      <c r="HJ3913" s="0"/>
      <c r="HK3913" s="0"/>
      <c r="HL3913" s="0"/>
      <c r="HM3913" s="0"/>
      <c r="HN3913" s="0"/>
      <c r="HO3913" s="0"/>
      <c r="HP3913" s="0"/>
      <c r="HQ3913" s="0"/>
      <c r="HR3913" s="0"/>
      <c r="HS3913" s="0"/>
      <c r="HT3913" s="0"/>
      <c r="HU3913" s="0"/>
      <c r="HV3913" s="0"/>
      <c r="HW3913" s="0"/>
      <c r="HX3913" s="0"/>
      <c r="HY3913" s="0"/>
      <c r="HZ3913" s="0"/>
      <c r="IA3913" s="0"/>
      <c r="IB3913" s="0"/>
      <c r="IC3913" s="0"/>
      <c r="ID3913" s="0"/>
      <c r="IE3913" s="0"/>
      <c r="IF3913" s="0"/>
      <c r="IG3913" s="0"/>
      <c r="IH3913" s="0"/>
      <c r="II3913" s="0"/>
      <c r="IJ3913" s="0"/>
      <c r="IK3913" s="0"/>
      <c r="IL3913" s="0"/>
      <c r="IM3913" s="0"/>
      <c r="IN3913" s="0"/>
      <c r="IO3913" s="0"/>
      <c r="IP3913" s="0"/>
      <c r="IQ3913" s="0"/>
      <c r="IR3913" s="0"/>
      <c r="IS3913" s="0"/>
      <c r="IT3913" s="0"/>
      <c r="IU3913" s="0"/>
      <c r="IV3913" s="0"/>
      <c r="IW3913" s="0"/>
      <c r="IX3913" s="0"/>
      <c r="IY3913" s="0"/>
      <c r="IZ3913" s="0"/>
      <c r="AMH3913" s="13"/>
    </row>
    <row r="3914" customFormat="false" ht="13.8" hidden="false" customHeight="false" outlineLevel="0" collapsed="false">
      <c r="A3914" s="27" t="n">
        <v>40814106</v>
      </c>
      <c r="B3914" s="28" t="s">
        <v>3946</v>
      </c>
      <c r="C3914" s="29"/>
      <c r="D3914" s="29"/>
      <c r="E3914" s="27" t="s">
        <v>31</v>
      </c>
      <c r="F3914" s="19" t="n">
        <f aca="false">IF(C3914="",VLOOKUP(E3914,'PORTE E UCO'!$A$5:$D$46,4,0),VLOOKUP(E3914,'PORTE E UCO'!$A$5:$D$46,4,0)*C3914)</f>
        <v>262.342192</v>
      </c>
      <c r="G3914" s="30" t="n">
        <v>0</v>
      </c>
      <c r="H3914" s="21" t="n">
        <f aca="false">G3914*$R$2</f>
        <v>0</v>
      </c>
      <c r="I3914" s="27" t="n">
        <v>0</v>
      </c>
      <c r="J3914" s="22" t="str">
        <f aca="false">IF(I3914&gt;=1,F3914*$J$2,"")</f>
        <v/>
      </c>
      <c r="K3914" s="22" t="str">
        <f aca="false">IF(I3914&gt;=2,F3914*$K$2,"")</f>
        <v/>
      </c>
      <c r="L3914" s="22" t="str">
        <f aca="false">IF(I3914&gt;=3,F3914*$L$2,"")</f>
        <v/>
      </c>
      <c r="M3914" s="22" t="str">
        <f aca="false">IF(I3914&gt;=4,F3914*$M$2,"")</f>
        <v/>
      </c>
      <c r="N3914" s="27" t="s">
        <v>3916</v>
      </c>
      <c r="O3914" s="27" t="n">
        <v>0</v>
      </c>
      <c r="P3914" s="31" t="n">
        <v>0</v>
      </c>
      <c r="Q3914" s="32"/>
      <c r="R3914" s="38"/>
      <c r="S3914" s="25" t="n">
        <f aca="false">SUM(F3914,H3914,J3914,K3914,L3914,M3914)</f>
        <v>262.342192</v>
      </c>
      <c r="T3914" s="25" t="n">
        <f aca="false">SUM(F3914,H3914,J3914,K3914,L3914,M3914,Q3914)</f>
        <v>262.342192</v>
      </c>
      <c r="U3914" s="0"/>
      <c r="V3914" s="0"/>
      <c r="W3914" s="0"/>
      <c r="X3914" s="0"/>
      <c r="Y3914" s="0"/>
      <c r="Z3914" s="0"/>
      <c r="AA3914" s="0"/>
      <c r="AB3914" s="0"/>
      <c r="AC3914" s="0"/>
      <c r="AD3914" s="0"/>
      <c r="AE3914" s="0"/>
      <c r="AF3914" s="0"/>
      <c r="AG3914" s="0"/>
      <c r="AH3914" s="0"/>
      <c r="AI3914" s="0"/>
      <c r="AJ3914" s="0"/>
      <c r="AK3914" s="0"/>
      <c r="AL3914" s="0"/>
      <c r="AM3914" s="0"/>
      <c r="AN3914" s="0"/>
      <c r="AO3914" s="0"/>
      <c r="AP3914" s="0"/>
      <c r="AQ3914" s="0"/>
      <c r="AR3914" s="0"/>
      <c r="AS3914" s="0"/>
      <c r="AT3914" s="0"/>
      <c r="AU3914" s="0"/>
      <c r="AV3914" s="0"/>
      <c r="AW3914" s="0"/>
      <c r="AX3914" s="0"/>
      <c r="AY3914" s="0"/>
      <c r="AZ3914" s="0"/>
      <c r="BA3914" s="0"/>
      <c r="BB3914" s="0"/>
      <c r="BC3914" s="0"/>
      <c r="BD3914" s="0"/>
      <c r="BE3914" s="0"/>
      <c r="BF3914" s="0"/>
      <c r="BG3914" s="0"/>
      <c r="BH3914" s="0"/>
      <c r="BI3914" s="0"/>
      <c r="BJ3914" s="0"/>
      <c r="BK3914" s="0"/>
      <c r="BL3914" s="0"/>
      <c r="BM3914" s="0"/>
      <c r="BN3914" s="0"/>
      <c r="BO3914" s="0"/>
      <c r="BP3914" s="0"/>
      <c r="BQ3914" s="0"/>
      <c r="BR3914" s="0"/>
      <c r="BS3914" s="0"/>
      <c r="BT3914" s="0"/>
      <c r="BU3914" s="0"/>
      <c r="BV3914" s="0"/>
      <c r="BW3914" s="0"/>
      <c r="BX3914" s="0"/>
      <c r="BY3914" s="0"/>
      <c r="BZ3914" s="0"/>
      <c r="CA3914" s="0"/>
      <c r="CB3914" s="0"/>
      <c r="CC3914" s="0"/>
      <c r="CD3914" s="0"/>
      <c r="CE3914" s="0"/>
      <c r="CF3914" s="0"/>
      <c r="CG3914" s="0"/>
      <c r="CH3914" s="0"/>
      <c r="CI3914" s="0"/>
      <c r="CJ3914" s="0"/>
      <c r="CK3914" s="0"/>
      <c r="CL3914" s="0"/>
      <c r="CM3914" s="0"/>
      <c r="CN3914" s="0"/>
      <c r="CO3914" s="0"/>
      <c r="CP3914" s="0"/>
      <c r="CQ3914" s="0"/>
      <c r="CR3914" s="0"/>
      <c r="CS3914" s="0"/>
      <c r="CT3914" s="0"/>
      <c r="CU3914" s="0"/>
      <c r="CV3914" s="0"/>
      <c r="CW3914" s="0"/>
      <c r="CX3914" s="0"/>
      <c r="CY3914" s="0"/>
      <c r="CZ3914" s="0"/>
      <c r="DA3914" s="0"/>
      <c r="DB3914" s="0"/>
      <c r="DC3914" s="0"/>
      <c r="DD3914" s="0"/>
      <c r="DE3914" s="0"/>
      <c r="DF3914" s="0"/>
      <c r="DG3914" s="0"/>
      <c r="DH3914" s="0"/>
      <c r="DI3914" s="0"/>
      <c r="DJ3914" s="0"/>
      <c r="DK3914" s="0"/>
      <c r="DL3914" s="0"/>
      <c r="DM3914" s="0"/>
      <c r="DN3914" s="0"/>
      <c r="DO3914" s="0"/>
      <c r="DP3914" s="0"/>
      <c r="DQ3914" s="0"/>
      <c r="DR3914" s="0"/>
      <c r="DS3914" s="0"/>
      <c r="DT3914" s="0"/>
      <c r="DU3914" s="0"/>
      <c r="DV3914" s="0"/>
      <c r="DW3914" s="0"/>
      <c r="DX3914" s="0"/>
      <c r="DY3914" s="0"/>
      <c r="DZ3914" s="0"/>
      <c r="EA3914" s="0"/>
      <c r="EB3914" s="0"/>
      <c r="EC3914" s="0"/>
      <c r="ED3914" s="0"/>
      <c r="EE3914" s="0"/>
      <c r="EF3914" s="0"/>
      <c r="EG3914" s="0"/>
      <c r="EH3914" s="0"/>
      <c r="EI3914" s="0"/>
      <c r="EJ3914" s="0"/>
      <c r="EK3914" s="0"/>
      <c r="EL3914" s="0"/>
      <c r="EM3914" s="0"/>
      <c r="EN3914" s="0"/>
      <c r="EO3914" s="0"/>
      <c r="EP3914" s="0"/>
      <c r="EQ3914" s="0"/>
      <c r="ER3914" s="0"/>
      <c r="ES3914" s="0"/>
      <c r="ET3914" s="0"/>
      <c r="EU3914" s="0"/>
      <c r="EV3914" s="0"/>
      <c r="EW3914" s="0"/>
      <c r="EX3914" s="0"/>
      <c r="EY3914" s="0"/>
      <c r="EZ3914" s="0"/>
      <c r="FA3914" s="0"/>
      <c r="FB3914" s="0"/>
      <c r="FC3914" s="0"/>
      <c r="FD3914" s="0"/>
      <c r="FE3914" s="0"/>
      <c r="FF3914" s="0"/>
      <c r="FG3914" s="0"/>
      <c r="FH3914" s="0"/>
      <c r="FI3914" s="0"/>
      <c r="FJ3914" s="0"/>
      <c r="FK3914" s="0"/>
      <c r="FL3914" s="0"/>
      <c r="FM3914" s="0"/>
      <c r="FN3914" s="0"/>
      <c r="FO3914" s="0"/>
      <c r="FP3914" s="0"/>
      <c r="FQ3914" s="0"/>
      <c r="FR3914" s="0"/>
      <c r="FS3914" s="0"/>
      <c r="FT3914" s="0"/>
      <c r="FU3914" s="0"/>
      <c r="FV3914" s="0"/>
      <c r="FW3914" s="0"/>
      <c r="FX3914" s="0"/>
      <c r="FY3914" s="0"/>
      <c r="FZ3914" s="0"/>
      <c r="GA3914" s="0"/>
      <c r="GB3914" s="0"/>
      <c r="GC3914" s="0"/>
      <c r="GD3914" s="0"/>
      <c r="GE3914" s="0"/>
      <c r="GF3914" s="0"/>
      <c r="GG3914" s="0"/>
      <c r="GH3914" s="0"/>
      <c r="GI3914" s="0"/>
      <c r="GJ3914" s="0"/>
      <c r="GK3914" s="0"/>
      <c r="GL3914" s="0"/>
      <c r="GM3914" s="0"/>
      <c r="GN3914" s="0"/>
      <c r="GO3914" s="0"/>
      <c r="GP3914" s="0"/>
      <c r="GQ3914" s="0"/>
      <c r="GR3914" s="0"/>
      <c r="GS3914" s="0"/>
      <c r="GT3914" s="0"/>
      <c r="GU3914" s="0"/>
      <c r="GV3914" s="0"/>
      <c r="GW3914" s="0"/>
      <c r="GX3914" s="0"/>
      <c r="GY3914" s="0"/>
      <c r="GZ3914" s="0"/>
      <c r="HA3914" s="0"/>
      <c r="HB3914" s="0"/>
      <c r="HC3914" s="0"/>
      <c r="HD3914" s="0"/>
      <c r="HE3914" s="0"/>
      <c r="HF3914" s="0"/>
      <c r="HG3914" s="0"/>
      <c r="HH3914" s="0"/>
      <c r="HI3914" s="0"/>
      <c r="HJ3914" s="0"/>
      <c r="HK3914" s="0"/>
      <c r="HL3914" s="0"/>
      <c r="HM3914" s="0"/>
      <c r="HN3914" s="0"/>
      <c r="HO3914" s="0"/>
      <c r="HP3914" s="0"/>
      <c r="HQ3914" s="0"/>
      <c r="HR3914" s="0"/>
      <c r="HS3914" s="0"/>
      <c r="HT3914" s="0"/>
      <c r="HU3914" s="0"/>
      <c r="HV3914" s="0"/>
      <c r="HW3914" s="0"/>
      <c r="HX3914" s="0"/>
      <c r="HY3914" s="0"/>
      <c r="HZ3914" s="0"/>
      <c r="IA3914" s="0"/>
      <c r="IB3914" s="0"/>
      <c r="IC3914" s="0"/>
      <c r="ID3914" s="0"/>
      <c r="IE3914" s="0"/>
      <c r="IF3914" s="0"/>
      <c r="IG3914" s="0"/>
      <c r="IH3914" s="0"/>
      <c r="II3914" s="0"/>
      <c r="IJ3914" s="0"/>
      <c r="IK3914" s="0"/>
      <c r="IL3914" s="0"/>
      <c r="IM3914" s="0"/>
      <c r="IN3914" s="0"/>
      <c r="IO3914" s="0"/>
      <c r="IP3914" s="0"/>
      <c r="IQ3914" s="0"/>
      <c r="IR3914" s="0"/>
      <c r="IS3914" s="0"/>
      <c r="IT3914" s="0"/>
      <c r="IU3914" s="0"/>
      <c r="IV3914" s="0"/>
      <c r="IW3914" s="0"/>
      <c r="IX3914" s="0"/>
      <c r="IY3914" s="0"/>
      <c r="IZ3914" s="0"/>
      <c r="AMH3914" s="13"/>
    </row>
    <row r="3915" customFormat="false" ht="13.8" hidden="false" customHeight="false" outlineLevel="0" collapsed="false">
      <c r="A3915" s="16" t="n">
        <v>40813436</v>
      </c>
      <c r="B3915" s="17" t="s">
        <v>3947</v>
      </c>
      <c r="C3915" s="18"/>
      <c r="D3915" s="18"/>
      <c r="E3915" s="16" t="s">
        <v>257</v>
      </c>
      <c r="F3915" s="19" t="n">
        <f aca="false">IF(C3915="",VLOOKUP(E3915,'PORTE E UCO'!$A$5:$D$46,4,0),VLOOKUP(E3915,'PORTE E UCO'!$A$5:$D$46,4,0)*C3915)</f>
        <v>400.494582</v>
      </c>
      <c r="G3915" s="20" t="n">
        <v>0</v>
      </c>
      <c r="H3915" s="21" t="n">
        <f aca="false">G3915*$R$2</f>
        <v>0</v>
      </c>
      <c r="I3915" s="16" t="n">
        <v>1</v>
      </c>
      <c r="J3915" s="22" t="n">
        <f aca="false">IF(I3915&gt;=1,F3915*$J$2,"")</f>
        <v>120.1483746</v>
      </c>
      <c r="K3915" s="22" t="str">
        <f aca="false">IF(I3915&gt;=2,F3915*$K$2,"")</f>
        <v/>
      </c>
      <c r="L3915" s="22" t="str">
        <f aca="false">IF(I3915&gt;=3,F3915*$L$2,"")</f>
        <v/>
      </c>
      <c r="M3915" s="22" t="str">
        <f aca="false">IF(I3915&gt;=4,F3915*$M$2,"")</f>
        <v/>
      </c>
      <c r="N3915" s="16" t="s">
        <v>3916</v>
      </c>
      <c r="O3915" s="16" t="n">
        <v>0</v>
      </c>
      <c r="P3915" s="23" t="n">
        <v>0</v>
      </c>
      <c r="Q3915" s="22"/>
      <c r="R3915" s="38"/>
      <c r="S3915" s="25" t="n">
        <f aca="false">SUM(F3915,H3915,J3915,K3915,L3915,M3915)</f>
        <v>520.6429566</v>
      </c>
      <c r="T3915" s="25" t="n">
        <f aca="false">SUM(F3915,H3915,J3915,K3915,L3915,M3915,Q3915)</f>
        <v>520.6429566</v>
      </c>
      <c r="U3915" s="0"/>
      <c r="V3915" s="0"/>
      <c r="W3915" s="0"/>
      <c r="X3915" s="0"/>
      <c r="Y3915" s="0"/>
      <c r="Z3915" s="0"/>
      <c r="AA3915" s="0"/>
      <c r="AB3915" s="0"/>
      <c r="AC3915" s="0"/>
      <c r="AD3915" s="0"/>
      <c r="AE3915" s="0"/>
      <c r="AF3915" s="0"/>
      <c r="AG3915" s="0"/>
      <c r="AH3915" s="0"/>
      <c r="AI3915" s="0"/>
      <c r="AJ3915" s="0"/>
      <c r="AK3915" s="0"/>
      <c r="AL3915" s="0"/>
      <c r="AM3915" s="0"/>
      <c r="AN3915" s="0"/>
      <c r="AO3915" s="0"/>
      <c r="AP3915" s="0"/>
      <c r="AQ3915" s="0"/>
      <c r="AR3915" s="0"/>
      <c r="AS3915" s="0"/>
      <c r="AT3915" s="0"/>
      <c r="AU3915" s="0"/>
      <c r="AV3915" s="0"/>
      <c r="AW3915" s="0"/>
      <c r="AX3915" s="0"/>
      <c r="AY3915" s="0"/>
      <c r="AZ3915" s="0"/>
      <c r="BA3915" s="0"/>
      <c r="BB3915" s="0"/>
      <c r="BC3915" s="0"/>
      <c r="BD3915" s="0"/>
      <c r="BE3915" s="0"/>
      <c r="BF3915" s="0"/>
      <c r="BG3915" s="0"/>
      <c r="BH3915" s="0"/>
      <c r="BI3915" s="0"/>
      <c r="BJ3915" s="0"/>
      <c r="BK3915" s="0"/>
      <c r="BL3915" s="0"/>
      <c r="BM3915" s="0"/>
      <c r="BN3915" s="0"/>
      <c r="BO3915" s="0"/>
      <c r="BP3915" s="0"/>
      <c r="BQ3915" s="0"/>
      <c r="BR3915" s="0"/>
      <c r="BS3915" s="0"/>
      <c r="BT3915" s="0"/>
      <c r="BU3915" s="0"/>
      <c r="BV3915" s="0"/>
      <c r="BW3915" s="0"/>
      <c r="BX3915" s="0"/>
      <c r="BY3915" s="0"/>
      <c r="BZ3915" s="0"/>
      <c r="CA3915" s="0"/>
      <c r="CB3915" s="0"/>
      <c r="CC3915" s="0"/>
      <c r="CD3915" s="0"/>
      <c r="CE3915" s="0"/>
      <c r="CF3915" s="0"/>
      <c r="CG3915" s="0"/>
      <c r="CH3915" s="0"/>
      <c r="CI3915" s="0"/>
      <c r="CJ3915" s="0"/>
      <c r="CK3915" s="0"/>
      <c r="CL3915" s="0"/>
      <c r="CM3915" s="0"/>
      <c r="CN3915" s="0"/>
      <c r="CO3915" s="0"/>
      <c r="CP3915" s="0"/>
      <c r="CQ3915" s="0"/>
      <c r="CR3915" s="0"/>
      <c r="CS3915" s="0"/>
      <c r="CT3915" s="0"/>
      <c r="CU3915" s="0"/>
      <c r="CV3915" s="0"/>
      <c r="CW3915" s="0"/>
      <c r="CX3915" s="0"/>
      <c r="CY3915" s="0"/>
      <c r="CZ3915" s="0"/>
      <c r="DA3915" s="0"/>
      <c r="DB3915" s="0"/>
      <c r="DC3915" s="0"/>
      <c r="DD3915" s="0"/>
      <c r="DE3915" s="0"/>
      <c r="DF3915" s="0"/>
      <c r="DG3915" s="0"/>
      <c r="DH3915" s="0"/>
      <c r="DI3915" s="0"/>
      <c r="DJ3915" s="0"/>
      <c r="DK3915" s="0"/>
      <c r="DL3915" s="0"/>
      <c r="DM3915" s="0"/>
      <c r="DN3915" s="0"/>
      <c r="DO3915" s="0"/>
      <c r="DP3915" s="0"/>
      <c r="DQ3915" s="0"/>
      <c r="DR3915" s="0"/>
      <c r="DS3915" s="0"/>
      <c r="DT3915" s="0"/>
      <c r="DU3915" s="0"/>
      <c r="DV3915" s="0"/>
      <c r="DW3915" s="0"/>
      <c r="DX3915" s="0"/>
      <c r="DY3915" s="0"/>
      <c r="DZ3915" s="0"/>
      <c r="EA3915" s="0"/>
      <c r="EB3915" s="0"/>
      <c r="EC3915" s="0"/>
      <c r="ED3915" s="0"/>
      <c r="EE3915" s="0"/>
      <c r="EF3915" s="0"/>
      <c r="EG3915" s="0"/>
      <c r="EH3915" s="0"/>
      <c r="EI3915" s="0"/>
      <c r="EJ3915" s="0"/>
      <c r="EK3915" s="0"/>
      <c r="EL3915" s="0"/>
      <c r="EM3915" s="0"/>
      <c r="EN3915" s="0"/>
      <c r="EO3915" s="0"/>
      <c r="EP3915" s="0"/>
      <c r="EQ3915" s="0"/>
      <c r="ER3915" s="0"/>
      <c r="ES3915" s="0"/>
      <c r="ET3915" s="0"/>
      <c r="EU3915" s="0"/>
      <c r="EV3915" s="0"/>
      <c r="EW3915" s="0"/>
      <c r="EX3915" s="0"/>
      <c r="EY3915" s="0"/>
      <c r="EZ3915" s="0"/>
      <c r="FA3915" s="0"/>
      <c r="FB3915" s="0"/>
      <c r="FC3915" s="0"/>
      <c r="FD3915" s="0"/>
      <c r="FE3915" s="0"/>
      <c r="FF3915" s="0"/>
      <c r="FG3915" s="0"/>
      <c r="FH3915" s="0"/>
      <c r="FI3915" s="0"/>
      <c r="FJ3915" s="0"/>
      <c r="FK3915" s="0"/>
      <c r="FL3915" s="0"/>
      <c r="FM3915" s="0"/>
      <c r="FN3915" s="0"/>
      <c r="FO3915" s="0"/>
      <c r="FP3915" s="0"/>
      <c r="FQ3915" s="0"/>
      <c r="FR3915" s="0"/>
      <c r="FS3915" s="0"/>
      <c r="FT3915" s="0"/>
      <c r="FU3915" s="0"/>
      <c r="FV3915" s="0"/>
      <c r="FW3915" s="0"/>
      <c r="FX3915" s="0"/>
      <c r="FY3915" s="0"/>
      <c r="FZ3915" s="0"/>
      <c r="GA3915" s="0"/>
      <c r="GB3915" s="0"/>
      <c r="GC3915" s="0"/>
      <c r="GD3915" s="0"/>
      <c r="GE3915" s="0"/>
      <c r="GF3915" s="0"/>
      <c r="GG3915" s="0"/>
      <c r="GH3915" s="0"/>
      <c r="GI3915" s="0"/>
      <c r="GJ3915" s="0"/>
      <c r="GK3915" s="0"/>
      <c r="GL3915" s="0"/>
      <c r="GM3915" s="0"/>
      <c r="GN3915" s="0"/>
      <c r="GO3915" s="0"/>
      <c r="GP3915" s="0"/>
      <c r="GQ3915" s="0"/>
      <c r="GR3915" s="0"/>
      <c r="GS3915" s="0"/>
      <c r="GT3915" s="0"/>
      <c r="GU3915" s="0"/>
      <c r="GV3915" s="0"/>
      <c r="GW3915" s="0"/>
      <c r="GX3915" s="0"/>
      <c r="GY3915" s="0"/>
      <c r="GZ3915" s="0"/>
      <c r="HA3915" s="0"/>
      <c r="HB3915" s="0"/>
      <c r="HC3915" s="0"/>
      <c r="HD3915" s="0"/>
      <c r="HE3915" s="0"/>
      <c r="HF3915" s="0"/>
      <c r="HG3915" s="0"/>
      <c r="HH3915" s="0"/>
      <c r="HI3915" s="0"/>
      <c r="HJ3915" s="0"/>
      <c r="HK3915" s="0"/>
      <c r="HL3915" s="0"/>
      <c r="HM3915" s="0"/>
      <c r="HN3915" s="0"/>
      <c r="HO3915" s="0"/>
      <c r="HP3915" s="0"/>
      <c r="HQ3915" s="0"/>
      <c r="HR3915" s="0"/>
      <c r="HS3915" s="0"/>
      <c r="HT3915" s="0"/>
      <c r="HU3915" s="0"/>
      <c r="HV3915" s="0"/>
      <c r="HW3915" s="0"/>
      <c r="HX3915" s="0"/>
      <c r="HY3915" s="0"/>
      <c r="HZ3915" s="0"/>
      <c r="IA3915" s="0"/>
      <c r="IB3915" s="0"/>
      <c r="IC3915" s="0"/>
      <c r="ID3915" s="0"/>
      <c r="IE3915" s="0"/>
      <c r="IF3915" s="0"/>
      <c r="IG3915" s="0"/>
      <c r="IH3915" s="0"/>
      <c r="II3915" s="0"/>
      <c r="IJ3915" s="0"/>
      <c r="IK3915" s="0"/>
      <c r="IL3915" s="0"/>
      <c r="IM3915" s="0"/>
      <c r="IN3915" s="0"/>
      <c r="IO3915" s="0"/>
      <c r="IP3915" s="0"/>
      <c r="IQ3915" s="0"/>
      <c r="IR3915" s="0"/>
      <c r="IS3915" s="0"/>
      <c r="IT3915" s="0"/>
      <c r="IU3915" s="0"/>
      <c r="IV3915" s="0"/>
      <c r="IW3915" s="0"/>
      <c r="IX3915" s="0"/>
      <c r="IY3915" s="0"/>
      <c r="IZ3915" s="0"/>
      <c r="AMH3915" s="13"/>
    </row>
    <row r="3916" customFormat="false" ht="13.8" hidden="false" customHeight="false" outlineLevel="0" collapsed="false">
      <c r="A3916" s="27" t="n">
        <v>40813444</v>
      </c>
      <c r="B3916" s="28" t="s">
        <v>3948</v>
      </c>
      <c r="C3916" s="29"/>
      <c r="D3916" s="29"/>
      <c r="E3916" s="27" t="s">
        <v>59</v>
      </c>
      <c r="F3916" s="19" t="n">
        <f aca="false">IF(C3916="",VLOOKUP(E3916,'PORTE E UCO'!$A$5:$D$46,4,0),VLOOKUP(E3916,'PORTE E UCO'!$A$5:$D$46,4,0)*C3916)</f>
        <v>349.26794</v>
      </c>
      <c r="G3916" s="30" t="n">
        <v>0</v>
      </c>
      <c r="H3916" s="21" t="n">
        <f aca="false">G3916*$R$2</f>
        <v>0</v>
      </c>
      <c r="I3916" s="27" t="n">
        <v>0</v>
      </c>
      <c r="J3916" s="22" t="str">
        <f aca="false">IF(I3916&gt;=1,F3916*$J$2,"")</f>
        <v/>
      </c>
      <c r="K3916" s="22" t="str">
        <f aca="false">IF(I3916&gt;=2,F3916*$K$2,"")</f>
        <v/>
      </c>
      <c r="L3916" s="22" t="str">
        <f aca="false">IF(I3916&gt;=3,F3916*$L$2,"")</f>
        <v/>
      </c>
      <c r="M3916" s="22" t="str">
        <f aca="false">IF(I3916&gt;=4,F3916*$M$2,"")</f>
        <v/>
      </c>
      <c r="N3916" s="27" t="s">
        <v>3916</v>
      </c>
      <c r="O3916" s="27" t="n">
        <v>0</v>
      </c>
      <c r="P3916" s="31" t="n">
        <v>0</v>
      </c>
      <c r="Q3916" s="32"/>
      <c r="R3916" s="38"/>
      <c r="S3916" s="25" t="n">
        <f aca="false">SUM(F3916,H3916,J3916,K3916,L3916,M3916)</f>
        <v>349.26794</v>
      </c>
      <c r="T3916" s="25" t="n">
        <f aca="false">SUM(F3916,H3916,J3916,K3916,L3916,M3916,Q3916)</f>
        <v>349.26794</v>
      </c>
      <c r="U3916" s="0"/>
      <c r="V3916" s="0"/>
      <c r="W3916" s="0"/>
      <c r="X3916" s="0"/>
      <c r="Y3916" s="0"/>
      <c r="Z3916" s="0"/>
      <c r="AA3916" s="0"/>
      <c r="AB3916" s="0"/>
      <c r="AC3916" s="0"/>
      <c r="AD3916" s="0"/>
      <c r="AE3916" s="0"/>
      <c r="AF3916" s="0"/>
      <c r="AG3916" s="0"/>
      <c r="AH3916" s="0"/>
      <c r="AI3916" s="0"/>
      <c r="AJ3916" s="0"/>
      <c r="AK3916" s="0"/>
      <c r="AL3916" s="0"/>
      <c r="AM3916" s="0"/>
      <c r="AN3916" s="0"/>
      <c r="AO3916" s="0"/>
      <c r="AP3916" s="0"/>
      <c r="AQ3916" s="0"/>
      <c r="AR3916" s="0"/>
      <c r="AS3916" s="0"/>
      <c r="AT3916" s="0"/>
      <c r="AU3916" s="0"/>
      <c r="AV3916" s="0"/>
      <c r="AW3916" s="0"/>
      <c r="AX3916" s="0"/>
      <c r="AY3916" s="0"/>
      <c r="AZ3916" s="0"/>
      <c r="BA3916" s="0"/>
      <c r="BB3916" s="0"/>
      <c r="BC3916" s="0"/>
      <c r="BD3916" s="0"/>
      <c r="BE3916" s="0"/>
      <c r="BF3916" s="0"/>
      <c r="BG3916" s="0"/>
      <c r="BH3916" s="0"/>
      <c r="BI3916" s="0"/>
      <c r="BJ3916" s="0"/>
      <c r="BK3916" s="0"/>
      <c r="BL3916" s="0"/>
      <c r="BM3916" s="0"/>
      <c r="BN3916" s="0"/>
      <c r="BO3916" s="0"/>
      <c r="BP3916" s="0"/>
      <c r="BQ3916" s="0"/>
      <c r="BR3916" s="0"/>
      <c r="BS3916" s="0"/>
      <c r="BT3916" s="0"/>
      <c r="BU3916" s="0"/>
      <c r="BV3916" s="0"/>
      <c r="BW3916" s="0"/>
      <c r="BX3916" s="0"/>
      <c r="BY3916" s="0"/>
      <c r="BZ3916" s="0"/>
      <c r="CA3916" s="0"/>
      <c r="CB3916" s="0"/>
      <c r="CC3916" s="0"/>
      <c r="CD3916" s="0"/>
      <c r="CE3916" s="0"/>
      <c r="CF3916" s="0"/>
      <c r="CG3916" s="0"/>
      <c r="CH3916" s="0"/>
      <c r="CI3916" s="0"/>
      <c r="CJ3916" s="0"/>
      <c r="CK3916" s="0"/>
      <c r="CL3916" s="0"/>
      <c r="CM3916" s="0"/>
      <c r="CN3916" s="0"/>
      <c r="CO3916" s="0"/>
      <c r="CP3916" s="0"/>
      <c r="CQ3916" s="0"/>
      <c r="CR3916" s="0"/>
      <c r="CS3916" s="0"/>
      <c r="CT3916" s="0"/>
      <c r="CU3916" s="0"/>
      <c r="CV3916" s="0"/>
      <c r="CW3916" s="0"/>
      <c r="CX3916" s="0"/>
      <c r="CY3916" s="0"/>
      <c r="CZ3916" s="0"/>
      <c r="DA3916" s="0"/>
      <c r="DB3916" s="0"/>
      <c r="DC3916" s="0"/>
      <c r="DD3916" s="0"/>
      <c r="DE3916" s="0"/>
      <c r="DF3916" s="0"/>
      <c r="DG3916" s="0"/>
      <c r="DH3916" s="0"/>
      <c r="DI3916" s="0"/>
      <c r="DJ3916" s="0"/>
      <c r="DK3916" s="0"/>
      <c r="DL3916" s="0"/>
      <c r="DM3916" s="0"/>
      <c r="DN3916" s="0"/>
      <c r="DO3916" s="0"/>
      <c r="DP3916" s="0"/>
      <c r="DQ3916" s="0"/>
      <c r="DR3916" s="0"/>
      <c r="DS3916" s="0"/>
      <c r="DT3916" s="0"/>
      <c r="DU3916" s="0"/>
      <c r="DV3916" s="0"/>
      <c r="DW3916" s="0"/>
      <c r="DX3916" s="0"/>
      <c r="DY3916" s="0"/>
      <c r="DZ3916" s="0"/>
      <c r="EA3916" s="0"/>
      <c r="EB3916" s="0"/>
      <c r="EC3916" s="0"/>
      <c r="ED3916" s="0"/>
      <c r="EE3916" s="0"/>
      <c r="EF3916" s="0"/>
      <c r="EG3916" s="0"/>
      <c r="EH3916" s="0"/>
      <c r="EI3916" s="0"/>
      <c r="EJ3916" s="0"/>
      <c r="EK3916" s="0"/>
      <c r="EL3916" s="0"/>
      <c r="EM3916" s="0"/>
      <c r="EN3916" s="0"/>
      <c r="EO3916" s="0"/>
      <c r="EP3916" s="0"/>
      <c r="EQ3916" s="0"/>
      <c r="ER3916" s="0"/>
      <c r="ES3916" s="0"/>
      <c r="ET3916" s="0"/>
      <c r="EU3916" s="0"/>
      <c r="EV3916" s="0"/>
      <c r="EW3916" s="0"/>
      <c r="EX3916" s="0"/>
      <c r="EY3916" s="0"/>
      <c r="EZ3916" s="0"/>
      <c r="FA3916" s="0"/>
      <c r="FB3916" s="0"/>
      <c r="FC3916" s="0"/>
      <c r="FD3916" s="0"/>
      <c r="FE3916" s="0"/>
      <c r="FF3916" s="0"/>
      <c r="FG3916" s="0"/>
      <c r="FH3916" s="0"/>
      <c r="FI3916" s="0"/>
      <c r="FJ3916" s="0"/>
      <c r="FK3916" s="0"/>
      <c r="FL3916" s="0"/>
      <c r="FM3916" s="0"/>
      <c r="FN3916" s="0"/>
      <c r="FO3916" s="0"/>
      <c r="FP3916" s="0"/>
      <c r="FQ3916" s="0"/>
      <c r="FR3916" s="0"/>
      <c r="FS3916" s="0"/>
      <c r="FT3916" s="0"/>
      <c r="FU3916" s="0"/>
      <c r="FV3916" s="0"/>
      <c r="FW3916" s="0"/>
      <c r="FX3916" s="0"/>
      <c r="FY3916" s="0"/>
      <c r="FZ3916" s="0"/>
      <c r="GA3916" s="0"/>
      <c r="GB3916" s="0"/>
      <c r="GC3916" s="0"/>
      <c r="GD3916" s="0"/>
      <c r="GE3916" s="0"/>
      <c r="GF3916" s="0"/>
      <c r="GG3916" s="0"/>
      <c r="GH3916" s="0"/>
      <c r="GI3916" s="0"/>
      <c r="GJ3916" s="0"/>
      <c r="GK3916" s="0"/>
      <c r="GL3916" s="0"/>
      <c r="GM3916" s="0"/>
      <c r="GN3916" s="0"/>
      <c r="GO3916" s="0"/>
      <c r="GP3916" s="0"/>
      <c r="GQ3916" s="0"/>
      <c r="GR3916" s="0"/>
      <c r="GS3916" s="0"/>
      <c r="GT3916" s="0"/>
      <c r="GU3916" s="0"/>
      <c r="GV3916" s="0"/>
      <c r="GW3916" s="0"/>
      <c r="GX3916" s="0"/>
      <c r="GY3916" s="0"/>
      <c r="GZ3916" s="0"/>
      <c r="HA3916" s="0"/>
      <c r="HB3916" s="0"/>
      <c r="HC3916" s="0"/>
      <c r="HD3916" s="0"/>
      <c r="HE3916" s="0"/>
      <c r="HF3916" s="0"/>
      <c r="HG3916" s="0"/>
      <c r="HH3916" s="0"/>
      <c r="HI3916" s="0"/>
      <c r="HJ3916" s="0"/>
      <c r="HK3916" s="0"/>
      <c r="HL3916" s="0"/>
      <c r="HM3916" s="0"/>
      <c r="HN3916" s="0"/>
      <c r="HO3916" s="0"/>
      <c r="HP3916" s="0"/>
      <c r="HQ3916" s="0"/>
      <c r="HR3916" s="0"/>
      <c r="HS3916" s="0"/>
      <c r="HT3916" s="0"/>
      <c r="HU3916" s="0"/>
      <c r="HV3916" s="0"/>
      <c r="HW3916" s="0"/>
      <c r="HX3916" s="0"/>
      <c r="HY3916" s="0"/>
      <c r="HZ3916" s="0"/>
      <c r="IA3916" s="0"/>
      <c r="IB3916" s="0"/>
      <c r="IC3916" s="0"/>
      <c r="ID3916" s="0"/>
      <c r="IE3916" s="0"/>
      <c r="IF3916" s="0"/>
      <c r="IG3916" s="0"/>
      <c r="IH3916" s="0"/>
      <c r="II3916" s="0"/>
      <c r="IJ3916" s="0"/>
      <c r="IK3916" s="0"/>
      <c r="IL3916" s="0"/>
      <c r="IM3916" s="0"/>
      <c r="IN3916" s="0"/>
      <c r="IO3916" s="0"/>
      <c r="IP3916" s="0"/>
      <c r="IQ3916" s="0"/>
      <c r="IR3916" s="0"/>
      <c r="IS3916" s="0"/>
      <c r="IT3916" s="0"/>
      <c r="IU3916" s="0"/>
      <c r="IV3916" s="0"/>
      <c r="IW3916" s="0"/>
      <c r="IX3916" s="0"/>
      <c r="IY3916" s="0"/>
      <c r="IZ3916" s="0"/>
      <c r="AMH3916" s="13"/>
    </row>
    <row r="3917" customFormat="false" ht="13.8" hidden="false" customHeight="false" outlineLevel="0" collapsed="false">
      <c r="A3917" s="16" t="n">
        <v>40813460</v>
      </c>
      <c r="B3917" s="17" t="s">
        <v>3949</v>
      </c>
      <c r="C3917" s="18"/>
      <c r="D3917" s="18"/>
      <c r="E3917" s="16" t="s">
        <v>257</v>
      </c>
      <c r="F3917" s="19" t="n">
        <f aca="false">IF(C3917="",VLOOKUP(E3917,'PORTE E UCO'!$A$5:$D$46,4,0),VLOOKUP(E3917,'PORTE E UCO'!$A$5:$D$46,4,0)*C3917)</f>
        <v>400.494582</v>
      </c>
      <c r="G3917" s="20" t="n">
        <v>0</v>
      </c>
      <c r="H3917" s="21" t="n">
        <f aca="false">G3917*$R$2</f>
        <v>0</v>
      </c>
      <c r="I3917" s="16" t="n">
        <v>1</v>
      </c>
      <c r="J3917" s="22" t="n">
        <f aca="false">IF(I3917&gt;=1,F3917*$J$2,"")</f>
        <v>120.1483746</v>
      </c>
      <c r="K3917" s="22" t="str">
        <f aca="false">IF(I3917&gt;=2,F3917*$K$2,"")</f>
        <v/>
      </c>
      <c r="L3917" s="22" t="str">
        <f aca="false">IF(I3917&gt;=3,F3917*$L$2,"")</f>
        <v/>
      </c>
      <c r="M3917" s="22" t="str">
        <f aca="false">IF(I3917&gt;=4,F3917*$M$2,"")</f>
        <v/>
      </c>
      <c r="N3917" s="16" t="s">
        <v>3916</v>
      </c>
      <c r="O3917" s="16" t="n">
        <v>0</v>
      </c>
      <c r="P3917" s="23" t="n">
        <v>0</v>
      </c>
      <c r="Q3917" s="22"/>
      <c r="R3917" s="38"/>
      <c r="S3917" s="25" t="n">
        <f aca="false">SUM(F3917,H3917,J3917,K3917,L3917,M3917)</f>
        <v>520.6429566</v>
      </c>
      <c r="T3917" s="25" t="n">
        <f aca="false">SUM(F3917,H3917,J3917,K3917,L3917,M3917,Q3917)</f>
        <v>520.6429566</v>
      </c>
      <c r="U3917" s="0"/>
      <c r="V3917" s="0"/>
      <c r="W3917" s="0"/>
      <c r="X3917" s="0"/>
      <c r="Y3917" s="0"/>
      <c r="Z3917" s="0"/>
      <c r="AA3917" s="0"/>
      <c r="AB3917" s="0"/>
      <c r="AC3917" s="0"/>
      <c r="AD3917" s="0"/>
      <c r="AE3917" s="0"/>
      <c r="AF3917" s="0"/>
      <c r="AG3917" s="0"/>
      <c r="AH3917" s="0"/>
      <c r="AI3917" s="0"/>
      <c r="AJ3917" s="0"/>
      <c r="AK3917" s="0"/>
      <c r="AL3917" s="0"/>
      <c r="AM3917" s="0"/>
      <c r="AN3917" s="0"/>
      <c r="AO3917" s="0"/>
      <c r="AP3917" s="0"/>
      <c r="AQ3917" s="0"/>
      <c r="AR3917" s="0"/>
      <c r="AS3917" s="0"/>
      <c r="AT3917" s="0"/>
      <c r="AU3917" s="0"/>
      <c r="AV3917" s="0"/>
      <c r="AW3917" s="0"/>
      <c r="AX3917" s="0"/>
      <c r="AY3917" s="0"/>
      <c r="AZ3917" s="0"/>
      <c r="BA3917" s="0"/>
      <c r="BB3917" s="0"/>
      <c r="BC3917" s="0"/>
      <c r="BD3917" s="0"/>
      <c r="BE3917" s="0"/>
      <c r="BF3917" s="0"/>
      <c r="BG3917" s="0"/>
      <c r="BH3917" s="0"/>
      <c r="BI3917" s="0"/>
      <c r="BJ3917" s="0"/>
      <c r="BK3917" s="0"/>
      <c r="BL3917" s="0"/>
      <c r="BM3917" s="0"/>
      <c r="BN3917" s="0"/>
      <c r="BO3917" s="0"/>
      <c r="BP3917" s="0"/>
      <c r="BQ3917" s="0"/>
      <c r="BR3917" s="0"/>
      <c r="BS3917" s="0"/>
      <c r="BT3917" s="0"/>
      <c r="BU3917" s="0"/>
      <c r="BV3917" s="0"/>
      <c r="BW3917" s="0"/>
      <c r="BX3917" s="0"/>
      <c r="BY3917" s="0"/>
      <c r="BZ3917" s="0"/>
      <c r="CA3917" s="0"/>
      <c r="CB3917" s="0"/>
      <c r="CC3917" s="0"/>
      <c r="CD3917" s="0"/>
      <c r="CE3917" s="0"/>
      <c r="CF3917" s="0"/>
      <c r="CG3917" s="0"/>
      <c r="CH3917" s="0"/>
      <c r="CI3917" s="0"/>
      <c r="CJ3917" s="0"/>
      <c r="CK3917" s="0"/>
      <c r="CL3917" s="0"/>
      <c r="CM3917" s="0"/>
      <c r="CN3917" s="0"/>
      <c r="CO3917" s="0"/>
      <c r="CP3917" s="0"/>
      <c r="CQ3917" s="0"/>
      <c r="CR3917" s="0"/>
      <c r="CS3917" s="0"/>
      <c r="CT3917" s="0"/>
      <c r="CU3917" s="0"/>
      <c r="CV3917" s="0"/>
      <c r="CW3917" s="0"/>
      <c r="CX3917" s="0"/>
      <c r="CY3917" s="0"/>
      <c r="CZ3917" s="0"/>
      <c r="DA3917" s="0"/>
      <c r="DB3917" s="0"/>
      <c r="DC3917" s="0"/>
      <c r="DD3917" s="0"/>
      <c r="DE3917" s="0"/>
      <c r="DF3917" s="0"/>
      <c r="DG3917" s="0"/>
      <c r="DH3917" s="0"/>
      <c r="DI3917" s="0"/>
      <c r="DJ3917" s="0"/>
      <c r="DK3917" s="0"/>
      <c r="DL3917" s="0"/>
      <c r="DM3917" s="0"/>
      <c r="DN3917" s="0"/>
      <c r="DO3917" s="0"/>
      <c r="DP3917" s="0"/>
      <c r="DQ3917" s="0"/>
      <c r="DR3917" s="0"/>
      <c r="DS3917" s="0"/>
      <c r="DT3917" s="0"/>
      <c r="DU3917" s="0"/>
      <c r="DV3917" s="0"/>
      <c r="DW3917" s="0"/>
      <c r="DX3917" s="0"/>
      <c r="DY3917" s="0"/>
      <c r="DZ3917" s="0"/>
      <c r="EA3917" s="0"/>
      <c r="EB3917" s="0"/>
      <c r="EC3917" s="0"/>
      <c r="ED3917" s="0"/>
      <c r="EE3917" s="0"/>
      <c r="EF3917" s="0"/>
      <c r="EG3917" s="0"/>
      <c r="EH3917" s="0"/>
      <c r="EI3917" s="0"/>
      <c r="EJ3917" s="0"/>
      <c r="EK3917" s="0"/>
      <c r="EL3917" s="0"/>
      <c r="EM3917" s="0"/>
      <c r="EN3917" s="0"/>
      <c r="EO3917" s="0"/>
      <c r="EP3917" s="0"/>
      <c r="EQ3917" s="0"/>
      <c r="ER3917" s="0"/>
      <c r="ES3917" s="0"/>
      <c r="ET3917" s="0"/>
      <c r="EU3917" s="0"/>
      <c r="EV3917" s="0"/>
      <c r="EW3917" s="0"/>
      <c r="EX3917" s="0"/>
      <c r="EY3917" s="0"/>
      <c r="EZ3917" s="0"/>
      <c r="FA3917" s="0"/>
      <c r="FB3917" s="0"/>
      <c r="FC3917" s="0"/>
      <c r="FD3917" s="0"/>
      <c r="FE3917" s="0"/>
      <c r="FF3917" s="0"/>
      <c r="FG3917" s="0"/>
      <c r="FH3917" s="0"/>
      <c r="FI3917" s="0"/>
      <c r="FJ3917" s="0"/>
      <c r="FK3917" s="0"/>
      <c r="FL3917" s="0"/>
      <c r="FM3917" s="0"/>
      <c r="FN3917" s="0"/>
      <c r="FO3917" s="0"/>
      <c r="FP3917" s="0"/>
      <c r="FQ3917" s="0"/>
      <c r="FR3917" s="0"/>
      <c r="FS3917" s="0"/>
      <c r="FT3917" s="0"/>
      <c r="FU3917" s="0"/>
      <c r="FV3917" s="0"/>
      <c r="FW3917" s="0"/>
      <c r="FX3917" s="0"/>
      <c r="FY3917" s="0"/>
      <c r="FZ3917" s="0"/>
      <c r="GA3917" s="0"/>
      <c r="GB3917" s="0"/>
      <c r="GC3917" s="0"/>
      <c r="GD3917" s="0"/>
      <c r="GE3917" s="0"/>
      <c r="GF3917" s="0"/>
      <c r="GG3917" s="0"/>
      <c r="GH3917" s="0"/>
      <c r="GI3917" s="0"/>
      <c r="GJ3917" s="0"/>
      <c r="GK3917" s="0"/>
      <c r="GL3917" s="0"/>
      <c r="GM3917" s="0"/>
      <c r="GN3917" s="0"/>
      <c r="GO3917" s="0"/>
      <c r="GP3917" s="0"/>
      <c r="GQ3917" s="0"/>
      <c r="GR3917" s="0"/>
      <c r="GS3917" s="0"/>
      <c r="GT3917" s="0"/>
      <c r="GU3917" s="0"/>
      <c r="GV3917" s="0"/>
      <c r="GW3917" s="0"/>
      <c r="GX3917" s="0"/>
      <c r="GY3917" s="0"/>
      <c r="GZ3917" s="0"/>
      <c r="HA3917" s="0"/>
      <c r="HB3917" s="0"/>
      <c r="HC3917" s="0"/>
      <c r="HD3917" s="0"/>
      <c r="HE3917" s="0"/>
      <c r="HF3917" s="0"/>
      <c r="HG3917" s="0"/>
      <c r="HH3917" s="0"/>
      <c r="HI3917" s="0"/>
      <c r="HJ3917" s="0"/>
      <c r="HK3917" s="0"/>
      <c r="HL3917" s="0"/>
      <c r="HM3917" s="0"/>
      <c r="HN3917" s="0"/>
      <c r="HO3917" s="0"/>
      <c r="HP3917" s="0"/>
      <c r="HQ3917" s="0"/>
      <c r="HR3917" s="0"/>
      <c r="HS3917" s="0"/>
      <c r="HT3917" s="0"/>
      <c r="HU3917" s="0"/>
      <c r="HV3917" s="0"/>
      <c r="HW3917" s="0"/>
      <c r="HX3917" s="0"/>
      <c r="HY3917" s="0"/>
      <c r="HZ3917" s="0"/>
      <c r="IA3917" s="0"/>
      <c r="IB3917" s="0"/>
      <c r="IC3917" s="0"/>
      <c r="ID3917" s="0"/>
      <c r="IE3917" s="0"/>
      <c r="IF3917" s="0"/>
      <c r="IG3917" s="0"/>
      <c r="IH3917" s="0"/>
      <c r="II3917" s="0"/>
      <c r="IJ3917" s="0"/>
      <c r="IK3917" s="0"/>
      <c r="IL3917" s="0"/>
      <c r="IM3917" s="0"/>
      <c r="IN3917" s="0"/>
      <c r="IO3917" s="0"/>
      <c r="IP3917" s="0"/>
      <c r="IQ3917" s="0"/>
      <c r="IR3917" s="0"/>
      <c r="IS3917" s="0"/>
      <c r="IT3917" s="0"/>
      <c r="IU3917" s="0"/>
      <c r="IV3917" s="0"/>
      <c r="IW3917" s="0"/>
      <c r="IX3917" s="0"/>
      <c r="IY3917" s="0"/>
      <c r="IZ3917" s="0"/>
      <c r="AMH3917" s="13"/>
    </row>
    <row r="3918" customFormat="false" ht="13.8" hidden="false" customHeight="false" outlineLevel="0" collapsed="false">
      <c r="A3918" s="27" t="n">
        <v>40813509</v>
      </c>
      <c r="B3918" s="28" t="s">
        <v>3950</v>
      </c>
      <c r="C3918" s="29"/>
      <c r="D3918" s="29"/>
      <c r="E3918" s="27" t="s">
        <v>257</v>
      </c>
      <c r="F3918" s="19" t="n">
        <f aca="false">IF(C3918="",VLOOKUP(E3918,'PORTE E UCO'!$A$5:$D$46,4,0),VLOOKUP(E3918,'PORTE E UCO'!$A$5:$D$46,4,0)*C3918)</f>
        <v>400.494582</v>
      </c>
      <c r="G3918" s="30" t="n">
        <v>0</v>
      </c>
      <c r="H3918" s="21" t="n">
        <f aca="false">G3918*$R$2</f>
        <v>0</v>
      </c>
      <c r="I3918" s="27" t="n">
        <v>1</v>
      </c>
      <c r="J3918" s="22" t="n">
        <f aca="false">IF(I3918&gt;=1,F3918*$J$2,"")</f>
        <v>120.1483746</v>
      </c>
      <c r="K3918" s="22" t="str">
        <f aca="false">IF(I3918&gt;=2,F3918*$K$2,"")</f>
        <v/>
      </c>
      <c r="L3918" s="22" t="str">
        <f aca="false">IF(I3918&gt;=3,F3918*$L$2,"")</f>
        <v/>
      </c>
      <c r="M3918" s="22" t="str">
        <f aca="false">IF(I3918&gt;=4,F3918*$M$2,"")</f>
        <v/>
      </c>
      <c r="N3918" s="27" t="s">
        <v>3916</v>
      </c>
      <c r="O3918" s="27" t="n">
        <v>0</v>
      </c>
      <c r="P3918" s="31" t="n">
        <v>0</v>
      </c>
      <c r="Q3918" s="32"/>
      <c r="R3918" s="38"/>
      <c r="S3918" s="25" t="n">
        <f aca="false">SUM(F3918,H3918,J3918,K3918,L3918,M3918)</f>
        <v>520.6429566</v>
      </c>
      <c r="T3918" s="25" t="n">
        <f aca="false">SUM(F3918,H3918,J3918,K3918,L3918,M3918,Q3918)</f>
        <v>520.6429566</v>
      </c>
      <c r="U3918" s="0"/>
      <c r="V3918" s="0"/>
      <c r="W3918" s="0"/>
      <c r="X3918" s="0"/>
      <c r="Y3918" s="0"/>
      <c r="Z3918" s="0"/>
      <c r="AA3918" s="0"/>
      <c r="AB3918" s="0"/>
      <c r="AC3918" s="0"/>
      <c r="AD3918" s="0"/>
      <c r="AE3918" s="0"/>
      <c r="AF3918" s="0"/>
      <c r="AG3918" s="0"/>
      <c r="AH3918" s="0"/>
      <c r="AI3918" s="0"/>
      <c r="AJ3918" s="0"/>
      <c r="AK3918" s="0"/>
      <c r="AL3918" s="0"/>
      <c r="AM3918" s="0"/>
      <c r="AN3918" s="0"/>
      <c r="AO3918" s="0"/>
      <c r="AP3918" s="0"/>
      <c r="AQ3918" s="0"/>
      <c r="AR3918" s="0"/>
      <c r="AS3918" s="0"/>
      <c r="AT3918" s="0"/>
      <c r="AU3918" s="0"/>
      <c r="AV3918" s="0"/>
      <c r="AW3918" s="0"/>
      <c r="AX3918" s="0"/>
      <c r="AY3918" s="0"/>
      <c r="AZ3918" s="0"/>
      <c r="BA3918" s="0"/>
      <c r="BB3918" s="0"/>
      <c r="BC3918" s="0"/>
      <c r="BD3918" s="0"/>
      <c r="BE3918" s="0"/>
      <c r="BF3918" s="0"/>
      <c r="BG3918" s="0"/>
      <c r="BH3918" s="0"/>
      <c r="BI3918" s="0"/>
      <c r="BJ3918" s="0"/>
      <c r="BK3918" s="0"/>
      <c r="BL3918" s="0"/>
      <c r="BM3918" s="0"/>
      <c r="BN3918" s="0"/>
      <c r="BO3918" s="0"/>
      <c r="BP3918" s="0"/>
      <c r="BQ3918" s="0"/>
      <c r="BR3918" s="0"/>
      <c r="BS3918" s="0"/>
      <c r="BT3918" s="0"/>
      <c r="BU3918" s="0"/>
      <c r="BV3918" s="0"/>
      <c r="BW3918" s="0"/>
      <c r="BX3918" s="0"/>
      <c r="BY3918" s="0"/>
      <c r="BZ3918" s="0"/>
      <c r="CA3918" s="0"/>
      <c r="CB3918" s="0"/>
      <c r="CC3918" s="0"/>
      <c r="CD3918" s="0"/>
      <c r="CE3918" s="0"/>
      <c r="CF3918" s="0"/>
      <c r="CG3918" s="0"/>
      <c r="CH3918" s="0"/>
      <c r="CI3918" s="0"/>
      <c r="CJ3918" s="0"/>
      <c r="CK3918" s="0"/>
      <c r="CL3918" s="0"/>
      <c r="CM3918" s="0"/>
      <c r="CN3918" s="0"/>
      <c r="CO3918" s="0"/>
      <c r="CP3918" s="0"/>
      <c r="CQ3918" s="0"/>
      <c r="CR3918" s="0"/>
      <c r="CS3918" s="0"/>
      <c r="CT3918" s="0"/>
      <c r="CU3918" s="0"/>
      <c r="CV3918" s="0"/>
      <c r="CW3918" s="0"/>
      <c r="CX3918" s="0"/>
      <c r="CY3918" s="0"/>
      <c r="CZ3918" s="0"/>
      <c r="DA3918" s="0"/>
      <c r="DB3918" s="0"/>
      <c r="DC3918" s="0"/>
      <c r="DD3918" s="0"/>
      <c r="DE3918" s="0"/>
      <c r="DF3918" s="0"/>
      <c r="DG3918" s="0"/>
      <c r="DH3918" s="0"/>
      <c r="DI3918" s="0"/>
      <c r="DJ3918" s="0"/>
      <c r="DK3918" s="0"/>
      <c r="DL3918" s="0"/>
      <c r="DM3918" s="0"/>
      <c r="DN3918" s="0"/>
      <c r="DO3918" s="0"/>
      <c r="DP3918" s="0"/>
      <c r="DQ3918" s="0"/>
      <c r="DR3918" s="0"/>
      <c r="DS3918" s="0"/>
      <c r="DT3918" s="0"/>
      <c r="DU3918" s="0"/>
      <c r="DV3918" s="0"/>
      <c r="DW3918" s="0"/>
      <c r="DX3918" s="0"/>
      <c r="DY3918" s="0"/>
      <c r="DZ3918" s="0"/>
      <c r="EA3918" s="0"/>
      <c r="EB3918" s="0"/>
      <c r="EC3918" s="0"/>
      <c r="ED3918" s="0"/>
      <c r="EE3918" s="0"/>
      <c r="EF3918" s="0"/>
      <c r="EG3918" s="0"/>
      <c r="EH3918" s="0"/>
      <c r="EI3918" s="0"/>
      <c r="EJ3918" s="0"/>
      <c r="EK3918" s="0"/>
      <c r="EL3918" s="0"/>
      <c r="EM3918" s="0"/>
      <c r="EN3918" s="0"/>
      <c r="EO3918" s="0"/>
      <c r="EP3918" s="0"/>
      <c r="EQ3918" s="0"/>
      <c r="ER3918" s="0"/>
      <c r="ES3918" s="0"/>
      <c r="ET3918" s="0"/>
      <c r="EU3918" s="0"/>
      <c r="EV3918" s="0"/>
      <c r="EW3918" s="0"/>
      <c r="EX3918" s="0"/>
      <c r="EY3918" s="0"/>
      <c r="EZ3918" s="0"/>
      <c r="FA3918" s="0"/>
      <c r="FB3918" s="0"/>
      <c r="FC3918" s="0"/>
      <c r="FD3918" s="0"/>
      <c r="FE3918" s="0"/>
      <c r="FF3918" s="0"/>
      <c r="FG3918" s="0"/>
      <c r="FH3918" s="0"/>
      <c r="FI3918" s="0"/>
      <c r="FJ3918" s="0"/>
      <c r="FK3918" s="0"/>
      <c r="FL3918" s="0"/>
      <c r="FM3918" s="0"/>
      <c r="FN3918" s="0"/>
      <c r="FO3918" s="0"/>
      <c r="FP3918" s="0"/>
      <c r="FQ3918" s="0"/>
      <c r="FR3918" s="0"/>
      <c r="FS3918" s="0"/>
      <c r="FT3918" s="0"/>
      <c r="FU3918" s="0"/>
      <c r="FV3918" s="0"/>
      <c r="FW3918" s="0"/>
      <c r="FX3918" s="0"/>
      <c r="FY3918" s="0"/>
      <c r="FZ3918" s="0"/>
      <c r="GA3918" s="0"/>
      <c r="GB3918" s="0"/>
      <c r="GC3918" s="0"/>
      <c r="GD3918" s="0"/>
      <c r="GE3918" s="0"/>
      <c r="GF3918" s="0"/>
      <c r="GG3918" s="0"/>
      <c r="GH3918" s="0"/>
      <c r="GI3918" s="0"/>
      <c r="GJ3918" s="0"/>
      <c r="GK3918" s="0"/>
      <c r="GL3918" s="0"/>
      <c r="GM3918" s="0"/>
      <c r="GN3918" s="0"/>
      <c r="GO3918" s="0"/>
      <c r="GP3918" s="0"/>
      <c r="GQ3918" s="0"/>
      <c r="GR3918" s="0"/>
      <c r="GS3918" s="0"/>
      <c r="GT3918" s="0"/>
      <c r="GU3918" s="0"/>
      <c r="GV3918" s="0"/>
      <c r="GW3918" s="0"/>
      <c r="GX3918" s="0"/>
      <c r="GY3918" s="0"/>
      <c r="GZ3918" s="0"/>
      <c r="HA3918" s="0"/>
      <c r="HB3918" s="0"/>
      <c r="HC3918" s="0"/>
      <c r="HD3918" s="0"/>
      <c r="HE3918" s="0"/>
      <c r="HF3918" s="0"/>
      <c r="HG3918" s="0"/>
      <c r="HH3918" s="0"/>
      <c r="HI3918" s="0"/>
      <c r="HJ3918" s="0"/>
      <c r="HK3918" s="0"/>
      <c r="HL3918" s="0"/>
      <c r="HM3918" s="0"/>
      <c r="HN3918" s="0"/>
      <c r="HO3918" s="0"/>
      <c r="HP3918" s="0"/>
      <c r="HQ3918" s="0"/>
      <c r="HR3918" s="0"/>
      <c r="HS3918" s="0"/>
      <c r="HT3918" s="0"/>
      <c r="HU3918" s="0"/>
      <c r="HV3918" s="0"/>
      <c r="HW3918" s="0"/>
      <c r="HX3918" s="0"/>
      <c r="HY3918" s="0"/>
      <c r="HZ3918" s="0"/>
      <c r="IA3918" s="0"/>
      <c r="IB3918" s="0"/>
      <c r="IC3918" s="0"/>
      <c r="ID3918" s="0"/>
      <c r="IE3918" s="0"/>
      <c r="IF3918" s="0"/>
      <c r="IG3918" s="0"/>
      <c r="IH3918" s="0"/>
      <c r="II3918" s="0"/>
      <c r="IJ3918" s="0"/>
      <c r="IK3918" s="0"/>
      <c r="IL3918" s="0"/>
      <c r="IM3918" s="0"/>
      <c r="IN3918" s="0"/>
      <c r="IO3918" s="0"/>
      <c r="IP3918" s="0"/>
      <c r="IQ3918" s="0"/>
      <c r="IR3918" s="0"/>
      <c r="IS3918" s="0"/>
      <c r="IT3918" s="0"/>
      <c r="IU3918" s="0"/>
      <c r="IV3918" s="0"/>
      <c r="IW3918" s="0"/>
      <c r="IX3918" s="0"/>
      <c r="IY3918" s="0"/>
      <c r="IZ3918" s="0"/>
      <c r="AMH3918" s="13"/>
    </row>
    <row r="3919" customFormat="false" ht="13.8" hidden="false" customHeight="false" outlineLevel="0" collapsed="false">
      <c r="A3919" s="16" t="n">
        <v>40813525</v>
      </c>
      <c r="B3919" s="17" t="s">
        <v>3951</v>
      </c>
      <c r="C3919" s="18"/>
      <c r="D3919" s="18"/>
      <c r="E3919" s="16" t="s">
        <v>257</v>
      </c>
      <c r="F3919" s="19" t="n">
        <f aca="false">IF(C3919="",VLOOKUP(E3919,'PORTE E UCO'!$A$5:$D$46,4,0),VLOOKUP(E3919,'PORTE E UCO'!$A$5:$D$46,4,0)*C3919)</f>
        <v>400.494582</v>
      </c>
      <c r="G3919" s="20" t="n">
        <v>0</v>
      </c>
      <c r="H3919" s="21" t="n">
        <f aca="false">G3919*$R$2</f>
        <v>0</v>
      </c>
      <c r="I3919" s="16" t="n">
        <v>1</v>
      </c>
      <c r="J3919" s="22" t="n">
        <f aca="false">IF(I3919&gt;=1,F3919*$J$2,"")</f>
        <v>120.1483746</v>
      </c>
      <c r="K3919" s="22" t="str">
        <f aca="false">IF(I3919&gt;=2,F3919*$K$2,"")</f>
        <v/>
      </c>
      <c r="L3919" s="22" t="str">
        <f aca="false">IF(I3919&gt;=3,F3919*$L$2,"")</f>
        <v/>
      </c>
      <c r="M3919" s="22" t="str">
        <f aca="false">IF(I3919&gt;=4,F3919*$M$2,"")</f>
        <v/>
      </c>
      <c r="N3919" s="16" t="s">
        <v>3916</v>
      </c>
      <c r="O3919" s="16" t="n">
        <v>0</v>
      </c>
      <c r="P3919" s="23" t="n">
        <v>0</v>
      </c>
      <c r="Q3919" s="22"/>
      <c r="R3919" s="38"/>
      <c r="S3919" s="25" t="n">
        <f aca="false">SUM(F3919,H3919,J3919,K3919,L3919,M3919)</f>
        <v>520.6429566</v>
      </c>
      <c r="T3919" s="25" t="n">
        <f aca="false">SUM(F3919,H3919,J3919,K3919,L3919,M3919,Q3919)</f>
        <v>520.6429566</v>
      </c>
      <c r="U3919" s="0"/>
      <c r="V3919" s="0"/>
      <c r="W3919" s="0"/>
      <c r="X3919" s="0"/>
      <c r="Y3919" s="0"/>
      <c r="Z3919" s="0"/>
      <c r="AA3919" s="0"/>
      <c r="AB3919" s="0"/>
      <c r="AC3919" s="0"/>
      <c r="AD3919" s="0"/>
      <c r="AE3919" s="0"/>
      <c r="AF3919" s="0"/>
      <c r="AG3919" s="0"/>
      <c r="AH3919" s="0"/>
      <c r="AI3919" s="0"/>
      <c r="AJ3919" s="0"/>
      <c r="AK3919" s="0"/>
      <c r="AL3919" s="0"/>
      <c r="AM3919" s="0"/>
      <c r="AN3919" s="0"/>
      <c r="AO3919" s="0"/>
      <c r="AP3919" s="0"/>
      <c r="AQ3919" s="0"/>
      <c r="AR3919" s="0"/>
      <c r="AS3919" s="0"/>
      <c r="AT3919" s="0"/>
      <c r="AU3919" s="0"/>
      <c r="AV3919" s="0"/>
      <c r="AW3919" s="0"/>
      <c r="AX3919" s="0"/>
      <c r="AY3919" s="0"/>
      <c r="AZ3919" s="0"/>
      <c r="BA3919" s="0"/>
      <c r="BB3919" s="0"/>
      <c r="BC3919" s="0"/>
      <c r="BD3919" s="0"/>
      <c r="BE3919" s="0"/>
      <c r="BF3919" s="0"/>
      <c r="BG3919" s="0"/>
      <c r="BH3919" s="0"/>
      <c r="BI3919" s="0"/>
      <c r="BJ3919" s="0"/>
      <c r="BK3919" s="0"/>
      <c r="BL3919" s="0"/>
      <c r="BM3919" s="0"/>
      <c r="BN3919" s="0"/>
      <c r="BO3919" s="0"/>
      <c r="BP3919" s="0"/>
      <c r="BQ3919" s="0"/>
      <c r="BR3919" s="0"/>
      <c r="BS3919" s="0"/>
      <c r="BT3919" s="0"/>
      <c r="BU3919" s="0"/>
      <c r="BV3919" s="0"/>
      <c r="BW3919" s="0"/>
      <c r="BX3919" s="0"/>
      <c r="BY3919" s="0"/>
      <c r="BZ3919" s="0"/>
      <c r="CA3919" s="0"/>
      <c r="CB3919" s="0"/>
      <c r="CC3919" s="0"/>
      <c r="CD3919" s="0"/>
      <c r="CE3919" s="0"/>
      <c r="CF3919" s="0"/>
      <c r="CG3919" s="0"/>
      <c r="CH3919" s="0"/>
      <c r="CI3919" s="0"/>
      <c r="CJ3919" s="0"/>
      <c r="CK3919" s="0"/>
      <c r="CL3919" s="0"/>
      <c r="CM3919" s="0"/>
      <c r="CN3919" s="0"/>
      <c r="CO3919" s="0"/>
      <c r="CP3919" s="0"/>
      <c r="CQ3919" s="0"/>
      <c r="CR3919" s="0"/>
      <c r="CS3919" s="0"/>
      <c r="CT3919" s="0"/>
      <c r="CU3919" s="0"/>
      <c r="CV3919" s="0"/>
      <c r="CW3919" s="0"/>
      <c r="CX3919" s="0"/>
      <c r="CY3919" s="0"/>
      <c r="CZ3919" s="0"/>
      <c r="DA3919" s="0"/>
      <c r="DB3919" s="0"/>
      <c r="DC3919" s="0"/>
      <c r="DD3919" s="0"/>
      <c r="DE3919" s="0"/>
      <c r="DF3919" s="0"/>
      <c r="DG3919" s="0"/>
      <c r="DH3919" s="0"/>
      <c r="DI3919" s="0"/>
      <c r="DJ3919" s="0"/>
      <c r="DK3919" s="0"/>
      <c r="DL3919" s="0"/>
      <c r="DM3919" s="0"/>
      <c r="DN3919" s="0"/>
      <c r="DO3919" s="0"/>
      <c r="DP3919" s="0"/>
      <c r="DQ3919" s="0"/>
      <c r="DR3919" s="0"/>
      <c r="DS3919" s="0"/>
      <c r="DT3919" s="0"/>
      <c r="DU3919" s="0"/>
      <c r="DV3919" s="0"/>
      <c r="DW3919" s="0"/>
      <c r="DX3919" s="0"/>
      <c r="DY3919" s="0"/>
      <c r="DZ3919" s="0"/>
      <c r="EA3919" s="0"/>
      <c r="EB3919" s="0"/>
      <c r="EC3919" s="0"/>
      <c r="ED3919" s="0"/>
      <c r="EE3919" s="0"/>
      <c r="EF3919" s="0"/>
      <c r="EG3919" s="0"/>
      <c r="EH3919" s="0"/>
      <c r="EI3919" s="0"/>
      <c r="EJ3919" s="0"/>
      <c r="EK3919" s="0"/>
      <c r="EL3919" s="0"/>
      <c r="EM3919" s="0"/>
      <c r="EN3919" s="0"/>
      <c r="EO3919" s="0"/>
      <c r="EP3919" s="0"/>
      <c r="EQ3919" s="0"/>
      <c r="ER3919" s="0"/>
      <c r="ES3919" s="0"/>
      <c r="ET3919" s="0"/>
      <c r="EU3919" s="0"/>
      <c r="EV3919" s="0"/>
      <c r="EW3919" s="0"/>
      <c r="EX3919" s="0"/>
      <c r="EY3919" s="0"/>
      <c r="EZ3919" s="0"/>
      <c r="FA3919" s="0"/>
      <c r="FB3919" s="0"/>
      <c r="FC3919" s="0"/>
      <c r="FD3919" s="0"/>
      <c r="FE3919" s="0"/>
      <c r="FF3919" s="0"/>
      <c r="FG3919" s="0"/>
      <c r="FH3919" s="0"/>
      <c r="FI3919" s="0"/>
      <c r="FJ3919" s="0"/>
      <c r="FK3919" s="0"/>
      <c r="FL3919" s="0"/>
      <c r="FM3919" s="0"/>
      <c r="FN3919" s="0"/>
      <c r="FO3919" s="0"/>
      <c r="FP3919" s="0"/>
      <c r="FQ3919" s="0"/>
      <c r="FR3919" s="0"/>
      <c r="FS3919" s="0"/>
      <c r="FT3919" s="0"/>
      <c r="FU3919" s="0"/>
      <c r="FV3919" s="0"/>
      <c r="FW3919" s="0"/>
      <c r="FX3919" s="0"/>
      <c r="FY3919" s="0"/>
      <c r="FZ3919" s="0"/>
      <c r="GA3919" s="0"/>
      <c r="GB3919" s="0"/>
      <c r="GC3919" s="0"/>
      <c r="GD3919" s="0"/>
      <c r="GE3919" s="0"/>
      <c r="GF3919" s="0"/>
      <c r="GG3919" s="0"/>
      <c r="GH3919" s="0"/>
      <c r="GI3919" s="0"/>
      <c r="GJ3919" s="0"/>
      <c r="GK3919" s="0"/>
      <c r="GL3919" s="0"/>
      <c r="GM3919" s="0"/>
      <c r="GN3919" s="0"/>
      <c r="GO3919" s="0"/>
      <c r="GP3919" s="0"/>
      <c r="GQ3919" s="0"/>
      <c r="GR3919" s="0"/>
      <c r="GS3919" s="0"/>
      <c r="GT3919" s="0"/>
      <c r="GU3919" s="0"/>
      <c r="GV3919" s="0"/>
      <c r="GW3919" s="0"/>
      <c r="GX3919" s="0"/>
      <c r="GY3919" s="0"/>
      <c r="GZ3919" s="0"/>
      <c r="HA3919" s="0"/>
      <c r="HB3919" s="0"/>
      <c r="HC3919" s="0"/>
      <c r="HD3919" s="0"/>
      <c r="HE3919" s="0"/>
      <c r="HF3919" s="0"/>
      <c r="HG3919" s="0"/>
      <c r="HH3919" s="0"/>
      <c r="HI3919" s="0"/>
      <c r="HJ3919" s="0"/>
      <c r="HK3919" s="0"/>
      <c r="HL3919" s="0"/>
      <c r="HM3919" s="0"/>
      <c r="HN3919" s="0"/>
      <c r="HO3919" s="0"/>
      <c r="HP3919" s="0"/>
      <c r="HQ3919" s="0"/>
      <c r="HR3919" s="0"/>
      <c r="HS3919" s="0"/>
      <c r="HT3919" s="0"/>
      <c r="HU3919" s="0"/>
      <c r="HV3919" s="0"/>
      <c r="HW3919" s="0"/>
      <c r="HX3919" s="0"/>
      <c r="HY3919" s="0"/>
      <c r="HZ3919" s="0"/>
      <c r="IA3919" s="0"/>
      <c r="IB3919" s="0"/>
      <c r="IC3919" s="0"/>
      <c r="ID3919" s="0"/>
      <c r="IE3919" s="0"/>
      <c r="IF3919" s="0"/>
      <c r="IG3919" s="0"/>
      <c r="IH3919" s="0"/>
      <c r="II3919" s="0"/>
      <c r="IJ3919" s="0"/>
      <c r="IK3919" s="0"/>
      <c r="IL3919" s="0"/>
      <c r="IM3919" s="0"/>
      <c r="IN3919" s="0"/>
      <c r="IO3919" s="0"/>
      <c r="IP3919" s="0"/>
      <c r="IQ3919" s="0"/>
      <c r="IR3919" s="0"/>
      <c r="IS3919" s="0"/>
      <c r="IT3919" s="0"/>
      <c r="IU3919" s="0"/>
      <c r="IV3919" s="0"/>
      <c r="IW3919" s="0"/>
      <c r="IX3919" s="0"/>
      <c r="IY3919" s="0"/>
      <c r="IZ3919" s="0"/>
      <c r="AMH3919" s="13"/>
    </row>
    <row r="3920" customFormat="false" ht="13.8" hidden="false" customHeight="false" outlineLevel="0" collapsed="false">
      <c r="A3920" s="27" t="n">
        <v>40813479</v>
      </c>
      <c r="B3920" s="28" t="s">
        <v>3952</v>
      </c>
      <c r="C3920" s="29"/>
      <c r="D3920" s="29"/>
      <c r="E3920" s="27" t="s">
        <v>257</v>
      </c>
      <c r="F3920" s="19" t="n">
        <f aca="false">IF(C3920="",VLOOKUP(E3920,'PORTE E UCO'!$A$5:$D$46,4,0),VLOOKUP(E3920,'PORTE E UCO'!$A$5:$D$46,4,0)*C3920)</f>
        <v>400.494582</v>
      </c>
      <c r="G3920" s="30" t="n">
        <v>0</v>
      </c>
      <c r="H3920" s="21" t="n">
        <f aca="false">G3920*$R$2</f>
        <v>0</v>
      </c>
      <c r="I3920" s="27" t="n">
        <v>1</v>
      </c>
      <c r="J3920" s="22" t="n">
        <f aca="false">IF(I3920&gt;=1,F3920*$J$2,"")</f>
        <v>120.1483746</v>
      </c>
      <c r="K3920" s="22" t="str">
        <f aca="false">IF(I3920&gt;=2,F3920*$K$2,"")</f>
        <v/>
      </c>
      <c r="L3920" s="22" t="str">
        <f aca="false">IF(I3920&gt;=3,F3920*$L$2,"")</f>
        <v/>
      </c>
      <c r="M3920" s="22" t="str">
        <f aca="false">IF(I3920&gt;=4,F3920*$M$2,"")</f>
        <v/>
      </c>
      <c r="N3920" s="27" t="s">
        <v>3916</v>
      </c>
      <c r="O3920" s="27" t="n">
        <v>0</v>
      </c>
      <c r="P3920" s="31" t="n">
        <v>0</v>
      </c>
      <c r="Q3920" s="32"/>
      <c r="R3920" s="38"/>
      <c r="S3920" s="25" t="n">
        <f aca="false">SUM(F3920,H3920,J3920,K3920,L3920,M3920)</f>
        <v>520.6429566</v>
      </c>
      <c r="T3920" s="25" t="n">
        <f aca="false">SUM(F3920,H3920,J3920,K3920,L3920,M3920,Q3920)</f>
        <v>520.6429566</v>
      </c>
      <c r="U3920" s="0"/>
      <c r="V3920" s="0"/>
      <c r="W3920" s="0"/>
      <c r="X3920" s="0"/>
      <c r="Y3920" s="0"/>
      <c r="Z3920" s="0"/>
      <c r="AA3920" s="0"/>
      <c r="AB3920" s="0"/>
      <c r="AC3920" s="0"/>
      <c r="AD3920" s="0"/>
      <c r="AE3920" s="0"/>
      <c r="AF3920" s="0"/>
      <c r="AG3920" s="0"/>
      <c r="AH3920" s="0"/>
      <c r="AI3920" s="0"/>
      <c r="AJ3920" s="0"/>
      <c r="AK3920" s="0"/>
      <c r="AL3920" s="0"/>
      <c r="AM3920" s="0"/>
      <c r="AN3920" s="0"/>
      <c r="AO3920" s="0"/>
      <c r="AP3920" s="0"/>
      <c r="AQ3920" s="0"/>
      <c r="AR3920" s="0"/>
      <c r="AS3920" s="0"/>
      <c r="AT3920" s="0"/>
      <c r="AU3920" s="0"/>
      <c r="AV3920" s="0"/>
      <c r="AW3920" s="0"/>
      <c r="AX3920" s="0"/>
      <c r="AY3920" s="0"/>
      <c r="AZ3920" s="0"/>
      <c r="BA3920" s="0"/>
      <c r="BB3920" s="0"/>
      <c r="BC3920" s="0"/>
      <c r="BD3920" s="0"/>
      <c r="BE3920" s="0"/>
      <c r="BF3920" s="0"/>
      <c r="BG3920" s="0"/>
      <c r="BH3920" s="0"/>
      <c r="BI3920" s="0"/>
      <c r="BJ3920" s="0"/>
      <c r="BK3920" s="0"/>
      <c r="BL3920" s="0"/>
      <c r="BM3920" s="0"/>
      <c r="BN3920" s="0"/>
      <c r="BO3920" s="0"/>
      <c r="BP3920" s="0"/>
      <c r="BQ3920" s="0"/>
      <c r="BR3920" s="0"/>
      <c r="BS3920" s="0"/>
      <c r="BT3920" s="0"/>
      <c r="BU3920" s="0"/>
      <c r="BV3920" s="0"/>
      <c r="BW3920" s="0"/>
      <c r="BX3920" s="0"/>
      <c r="BY3920" s="0"/>
      <c r="BZ3920" s="0"/>
      <c r="CA3920" s="0"/>
      <c r="CB3920" s="0"/>
      <c r="CC3920" s="0"/>
      <c r="CD3920" s="0"/>
      <c r="CE3920" s="0"/>
      <c r="CF3920" s="0"/>
      <c r="CG3920" s="0"/>
      <c r="CH3920" s="0"/>
      <c r="CI3920" s="0"/>
      <c r="CJ3920" s="0"/>
      <c r="CK3920" s="0"/>
      <c r="CL3920" s="0"/>
      <c r="CM3920" s="0"/>
      <c r="CN3920" s="0"/>
      <c r="CO3920" s="0"/>
      <c r="CP3920" s="0"/>
      <c r="CQ3920" s="0"/>
      <c r="CR3920" s="0"/>
      <c r="CS3920" s="0"/>
      <c r="CT3920" s="0"/>
      <c r="CU3920" s="0"/>
      <c r="CV3920" s="0"/>
      <c r="CW3920" s="0"/>
      <c r="CX3920" s="0"/>
      <c r="CY3920" s="0"/>
      <c r="CZ3920" s="0"/>
      <c r="DA3920" s="0"/>
      <c r="DB3920" s="0"/>
      <c r="DC3920" s="0"/>
      <c r="DD3920" s="0"/>
      <c r="DE3920" s="0"/>
      <c r="DF3920" s="0"/>
      <c r="DG3920" s="0"/>
      <c r="DH3920" s="0"/>
      <c r="DI3920" s="0"/>
      <c r="DJ3920" s="0"/>
      <c r="DK3920" s="0"/>
      <c r="DL3920" s="0"/>
      <c r="DM3920" s="0"/>
      <c r="DN3920" s="0"/>
      <c r="DO3920" s="0"/>
      <c r="DP3920" s="0"/>
      <c r="DQ3920" s="0"/>
      <c r="DR3920" s="0"/>
      <c r="DS3920" s="0"/>
      <c r="DT3920" s="0"/>
      <c r="DU3920" s="0"/>
      <c r="DV3920" s="0"/>
      <c r="DW3920" s="0"/>
      <c r="DX3920" s="0"/>
      <c r="DY3920" s="0"/>
      <c r="DZ3920" s="0"/>
      <c r="EA3920" s="0"/>
      <c r="EB3920" s="0"/>
      <c r="EC3920" s="0"/>
      <c r="ED3920" s="0"/>
      <c r="EE3920" s="0"/>
      <c r="EF3920" s="0"/>
      <c r="EG3920" s="0"/>
      <c r="EH3920" s="0"/>
      <c r="EI3920" s="0"/>
      <c r="EJ3920" s="0"/>
      <c r="EK3920" s="0"/>
      <c r="EL3920" s="0"/>
      <c r="EM3920" s="0"/>
      <c r="EN3920" s="0"/>
      <c r="EO3920" s="0"/>
      <c r="EP3920" s="0"/>
      <c r="EQ3920" s="0"/>
      <c r="ER3920" s="0"/>
      <c r="ES3920" s="0"/>
      <c r="ET3920" s="0"/>
      <c r="EU3920" s="0"/>
      <c r="EV3920" s="0"/>
      <c r="EW3920" s="0"/>
      <c r="EX3920" s="0"/>
      <c r="EY3920" s="0"/>
      <c r="EZ3920" s="0"/>
      <c r="FA3920" s="0"/>
      <c r="FB3920" s="0"/>
      <c r="FC3920" s="0"/>
      <c r="FD3920" s="0"/>
      <c r="FE3920" s="0"/>
      <c r="FF3920" s="0"/>
      <c r="FG3920" s="0"/>
      <c r="FH3920" s="0"/>
      <c r="FI3920" s="0"/>
      <c r="FJ3920" s="0"/>
      <c r="FK3920" s="0"/>
      <c r="FL3920" s="0"/>
      <c r="FM3920" s="0"/>
      <c r="FN3920" s="0"/>
      <c r="FO3920" s="0"/>
      <c r="FP3920" s="0"/>
      <c r="FQ3920" s="0"/>
      <c r="FR3920" s="0"/>
      <c r="FS3920" s="0"/>
      <c r="FT3920" s="0"/>
      <c r="FU3920" s="0"/>
      <c r="FV3920" s="0"/>
      <c r="FW3920" s="0"/>
      <c r="FX3920" s="0"/>
      <c r="FY3920" s="0"/>
      <c r="FZ3920" s="0"/>
      <c r="GA3920" s="0"/>
      <c r="GB3920" s="0"/>
      <c r="GC3920" s="0"/>
      <c r="GD3920" s="0"/>
      <c r="GE3920" s="0"/>
      <c r="GF3920" s="0"/>
      <c r="GG3920" s="0"/>
      <c r="GH3920" s="0"/>
      <c r="GI3920" s="0"/>
      <c r="GJ3920" s="0"/>
      <c r="GK3920" s="0"/>
      <c r="GL3920" s="0"/>
      <c r="GM3920" s="0"/>
      <c r="GN3920" s="0"/>
      <c r="GO3920" s="0"/>
      <c r="GP3920" s="0"/>
      <c r="GQ3920" s="0"/>
      <c r="GR3920" s="0"/>
      <c r="GS3920" s="0"/>
      <c r="GT3920" s="0"/>
      <c r="GU3920" s="0"/>
      <c r="GV3920" s="0"/>
      <c r="GW3920" s="0"/>
      <c r="GX3920" s="0"/>
      <c r="GY3920" s="0"/>
      <c r="GZ3920" s="0"/>
      <c r="HA3920" s="0"/>
      <c r="HB3920" s="0"/>
      <c r="HC3920" s="0"/>
      <c r="HD3920" s="0"/>
      <c r="HE3920" s="0"/>
      <c r="HF3920" s="0"/>
      <c r="HG3920" s="0"/>
      <c r="HH3920" s="0"/>
      <c r="HI3920" s="0"/>
      <c r="HJ3920" s="0"/>
      <c r="HK3920" s="0"/>
      <c r="HL3920" s="0"/>
      <c r="HM3920" s="0"/>
      <c r="HN3920" s="0"/>
      <c r="HO3920" s="0"/>
      <c r="HP3920" s="0"/>
      <c r="HQ3920" s="0"/>
      <c r="HR3920" s="0"/>
      <c r="HS3920" s="0"/>
      <c r="HT3920" s="0"/>
      <c r="HU3920" s="0"/>
      <c r="HV3920" s="0"/>
      <c r="HW3920" s="0"/>
      <c r="HX3920" s="0"/>
      <c r="HY3920" s="0"/>
      <c r="HZ3920" s="0"/>
      <c r="IA3920" s="0"/>
      <c r="IB3920" s="0"/>
      <c r="IC3920" s="0"/>
      <c r="ID3920" s="0"/>
      <c r="IE3920" s="0"/>
      <c r="IF3920" s="0"/>
      <c r="IG3920" s="0"/>
      <c r="IH3920" s="0"/>
      <c r="II3920" s="0"/>
      <c r="IJ3920" s="0"/>
      <c r="IK3920" s="0"/>
      <c r="IL3920" s="0"/>
      <c r="IM3920" s="0"/>
      <c r="IN3920" s="0"/>
      <c r="IO3920" s="0"/>
      <c r="IP3920" s="0"/>
      <c r="IQ3920" s="0"/>
      <c r="IR3920" s="0"/>
      <c r="IS3920" s="0"/>
      <c r="IT3920" s="0"/>
      <c r="IU3920" s="0"/>
      <c r="IV3920" s="0"/>
      <c r="IW3920" s="0"/>
      <c r="IX3920" s="0"/>
      <c r="IY3920" s="0"/>
      <c r="IZ3920" s="0"/>
      <c r="AMH3920" s="13"/>
    </row>
    <row r="3921" customFormat="false" ht="13.8" hidden="false" customHeight="false" outlineLevel="0" collapsed="false">
      <c r="A3921" s="16" t="n">
        <v>40813495</v>
      </c>
      <c r="B3921" s="17" t="s">
        <v>3953</v>
      </c>
      <c r="C3921" s="18"/>
      <c r="D3921" s="18"/>
      <c r="E3921" s="16" t="s">
        <v>171</v>
      </c>
      <c r="F3921" s="19" t="n">
        <f aca="false">IF(C3921="",VLOOKUP(E3921,'PORTE E UCO'!$A$5:$D$46,4,0),VLOOKUP(E3921,'PORTE E UCO'!$A$5:$D$46,4,0)*C3921)</f>
        <v>287.188282</v>
      </c>
      <c r="G3921" s="20" t="n">
        <v>0</v>
      </c>
      <c r="H3921" s="21" t="n">
        <f aca="false">G3921*$R$2</f>
        <v>0</v>
      </c>
      <c r="I3921" s="16" t="n">
        <v>0</v>
      </c>
      <c r="J3921" s="22" t="str">
        <f aca="false">IF(I3921&gt;=1,F3921*$J$2,"")</f>
        <v/>
      </c>
      <c r="K3921" s="22" t="str">
        <f aca="false">IF(I3921&gt;=2,F3921*$K$2,"")</f>
        <v/>
      </c>
      <c r="L3921" s="22" t="str">
        <f aca="false">IF(I3921&gt;=3,F3921*$L$2,"")</f>
        <v/>
      </c>
      <c r="M3921" s="22" t="str">
        <f aca="false">IF(I3921&gt;=4,F3921*$M$2,"")</f>
        <v/>
      </c>
      <c r="N3921" s="16" t="s">
        <v>3916</v>
      </c>
      <c r="O3921" s="16" t="n">
        <v>0</v>
      </c>
      <c r="P3921" s="23" t="n">
        <v>0</v>
      </c>
      <c r="Q3921" s="22"/>
      <c r="R3921" s="38"/>
      <c r="S3921" s="25" t="n">
        <f aca="false">SUM(F3921,H3921,J3921,K3921,L3921,M3921)</f>
        <v>287.188282</v>
      </c>
      <c r="T3921" s="25" t="n">
        <f aca="false">SUM(F3921,H3921,J3921,K3921,L3921,M3921,Q3921)</f>
        <v>287.188282</v>
      </c>
      <c r="U3921" s="0"/>
      <c r="V3921" s="0"/>
      <c r="W3921" s="0"/>
      <c r="X3921" s="0"/>
      <c r="Y3921" s="0"/>
      <c r="Z3921" s="0"/>
      <c r="AA3921" s="0"/>
      <c r="AB3921" s="0"/>
      <c r="AC3921" s="0"/>
      <c r="AD3921" s="0"/>
      <c r="AE3921" s="0"/>
      <c r="AF3921" s="0"/>
      <c r="AG3921" s="0"/>
      <c r="AH3921" s="0"/>
      <c r="AI3921" s="0"/>
      <c r="AJ3921" s="0"/>
      <c r="AK3921" s="0"/>
      <c r="AL3921" s="0"/>
      <c r="AM3921" s="0"/>
      <c r="AN3921" s="0"/>
      <c r="AO3921" s="0"/>
      <c r="AP3921" s="0"/>
      <c r="AQ3921" s="0"/>
      <c r="AR3921" s="0"/>
      <c r="AS3921" s="0"/>
      <c r="AT3921" s="0"/>
      <c r="AU3921" s="0"/>
      <c r="AV3921" s="0"/>
      <c r="AW3921" s="0"/>
      <c r="AX3921" s="0"/>
      <c r="AY3921" s="0"/>
      <c r="AZ3921" s="0"/>
      <c r="BA3921" s="0"/>
      <c r="BB3921" s="0"/>
      <c r="BC3921" s="0"/>
      <c r="BD3921" s="0"/>
      <c r="BE3921" s="0"/>
      <c r="BF3921" s="0"/>
      <c r="BG3921" s="0"/>
      <c r="BH3921" s="0"/>
      <c r="BI3921" s="0"/>
      <c r="BJ3921" s="0"/>
      <c r="BK3921" s="0"/>
      <c r="BL3921" s="0"/>
      <c r="BM3921" s="0"/>
      <c r="BN3921" s="0"/>
      <c r="BO3921" s="0"/>
      <c r="BP3921" s="0"/>
      <c r="BQ3921" s="0"/>
      <c r="BR3921" s="0"/>
      <c r="BS3921" s="0"/>
      <c r="BT3921" s="0"/>
      <c r="BU3921" s="0"/>
      <c r="BV3921" s="0"/>
      <c r="BW3921" s="0"/>
      <c r="BX3921" s="0"/>
      <c r="BY3921" s="0"/>
      <c r="BZ3921" s="0"/>
      <c r="CA3921" s="0"/>
      <c r="CB3921" s="0"/>
      <c r="CC3921" s="0"/>
      <c r="CD3921" s="0"/>
      <c r="CE3921" s="0"/>
      <c r="CF3921" s="0"/>
      <c r="CG3921" s="0"/>
      <c r="CH3921" s="0"/>
      <c r="CI3921" s="0"/>
      <c r="CJ3921" s="0"/>
      <c r="CK3921" s="0"/>
      <c r="CL3921" s="0"/>
      <c r="CM3921" s="0"/>
      <c r="CN3921" s="0"/>
      <c r="CO3921" s="0"/>
      <c r="CP3921" s="0"/>
      <c r="CQ3921" s="0"/>
      <c r="CR3921" s="0"/>
      <c r="CS3921" s="0"/>
      <c r="CT3921" s="0"/>
      <c r="CU3921" s="0"/>
      <c r="CV3921" s="0"/>
      <c r="CW3921" s="0"/>
      <c r="CX3921" s="0"/>
      <c r="CY3921" s="0"/>
      <c r="CZ3921" s="0"/>
      <c r="DA3921" s="0"/>
      <c r="DB3921" s="0"/>
      <c r="DC3921" s="0"/>
      <c r="DD3921" s="0"/>
      <c r="DE3921" s="0"/>
      <c r="DF3921" s="0"/>
      <c r="DG3921" s="0"/>
      <c r="DH3921" s="0"/>
      <c r="DI3921" s="0"/>
      <c r="DJ3921" s="0"/>
      <c r="DK3921" s="0"/>
      <c r="DL3921" s="0"/>
      <c r="DM3921" s="0"/>
      <c r="DN3921" s="0"/>
      <c r="DO3921" s="0"/>
      <c r="DP3921" s="0"/>
      <c r="DQ3921" s="0"/>
      <c r="DR3921" s="0"/>
      <c r="DS3921" s="0"/>
      <c r="DT3921" s="0"/>
      <c r="DU3921" s="0"/>
      <c r="DV3921" s="0"/>
      <c r="DW3921" s="0"/>
      <c r="DX3921" s="0"/>
      <c r="DY3921" s="0"/>
      <c r="DZ3921" s="0"/>
      <c r="EA3921" s="0"/>
      <c r="EB3921" s="0"/>
      <c r="EC3921" s="0"/>
      <c r="ED3921" s="0"/>
      <c r="EE3921" s="0"/>
      <c r="EF3921" s="0"/>
      <c r="EG3921" s="0"/>
      <c r="EH3921" s="0"/>
      <c r="EI3921" s="0"/>
      <c r="EJ3921" s="0"/>
      <c r="EK3921" s="0"/>
      <c r="EL3921" s="0"/>
      <c r="EM3921" s="0"/>
      <c r="EN3921" s="0"/>
      <c r="EO3921" s="0"/>
      <c r="EP3921" s="0"/>
      <c r="EQ3921" s="0"/>
      <c r="ER3921" s="0"/>
      <c r="ES3921" s="0"/>
      <c r="ET3921" s="0"/>
      <c r="EU3921" s="0"/>
      <c r="EV3921" s="0"/>
      <c r="EW3921" s="0"/>
      <c r="EX3921" s="0"/>
      <c r="EY3921" s="0"/>
      <c r="EZ3921" s="0"/>
      <c r="FA3921" s="0"/>
      <c r="FB3921" s="0"/>
      <c r="FC3921" s="0"/>
      <c r="FD3921" s="0"/>
      <c r="FE3921" s="0"/>
      <c r="FF3921" s="0"/>
      <c r="FG3921" s="0"/>
      <c r="FH3921" s="0"/>
      <c r="FI3921" s="0"/>
      <c r="FJ3921" s="0"/>
      <c r="FK3921" s="0"/>
      <c r="FL3921" s="0"/>
      <c r="FM3921" s="0"/>
      <c r="FN3921" s="0"/>
      <c r="FO3921" s="0"/>
      <c r="FP3921" s="0"/>
      <c r="FQ3921" s="0"/>
      <c r="FR3921" s="0"/>
      <c r="FS3921" s="0"/>
      <c r="FT3921" s="0"/>
      <c r="FU3921" s="0"/>
      <c r="FV3921" s="0"/>
      <c r="FW3921" s="0"/>
      <c r="FX3921" s="0"/>
      <c r="FY3921" s="0"/>
      <c r="FZ3921" s="0"/>
      <c r="GA3921" s="0"/>
      <c r="GB3921" s="0"/>
      <c r="GC3921" s="0"/>
      <c r="GD3921" s="0"/>
      <c r="GE3921" s="0"/>
      <c r="GF3921" s="0"/>
      <c r="GG3921" s="0"/>
      <c r="GH3921" s="0"/>
      <c r="GI3921" s="0"/>
      <c r="GJ3921" s="0"/>
      <c r="GK3921" s="0"/>
      <c r="GL3921" s="0"/>
      <c r="GM3921" s="0"/>
      <c r="GN3921" s="0"/>
      <c r="GO3921" s="0"/>
      <c r="GP3921" s="0"/>
      <c r="GQ3921" s="0"/>
      <c r="GR3921" s="0"/>
      <c r="GS3921" s="0"/>
      <c r="GT3921" s="0"/>
      <c r="GU3921" s="0"/>
      <c r="GV3921" s="0"/>
      <c r="GW3921" s="0"/>
      <c r="GX3921" s="0"/>
      <c r="GY3921" s="0"/>
      <c r="GZ3921" s="0"/>
      <c r="HA3921" s="0"/>
      <c r="HB3921" s="0"/>
      <c r="HC3921" s="0"/>
      <c r="HD3921" s="0"/>
      <c r="HE3921" s="0"/>
      <c r="HF3921" s="0"/>
      <c r="HG3921" s="0"/>
      <c r="HH3921" s="0"/>
      <c r="HI3921" s="0"/>
      <c r="HJ3921" s="0"/>
      <c r="HK3921" s="0"/>
      <c r="HL3921" s="0"/>
      <c r="HM3921" s="0"/>
      <c r="HN3921" s="0"/>
      <c r="HO3921" s="0"/>
      <c r="HP3921" s="0"/>
      <c r="HQ3921" s="0"/>
      <c r="HR3921" s="0"/>
      <c r="HS3921" s="0"/>
      <c r="HT3921" s="0"/>
      <c r="HU3921" s="0"/>
      <c r="HV3921" s="0"/>
      <c r="HW3921" s="0"/>
      <c r="HX3921" s="0"/>
      <c r="HY3921" s="0"/>
      <c r="HZ3921" s="0"/>
      <c r="IA3921" s="0"/>
      <c r="IB3921" s="0"/>
      <c r="IC3921" s="0"/>
      <c r="ID3921" s="0"/>
      <c r="IE3921" s="0"/>
      <c r="IF3921" s="0"/>
      <c r="IG3921" s="0"/>
      <c r="IH3921" s="0"/>
      <c r="II3921" s="0"/>
      <c r="IJ3921" s="0"/>
      <c r="IK3921" s="0"/>
      <c r="IL3921" s="0"/>
      <c r="IM3921" s="0"/>
      <c r="IN3921" s="0"/>
      <c r="IO3921" s="0"/>
      <c r="IP3921" s="0"/>
      <c r="IQ3921" s="0"/>
      <c r="IR3921" s="0"/>
      <c r="IS3921" s="0"/>
      <c r="IT3921" s="0"/>
      <c r="IU3921" s="0"/>
      <c r="IV3921" s="0"/>
      <c r="IW3921" s="0"/>
      <c r="IX3921" s="0"/>
      <c r="IY3921" s="0"/>
      <c r="IZ3921" s="0"/>
      <c r="AMH3921" s="13"/>
    </row>
    <row r="3922" customFormat="false" ht="13.8" hidden="false" customHeight="false" outlineLevel="0" collapsed="false">
      <c r="A3922" s="27" t="n">
        <v>40813452</v>
      </c>
      <c r="B3922" s="28" t="s">
        <v>3954</v>
      </c>
      <c r="C3922" s="29"/>
      <c r="D3922" s="29"/>
      <c r="E3922" s="27" t="s">
        <v>24</v>
      </c>
      <c r="F3922" s="19" t="n">
        <f aca="false">IF(C3922="",VLOOKUP(E3922,'PORTE E UCO'!$A$5:$D$46,4,0),VLOOKUP(E3922,'PORTE E UCO'!$A$5:$D$46,4,0)*C3922)</f>
        <v>377.223602</v>
      </c>
      <c r="G3922" s="30" t="n">
        <v>0</v>
      </c>
      <c r="H3922" s="21" t="n">
        <f aca="false">G3922*$R$2</f>
        <v>0</v>
      </c>
      <c r="I3922" s="27" t="n">
        <v>1</v>
      </c>
      <c r="J3922" s="22" t="n">
        <f aca="false">IF(I3922&gt;=1,F3922*$J$2,"")</f>
        <v>113.1670806</v>
      </c>
      <c r="K3922" s="22" t="str">
        <f aca="false">IF(I3922&gt;=2,F3922*$K$2,"")</f>
        <v/>
      </c>
      <c r="L3922" s="22" t="str">
        <f aca="false">IF(I3922&gt;=3,F3922*$L$2,"")</f>
        <v/>
      </c>
      <c r="M3922" s="22" t="str">
        <f aca="false">IF(I3922&gt;=4,F3922*$M$2,"")</f>
        <v/>
      </c>
      <c r="N3922" s="27" t="s">
        <v>3916</v>
      </c>
      <c r="O3922" s="27" t="n">
        <v>0</v>
      </c>
      <c r="P3922" s="31" t="n">
        <v>0</v>
      </c>
      <c r="Q3922" s="32"/>
      <c r="R3922" s="38"/>
      <c r="S3922" s="25" t="n">
        <f aca="false">SUM(F3922,H3922,J3922,K3922,L3922,M3922)</f>
        <v>490.3906826</v>
      </c>
      <c r="T3922" s="25" t="n">
        <f aca="false">SUM(F3922,H3922,J3922,K3922,L3922,M3922,Q3922)</f>
        <v>490.3906826</v>
      </c>
      <c r="U3922" s="0"/>
      <c r="V3922" s="0"/>
      <c r="W3922" s="0"/>
      <c r="X3922" s="0"/>
      <c r="Y3922" s="0"/>
      <c r="Z3922" s="0"/>
      <c r="AA3922" s="0"/>
      <c r="AB3922" s="0"/>
      <c r="AC3922" s="0"/>
      <c r="AD3922" s="0"/>
      <c r="AE3922" s="0"/>
      <c r="AF3922" s="0"/>
      <c r="AG3922" s="0"/>
      <c r="AH3922" s="0"/>
      <c r="AI3922" s="0"/>
      <c r="AJ3922" s="0"/>
      <c r="AK3922" s="0"/>
      <c r="AL3922" s="0"/>
      <c r="AM3922" s="0"/>
      <c r="AN3922" s="0"/>
      <c r="AO3922" s="0"/>
      <c r="AP3922" s="0"/>
      <c r="AQ3922" s="0"/>
      <c r="AR3922" s="0"/>
      <c r="AS3922" s="0"/>
      <c r="AT3922" s="0"/>
      <c r="AU3922" s="0"/>
      <c r="AV3922" s="0"/>
      <c r="AW3922" s="0"/>
      <c r="AX3922" s="0"/>
      <c r="AY3922" s="0"/>
      <c r="AZ3922" s="0"/>
      <c r="BA3922" s="0"/>
      <c r="BB3922" s="0"/>
      <c r="BC3922" s="0"/>
      <c r="BD3922" s="0"/>
      <c r="BE3922" s="0"/>
      <c r="BF3922" s="0"/>
      <c r="BG3922" s="0"/>
      <c r="BH3922" s="0"/>
      <c r="BI3922" s="0"/>
      <c r="BJ3922" s="0"/>
      <c r="BK3922" s="0"/>
      <c r="BL3922" s="0"/>
      <c r="BM3922" s="0"/>
      <c r="BN3922" s="0"/>
      <c r="BO3922" s="0"/>
      <c r="BP3922" s="0"/>
      <c r="BQ3922" s="0"/>
      <c r="BR3922" s="0"/>
      <c r="BS3922" s="0"/>
      <c r="BT3922" s="0"/>
      <c r="BU3922" s="0"/>
      <c r="BV3922" s="0"/>
      <c r="BW3922" s="0"/>
      <c r="BX3922" s="0"/>
      <c r="BY3922" s="0"/>
      <c r="BZ3922" s="0"/>
      <c r="CA3922" s="0"/>
      <c r="CB3922" s="0"/>
      <c r="CC3922" s="0"/>
      <c r="CD3922" s="0"/>
      <c r="CE3922" s="0"/>
      <c r="CF3922" s="0"/>
      <c r="CG3922" s="0"/>
      <c r="CH3922" s="0"/>
      <c r="CI3922" s="0"/>
      <c r="CJ3922" s="0"/>
      <c r="CK3922" s="0"/>
      <c r="CL3922" s="0"/>
      <c r="CM3922" s="0"/>
      <c r="CN3922" s="0"/>
      <c r="CO3922" s="0"/>
      <c r="CP3922" s="0"/>
      <c r="CQ3922" s="0"/>
      <c r="CR3922" s="0"/>
      <c r="CS3922" s="0"/>
      <c r="CT3922" s="0"/>
      <c r="CU3922" s="0"/>
      <c r="CV3922" s="0"/>
      <c r="CW3922" s="0"/>
      <c r="CX3922" s="0"/>
      <c r="CY3922" s="0"/>
      <c r="CZ3922" s="0"/>
      <c r="DA3922" s="0"/>
      <c r="DB3922" s="0"/>
      <c r="DC3922" s="0"/>
      <c r="DD3922" s="0"/>
      <c r="DE3922" s="0"/>
      <c r="DF3922" s="0"/>
      <c r="DG3922" s="0"/>
      <c r="DH3922" s="0"/>
      <c r="DI3922" s="0"/>
      <c r="DJ3922" s="0"/>
      <c r="DK3922" s="0"/>
      <c r="DL3922" s="0"/>
      <c r="DM3922" s="0"/>
      <c r="DN3922" s="0"/>
      <c r="DO3922" s="0"/>
      <c r="DP3922" s="0"/>
      <c r="DQ3922" s="0"/>
      <c r="DR3922" s="0"/>
      <c r="DS3922" s="0"/>
      <c r="DT3922" s="0"/>
      <c r="DU3922" s="0"/>
      <c r="DV3922" s="0"/>
      <c r="DW3922" s="0"/>
      <c r="DX3922" s="0"/>
      <c r="DY3922" s="0"/>
      <c r="DZ3922" s="0"/>
      <c r="EA3922" s="0"/>
      <c r="EB3922" s="0"/>
      <c r="EC3922" s="0"/>
      <c r="ED3922" s="0"/>
      <c r="EE3922" s="0"/>
      <c r="EF3922" s="0"/>
      <c r="EG3922" s="0"/>
      <c r="EH3922" s="0"/>
      <c r="EI3922" s="0"/>
      <c r="EJ3922" s="0"/>
      <c r="EK3922" s="0"/>
      <c r="EL3922" s="0"/>
      <c r="EM3922" s="0"/>
      <c r="EN3922" s="0"/>
      <c r="EO3922" s="0"/>
      <c r="EP3922" s="0"/>
      <c r="EQ3922" s="0"/>
      <c r="ER3922" s="0"/>
      <c r="ES3922" s="0"/>
      <c r="ET3922" s="0"/>
      <c r="EU3922" s="0"/>
      <c r="EV3922" s="0"/>
      <c r="EW3922" s="0"/>
      <c r="EX3922" s="0"/>
      <c r="EY3922" s="0"/>
      <c r="EZ3922" s="0"/>
      <c r="FA3922" s="0"/>
      <c r="FB3922" s="0"/>
      <c r="FC3922" s="0"/>
      <c r="FD3922" s="0"/>
      <c r="FE3922" s="0"/>
      <c r="FF3922" s="0"/>
      <c r="FG3922" s="0"/>
      <c r="FH3922" s="0"/>
      <c r="FI3922" s="0"/>
      <c r="FJ3922" s="0"/>
      <c r="FK3922" s="0"/>
      <c r="FL3922" s="0"/>
      <c r="FM3922" s="0"/>
      <c r="FN3922" s="0"/>
      <c r="FO3922" s="0"/>
      <c r="FP3922" s="0"/>
      <c r="FQ3922" s="0"/>
      <c r="FR3922" s="0"/>
      <c r="FS3922" s="0"/>
      <c r="FT3922" s="0"/>
      <c r="FU3922" s="0"/>
      <c r="FV3922" s="0"/>
      <c r="FW3922" s="0"/>
      <c r="FX3922" s="0"/>
      <c r="FY3922" s="0"/>
      <c r="FZ3922" s="0"/>
      <c r="GA3922" s="0"/>
      <c r="GB3922" s="0"/>
      <c r="GC3922" s="0"/>
      <c r="GD3922" s="0"/>
      <c r="GE3922" s="0"/>
      <c r="GF3922" s="0"/>
      <c r="GG3922" s="0"/>
      <c r="GH3922" s="0"/>
      <c r="GI3922" s="0"/>
      <c r="GJ3922" s="0"/>
      <c r="GK3922" s="0"/>
      <c r="GL3922" s="0"/>
      <c r="GM3922" s="0"/>
      <c r="GN3922" s="0"/>
      <c r="GO3922" s="0"/>
      <c r="GP3922" s="0"/>
      <c r="GQ3922" s="0"/>
      <c r="GR3922" s="0"/>
      <c r="GS3922" s="0"/>
      <c r="GT3922" s="0"/>
      <c r="GU3922" s="0"/>
      <c r="GV3922" s="0"/>
      <c r="GW3922" s="0"/>
      <c r="GX3922" s="0"/>
      <c r="GY3922" s="0"/>
      <c r="GZ3922" s="0"/>
      <c r="HA3922" s="0"/>
      <c r="HB3922" s="0"/>
      <c r="HC3922" s="0"/>
      <c r="HD3922" s="0"/>
      <c r="HE3922" s="0"/>
      <c r="HF3922" s="0"/>
      <c r="HG3922" s="0"/>
      <c r="HH3922" s="0"/>
      <c r="HI3922" s="0"/>
      <c r="HJ3922" s="0"/>
      <c r="HK3922" s="0"/>
      <c r="HL3922" s="0"/>
      <c r="HM3922" s="0"/>
      <c r="HN3922" s="0"/>
      <c r="HO3922" s="0"/>
      <c r="HP3922" s="0"/>
      <c r="HQ3922" s="0"/>
      <c r="HR3922" s="0"/>
      <c r="HS3922" s="0"/>
      <c r="HT3922" s="0"/>
      <c r="HU3922" s="0"/>
      <c r="HV3922" s="0"/>
      <c r="HW3922" s="0"/>
      <c r="HX3922" s="0"/>
      <c r="HY3922" s="0"/>
      <c r="HZ3922" s="0"/>
      <c r="IA3922" s="0"/>
      <c r="IB3922" s="0"/>
      <c r="IC3922" s="0"/>
      <c r="ID3922" s="0"/>
      <c r="IE3922" s="0"/>
      <c r="IF3922" s="0"/>
      <c r="IG3922" s="0"/>
      <c r="IH3922" s="0"/>
      <c r="II3922" s="0"/>
      <c r="IJ3922" s="0"/>
      <c r="IK3922" s="0"/>
      <c r="IL3922" s="0"/>
      <c r="IM3922" s="0"/>
      <c r="IN3922" s="0"/>
      <c r="IO3922" s="0"/>
      <c r="IP3922" s="0"/>
      <c r="IQ3922" s="0"/>
      <c r="IR3922" s="0"/>
      <c r="IS3922" s="0"/>
      <c r="IT3922" s="0"/>
      <c r="IU3922" s="0"/>
      <c r="IV3922" s="0"/>
      <c r="IW3922" s="0"/>
      <c r="IX3922" s="0"/>
      <c r="IY3922" s="0"/>
      <c r="IZ3922" s="0"/>
      <c r="AMH3922" s="13"/>
    </row>
    <row r="3923" customFormat="false" ht="13.8" hidden="false" customHeight="false" outlineLevel="0" collapsed="false">
      <c r="A3923" s="16" t="n">
        <v>40813517</v>
      </c>
      <c r="B3923" s="17" t="s">
        <v>3955</v>
      </c>
      <c r="C3923" s="18"/>
      <c r="D3923" s="18"/>
      <c r="E3923" s="16" t="s">
        <v>350</v>
      </c>
      <c r="F3923" s="19" t="n">
        <f aca="false">IF(C3923="",VLOOKUP(E3923,'PORTE E UCO'!$A$5:$D$46,4,0),VLOOKUP(E3923,'PORTE E UCO'!$A$5:$D$46,4,0)*C3923)</f>
        <v>479.687048</v>
      </c>
      <c r="G3923" s="20" t="n">
        <v>0</v>
      </c>
      <c r="H3923" s="21" t="n">
        <f aca="false">G3923*$R$2</f>
        <v>0</v>
      </c>
      <c r="I3923" s="16" t="n">
        <v>1</v>
      </c>
      <c r="J3923" s="22" t="n">
        <f aca="false">IF(I3923&gt;=1,F3923*$J$2,"")</f>
        <v>143.9061144</v>
      </c>
      <c r="K3923" s="22" t="str">
        <f aca="false">IF(I3923&gt;=2,F3923*$K$2,"")</f>
        <v/>
      </c>
      <c r="L3923" s="22" t="str">
        <f aca="false">IF(I3923&gt;=3,F3923*$L$2,"")</f>
        <v/>
      </c>
      <c r="M3923" s="22" t="str">
        <f aca="false">IF(I3923&gt;=4,F3923*$M$2,"")</f>
        <v/>
      </c>
      <c r="N3923" s="16" t="s">
        <v>3916</v>
      </c>
      <c r="O3923" s="16" t="n">
        <v>0</v>
      </c>
      <c r="P3923" s="23" t="n">
        <v>0</v>
      </c>
      <c r="Q3923" s="22"/>
      <c r="R3923" s="38"/>
      <c r="S3923" s="25" t="n">
        <f aca="false">SUM(F3923,H3923,J3923,K3923,L3923,M3923)</f>
        <v>623.5931624</v>
      </c>
      <c r="T3923" s="25" t="n">
        <f aca="false">SUM(F3923,H3923,J3923,K3923,L3923,M3923,Q3923)</f>
        <v>623.5931624</v>
      </c>
      <c r="U3923" s="0"/>
      <c r="V3923" s="0"/>
      <c r="W3923" s="0"/>
      <c r="X3923" s="0"/>
      <c r="Y3923" s="0"/>
      <c r="Z3923" s="0"/>
      <c r="AA3923" s="0"/>
      <c r="AB3923" s="0"/>
      <c r="AC3923" s="0"/>
      <c r="AD3923" s="0"/>
      <c r="AE3923" s="0"/>
      <c r="AF3923" s="0"/>
      <c r="AG3923" s="0"/>
      <c r="AH3923" s="0"/>
      <c r="AI3923" s="0"/>
      <c r="AJ3923" s="0"/>
      <c r="AK3923" s="0"/>
      <c r="AL3923" s="0"/>
      <c r="AM3923" s="0"/>
      <c r="AN3923" s="0"/>
      <c r="AO3923" s="0"/>
      <c r="AP3923" s="0"/>
      <c r="AQ3923" s="0"/>
      <c r="AR3923" s="0"/>
      <c r="AS3923" s="0"/>
      <c r="AT3923" s="0"/>
      <c r="AU3923" s="0"/>
      <c r="AV3923" s="0"/>
      <c r="AW3923" s="0"/>
      <c r="AX3923" s="0"/>
      <c r="AY3923" s="0"/>
      <c r="AZ3923" s="0"/>
      <c r="BA3923" s="0"/>
      <c r="BB3923" s="0"/>
      <c r="BC3923" s="0"/>
      <c r="BD3923" s="0"/>
      <c r="BE3923" s="0"/>
      <c r="BF3923" s="0"/>
      <c r="BG3923" s="0"/>
      <c r="BH3923" s="0"/>
      <c r="BI3923" s="0"/>
      <c r="BJ3923" s="0"/>
      <c r="BK3923" s="0"/>
      <c r="BL3923" s="0"/>
      <c r="BM3923" s="0"/>
      <c r="BN3923" s="0"/>
      <c r="BO3923" s="0"/>
      <c r="BP3923" s="0"/>
      <c r="BQ3923" s="0"/>
      <c r="BR3923" s="0"/>
      <c r="BS3923" s="0"/>
      <c r="BT3923" s="0"/>
      <c r="BU3923" s="0"/>
      <c r="BV3923" s="0"/>
      <c r="BW3923" s="0"/>
      <c r="BX3923" s="0"/>
      <c r="BY3923" s="0"/>
      <c r="BZ3923" s="0"/>
      <c r="CA3923" s="0"/>
      <c r="CB3923" s="0"/>
      <c r="CC3923" s="0"/>
      <c r="CD3923" s="0"/>
      <c r="CE3923" s="0"/>
      <c r="CF3923" s="0"/>
      <c r="CG3923" s="0"/>
      <c r="CH3923" s="0"/>
      <c r="CI3923" s="0"/>
      <c r="CJ3923" s="0"/>
      <c r="CK3923" s="0"/>
      <c r="CL3923" s="0"/>
      <c r="CM3923" s="0"/>
      <c r="CN3923" s="0"/>
      <c r="CO3923" s="0"/>
      <c r="CP3923" s="0"/>
      <c r="CQ3923" s="0"/>
      <c r="CR3923" s="0"/>
      <c r="CS3923" s="0"/>
      <c r="CT3923" s="0"/>
      <c r="CU3923" s="0"/>
      <c r="CV3923" s="0"/>
      <c r="CW3923" s="0"/>
      <c r="CX3923" s="0"/>
      <c r="CY3923" s="0"/>
      <c r="CZ3923" s="0"/>
      <c r="DA3923" s="0"/>
      <c r="DB3923" s="0"/>
      <c r="DC3923" s="0"/>
      <c r="DD3923" s="0"/>
      <c r="DE3923" s="0"/>
      <c r="DF3923" s="0"/>
      <c r="DG3923" s="0"/>
      <c r="DH3923" s="0"/>
      <c r="DI3923" s="0"/>
      <c r="DJ3923" s="0"/>
      <c r="DK3923" s="0"/>
      <c r="DL3923" s="0"/>
      <c r="DM3923" s="0"/>
      <c r="DN3923" s="0"/>
      <c r="DO3923" s="0"/>
      <c r="DP3923" s="0"/>
      <c r="DQ3923" s="0"/>
      <c r="DR3923" s="0"/>
      <c r="DS3923" s="0"/>
      <c r="DT3923" s="0"/>
      <c r="DU3923" s="0"/>
      <c r="DV3923" s="0"/>
      <c r="DW3923" s="0"/>
      <c r="DX3923" s="0"/>
      <c r="DY3923" s="0"/>
      <c r="DZ3923" s="0"/>
      <c r="EA3923" s="0"/>
      <c r="EB3923" s="0"/>
      <c r="EC3923" s="0"/>
      <c r="ED3923" s="0"/>
      <c r="EE3923" s="0"/>
      <c r="EF3923" s="0"/>
      <c r="EG3923" s="0"/>
      <c r="EH3923" s="0"/>
      <c r="EI3923" s="0"/>
      <c r="EJ3923" s="0"/>
      <c r="EK3923" s="0"/>
      <c r="EL3923" s="0"/>
      <c r="EM3923" s="0"/>
      <c r="EN3923" s="0"/>
      <c r="EO3923" s="0"/>
      <c r="EP3923" s="0"/>
      <c r="EQ3923" s="0"/>
      <c r="ER3923" s="0"/>
      <c r="ES3923" s="0"/>
      <c r="ET3923" s="0"/>
      <c r="EU3923" s="0"/>
      <c r="EV3923" s="0"/>
      <c r="EW3923" s="0"/>
      <c r="EX3923" s="0"/>
      <c r="EY3923" s="0"/>
      <c r="EZ3923" s="0"/>
      <c r="FA3923" s="0"/>
      <c r="FB3923" s="0"/>
      <c r="FC3923" s="0"/>
      <c r="FD3923" s="0"/>
      <c r="FE3923" s="0"/>
      <c r="FF3923" s="0"/>
      <c r="FG3923" s="0"/>
      <c r="FH3923" s="0"/>
      <c r="FI3923" s="0"/>
      <c r="FJ3923" s="0"/>
      <c r="FK3923" s="0"/>
      <c r="FL3923" s="0"/>
      <c r="FM3923" s="0"/>
      <c r="FN3923" s="0"/>
      <c r="FO3923" s="0"/>
      <c r="FP3923" s="0"/>
      <c r="FQ3923" s="0"/>
      <c r="FR3923" s="0"/>
      <c r="FS3923" s="0"/>
      <c r="FT3923" s="0"/>
      <c r="FU3923" s="0"/>
      <c r="FV3923" s="0"/>
      <c r="FW3923" s="0"/>
      <c r="FX3923" s="0"/>
      <c r="FY3923" s="0"/>
      <c r="FZ3923" s="0"/>
      <c r="GA3923" s="0"/>
      <c r="GB3923" s="0"/>
      <c r="GC3923" s="0"/>
      <c r="GD3923" s="0"/>
      <c r="GE3923" s="0"/>
      <c r="GF3923" s="0"/>
      <c r="GG3923" s="0"/>
      <c r="GH3923" s="0"/>
      <c r="GI3923" s="0"/>
      <c r="GJ3923" s="0"/>
      <c r="GK3923" s="0"/>
      <c r="GL3923" s="0"/>
      <c r="GM3923" s="0"/>
      <c r="GN3923" s="0"/>
      <c r="GO3923" s="0"/>
      <c r="GP3923" s="0"/>
      <c r="GQ3923" s="0"/>
      <c r="GR3923" s="0"/>
      <c r="GS3923" s="0"/>
      <c r="GT3923" s="0"/>
      <c r="GU3923" s="0"/>
      <c r="GV3923" s="0"/>
      <c r="GW3923" s="0"/>
      <c r="GX3923" s="0"/>
      <c r="GY3923" s="0"/>
      <c r="GZ3923" s="0"/>
      <c r="HA3923" s="0"/>
      <c r="HB3923" s="0"/>
      <c r="HC3923" s="0"/>
      <c r="HD3923" s="0"/>
      <c r="HE3923" s="0"/>
      <c r="HF3923" s="0"/>
      <c r="HG3923" s="0"/>
      <c r="HH3923" s="0"/>
      <c r="HI3923" s="0"/>
      <c r="HJ3923" s="0"/>
      <c r="HK3923" s="0"/>
      <c r="HL3923" s="0"/>
      <c r="HM3923" s="0"/>
      <c r="HN3923" s="0"/>
      <c r="HO3923" s="0"/>
      <c r="HP3923" s="0"/>
      <c r="HQ3923" s="0"/>
      <c r="HR3923" s="0"/>
      <c r="HS3923" s="0"/>
      <c r="HT3923" s="0"/>
      <c r="HU3923" s="0"/>
      <c r="HV3923" s="0"/>
      <c r="HW3923" s="0"/>
      <c r="HX3923" s="0"/>
      <c r="HY3923" s="0"/>
      <c r="HZ3923" s="0"/>
      <c r="IA3923" s="0"/>
      <c r="IB3923" s="0"/>
      <c r="IC3923" s="0"/>
      <c r="ID3923" s="0"/>
      <c r="IE3923" s="0"/>
      <c r="IF3923" s="0"/>
      <c r="IG3923" s="0"/>
      <c r="IH3923" s="0"/>
      <c r="II3923" s="0"/>
      <c r="IJ3923" s="0"/>
      <c r="IK3923" s="0"/>
      <c r="IL3923" s="0"/>
      <c r="IM3923" s="0"/>
      <c r="IN3923" s="0"/>
      <c r="IO3923" s="0"/>
      <c r="IP3923" s="0"/>
      <c r="IQ3923" s="0"/>
      <c r="IR3923" s="0"/>
      <c r="IS3923" s="0"/>
      <c r="IT3923" s="0"/>
      <c r="IU3923" s="0"/>
      <c r="IV3923" s="0"/>
      <c r="IW3923" s="0"/>
      <c r="IX3923" s="0"/>
      <c r="IY3923" s="0"/>
      <c r="IZ3923" s="0"/>
      <c r="AMH3923" s="13"/>
    </row>
    <row r="3924" customFormat="false" ht="13.8" hidden="false" customHeight="false" outlineLevel="0" collapsed="false">
      <c r="A3924" s="27" t="n">
        <v>40813410</v>
      </c>
      <c r="B3924" s="28" t="s">
        <v>3956</v>
      </c>
      <c r="C3924" s="29"/>
      <c r="D3924" s="29"/>
      <c r="E3924" s="27" t="s">
        <v>26</v>
      </c>
      <c r="F3924" s="19" t="n">
        <f aca="false">IF(C3924="",VLOOKUP(E3924,'PORTE E UCO'!$A$5:$D$46,4,0),VLOOKUP(E3924,'PORTE E UCO'!$A$5:$D$46,4,0)*C3924)</f>
        <v>324.442174</v>
      </c>
      <c r="G3924" s="30" t="n">
        <v>0</v>
      </c>
      <c r="H3924" s="21" t="n">
        <f aca="false">G3924*$R$2</f>
        <v>0</v>
      </c>
      <c r="I3924" s="27" t="n">
        <v>0</v>
      </c>
      <c r="J3924" s="22" t="str">
        <f aca="false">IF(I3924&gt;=1,F3924*$J$2,"")</f>
        <v/>
      </c>
      <c r="K3924" s="22" t="str">
        <f aca="false">IF(I3924&gt;=2,F3924*$K$2,"")</f>
        <v/>
      </c>
      <c r="L3924" s="22" t="str">
        <f aca="false">IF(I3924&gt;=3,F3924*$L$2,"")</f>
        <v/>
      </c>
      <c r="M3924" s="22" t="str">
        <f aca="false">IF(I3924&gt;=4,F3924*$M$2,"")</f>
        <v/>
      </c>
      <c r="N3924" s="27" t="s">
        <v>3925</v>
      </c>
      <c r="O3924" s="27" t="n">
        <v>0</v>
      </c>
      <c r="P3924" s="31" t="n">
        <v>0</v>
      </c>
      <c r="Q3924" s="32"/>
      <c r="R3924" s="38"/>
      <c r="S3924" s="25" t="n">
        <f aca="false">SUM(F3924,H3924,J3924,K3924,L3924,M3924)</f>
        <v>324.442174</v>
      </c>
      <c r="T3924" s="25" t="n">
        <f aca="false">SUM(F3924,H3924,J3924,K3924,L3924,M3924,Q3924)</f>
        <v>324.442174</v>
      </c>
      <c r="U3924" s="0"/>
      <c r="V3924" s="0"/>
      <c r="W3924" s="0"/>
      <c r="X3924" s="0"/>
      <c r="Y3924" s="0"/>
      <c r="Z3924" s="0"/>
      <c r="AA3924" s="0"/>
      <c r="AB3924" s="0"/>
      <c r="AC3924" s="0"/>
      <c r="AD3924" s="0"/>
      <c r="AE3924" s="0"/>
      <c r="AF3924" s="0"/>
      <c r="AG3924" s="0"/>
      <c r="AH3924" s="0"/>
      <c r="AI3924" s="0"/>
      <c r="AJ3924" s="0"/>
      <c r="AK3924" s="0"/>
      <c r="AL3924" s="0"/>
      <c r="AM3924" s="0"/>
      <c r="AN3924" s="0"/>
      <c r="AO3924" s="0"/>
      <c r="AP3924" s="0"/>
      <c r="AQ3924" s="0"/>
      <c r="AR3924" s="0"/>
      <c r="AS3924" s="0"/>
      <c r="AT3924" s="0"/>
      <c r="AU3924" s="0"/>
      <c r="AV3924" s="0"/>
      <c r="AW3924" s="0"/>
      <c r="AX3924" s="0"/>
      <c r="AY3924" s="0"/>
      <c r="AZ3924" s="0"/>
      <c r="BA3924" s="0"/>
      <c r="BB3924" s="0"/>
      <c r="BC3924" s="0"/>
      <c r="BD3924" s="0"/>
      <c r="BE3924" s="0"/>
      <c r="BF3924" s="0"/>
      <c r="BG3924" s="0"/>
      <c r="BH3924" s="0"/>
      <c r="BI3924" s="0"/>
      <c r="BJ3924" s="0"/>
      <c r="BK3924" s="0"/>
      <c r="BL3924" s="0"/>
      <c r="BM3924" s="0"/>
      <c r="BN3924" s="0"/>
      <c r="BO3924" s="0"/>
      <c r="BP3924" s="0"/>
      <c r="BQ3924" s="0"/>
      <c r="BR3924" s="0"/>
      <c r="BS3924" s="0"/>
      <c r="BT3924" s="0"/>
      <c r="BU3924" s="0"/>
      <c r="BV3924" s="0"/>
      <c r="BW3924" s="0"/>
      <c r="BX3924" s="0"/>
      <c r="BY3924" s="0"/>
      <c r="BZ3924" s="0"/>
      <c r="CA3924" s="0"/>
      <c r="CB3924" s="0"/>
      <c r="CC3924" s="0"/>
      <c r="CD3924" s="0"/>
      <c r="CE3924" s="0"/>
      <c r="CF3924" s="0"/>
      <c r="CG3924" s="0"/>
      <c r="CH3924" s="0"/>
      <c r="CI3924" s="0"/>
      <c r="CJ3924" s="0"/>
      <c r="CK3924" s="0"/>
      <c r="CL3924" s="0"/>
      <c r="CM3924" s="0"/>
      <c r="CN3924" s="0"/>
      <c r="CO3924" s="0"/>
      <c r="CP3924" s="0"/>
      <c r="CQ3924" s="0"/>
      <c r="CR3924" s="0"/>
      <c r="CS3924" s="0"/>
      <c r="CT3924" s="0"/>
      <c r="CU3924" s="0"/>
      <c r="CV3924" s="0"/>
      <c r="CW3924" s="0"/>
      <c r="CX3924" s="0"/>
      <c r="CY3924" s="0"/>
      <c r="CZ3924" s="0"/>
      <c r="DA3924" s="0"/>
      <c r="DB3924" s="0"/>
      <c r="DC3924" s="0"/>
      <c r="DD3924" s="0"/>
      <c r="DE3924" s="0"/>
      <c r="DF3924" s="0"/>
      <c r="DG3924" s="0"/>
      <c r="DH3924" s="0"/>
      <c r="DI3924" s="0"/>
      <c r="DJ3924" s="0"/>
      <c r="DK3924" s="0"/>
      <c r="DL3924" s="0"/>
      <c r="DM3924" s="0"/>
      <c r="DN3924" s="0"/>
      <c r="DO3924" s="0"/>
      <c r="DP3924" s="0"/>
      <c r="DQ3924" s="0"/>
      <c r="DR3924" s="0"/>
      <c r="DS3924" s="0"/>
      <c r="DT3924" s="0"/>
      <c r="DU3924" s="0"/>
      <c r="DV3924" s="0"/>
      <c r="DW3924" s="0"/>
      <c r="DX3924" s="0"/>
      <c r="DY3924" s="0"/>
      <c r="DZ3924" s="0"/>
      <c r="EA3924" s="0"/>
      <c r="EB3924" s="0"/>
      <c r="EC3924" s="0"/>
      <c r="ED3924" s="0"/>
      <c r="EE3924" s="0"/>
      <c r="EF3924" s="0"/>
      <c r="EG3924" s="0"/>
      <c r="EH3924" s="0"/>
      <c r="EI3924" s="0"/>
      <c r="EJ3924" s="0"/>
      <c r="EK3924" s="0"/>
      <c r="EL3924" s="0"/>
      <c r="EM3924" s="0"/>
      <c r="EN3924" s="0"/>
      <c r="EO3924" s="0"/>
      <c r="EP3924" s="0"/>
      <c r="EQ3924" s="0"/>
      <c r="ER3924" s="0"/>
      <c r="ES3924" s="0"/>
      <c r="ET3924" s="0"/>
      <c r="EU3924" s="0"/>
      <c r="EV3924" s="0"/>
      <c r="EW3924" s="0"/>
      <c r="EX3924" s="0"/>
      <c r="EY3924" s="0"/>
      <c r="EZ3924" s="0"/>
      <c r="FA3924" s="0"/>
      <c r="FB3924" s="0"/>
      <c r="FC3924" s="0"/>
      <c r="FD3924" s="0"/>
      <c r="FE3924" s="0"/>
      <c r="FF3924" s="0"/>
      <c r="FG3924" s="0"/>
      <c r="FH3924" s="0"/>
      <c r="FI3924" s="0"/>
      <c r="FJ3924" s="0"/>
      <c r="FK3924" s="0"/>
      <c r="FL3924" s="0"/>
      <c r="FM3924" s="0"/>
      <c r="FN3924" s="0"/>
      <c r="FO3924" s="0"/>
      <c r="FP3924" s="0"/>
      <c r="FQ3924" s="0"/>
      <c r="FR3924" s="0"/>
      <c r="FS3924" s="0"/>
      <c r="FT3924" s="0"/>
      <c r="FU3924" s="0"/>
      <c r="FV3924" s="0"/>
      <c r="FW3924" s="0"/>
      <c r="FX3924" s="0"/>
      <c r="FY3924" s="0"/>
      <c r="FZ3924" s="0"/>
      <c r="GA3924" s="0"/>
      <c r="GB3924" s="0"/>
      <c r="GC3924" s="0"/>
      <c r="GD3924" s="0"/>
      <c r="GE3924" s="0"/>
      <c r="GF3924" s="0"/>
      <c r="GG3924" s="0"/>
      <c r="GH3924" s="0"/>
      <c r="GI3924" s="0"/>
      <c r="GJ3924" s="0"/>
      <c r="GK3924" s="0"/>
      <c r="GL3924" s="0"/>
      <c r="GM3924" s="0"/>
      <c r="GN3924" s="0"/>
      <c r="GO3924" s="0"/>
      <c r="GP3924" s="0"/>
      <c r="GQ3924" s="0"/>
      <c r="GR3924" s="0"/>
      <c r="GS3924" s="0"/>
      <c r="GT3924" s="0"/>
      <c r="GU3924" s="0"/>
      <c r="GV3924" s="0"/>
      <c r="GW3924" s="0"/>
      <c r="GX3924" s="0"/>
      <c r="GY3924" s="0"/>
      <c r="GZ3924" s="0"/>
      <c r="HA3924" s="0"/>
      <c r="HB3924" s="0"/>
      <c r="HC3924" s="0"/>
      <c r="HD3924" s="0"/>
      <c r="HE3924" s="0"/>
      <c r="HF3924" s="0"/>
      <c r="HG3924" s="0"/>
      <c r="HH3924" s="0"/>
      <c r="HI3924" s="0"/>
      <c r="HJ3924" s="0"/>
      <c r="HK3924" s="0"/>
      <c r="HL3924" s="0"/>
      <c r="HM3924" s="0"/>
      <c r="HN3924" s="0"/>
      <c r="HO3924" s="0"/>
      <c r="HP3924" s="0"/>
      <c r="HQ3924" s="0"/>
      <c r="HR3924" s="0"/>
      <c r="HS3924" s="0"/>
      <c r="HT3924" s="0"/>
      <c r="HU3924" s="0"/>
      <c r="HV3924" s="0"/>
      <c r="HW3924" s="0"/>
      <c r="HX3924" s="0"/>
      <c r="HY3924" s="0"/>
      <c r="HZ3924" s="0"/>
      <c r="IA3924" s="0"/>
      <c r="IB3924" s="0"/>
      <c r="IC3924" s="0"/>
      <c r="ID3924" s="0"/>
      <c r="IE3924" s="0"/>
      <c r="IF3924" s="0"/>
      <c r="IG3924" s="0"/>
      <c r="IH3924" s="0"/>
      <c r="II3924" s="0"/>
      <c r="IJ3924" s="0"/>
      <c r="IK3924" s="0"/>
      <c r="IL3924" s="0"/>
      <c r="IM3924" s="0"/>
      <c r="IN3924" s="0"/>
      <c r="IO3924" s="0"/>
      <c r="IP3924" s="0"/>
      <c r="IQ3924" s="0"/>
      <c r="IR3924" s="0"/>
      <c r="IS3924" s="0"/>
      <c r="IT3924" s="0"/>
      <c r="IU3924" s="0"/>
      <c r="IV3924" s="0"/>
      <c r="IW3924" s="0"/>
      <c r="IX3924" s="0"/>
      <c r="IY3924" s="0"/>
      <c r="IZ3924" s="0"/>
      <c r="AMH3924" s="13"/>
    </row>
    <row r="3925" customFormat="false" ht="13.8" hidden="false" customHeight="false" outlineLevel="0" collapsed="false">
      <c r="A3925" s="16" t="n">
        <v>40813428</v>
      </c>
      <c r="B3925" s="17" t="s">
        <v>3957</v>
      </c>
      <c r="C3925" s="18"/>
      <c r="D3925" s="18"/>
      <c r="E3925" s="16" t="s">
        <v>59</v>
      </c>
      <c r="F3925" s="19" t="n">
        <f aca="false">IF(C3925="",VLOOKUP(E3925,'PORTE E UCO'!$A$5:$D$46,4,0),VLOOKUP(E3925,'PORTE E UCO'!$A$5:$D$46,4,0)*C3925)</f>
        <v>349.26794</v>
      </c>
      <c r="G3925" s="20" t="n">
        <v>0</v>
      </c>
      <c r="H3925" s="21" t="n">
        <f aca="false">G3925*$R$2</f>
        <v>0</v>
      </c>
      <c r="I3925" s="16" t="n">
        <v>0</v>
      </c>
      <c r="J3925" s="22" t="str">
        <f aca="false">IF(I3925&gt;=1,F3925*$J$2,"")</f>
        <v/>
      </c>
      <c r="K3925" s="22" t="str">
        <f aca="false">IF(I3925&gt;=2,F3925*$K$2,"")</f>
        <v/>
      </c>
      <c r="L3925" s="22" t="str">
        <f aca="false">IF(I3925&gt;=3,F3925*$L$2,"")</f>
        <v/>
      </c>
      <c r="M3925" s="22" t="str">
        <f aca="false">IF(I3925&gt;=4,F3925*$M$2,"")</f>
        <v/>
      </c>
      <c r="N3925" s="16" t="s">
        <v>3925</v>
      </c>
      <c r="O3925" s="16" t="n">
        <v>0</v>
      </c>
      <c r="P3925" s="23" t="n">
        <v>0</v>
      </c>
      <c r="Q3925" s="22"/>
      <c r="R3925" s="38"/>
      <c r="S3925" s="25" t="n">
        <f aca="false">SUM(F3925,H3925,J3925,K3925,L3925,M3925)</f>
        <v>349.26794</v>
      </c>
      <c r="T3925" s="25" t="n">
        <f aca="false">SUM(F3925,H3925,J3925,K3925,L3925,M3925,Q3925)</f>
        <v>349.26794</v>
      </c>
      <c r="U3925" s="0"/>
      <c r="V3925" s="0"/>
      <c r="W3925" s="0"/>
      <c r="X3925" s="0"/>
      <c r="Y3925" s="0"/>
      <c r="Z3925" s="0"/>
      <c r="AA3925" s="0"/>
      <c r="AB3925" s="0"/>
      <c r="AC3925" s="0"/>
      <c r="AD3925" s="0"/>
      <c r="AE3925" s="0"/>
      <c r="AF3925" s="0"/>
      <c r="AG3925" s="0"/>
      <c r="AH3925" s="0"/>
      <c r="AI3925" s="0"/>
      <c r="AJ3925" s="0"/>
      <c r="AK3925" s="0"/>
      <c r="AL3925" s="0"/>
      <c r="AM3925" s="0"/>
      <c r="AN3925" s="0"/>
      <c r="AO3925" s="0"/>
      <c r="AP3925" s="0"/>
      <c r="AQ3925" s="0"/>
      <c r="AR3925" s="0"/>
      <c r="AS3925" s="0"/>
      <c r="AT3925" s="0"/>
      <c r="AU3925" s="0"/>
      <c r="AV3925" s="0"/>
      <c r="AW3925" s="0"/>
      <c r="AX3925" s="0"/>
      <c r="AY3925" s="0"/>
      <c r="AZ3925" s="0"/>
      <c r="BA3925" s="0"/>
      <c r="BB3925" s="0"/>
      <c r="BC3925" s="0"/>
      <c r="BD3925" s="0"/>
      <c r="BE3925" s="0"/>
      <c r="BF3925" s="0"/>
      <c r="BG3925" s="0"/>
      <c r="BH3925" s="0"/>
      <c r="BI3925" s="0"/>
      <c r="BJ3925" s="0"/>
      <c r="BK3925" s="0"/>
      <c r="BL3925" s="0"/>
      <c r="BM3925" s="0"/>
      <c r="BN3925" s="0"/>
      <c r="BO3925" s="0"/>
      <c r="BP3925" s="0"/>
      <c r="BQ3925" s="0"/>
      <c r="BR3925" s="0"/>
      <c r="BS3925" s="0"/>
      <c r="BT3925" s="0"/>
      <c r="BU3925" s="0"/>
      <c r="BV3925" s="0"/>
      <c r="BW3925" s="0"/>
      <c r="BX3925" s="0"/>
      <c r="BY3925" s="0"/>
      <c r="BZ3925" s="0"/>
      <c r="CA3925" s="0"/>
      <c r="CB3925" s="0"/>
      <c r="CC3925" s="0"/>
      <c r="CD3925" s="0"/>
      <c r="CE3925" s="0"/>
      <c r="CF3925" s="0"/>
      <c r="CG3925" s="0"/>
      <c r="CH3925" s="0"/>
      <c r="CI3925" s="0"/>
      <c r="CJ3925" s="0"/>
      <c r="CK3925" s="0"/>
      <c r="CL3925" s="0"/>
      <c r="CM3925" s="0"/>
      <c r="CN3925" s="0"/>
      <c r="CO3925" s="0"/>
      <c r="CP3925" s="0"/>
      <c r="CQ3925" s="0"/>
      <c r="CR3925" s="0"/>
      <c r="CS3925" s="0"/>
      <c r="CT3925" s="0"/>
      <c r="CU3925" s="0"/>
      <c r="CV3925" s="0"/>
      <c r="CW3925" s="0"/>
      <c r="CX3925" s="0"/>
      <c r="CY3925" s="0"/>
      <c r="CZ3925" s="0"/>
      <c r="DA3925" s="0"/>
      <c r="DB3925" s="0"/>
      <c r="DC3925" s="0"/>
      <c r="DD3925" s="0"/>
      <c r="DE3925" s="0"/>
      <c r="DF3925" s="0"/>
      <c r="DG3925" s="0"/>
      <c r="DH3925" s="0"/>
      <c r="DI3925" s="0"/>
      <c r="DJ3925" s="0"/>
      <c r="DK3925" s="0"/>
      <c r="DL3925" s="0"/>
      <c r="DM3925" s="0"/>
      <c r="DN3925" s="0"/>
      <c r="DO3925" s="0"/>
      <c r="DP3925" s="0"/>
      <c r="DQ3925" s="0"/>
      <c r="DR3925" s="0"/>
      <c r="DS3925" s="0"/>
      <c r="DT3925" s="0"/>
      <c r="DU3925" s="0"/>
      <c r="DV3925" s="0"/>
      <c r="DW3925" s="0"/>
      <c r="DX3925" s="0"/>
      <c r="DY3925" s="0"/>
      <c r="DZ3925" s="0"/>
      <c r="EA3925" s="0"/>
      <c r="EB3925" s="0"/>
      <c r="EC3925" s="0"/>
      <c r="ED3925" s="0"/>
      <c r="EE3925" s="0"/>
      <c r="EF3925" s="0"/>
      <c r="EG3925" s="0"/>
      <c r="EH3925" s="0"/>
      <c r="EI3925" s="0"/>
      <c r="EJ3925" s="0"/>
      <c r="EK3925" s="0"/>
      <c r="EL3925" s="0"/>
      <c r="EM3925" s="0"/>
      <c r="EN3925" s="0"/>
      <c r="EO3925" s="0"/>
      <c r="EP3925" s="0"/>
      <c r="EQ3925" s="0"/>
      <c r="ER3925" s="0"/>
      <c r="ES3925" s="0"/>
      <c r="ET3925" s="0"/>
      <c r="EU3925" s="0"/>
      <c r="EV3925" s="0"/>
      <c r="EW3925" s="0"/>
      <c r="EX3925" s="0"/>
      <c r="EY3925" s="0"/>
      <c r="EZ3925" s="0"/>
      <c r="FA3925" s="0"/>
      <c r="FB3925" s="0"/>
      <c r="FC3925" s="0"/>
      <c r="FD3925" s="0"/>
      <c r="FE3925" s="0"/>
      <c r="FF3925" s="0"/>
      <c r="FG3925" s="0"/>
      <c r="FH3925" s="0"/>
      <c r="FI3925" s="0"/>
      <c r="FJ3925" s="0"/>
      <c r="FK3925" s="0"/>
      <c r="FL3925" s="0"/>
      <c r="FM3925" s="0"/>
      <c r="FN3925" s="0"/>
      <c r="FO3925" s="0"/>
      <c r="FP3925" s="0"/>
      <c r="FQ3925" s="0"/>
      <c r="FR3925" s="0"/>
      <c r="FS3925" s="0"/>
      <c r="FT3925" s="0"/>
      <c r="FU3925" s="0"/>
      <c r="FV3925" s="0"/>
      <c r="FW3925" s="0"/>
      <c r="FX3925" s="0"/>
      <c r="FY3925" s="0"/>
      <c r="FZ3925" s="0"/>
      <c r="GA3925" s="0"/>
      <c r="GB3925" s="0"/>
      <c r="GC3925" s="0"/>
      <c r="GD3925" s="0"/>
      <c r="GE3925" s="0"/>
      <c r="GF3925" s="0"/>
      <c r="GG3925" s="0"/>
      <c r="GH3925" s="0"/>
      <c r="GI3925" s="0"/>
      <c r="GJ3925" s="0"/>
      <c r="GK3925" s="0"/>
      <c r="GL3925" s="0"/>
      <c r="GM3925" s="0"/>
      <c r="GN3925" s="0"/>
      <c r="GO3925" s="0"/>
      <c r="GP3925" s="0"/>
      <c r="GQ3925" s="0"/>
      <c r="GR3925" s="0"/>
      <c r="GS3925" s="0"/>
      <c r="GT3925" s="0"/>
      <c r="GU3925" s="0"/>
      <c r="GV3925" s="0"/>
      <c r="GW3925" s="0"/>
      <c r="GX3925" s="0"/>
      <c r="GY3925" s="0"/>
      <c r="GZ3925" s="0"/>
      <c r="HA3925" s="0"/>
      <c r="HB3925" s="0"/>
      <c r="HC3925" s="0"/>
      <c r="HD3925" s="0"/>
      <c r="HE3925" s="0"/>
      <c r="HF3925" s="0"/>
      <c r="HG3925" s="0"/>
      <c r="HH3925" s="0"/>
      <c r="HI3925" s="0"/>
      <c r="HJ3925" s="0"/>
      <c r="HK3925" s="0"/>
      <c r="HL3925" s="0"/>
      <c r="HM3925" s="0"/>
      <c r="HN3925" s="0"/>
      <c r="HO3925" s="0"/>
      <c r="HP3925" s="0"/>
      <c r="HQ3925" s="0"/>
      <c r="HR3925" s="0"/>
      <c r="HS3925" s="0"/>
      <c r="HT3925" s="0"/>
      <c r="HU3925" s="0"/>
      <c r="HV3925" s="0"/>
      <c r="HW3925" s="0"/>
      <c r="HX3925" s="0"/>
      <c r="HY3925" s="0"/>
      <c r="HZ3925" s="0"/>
      <c r="IA3925" s="0"/>
      <c r="IB3925" s="0"/>
      <c r="IC3925" s="0"/>
      <c r="ID3925" s="0"/>
      <c r="IE3925" s="0"/>
      <c r="IF3925" s="0"/>
      <c r="IG3925" s="0"/>
      <c r="IH3925" s="0"/>
      <c r="II3925" s="0"/>
      <c r="IJ3925" s="0"/>
      <c r="IK3925" s="0"/>
      <c r="IL3925" s="0"/>
      <c r="IM3925" s="0"/>
      <c r="IN3925" s="0"/>
      <c r="IO3925" s="0"/>
      <c r="IP3925" s="0"/>
      <c r="IQ3925" s="0"/>
      <c r="IR3925" s="0"/>
      <c r="IS3925" s="0"/>
      <c r="IT3925" s="0"/>
      <c r="IU3925" s="0"/>
      <c r="IV3925" s="0"/>
      <c r="IW3925" s="0"/>
      <c r="IX3925" s="0"/>
      <c r="IY3925" s="0"/>
      <c r="IZ3925" s="0"/>
      <c r="AMH3925" s="13"/>
    </row>
    <row r="3926" customFormat="false" ht="13.8" hidden="false" customHeight="false" outlineLevel="0" collapsed="false">
      <c r="A3926" s="27" t="n">
        <v>40813487</v>
      </c>
      <c r="B3926" s="28" t="s">
        <v>3958</v>
      </c>
      <c r="C3926" s="29"/>
      <c r="D3926" s="29"/>
      <c r="E3926" s="27" t="s">
        <v>223</v>
      </c>
      <c r="F3926" s="19" t="n">
        <f aca="false">IF(C3926="",VLOOKUP(E3926,'PORTE E UCO'!$A$5:$D$46,4,0),VLOOKUP(E3926,'PORTE E UCO'!$A$5:$D$46,4,0)*C3926)</f>
        <v>436.20385</v>
      </c>
      <c r="G3926" s="30" t="n">
        <v>0</v>
      </c>
      <c r="H3926" s="21" t="n">
        <f aca="false">G3926*$R$2</f>
        <v>0</v>
      </c>
      <c r="I3926" s="27" t="n">
        <v>1</v>
      </c>
      <c r="J3926" s="22" t="n">
        <f aca="false">IF(I3926&gt;=1,F3926*$J$2,"")</f>
        <v>130.861155</v>
      </c>
      <c r="K3926" s="22" t="str">
        <f aca="false">IF(I3926&gt;=2,F3926*$K$2,"")</f>
        <v/>
      </c>
      <c r="L3926" s="22" t="str">
        <f aca="false">IF(I3926&gt;=3,F3926*$L$2,"")</f>
        <v/>
      </c>
      <c r="M3926" s="22" t="str">
        <f aca="false">IF(I3926&gt;=4,F3926*$M$2,"")</f>
        <v/>
      </c>
      <c r="N3926" s="27" t="s">
        <v>3916</v>
      </c>
      <c r="O3926" s="27" t="n">
        <v>0</v>
      </c>
      <c r="P3926" s="31" t="n">
        <v>0</v>
      </c>
      <c r="Q3926" s="32"/>
      <c r="R3926" s="38"/>
      <c r="S3926" s="25" t="n">
        <f aca="false">SUM(F3926,H3926,J3926,K3926,L3926,M3926)</f>
        <v>567.065005</v>
      </c>
      <c r="T3926" s="25" t="n">
        <f aca="false">SUM(F3926,H3926,J3926,K3926,L3926,M3926,Q3926)</f>
        <v>567.065005</v>
      </c>
      <c r="U3926" s="0"/>
      <c r="V3926" s="0"/>
      <c r="W3926" s="0"/>
      <c r="X3926" s="0"/>
      <c r="Y3926" s="0"/>
      <c r="Z3926" s="0"/>
      <c r="AA3926" s="0"/>
      <c r="AB3926" s="0"/>
      <c r="AC3926" s="0"/>
      <c r="AD3926" s="0"/>
      <c r="AE3926" s="0"/>
      <c r="AF3926" s="0"/>
      <c r="AG3926" s="0"/>
      <c r="AH3926" s="0"/>
      <c r="AI3926" s="0"/>
      <c r="AJ3926" s="0"/>
      <c r="AK3926" s="0"/>
      <c r="AL3926" s="0"/>
      <c r="AM3926" s="0"/>
      <c r="AN3926" s="0"/>
      <c r="AO3926" s="0"/>
      <c r="AP3926" s="0"/>
      <c r="AQ3926" s="0"/>
      <c r="AR3926" s="0"/>
      <c r="AS3926" s="0"/>
      <c r="AT3926" s="0"/>
      <c r="AU3926" s="0"/>
      <c r="AV3926" s="0"/>
      <c r="AW3926" s="0"/>
      <c r="AX3926" s="0"/>
      <c r="AY3926" s="0"/>
      <c r="AZ3926" s="0"/>
      <c r="BA3926" s="0"/>
      <c r="BB3926" s="0"/>
      <c r="BC3926" s="0"/>
      <c r="BD3926" s="0"/>
      <c r="BE3926" s="0"/>
      <c r="BF3926" s="0"/>
      <c r="BG3926" s="0"/>
      <c r="BH3926" s="0"/>
      <c r="BI3926" s="0"/>
      <c r="BJ3926" s="0"/>
      <c r="BK3926" s="0"/>
      <c r="BL3926" s="0"/>
      <c r="BM3926" s="0"/>
      <c r="BN3926" s="0"/>
      <c r="BO3926" s="0"/>
      <c r="BP3926" s="0"/>
      <c r="BQ3926" s="0"/>
      <c r="BR3926" s="0"/>
      <c r="BS3926" s="0"/>
      <c r="BT3926" s="0"/>
      <c r="BU3926" s="0"/>
      <c r="BV3926" s="0"/>
      <c r="BW3926" s="0"/>
      <c r="BX3926" s="0"/>
      <c r="BY3926" s="0"/>
      <c r="BZ3926" s="0"/>
      <c r="CA3926" s="0"/>
      <c r="CB3926" s="0"/>
      <c r="CC3926" s="0"/>
      <c r="CD3926" s="0"/>
      <c r="CE3926" s="0"/>
      <c r="CF3926" s="0"/>
      <c r="CG3926" s="0"/>
      <c r="CH3926" s="0"/>
      <c r="CI3926" s="0"/>
      <c r="CJ3926" s="0"/>
      <c r="CK3926" s="0"/>
      <c r="CL3926" s="0"/>
      <c r="CM3926" s="0"/>
      <c r="CN3926" s="0"/>
      <c r="CO3926" s="0"/>
      <c r="CP3926" s="0"/>
      <c r="CQ3926" s="0"/>
      <c r="CR3926" s="0"/>
      <c r="CS3926" s="0"/>
      <c r="CT3926" s="0"/>
      <c r="CU3926" s="0"/>
      <c r="CV3926" s="0"/>
      <c r="CW3926" s="0"/>
      <c r="CX3926" s="0"/>
      <c r="CY3926" s="0"/>
      <c r="CZ3926" s="0"/>
      <c r="DA3926" s="0"/>
      <c r="DB3926" s="0"/>
      <c r="DC3926" s="0"/>
      <c r="DD3926" s="0"/>
      <c r="DE3926" s="0"/>
      <c r="DF3926" s="0"/>
      <c r="DG3926" s="0"/>
      <c r="DH3926" s="0"/>
      <c r="DI3926" s="0"/>
      <c r="DJ3926" s="0"/>
      <c r="DK3926" s="0"/>
      <c r="DL3926" s="0"/>
      <c r="DM3926" s="0"/>
      <c r="DN3926" s="0"/>
      <c r="DO3926" s="0"/>
      <c r="DP3926" s="0"/>
      <c r="DQ3926" s="0"/>
      <c r="DR3926" s="0"/>
      <c r="DS3926" s="0"/>
      <c r="DT3926" s="0"/>
      <c r="DU3926" s="0"/>
      <c r="DV3926" s="0"/>
      <c r="DW3926" s="0"/>
      <c r="DX3926" s="0"/>
      <c r="DY3926" s="0"/>
      <c r="DZ3926" s="0"/>
      <c r="EA3926" s="0"/>
      <c r="EB3926" s="0"/>
      <c r="EC3926" s="0"/>
      <c r="ED3926" s="0"/>
      <c r="EE3926" s="0"/>
      <c r="EF3926" s="0"/>
      <c r="EG3926" s="0"/>
      <c r="EH3926" s="0"/>
      <c r="EI3926" s="0"/>
      <c r="EJ3926" s="0"/>
      <c r="EK3926" s="0"/>
      <c r="EL3926" s="0"/>
      <c r="EM3926" s="0"/>
      <c r="EN3926" s="0"/>
      <c r="EO3926" s="0"/>
      <c r="EP3926" s="0"/>
      <c r="EQ3926" s="0"/>
      <c r="ER3926" s="0"/>
      <c r="ES3926" s="0"/>
      <c r="ET3926" s="0"/>
      <c r="EU3926" s="0"/>
      <c r="EV3926" s="0"/>
      <c r="EW3926" s="0"/>
      <c r="EX3926" s="0"/>
      <c r="EY3926" s="0"/>
      <c r="EZ3926" s="0"/>
      <c r="FA3926" s="0"/>
      <c r="FB3926" s="0"/>
      <c r="FC3926" s="0"/>
      <c r="FD3926" s="0"/>
      <c r="FE3926" s="0"/>
      <c r="FF3926" s="0"/>
      <c r="FG3926" s="0"/>
      <c r="FH3926" s="0"/>
      <c r="FI3926" s="0"/>
      <c r="FJ3926" s="0"/>
      <c r="FK3926" s="0"/>
      <c r="FL3926" s="0"/>
      <c r="FM3926" s="0"/>
      <c r="FN3926" s="0"/>
      <c r="FO3926" s="0"/>
      <c r="FP3926" s="0"/>
      <c r="FQ3926" s="0"/>
      <c r="FR3926" s="0"/>
      <c r="FS3926" s="0"/>
      <c r="FT3926" s="0"/>
      <c r="FU3926" s="0"/>
      <c r="FV3926" s="0"/>
      <c r="FW3926" s="0"/>
      <c r="FX3926" s="0"/>
      <c r="FY3926" s="0"/>
      <c r="FZ3926" s="0"/>
      <c r="GA3926" s="0"/>
      <c r="GB3926" s="0"/>
      <c r="GC3926" s="0"/>
      <c r="GD3926" s="0"/>
      <c r="GE3926" s="0"/>
      <c r="GF3926" s="0"/>
      <c r="GG3926" s="0"/>
      <c r="GH3926" s="0"/>
      <c r="GI3926" s="0"/>
      <c r="GJ3926" s="0"/>
      <c r="GK3926" s="0"/>
      <c r="GL3926" s="0"/>
      <c r="GM3926" s="0"/>
      <c r="GN3926" s="0"/>
      <c r="GO3926" s="0"/>
      <c r="GP3926" s="0"/>
      <c r="GQ3926" s="0"/>
      <c r="GR3926" s="0"/>
      <c r="GS3926" s="0"/>
      <c r="GT3926" s="0"/>
      <c r="GU3926" s="0"/>
      <c r="GV3926" s="0"/>
      <c r="GW3926" s="0"/>
      <c r="GX3926" s="0"/>
      <c r="GY3926" s="0"/>
      <c r="GZ3926" s="0"/>
      <c r="HA3926" s="0"/>
      <c r="HB3926" s="0"/>
      <c r="HC3926" s="0"/>
      <c r="HD3926" s="0"/>
      <c r="HE3926" s="0"/>
      <c r="HF3926" s="0"/>
      <c r="HG3926" s="0"/>
      <c r="HH3926" s="0"/>
      <c r="HI3926" s="0"/>
      <c r="HJ3926" s="0"/>
      <c r="HK3926" s="0"/>
      <c r="HL3926" s="0"/>
      <c r="HM3926" s="0"/>
      <c r="HN3926" s="0"/>
      <c r="HO3926" s="0"/>
      <c r="HP3926" s="0"/>
      <c r="HQ3926" s="0"/>
      <c r="HR3926" s="0"/>
      <c r="HS3926" s="0"/>
      <c r="HT3926" s="0"/>
      <c r="HU3926" s="0"/>
      <c r="HV3926" s="0"/>
      <c r="HW3926" s="0"/>
      <c r="HX3926" s="0"/>
      <c r="HY3926" s="0"/>
      <c r="HZ3926" s="0"/>
      <c r="IA3926" s="0"/>
      <c r="IB3926" s="0"/>
      <c r="IC3926" s="0"/>
      <c r="ID3926" s="0"/>
      <c r="IE3926" s="0"/>
      <c r="IF3926" s="0"/>
      <c r="IG3926" s="0"/>
      <c r="IH3926" s="0"/>
      <c r="II3926" s="0"/>
      <c r="IJ3926" s="0"/>
      <c r="IK3926" s="0"/>
      <c r="IL3926" s="0"/>
      <c r="IM3926" s="0"/>
      <c r="IN3926" s="0"/>
      <c r="IO3926" s="0"/>
      <c r="IP3926" s="0"/>
      <c r="IQ3926" s="0"/>
      <c r="IR3926" s="0"/>
      <c r="IS3926" s="0"/>
      <c r="IT3926" s="0"/>
      <c r="IU3926" s="0"/>
      <c r="IV3926" s="0"/>
      <c r="IW3926" s="0"/>
      <c r="IX3926" s="0"/>
      <c r="IY3926" s="0"/>
      <c r="IZ3926" s="0"/>
      <c r="AMH3926" s="13"/>
    </row>
    <row r="3927" customFormat="false" ht="13.8" hidden="false" customHeight="false" outlineLevel="0" collapsed="false">
      <c r="A3927" s="16" t="n">
        <v>40813533</v>
      </c>
      <c r="B3927" s="17" t="s">
        <v>3959</v>
      </c>
      <c r="C3927" s="18"/>
      <c r="D3927" s="18"/>
      <c r="E3927" s="16" t="s">
        <v>350</v>
      </c>
      <c r="F3927" s="19" t="n">
        <f aca="false">IF(C3927="",VLOOKUP(E3927,'PORTE E UCO'!$A$5:$D$46,4,0),VLOOKUP(E3927,'PORTE E UCO'!$A$5:$D$46,4,0)*C3927)</f>
        <v>479.687048</v>
      </c>
      <c r="G3927" s="20" t="n">
        <v>0</v>
      </c>
      <c r="H3927" s="21" t="n">
        <f aca="false">G3927*$R$2</f>
        <v>0</v>
      </c>
      <c r="I3927" s="16" t="n">
        <v>0</v>
      </c>
      <c r="J3927" s="22" t="str">
        <f aca="false">IF(I3927&gt;=1,F3927*$J$2,"")</f>
        <v/>
      </c>
      <c r="K3927" s="22" t="str">
        <f aca="false">IF(I3927&gt;=2,F3927*$K$2,"")</f>
        <v/>
      </c>
      <c r="L3927" s="22" t="str">
        <f aca="false">IF(I3927&gt;=3,F3927*$L$2,"")</f>
        <v/>
      </c>
      <c r="M3927" s="22" t="str">
        <f aca="false">IF(I3927&gt;=4,F3927*$M$2,"")</f>
        <v/>
      </c>
      <c r="N3927" s="16" t="s">
        <v>3916</v>
      </c>
      <c r="O3927" s="16" t="n">
        <v>0</v>
      </c>
      <c r="P3927" s="23" t="n">
        <v>0</v>
      </c>
      <c r="Q3927" s="22"/>
      <c r="R3927" s="38"/>
      <c r="S3927" s="25" t="n">
        <f aca="false">SUM(F3927,H3927,J3927,K3927,L3927,M3927)</f>
        <v>479.687048</v>
      </c>
      <c r="T3927" s="25" t="n">
        <f aca="false">SUM(F3927,H3927,J3927,K3927,L3927,M3927,Q3927)</f>
        <v>479.687048</v>
      </c>
      <c r="U3927" s="0"/>
      <c r="V3927" s="0"/>
      <c r="W3927" s="0"/>
      <c r="X3927" s="0"/>
      <c r="Y3927" s="0"/>
      <c r="Z3927" s="0"/>
      <c r="AA3927" s="0"/>
      <c r="AB3927" s="0"/>
      <c r="AC3927" s="0"/>
      <c r="AD3927" s="0"/>
      <c r="AE3927" s="0"/>
      <c r="AF3927" s="0"/>
      <c r="AG3927" s="0"/>
      <c r="AH3927" s="0"/>
      <c r="AI3927" s="0"/>
      <c r="AJ3927" s="0"/>
      <c r="AK3927" s="0"/>
      <c r="AL3927" s="0"/>
      <c r="AM3927" s="0"/>
      <c r="AN3927" s="0"/>
      <c r="AO3927" s="0"/>
      <c r="AP3927" s="0"/>
      <c r="AQ3927" s="0"/>
      <c r="AR3927" s="0"/>
      <c r="AS3927" s="0"/>
      <c r="AT3927" s="0"/>
      <c r="AU3927" s="0"/>
      <c r="AV3927" s="0"/>
      <c r="AW3927" s="0"/>
      <c r="AX3927" s="0"/>
      <c r="AY3927" s="0"/>
      <c r="AZ3927" s="0"/>
      <c r="BA3927" s="0"/>
      <c r="BB3927" s="0"/>
      <c r="BC3927" s="0"/>
      <c r="BD3927" s="0"/>
      <c r="BE3927" s="0"/>
      <c r="BF3927" s="0"/>
      <c r="BG3927" s="0"/>
      <c r="BH3927" s="0"/>
      <c r="BI3927" s="0"/>
      <c r="BJ3927" s="0"/>
      <c r="BK3927" s="0"/>
      <c r="BL3927" s="0"/>
      <c r="BM3927" s="0"/>
      <c r="BN3927" s="0"/>
      <c r="BO3927" s="0"/>
      <c r="BP3927" s="0"/>
      <c r="BQ3927" s="0"/>
      <c r="BR3927" s="0"/>
      <c r="BS3927" s="0"/>
      <c r="BT3927" s="0"/>
      <c r="BU3927" s="0"/>
      <c r="BV3927" s="0"/>
      <c r="BW3927" s="0"/>
      <c r="BX3927" s="0"/>
      <c r="BY3927" s="0"/>
      <c r="BZ3927" s="0"/>
      <c r="CA3927" s="0"/>
      <c r="CB3927" s="0"/>
      <c r="CC3927" s="0"/>
      <c r="CD3927" s="0"/>
      <c r="CE3927" s="0"/>
      <c r="CF3927" s="0"/>
      <c r="CG3927" s="0"/>
      <c r="CH3927" s="0"/>
      <c r="CI3927" s="0"/>
      <c r="CJ3927" s="0"/>
      <c r="CK3927" s="0"/>
      <c r="CL3927" s="0"/>
      <c r="CM3927" s="0"/>
      <c r="CN3927" s="0"/>
      <c r="CO3927" s="0"/>
      <c r="CP3927" s="0"/>
      <c r="CQ3927" s="0"/>
      <c r="CR3927" s="0"/>
      <c r="CS3927" s="0"/>
      <c r="CT3927" s="0"/>
      <c r="CU3927" s="0"/>
      <c r="CV3927" s="0"/>
      <c r="CW3927" s="0"/>
      <c r="CX3927" s="0"/>
      <c r="CY3927" s="0"/>
      <c r="CZ3927" s="0"/>
      <c r="DA3927" s="0"/>
      <c r="DB3927" s="0"/>
      <c r="DC3927" s="0"/>
      <c r="DD3927" s="0"/>
      <c r="DE3927" s="0"/>
      <c r="DF3927" s="0"/>
      <c r="DG3927" s="0"/>
      <c r="DH3927" s="0"/>
      <c r="DI3927" s="0"/>
      <c r="DJ3927" s="0"/>
      <c r="DK3927" s="0"/>
      <c r="DL3927" s="0"/>
      <c r="DM3927" s="0"/>
      <c r="DN3927" s="0"/>
      <c r="DO3927" s="0"/>
      <c r="DP3927" s="0"/>
      <c r="DQ3927" s="0"/>
      <c r="DR3927" s="0"/>
      <c r="DS3927" s="0"/>
      <c r="DT3927" s="0"/>
      <c r="DU3927" s="0"/>
      <c r="DV3927" s="0"/>
      <c r="DW3927" s="0"/>
      <c r="DX3927" s="0"/>
      <c r="DY3927" s="0"/>
      <c r="DZ3927" s="0"/>
      <c r="EA3927" s="0"/>
      <c r="EB3927" s="0"/>
      <c r="EC3927" s="0"/>
      <c r="ED3927" s="0"/>
      <c r="EE3927" s="0"/>
      <c r="EF3927" s="0"/>
      <c r="EG3927" s="0"/>
      <c r="EH3927" s="0"/>
      <c r="EI3927" s="0"/>
      <c r="EJ3927" s="0"/>
      <c r="EK3927" s="0"/>
      <c r="EL3927" s="0"/>
      <c r="EM3927" s="0"/>
      <c r="EN3927" s="0"/>
      <c r="EO3927" s="0"/>
      <c r="EP3927" s="0"/>
      <c r="EQ3927" s="0"/>
      <c r="ER3927" s="0"/>
      <c r="ES3927" s="0"/>
      <c r="ET3927" s="0"/>
      <c r="EU3927" s="0"/>
      <c r="EV3927" s="0"/>
      <c r="EW3927" s="0"/>
      <c r="EX3927" s="0"/>
      <c r="EY3927" s="0"/>
      <c r="EZ3927" s="0"/>
      <c r="FA3927" s="0"/>
      <c r="FB3927" s="0"/>
      <c r="FC3927" s="0"/>
      <c r="FD3927" s="0"/>
      <c r="FE3927" s="0"/>
      <c r="FF3927" s="0"/>
      <c r="FG3927" s="0"/>
      <c r="FH3927" s="0"/>
      <c r="FI3927" s="0"/>
      <c r="FJ3927" s="0"/>
      <c r="FK3927" s="0"/>
      <c r="FL3927" s="0"/>
      <c r="FM3927" s="0"/>
      <c r="FN3927" s="0"/>
      <c r="FO3927" s="0"/>
      <c r="FP3927" s="0"/>
      <c r="FQ3927" s="0"/>
      <c r="FR3927" s="0"/>
      <c r="FS3927" s="0"/>
      <c r="FT3927" s="0"/>
      <c r="FU3927" s="0"/>
      <c r="FV3927" s="0"/>
      <c r="FW3927" s="0"/>
      <c r="FX3927" s="0"/>
      <c r="FY3927" s="0"/>
      <c r="FZ3927" s="0"/>
      <c r="GA3927" s="0"/>
      <c r="GB3927" s="0"/>
      <c r="GC3927" s="0"/>
      <c r="GD3927" s="0"/>
      <c r="GE3927" s="0"/>
      <c r="GF3927" s="0"/>
      <c r="GG3927" s="0"/>
      <c r="GH3927" s="0"/>
      <c r="GI3927" s="0"/>
      <c r="GJ3927" s="0"/>
      <c r="GK3927" s="0"/>
      <c r="GL3927" s="0"/>
      <c r="GM3927" s="0"/>
      <c r="GN3927" s="0"/>
      <c r="GO3927" s="0"/>
      <c r="GP3927" s="0"/>
      <c r="GQ3927" s="0"/>
      <c r="GR3927" s="0"/>
      <c r="GS3927" s="0"/>
      <c r="GT3927" s="0"/>
      <c r="GU3927" s="0"/>
      <c r="GV3927" s="0"/>
      <c r="GW3927" s="0"/>
      <c r="GX3927" s="0"/>
      <c r="GY3927" s="0"/>
      <c r="GZ3927" s="0"/>
      <c r="HA3927" s="0"/>
      <c r="HB3927" s="0"/>
      <c r="HC3927" s="0"/>
      <c r="HD3927" s="0"/>
      <c r="HE3927" s="0"/>
      <c r="HF3927" s="0"/>
      <c r="HG3927" s="0"/>
      <c r="HH3927" s="0"/>
      <c r="HI3927" s="0"/>
      <c r="HJ3927" s="0"/>
      <c r="HK3927" s="0"/>
      <c r="HL3927" s="0"/>
      <c r="HM3927" s="0"/>
      <c r="HN3927" s="0"/>
      <c r="HO3927" s="0"/>
      <c r="HP3927" s="0"/>
      <c r="HQ3927" s="0"/>
      <c r="HR3927" s="0"/>
      <c r="HS3927" s="0"/>
      <c r="HT3927" s="0"/>
      <c r="HU3927" s="0"/>
      <c r="HV3927" s="0"/>
      <c r="HW3927" s="0"/>
      <c r="HX3927" s="0"/>
      <c r="HY3927" s="0"/>
      <c r="HZ3927" s="0"/>
      <c r="IA3927" s="0"/>
      <c r="IB3927" s="0"/>
      <c r="IC3927" s="0"/>
      <c r="ID3927" s="0"/>
      <c r="IE3927" s="0"/>
      <c r="IF3927" s="0"/>
      <c r="IG3927" s="0"/>
      <c r="IH3927" s="0"/>
      <c r="II3927" s="0"/>
      <c r="IJ3927" s="0"/>
      <c r="IK3927" s="0"/>
      <c r="IL3927" s="0"/>
      <c r="IM3927" s="0"/>
      <c r="IN3927" s="0"/>
      <c r="IO3927" s="0"/>
      <c r="IP3927" s="0"/>
      <c r="IQ3927" s="0"/>
      <c r="IR3927" s="0"/>
      <c r="IS3927" s="0"/>
      <c r="IT3927" s="0"/>
      <c r="IU3927" s="0"/>
      <c r="IV3927" s="0"/>
      <c r="IW3927" s="0"/>
      <c r="IX3927" s="0"/>
      <c r="IY3927" s="0"/>
      <c r="IZ3927" s="0"/>
      <c r="AMH3927" s="13"/>
    </row>
    <row r="3928" customFormat="false" ht="13.8" hidden="false" customHeight="false" outlineLevel="0" collapsed="false">
      <c r="A3928" s="27" t="n">
        <v>40813665</v>
      </c>
      <c r="B3928" s="28" t="s">
        <v>3960</v>
      </c>
      <c r="C3928" s="29"/>
      <c r="D3928" s="29"/>
      <c r="E3928" s="27" t="s">
        <v>320</v>
      </c>
      <c r="F3928" s="19" t="n">
        <f aca="false">IF(C3928="",VLOOKUP(E3928,'PORTE E UCO'!$A$5:$D$46,4,0),VLOOKUP(E3928,'PORTE E UCO'!$A$5:$D$46,4,0)*C3928)</f>
        <v>1224.795374</v>
      </c>
      <c r="G3928" s="30" t="n">
        <v>0</v>
      </c>
      <c r="H3928" s="21" t="n">
        <f aca="false">G3928*$R$2</f>
        <v>0</v>
      </c>
      <c r="I3928" s="27" t="n">
        <v>1</v>
      </c>
      <c r="J3928" s="22" t="n">
        <f aca="false">IF(I3928&gt;=1,F3928*$J$2,"")</f>
        <v>367.4386122</v>
      </c>
      <c r="K3928" s="22" t="str">
        <f aca="false">IF(I3928&gt;=2,F3928*$K$2,"")</f>
        <v/>
      </c>
      <c r="L3928" s="22" t="str">
        <f aca="false">IF(I3928&gt;=3,F3928*$L$2,"")</f>
        <v/>
      </c>
      <c r="M3928" s="22" t="str">
        <f aca="false">IF(I3928&gt;=4,F3928*$M$2,"")</f>
        <v/>
      </c>
      <c r="N3928" s="27" t="s">
        <v>3903</v>
      </c>
      <c r="O3928" s="27" t="n">
        <v>0</v>
      </c>
      <c r="P3928" s="31" t="n">
        <v>0</v>
      </c>
      <c r="Q3928" s="32"/>
      <c r="R3928" s="38"/>
      <c r="S3928" s="25" t="n">
        <f aca="false">SUM(F3928,H3928,J3928,K3928,L3928,M3928)</f>
        <v>1592.2339862</v>
      </c>
      <c r="T3928" s="25" t="n">
        <f aca="false">SUM(F3928,H3928,J3928,K3928,L3928,M3928,Q3928)</f>
        <v>1592.2339862</v>
      </c>
      <c r="U3928" s="0"/>
      <c r="V3928" s="0"/>
      <c r="W3928" s="0"/>
      <c r="X3928" s="0"/>
      <c r="Y3928" s="0"/>
      <c r="Z3928" s="0"/>
      <c r="AA3928" s="0"/>
      <c r="AB3928" s="0"/>
      <c r="AC3928" s="0"/>
      <c r="AD3928" s="0"/>
      <c r="AE3928" s="0"/>
      <c r="AF3928" s="0"/>
      <c r="AG3928" s="0"/>
      <c r="AH3928" s="0"/>
      <c r="AI3928" s="0"/>
      <c r="AJ3928" s="0"/>
      <c r="AK3928" s="0"/>
      <c r="AL3928" s="0"/>
      <c r="AM3928" s="0"/>
      <c r="AN3928" s="0"/>
      <c r="AO3928" s="0"/>
      <c r="AP3928" s="0"/>
      <c r="AQ3928" s="0"/>
      <c r="AR3928" s="0"/>
      <c r="AS3928" s="0"/>
      <c r="AT3928" s="0"/>
      <c r="AU3928" s="0"/>
      <c r="AV3928" s="0"/>
      <c r="AW3928" s="0"/>
      <c r="AX3928" s="0"/>
      <c r="AY3928" s="0"/>
      <c r="AZ3928" s="0"/>
      <c r="BA3928" s="0"/>
      <c r="BB3928" s="0"/>
      <c r="BC3928" s="0"/>
      <c r="BD3928" s="0"/>
      <c r="BE3928" s="0"/>
      <c r="BF3928" s="0"/>
      <c r="BG3928" s="0"/>
      <c r="BH3928" s="0"/>
      <c r="BI3928" s="0"/>
      <c r="BJ3928" s="0"/>
      <c r="BK3928" s="0"/>
      <c r="BL3928" s="0"/>
      <c r="BM3928" s="0"/>
      <c r="BN3928" s="0"/>
      <c r="BO3928" s="0"/>
      <c r="BP3928" s="0"/>
      <c r="BQ3928" s="0"/>
      <c r="BR3928" s="0"/>
      <c r="BS3928" s="0"/>
      <c r="BT3928" s="0"/>
      <c r="BU3928" s="0"/>
      <c r="BV3928" s="0"/>
      <c r="BW3928" s="0"/>
      <c r="BX3928" s="0"/>
      <c r="BY3928" s="0"/>
      <c r="BZ3928" s="0"/>
      <c r="CA3928" s="0"/>
      <c r="CB3928" s="0"/>
      <c r="CC3928" s="0"/>
      <c r="CD3928" s="0"/>
      <c r="CE3928" s="0"/>
      <c r="CF3928" s="0"/>
      <c r="CG3928" s="0"/>
      <c r="CH3928" s="0"/>
      <c r="CI3928" s="0"/>
      <c r="CJ3928" s="0"/>
      <c r="CK3928" s="0"/>
      <c r="CL3928" s="0"/>
      <c r="CM3928" s="0"/>
      <c r="CN3928" s="0"/>
      <c r="CO3928" s="0"/>
      <c r="CP3928" s="0"/>
      <c r="CQ3928" s="0"/>
      <c r="CR3928" s="0"/>
      <c r="CS3928" s="0"/>
      <c r="CT3928" s="0"/>
      <c r="CU3928" s="0"/>
      <c r="CV3928" s="0"/>
      <c r="CW3928" s="0"/>
      <c r="CX3928" s="0"/>
      <c r="CY3928" s="0"/>
      <c r="CZ3928" s="0"/>
      <c r="DA3928" s="0"/>
      <c r="DB3928" s="0"/>
      <c r="DC3928" s="0"/>
      <c r="DD3928" s="0"/>
      <c r="DE3928" s="0"/>
      <c r="DF3928" s="0"/>
      <c r="DG3928" s="0"/>
      <c r="DH3928" s="0"/>
      <c r="DI3928" s="0"/>
      <c r="DJ3928" s="0"/>
      <c r="DK3928" s="0"/>
      <c r="DL3928" s="0"/>
      <c r="DM3928" s="0"/>
      <c r="DN3928" s="0"/>
      <c r="DO3928" s="0"/>
      <c r="DP3928" s="0"/>
      <c r="DQ3928" s="0"/>
      <c r="DR3928" s="0"/>
      <c r="DS3928" s="0"/>
      <c r="DT3928" s="0"/>
      <c r="DU3928" s="0"/>
      <c r="DV3928" s="0"/>
      <c r="DW3928" s="0"/>
      <c r="DX3928" s="0"/>
      <c r="DY3928" s="0"/>
      <c r="DZ3928" s="0"/>
      <c r="EA3928" s="0"/>
      <c r="EB3928" s="0"/>
      <c r="EC3928" s="0"/>
      <c r="ED3928" s="0"/>
      <c r="EE3928" s="0"/>
      <c r="EF3928" s="0"/>
      <c r="EG3928" s="0"/>
      <c r="EH3928" s="0"/>
      <c r="EI3928" s="0"/>
      <c r="EJ3928" s="0"/>
      <c r="EK3928" s="0"/>
      <c r="EL3928" s="0"/>
      <c r="EM3928" s="0"/>
      <c r="EN3928" s="0"/>
      <c r="EO3928" s="0"/>
      <c r="EP3928" s="0"/>
      <c r="EQ3928" s="0"/>
      <c r="ER3928" s="0"/>
      <c r="ES3928" s="0"/>
      <c r="ET3928" s="0"/>
      <c r="EU3928" s="0"/>
      <c r="EV3928" s="0"/>
      <c r="EW3928" s="0"/>
      <c r="EX3928" s="0"/>
      <c r="EY3928" s="0"/>
      <c r="EZ3928" s="0"/>
      <c r="FA3928" s="0"/>
      <c r="FB3928" s="0"/>
      <c r="FC3928" s="0"/>
      <c r="FD3928" s="0"/>
      <c r="FE3928" s="0"/>
      <c r="FF3928" s="0"/>
      <c r="FG3928" s="0"/>
      <c r="FH3928" s="0"/>
      <c r="FI3928" s="0"/>
      <c r="FJ3928" s="0"/>
      <c r="FK3928" s="0"/>
      <c r="FL3928" s="0"/>
      <c r="FM3928" s="0"/>
      <c r="FN3928" s="0"/>
      <c r="FO3928" s="0"/>
      <c r="FP3928" s="0"/>
      <c r="FQ3928" s="0"/>
      <c r="FR3928" s="0"/>
      <c r="FS3928" s="0"/>
      <c r="FT3928" s="0"/>
      <c r="FU3928" s="0"/>
      <c r="FV3928" s="0"/>
      <c r="FW3928" s="0"/>
      <c r="FX3928" s="0"/>
      <c r="FY3928" s="0"/>
      <c r="FZ3928" s="0"/>
      <c r="GA3928" s="0"/>
      <c r="GB3928" s="0"/>
      <c r="GC3928" s="0"/>
      <c r="GD3928" s="0"/>
      <c r="GE3928" s="0"/>
      <c r="GF3928" s="0"/>
      <c r="GG3928" s="0"/>
      <c r="GH3928" s="0"/>
      <c r="GI3928" s="0"/>
      <c r="GJ3928" s="0"/>
      <c r="GK3928" s="0"/>
      <c r="GL3928" s="0"/>
      <c r="GM3928" s="0"/>
      <c r="GN3928" s="0"/>
      <c r="GO3928" s="0"/>
      <c r="GP3928" s="0"/>
      <c r="GQ3928" s="0"/>
      <c r="GR3928" s="0"/>
      <c r="GS3928" s="0"/>
      <c r="GT3928" s="0"/>
      <c r="GU3928" s="0"/>
      <c r="GV3928" s="0"/>
      <c r="GW3928" s="0"/>
      <c r="GX3928" s="0"/>
      <c r="GY3928" s="0"/>
      <c r="GZ3928" s="0"/>
      <c r="HA3928" s="0"/>
      <c r="HB3928" s="0"/>
      <c r="HC3928" s="0"/>
      <c r="HD3928" s="0"/>
      <c r="HE3928" s="0"/>
      <c r="HF3928" s="0"/>
      <c r="HG3928" s="0"/>
      <c r="HH3928" s="0"/>
      <c r="HI3928" s="0"/>
      <c r="HJ3928" s="0"/>
      <c r="HK3928" s="0"/>
      <c r="HL3928" s="0"/>
      <c r="HM3928" s="0"/>
      <c r="HN3928" s="0"/>
      <c r="HO3928" s="0"/>
      <c r="HP3928" s="0"/>
      <c r="HQ3928" s="0"/>
      <c r="HR3928" s="0"/>
      <c r="HS3928" s="0"/>
      <c r="HT3928" s="0"/>
      <c r="HU3928" s="0"/>
      <c r="HV3928" s="0"/>
      <c r="HW3928" s="0"/>
      <c r="HX3928" s="0"/>
      <c r="HY3928" s="0"/>
      <c r="HZ3928" s="0"/>
      <c r="IA3928" s="0"/>
      <c r="IB3928" s="0"/>
      <c r="IC3928" s="0"/>
      <c r="ID3928" s="0"/>
      <c r="IE3928" s="0"/>
      <c r="IF3928" s="0"/>
      <c r="IG3928" s="0"/>
      <c r="IH3928" s="0"/>
      <c r="II3928" s="0"/>
      <c r="IJ3928" s="0"/>
      <c r="IK3928" s="0"/>
      <c r="IL3928" s="0"/>
      <c r="IM3928" s="0"/>
      <c r="IN3928" s="0"/>
      <c r="IO3928" s="0"/>
      <c r="IP3928" s="0"/>
      <c r="IQ3928" s="0"/>
      <c r="IR3928" s="0"/>
      <c r="IS3928" s="0"/>
      <c r="IT3928" s="0"/>
      <c r="IU3928" s="0"/>
      <c r="IV3928" s="0"/>
      <c r="IW3928" s="0"/>
      <c r="IX3928" s="0"/>
      <c r="IY3928" s="0"/>
      <c r="IZ3928" s="0"/>
      <c r="AMH3928" s="13"/>
    </row>
    <row r="3929" customFormat="false" ht="13.8" hidden="false" customHeight="false" outlineLevel="0" collapsed="false">
      <c r="A3929" s="16" t="n">
        <v>40813606</v>
      </c>
      <c r="B3929" s="17" t="s">
        <v>3961</v>
      </c>
      <c r="C3929" s="18"/>
      <c r="D3929" s="18"/>
      <c r="E3929" s="16" t="s">
        <v>272</v>
      </c>
      <c r="F3929" s="19" t="n">
        <f aca="false">IF(C3929="",VLOOKUP(E3929,'PORTE E UCO'!$A$5:$D$46,4,0),VLOOKUP(E3929,'PORTE E UCO'!$A$5:$D$46,4,0)*C3929)</f>
        <v>801.009488</v>
      </c>
      <c r="G3929" s="20" t="n">
        <v>0</v>
      </c>
      <c r="H3929" s="21" t="n">
        <f aca="false">G3929*$R$2</f>
        <v>0</v>
      </c>
      <c r="I3929" s="16" t="n">
        <v>1</v>
      </c>
      <c r="J3929" s="22" t="n">
        <f aca="false">IF(I3929&gt;=1,F3929*$J$2,"")</f>
        <v>240.3028464</v>
      </c>
      <c r="K3929" s="22" t="str">
        <f aca="false">IF(I3929&gt;=2,F3929*$K$2,"")</f>
        <v/>
      </c>
      <c r="L3929" s="22" t="str">
        <f aca="false">IF(I3929&gt;=3,F3929*$L$2,"")</f>
        <v/>
      </c>
      <c r="M3929" s="22" t="str">
        <f aca="false">IF(I3929&gt;=4,F3929*$M$2,"")</f>
        <v/>
      </c>
      <c r="N3929" s="16" t="s">
        <v>3903</v>
      </c>
      <c r="O3929" s="16" t="n">
        <v>0</v>
      </c>
      <c r="P3929" s="23" t="n">
        <v>0</v>
      </c>
      <c r="Q3929" s="22"/>
      <c r="R3929" s="38"/>
      <c r="S3929" s="25" t="n">
        <f aca="false">SUM(F3929,H3929,J3929,K3929,L3929,M3929)</f>
        <v>1041.3123344</v>
      </c>
      <c r="T3929" s="25" t="n">
        <f aca="false">SUM(F3929,H3929,J3929,K3929,L3929,M3929,Q3929)</f>
        <v>1041.3123344</v>
      </c>
      <c r="U3929" s="0"/>
      <c r="V3929" s="0"/>
      <c r="W3929" s="0"/>
      <c r="X3929" s="0"/>
      <c r="Y3929" s="0"/>
      <c r="Z3929" s="0"/>
      <c r="AA3929" s="0"/>
      <c r="AB3929" s="0"/>
      <c r="AC3929" s="0"/>
      <c r="AD3929" s="0"/>
      <c r="AE3929" s="0"/>
      <c r="AF3929" s="0"/>
      <c r="AG3929" s="0"/>
      <c r="AH3929" s="0"/>
      <c r="AI3929" s="0"/>
      <c r="AJ3929" s="0"/>
      <c r="AK3929" s="0"/>
      <c r="AL3929" s="0"/>
      <c r="AM3929" s="0"/>
      <c r="AN3929" s="0"/>
      <c r="AO3929" s="0"/>
      <c r="AP3929" s="0"/>
      <c r="AQ3929" s="0"/>
      <c r="AR3929" s="0"/>
      <c r="AS3929" s="0"/>
      <c r="AT3929" s="0"/>
      <c r="AU3929" s="0"/>
      <c r="AV3929" s="0"/>
      <c r="AW3929" s="0"/>
      <c r="AX3929" s="0"/>
      <c r="AY3929" s="0"/>
      <c r="AZ3929" s="0"/>
      <c r="BA3929" s="0"/>
      <c r="BB3929" s="0"/>
      <c r="BC3929" s="0"/>
      <c r="BD3929" s="0"/>
      <c r="BE3929" s="0"/>
      <c r="BF3929" s="0"/>
      <c r="BG3929" s="0"/>
      <c r="BH3929" s="0"/>
      <c r="BI3929" s="0"/>
      <c r="BJ3929" s="0"/>
      <c r="BK3929" s="0"/>
      <c r="BL3929" s="0"/>
      <c r="BM3929" s="0"/>
      <c r="BN3929" s="0"/>
      <c r="BO3929" s="0"/>
      <c r="BP3929" s="0"/>
      <c r="BQ3929" s="0"/>
      <c r="BR3929" s="0"/>
      <c r="BS3929" s="0"/>
      <c r="BT3929" s="0"/>
      <c r="BU3929" s="0"/>
      <c r="BV3929" s="0"/>
      <c r="BW3929" s="0"/>
      <c r="BX3929" s="0"/>
      <c r="BY3929" s="0"/>
      <c r="BZ3929" s="0"/>
      <c r="CA3929" s="0"/>
      <c r="CB3929" s="0"/>
      <c r="CC3929" s="0"/>
      <c r="CD3929" s="0"/>
      <c r="CE3929" s="0"/>
      <c r="CF3929" s="0"/>
      <c r="CG3929" s="0"/>
      <c r="CH3929" s="0"/>
      <c r="CI3929" s="0"/>
      <c r="CJ3929" s="0"/>
      <c r="CK3929" s="0"/>
      <c r="CL3929" s="0"/>
      <c r="CM3929" s="0"/>
      <c r="CN3929" s="0"/>
      <c r="CO3929" s="0"/>
      <c r="CP3929" s="0"/>
      <c r="CQ3929" s="0"/>
      <c r="CR3929" s="0"/>
      <c r="CS3929" s="0"/>
      <c r="CT3929" s="0"/>
      <c r="CU3929" s="0"/>
      <c r="CV3929" s="0"/>
      <c r="CW3929" s="0"/>
      <c r="CX3929" s="0"/>
      <c r="CY3929" s="0"/>
      <c r="CZ3929" s="0"/>
      <c r="DA3929" s="0"/>
      <c r="DB3929" s="0"/>
      <c r="DC3929" s="0"/>
      <c r="DD3929" s="0"/>
      <c r="DE3929" s="0"/>
      <c r="DF3929" s="0"/>
      <c r="DG3929" s="0"/>
      <c r="DH3929" s="0"/>
      <c r="DI3929" s="0"/>
      <c r="DJ3929" s="0"/>
      <c r="DK3929" s="0"/>
      <c r="DL3929" s="0"/>
      <c r="DM3929" s="0"/>
      <c r="DN3929" s="0"/>
      <c r="DO3929" s="0"/>
      <c r="DP3929" s="0"/>
      <c r="DQ3929" s="0"/>
      <c r="DR3929" s="0"/>
      <c r="DS3929" s="0"/>
      <c r="DT3929" s="0"/>
      <c r="DU3929" s="0"/>
      <c r="DV3929" s="0"/>
      <c r="DW3929" s="0"/>
      <c r="DX3929" s="0"/>
      <c r="DY3929" s="0"/>
      <c r="DZ3929" s="0"/>
      <c r="EA3929" s="0"/>
      <c r="EB3929" s="0"/>
      <c r="EC3929" s="0"/>
      <c r="ED3929" s="0"/>
      <c r="EE3929" s="0"/>
      <c r="EF3929" s="0"/>
      <c r="EG3929" s="0"/>
      <c r="EH3929" s="0"/>
      <c r="EI3929" s="0"/>
      <c r="EJ3929" s="0"/>
      <c r="EK3929" s="0"/>
      <c r="EL3929" s="0"/>
      <c r="EM3929" s="0"/>
      <c r="EN3929" s="0"/>
      <c r="EO3929" s="0"/>
      <c r="EP3929" s="0"/>
      <c r="EQ3929" s="0"/>
      <c r="ER3929" s="0"/>
      <c r="ES3929" s="0"/>
      <c r="ET3929" s="0"/>
      <c r="EU3929" s="0"/>
      <c r="EV3929" s="0"/>
      <c r="EW3929" s="0"/>
      <c r="EX3929" s="0"/>
      <c r="EY3929" s="0"/>
      <c r="EZ3929" s="0"/>
      <c r="FA3929" s="0"/>
      <c r="FB3929" s="0"/>
      <c r="FC3929" s="0"/>
      <c r="FD3929" s="0"/>
      <c r="FE3929" s="0"/>
      <c r="FF3929" s="0"/>
      <c r="FG3929" s="0"/>
      <c r="FH3929" s="0"/>
      <c r="FI3929" s="0"/>
      <c r="FJ3929" s="0"/>
      <c r="FK3929" s="0"/>
      <c r="FL3929" s="0"/>
      <c r="FM3929" s="0"/>
      <c r="FN3929" s="0"/>
      <c r="FO3929" s="0"/>
      <c r="FP3929" s="0"/>
      <c r="FQ3929" s="0"/>
      <c r="FR3929" s="0"/>
      <c r="FS3929" s="0"/>
      <c r="FT3929" s="0"/>
      <c r="FU3929" s="0"/>
      <c r="FV3929" s="0"/>
      <c r="FW3929" s="0"/>
      <c r="FX3929" s="0"/>
      <c r="FY3929" s="0"/>
      <c r="FZ3929" s="0"/>
      <c r="GA3929" s="0"/>
      <c r="GB3929" s="0"/>
      <c r="GC3929" s="0"/>
      <c r="GD3929" s="0"/>
      <c r="GE3929" s="0"/>
      <c r="GF3929" s="0"/>
      <c r="GG3929" s="0"/>
      <c r="GH3929" s="0"/>
      <c r="GI3929" s="0"/>
      <c r="GJ3929" s="0"/>
      <c r="GK3929" s="0"/>
      <c r="GL3929" s="0"/>
      <c r="GM3929" s="0"/>
      <c r="GN3929" s="0"/>
      <c r="GO3929" s="0"/>
      <c r="GP3929" s="0"/>
      <c r="GQ3929" s="0"/>
      <c r="GR3929" s="0"/>
      <c r="GS3929" s="0"/>
      <c r="GT3929" s="0"/>
      <c r="GU3929" s="0"/>
      <c r="GV3929" s="0"/>
      <c r="GW3929" s="0"/>
      <c r="GX3929" s="0"/>
      <c r="GY3929" s="0"/>
      <c r="GZ3929" s="0"/>
      <c r="HA3929" s="0"/>
      <c r="HB3929" s="0"/>
      <c r="HC3929" s="0"/>
      <c r="HD3929" s="0"/>
      <c r="HE3929" s="0"/>
      <c r="HF3929" s="0"/>
      <c r="HG3929" s="0"/>
      <c r="HH3929" s="0"/>
      <c r="HI3929" s="0"/>
      <c r="HJ3929" s="0"/>
      <c r="HK3929" s="0"/>
      <c r="HL3929" s="0"/>
      <c r="HM3929" s="0"/>
      <c r="HN3929" s="0"/>
      <c r="HO3929" s="0"/>
      <c r="HP3929" s="0"/>
      <c r="HQ3929" s="0"/>
      <c r="HR3929" s="0"/>
      <c r="HS3929" s="0"/>
      <c r="HT3929" s="0"/>
      <c r="HU3929" s="0"/>
      <c r="HV3929" s="0"/>
      <c r="HW3929" s="0"/>
      <c r="HX3929" s="0"/>
      <c r="HY3929" s="0"/>
      <c r="HZ3929" s="0"/>
      <c r="IA3929" s="0"/>
      <c r="IB3929" s="0"/>
      <c r="IC3929" s="0"/>
      <c r="ID3929" s="0"/>
      <c r="IE3929" s="0"/>
      <c r="IF3929" s="0"/>
      <c r="IG3929" s="0"/>
      <c r="IH3929" s="0"/>
      <c r="II3929" s="0"/>
      <c r="IJ3929" s="0"/>
      <c r="IK3929" s="0"/>
      <c r="IL3929" s="0"/>
      <c r="IM3929" s="0"/>
      <c r="IN3929" s="0"/>
      <c r="IO3929" s="0"/>
      <c r="IP3929" s="0"/>
      <c r="IQ3929" s="0"/>
      <c r="IR3929" s="0"/>
      <c r="IS3929" s="0"/>
      <c r="IT3929" s="0"/>
      <c r="IU3929" s="0"/>
      <c r="IV3929" s="0"/>
      <c r="IW3929" s="0"/>
      <c r="IX3929" s="0"/>
      <c r="IY3929" s="0"/>
      <c r="IZ3929" s="0"/>
      <c r="AMH3929" s="13"/>
    </row>
    <row r="3930" customFormat="false" ht="13.8" hidden="false" customHeight="false" outlineLevel="0" collapsed="false">
      <c r="A3930" s="27" t="n">
        <v>40813541</v>
      </c>
      <c r="B3930" s="28" t="s">
        <v>3962</v>
      </c>
      <c r="C3930" s="29"/>
      <c r="D3930" s="29"/>
      <c r="E3930" s="27" t="s">
        <v>174</v>
      </c>
      <c r="F3930" s="19" t="n">
        <f aca="false">IF(C3930="",VLOOKUP(E3930,'PORTE E UCO'!$A$5:$D$46,4,0),VLOOKUP(E3930,'PORTE E UCO'!$A$5:$D$46,4,0)*C3930)</f>
        <v>1709.126456</v>
      </c>
      <c r="G3930" s="30" t="n">
        <v>0</v>
      </c>
      <c r="H3930" s="21" t="n">
        <f aca="false">G3930*$R$2</f>
        <v>0</v>
      </c>
      <c r="I3930" s="27" t="n">
        <v>1</v>
      </c>
      <c r="J3930" s="22" t="n">
        <f aca="false">IF(I3930&gt;=1,F3930*$J$2,"")</f>
        <v>512.7379368</v>
      </c>
      <c r="K3930" s="22" t="str">
        <f aca="false">IF(I3930&gt;=2,F3930*$K$2,"")</f>
        <v/>
      </c>
      <c r="L3930" s="22" t="str">
        <f aca="false">IF(I3930&gt;=3,F3930*$L$2,"")</f>
        <v/>
      </c>
      <c r="M3930" s="22" t="str">
        <f aca="false">IF(I3930&gt;=4,F3930*$M$2,"")</f>
        <v/>
      </c>
      <c r="N3930" s="27" t="s">
        <v>3963</v>
      </c>
      <c r="O3930" s="27" t="n">
        <v>0</v>
      </c>
      <c r="P3930" s="31" t="n">
        <v>0</v>
      </c>
      <c r="Q3930" s="32"/>
      <c r="R3930" s="38"/>
      <c r="S3930" s="25" t="n">
        <f aca="false">SUM(F3930,H3930,J3930,K3930,L3930,M3930)</f>
        <v>2221.8643928</v>
      </c>
      <c r="T3930" s="25" t="n">
        <f aca="false">SUM(F3930,H3930,J3930,K3930,L3930,M3930,Q3930)</f>
        <v>2221.8643928</v>
      </c>
      <c r="U3930" s="0"/>
      <c r="V3930" s="0"/>
      <c r="W3930" s="0"/>
      <c r="X3930" s="0"/>
      <c r="Y3930" s="0"/>
      <c r="Z3930" s="0"/>
      <c r="AA3930" s="0"/>
      <c r="AB3930" s="0"/>
      <c r="AC3930" s="0"/>
      <c r="AD3930" s="0"/>
      <c r="AE3930" s="0"/>
      <c r="AF3930" s="0"/>
      <c r="AG3930" s="0"/>
      <c r="AH3930" s="0"/>
      <c r="AI3930" s="0"/>
      <c r="AJ3930" s="0"/>
      <c r="AK3930" s="0"/>
      <c r="AL3930" s="0"/>
      <c r="AM3930" s="0"/>
      <c r="AN3930" s="0"/>
      <c r="AO3930" s="0"/>
      <c r="AP3930" s="0"/>
      <c r="AQ3930" s="0"/>
      <c r="AR3930" s="0"/>
      <c r="AS3930" s="0"/>
      <c r="AT3930" s="0"/>
      <c r="AU3930" s="0"/>
      <c r="AV3930" s="0"/>
      <c r="AW3930" s="0"/>
      <c r="AX3930" s="0"/>
      <c r="AY3930" s="0"/>
      <c r="AZ3930" s="0"/>
      <c r="BA3930" s="0"/>
      <c r="BB3930" s="0"/>
      <c r="BC3930" s="0"/>
      <c r="BD3930" s="0"/>
      <c r="BE3930" s="0"/>
      <c r="BF3930" s="0"/>
      <c r="BG3930" s="0"/>
      <c r="BH3930" s="0"/>
      <c r="BI3930" s="0"/>
      <c r="BJ3930" s="0"/>
      <c r="BK3930" s="0"/>
      <c r="BL3930" s="0"/>
      <c r="BM3930" s="0"/>
      <c r="BN3930" s="0"/>
      <c r="BO3930" s="0"/>
      <c r="BP3930" s="0"/>
      <c r="BQ3930" s="0"/>
      <c r="BR3930" s="0"/>
      <c r="BS3930" s="0"/>
      <c r="BT3930" s="0"/>
      <c r="BU3930" s="0"/>
      <c r="BV3930" s="0"/>
      <c r="BW3930" s="0"/>
      <c r="BX3930" s="0"/>
      <c r="BY3930" s="0"/>
      <c r="BZ3930" s="0"/>
      <c r="CA3930" s="0"/>
      <c r="CB3930" s="0"/>
      <c r="CC3930" s="0"/>
      <c r="CD3930" s="0"/>
      <c r="CE3930" s="0"/>
      <c r="CF3930" s="0"/>
      <c r="CG3930" s="0"/>
      <c r="CH3930" s="0"/>
      <c r="CI3930" s="0"/>
      <c r="CJ3930" s="0"/>
      <c r="CK3930" s="0"/>
      <c r="CL3930" s="0"/>
      <c r="CM3930" s="0"/>
      <c r="CN3930" s="0"/>
      <c r="CO3930" s="0"/>
      <c r="CP3930" s="0"/>
      <c r="CQ3930" s="0"/>
      <c r="CR3930" s="0"/>
      <c r="CS3930" s="0"/>
      <c r="CT3930" s="0"/>
      <c r="CU3930" s="0"/>
      <c r="CV3930" s="0"/>
      <c r="CW3930" s="0"/>
      <c r="CX3930" s="0"/>
      <c r="CY3930" s="0"/>
      <c r="CZ3930" s="0"/>
      <c r="DA3930" s="0"/>
      <c r="DB3930" s="0"/>
      <c r="DC3930" s="0"/>
      <c r="DD3930" s="0"/>
      <c r="DE3930" s="0"/>
      <c r="DF3930" s="0"/>
      <c r="DG3930" s="0"/>
      <c r="DH3930" s="0"/>
      <c r="DI3930" s="0"/>
      <c r="DJ3930" s="0"/>
      <c r="DK3930" s="0"/>
      <c r="DL3930" s="0"/>
      <c r="DM3930" s="0"/>
      <c r="DN3930" s="0"/>
      <c r="DO3930" s="0"/>
      <c r="DP3930" s="0"/>
      <c r="DQ3930" s="0"/>
      <c r="DR3930" s="0"/>
      <c r="DS3930" s="0"/>
      <c r="DT3930" s="0"/>
      <c r="DU3930" s="0"/>
      <c r="DV3930" s="0"/>
      <c r="DW3930" s="0"/>
      <c r="DX3930" s="0"/>
      <c r="DY3930" s="0"/>
      <c r="DZ3930" s="0"/>
      <c r="EA3930" s="0"/>
      <c r="EB3930" s="0"/>
      <c r="EC3930" s="0"/>
      <c r="ED3930" s="0"/>
      <c r="EE3930" s="0"/>
      <c r="EF3930" s="0"/>
      <c r="EG3930" s="0"/>
      <c r="EH3930" s="0"/>
      <c r="EI3930" s="0"/>
      <c r="EJ3930" s="0"/>
      <c r="EK3930" s="0"/>
      <c r="EL3930" s="0"/>
      <c r="EM3930" s="0"/>
      <c r="EN3930" s="0"/>
      <c r="EO3930" s="0"/>
      <c r="EP3930" s="0"/>
      <c r="EQ3930" s="0"/>
      <c r="ER3930" s="0"/>
      <c r="ES3930" s="0"/>
      <c r="ET3930" s="0"/>
      <c r="EU3930" s="0"/>
      <c r="EV3930" s="0"/>
      <c r="EW3930" s="0"/>
      <c r="EX3930" s="0"/>
      <c r="EY3930" s="0"/>
      <c r="EZ3930" s="0"/>
      <c r="FA3930" s="0"/>
      <c r="FB3930" s="0"/>
      <c r="FC3930" s="0"/>
      <c r="FD3930" s="0"/>
      <c r="FE3930" s="0"/>
      <c r="FF3930" s="0"/>
      <c r="FG3930" s="0"/>
      <c r="FH3930" s="0"/>
      <c r="FI3930" s="0"/>
      <c r="FJ3930" s="0"/>
      <c r="FK3930" s="0"/>
      <c r="FL3930" s="0"/>
      <c r="FM3930" s="0"/>
      <c r="FN3930" s="0"/>
      <c r="FO3930" s="0"/>
      <c r="FP3930" s="0"/>
      <c r="FQ3930" s="0"/>
      <c r="FR3930" s="0"/>
      <c r="FS3930" s="0"/>
      <c r="FT3930" s="0"/>
      <c r="FU3930" s="0"/>
      <c r="FV3930" s="0"/>
      <c r="FW3930" s="0"/>
      <c r="FX3930" s="0"/>
      <c r="FY3930" s="0"/>
      <c r="FZ3930" s="0"/>
      <c r="GA3930" s="0"/>
      <c r="GB3930" s="0"/>
      <c r="GC3930" s="0"/>
      <c r="GD3930" s="0"/>
      <c r="GE3930" s="0"/>
      <c r="GF3930" s="0"/>
      <c r="GG3930" s="0"/>
      <c r="GH3930" s="0"/>
      <c r="GI3930" s="0"/>
      <c r="GJ3930" s="0"/>
      <c r="GK3930" s="0"/>
      <c r="GL3930" s="0"/>
      <c r="GM3930" s="0"/>
      <c r="GN3930" s="0"/>
      <c r="GO3930" s="0"/>
      <c r="GP3930" s="0"/>
      <c r="GQ3930" s="0"/>
      <c r="GR3930" s="0"/>
      <c r="GS3930" s="0"/>
      <c r="GT3930" s="0"/>
      <c r="GU3930" s="0"/>
      <c r="GV3930" s="0"/>
      <c r="GW3930" s="0"/>
      <c r="GX3930" s="0"/>
      <c r="GY3930" s="0"/>
      <c r="GZ3930" s="0"/>
      <c r="HA3930" s="0"/>
      <c r="HB3930" s="0"/>
      <c r="HC3930" s="0"/>
      <c r="HD3930" s="0"/>
      <c r="HE3930" s="0"/>
      <c r="HF3930" s="0"/>
      <c r="HG3930" s="0"/>
      <c r="HH3930" s="0"/>
      <c r="HI3930" s="0"/>
      <c r="HJ3930" s="0"/>
      <c r="HK3930" s="0"/>
      <c r="HL3930" s="0"/>
      <c r="HM3930" s="0"/>
      <c r="HN3930" s="0"/>
      <c r="HO3930" s="0"/>
      <c r="HP3930" s="0"/>
      <c r="HQ3930" s="0"/>
      <c r="HR3930" s="0"/>
      <c r="HS3930" s="0"/>
      <c r="HT3930" s="0"/>
      <c r="HU3930" s="0"/>
      <c r="HV3930" s="0"/>
      <c r="HW3930" s="0"/>
      <c r="HX3930" s="0"/>
      <c r="HY3930" s="0"/>
      <c r="HZ3930" s="0"/>
      <c r="IA3930" s="0"/>
      <c r="IB3930" s="0"/>
      <c r="IC3930" s="0"/>
      <c r="ID3930" s="0"/>
      <c r="IE3930" s="0"/>
      <c r="IF3930" s="0"/>
      <c r="IG3930" s="0"/>
      <c r="IH3930" s="0"/>
      <c r="II3930" s="0"/>
      <c r="IJ3930" s="0"/>
      <c r="IK3930" s="0"/>
      <c r="IL3930" s="0"/>
      <c r="IM3930" s="0"/>
      <c r="IN3930" s="0"/>
      <c r="IO3930" s="0"/>
      <c r="IP3930" s="0"/>
      <c r="IQ3930" s="0"/>
      <c r="IR3930" s="0"/>
      <c r="IS3930" s="0"/>
      <c r="IT3930" s="0"/>
      <c r="IU3930" s="0"/>
      <c r="IV3930" s="0"/>
      <c r="IW3930" s="0"/>
      <c r="IX3930" s="0"/>
      <c r="IY3930" s="0"/>
      <c r="IZ3930" s="0"/>
      <c r="AMH3930" s="13"/>
    </row>
    <row r="3931" customFormat="false" ht="13.8" hidden="false" customHeight="false" outlineLevel="0" collapsed="false">
      <c r="A3931" s="16" t="n">
        <v>40813550</v>
      </c>
      <c r="B3931" s="17" t="s">
        <v>3964</v>
      </c>
      <c r="C3931" s="18"/>
      <c r="D3931" s="18"/>
      <c r="E3931" s="16" t="s">
        <v>308</v>
      </c>
      <c r="F3931" s="19" t="n">
        <f aca="false">IF(C3931="",VLOOKUP(E3931,'PORTE E UCO'!$A$5:$D$46,4,0),VLOOKUP(E3931,'PORTE E UCO'!$A$5:$D$46,4,0)*C3931)</f>
        <v>1327.248658</v>
      </c>
      <c r="G3931" s="20" t="n">
        <v>0</v>
      </c>
      <c r="H3931" s="21" t="n">
        <f aca="false">G3931*$R$2</f>
        <v>0</v>
      </c>
      <c r="I3931" s="16" t="n">
        <v>1</v>
      </c>
      <c r="J3931" s="22" t="n">
        <f aca="false">IF(I3931&gt;=1,F3931*$J$2,"")</f>
        <v>398.1745974</v>
      </c>
      <c r="K3931" s="22" t="str">
        <f aca="false">IF(I3931&gt;=2,F3931*$K$2,"")</f>
        <v/>
      </c>
      <c r="L3931" s="22" t="str">
        <f aca="false">IF(I3931&gt;=3,F3931*$L$2,"")</f>
        <v/>
      </c>
      <c r="M3931" s="22" t="str">
        <f aca="false">IF(I3931&gt;=4,F3931*$M$2,"")</f>
        <v/>
      </c>
      <c r="N3931" s="16" t="s">
        <v>3963</v>
      </c>
      <c r="O3931" s="16" t="n">
        <v>0</v>
      </c>
      <c r="P3931" s="23" t="n">
        <v>0</v>
      </c>
      <c r="Q3931" s="22"/>
      <c r="R3931" s="38"/>
      <c r="S3931" s="25" t="n">
        <f aca="false">SUM(F3931,H3931,J3931,K3931,L3931,M3931)</f>
        <v>1725.4232554</v>
      </c>
      <c r="T3931" s="25" t="n">
        <f aca="false">SUM(F3931,H3931,J3931,K3931,L3931,M3931,Q3931)</f>
        <v>1725.4232554</v>
      </c>
      <c r="U3931" s="0"/>
      <c r="V3931" s="0"/>
      <c r="W3931" s="0"/>
      <c r="X3931" s="0"/>
      <c r="Y3931" s="0"/>
      <c r="Z3931" s="0"/>
      <c r="AA3931" s="0"/>
      <c r="AB3931" s="0"/>
      <c r="AC3931" s="0"/>
      <c r="AD3931" s="0"/>
      <c r="AE3931" s="0"/>
      <c r="AF3931" s="0"/>
      <c r="AG3931" s="0"/>
      <c r="AH3931" s="0"/>
      <c r="AI3931" s="0"/>
      <c r="AJ3931" s="0"/>
      <c r="AK3931" s="0"/>
      <c r="AL3931" s="0"/>
      <c r="AM3931" s="0"/>
      <c r="AN3931" s="0"/>
      <c r="AO3931" s="0"/>
      <c r="AP3931" s="0"/>
      <c r="AQ3931" s="0"/>
      <c r="AR3931" s="0"/>
      <c r="AS3931" s="0"/>
      <c r="AT3931" s="0"/>
      <c r="AU3931" s="0"/>
      <c r="AV3931" s="0"/>
      <c r="AW3931" s="0"/>
      <c r="AX3931" s="0"/>
      <c r="AY3931" s="0"/>
      <c r="AZ3931" s="0"/>
      <c r="BA3931" s="0"/>
      <c r="BB3931" s="0"/>
      <c r="BC3931" s="0"/>
      <c r="BD3931" s="0"/>
      <c r="BE3931" s="0"/>
      <c r="BF3931" s="0"/>
      <c r="BG3931" s="0"/>
      <c r="BH3931" s="0"/>
      <c r="BI3931" s="0"/>
      <c r="BJ3931" s="0"/>
      <c r="BK3931" s="0"/>
      <c r="BL3931" s="0"/>
      <c r="BM3931" s="0"/>
      <c r="BN3931" s="0"/>
      <c r="BO3931" s="0"/>
      <c r="BP3931" s="0"/>
      <c r="BQ3931" s="0"/>
      <c r="BR3931" s="0"/>
      <c r="BS3931" s="0"/>
      <c r="BT3931" s="0"/>
      <c r="BU3931" s="0"/>
      <c r="BV3931" s="0"/>
      <c r="BW3931" s="0"/>
      <c r="BX3931" s="0"/>
      <c r="BY3931" s="0"/>
      <c r="BZ3931" s="0"/>
      <c r="CA3931" s="0"/>
      <c r="CB3931" s="0"/>
      <c r="CC3931" s="0"/>
      <c r="CD3931" s="0"/>
      <c r="CE3931" s="0"/>
      <c r="CF3931" s="0"/>
      <c r="CG3931" s="0"/>
      <c r="CH3931" s="0"/>
      <c r="CI3931" s="0"/>
      <c r="CJ3931" s="0"/>
      <c r="CK3931" s="0"/>
      <c r="CL3931" s="0"/>
      <c r="CM3931" s="0"/>
      <c r="CN3931" s="0"/>
      <c r="CO3931" s="0"/>
      <c r="CP3931" s="0"/>
      <c r="CQ3931" s="0"/>
      <c r="CR3931" s="0"/>
      <c r="CS3931" s="0"/>
      <c r="CT3931" s="0"/>
      <c r="CU3931" s="0"/>
      <c r="CV3931" s="0"/>
      <c r="CW3931" s="0"/>
      <c r="CX3931" s="0"/>
      <c r="CY3931" s="0"/>
      <c r="CZ3931" s="0"/>
      <c r="DA3931" s="0"/>
      <c r="DB3931" s="0"/>
      <c r="DC3931" s="0"/>
      <c r="DD3931" s="0"/>
      <c r="DE3931" s="0"/>
      <c r="DF3931" s="0"/>
      <c r="DG3931" s="0"/>
      <c r="DH3931" s="0"/>
      <c r="DI3931" s="0"/>
      <c r="DJ3931" s="0"/>
      <c r="DK3931" s="0"/>
      <c r="DL3931" s="0"/>
      <c r="DM3931" s="0"/>
      <c r="DN3931" s="0"/>
      <c r="DO3931" s="0"/>
      <c r="DP3931" s="0"/>
      <c r="DQ3931" s="0"/>
      <c r="DR3931" s="0"/>
      <c r="DS3931" s="0"/>
      <c r="DT3931" s="0"/>
      <c r="DU3931" s="0"/>
      <c r="DV3931" s="0"/>
      <c r="DW3931" s="0"/>
      <c r="DX3931" s="0"/>
      <c r="DY3931" s="0"/>
      <c r="DZ3931" s="0"/>
      <c r="EA3931" s="0"/>
      <c r="EB3931" s="0"/>
      <c r="EC3931" s="0"/>
      <c r="ED3931" s="0"/>
      <c r="EE3931" s="0"/>
      <c r="EF3931" s="0"/>
      <c r="EG3931" s="0"/>
      <c r="EH3931" s="0"/>
      <c r="EI3931" s="0"/>
      <c r="EJ3931" s="0"/>
      <c r="EK3931" s="0"/>
      <c r="EL3931" s="0"/>
      <c r="EM3931" s="0"/>
      <c r="EN3931" s="0"/>
      <c r="EO3931" s="0"/>
      <c r="EP3931" s="0"/>
      <c r="EQ3931" s="0"/>
      <c r="ER3931" s="0"/>
      <c r="ES3931" s="0"/>
      <c r="ET3931" s="0"/>
      <c r="EU3931" s="0"/>
      <c r="EV3931" s="0"/>
      <c r="EW3931" s="0"/>
      <c r="EX3931" s="0"/>
      <c r="EY3931" s="0"/>
      <c r="EZ3931" s="0"/>
      <c r="FA3931" s="0"/>
      <c r="FB3931" s="0"/>
      <c r="FC3931" s="0"/>
      <c r="FD3931" s="0"/>
      <c r="FE3931" s="0"/>
      <c r="FF3931" s="0"/>
      <c r="FG3931" s="0"/>
      <c r="FH3931" s="0"/>
      <c r="FI3931" s="0"/>
      <c r="FJ3931" s="0"/>
      <c r="FK3931" s="0"/>
      <c r="FL3931" s="0"/>
      <c r="FM3931" s="0"/>
      <c r="FN3931" s="0"/>
      <c r="FO3931" s="0"/>
      <c r="FP3931" s="0"/>
      <c r="FQ3931" s="0"/>
      <c r="FR3931" s="0"/>
      <c r="FS3931" s="0"/>
      <c r="FT3931" s="0"/>
      <c r="FU3931" s="0"/>
      <c r="FV3931" s="0"/>
      <c r="FW3931" s="0"/>
      <c r="FX3931" s="0"/>
      <c r="FY3931" s="0"/>
      <c r="FZ3931" s="0"/>
      <c r="GA3931" s="0"/>
      <c r="GB3931" s="0"/>
      <c r="GC3931" s="0"/>
      <c r="GD3931" s="0"/>
      <c r="GE3931" s="0"/>
      <c r="GF3931" s="0"/>
      <c r="GG3931" s="0"/>
      <c r="GH3931" s="0"/>
      <c r="GI3931" s="0"/>
      <c r="GJ3931" s="0"/>
      <c r="GK3931" s="0"/>
      <c r="GL3931" s="0"/>
      <c r="GM3931" s="0"/>
      <c r="GN3931" s="0"/>
      <c r="GO3931" s="0"/>
      <c r="GP3931" s="0"/>
      <c r="GQ3931" s="0"/>
      <c r="GR3931" s="0"/>
      <c r="GS3931" s="0"/>
      <c r="GT3931" s="0"/>
      <c r="GU3931" s="0"/>
      <c r="GV3931" s="0"/>
      <c r="GW3931" s="0"/>
      <c r="GX3931" s="0"/>
      <c r="GY3931" s="0"/>
      <c r="GZ3931" s="0"/>
      <c r="HA3931" s="0"/>
      <c r="HB3931" s="0"/>
      <c r="HC3931" s="0"/>
      <c r="HD3931" s="0"/>
      <c r="HE3931" s="0"/>
      <c r="HF3931" s="0"/>
      <c r="HG3931" s="0"/>
      <c r="HH3931" s="0"/>
      <c r="HI3931" s="0"/>
      <c r="HJ3931" s="0"/>
      <c r="HK3931" s="0"/>
      <c r="HL3931" s="0"/>
      <c r="HM3931" s="0"/>
      <c r="HN3931" s="0"/>
      <c r="HO3931" s="0"/>
      <c r="HP3931" s="0"/>
      <c r="HQ3931" s="0"/>
      <c r="HR3931" s="0"/>
      <c r="HS3931" s="0"/>
      <c r="HT3931" s="0"/>
      <c r="HU3931" s="0"/>
      <c r="HV3931" s="0"/>
      <c r="HW3931" s="0"/>
      <c r="HX3931" s="0"/>
      <c r="HY3931" s="0"/>
      <c r="HZ3931" s="0"/>
      <c r="IA3931" s="0"/>
      <c r="IB3931" s="0"/>
      <c r="IC3931" s="0"/>
      <c r="ID3931" s="0"/>
      <c r="IE3931" s="0"/>
      <c r="IF3931" s="0"/>
      <c r="IG3931" s="0"/>
      <c r="IH3931" s="0"/>
      <c r="II3931" s="0"/>
      <c r="IJ3931" s="0"/>
      <c r="IK3931" s="0"/>
      <c r="IL3931" s="0"/>
      <c r="IM3931" s="0"/>
      <c r="IN3931" s="0"/>
      <c r="IO3931" s="0"/>
      <c r="IP3931" s="0"/>
      <c r="IQ3931" s="0"/>
      <c r="IR3931" s="0"/>
      <c r="IS3931" s="0"/>
      <c r="IT3931" s="0"/>
      <c r="IU3931" s="0"/>
      <c r="IV3931" s="0"/>
      <c r="IW3931" s="0"/>
      <c r="IX3931" s="0"/>
      <c r="IY3931" s="0"/>
      <c r="IZ3931" s="0"/>
      <c r="AMH3931" s="13"/>
    </row>
    <row r="3932" customFormat="false" ht="13.8" hidden="false" customHeight="false" outlineLevel="0" collapsed="false">
      <c r="A3932" s="27" t="n">
        <v>40813592</v>
      </c>
      <c r="B3932" s="28" t="s">
        <v>3965</v>
      </c>
      <c r="C3932" s="29"/>
      <c r="D3932" s="29"/>
      <c r="E3932" s="27" t="s">
        <v>320</v>
      </c>
      <c r="F3932" s="19" t="n">
        <f aca="false">IF(C3932="",VLOOKUP(E3932,'PORTE E UCO'!$A$5:$D$46,4,0),VLOOKUP(E3932,'PORTE E UCO'!$A$5:$D$46,4,0)*C3932)</f>
        <v>1224.795374</v>
      </c>
      <c r="G3932" s="30" t="n">
        <v>0</v>
      </c>
      <c r="H3932" s="21" t="n">
        <f aca="false">G3932*$R$2</f>
        <v>0</v>
      </c>
      <c r="I3932" s="27" t="n">
        <v>2</v>
      </c>
      <c r="J3932" s="22" t="n">
        <f aca="false">IF(I3932&gt;=1,F3932*$J$2,"")</f>
        <v>367.4386122</v>
      </c>
      <c r="K3932" s="22" t="n">
        <f aca="false">IF(I3932&gt;=2,F3932*$K$2,"")</f>
        <v>244.9590748</v>
      </c>
      <c r="L3932" s="22" t="str">
        <f aca="false">IF(I3932&gt;=3,F3932*$L$2,"")</f>
        <v/>
      </c>
      <c r="M3932" s="22" t="str">
        <f aca="false">IF(I3932&gt;=4,F3932*$M$2,"")</f>
        <v/>
      </c>
      <c r="N3932" s="27" t="s">
        <v>3903</v>
      </c>
      <c r="O3932" s="27" t="n">
        <v>0</v>
      </c>
      <c r="P3932" s="31" t="n">
        <v>0</v>
      </c>
      <c r="Q3932" s="32"/>
      <c r="R3932" s="38"/>
      <c r="S3932" s="25" t="n">
        <f aca="false">SUM(F3932,H3932,J3932,K3932,L3932,M3932)</f>
        <v>1837.193061</v>
      </c>
      <c r="T3932" s="25" t="n">
        <f aca="false">SUM(F3932,H3932,J3932,K3932,L3932,M3932,Q3932)</f>
        <v>1837.193061</v>
      </c>
      <c r="U3932" s="0"/>
      <c r="V3932" s="0"/>
      <c r="W3932" s="0"/>
      <c r="X3932" s="0"/>
      <c r="Y3932" s="0"/>
      <c r="Z3932" s="0"/>
      <c r="AA3932" s="0"/>
      <c r="AB3932" s="0"/>
      <c r="AC3932" s="0"/>
      <c r="AD3932" s="0"/>
      <c r="AE3932" s="0"/>
      <c r="AF3932" s="0"/>
      <c r="AG3932" s="0"/>
      <c r="AH3932" s="0"/>
      <c r="AI3932" s="0"/>
      <c r="AJ3932" s="0"/>
      <c r="AK3932" s="0"/>
      <c r="AL3932" s="0"/>
      <c r="AM3932" s="0"/>
      <c r="AN3932" s="0"/>
      <c r="AO3932" s="0"/>
      <c r="AP3932" s="0"/>
      <c r="AQ3932" s="0"/>
      <c r="AR3932" s="0"/>
      <c r="AS3932" s="0"/>
      <c r="AT3932" s="0"/>
      <c r="AU3932" s="0"/>
      <c r="AV3932" s="0"/>
      <c r="AW3932" s="0"/>
      <c r="AX3932" s="0"/>
      <c r="AY3932" s="0"/>
      <c r="AZ3932" s="0"/>
      <c r="BA3932" s="0"/>
      <c r="BB3932" s="0"/>
      <c r="BC3932" s="0"/>
      <c r="BD3932" s="0"/>
      <c r="BE3932" s="0"/>
      <c r="BF3932" s="0"/>
      <c r="BG3932" s="0"/>
      <c r="BH3932" s="0"/>
      <c r="BI3932" s="0"/>
      <c r="BJ3932" s="0"/>
      <c r="BK3932" s="0"/>
      <c r="BL3932" s="0"/>
      <c r="BM3932" s="0"/>
      <c r="BN3932" s="0"/>
      <c r="BO3932" s="0"/>
      <c r="BP3932" s="0"/>
      <c r="BQ3932" s="0"/>
      <c r="BR3932" s="0"/>
      <c r="BS3932" s="0"/>
      <c r="BT3932" s="0"/>
      <c r="BU3932" s="0"/>
      <c r="BV3932" s="0"/>
      <c r="BW3932" s="0"/>
      <c r="BX3932" s="0"/>
      <c r="BY3932" s="0"/>
      <c r="BZ3932" s="0"/>
      <c r="CA3932" s="0"/>
      <c r="CB3932" s="0"/>
      <c r="CC3932" s="0"/>
      <c r="CD3932" s="0"/>
      <c r="CE3932" s="0"/>
      <c r="CF3932" s="0"/>
      <c r="CG3932" s="0"/>
      <c r="CH3932" s="0"/>
      <c r="CI3932" s="0"/>
      <c r="CJ3932" s="0"/>
      <c r="CK3932" s="0"/>
      <c r="CL3932" s="0"/>
      <c r="CM3932" s="0"/>
      <c r="CN3932" s="0"/>
      <c r="CO3932" s="0"/>
      <c r="CP3932" s="0"/>
      <c r="CQ3932" s="0"/>
      <c r="CR3932" s="0"/>
      <c r="CS3932" s="0"/>
      <c r="CT3932" s="0"/>
      <c r="CU3932" s="0"/>
      <c r="CV3932" s="0"/>
      <c r="CW3932" s="0"/>
      <c r="CX3932" s="0"/>
      <c r="CY3932" s="0"/>
      <c r="CZ3932" s="0"/>
      <c r="DA3932" s="0"/>
      <c r="DB3932" s="0"/>
      <c r="DC3932" s="0"/>
      <c r="DD3932" s="0"/>
      <c r="DE3932" s="0"/>
      <c r="DF3932" s="0"/>
      <c r="DG3932" s="0"/>
      <c r="DH3932" s="0"/>
      <c r="DI3932" s="0"/>
      <c r="DJ3932" s="0"/>
      <c r="DK3932" s="0"/>
      <c r="DL3932" s="0"/>
      <c r="DM3932" s="0"/>
      <c r="DN3932" s="0"/>
      <c r="DO3932" s="0"/>
      <c r="DP3932" s="0"/>
      <c r="DQ3932" s="0"/>
      <c r="DR3932" s="0"/>
      <c r="DS3932" s="0"/>
      <c r="DT3932" s="0"/>
      <c r="DU3932" s="0"/>
      <c r="DV3932" s="0"/>
      <c r="DW3932" s="0"/>
      <c r="DX3932" s="0"/>
      <c r="DY3932" s="0"/>
      <c r="DZ3932" s="0"/>
      <c r="EA3932" s="0"/>
      <c r="EB3932" s="0"/>
      <c r="EC3932" s="0"/>
      <c r="ED3932" s="0"/>
      <c r="EE3932" s="0"/>
      <c r="EF3932" s="0"/>
      <c r="EG3932" s="0"/>
      <c r="EH3932" s="0"/>
      <c r="EI3932" s="0"/>
      <c r="EJ3932" s="0"/>
      <c r="EK3932" s="0"/>
      <c r="EL3932" s="0"/>
      <c r="EM3932" s="0"/>
      <c r="EN3932" s="0"/>
      <c r="EO3932" s="0"/>
      <c r="EP3932" s="0"/>
      <c r="EQ3932" s="0"/>
      <c r="ER3932" s="0"/>
      <c r="ES3932" s="0"/>
      <c r="ET3932" s="0"/>
      <c r="EU3932" s="0"/>
      <c r="EV3932" s="0"/>
      <c r="EW3932" s="0"/>
      <c r="EX3932" s="0"/>
      <c r="EY3932" s="0"/>
      <c r="EZ3932" s="0"/>
      <c r="FA3932" s="0"/>
      <c r="FB3932" s="0"/>
      <c r="FC3932" s="0"/>
      <c r="FD3932" s="0"/>
      <c r="FE3932" s="0"/>
      <c r="FF3932" s="0"/>
      <c r="FG3932" s="0"/>
      <c r="FH3932" s="0"/>
      <c r="FI3932" s="0"/>
      <c r="FJ3932" s="0"/>
      <c r="FK3932" s="0"/>
      <c r="FL3932" s="0"/>
      <c r="FM3932" s="0"/>
      <c r="FN3932" s="0"/>
      <c r="FO3932" s="0"/>
      <c r="FP3932" s="0"/>
      <c r="FQ3932" s="0"/>
      <c r="FR3932" s="0"/>
      <c r="FS3932" s="0"/>
      <c r="FT3932" s="0"/>
      <c r="FU3932" s="0"/>
      <c r="FV3932" s="0"/>
      <c r="FW3932" s="0"/>
      <c r="FX3932" s="0"/>
      <c r="FY3932" s="0"/>
      <c r="FZ3932" s="0"/>
      <c r="GA3932" s="0"/>
      <c r="GB3932" s="0"/>
      <c r="GC3932" s="0"/>
      <c r="GD3932" s="0"/>
      <c r="GE3932" s="0"/>
      <c r="GF3932" s="0"/>
      <c r="GG3932" s="0"/>
      <c r="GH3932" s="0"/>
      <c r="GI3932" s="0"/>
      <c r="GJ3932" s="0"/>
      <c r="GK3932" s="0"/>
      <c r="GL3932" s="0"/>
      <c r="GM3932" s="0"/>
      <c r="GN3932" s="0"/>
      <c r="GO3932" s="0"/>
      <c r="GP3932" s="0"/>
      <c r="GQ3932" s="0"/>
      <c r="GR3932" s="0"/>
      <c r="GS3932" s="0"/>
      <c r="GT3932" s="0"/>
      <c r="GU3932" s="0"/>
      <c r="GV3932" s="0"/>
      <c r="GW3932" s="0"/>
      <c r="GX3932" s="0"/>
      <c r="GY3932" s="0"/>
      <c r="GZ3932" s="0"/>
      <c r="HA3932" s="0"/>
      <c r="HB3932" s="0"/>
      <c r="HC3932" s="0"/>
      <c r="HD3932" s="0"/>
      <c r="HE3932" s="0"/>
      <c r="HF3932" s="0"/>
      <c r="HG3932" s="0"/>
      <c r="HH3932" s="0"/>
      <c r="HI3932" s="0"/>
      <c r="HJ3932" s="0"/>
      <c r="HK3932" s="0"/>
      <c r="HL3932" s="0"/>
      <c r="HM3932" s="0"/>
      <c r="HN3932" s="0"/>
      <c r="HO3932" s="0"/>
      <c r="HP3932" s="0"/>
      <c r="HQ3932" s="0"/>
      <c r="HR3932" s="0"/>
      <c r="HS3932" s="0"/>
      <c r="HT3932" s="0"/>
      <c r="HU3932" s="0"/>
      <c r="HV3932" s="0"/>
      <c r="HW3932" s="0"/>
      <c r="HX3932" s="0"/>
      <c r="HY3932" s="0"/>
      <c r="HZ3932" s="0"/>
      <c r="IA3932" s="0"/>
      <c r="IB3932" s="0"/>
      <c r="IC3932" s="0"/>
      <c r="ID3932" s="0"/>
      <c r="IE3932" s="0"/>
      <c r="IF3932" s="0"/>
      <c r="IG3932" s="0"/>
      <c r="IH3932" s="0"/>
      <c r="II3932" s="0"/>
      <c r="IJ3932" s="0"/>
      <c r="IK3932" s="0"/>
      <c r="IL3932" s="0"/>
      <c r="IM3932" s="0"/>
      <c r="IN3932" s="0"/>
      <c r="IO3932" s="0"/>
      <c r="IP3932" s="0"/>
      <c r="IQ3932" s="0"/>
      <c r="IR3932" s="0"/>
      <c r="IS3932" s="0"/>
      <c r="IT3932" s="0"/>
      <c r="IU3932" s="0"/>
      <c r="IV3932" s="0"/>
      <c r="IW3932" s="0"/>
      <c r="IX3932" s="0"/>
      <c r="IY3932" s="0"/>
      <c r="IZ3932" s="0"/>
      <c r="AMH3932" s="13"/>
    </row>
    <row r="3933" customFormat="false" ht="13.8" hidden="false" customHeight="false" outlineLevel="0" collapsed="false">
      <c r="A3933" s="16" t="n">
        <v>40813703</v>
      </c>
      <c r="B3933" s="17" t="s">
        <v>3966</v>
      </c>
      <c r="C3933" s="18"/>
      <c r="D3933" s="18"/>
      <c r="E3933" s="16" t="s">
        <v>272</v>
      </c>
      <c r="F3933" s="19" t="n">
        <f aca="false">IF(C3933="",VLOOKUP(E3933,'PORTE E UCO'!$A$5:$D$46,4,0),VLOOKUP(E3933,'PORTE E UCO'!$A$5:$D$46,4,0)*C3933)</f>
        <v>801.009488</v>
      </c>
      <c r="G3933" s="20" t="n">
        <v>0</v>
      </c>
      <c r="H3933" s="21" t="n">
        <f aca="false">G3933*$R$2</f>
        <v>0</v>
      </c>
      <c r="I3933" s="16" t="n">
        <v>1</v>
      </c>
      <c r="J3933" s="22" t="n">
        <f aca="false">IF(I3933&gt;=1,F3933*$J$2,"")</f>
        <v>240.3028464</v>
      </c>
      <c r="K3933" s="22" t="str">
        <f aca="false">IF(I3933&gt;=2,F3933*$K$2,"")</f>
        <v/>
      </c>
      <c r="L3933" s="22" t="str">
        <f aca="false">IF(I3933&gt;=3,F3933*$L$2,"")</f>
        <v/>
      </c>
      <c r="M3933" s="22" t="str">
        <f aca="false">IF(I3933&gt;=4,F3933*$M$2,"")</f>
        <v/>
      </c>
      <c r="N3933" s="16" t="s">
        <v>3903</v>
      </c>
      <c r="O3933" s="16" t="n">
        <v>0</v>
      </c>
      <c r="P3933" s="23" t="n">
        <v>0</v>
      </c>
      <c r="Q3933" s="22"/>
      <c r="R3933" s="38"/>
      <c r="S3933" s="25" t="n">
        <f aca="false">SUM(F3933,H3933,J3933,K3933,L3933,M3933)</f>
        <v>1041.3123344</v>
      </c>
      <c r="T3933" s="25" t="n">
        <f aca="false">SUM(F3933,H3933,J3933,K3933,L3933,M3933,Q3933)</f>
        <v>1041.3123344</v>
      </c>
      <c r="U3933" s="0"/>
      <c r="V3933" s="0"/>
      <c r="W3933" s="0"/>
      <c r="X3933" s="0"/>
      <c r="Y3933" s="0"/>
      <c r="Z3933" s="0"/>
      <c r="AA3933" s="0"/>
      <c r="AB3933" s="0"/>
      <c r="AC3933" s="0"/>
      <c r="AD3933" s="0"/>
      <c r="AE3933" s="0"/>
      <c r="AF3933" s="0"/>
      <c r="AG3933" s="0"/>
      <c r="AH3933" s="0"/>
      <c r="AI3933" s="0"/>
      <c r="AJ3933" s="0"/>
      <c r="AK3933" s="0"/>
      <c r="AL3933" s="0"/>
      <c r="AM3933" s="0"/>
      <c r="AN3933" s="0"/>
      <c r="AO3933" s="0"/>
      <c r="AP3933" s="0"/>
      <c r="AQ3933" s="0"/>
      <c r="AR3933" s="0"/>
      <c r="AS3933" s="0"/>
      <c r="AT3933" s="0"/>
      <c r="AU3933" s="0"/>
      <c r="AV3933" s="0"/>
      <c r="AW3933" s="0"/>
      <c r="AX3933" s="0"/>
      <c r="AY3933" s="0"/>
      <c r="AZ3933" s="0"/>
      <c r="BA3933" s="0"/>
      <c r="BB3933" s="0"/>
      <c r="BC3933" s="0"/>
      <c r="BD3933" s="0"/>
      <c r="BE3933" s="0"/>
      <c r="BF3933" s="0"/>
      <c r="BG3933" s="0"/>
      <c r="BH3933" s="0"/>
      <c r="BI3933" s="0"/>
      <c r="BJ3933" s="0"/>
      <c r="BK3933" s="0"/>
      <c r="BL3933" s="0"/>
      <c r="BM3933" s="0"/>
      <c r="BN3933" s="0"/>
      <c r="BO3933" s="0"/>
      <c r="BP3933" s="0"/>
      <c r="BQ3933" s="0"/>
      <c r="BR3933" s="0"/>
      <c r="BS3933" s="0"/>
      <c r="BT3933" s="0"/>
      <c r="BU3933" s="0"/>
      <c r="BV3933" s="0"/>
      <c r="BW3933" s="0"/>
      <c r="BX3933" s="0"/>
      <c r="BY3933" s="0"/>
      <c r="BZ3933" s="0"/>
      <c r="CA3933" s="0"/>
      <c r="CB3933" s="0"/>
      <c r="CC3933" s="0"/>
      <c r="CD3933" s="0"/>
      <c r="CE3933" s="0"/>
      <c r="CF3933" s="0"/>
      <c r="CG3933" s="0"/>
      <c r="CH3933" s="0"/>
      <c r="CI3933" s="0"/>
      <c r="CJ3933" s="0"/>
      <c r="CK3933" s="0"/>
      <c r="CL3933" s="0"/>
      <c r="CM3933" s="0"/>
      <c r="CN3933" s="0"/>
      <c r="CO3933" s="0"/>
      <c r="CP3933" s="0"/>
      <c r="CQ3933" s="0"/>
      <c r="CR3933" s="0"/>
      <c r="CS3933" s="0"/>
      <c r="CT3933" s="0"/>
      <c r="CU3933" s="0"/>
      <c r="CV3933" s="0"/>
      <c r="CW3933" s="0"/>
      <c r="CX3933" s="0"/>
      <c r="CY3933" s="0"/>
      <c r="CZ3933" s="0"/>
      <c r="DA3933" s="0"/>
      <c r="DB3933" s="0"/>
      <c r="DC3933" s="0"/>
      <c r="DD3933" s="0"/>
      <c r="DE3933" s="0"/>
      <c r="DF3933" s="0"/>
      <c r="DG3933" s="0"/>
      <c r="DH3933" s="0"/>
      <c r="DI3933" s="0"/>
      <c r="DJ3933" s="0"/>
      <c r="DK3933" s="0"/>
      <c r="DL3933" s="0"/>
      <c r="DM3933" s="0"/>
      <c r="DN3933" s="0"/>
      <c r="DO3933" s="0"/>
      <c r="DP3933" s="0"/>
      <c r="DQ3933" s="0"/>
      <c r="DR3933" s="0"/>
      <c r="DS3933" s="0"/>
      <c r="DT3933" s="0"/>
      <c r="DU3933" s="0"/>
      <c r="DV3933" s="0"/>
      <c r="DW3933" s="0"/>
      <c r="DX3933" s="0"/>
      <c r="DY3933" s="0"/>
      <c r="DZ3933" s="0"/>
      <c r="EA3933" s="0"/>
      <c r="EB3933" s="0"/>
      <c r="EC3933" s="0"/>
      <c r="ED3933" s="0"/>
      <c r="EE3933" s="0"/>
      <c r="EF3933" s="0"/>
      <c r="EG3933" s="0"/>
      <c r="EH3933" s="0"/>
      <c r="EI3933" s="0"/>
      <c r="EJ3933" s="0"/>
      <c r="EK3933" s="0"/>
      <c r="EL3933" s="0"/>
      <c r="EM3933" s="0"/>
      <c r="EN3933" s="0"/>
      <c r="EO3933" s="0"/>
      <c r="EP3933" s="0"/>
      <c r="EQ3933" s="0"/>
      <c r="ER3933" s="0"/>
      <c r="ES3933" s="0"/>
      <c r="ET3933" s="0"/>
      <c r="EU3933" s="0"/>
      <c r="EV3933" s="0"/>
      <c r="EW3933" s="0"/>
      <c r="EX3933" s="0"/>
      <c r="EY3933" s="0"/>
      <c r="EZ3933" s="0"/>
      <c r="FA3933" s="0"/>
      <c r="FB3933" s="0"/>
      <c r="FC3933" s="0"/>
      <c r="FD3933" s="0"/>
      <c r="FE3933" s="0"/>
      <c r="FF3933" s="0"/>
      <c r="FG3933" s="0"/>
      <c r="FH3933" s="0"/>
      <c r="FI3933" s="0"/>
      <c r="FJ3933" s="0"/>
      <c r="FK3933" s="0"/>
      <c r="FL3933" s="0"/>
      <c r="FM3933" s="0"/>
      <c r="FN3933" s="0"/>
      <c r="FO3933" s="0"/>
      <c r="FP3933" s="0"/>
      <c r="FQ3933" s="0"/>
      <c r="FR3933" s="0"/>
      <c r="FS3933" s="0"/>
      <c r="FT3933" s="0"/>
      <c r="FU3933" s="0"/>
      <c r="FV3933" s="0"/>
      <c r="FW3933" s="0"/>
      <c r="FX3933" s="0"/>
      <c r="FY3933" s="0"/>
      <c r="FZ3933" s="0"/>
      <c r="GA3933" s="0"/>
      <c r="GB3933" s="0"/>
      <c r="GC3933" s="0"/>
      <c r="GD3933" s="0"/>
      <c r="GE3933" s="0"/>
      <c r="GF3933" s="0"/>
      <c r="GG3933" s="0"/>
      <c r="GH3933" s="0"/>
      <c r="GI3933" s="0"/>
      <c r="GJ3933" s="0"/>
      <c r="GK3933" s="0"/>
      <c r="GL3933" s="0"/>
      <c r="GM3933" s="0"/>
      <c r="GN3933" s="0"/>
      <c r="GO3933" s="0"/>
      <c r="GP3933" s="0"/>
      <c r="GQ3933" s="0"/>
      <c r="GR3933" s="0"/>
      <c r="GS3933" s="0"/>
      <c r="GT3933" s="0"/>
      <c r="GU3933" s="0"/>
      <c r="GV3933" s="0"/>
      <c r="GW3933" s="0"/>
      <c r="GX3933" s="0"/>
      <c r="GY3933" s="0"/>
      <c r="GZ3933" s="0"/>
      <c r="HA3933" s="0"/>
      <c r="HB3933" s="0"/>
      <c r="HC3933" s="0"/>
      <c r="HD3933" s="0"/>
      <c r="HE3933" s="0"/>
      <c r="HF3933" s="0"/>
      <c r="HG3933" s="0"/>
      <c r="HH3933" s="0"/>
      <c r="HI3933" s="0"/>
      <c r="HJ3933" s="0"/>
      <c r="HK3933" s="0"/>
      <c r="HL3933" s="0"/>
      <c r="HM3933" s="0"/>
      <c r="HN3933" s="0"/>
      <c r="HO3933" s="0"/>
      <c r="HP3933" s="0"/>
      <c r="HQ3933" s="0"/>
      <c r="HR3933" s="0"/>
      <c r="HS3933" s="0"/>
      <c r="HT3933" s="0"/>
      <c r="HU3933" s="0"/>
      <c r="HV3933" s="0"/>
      <c r="HW3933" s="0"/>
      <c r="HX3933" s="0"/>
      <c r="HY3933" s="0"/>
      <c r="HZ3933" s="0"/>
      <c r="IA3933" s="0"/>
      <c r="IB3933" s="0"/>
      <c r="IC3933" s="0"/>
      <c r="ID3933" s="0"/>
      <c r="IE3933" s="0"/>
      <c r="IF3933" s="0"/>
      <c r="IG3933" s="0"/>
      <c r="IH3933" s="0"/>
      <c r="II3933" s="0"/>
      <c r="IJ3933" s="0"/>
      <c r="IK3933" s="0"/>
      <c r="IL3933" s="0"/>
      <c r="IM3933" s="0"/>
      <c r="IN3933" s="0"/>
      <c r="IO3933" s="0"/>
      <c r="IP3933" s="0"/>
      <c r="IQ3933" s="0"/>
      <c r="IR3933" s="0"/>
      <c r="IS3933" s="0"/>
      <c r="IT3933" s="0"/>
      <c r="IU3933" s="0"/>
      <c r="IV3933" s="0"/>
      <c r="IW3933" s="0"/>
      <c r="IX3933" s="0"/>
      <c r="IY3933" s="0"/>
      <c r="IZ3933" s="0"/>
      <c r="AMH3933" s="13"/>
    </row>
    <row r="3934" customFormat="false" ht="14.95" hidden="false" customHeight="false" outlineLevel="0" collapsed="false">
      <c r="A3934" s="27" t="n">
        <v>40813746</v>
      </c>
      <c r="B3934" s="28" t="s">
        <v>3967</v>
      </c>
      <c r="C3934" s="29"/>
      <c r="D3934" s="29"/>
      <c r="E3934" s="27" t="s">
        <v>176</v>
      </c>
      <c r="F3934" s="19" t="n">
        <f aca="false">IF(C3934="",VLOOKUP(E3934,'PORTE E UCO'!$A$5:$D$46,4,0),VLOOKUP(E3934,'PORTE E UCO'!$A$5:$D$46,4,0)*C3934)</f>
        <v>891.034646</v>
      </c>
      <c r="G3934" s="30" t="n">
        <v>0</v>
      </c>
      <c r="H3934" s="21" t="n">
        <f aca="false">G3934*$R$2</f>
        <v>0</v>
      </c>
      <c r="I3934" s="27" t="n">
        <v>1</v>
      </c>
      <c r="J3934" s="22" t="n">
        <f aca="false">IF(I3934&gt;=1,F3934*$J$2,"")</f>
        <v>267.3103938</v>
      </c>
      <c r="K3934" s="22" t="str">
        <f aca="false">IF(I3934&gt;=2,F3934*$K$2,"")</f>
        <v/>
      </c>
      <c r="L3934" s="22" t="str">
        <f aca="false">IF(I3934&gt;=3,F3934*$L$2,"")</f>
        <v/>
      </c>
      <c r="M3934" s="22" t="str">
        <f aca="false">IF(I3934&gt;=4,F3934*$M$2,"")</f>
        <v/>
      </c>
      <c r="N3934" s="27" t="s">
        <v>3903</v>
      </c>
      <c r="O3934" s="27" t="n">
        <v>0</v>
      </c>
      <c r="P3934" s="31" t="n">
        <v>0</v>
      </c>
      <c r="Q3934" s="32"/>
      <c r="R3934" s="38"/>
      <c r="S3934" s="25" t="n">
        <f aca="false">SUM(F3934,H3934,J3934,K3934,L3934,M3934)</f>
        <v>1158.3450398</v>
      </c>
      <c r="T3934" s="25" t="n">
        <f aca="false">SUM(F3934,H3934,J3934,K3934,L3934,M3934,Q3934)</f>
        <v>1158.3450398</v>
      </c>
      <c r="U3934" s="0"/>
      <c r="V3934" s="0"/>
      <c r="W3934" s="0"/>
      <c r="X3934" s="0"/>
      <c r="Y3934" s="0"/>
      <c r="Z3934" s="0"/>
      <c r="AA3934" s="0"/>
      <c r="AB3934" s="0"/>
      <c r="AC3934" s="0"/>
      <c r="AD3934" s="0"/>
      <c r="AE3934" s="0"/>
      <c r="AF3934" s="0"/>
      <c r="AG3934" s="0"/>
      <c r="AH3934" s="0"/>
      <c r="AI3934" s="0"/>
      <c r="AJ3934" s="0"/>
      <c r="AK3934" s="0"/>
      <c r="AL3934" s="0"/>
      <c r="AM3934" s="0"/>
      <c r="AN3934" s="0"/>
      <c r="AO3934" s="0"/>
      <c r="AP3934" s="0"/>
      <c r="AQ3934" s="0"/>
      <c r="AR3934" s="0"/>
      <c r="AS3934" s="0"/>
      <c r="AT3934" s="0"/>
      <c r="AU3934" s="0"/>
      <c r="AV3934" s="0"/>
      <c r="AW3934" s="0"/>
      <c r="AX3934" s="0"/>
      <c r="AY3934" s="0"/>
      <c r="AZ3934" s="0"/>
      <c r="BA3934" s="0"/>
      <c r="BB3934" s="0"/>
      <c r="BC3934" s="0"/>
      <c r="BD3934" s="0"/>
      <c r="BE3934" s="0"/>
      <c r="BF3934" s="0"/>
      <c r="BG3934" s="0"/>
      <c r="BH3934" s="0"/>
      <c r="BI3934" s="0"/>
      <c r="BJ3934" s="0"/>
      <c r="BK3934" s="0"/>
      <c r="BL3934" s="0"/>
      <c r="BM3934" s="0"/>
      <c r="BN3934" s="0"/>
      <c r="BO3934" s="0"/>
      <c r="BP3934" s="0"/>
      <c r="BQ3934" s="0"/>
      <c r="BR3934" s="0"/>
      <c r="BS3934" s="0"/>
      <c r="BT3934" s="0"/>
      <c r="BU3934" s="0"/>
      <c r="BV3934" s="0"/>
      <c r="BW3934" s="0"/>
      <c r="BX3934" s="0"/>
      <c r="BY3934" s="0"/>
      <c r="BZ3934" s="0"/>
      <c r="CA3934" s="0"/>
      <c r="CB3934" s="0"/>
      <c r="CC3934" s="0"/>
      <c r="CD3934" s="0"/>
      <c r="CE3934" s="0"/>
      <c r="CF3934" s="0"/>
      <c r="CG3934" s="0"/>
      <c r="CH3934" s="0"/>
      <c r="CI3934" s="0"/>
      <c r="CJ3934" s="0"/>
      <c r="CK3934" s="0"/>
      <c r="CL3934" s="0"/>
      <c r="CM3934" s="0"/>
      <c r="CN3934" s="0"/>
      <c r="CO3934" s="0"/>
      <c r="CP3934" s="0"/>
      <c r="CQ3934" s="0"/>
      <c r="CR3934" s="0"/>
      <c r="CS3934" s="0"/>
      <c r="CT3934" s="0"/>
      <c r="CU3934" s="0"/>
      <c r="CV3934" s="0"/>
      <c r="CW3934" s="0"/>
      <c r="CX3934" s="0"/>
      <c r="CY3934" s="0"/>
      <c r="CZ3934" s="0"/>
      <c r="DA3934" s="0"/>
      <c r="DB3934" s="0"/>
      <c r="DC3934" s="0"/>
      <c r="DD3934" s="0"/>
      <c r="DE3934" s="0"/>
      <c r="DF3934" s="0"/>
      <c r="DG3934" s="0"/>
      <c r="DH3934" s="0"/>
      <c r="DI3934" s="0"/>
      <c r="DJ3934" s="0"/>
      <c r="DK3934" s="0"/>
      <c r="DL3934" s="0"/>
      <c r="DM3934" s="0"/>
      <c r="DN3934" s="0"/>
      <c r="DO3934" s="0"/>
      <c r="DP3934" s="0"/>
      <c r="DQ3934" s="0"/>
      <c r="DR3934" s="0"/>
      <c r="DS3934" s="0"/>
      <c r="DT3934" s="0"/>
      <c r="DU3934" s="0"/>
      <c r="DV3934" s="0"/>
      <c r="DW3934" s="0"/>
      <c r="DX3934" s="0"/>
      <c r="DY3934" s="0"/>
      <c r="DZ3934" s="0"/>
      <c r="EA3934" s="0"/>
      <c r="EB3934" s="0"/>
      <c r="EC3934" s="0"/>
      <c r="ED3934" s="0"/>
      <c r="EE3934" s="0"/>
      <c r="EF3934" s="0"/>
      <c r="EG3934" s="0"/>
      <c r="EH3934" s="0"/>
      <c r="EI3934" s="0"/>
      <c r="EJ3934" s="0"/>
      <c r="EK3934" s="0"/>
      <c r="EL3934" s="0"/>
      <c r="EM3934" s="0"/>
      <c r="EN3934" s="0"/>
      <c r="EO3934" s="0"/>
      <c r="EP3934" s="0"/>
      <c r="EQ3934" s="0"/>
      <c r="ER3934" s="0"/>
      <c r="ES3934" s="0"/>
      <c r="ET3934" s="0"/>
      <c r="EU3934" s="0"/>
      <c r="EV3934" s="0"/>
      <c r="EW3934" s="0"/>
      <c r="EX3934" s="0"/>
      <c r="EY3934" s="0"/>
      <c r="EZ3934" s="0"/>
      <c r="FA3934" s="0"/>
      <c r="FB3934" s="0"/>
      <c r="FC3934" s="0"/>
      <c r="FD3934" s="0"/>
      <c r="FE3934" s="0"/>
      <c r="FF3934" s="0"/>
      <c r="FG3934" s="0"/>
      <c r="FH3934" s="0"/>
      <c r="FI3934" s="0"/>
      <c r="FJ3934" s="0"/>
      <c r="FK3934" s="0"/>
      <c r="FL3934" s="0"/>
      <c r="FM3934" s="0"/>
      <c r="FN3934" s="0"/>
      <c r="FO3934" s="0"/>
      <c r="FP3934" s="0"/>
      <c r="FQ3934" s="0"/>
      <c r="FR3934" s="0"/>
      <c r="FS3934" s="0"/>
      <c r="FT3934" s="0"/>
      <c r="FU3934" s="0"/>
      <c r="FV3934" s="0"/>
      <c r="FW3934" s="0"/>
      <c r="FX3934" s="0"/>
      <c r="FY3934" s="0"/>
      <c r="FZ3934" s="0"/>
      <c r="GA3934" s="0"/>
      <c r="GB3934" s="0"/>
      <c r="GC3934" s="0"/>
      <c r="GD3934" s="0"/>
      <c r="GE3934" s="0"/>
      <c r="GF3934" s="0"/>
      <c r="GG3934" s="0"/>
      <c r="GH3934" s="0"/>
      <c r="GI3934" s="0"/>
      <c r="GJ3934" s="0"/>
      <c r="GK3934" s="0"/>
      <c r="GL3934" s="0"/>
      <c r="GM3934" s="0"/>
      <c r="GN3934" s="0"/>
      <c r="GO3934" s="0"/>
      <c r="GP3934" s="0"/>
      <c r="GQ3934" s="0"/>
      <c r="GR3934" s="0"/>
      <c r="GS3934" s="0"/>
      <c r="GT3934" s="0"/>
      <c r="GU3934" s="0"/>
      <c r="GV3934" s="0"/>
      <c r="GW3934" s="0"/>
      <c r="GX3934" s="0"/>
      <c r="GY3934" s="0"/>
      <c r="GZ3934" s="0"/>
      <c r="HA3934" s="0"/>
      <c r="HB3934" s="0"/>
      <c r="HC3934" s="0"/>
      <c r="HD3934" s="0"/>
      <c r="HE3934" s="0"/>
      <c r="HF3934" s="0"/>
      <c r="HG3934" s="0"/>
      <c r="HH3934" s="0"/>
      <c r="HI3934" s="0"/>
      <c r="HJ3934" s="0"/>
      <c r="HK3934" s="0"/>
      <c r="HL3934" s="0"/>
      <c r="HM3934" s="0"/>
      <c r="HN3934" s="0"/>
      <c r="HO3934" s="0"/>
      <c r="HP3934" s="0"/>
      <c r="HQ3934" s="0"/>
      <c r="HR3934" s="0"/>
      <c r="HS3934" s="0"/>
      <c r="HT3934" s="0"/>
      <c r="HU3934" s="0"/>
      <c r="HV3934" s="0"/>
      <c r="HW3934" s="0"/>
      <c r="HX3934" s="0"/>
      <c r="HY3934" s="0"/>
      <c r="HZ3934" s="0"/>
      <c r="IA3934" s="0"/>
      <c r="IB3934" s="0"/>
      <c r="IC3934" s="0"/>
      <c r="ID3934" s="0"/>
      <c r="IE3934" s="0"/>
      <c r="IF3934" s="0"/>
      <c r="IG3934" s="0"/>
      <c r="IH3934" s="0"/>
      <c r="II3934" s="0"/>
      <c r="IJ3934" s="0"/>
      <c r="IK3934" s="0"/>
      <c r="IL3934" s="0"/>
      <c r="IM3934" s="0"/>
      <c r="IN3934" s="0"/>
      <c r="IO3934" s="0"/>
      <c r="IP3934" s="0"/>
      <c r="IQ3934" s="0"/>
      <c r="IR3934" s="0"/>
      <c r="IS3934" s="0"/>
      <c r="IT3934" s="0"/>
      <c r="IU3934" s="0"/>
      <c r="IV3934" s="0"/>
      <c r="IW3934" s="0"/>
      <c r="IX3934" s="0"/>
      <c r="IY3934" s="0"/>
      <c r="IZ3934" s="0"/>
      <c r="AMH3934" s="13"/>
    </row>
    <row r="3935" customFormat="false" ht="14.95" hidden="false" customHeight="false" outlineLevel="0" collapsed="false">
      <c r="A3935" s="16" t="n">
        <v>40813576</v>
      </c>
      <c r="B3935" s="17" t="s">
        <v>3968</v>
      </c>
      <c r="C3935" s="18"/>
      <c r="D3935" s="18"/>
      <c r="E3935" s="16" t="s">
        <v>320</v>
      </c>
      <c r="F3935" s="19" t="n">
        <f aca="false">IF(C3935="",VLOOKUP(E3935,'PORTE E UCO'!$A$5:$D$46,4,0),VLOOKUP(E3935,'PORTE E UCO'!$A$5:$D$46,4,0)*C3935)</f>
        <v>1224.795374</v>
      </c>
      <c r="G3935" s="20" t="n">
        <v>0</v>
      </c>
      <c r="H3935" s="21" t="n">
        <f aca="false">G3935*$R$2</f>
        <v>0</v>
      </c>
      <c r="I3935" s="16" t="n">
        <v>1</v>
      </c>
      <c r="J3935" s="22" t="n">
        <f aca="false">IF(I3935&gt;=1,F3935*$J$2,"")</f>
        <v>367.4386122</v>
      </c>
      <c r="K3935" s="22" t="str">
        <f aca="false">IF(I3935&gt;=2,F3935*$K$2,"")</f>
        <v/>
      </c>
      <c r="L3935" s="22" t="str">
        <f aca="false">IF(I3935&gt;=3,F3935*$L$2,"")</f>
        <v/>
      </c>
      <c r="M3935" s="22" t="str">
        <f aca="false">IF(I3935&gt;=4,F3935*$M$2,"")</f>
        <v/>
      </c>
      <c r="N3935" s="16" t="s">
        <v>3963</v>
      </c>
      <c r="O3935" s="16" t="n">
        <v>0</v>
      </c>
      <c r="P3935" s="23" t="n">
        <v>0</v>
      </c>
      <c r="Q3935" s="22"/>
      <c r="R3935" s="38"/>
      <c r="S3935" s="25" t="n">
        <f aca="false">SUM(F3935,H3935,J3935,K3935,L3935,M3935)</f>
        <v>1592.2339862</v>
      </c>
      <c r="T3935" s="25" t="n">
        <f aca="false">SUM(F3935,H3935,J3935,K3935,L3935,M3935,Q3935)</f>
        <v>1592.2339862</v>
      </c>
      <c r="U3935" s="0"/>
      <c r="V3935" s="0"/>
      <c r="W3935" s="0"/>
      <c r="X3935" s="0"/>
      <c r="Y3935" s="0"/>
      <c r="Z3935" s="0"/>
      <c r="AA3935" s="0"/>
      <c r="AB3935" s="0"/>
      <c r="AC3935" s="0"/>
      <c r="AD3935" s="0"/>
      <c r="AE3935" s="0"/>
      <c r="AF3935" s="0"/>
      <c r="AG3935" s="0"/>
      <c r="AH3935" s="0"/>
      <c r="AI3935" s="0"/>
      <c r="AJ3935" s="0"/>
      <c r="AK3935" s="0"/>
      <c r="AL3935" s="0"/>
      <c r="AM3935" s="0"/>
      <c r="AN3935" s="0"/>
      <c r="AO3935" s="0"/>
      <c r="AP3935" s="0"/>
      <c r="AQ3935" s="0"/>
      <c r="AR3935" s="0"/>
      <c r="AS3935" s="0"/>
      <c r="AT3935" s="0"/>
      <c r="AU3935" s="0"/>
      <c r="AV3935" s="0"/>
      <c r="AW3935" s="0"/>
      <c r="AX3935" s="0"/>
      <c r="AY3935" s="0"/>
      <c r="AZ3935" s="0"/>
      <c r="BA3935" s="0"/>
      <c r="BB3935" s="0"/>
      <c r="BC3935" s="0"/>
      <c r="BD3935" s="0"/>
      <c r="BE3935" s="0"/>
      <c r="BF3935" s="0"/>
      <c r="BG3935" s="0"/>
      <c r="BH3935" s="0"/>
      <c r="BI3935" s="0"/>
      <c r="BJ3935" s="0"/>
      <c r="BK3935" s="0"/>
      <c r="BL3935" s="0"/>
      <c r="BM3935" s="0"/>
      <c r="BN3935" s="0"/>
      <c r="BO3935" s="0"/>
      <c r="BP3935" s="0"/>
      <c r="BQ3935" s="0"/>
      <c r="BR3935" s="0"/>
      <c r="BS3935" s="0"/>
      <c r="BT3935" s="0"/>
      <c r="BU3935" s="0"/>
      <c r="BV3935" s="0"/>
      <c r="BW3935" s="0"/>
      <c r="BX3935" s="0"/>
      <c r="BY3935" s="0"/>
      <c r="BZ3935" s="0"/>
      <c r="CA3935" s="0"/>
      <c r="CB3935" s="0"/>
      <c r="CC3935" s="0"/>
      <c r="CD3935" s="0"/>
      <c r="CE3935" s="0"/>
      <c r="CF3935" s="0"/>
      <c r="CG3935" s="0"/>
      <c r="CH3935" s="0"/>
      <c r="CI3935" s="0"/>
      <c r="CJ3935" s="0"/>
      <c r="CK3935" s="0"/>
      <c r="CL3935" s="0"/>
      <c r="CM3935" s="0"/>
      <c r="CN3935" s="0"/>
      <c r="CO3935" s="0"/>
      <c r="CP3935" s="0"/>
      <c r="CQ3935" s="0"/>
      <c r="CR3935" s="0"/>
      <c r="CS3935" s="0"/>
      <c r="CT3935" s="0"/>
      <c r="CU3935" s="0"/>
      <c r="CV3935" s="0"/>
      <c r="CW3935" s="0"/>
      <c r="CX3935" s="0"/>
      <c r="CY3935" s="0"/>
      <c r="CZ3935" s="0"/>
      <c r="DA3935" s="0"/>
      <c r="DB3935" s="0"/>
      <c r="DC3935" s="0"/>
      <c r="DD3935" s="0"/>
      <c r="DE3935" s="0"/>
      <c r="DF3935" s="0"/>
      <c r="DG3935" s="0"/>
      <c r="DH3935" s="0"/>
      <c r="DI3935" s="0"/>
      <c r="DJ3935" s="0"/>
      <c r="DK3935" s="0"/>
      <c r="DL3935" s="0"/>
      <c r="DM3935" s="0"/>
      <c r="DN3935" s="0"/>
      <c r="DO3935" s="0"/>
      <c r="DP3935" s="0"/>
      <c r="DQ3935" s="0"/>
      <c r="DR3935" s="0"/>
      <c r="DS3935" s="0"/>
      <c r="DT3935" s="0"/>
      <c r="DU3935" s="0"/>
      <c r="DV3935" s="0"/>
      <c r="DW3935" s="0"/>
      <c r="DX3935" s="0"/>
      <c r="DY3935" s="0"/>
      <c r="DZ3935" s="0"/>
      <c r="EA3935" s="0"/>
      <c r="EB3935" s="0"/>
      <c r="EC3935" s="0"/>
      <c r="ED3935" s="0"/>
      <c r="EE3935" s="0"/>
      <c r="EF3935" s="0"/>
      <c r="EG3935" s="0"/>
      <c r="EH3935" s="0"/>
      <c r="EI3935" s="0"/>
      <c r="EJ3935" s="0"/>
      <c r="EK3935" s="0"/>
      <c r="EL3935" s="0"/>
      <c r="EM3935" s="0"/>
      <c r="EN3935" s="0"/>
      <c r="EO3935" s="0"/>
      <c r="EP3935" s="0"/>
      <c r="EQ3935" s="0"/>
      <c r="ER3935" s="0"/>
      <c r="ES3935" s="0"/>
      <c r="ET3935" s="0"/>
      <c r="EU3935" s="0"/>
      <c r="EV3935" s="0"/>
      <c r="EW3935" s="0"/>
      <c r="EX3935" s="0"/>
      <c r="EY3935" s="0"/>
      <c r="EZ3935" s="0"/>
      <c r="FA3935" s="0"/>
      <c r="FB3935" s="0"/>
      <c r="FC3935" s="0"/>
      <c r="FD3935" s="0"/>
      <c r="FE3935" s="0"/>
      <c r="FF3935" s="0"/>
      <c r="FG3935" s="0"/>
      <c r="FH3935" s="0"/>
      <c r="FI3935" s="0"/>
      <c r="FJ3935" s="0"/>
      <c r="FK3935" s="0"/>
      <c r="FL3935" s="0"/>
      <c r="FM3935" s="0"/>
      <c r="FN3935" s="0"/>
      <c r="FO3935" s="0"/>
      <c r="FP3935" s="0"/>
      <c r="FQ3935" s="0"/>
      <c r="FR3935" s="0"/>
      <c r="FS3935" s="0"/>
      <c r="FT3935" s="0"/>
      <c r="FU3935" s="0"/>
      <c r="FV3935" s="0"/>
      <c r="FW3935" s="0"/>
      <c r="FX3935" s="0"/>
      <c r="FY3935" s="0"/>
      <c r="FZ3935" s="0"/>
      <c r="GA3935" s="0"/>
      <c r="GB3935" s="0"/>
      <c r="GC3935" s="0"/>
      <c r="GD3935" s="0"/>
      <c r="GE3935" s="0"/>
      <c r="GF3935" s="0"/>
      <c r="GG3935" s="0"/>
      <c r="GH3935" s="0"/>
      <c r="GI3935" s="0"/>
      <c r="GJ3935" s="0"/>
      <c r="GK3935" s="0"/>
      <c r="GL3935" s="0"/>
      <c r="GM3935" s="0"/>
      <c r="GN3935" s="0"/>
      <c r="GO3935" s="0"/>
      <c r="GP3935" s="0"/>
      <c r="GQ3935" s="0"/>
      <c r="GR3935" s="0"/>
      <c r="GS3935" s="0"/>
      <c r="GT3935" s="0"/>
      <c r="GU3935" s="0"/>
      <c r="GV3935" s="0"/>
      <c r="GW3935" s="0"/>
      <c r="GX3935" s="0"/>
      <c r="GY3935" s="0"/>
      <c r="GZ3935" s="0"/>
      <c r="HA3935" s="0"/>
      <c r="HB3935" s="0"/>
      <c r="HC3935" s="0"/>
      <c r="HD3935" s="0"/>
      <c r="HE3935" s="0"/>
      <c r="HF3935" s="0"/>
      <c r="HG3935" s="0"/>
      <c r="HH3935" s="0"/>
      <c r="HI3935" s="0"/>
      <c r="HJ3935" s="0"/>
      <c r="HK3935" s="0"/>
      <c r="HL3935" s="0"/>
      <c r="HM3935" s="0"/>
      <c r="HN3935" s="0"/>
      <c r="HO3935" s="0"/>
      <c r="HP3935" s="0"/>
      <c r="HQ3935" s="0"/>
      <c r="HR3935" s="0"/>
      <c r="HS3935" s="0"/>
      <c r="HT3935" s="0"/>
      <c r="HU3935" s="0"/>
      <c r="HV3935" s="0"/>
      <c r="HW3935" s="0"/>
      <c r="HX3935" s="0"/>
      <c r="HY3935" s="0"/>
      <c r="HZ3935" s="0"/>
      <c r="IA3935" s="0"/>
      <c r="IB3935" s="0"/>
      <c r="IC3935" s="0"/>
      <c r="ID3935" s="0"/>
      <c r="IE3935" s="0"/>
      <c r="IF3935" s="0"/>
      <c r="IG3935" s="0"/>
      <c r="IH3935" s="0"/>
      <c r="II3935" s="0"/>
      <c r="IJ3935" s="0"/>
      <c r="IK3935" s="0"/>
      <c r="IL3935" s="0"/>
      <c r="IM3935" s="0"/>
      <c r="IN3935" s="0"/>
      <c r="IO3935" s="0"/>
      <c r="IP3935" s="0"/>
      <c r="IQ3935" s="0"/>
      <c r="IR3935" s="0"/>
      <c r="IS3935" s="0"/>
      <c r="IT3935" s="0"/>
      <c r="IU3935" s="0"/>
      <c r="IV3935" s="0"/>
      <c r="IW3935" s="0"/>
      <c r="IX3935" s="0"/>
      <c r="IY3935" s="0"/>
      <c r="IZ3935" s="0"/>
      <c r="AMH3935" s="13"/>
    </row>
    <row r="3936" customFormat="false" ht="14.95" hidden="false" customHeight="false" outlineLevel="0" collapsed="false">
      <c r="A3936" s="27" t="n">
        <v>40813711</v>
      </c>
      <c r="B3936" s="28" t="s">
        <v>3969</v>
      </c>
      <c r="C3936" s="29"/>
      <c r="D3936" s="29"/>
      <c r="E3936" s="27" t="s">
        <v>229</v>
      </c>
      <c r="F3936" s="19" t="n">
        <f aca="false">IF(C3936="",VLOOKUP(E3936,'PORTE E UCO'!$A$5:$D$46,4,0),VLOOKUP(E3936,'PORTE E UCO'!$A$5:$D$46,4,0)*C3936)</f>
        <v>946.935808</v>
      </c>
      <c r="G3936" s="30" t="n">
        <v>0</v>
      </c>
      <c r="H3936" s="21" t="n">
        <f aca="false">G3936*$R$2</f>
        <v>0</v>
      </c>
      <c r="I3936" s="27" t="n">
        <v>1</v>
      </c>
      <c r="J3936" s="22" t="n">
        <f aca="false">IF(I3936&gt;=1,F3936*$J$2,"")</f>
        <v>284.0807424</v>
      </c>
      <c r="K3936" s="22" t="str">
        <f aca="false">IF(I3936&gt;=2,F3936*$K$2,"")</f>
        <v/>
      </c>
      <c r="L3936" s="22" t="str">
        <f aca="false">IF(I3936&gt;=3,F3936*$L$2,"")</f>
        <v/>
      </c>
      <c r="M3936" s="22" t="str">
        <f aca="false">IF(I3936&gt;=4,F3936*$M$2,"")</f>
        <v/>
      </c>
      <c r="N3936" s="27" t="s">
        <v>3916</v>
      </c>
      <c r="O3936" s="27" t="n">
        <v>0</v>
      </c>
      <c r="P3936" s="31" t="n">
        <v>0</v>
      </c>
      <c r="Q3936" s="32"/>
      <c r="R3936" s="38"/>
      <c r="S3936" s="25" t="n">
        <f aca="false">SUM(F3936,H3936,J3936,K3936,L3936,M3936)</f>
        <v>1231.0165504</v>
      </c>
      <c r="T3936" s="25" t="n">
        <f aca="false">SUM(F3936,H3936,J3936,K3936,L3936,M3936,Q3936)</f>
        <v>1231.0165504</v>
      </c>
      <c r="U3936" s="0"/>
      <c r="V3936" s="0"/>
      <c r="W3936" s="0"/>
      <c r="X3936" s="0"/>
      <c r="Y3936" s="0"/>
      <c r="Z3936" s="0"/>
      <c r="AA3936" s="0"/>
      <c r="AB3936" s="0"/>
      <c r="AC3936" s="0"/>
      <c r="AD3936" s="0"/>
      <c r="AE3936" s="0"/>
      <c r="AF3936" s="0"/>
      <c r="AG3936" s="0"/>
      <c r="AH3936" s="0"/>
      <c r="AI3936" s="0"/>
      <c r="AJ3936" s="0"/>
      <c r="AK3936" s="0"/>
      <c r="AL3936" s="0"/>
      <c r="AM3936" s="0"/>
      <c r="AN3936" s="0"/>
      <c r="AO3936" s="0"/>
      <c r="AP3936" s="0"/>
      <c r="AQ3936" s="0"/>
      <c r="AR3936" s="0"/>
      <c r="AS3936" s="0"/>
      <c r="AT3936" s="0"/>
      <c r="AU3936" s="0"/>
      <c r="AV3936" s="0"/>
      <c r="AW3936" s="0"/>
      <c r="AX3936" s="0"/>
      <c r="AY3936" s="0"/>
      <c r="AZ3936" s="0"/>
      <c r="BA3936" s="0"/>
      <c r="BB3936" s="0"/>
      <c r="BC3936" s="0"/>
      <c r="BD3936" s="0"/>
      <c r="BE3936" s="0"/>
      <c r="BF3936" s="0"/>
      <c r="BG3936" s="0"/>
      <c r="BH3936" s="0"/>
      <c r="BI3936" s="0"/>
      <c r="BJ3936" s="0"/>
      <c r="BK3936" s="0"/>
      <c r="BL3936" s="0"/>
      <c r="BM3936" s="0"/>
      <c r="BN3936" s="0"/>
      <c r="BO3936" s="0"/>
      <c r="BP3936" s="0"/>
      <c r="BQ3936" s="0"/>
      <c r="BR3936" s="0"/>
      <c r="BS3936" s="0"/>
      <c r="BT3936" s="0"/>
      <c r="BU3936" s="0"/>
      <c r="BV3936" s="0"/>
      <c r="BW3936" s="0"/>
      <c r="BX3936" s="0"/>
      <c r="BY3936" s="0"/>
      <c r="BZ3936" s="0"/>
      <c r="CA3936" s="0"/>
      <c r="CB3936" s="0"/>
      <c r="CC3936" s="0"/>
      <c r="CD3936" s="0"/>
      <c r="CE3936" s="0"/>
      <c r="CF3936" s="0"/>
      <c r="CG3936" s="0"/>
      <c r="CH3936" s="0"/>
      <c r="CI3936" s="0"/>
      <c r="CJ3936" s="0"/>
      <c r="CK3936" s="0"/>
      <c r="CL3936" s="0"/>
      <c r="CM3936" s="0"/>
      <c r="CN3936" s="0"/>
      <c r="CO3936" s="0"/>
      <c r="CP3936" s="0"/>
      <c r="CQ3936" s="0"/>
      <c r="CR3936" s="0"/>
      <c r="CS3936" s="0"/>
      <c r="CT3936" s="0"/>
      <c r="CU3936" s="0"/>
      <c r="CV3936" s="0"/>
      <c r="CW3936" s="0"/>
      <c r="CX3936" s="0"/>
      <c r="CY3936" s="0"/>
      <c r="CZ3936" s="0"/>
      <c r="DA3936" s="0"/>
      <c r="DB3936" s="0"/>
      <c r="DC3936" s="0"/>
      <c r="DD3936" s="0"/>
      <c r="DE3936" s="0"/>
      <c r="DF3936" s="0"/>
      <c r="DG3936" s="0"/>
      <c r="DH3936" s="0"/>
      <c r="DI3936" s="0"/>
      <c r="DJ3936" s="0"/>
      <c r="DK3936" s="0"/>
      <c r="DL3936" s="0"/>
      <c r="DM3936" s="0"/>
      <c r="DN3936" s="0"/>
      <c r="DO3936" s="0"/>
      <c r="DP3936" s="0"/>
      <c r="DQ3936" s="0"/>
      <c r="DR3936" s="0"/>
      <c r="DS3936" s="0"/>
      <c r="DT3936" s="0"/>
      <c r="DU3936" s="0"/>
      <c r="DV3936" s="0"/>
      <c r="DW3936" s="0"/>
      <c r="DX3936" s="0"/>
      <c r="DY3936" s="0"/>
      <c r="DZ3936" s="0"/>
      <c r="EA3936" s="0"/>
      <c r="EB3936" s="0"/>
      <c r="EC3936" s="0"/>
      <c r="ED3936" s="0"/>
      <c r="EE3936" s="0"/>
      <c r="EF3936" s="0"/>
      <c r="EG3936" s="0"/>
      <c r="EH3936" s="0"/>
      <c r="EI3936" s="0"/>
      <c r="EJ3936" s="0"/>
      <c r="EK3936" s="0"/>
      <c r="EL3936" s="0"/>
      <c r="EM3936" s="0"/>
      <c r="EN3936" s="0"/>
      <c r="EO3936" s="0"/>
      <c r="EP3936" s="0"/>
      <c r="EQ3936" s="0"/>
      <c r="ER3936" s="0"/>
      <c r="ES3936" s="0"/>
      <c r="ET3936" s="0"/>
      <c r="EU3936" s="0"/>
      <c r="EV3936" s="0"/>
      <c r="EW3936" s="0"/>
      <c r="EX3936" s="0"/>
      <c r="EY3936" s="0"/>
      <c r="EZ3936" s="0"/>
      <c r="FA3936" s="0"/>
      <c r="FB3936" s="0"/>
      <c r="FC3936" s="0"/>
      <c r="FD3936" s="0"/>
      <c r="FE3936" s="0"/>
      <c r="FF3936" s="0"/>
      <c r="FG3936" s="0"/>
      <c r="FH3936" s="0"/>
      <c r="FI3936" s="0"/>
      <c r="FJ3936" s="0"/>
      <c r="FK3936" s="0"/>
      <c r="FL3936" s="0"/>
      <c r="FM3936" s="0"/>
      <c r="FN3936" s="0"/>
      <c r="FO3936" s="0"/>
      <c r="FP3936" s="0"/>
      <c r="FQ3936" s="0"/>
      <c r="FR3936" s="0"/>
      <c r="FS3936" s="0"/>
      <c r="FT3936" s="0"/>
      <c r="FU3936" s="0"/>
      <c r="FV3936" s="0"/>
      <c r="FW3936" s="0"/>
      <c r="FX3936" s="0"/>
      <c r="FY3936" s="0"/>
      <c r="FZ3936" s="0"/>
      <c r="GA3936" s="0"/>
      <c r="GB3936" s="0"/>
      <c r="GC3936" s="0"/>
      <c r="GD3936" s="0"/>
      <c r="GE3936" s="0"/>
      <c r="GF3936" s="0"/>
      <c r="GG3936" s="0"/>
      <c r="GH3936" s="0"/>
      <c r="GI3936" s="0"/>
      <c r="GJ3936" s="0"/>
      <c r="GK3936" s="0"/>
      <c r="GL3936" s="0"/>
      <c r="GM3936" s="0"/>
      <c r="GN3936" s="0"/>
      <c r="GO3936" s="0"/>
      <c r="GP3936" s="0"/>
      <c r="GQ3936" s="0"/>
      <c r="GR3936" s="0"/>
      <c r="GS3936" s="0"/>
      <c r="GT3936" s="0"/>
      <c r="GU3936" s="0"/>
      <c r="GV3936" s="0"/>
      <c r="GW3936" s="0"/>
      <c r="GX3936" s="0"/>
      <c r="GY3936" s="0"/>
      <c r="GZ3936" s="0"/>
      <c r="HA3936" s="0"/>
      <c r="HB3936" s="0"/>
      <c r="HC3936" s="0"/>
      <c r="HD3936" s="0"/>
      <c r="HE3936" s="0"/>
      <c r="HF3936" s="0"/>
      <c r="HG3936" s="0"/>
      <c r="HH3936" s="0"/>
      <c r="HI3936" s="0"/>
      <c r="HJ3936" s="0"/>
      <c r="HK3936" s="0"/>
      <c r="HL3936" s="0"/>
      <c r="HM3936" s="0"/>
      <c r="HN3936" s="0"/>
      <c r="HO3936" s="0"/>
      <c r="HP3936" s="0"/>
      <c r="HQ3936" s="0"/>
      <c r="HR3936" s="0"/>
      <c r="HS3936" s="0"/>
      <c r="HT3936" s="0"/>
      <c r="HU3936" s="0"/>
      <c r="HV3936" s="0"/>
      <c r="HW3936" s="0"/>
      <c r="HX3936" s="0"/>
      <c r="HY3936" s="0"/>
      <c r="HZ3936" s="0"/>
      <c r="IA3936" s="0"/>
      <c r="IB3936" s="0"/>
      <c r="IC3936" s="0"/>
      <c r="ID3936" s="0"/>
      <c r="IE3936" s="0"/>
      <c r="IF3936" s="0"/>
      <c r="IG3936" s="0"/>
      <c r="IH3936" s="0"/>
      <c r="II3936" s="0"/>
      <c r="IJ3936" s="0"/>
      <c r="IK3936" s="0"/>
      <c r="IL3936" s="0"/>
      <c r="IM3936" s="0"/>
      <c r="IN3936" s="0"/>
      <c r="IO3936" s="0"/>
      <c r="IP3936" s="0"/>
      <c r="IQ3936" s="0"/>
      <c r="IR3936" s="0"/>
      <c r="IS3936" s="0"/>
      <c r="IT3936" s="0"/>
      <c r="IU3936" s="0"/>
      <c r="IV3936" s="0"/>
      <c r="IW3936" s="0"/>
      <c r="IX3936" s="0"/>
      <c r="IY3936" s="0"/>
      <c r="IZ3936" s="0"/>
      <c r="AMH3936" s="13"/>
    </row>
    <row r="3937" customFormat="false" ht="13.8" hidden="false" customHeight="false" outlineLevel="0" collapsed="false">
      <c r="A3937" s="16" t="n">
        <v>40813630</v>
      </c>
      <c r="B3937" s="17" t="s">
        <v>3970</v>
      </c>
      <c r="C3937" s="18"/>
      <c r="D3937" s="18"/>
      <c r="E3937" s="16" t="s">
        <v>272</v>
      </c>
      <c r="F3937" s="19" t="n">
        <f aca="false">IF(C3937="",VLOOKUP(E3937,'PORTE E UCO'!$A$5:$D$46,4,0),VLOOKUP(E3937,'PORTE E UCO'!$A$5:$D$46,4,0)*C3937)</f>
        <v>801.009488</v>
      </c>
      <c r="G3937" s="20" t="n">
        <v>0</v>
      </c>
      <c r="H3937" s="21" t="n">
        <f aca="false">G3937*$R$2</f>
        <v>0</v>
      </c>
      <c r="I3937" s="16" t="n">
        <v>1</v>
      </c>
      <c r="J3937" s="22" t="n">
        <f aca="false">IF(I3937&gt;=1,F3937*$J$2,"")</f>
        <v>240.3028464</v>
      </c>
      <c r="K3937" s="22" t="str">
        <f aca="false">IF(I3937&gt;=2,F3937*$K$2,"")</f>
        <v/>
      </c>
      <c r="L3937" s="22" t="str">
        <f aca="false">IF(I3937&gt;=3,F3937*$L$2,"")</f>
        <v/>
      </c>
      <c r="M3937" s="22" t="str">
        <f aca="false">IF(I3937&gt;=4,F3937*$M$2,"")</f>
        <v/>
      </c>
      <c r="N3937" s="16" t="s">
        <v>3903</v>
      </c>
      <c r="O3937" s="16" t="n">
        <v>0</v>
      </c>
      <c r="P3937" s="23" t="n">
        <v>0</v>
      </c>
      <c r="Q3937" s="22"/>
      <c r="R3937" s="38"/>
      <c r="S3937" s="25" t="n">
        <f aca="false">SUM(F3937,H3937,J3937,K3937,L3937,M3937)</f>
        <v>1041.3123344</v>
      </c>
      <c r="T3937" s="25" t="n">
        <f aca="false">SUM(F3937,H3937,J3937,K3937,L3937,M3937,Q3937)</f>
        <v>1041.3123344</v>
      </c>
      <c r="U3937" s="0"/>
      <c r="V3937" s="0"/>
      <c r="W3937" s="0"/>
      <c r="X3937" s="0"/>
      <c r="Y3937" s="0"/>
      <c r="Z3937" s="0"/>
      <c r="AA3937" s="0"/>
      <c r="AB3937" s="0"/>
      <c r="AC3937" s="0"/>
      <c r="AD3937" s="0"/>
      <c r="AE3937" s="0"/>
      <c r="AF3937" s="0"/>
      <c r="AG3937" s="0"/>
      <c r="AH3937" s="0"/>
      <c r="AI3937" s="0"/>
      <c r="AJ3937" s="0"/>
      <c r="AK3937" s="0"/>
      <c r="AL3937" s="0"/>
      <c r="AM3937" s="0"/>
      <c r="AN3937" s="0"/>
      <c r="AO3937" s="0"/>
      <c r="AP3937" s="0"/>
      <c r="AQ3937" s="0"/>
      <c r="AR3937" s="0"/>
      <c r="AS3937" s="0"/>
      <c r="AT3937" s="0"/>
      <c r="AU3937" s="0"/>
      <c r="AV3937" s="0"/>
      <c r="AW3937" s="0"/>
      <c r="AX3937" s="0"/>
      <c r="AY3937" s="0"/>
      <c r="AZ3937" s="0"/>
      <c r="BA3937" s="0"/>
      <c r="BB3937" s="0"/>
      <c r="BC3937" s="0"/>
      <c r="BD3937" s="0"/>
      <c r="BE3937" s="0"/>
      <c r="BF3937" s="0"/>
      <c r="BG3937" s="0"/>
      <c r="BH3937" s="0"/>
      <c r="BI3937" s="0"/>
      <c r="BJ3937" s="0"/>
      <c r="BK3937" s="0"/>
      <c r="BL3937" s="0"/>
      <c r="BM3937" s="0"/>
      <c r="BN3937" s="0"/>
      <c r="BO3937" s="0"/>
      <c r="BP3937" s="0"/>
      <c r="BQ3937" s="0"/>
      <c r="BR3937" s="0"/>
      <c r="BS3937" s="0"/>
      <c r="BT3937" s="0"/>
      <c r="BU3937" s="0"/>
      <c r="BV3937" s="0"/>
      <c r="BW3937" s="0"/>
      <c r="BX3937" s="0"/>
      <c r="BY3937" s="0"/>
      <c r="BZ3937" s="0"/>
      <c r="CA3937" s="0"/>
      <c r="CB3937" s="0"/>
      <c r="CC3937" s="0"/>
      <c r="CD3937" s="0"/>
      <c r="CE3937" s="0"/>
      <c r="CF3937" s="0"/>
      <c r="CG3937" s="0"/>
      <c r="CH3937" s="0"/>
      <c r="CI3937" s="0"/>
      <c r="CJ3937" s="0"/>
      <c r="CK3937" s="0"/>
      <c r="CL3937" s="0"/>
      <c r="CM3937" s="0"/>
      <c r="CN3937" s="0"/>
      <c r="CO3937" s="0"/>
      <c r="CP3937" s="0"/>
      <c r="CQ3937" s="0"/>
      <c r="CR3937" s="0"/>
      <c r="CS3937" s="0"/>
      <c r="CT3937" s="0"/>
      <c r="CU3937" s="0"/>
      <c r="CV3937" s="0"/>
      <c r="CW3937" s="0"/>
      <c r="CX3937" s="0"/>
      <c r="CY3937" s="0"/>
      <c r="CZ3937" s="0"/>
      <c r="DA3937" s="0"/>
      <c r="DB3937" s="0"/>
      <c r="DC3937" s="0"/>
      <c r="DD3937" s="0"/>
      <c r="DE3937" s="0"/>
      <c r="DF3937" s="0"/>
      <c r="DG3937" s="0"/>
      <c r="DH3937" s="0"/>
      <c r="DI3937" s="0"/>
      <c r="DJ3937" s="0"/>
      <c r="DK3937" s="0"/>
      <c r="DL3937" s="0"/>
      <c r="DM3937" s="0"/>
      <c r="DN3937" s="0"/>
      <c r="DO3937" s="0"/>
      <c r="DP3937" s="0"/>
      <c r="DQ3937" s="0"/>
      <c r="DR3937" s="0"/>
      <c r="DS3937" s="0"/>
      <c r="DT3937" s="0"/>
      <c r="DU3937" s="0"/>
      <c r="DV3937" s="0"/>
      <c r="DW3937" s="0"/>
      <c r="DX3937" s="0"/>
      <c r="DY3937" s="0"/>
      <c r="DZ3937" s="0"/>
      <c r="EA3937" s="0"/>
      <c r="EB3937" s="0"/>
      <c r="EC3937" s="0"/>
      <c r="ED3937" s="0"/>
      <c r="EE3937" s="0"/>
      <c r="EF3937" s="0"/>
      <c r="EG3937" s="0"/>
      <c r="EH3937" s="0"/>
      <c r="EI3937" s="0"/>
      <c r="EJ3937" s="0"/>
      <c r="EK3937" s="0"/>
      <c r="EL3937" s="0"/>
      <c r="EM3937" s="0"/>
      <c r="EN3937" s="0"/>
      <c r="EO3937" s="0"/>
      <c r="EP3937" s="0"/>
      <c r="EQ3937" s="0"/>
      <c r="ER3937" s="0"/>
      <c r="ES3937" s="0"/>
      <c r="ET3937" s="0"/>
      <c r="EU3937" s="0"/>
      <c r="EV3937" s="0"/>
      <c r="EW3937" s="0"/>
      <c r="EX3937" s="0"/>
      <c r="EY3937" s="0"/>
      <c r="EZ3937" s="0"/>
      <c r="FA3937" s="0"/>
      <c r="FB3937" s="0"/>
      <c r="FC3937" s="0"/>
      <c r="FD3937" s="0"/>
      <c r="FE3937" s="0"/>
      <c r="FF3937" s="0"/>
      <c r="FG3937" s="0"/>
      <c r="FH3937" s="0"/>
      <c r="FI3937" s="0"/>
      <c r="FJ3937" s="0"/>
      <c r="FK3937" s="0"/>
      <c r="FL3937" s="0"/>
      <c r="FM3937" s="0"/>
      <c r="FN3937" s="0"/>
      <c r="FO3937" s="0"/>
      <c r="FP3937" s="0"/>
      <c r="FQ3937" s="0"/>
      <c r="FR3937" s="0"/>
      <c r="FS3937" s="0"/>
      <c r="FT3937" s="0"/>
      <c r="FU3937" s="0"/>
      <c r="FV3937" s="0"/>
      <c r="FW3937" s="0"/>
      <c r="FX3937" s="0"/>
      <c r="FY3937" s="0"/>
      <c r="FZ3937" s="0"/>
      <c r="GA3937" s="0"/>
      <c r="GB3937" s="0"/>
      <c r="GC3937" s="0"/>
      <c r="GD3937" s="0"/>
      <c r="GE3937" s="0"/>
      <c r="GF3937" s="0"/>
      <c r="GG3937" s="0"/>
      <c r="GH3937" s="0"/>
      <c r="GI3937" s="0"/>
      <c r="GJ3937" s="0"/>
      <c r="GK3937" s="0"/>
      <c r="GL3937" s="0"/>
      <c r="GM3937" s="0"/>
      <c r="GN3937" s="0"/>
      <c r="GO3937" s="0"/>
      <c r="GP3937" s="0"/>
      <c r="GQ3937" s="0"/>
      <c r="GR3937" s="0"/>
      <c r="GS3937" s="0"/>
      <c r="GT3937" s="0"/>
      <c r="GU3937" s="0"/>
      <c r="GV3937" s="0"/>
      <c r="GW3937" s="0"/>
      <c r="GX3937" s="0"/>
      <c r="GY3937" s="0"/>
      <c r="GZ3937" s="0"/>
      <c r="HA3937" s="0"/>
      <c r="HB3937" s="0"/>
      <c r="HC3937" s="0"/>
      <c r="HD3937" s="0"/>
      <c r="HE3937" s="0"/>
      <c r="HF3937" s="0"/>
      <c r="HG3937" s="0"/>
      <c r="HH3937" s="0"/>
      <c r="HI3937" s="0"/>
      <c r="HJ3937" s="0"/>
      <c r="HK3937" s="0"/>
      <c r="HL3937" s="0"/>
      <c r="HM3937" s="0"/>
      <c r="HN3937" s="0"/>
      <c r="HO3937" s="0"/>
      <c r="HP3937" s="0"/>
      <c r="HQ3937" s="0"/>
      <c r="HR3937" s="0"/>
      <c r="HS3937" s="0"/>
      <c r="HT3937" s="0"/>
      <c r="HU3937" s="0"/>
      <c r="HV3937" s="0"/>
      <c r="HW3937" s="0"/>
      <c r="HX3937" s="0"/>
      <c r="HY3937" s="0"/>
      <c r="HZ3937" s="0"/>
      <c r="IA3937" s="0"/>
      <c r="IB3937" s="0"/>
      <c r="IC3937" s="0"/>
      <c r="ID3937" s="0"/>
      <c r="IE3937" s="0"/>
      <c r="IF3937" s="0"/>
      <c r="IG3937" s="0"/>
      <c r="IH3937" s="0"/>
      <c r="II3937" s="0"/>
      <c r="IJ3937" s="0"/>
      <c r="IK3937" s="0"/>
      <c r="IL3937" s="0"/>
      <c r="IM3937" s="0"/>
      <c r="IN3937" s="0"/>
      <c r="IO3937" s="0"/>
      <c r="IP3937" s="0"/>
      <c r="IQ3937" s="0"/>
      <c r="IR3937" s="0"/>
      <c r="IS3937" s="0"/>
      <c r="IT3937" s="0"/>
      <c r="IU3937" s="0"/>
      <c r="IV3937" s="0"/>
      <c r="IW3937" s="0"/>
      <c r="IX3937" s="0"/>
      <c r="IY3937" s="0"/>
      <c r="IZ3937" s="0"/>
      <c r="AMH3937" s="13"/>
    </row>
    <row r="3938" customFormat="false" ht="14.95" hidden="false" customHeight="false" outlineLevel="0" collapsed="false">
      <c r="A3938" s="27" t="n">
        <v>40813568</v>
      </c>
      <c r="B3938" s="28" t="s">
        <v>3971</v>
      </c>
      <c r="C3938" s="29"/>
      <c r="D3938" s="29"/>
      <c r="E3938" s="27" t="s">
        <v>308</v>
      </c>
      <c r="F3938" s="19" t="n">
        <f aca="false">IF(C3938="",VLOOKUP(E3938,'PORTE E UCO'!$A$5:$D$46,4,0),VLOOKUP(E3938,'PORTE E UCO'!$A$5:$D$46,4,0)*C3938)</f>
        <v>1327.248658</v>
      </c>
      <c r="G3938" s="30" t="n">
        <v>0</v>
      </c>
      <c r="H3938" s="21" t="n">
        <f aca="false">G3938*$R$2</f>
        <v>0</v>
      </c>
      <c r="I3938" s="27" t="n">
        <v>1</v>
      </c>
      <c r="J3938" s="22" t="n">
        <f aca="false">IF(I3938&gt;=1,F3938*$J$2,"")</f>
        <v>398.1745974</v>
      </c>
      <c r="K3938" s="22" t="str">
        <f aca="false">IF(I3938&gt;=2,F3938*$K$2,"")</f>
        <v/>
      </c>
      <c r="L3938" s="22" t="str">
        <f aca="false">IF(I3938&gt;=3,F3938*$L$2,"")</f>
        <v/>
      </c>
      <c r="M3938" s="22" t="str">
        <f aca="false">IF(I3938&gt;=4,F3938*$M$2,"")</f>
        <v/>
      </c>
      <c r="N3938" s="27" t="s">
        <v>3963</v>
      </c>
      <c r="O3938" s="27" t="n">
        <v>0</v>
      </c>
      <c r="P3938" s="31" t="n">
        <v>0</v>
      </c>
      <c r="Q3938" s="32"/>
      <c r="R3938" s="38"/>
      <c r="S3938" s="25" t="n">
        <f aca="false">SUM(F3938,H3938,J3938,K3938,L3938,M3938)</f>
        <v>1725.4232554</v>
      </c>
      <c r="T3938" s="25" t="n">
        <f aca="false">SUM(F3938,H3938,J3938,K3938,L3938,M3938,Q3938)</f>
        <v>1725.4232554</v>
      </c>
      <c r="U3938" s="0"/>
      <c r="V3938" s="0"/>
      <c r="W3938" s="0"/>
      <c r="X3938" s="0"/>
      <c r="Y3938" s="0"/>
      <c r="Z3938" s="0"/>
      <c r="AA3938" s="0"/>
      <c r="AB3938" s="0"/>
      <c r="AC3938" s="0"/>
      <c r="AD3938" s="0"/>
      <c r="AE3938" s="0"/>
      <c r="AF3938" s="0"/>
      <c r="AG3938" s="0"/>
      <c r="AH3938" s="0"/>
      <c r="AI3938" s="0"/>
      <c r="AJ3938" s="0"/>
      <c r="AK3938" s="0"/>
      <c r="AL3938" s="0"/>
      <c r="AM3938" s="0"/>
      <c r="AN3938" s="0"/>
      <c r="AO3938" s="0"/>
      <c r="AP3938" s="0"/>
      <c r="AQ3938" s="0"/>
      <c r="AR3938" s="0"/>
      <c r="AS3938" s="0"/>
      <c r="AT3938" s="0"/>
      <c r="AU3938" s="0"/>
      <c r="AV3938" s="0"/>
      <c r="AW3938" s="0"/>
      <c r="AX3938" s="0"/>
      <c r="AY3938" s="0"/>
      <c r="AZ3938" s="0"/>
      <c r="BA3938" s="0"/>
      <c r="BB3938" s="0"/>
      <c r="BC3938" s="0"/>
      <c r="BD3938" s="0"/>
      <c r="BE3938" s="0"/>
      <c r="BF3938" s="0"/>
      <c r="BG3938" s="0"/>
      <c r="BH3938" s="0"/>
      <c r="BI3938" s="0"/>
      <c r="BJ3938" s="0"/>
      <c r="BK3938" s="0"/>
      <c r="BL3938" s="0"/>
      <c r="BM3938" s="0"/>
      <c r="BN3938" s="0"/>
      <c r="BO3938" s="0"/>
      <c r="BP3938" s="0"/>
      <c r="BQ3938" s="0"/>
      <c r="BR3938" s="0"/>
      <c r="BS3938" s="0"/>
      <c r="BT3938" s="0"/>
      <c r="BU3938" s="0"/>
      <c r="BV3938" s="0"/>
      <c r="BW3938" s="0"/>
      <c r="BX3938" s="0"/>
      <c r="BY3938" s="0"/>
      <c r="BZ3938" s="0"/>
      <c r="CA3938" s="0"/>
      <c r="CB3938" s="0"/>
      <c r="CC3938" s="0"/>
      <c r="CD3938" s="0"/>
      <c r="CE3938" s="0"/>
      <c r="CF3938" s="0"/>
      <c r="CG3938" s="0"/>
      <c r="CH3938" s="0"/>
      <c r="CI3938" s="0"/>
      <c r="CJ3938" s="0"/>
      <c r="CK3938" s="0"/>
      <c r="CL3938" s="0"/>
      <c r="CM3938" s="0"/>
      <c r="CN3938" s="0"/>
      <c r="CO3938" s="0"/>
      <c r="CP3938" s="0"/>
      <c r="CQ3938" s="0"/>
      <c r="CR3938" s="0"/>
      <c r="CS3938" s="0"/>
      <c r="CT3938" s="0"/>
      <c r="CU3938" s="0"/>
      <c r="CV3938" s="0"/>
      <c r="CW3938" s="0"/>
      <c r="CX3938" s="0"/>
      <c r="CY3938" s="0"/>
      <c r="CZ3938" s="0"/>
      <c r="DA3938" s="0"/>
      <c r="DB3938" s="0"/>
      <c r="DC3938" s="0"/>
      <c r="DD3938" s="0"/>
      <c r="DE3938" s="0"/>
      <c r="DF3938" s="0"/>
      <c r="DG3938" s="0"/>
      <c r="DH3938" s="0"/>
      <c r="DI3938" s="0"/>
      <c r="DJ3938" s="0"/>
      <c r="DK3938" s="0"/>
      <c r="DL3938" s="0"/>
      <c r="DM3938" s="0"/>
      <c r="DN3938" s="0"/>
      <c r="DO3938" s="0"/>
      <c r="DP3938" s="0"/>
      <c r="DQ3938" s="0"/>
      <c r="DR3938" s="0"/>
      <c r="DS3938" s="0"/>
      <c r="DT3938" s="0"/>
      <c r="DU3938" s="0"/>
      <c r="DV3938" s="0"/>
      <c r="DW3938" s="0"/>
      <c r="DX3938" s="0"/>
      <c r="DY3938" s="0"/>
      <c r="DZ3938" s="0"/>
      <c r="EA3938" s="0"/>
      <c r="EB3938" s="0"/>
      <c r="EC3938" s="0"/>
      <c r="ED3938" s="0"/>
      <c r="EE3938" s="0"/>
      <c r="EF3938" s="0"/>
      <c r="EG3938" s="0"/>
      <c r="EH3938" s="0"/>
      <c r="EI3938" s="0"/>
      <c r="EJ3938" s="0"/>
      <c r="EK3938" s="0"/>
      <c r="EL3938" s="0"/>
      <c r="EM3938" s="0"/>
      <c r="EN3938" s="0"/>
      <c r="EO3938" s="0"/>
      <c r="EP3938" s="0"/>
      <c r="EQ3938" s="0"/>
      <c r="ER3938" s="0"/>
      <c r="ES3938" s="0"/>
      <c r="ET3938" s="0"/>
      <c r="EU3938" s="0"/>
      <c r="EV3938" s="0"/>
      <c r="EW3938" s="0"/>
      <c r="EX3938" s="0"/>
      <c r="EY3938" s="0"/>
      <c r="EZ3938" s="0"/>
      <c r="FA3938" s="0"/>
      <c r="FB3938" s="0"/>
      <c r="FC3938" s="0"/>
      <c r="FD3938" s="0"/>
      <c r="FE3938" s="0"/>
      <c r="FF3938" s="0"/>
      <c r="FG3938" s="0"/>
      <c r="FH3938" s="0"/>
      <c r="FI3938" s="0"/>
      <c r="FJ3938" s="0"/>
      <c r="FK3938" s="0"/>
      <c r="FL3938" s="0"/>
      <c r="FM3938" s="0"/>
      <c r="FN3938" s="0"/>
      <c r="FO3938" s="0"/>
      <c r="FP3938" s="0"/>
      <c r="FQ3938" s="0"/>
      <c r="FR3938" s="0"/>
      <c r="FS3938" s="0"/>
      <c r="FT3938" s="0"/>
      <c r="FU3938" s="0"/>
      <c r="FV3938" s="0"/>
      <c r="FW3938" s="0"/>
      <c r="FX3938" s="0"/>
      <c r="FY3938" s="0"/>
      <c r="FZ3938" s="0"/>
      <c r="GA3938" s="0"/>
      <c r="GB3938" s="0"/>
      <c r="GC3938" s="0"/>
      <c r="GD3938" s="0"/>
      <c r="GE3938" s="0"/>
      <c r="GF3938" s="0"/>
      <c r="GG3938" s="0"/>
      <c r="GH3938" s="0"/>
      <c r="GI3938" s="0"/>
      <c r="GJ3938" s="0"/>
      <c r="GK3938" s="0"/>
      <c r="GL3938" s="0"/>
      <c r="GM3938" s="0"/>
      <c r="GN3938" s="0"/>
      <c r="GO3938" s="0"/>
      <c r="GP3938" s="0"/>
      <c r="GQ3938" s="0"/>
      <c r="GR3938" s="0"/>
      <c r="GS3938" s="0"/>
      <c r="GT3938" s="0"/>
      <c r="GU3938" s="0"/>
      <c r="GV3938" s="0"/>
      <c r="GW3938" s="0"/>
      <c r="GX3938" s="0"/>
      <c r="GY3938" s="0"/>
      <c r="GZ3938" s="0"/>
      <c r="HA3938" s="0"/>
      <c r="HB3938" s="0"/>
      <c r="HC3938" s="0"/>
      <c r="HD3938" s="0"/>
      <c r="HE3938" s="0"/>
      <c r="HF3938" s="0"/>
      <c r="HG3938" s="0"/>
      <c r="HH3938" s="0"/>
      <c r="HI3938" s="0"/>
      <c r="HJ3938" s="0"/>
      <c r="HK3938" s="0"/>
      <c r="HL3938" s="0"/>
      <c r="HM3938" s="0"/>
      <c r="HN3938" s="0"/>
      <c r="HO3938" s="0"/>
      <c r="HP3938" s="0"/>
      <c r="HQ3938" s="0"/>
      <c r="HR3938" s="0"/>
      <c r="HS3938" s="0"/>
      <c r="HT3938" s="0"/>
      <c r="HU3938" s="0"/>
      <c r="HV3938" s="0"/>
      <c r="HW3938" s="0"/>
      <c r="HX3938" s="0"/>
      <c r="HY3938" s="0"/>
      <c r="HZ3938" s="0"/>
      <c r="IA3938" s="0"/>
      <c r="IB3938" s="0"/>
      <c r="IC3938" s="0"/>
      <c r="ID3938" s="0"/>
      <c r="IE3938" s="0"/>
      <c r="IF3938" s="0"/>
      <c r="IG3938" s="0"/>
      <c r="IH3938" s="0"/>
      <c r="II3938" s="0"/>
      <c r="IJ3938" s="0"/>
      <c r="IK3938" s="0"/>
      <c r="IL3938" s="0"/>
      <c r="IM3938" s="0"/>
      <c r="IN3938" s="0"/>
      <c r="IO3938" s="0"/>
      <c r="IP3938" s="0"/>
      <c r="IQ3938" s="0"/>
      <c r="IR3938" s="0"/>
      <c r="IS3938" s="0"/>
      <c r="IT3938" s="0"/>
      <c r="IU3938" s="0"/>
      <c r="IV3938" s="0"/>
      <c r="IW3938" s="0"/>
      <c r="IX3938" s="0"/>
      <c r="IY3938" s="0"/>
      <c r="IZ3938" s="0"/>
      <c r="AMH3938" s="13"/>
    </row>
    <row r="3939" customFormat="false" ht="13.8" hidden="false" customHeight="false" outlineLevel="0" collapsed="false">
      <c r="A3939" s="16" t="n">
        <v>40813720</v>
      </c>
      <c r="B3939" s="17" t="s">
        <v>3972</v>
      </c>
      <c r="C3939" s="18"/>
      <c r="D3939" s="18"/>
      <c r="E3939" s="16" t="s">
        <v>272</v>
      </c>
      <c r="F3939" s="19" t="n">
        <f aca="false">IF(C3939="",VLOOKUP(E3939,'PORTE E UCO'!$A$5:$D$46,4,0),VLOOKUP(E3939,'PORTE E UCO'!$A$5:$D$46,4,0)*C3939)</f>
        <v>801.009488</v>
      </c>
      <c r="G3939" s="20" t="n">
        <v>0</v>
      </c>
      <c r="H3939" s="21" t="n">
        <f aca="false">G3939*$R$2</f>
        <v>0</v>
      </c>
      <c r="I3939" s="16" t="n">
        <v>1</v>
      </c>
      <c r="J3939" s="22" t="n">
        <f aca="false">IF(I3939&gt;=1,F3939*$J$2,"")</f>
        <v>240.3028464</v>
      </c>
      <c r="K3939" s="22" t="str">
        <f aca="false">IF(I3939&gt;=2,F3939*$K$2,"")</f>
        <v/>
      </c>
      <c r="L3939" s="22" t="str">
        <f aca="false">IF(I3939&gt;=3,F3939*$L$2,"")</f>
        <v/>
      </c>
      <c r="M3939" s="22" t="str">
        <f aca="false">IF(I3939&gt;=4,F3939*$M$2,"")</f>
        <v/>
      </c>
      <c r="N3939" s="16" t="s">
        <v>3903</v>
      </c>
      <c r="O3939" s="16" t="n">
        <v>0</v>
      </c>
      <c r="P3939" s="23" t="n">
        <v>0</v>
      </c>
      <c r="Q3939" s="22"/>
      <c r="R3939" s="38"/>
      <c r="S3939" s="25" t="n">
        <f aca="false">SUM(F3939,H3939,J3939,K3939,L3939,M3939)</f>
        <v>1041.3123344</v>
      </c>
      <c r="T3939" s="25" t="n">
        <f aca="false">SUM(F3939,H3939,J3939,K3939,L3939,M3939,Q3939)</f>
        <v>1041.3123344</v>
      </c>
      <c r="U3939" s="0"/>
      <c r="V3939" s="0"/>
      <c r="W3939" s="0"/>
      <c r="X3939" s="0"/>
      <c r="Y3939" s="0"/>
      <c r="Z3939" s="0"/>
      <c r="AA3939" s="0"/>
      <c r="AB3939" s="0"/>
      <c r="AC3939" s="0"/>
      <c r="AD3939" s="0"/>
      <c r="AE3939" s="0"/>
      <c r="AF3939" s="0"/>
      <c r="AG3939" s="0"/>
      <c r="AH3939" s="0"/>
      <c r="AI3939" s="0"/>
      <c r="AJ3939" s="0"/>
      <c r="AK3939" s="0"/>
      <c r="AL3939" s="0"/>
      <c r="AM3939" s="0"/>
      <c r="AN3939" s="0"/>
      <c r="AO3939" s="0"/>
      <c r="AP3939" s="0"/>
      <c r="AQ3939" s="0"/>
      <c r="AR3939" s="0"/>
      <c r="AS3939" s="0"/>
      <c r="AT3939" s="0"/>
      <c r="AU3939" s="0"/>
      <c r="AV3939" s="0"/>
      <c r="AW3939" s="0"/>
      <c r="AX3939" s="0"/>
      <c r="AY3939" s="0"/>
      <c r="AZ3939" s="0"/>
      <c r="BA3939" s="0"/>
      <c r="BB3939" s="0"/>
      <c r="BC3939" s="0"/>
      <c r="BD3939" s="0"/>
      <c r="BE3939" s="0"/>
      <c r="BF3939" s="0"/>
      <c r="BG3939" s="0"/>
      <c r="BH3939" s="0"/>
      <c r="BI3939" s="0"/>
      <c r="BJ3939" s="0"/>
      <c r="BK3939" s="0"/>
      <c r="BL3939" s="0"/>
      <c r="BM3939" s="0"/>
      <c r="BN3939" s="0"/>
      <c r="BO3939" s="0"/>
      <c r="BP3939" s="0"/>
      <c r="BQ3939" s="0"/>
      <c r="BR3939" s="0"/>
      <c r="BS3939" s="0"/>
      <c r="BT3939" s="0"/>
      <c r="BU3939" s="0"/>
      <c r="BV3939" s="0"/>
      <c r="BW3939" s="0"/>
      <c r="BX3939" s="0"/>
      <c r="BY3939" s="0"/>
      <c r="BZ3939" s="0"/>
      <c r="CA3939" s="0"/>
      <c r="CB3939" s="0"/>
      <c r="CC3939" s="0"/>
      <c r="CD3939" s="0"/>
      <c r="CE3939" s="0"/>
      <c r="CF3939" s="0"/>
      <c r="CG3939" s="0"/>
      <c r="CH3939" s="0"/>
      <c r="CI3939" s="0"/>
      <c r="CJ3939" s="0"/>
      <c r="CK3939" s="0"/>
      <c r="CL3939" s="0"/>
      <c r="CM3939" s="0"/>
      <c r="CN3939" s="0"/>
      <c r="CO3939" s="0"/>
      <c r="CP3939" s="0"/>
      <c r="CQ3939" s="0"/>
      <c r="CR3939" s="0"/>
      <c r="CS3939" s="0"/>
      <c r="CT3939" s="0"/>
      <c r="CU3939" s="0"/>
      <c r="CV3939" s="0"/>
      <c r="CW3939" s="0"/>
      <c r="CX3939" s="0"/>
      <c r="CY3939" s="0"/>
      <c r="CZ3939" s="0"/>
      <c r="DA3939" s="0"/>
      <c r="DB3939" s="0"/>
      <c r="DC3939" s="0"/>
      <c r="DD3939" s="0"/>
      <c r="DE3939" s="0"/>
      <c r="DF3939" s="0"/>
      <c r="DG3939" s="0"/>
      <c r="DH3939" s="0"/>
      <c r="DI3939" s="0"/>
      <c r="DJ3939" s="0"/>
      <c r="DK3939" s="0"/>
      <c r="DL3939" s="0"/>
      <c r="DM3939" s="0"/>
      <c r="DN3939" s="0"/>
      <c r="DO3939" s="0"/>
      <c r="DP3939" s="0"/>
      <c r="DQ3939" s="0"/>
      <c r="DR3939" s="0"/>
      <c r="DS3939" s="0"/>
      <c r="DT3939" s="0"/>
      <c r="DU3939" s="0"/>
      <c r="DV3939" s="0"/>
      <c r="DW3939" s="0"/>
      <c r="DX3939" s="0"/>
      <c r="DY3939" s="0"/>
      <c r="DZ3939" s="0"/>
      <c r="EA3939" s="0"/>
      <c r="EB3939" s="0"/>
      <c r="EC3939" s="0"/>
      <c r="ED3939" s="0"/>
      <c r="EE3939" s="0"/>
      <c r="EF3939" s="0"/>
      <c r="EG3939" s="0"/>
      <c r="EH3939" s="0"/>
      <c r="EI3939" s="0"/>
      <c r="EJ3939" s="0"/>
      <c r="EK3939" s="0"/>
      <c r="EL3939" s="0"/>
      <c r="EM3939" s="0"/>
      <c r="EN3939" s="0"/>
      <c r="EO3939" s="0"/>
      <c r="EP3939" s="0"/>
      <c r="EQ3939" s="0"/>
      <c r="ER3939" s="0"/>
      <c r="ES3939" s="0"/>
      <c r="ET3939" s="0"/>
      <c r="EU3939" s="0"/>
      <c r="EV3939" s="0"/>
      <c r="EW3939" s="0"/>
      <c r="EX3939" s="0"/>
      <c r="EY3939" s="0"/>
      <c r="EZ3939" s="0"/>
      <c r="FA3939" s="0"/>
      <c r="FB3939" s="0"/>
      <c r="FC3939" s="0"/>
      <c r="FD3939" s="0"/>
      <c r="FE3939" s="0"/>
      <c r="FF3939" s="0"/>
      <c r="FG3939" s="0"/>
      <c r="FH3939" s="0"/>
      <c r="FI3939" s="0"/>
      <c r="FJ3939" s="0"/>
      <c r="FK3939" s="0"/>
      <c r="FL3939" s="0"/>
      <c r="FM3939" s="0"/>
      <c r="FN3939" s="0"/>
      <c r="FO3939" s="0"/>
      <c r="FP3939" s="0"/>
      <c r="FQ3939" s="0"/>
      <c r="FR3939" s="0"/>
      <c r="FS3939" s="0"/>
      <c r="FT3939" s="0"/>
      <c r="FU3939" s="0"/>
      <c r="FV3939" s="0"/>
      <c r="FW3939" s="0"/>
      <c r="FX3939" s="0"/>
      <c r="FY3939" s="0"/>
      <c r="FZ3939" s="0"/>
      <c r="GA3939" s="0"/>
      <c r="GB3939" s="0"/>
      <c r="GC3939" s="0"/>
      <c r="GD3939" s="0"/>
      <c r="GE3939" s="0"/>
      <c r="GF3939" s="0"/>
      <c r="GG3939" s="0"/>
      <c r="GH3939" s="0"/>
      <c r="GI3939" s="0"/>
      <c r="GJ3939" s="0"/>
      <c r="GK3939" s="0"/>
      <c r="GL3939" s="0"/>
      <c r="GM3939" s="0"/>
      <c r="GN3939" s="0"/>
      <c r="GO3939" s="0"/>
      <c r="GP3939" s="0"/>
      <c r="GQ3939" s="0"/>
      <c r="GR3939" s="0"/>
      <c r="GS3939" s="0"/>
      <c r="GT3939" s="0"/>
      <c r="GU3939" s="0"/>
      <c r="GV3939" s="0"/>
      <c r="GW3939" s="0"/>
      <c r="GX3939" s="0"/>
      <c r="GY3939" s="0"/>
      <c r="GZ3939" s="0"/>
      <c r="HA3939" s="0"/>
      <c r="HB3939" s="0"/>
      <c r="HC3939" s="0"/>
      <c r="HD3939" s="0"/>
      <c r="HE3939" s="0"/>
      <c r="HF3939" s="0"/>
      <c r="HG3939" s="0"/>
      <c r="HH3939" s="0"/>
      <c r="HI3939" s="0"/>
      <c r="HJ3939" s="0"/>
      <c r="HK3939" s="0"/>
      <c r="HL3939" s="0"/>
      <c r="HM3939" s="0"/>
      <c r="HN3939" s="0"/>
      <c r="HO3939" s="0"/>
      <c r="HP3939" s="0"/>
      <c r="HQ3939" s="0"/>
      <c r="HR3939" s="0"/>
      <c r="HS3939" s="0"/>
      <c r="HT3939" s="0"/>
      <c r="HU3939" s="0"/>
      <c r="HV3939" s="0"/>
      <c r="HW3939" s="0"/>
      <c r="HX3939" s="0"/>
      <c r="HY3939" s="0"/>
      <c r="HZ3939" s="0"/>
      <c r="IA3939" s="0"/>
      <c r="IB3939" s="0"/>
      <c r="IC3939" s="0"/>
      <c r="ID3939" s="0"/>
      <c r="IE3939" s="0"/>
      <c r="IF3939" s="0"/>
      <c r="IG3939" s="0"/>
      <c r="IH3939" s="0"/>
      <c r="II3939" s="0"/>
      <c r="IJ3939" s="0"/>
      <c r="IK3939" s="0"/>
      <c r="IL3939" s="0"/>
      <c r="IM3939" s="0"/>
      <c r="IN3939" s="0"/>
      <c r="IO3939" s="0"/>
      <c r="IP3939" s="0"/>
      <c r="IQ3939" s="0"/>
      <c r="IR3939" s="0"/>
      <c r="IS3939" s="0"/>
      <c r="IT3939" s="0"/>
      <c r="IU3939" s="0"/>
      <c r="IV3939" s="0"/>
      <c r="IW3939" s="0"/>
      <c r="IX3939" s="0"/>
      <c r="IY3939" s="0"/>
      <c r="IZ3939" s="0"/>
      <c r="AMH3939" s="13"/>
    </row>
    <row r="3940" customFormat="false" ht="13.8" hidden="false" customHeight="false" outlineLevel="0" collapsed="false">
      <c r="A3940" s="27" t="n">
        <v>40813738</v>
      </c>
      <c r="B3940" s="28" t="s">
        <v>3973</v>
      </c>
      <c r="C3940" s="29"/>
      <c r="D3940" s="29"/>
      <c r="E3940" s="27" t="s">
        <v>320</v>
      </c>
      <c r="F3940" s="19" t="n">
        <f aca="false">IF(C3940="",VLOOKUP(E3940,'PORTE E UCO'!$A$5:$D$46,4,0),VLOOKUP(E3940,'PORTE E UCO'!$A$5:$D$46,4,0)*C3940)</f>
        <v>1224.795374</v>
      </c>
      <c r="G3940" s="30" t="n">
        <v>0</v>
      </c>
      <c r="H3940" s="21" t="n">
        <f aca="false">G3940*$R$2</f>
        <v>0</v>
      </c>
      <c r="I3940" s="27" t="n">
        <v>1</v>
      </c>
      <c r="J3940" s="22" t="n">
        <f aca="false">IF(I3940&gt;=1,F3940*$J$2,"")</f>
        <v>367.4386122</v>
      </c>
      <c r="K3940" s="22" t="str">
        <f aca="false">IF(I3940&gt;=2,F3940*$K$2,"")</f>
        <v/>
      </c>
      <c r="L3940" s="22" t="str">
        <f aca="false">IF(I3940&gt;=3,F3940*$L$2,"")</f>
        <v/>
      </c>
      <c r="M3940" s="22" t="str">
        <f aca="false">IF(I3940&gt;=4,F3940*$M$2,"")</f>
        <v/>
      </c>
      <c r="N3940" s="27" t="s">
        <v>3916</v>
      </c>
      <c r="O3940" s="27" t="n">
        <v>0</v>
      </c>
      <c r="P3940" s="31" t="n">
        <v>0</v>
      </c>
      <c r="Q3940" s="32"/>
      <c r="R3940" s="38"/>
      <c r="S3940" s="25" t="n">
        <f aca="false">SUM(F3940,H3940,J3940,K3940,L3940,M3940)</f>
        <v>1592.2339862</v>
      </c>
      <c r="T3940" s="25" t="n">
        <f aca="false">SUM(F3940,H3940,J3940,K3940,L3940,M3940,Q3940)</f>
        <v>1592.2339862</v>
      </c>
      <c r="U3940" s="0"/>
      <c r="V3940" s="0"/>
      <c r="W3940" s="0"/>
      <c r="X3940" s="0"/>
      <c r="Y3940" s="0"/>
      <c r="Z3940" s="0"/>
      <c r="AA3940" s="0"/>
      <c r="AB3940" s="0"/>
      <c r="AC3940" s="0"/>
      <c r="AD3940" s="0"/>
      <c r="AE3940" s="0"/>
      <c r="AF3940" s="0"/>
      <c r="AG3940" s="0"/>
      <c r="AH3940" s="0"/>
      <c r="AI3940" s="0"/>
      <c r="AJ3940" s="0"/>
      <c r="AK3940" s="0"/>
      <c r="AL3940" s="0"/>
      <c r="AM3940" s="0"/>
      <c r="AN3940" s="0"/>
      <c r="AO3940" s="0"/>
      <c r="AP3940" s="0"/>
      <c r="AQ3940" s="0"/>
      <c r="AR3940" s="0"/>
      <c r="AS3940" s="0"/>
      <c r="AT3940" s="0"/>
      <c r="AU3940" s="0"/>
      <c r="AV3940" s="0"/>
      <c r="AW3940" s="0"/>
      <c r="AX3940" s="0"/>
      <c r="AY3940" s="0"/>
      <c r="AZ3940" s="0"/>
      <c r="BA3940" s="0"/>
      <c r="BB3940" s="0"/>
      <c r="BC3940" s="0"/>
      <c r="BD3940" s="0"/>
      <c r="BE3940" s="0"/>
      <c r="BF3940" s="0"/>
      <c r="BG3940" s="0"/>
      <c r="BH3940" s="0"/>
      <c r="BI3940" s="0"/>
      <c r="BJ3940" s="0"/>
      <c r="BK3940" s="0"/>
      <c r="BL3940" s="0"/>
      <c r="BM3940" s="0"/>
      <c r="BN3940" s="0"/>
      <c r="BO3940" s="0"/>
      <c r="BP3940" s="0"/>
      <c r="BQ3940" s="0"/>
      <c r="BR3940" s="0"/>
      <c r="BS3940" s="0"/>
      <c r="BT3940" s="0"/>
      <c r="BU3940" s="0"/>
      <c r="BV3940" s="0"/>
      <c r="BW3940" s="0"/>
      <c r="BX3940" s="0"/>
      <c r="BY3940" s="0"/>
      <c r="BZ3940" s="0"/>
      <c r="CA3940" s="0"/>
      <c r="CB3940" s="0"/>
      <c r="CC3940" s="0"/>
      <c r="CD3940" s="0"/>
      <c r="CE3940" s="0"/>
      <c r="CF3940" s="0"/>
      <c r="CG3940" s="0"/>
      <c r="CH3940" s="0"/>
      <c r="CI3940" s="0"/>
      <c r="CJ3940" s="0"/>
      <c r="CK3940" s="0"/>
      <c r="CL3940" s="0"/>
      <c r="CM3940" s="0"/>
      <c r="CN3940" s="0"/>
      <c r="CO3940" s="0"/>
      <c r="CP3940" s="0"/>
      <c r="CQ3940" s="0"/>
      <c r="CR3940" s="0"/>
      <c r="CS3940" s="0"/>
      <c r="CT3940" s="0"/>
      <c r="CU3940" s="0"/>
      <c r="CV3940" s="0"/>
      <c r="CW3940" s="0"/>
      <c r="CX3940" s="0"/>
      <c r="CY3940" s="0"/>
      <c r="CZ3940" s="0"/>
      <c r="DA3940" s="0"/>
      <c r="DB3940" s="0"/>
      <c r="DC3940" s="0"/>
      <c r="DD3940" s="0"/>
      <c r="DE3940" s="0"/>
      <c r="DF3940" s="0"/>
      <c r="DG3940" s="0"/>
      <c r="DH3940" s="0"/>
      <c r="DI3940" s="0"/>
      <c r="DJ3940" s="0"/>
      <c r="DK3940" s="0"/>
      <c r="DL3940" s="0"/>
      <c r="DM3940" s="0"/>
      <c r="DN3940" s="0"/>
      <c r="DO3940" s="0"/>
      <c r="DP3940" s="0"/>
      <c r="DQ3940" s="0"/>
      <c r="DR3940" s="0"/>
      <c r="DS3940" s="0"/>
      <c r="DT3940" s="0"/>
      <c r="DU3940" s="0"/>
      <c r="DV3940" s="0"/>
      <c r="DW3940" s="0"/>
      <c r="DX3940" s="0"/>
      <c r="DY3940" s="0"/>
      <c r="DZ3940" s="0"/>
      <c r="EA3940" s="0"/>
      <c r="EB3940" s="0"/>
      <c r="EC3940" s="0"/>
      <c r="ED3940" s="0"/>
      <c r="EE3940" s="0"/>
      <c r="EF3940" s="0"/>
      <c r="EG3940" s="0"/>
      <c r="EH3940" s="0"/>
      <c r="EI3940" s="0"/>
      <c r="EJ3940" s="0"/>
      <c r="EK3940" s="0"/>
      <c r="EL3940" s="0"/>
      <c r="EM3940" s="0"/>
      <c r="EN3940" s="0"/>
      <c r="EO3940" s="0"/>
      <c r="EP3940" s="0"/>
      <c r="EQ3940" s="0"/>
      <c r="ER3940" s="0"/>
      <c r="ES3940" s="0"/>
      <c r="ET3940" s="0"/>
      <c r="EU3940" s="0"/>
      <c r="EV3940" s="0"/>
      <c r="EW3940" s="0"/>
      <c r="EX3940" s="0"/>
      <c r="EY3940" s="0"/>
      <c r="EZ3940" s="0"/>
      <c r="FA3940" s="0"/>
      <c r="FB3940" s="0"/>
      <c r="FC3940" s="0"/>
      <c r="FD3940" s="0"/>
      <c r="FE3940" s="0"/>
      <c r="FF3940" s="0"/>
      <c r="FG3940" s="0"/>
      <c r="FH3940" s="0"/>
      <c r="FI3940" s="0"/>
      <c r="FJ3940" s="0"/>
      <c r="FK3940" s="0"/>
      <c r="FL3940" s="0"/>
      <c r="FM3940" s="0"/>
      <c r="FN3940" s="0"/>
      <c r="FO3940" s="0"/>
      <c r="FP3940" s="0"/>
      <c r="FQ3940" s="0"/>
      <c r="FR3940" s="0"/>
      <c r="FS3940" s="0"/>
      <c r="FT3940" s="0"/>
      <c r="FU3940" s="0"/>
      <c r="FV3940" s="0"/>
      <c r="FW3940" s="0"/>
      <c r="FX3940" s="0"/>
      <c r="FY3940" s="0"/>
      <c r="FZ3940" s="0"/>
      <c r="GA3940" s="0"/>
      <c r="GB3940" s="0"/>
      <c r="GC3940" s="0"/>
      <c r="GD3940" s="0"/>
      <c r="GE3940" s="0"/>
      <c r="GF3940" s="0"/>
      <c r="GG3940" s="0"/>
      <c r="GH3940" s="0"/>
      <c r="GI3940" s="0"/>
      <c r="GJ3940" s="0"/>
      <c r="GK3940" s="0"/>
      <c r="GL3940" s="0"/>
      <c r="GM3940" s="0"/>
      <c r="GN3940" s="0"/>
      <c r="GO3940" s="0"/>
      <c r="GP3940" s="0"/>
      <c r="GQ3940" s="0"/>
      <c r="GR3940" s="0"/>
      <c r="GS3940" s="0"/>
      <c r="GT3940" s="0"/>
      <c r="GU3940" s="0"/>
      <c r="GV3940" s="0"/>
      <c r="GW3940" s="0"/>
      <c r="GX3940" s="0"/>
      <c r="GY3940" s="0"/>
      <c r="GZ3940" s="0"/>
      <c r="HA3940" s="0"/>
      <c r="HB3940" s="0"/>
      <c r="HC3940" s="0"/>
      <c r="HD3940" s="0"/>
      <c r="HE3940" s="0"/>
      <c r="HF3940" s="0"/>
      <c r="HG3940" s="0"/>
      <c r="HH3940" s="0"/>
      <c r="HI3940" s="0"/>
      <c r="HJ3940" s="0"/>
      <c r="HK3940" s="0"/>
      <c r="HL3940" s="0"/>
      <c r="HM3940" s="0"/>
      <c r="HN3940" s="0"/>
      <c r="HO3940" s="0"/>
      <c r="HP3940" s="0"/>
      <c r="HQ3940" s="0"/>
      <c r="HR3940" s="0"/>
      <c r="HS3940" s="0"/>
      <c r="HT3940" s="0"/>
      <c r="HU3940" s="0"/>
      <c r="HV3940" s="0"/>
      <c r="HW3940" s="0"/>
      <c r="HX3940" s="0"/>
      <c r="HY3940" s="0"/>
      <c r="HZ3940" s="0"/>
      <c r="IA3940" s="0"/>
      <c r="IB3940" s="0"/>
      <c r="IC3940" s="0"/>
      <c r="ID3940" s="0"/>
      <c r="IE3940" s="0"/>
      <c r="IF3940" s="0"/>
      <c r="IG3940" s="0"/>
      <c r="IH3940" s="0"/>
      <c r="II3940" s="0"/>
      <c r="IJ3940" s="0"/>
      <c r="IK3940" s="0"/>
      <c r="IL3940" s="0"/>
      <c r="IM3940" s="0"/>
      <c r="IN3940" s="0"/>
      <c r="IO3940" s="0"/>
      <c r="IP3940" s="0"/>
      <c r="IQ3940" s="0"/>
      <c r="IR3940" s="0"/>
      <c r="IS3940" s="0"/>
      <c r="IT3940" s="0"/>
      <c r="IU3940" s="0"/>
      <c r="IV3940" s="0"/>
      <c r="IW3940" s="0"/>
      <c r="IX3940" s="0"/>
      <c r="IY3940" s="0"/>
      <c r="IZ3940" s="0"/>
      <c r="AMH3940" s="13"/>
    </row>
    <row r="3941" customFormat="false" ht="13.8" hidden="false" customHeight="false" outlineLevel="0" collapsed="false">
      <c r="A3941" s="16" t="n">
        <v>40813649</v>
      </c>
      <c r="B3941" s="17" t="s">
        <v>3974</v>
      </c>
      <c r="C3941" s="18"/>
      <c r="D3941" s="18"/>
      <c r="E3941" s="16" t="s">
        <v>308</v>
      </c>
      <c r="F3941" s="19" t="n">
        <f aca="false">IF(C3941="",VLOOKUP(E3941,'PORTE E UCO'!$A$5:$D$46,4,0),VLOOKUP(E3941,'PORTE E UCO'!$A$5:$D$46,4,0)*C3941)</f>
        <v>1327.248658</v>
      </c>
      <c r="G3941" s="20" t="n">
        <v>0</v>
      </c>
      <c r="H3941" s="21" t="n">
        <f aca="false">G3941*$R$2</f>
        <v>0</v>
      </c>
      <c r="I3941" s="16" t="n">
        <v>1</v>
      </c>
      <c r="J3941" s="22" t="n">
        <f aca="false">IF(I3941&gt;=1,F3941*$J$2,"")</f>
        <v>398.1745974</v>
      </c>
      <c r="K3941" s="22" t="str">
        <f aca="false">IF(I3941&gt;=2,F3941*$K$2,"")</f>
        <v/>
      </c>
      <c r="L3941" s="22" t="str">
        <f aca="false">IF(I3941&gt;=3,F3941*$L$2,"")</f>
        <v/>
      </c>
      <c r="M3941" s="22" t="str">
        <f aca="false">IF(I3941&gt;=4,F3941*$M$2,"")</f>
        <v/>
      </c>
      <c r="N3941" s="16" t="s">
        <v>3903</v>
      </c>
      <c r="O3941" s="16" t="n">
        <v>0</v>
      </c>
      <c r="P3941" s="23" t="n">
        <v>0</v>
      </c>
      <c r="Q3941" s="22"/>
      <c r="R3941" s="38"/>
      <c r="S3941" s="25" t="n">
        <f aca="false">SUM(F3941,H3941,J3941,K3941,L3941,M3941)</f>
        <v>1725.4232554</v>
      </c>
      <c r="T3941" s="25" t="n">
        <f aca="false">SUM(F3941,H3941,J3941,K3941,L3941,M3941,Q3941)</f>
        <v>1725.4232554</v>
      </c>
      <c r="U3941" s="0"/>
      <c r="V3941" s="0"/>
      <c r="W3941" s="0"/>
      <c r="X3941" s="0"/>
      <c r="Y3941" s="0"/>
      <c r="Z3941" s="0"/>
      <c r="AA3941" s="0"/>
      <c r="AB3941" s="0"/>
      <c r="AC3941" s="0"/>
      <c r="AD3941" s="0"/>
      <c r="AE3941" s="0"/>
      <c r="AF3941" s="0"/>
      <c r="AG3941" s="0"/>
      <c r="AH3941" s="0"/>
      <c r="AI3941" s="0"/>
      <c r="AJ3941" s="0"/>
      <c r="AK3941" s="0"/>
      <c r="AL3941" s="0"/>
      <c r="AM3941" s="0"/>
      <c r="AN3941" s="0"/>
      <c r="AO3941" s="0"/>
      <c r="AP3941" s="0"/>
      <c r="AQ3941" s="0"/>
      <c r="AR3941" s="0"/>
      <c r="AS3941" s="0"/>
      <c r="AT3941" s="0"/>
      <c r="AU3941" s="0"/>
      <c r="AV3941" s="0"/>
      <c r="AW3941" s="0"/>
      <c r="AX3941" s="0"/>
      <c r="AY3941" s="0"/>
      <c r="AZ3941" s="0"/>
      <c r="BA3941" s="0"/>
      <c r="BB3941" s="0"/>
      <c r="BC3941" s="0"/>
      <c r="BD3941" s="0"/>
      <c r="BE3941" s="0"/>
      <c r="BF3941" s="0"/>
      <c r="BG3941" s="0"/>
      <c r="BH3941" s="0"/>
      <c r="BI3941" s="0"/>
      <c r="BJ3941" s="0"/>
      <c r="BK3941" s="0"/>
      <c r="BL3941" s="0"/>
      <c r="BM3941" s="0"/>
      <c r="BN3941" s="0"/>
      <c r="BO3941" s="0"/>
      <c r="BP3941" s="0"/>
      <c r="BQ3941" s="0"/>
      <c r="BR3941" s="0"/>
      <c r="BS3941" s="0"/>
      <c r="BT3941" s="0"/>
      <c r="BU3941" s="0"/>
      <c r="BV3941" s="0"/>
      <c r="BW3941" s="0"/>
      <c r="BX3941" s="0"/>
      <c r="BY3941" s="0"/>
      <c r="BZ3941" s="0"/>
      <c r="CA3941" s="0"/>
      <c r="CB3941" s="0"/>
      <c r="CC3941" s="0"/>
      <c r="CD3941" s="0"/>
      <c r="CE3941" s="0"/>
      <c r="CF3941" s="0"/>
      <c r="CG3941" s="0"/>
      <c r="CH3941" s="0"/>
      <c r="CI3941" s="0"/>
      <c r="CJ3941" s="0"/>
      <c r="CK3941" s="0"/>
      <c r="CL3941" s="0"/>
      <c r="CM3941" s="0"/>
      <c r="CN3941" s="0"/>
      <c r="CO3941" s="0"/>
      <c r="CP3941" s="0"/>
      <c r="CQ3941" s="0"/>
      <c r="CR3941" s="0"/>
      <c r="CS3941" s="0"/>
      <c r="CT3941" s="0"/>
      <c r="CU3941" s="0"/>
      <c r="CV3941" s="0"/>
      <c r="CW3941" s="0"/>
      <c r="CX3941" s="0"/>
      <c r="CY3941" s="0"/>
      <c r="CZ3941" s="0"/>
      <c r="DA3941" s="0"/>
      <c r="DB3941" s="0"/>
      <c r="DC3941" s="0"/>
      <c r="DD3941" s="0"/>
      <c r="DE3941" s="0"/>
      <c r="DF3941" s="0"/>
      <c r="DG3941" s="0"/>
      <c r="DH3941" s="0"/>
      <c r="DI3941" s="0"/>
      <c r="DJ3941" s="0"/>
      <c r="DK3941" s="0"/>
      <c r="DL3941" s="0"/>
      <c r="DM3941" s="0"/>
      <c r="DN3941" s="0"/>
      <c r="DO3941" s="0"/>
      <c r="DP3941" s="0"/>
      <c r="DQ3941" s="0"/>
      <c r="DR3941" s="0"/>
      <c r="DS3941" s="0"/>
      <c r="DT3941" s="0"/>
      <c r="DU3941" s="0"/>
      <c r="DV3941" s="0"/>
      <c r="DW3941" s="0"/>
      <c r="DX3941" s="0"/>
      <c r="DY3941" s="0"/>
      <c r="DZ3941" s="0"/>
      <c r="EA3941" s="0"/>
      <c r="EB3941" s="0"/>
      <c r="EC3941" s="0"/>
      <c r="ED3941" s="0"/>
      <c r="EE3941" s="0"/>
      <c r="EF3941" s="0"/>
      <c r="EG3941" s="0"/>
      <c r="EH3941" s="0"/>
      <c r="EI3941" s="0"/>
      <c r="EJ3941" s="0"/>
      <c r="EK3941" s="0"/>
      <c r="EL3941" s="0"/>
      <c r="EM3941" s="0"/>
      <c r="EN3941" s="0"/>
      <c r="EO3941" s="0"/>
      <c r="EP3941" s="0"/>
      <c r="EQ3941" s="0"/>
      <c r="ER3941" s="0"/>
      <c r="ES3941" s="0"/>
      <c r="ET3941" s="0"/>
      <c r="EU3941" s="0"/>
      <c r="EV3941" s="0"/>
      <c r="EW3941" s="0"/>
      <c r="EX3941" s="0"/>
      <c r="EY3941" s="0"/>
      <c r="EZ3941" s="0"/>
      <c r="FA3941" s="0"/>
      <c r="FB3941" s="0"/>
      <c r="FC3941" s="0"/>
      <c r="FD3941" s="0"/>
      <c r="FE3941" s="0"/>
      <c r="FF3941" s="0"/>
      <c r="FG3941" s="0"/>
      <c r="FH3941" s="0"/>
      <c r="FI3941" s="0"/>
      <c r="FJ3941" s="0"/>
      <c r="FK3941" s="0"/>
      <c r="FL3941" s="0"/>
      <c r="FM3941" s="0"/>
      <c r="FN3941" s="0"/>
      <c r="FO3941" s="0"/>
      <c r="FP3941" s="0"/>
      <c r="FQ3941" s="0"/>
      <c r="FR3941" s="0"/>
      <c r="FS3941" s="0"/>
      <c r="FT3941" s="0"/>
      <c r="FU3941" s="0"/>
      <c r="FV3941" s="0"/>
      <c r="FW3941" s="0"/>
      <c r="FX3941" s="0"/>
      <c r="FY3941" s="0"/>
      <c r="FZ3941" s="0"/>
      <c r="GA3941" s="0"/>
      <c r="GB3941" s="0"/>
      <c r="GC3941" s="0"/>
      <c r="GD3941" s="0"/>
      <c r="GE3941" s="0"/>
      <c r="GF3941" s="0"/>
      <c r="GG3941" s="0"/>
      <c r="GH3941" s="0"/>
      <c r="GI3941" s="0"/>
      <c r="GJ3941" s="0"/>
      <c r="GK3941" s="0"/>
      <c r="GL3941" s="0"/>
      <c r="GM3941" s="0"/>
      <c r="GN3941" s="0"/>
      <c r="GO3941" s="0"/>
      <c r="GP3941" s="0"/>
      <c r="GQ3941" s="0"/>
      <c r="GR3941" s="0"/>
      <c r="GS3941" s="0"/>
      <c r="GT3941" s="0"/>
      <c r="GU3941" s="0"/>
      <c r="GV3941" s="0"/>
      <c r="GW3941" s="0"/>
      <c r="GX3941" s="0"/>
      <c r="GY3941" s="0"/>
      <c r="GZ3941" s="0"/>
      <c r="HA3941" s="0"/>
      <c r="HB3941" s="0"/>
      <c r="HC3941" s="0"/>
      <c r="HD3941" s="0"/>
      <c r="HE3941" s="0"/>
      <c r="HF3941" s="0"/>
      <c r="HG3941" s="0"/>
      <c r="HH3941" s="0"/>
      <c r="HI3941" s="0"/>
      <c r="HJ3941" s="0"/>
      <c r="HK3941" s="0"/>
      <c r="HL3941" s="0"/>
      <c r="HM3941" s="0"/>
      <c r="HN3941" s="0"/>
      <c r="HO3941" s="0"/>
      <c r="HP3941" s="0"/>
      <c r="HQ3941" s="0"/>
      <c r="HR3941" s="0"/>
      <c r="HS3941" s="0"/>
      <c r="HT3941" s="0"/>
      <c r="HU3941" s="0"/>
      <c r="HV3941" s="0"/>
      <c r="HW3941" s="0"/>
      <c r="HX3941" s="0"/>
      <c r="HY3941" s="0"/>
      <c r="HZ3941" s="0"/>
      <c r="IA3941" s="0"/>
      <c r="IB3941" s="0"/>
      <c r="IC3941" s="0"/>
      <c r="ID3941" s="0"/>
      <c r="IE3941" s="0"/>
      <c r="IF3941" s="0"/>
      <c r="IG3941" s="0"/>
      <c r="IH3941" s="0"/>
      <c r="II3941" s="0"/>
      <c r="IJ3941" s="0"/>
      <c r="IK3941" s="0"/>
      <c r="IL3941" s="0"/>
      <c r="IM3941" s="0"/>
      <c r="IN3941" s="0"/>
      <c r="IO3941" s="0"/>
      <c r="IP3941" s="0"/>
      <c r="IQ3941" s="0"/>
      <c r="IR3941" s="0"/>
      <c r="IS3941" s="0"/>
      <c r="IT3941" s="0"/>
      <c r="IU3941" s="0"/>
      <c r="IV3941" s="0"/>
      <c r="IW3941" s="0"/>
      <c r="IX3941" s="0"/>
      <c r="IY3941" s="0"/>
      <c r="IZ3941" s="0"/>
      <c r="AMH3941" s="13"/>
    </row>
    <row r="3942" customFormat="false" ht="14.95" hidden="false" customHeight="false" outlineLevel="0" collapsed="false">
      <c r="A3942" s="27" t="n">
        <v>40813681</v>
      </c>
      <c r="B3942" s="28" t="s">
        <v>3975</v>
      </c>
      <c r="C3942" s="29"/>
      <c r="D3942" s="29"/>
      <c r="E3942" s="27" t="s">
        <v>176</v>
      </c>
      <c r="F3942" s="19" t="n">
        <f aca="false">IF(C3942="",VLOOKUP(E3942,'PORTE E UCO'!$A$5:$D$46,4,0),VLOOKUP(E3942,'PORTE E UCO'!$A$5:$D$46,4,0)*C3942)</f>
        <v>891.034646</v>
      </c>
      <c r="G3942" s="30" t="n">
        <v>0</v>
      </c>
      <c r="H3942" s="21" t="n">
        <f aca="false">G3942*$R$2</f>
        <v>0</v>
      </c>
      <c r="I3942" s="27" t="n">
        <v>1</v>
      </c>
      <c r="J3942" s="22" t="n">
        <f aca="false">IF(I3942&gt;=1,F3942*$J$2,"")</f>
        <v>267.3103938</v>
      </c>
      <c r="K3942" s="22" t="str">
        <f aca="false">IF(I3942&gt;=2,F3942*$K$2,"")</f>
        <v/>
      </c>
      <c r="L3942" s="22" t="str">
        <f aca="false">IF(I3942&gt;=3,F3942*$L$2,"")</f>
        <v/>
      </c>
      <c r="M3942" s="22" t="str">
        <f aca="false">IF(I3942&gt;=4,F3942*$M$2,"")</f>
        <v/>
      </c>
      <c r="N3942" s="27" t="s">
        <v>3903</v>
      </c>
      <c r="O3942" s="27" t="n">
        <v>0</v>
      </c>
      <c r="P3942" s="31" t="n">
        <v>0</v>
      </c>
      <c r="Q3942" s="32"/>
      <c r="R3942" s="38"/>
      <c r="S3942" s="25" t="n">
        <f aca="false">SUM(F3942,H3942,J3942,K3942,L3942,M3942)</f>
        <v>1158.3450398</v>
      </c>
      <c r="T3942" s="25" t="n">
        <f aca="false">SUM(F3942,H3942,J3942,K3942,L3942,M3942,Q3942)</f>
        <v>1158.3450398</v>
      </c>
      <c r="U3942" s="0"/>
      <c r="V3942" s="0"/>
      <c r="W3942" s="0"/>
      <c r="X3942" s="0"/>
      <c r="Y3942" s="0"/>
      <c r="Z3942" s="0"/>
      <c r="AA3942" s="0"/>
      <c r="AB3942" s="0"/>
      <c r="AC3942" s="0"/>
      <c r="AD3942" s="0"/>
      <c r="AE3942" s="0"/>
      <c r="AF3942" s="0"/>
      <c r="AG3942" s="0"/>
      <c r="AH3942" s="0"/>
      <c r="AI3942" s="0"/>
      <c r="AJ3942" s="0"/>
      <c r="AK3942" s="0"/>
      <c r="AL3942" s="0"/>
      <c r="AM3942" s="0"/>
      <c r="AN3942" s="0"/>
      <c r="AO3942" s="0"/>
      <c r="AP3942" s="0"/>
      <c r="AQ3942" s="0"/>
      <c r="AR3942" s="0"/>
      <c r="AS3942" s="0"/>
      <c r="AT3942" s="0"/>
      <c r="AU3942" s="0"/>
      <c r="AV3942" s="0"/>
      <c r="AW3942" s="0"/>
      <c r="AX3942" s="0"/>
      <c r="AY3942" s="0"/>
      <c r="AZ3942" s="0"/>
      <c r="BA3942" s="0"/>
      <c r="BB3942" s="0"/>
      <c r="BC3942" s="0"/>
      <c r="BD3942" s="0"/>
      <c r="BE3942" s="0"/>
      <c r="BF3942" s="0"/>
      <c r="BG3942" s="0"/>
      <c r="BH3942" s="0"/>
      <c r="BI3942" s="0"/>
      <c r="BJ3942" s="0"/>
      <c r="BK3942" s="0"/>
      <c r="BL3942" s="0"/>
      <c r="BM3942" s="0"/>
      <c r="BN3942" s="0"/>
      <c r="BO3942" s="0"/>
      <c r="BP3942" s="0"/>
      <c r="BQ3942" s="0"/>
      <c r="BR3942" s="0"/>
      <c r="BS3942" s="0"/>
      <c r="BT3942" s="0"/>
      <c r="BU3942" s="0"/>
      <c r="BV3942" s="0"/>
      <c r="BW3942" s="0"/>
      <c r="BX3942" s="0"/>
      <c r="BY3942" s="0"/>
      <c r="BZ3942" s="0"/>
      <c r="CA3942" s="0"/>
      <c r="CB3942" s="0"/>
      <c r="CC3942" s="0"/>
      <c r="CD3942" s="0"/>
      <c r="CE3942" s="0"/>
      <c r="CF3942" s="0"/>
      <c r="CG3942" s="0"/>
      <c r="CH3942" s="0"/>
      <c r="CI3942" s="0"/>
      <c r="CJ3942" s="0"/>
      <c r="CK3942" s="0"/>
      <c r="CL3942" s="0"/>
      <c r="CM3942" s="0"/>
      <c r="CN3942" s="0"/>
      <c r="CO3942" s="0"/>
      <c r="CP3942" s="0"/>
      <c r="CQ3942" s="0"/>
      <c r="CR3942" s="0"/>
      <c r="CS3942" s="0"/>
      <c r="CT3942" s="0"/>
      <c r="CU3942" s="0"/>
      <c r="CV3942" s="0"/>
      <c r="CW3942" s="0"/>
      <c r="CX3942" s="0"/>
      <c r="CY3942" s="0"/>
      <c r="CZ3942" s="0"/>
      <c r="DA3942" s="0"/>
      <c r="DB3942" s="0"/>
      <c r="DC3942" s="0"/>
      <c r="DD3942" s="0"/>
      <c r="DE3942" s="0"/>
      <c r="DF3942" s="0"/>
      <c r="DG3942" s="0"/>
      <c r="DH3942" s="0"/>
      <c r="DI3942" s="0"/>
      <c r="DJ3942" s="0"/>
      <c r="DK3942" s="0"/>
      <c r="DL3942" s="0"/>
      <c r="DM3942" s="0"/>
      <c r="DN3942" s="0"/>
      <c r="DO3942" s="0"/>
      <c r="DP3942" s="0"/>
      <c r="DQ3942" s="0"/>
      <c r="DR3942" s="0"/>
      <c r="DS3942" s="0"/>
      <c r="DT3942" s="0"/>
      <c r="DU3942" s="0"/>
      <c r="DV3942" s="0"/>
      <c r="DW3942" s="0"/>
      <c r="DX3942" s="0"/>
      <c r="DY3942" s="0"/>
      <c r="DZ3942" s="0"/>
      <c r="EA3942" s="0"/>
      <c r="EB3942" s="0"/>
      <c r="EC3942" s="0"/>
      <c r="ED3942" s="0"/>
      <c r="EE3942" s="0"/>
      <c r="EF3942" s="0"/>
      <c r="EG3942" s="0"/>
      <c r="EH3942" s="0"/>
      <c r="EI3942" s="0"/>
      <c r="EJ3942" s="0"/>
      <c r="EK3942" s="0"/>
      <c r="EL3942" s="0"/>
      <c r="EM3942" s="0"/>
      <c r="EN3942" s="0"/>
      <c r="EO3942" s="0"/>
      <c r="EP3942" s="0"/>
      <c r="EQ3942" s="0"/>
      <c r="ER3942" s="0"/>
      <c r="ES3942" s="0"/>
      <c r="ET3942" s="0"/>
      <c r="EU3942" s="0"/>
      <c r="EV3942" s="0"/>
      <c r="EW3942" s="0"/>
      <c r="EX3942" s="0"/>
      <c r="EY3942" s="0"/>
      <c r="EZ3942" s="0"/>
      <c r="FA3942" s="0"/>
      <c r="FB3942" s="0"/>
      <c r="FC3942" s="0"/>
      <c r="FD3942" s="0"/>
      <c r="FE3942" s="0"/>
      <c r="FF3942" s="0"/>
      <c r="FG3942" s="0"/>
      <c r="FH3942" s="0"/>
      <c r="FI3942" s="0"/>
      <c r="FJ3942" s="0"/>
      <c r="FK3942" s="0"/>
      <c r="FL3942" s="0"/>
      <c r="FM3942" s="0"/>
      <c r="FN3942" s="0"/>
      <c r="FO3942" s="0"/>
      <c r="FP3942" s="0"/>
      <c r="FQ3942" s="0"/>
      <c r="FR3942" s="0"/>
      <c r="FS3942" s="0"/>
      <c r="FT3942" s="0"/>
      <c r="FU3942" s="0"/>
      <c r="FV3942" s="0"/>
      <c r="FW3942" s="0"/>
      <c r="FX3942" s="0"/>
      <c r="FY3942" s="0"/>
      <c r="FZ3942" s="0"/>
      <c r="GA3942" s="0"/>
      <c r="GB3942" s="0"/>
      <c r="GC3942" s="0"/>
      <c r="GD3942" s="0"/>
      <c r="GE3942" s="0"/>
      <c r="GF3942" s="0"/>
      <c r="GG3942" s="0"/>
      <c r="GH3942" s="0"/>
      <c r="GI3942" s="0"/>
      <c r="GJ3942" s="0"/>
      <c r="GK3942" s="0"/>
      <c r="GL3942" s="0"/>
      <c r="GM3942" s="0"/>
      <c r="GN3942" s="0"/>
      <c r="GO3942" s="0"/>
      <c r="GP3942" s="0"/>
      <c r="GQ3942" s="0"/>
      <c r="GR3942" s="0"/>
      <c r="GS3942" s="0"/>
      <c r="GT3942" s="0"/>
      <c r="GU3942" s="0"/>
      <c r="GV3942" s="0"/>
      <c r="GW3942" s="0"/>
      <c r="GX3942" s="0"/>
      <c r="GY3942" s="0"/>
      <c r="GZ3942" s="0"/>
      <c r="HA3942" s="0"/>
      <c r="HB3942" s="0"/>
      <c r="HC3942" s="0"/>
      <c r="HD3942" s="0"/>
      <c r="HE3942" s="0"/>
      <c r="HF3942" s="0"/>
      <c r="HG3942" s="0"/>
      <c r="HH3942" s="0"/>
      <c r="HI3942" s="0"/>
      <c r="HJ3942" s="0"/>
      <c r="HK3942" s="0"/>
      <c r="HL3942" s="0"/>
      <c r="HM3942" s="0"/>
      <c r="HN3942" s="0"/>
      <c r="HO3942" s="0"/>
      <c r="HP3942" s="0"/>
      <c r="HQ3942" s="0"/>
      <c r="HR3942" s="0"/>
      <c r="HS3942" s="0"/>
      <c r="HT3942" s="0"/>
      <c r="HU3942" s="0"/>
      <c r="HV3942" s="0"/>
      <c r="HW3942" s="0"/>
      <c r="HX3942" s="0"/>
      <c r="HY3942" s="0"/>
      <c r="HZ3942" s="0"/>
      <c r="IA3942" s="0"/>
      <c r="IB3942" s="0"/>
      <c r="IC3942" s="0"/>
      <c r="ID3942" s="0"/>
      <c r="IE3942" s="0"/>
      <c r="IF3942" s="0"/>
      <c r="IG3942" s="0"/>
      <c r="IH3942" s="0"/>
      <c r="II3942" s="0"/>
      <c r="IJ3942" s="0"/>
      <c r="IK3942" s="0"/>
      <c r="IL3942" s="0"/>
      <c r="IM3942" s="0"/>
      <c r="IN3942" s="0"/>
      <c r="IO3942" s="0"/>
      <c r="IP3942" s="0"/>
      <c r="IQ3942" s="0"/>
      <c r="IR3942" s="0"/>
      <c r="IS3942" s="0"/>
      <c r="IT3942" s="0"/>
      <c r="IU3942" s="0"/>
      <c r="IV3942" s="0"/>
      <c r="IW3942" s="0"/>
      <c r="IX3942" s="0"/>
      <c r="IY3942" s="0"/>
      <c r="IZ3942" s="0"/>
      <c r="AMH3942" s="13"/>
    </row>
    <row r="3943" customFormat="false" ht="13.8" hidden="false" customHeight="false" outlineLevel="0" collapsed="false">
      <c r="A3943" s="16" t="n">
        <v>40813789</v>
      </c>
      <c r="B3943" s="17" t="s">
        <v>3976</v>
      </c>
      <c r="C3943" s="18"/>
      <c r="D3943" s="18"/>
      <c r="E3943" s="16" t="s">
        <v>176</v>
      </c>
      <c r="F3943" s="19" t="n">
        <f aca="false">IF(C3943="",VLOOKUP(E3943,'PORTE E UCO'!$A$5:$D$46,4,0),VLOOKUP(E3943,'PORTE E UCO'!$A$5:$D$46,4,0)*C3943)</f>
        <v>891.034646</v>
      </c>
      <c r="G3943" s="20" t="n">
        <v>0</v>
      </c>
      <c r="H3943" s="21" t="n">
        <f aca="false">G3943*$R$2</f>
        <v>0</v>
      </c>
      <c r="I3943" s="16" t="n">
        <v>1</v>
      </c>
      <c r="J3943" s="22" t="n">
        <f aca="false">IF(I3943&gt;=1,F3943*$J$2,"")</f>
        <v>267.3103938</v>
      </c>
      <c r="K3943" s="22" t="str">
        <f aca="false">IF(I3943&gt;=2,F3943*$K$2,"")</f>
        <v/>
      </c>
      <c r="L3943" s="22" t="str">
        <f aca="false">IF(I3943&gt;=3,F3943*$L$2,"")</f>
        <v/>
      </c>
      <c r="M3943" s="22" t="str">
        <f aca="false">IF(I3943&gt;=4,F3943*$M$2,"")</f>
        <v/>
      </c>
      <c r="N3943" s="16" t="s">
        <v>3903</v>
      </c>
      <c r="O3943" s="16" t="n">
        <v>0</v>
      </c>
      <c r="P3943" s="23" t="n">
        <v>0</v>
      </c>
      <c r="Q3943" s="22"/>
      <c r="R3943" s="38"/>
      <c r="S3943" s="25" t="n">
        <f aca="false">SUM(F3943,H3943,J3943,K3943,L3943,M3943)</f>
        <v>1158.3450398</v>
      </c>
      <c r="T3943" s="25" t="n">
        <f aca="false">SUM(F3943,H3943,J3943,K3943,L3943,M3943,Q3943)</f>
        <v>1158.3450398</v>
      </c>
      <c r="U3943" s="0"/>
      <c r="V3943" s="0"/>
      <c r="W3943" s="0"/>
      <c r="X3943" s="0"/>
      <c r="Y3943" s="0"/>
      <c r="Z3943" s="0"/>
      <c r="AA3943" s="0"/>
      <c r="AB3943" s="0"/>
      <c r="AC3943" s="0"/>
      <c r="AD3943" s="0"/>
      <c r="AE3943" s="0"/>
      <c r="AF3943" s="0"/>
      <c r="AG3943" s="0"/>
      <c r="AH3943" s="0"/>
      <c r="AI3943" s="0"/>
      <c r="AJ3943" s="0"/>
      <c r="AK3943" s="0"/>
      <c r="AL3943" s="0"/>
      <c r="AM3943" s="0"/>
      <c r="AN3943" s="0"/>
      <c r="AO3943" s="0"/>
      <c r="AP3943" s="0"/>
      <c r="AQ3943" s="0"/>
      <c r="AR3943" s="0"/>
      <c r="AS3943" s="0"/>
      <c r="AT3943" s="0"/>
      <c r="AU3943" s="0"/>
      <c r="AV3943" s="0"/>
      <c r="AW3943" s="0"/>
      <c r="AX3943" s="0"/>
      <c r="AY3943" s="0"/>
      <c r="AZ3943" s="0"/>
      <c r="BA3943" s="0"/>
      <c r="BB3943" s="0"/>
      <c r="BC3943" s="0"/>
      <c r="BD3943" s="0"/>
      <c r="BE3943" s="0"/>
      <c r="BF3943" s="0"/>
      <c r="BG3943" s="0"/>
      <c r="BH3943" s="0"/>
      <c r="BI3943" s="0"/>
      <c r="BJ3943" s="0"/>
      <c r="BK3943" s="0"/>
      <c r="BL3943" s="0"/>
      <c r="BM3943" s="0"/>
      <c r="BN3943" s="0"/>
      <c r="BO3943" s="0"/>
      <c r="BP3943" s="0"/>
      <c r="BQ3943" s="0"/>
      <c r="BR3943" s="0"/>
      <c r="BS3943" s="0"/>
      <c r="BT3943" s="0"/>
      <c r="BU3943" s="0"/>
      <c r="BV3943" s="0"/>
      <c r="BW3943" s="0"/>
      <c r="BX3943" s="0"/>
      <c r="BY3943" s="0"/>
      <c r="BZ3943" s="0"/>
      <c r="CA3943" s="0"/>
      <c r="CB3943" s="0"/>
      <c r="CC3943" s="0"/>
      <c r="CD3943" s="0"/>
      <c r="CE3943" s="0"/>
      <c r="CF3943" s="0"/>
      <c r="CG3943" s="0"/>
      <c r="CH3943" s="0"/>
      <c r="CI3943" s="0"/>
      <c r="CJ3943" s="0"/>
      <c r="CK3943" s="0"/>
      <c r="CL3943" s="0"/>
      <c r="CM3943" s="0"/>
      <c r="CN3943" s="0"/>
      <c r="CO3943" s="0"/>
      <c r="CP3943" s="0"/>
      <c r="CQ3943" s="0"/>
      <c r="CR3943" s="0"/>
      <c r="CS3943" s="0"/>
      <c r="CT3943" s="0"/>
      <c r="CU3943" s="0"/>
      <c r="CV3943" s="0"/>
      <c r="CW3943" s="0"/>
      <c r="CX3943" s="0"/>
      <c r="CY3943" s="0"/>
      <c r="CZ3943" s="0"/>
      <c r="DA3943" s="0"/>
      <c r="DB3943" s="0"/>
      <c r="DC3943" s="0"/>
      <c r="DD3943" s="0"/>
      <c r="DE3943" s="0"/>
      <c r="DF3943" s="0"/>
      <c r="DG3943" s="0"/>
      <c r="DH3943" s="0"/>
      <c r="DI3943" s="0"/>
      <c r="DJ3943" s="0"/>
      <c r="DK3943" s="0"/>
      <c r="DL3943" s="0"/>
      <c r="DM3943" s="0"/>
      <c r="DN3943" s="0"/>
      <c r="DO3943" s="0"/>
      <c r="DP3943" s="0"/>
      <c r="DQ3943" s="0"/>
      <c r="DR3943" s="0"/>
      <c r="DS3943" s="0"/>
      <c r="DT3943" s="0"/>
      <c r="DU3943" s="0"/>
      <c r="DV3943" s="0"/>
      <c r="DW3943" s="0"/>
      <c r="DX3943" s="0"/>
      <c r="DY3943" s="0"/>
      <c r="DZ3943" s="0"/>
      <c r="EA3943" s="0"/>
      <c r="EB3943" s="0"/>
      <c r="EC3943" s="0"/>
      <c r="ED3943" s="0"/>
      <c r="EE3943" s="0"/>
      <c r="EF3943" s="0"/>
      <c r="EG3943" s="0"/>
      <c r="EH3943" s="0"/>
      <c r="EI3943" s="0"/>
      <c r="EJ3943" s="0"/>
      <c r="EK3943" s="0"/>
      <c r="EL3943" s="0"/>
      <c r="EM3943" s="0"/>
      <c r="EN3943" s="0"/>
      <c r="EO3943" s="0"/>
      <c r="EP3943" s="0"/>
      <c r="EQ3943" s="0"/>
      <c r="ER3943" s="0"/>
      <c r="ES3943" s="0"/>
      <c r="ET3943" s="0"/>
      <c r="EU3943" s="0"/>
      <c r="EV3943" s="0"/>
      <c r="EW3943" s="0"/>
      <c r="EX3943" s="0"/>
      <c r="EY3943" s="0"/>
      <c r="EZ3943" s="0"/>
      <c r="FA3943" s="0"/>
      <c r="FB3943" s="0"/>
      <c r="FC3943" s="0"/>
      <c r="FD3943" s="0"/>
      <c r="FE3943" s="0"/>
      <c r="FF3943" s="0"/>
      <c r="FG3943" s="0"/>
      <c r="FH3943" s="0"/>
      <c r="FI3943" s="0"/>
      <c r="FJ3943" s="0"/>
      <c r="FK3943" s="0"/>
      <c r="FL3943" s="0"/>
      <c r="FM3943" s="0"/>
      <c r="FN3943" s="0"/>
      <c r="FO3943" s="0"/>
      <c r="FP3943" s="0"/>
      <c r="FQ3943" s="0"/>
      <c r="FR3943" s="0"/>
      <c r="FS3943" s="0"/>
      <c r="FT3943" s="0"/>
      <c r="FU3943" s="0"/>
      <c r="FV3943" s="0"/>
      <c r="FW3943" s="0"/>
      <c r="FX3943" s="0"/>
      <c r="FY3943" s="0"/>
      <c r="FZ3943" s="0"/>
      <c r="GA3943" s="0"/>
      <c r="GB3943" s="0"/>
      <c r="GC3943" s="0"/>
      <c r="GD3943" s="0"/>
      <c r="GE3943" s="0"/>
      <c r="GF3943" s="0"/>
      <c r="GG3943" s="0"/>
      <c r="GH3943" s="0"/>
      <c r="GI3943" s="0"/>
      <c r="GJ3943" s="0"/>
      <c r="GK3943" s="0"/>
      <c r="GL3943" s="0"/>
      <c r="GM3943" s="0"/>
      <c r="GN3943" s="0"/>
      <c r="GO3943" s="0"/>
      <c r="GP3943" s="0"/>
      <c r="GQ3943" s="0"/>
      <c r="GR3943" s="0"/>
      <c r="GS3943" s="0"/>
      <c r="GT3943" s="0"/>
      <c r="GU3943" s="0"/>
      <c r="GV3943" s="0"/>
      <c r="GW3943" s="0"/>
      <c r="GX3943" s="0"/>
      <c r="GY3943" s="0"/>
      <c r="GZ3943" s="0"/>
      <c r="HA3943" s="0"/>
      <c r="HB3943" s="0"/>
      <c r="HC3943" s="0"/>
      <c r="HD3943" s="0"/>
      <c r="HE3943" s="0"/>
      <c r="HF3943" s="0"/>
      <c r="HG3943" s="0"/>
      <c r="HH3943" s="0"/>
      <c r="HI3943" s="0"/>
      <c r="HJ3943" s="0"/>
      <c r="HK3943" s="0"/>
      <c r="HL3943" s="0"/>
      <c r="HM3943" s="0"/>
      <c r="HN3943" s="0"/>
      <c r="HO3943" s="0"/>
      <c r="HP3943" s="0"/>
      <c r="HQ3943" s="0"/>
      <c r="HR3943" s="0"/>
      <c r="HS3943" s="0"/>
      <c r="HT3943" s="0"/>
      <c r="HU3943" s="0"/>
      <c r="HV3943" s="0"/>
      <c r="HW3943" s="0"/>
      <c r="HX3943" s="0"/>
      <c r="HY3943" s="0"/>
      <c r="HZ3943" s="0"/>
      <c r="IA3943" s="0"/>
      <c r="IB3943" s="0"/>
      <c r="IC3943" s="0"/>
      <c r="ID3943" s="0"/>
      <c r="IE3943" s="0"/>
      <c r="IF3943" s="0"/>
      <c r="IG3943" s="0"/>
      <c r="IH3943" s="0"/>
      <c r="II3943" s="0"/>
      <c r="IJ3943" s="0"/>
      <c r="IK3943" s="0"/>
      <c r="IL3943" s="0"/>
      <c r="IM3943" s="0"/>
      <c r="IN3943" s="0"/>
      <c r="IO3943" s="0"/>
      <c r="IP3943" s="0"/>
      <c r="IQ3943" s="0"/>
      <c r="IR3943" s="0"/>
      <c r="IS3943" s="0"/>
      <c r="IT3943" s="0"/>
      <c r="IU3943" s="0"/>
      <c r="IV3943" s="0"/>
      <c r="IW3943" s="0"/>
      <c r="IX3943" s="0"/>
      <c r="IY3943" s="0"/>
      <c r="IZ3943" s="0"/>
      <c r="AMH3943" s="13"/>
    </row>
    <row r="3944" customFormat="false" ht="13.8" hidden="false" customHeight="false" outlineLevel="0" collapsed="false">
      <c r="A3944" s="27" t="n">
        <v>40813797</v>
      </c>
      <c r="B3944" s="28" t="s">
        <v>3977</v>
      </c>
      <c r="C3944" s="29"/>
      <c r="D3944" s="29"/>
      <c r="E3944" s="27" t="s">
        <v>320</v>
      </c>
      <c r="F3944" s="19" t="n">
        <f aca="false">IF(C3944="",VLOOKUP(E3944,'PORTE E UCO'!$A$5:$D$46,4,0),VLOOKUP(E3944,'PORTE E UCO'!$A$5:$D$46,4,0)*C3944)</f>
        <v>1224.795374</v>
      </c>
      <c r="G3944" s="30" t="n">
        <v>0</v>
      </c>
      <c r="H3944" s="21" t="n">
        <f aca="false">G3944*$R$2</f>
        <v>0</v>
      </c>
      <c r="I3944" s="27" t="n">
        <v>1</v>
      </c>
      <c r="J3944" s="22" t="n">
        <f aca="false">IF(I3944&gt;=1,F3944*$J$2,"")</f>
        <v>367.4386122</v>
      </c>
      <c r="K3944" s="22" t="str">
        <f aca="false">IF(I3944&gt;=2,F3944*$K$2,"")</f>
        <v/>
      </c>
      <c r="L3944" s="22" t="str">
        <f aca="false">IF(I3944&gt;=3,F3944*$L$2,"")</f>
        <v/>
      </c>
      <c r="M3944" s="22" t="str">
        <f aca="false">IF(I3944&gt;=4,F3944*$M$2,"")</f>
        <v/>
      </c>
      <c r="N3944" s="27" t="s">
        <v>3903</v>
      </c>
      <c r="O3944" s="27" t="n">
        <v>0</v>
      </c>
      <c r="P3944" s="31" t="n">
        <v>0</v>
      </c>
      <c r="Q3944" s="32"/>
      <c r="R3944" s="38"/>
      <c r="S3944" s="25" t="n">
        <f aca="false">SUM(F3944,H3944,J3944,K3944,L3944,M3944)</f>
        <v>1592.2339862</v>
      </c>
      <c r="T3944" s="25" t="n">
        <f aca="false">SUM(F3944,H3944,J3944,K3944,L3944,M3944,Q3944)</f>
        <v>1592.2339862</v>
      </c>
      <c r="U3944" s="0"/>
      <c r="V3944" s="0"/>
      <c r="W3944" s="0"/>
      <c r="X3944" s="0"/>
      <c r="Y3944" s="0"/>
      <c r="Z3944" s="0"/>
      <c r="AA3944" s="0"/>
      <c r="AB3944" s="0"/>
      <c r="AC3944" s="0"/>
      <c r="AD3944" s="0"/>
      <c r="AE3944" s="0"/>
      <c r="AF3944" s="0"/>
      <c r="AG3944" s="0"/>
      <c r="AH3944" s="0"/>
      <c r="AI3944" s="0"/>
      <c r="AJ3944" s="0"/>
      <c r="AK3944" s="0"/>
      <c r="AL3944" s="0"/>
      <c r="AM3944" s="0"/>
      <c r="AN3944" s="0"/>
      <c r="AO3944" s="0"/>
      <c r="AP3944" s="0"/>
      <c r="AQ3944" s="0"/>
      <c r="AR3944" s="0"/>
      <c r="AS3944" s="0"/>
      <c r="AT3944" s="0"/>
      <c r="AU3944" s="0"/>
      <c r="AV3944" s="0"/>
      <c r="AW3944" s="0"/>
      <c r="AX3944" s="0"/>
      <c r="AY3944" s="0"/>
      <c r="AZ3944" s="0"/>
      <c r="BA3944" s="0"/>
      <c r="BB3944" s="0"/>
      <c r="BC3944" s="0"/>
      <c r="BD3944" s="0"/>
      <c r="BE3944" s="0"/>
      <c r="BF3944" s="0"/>
      <c r="BG3944" s="0"/>
      <c r="BH3944" s="0"/>
      <c r="BI3944" s="0"/>
      <c r="BJ3944" s="0"/>
      <c r="BK3944" s="0"/>
      <c r="BL3944" s="0"/>
      <c r="BM3944" s="0"/>
      <c r="BN3944" s="0"/>
      <c r="BO3944" s="0"/>
      <c r="BP3944" s="0"/>
      <c r="BQ3944" s="0"/>
      <c r="BR3944" s="0"/>
      <c r="BS3944" s="0"/>
      <c r="BT3944" s="0"/>
      <c r="BU3944" s="0"/>
      <c r="BV3944" s="0"/>
      <c r="BW3944" s="0"/>
      <c r="BX3944" s="0"/>
      <c r="BY3944" s="0"/>
      <c r="BZ3944" s="0"/>
      <c r="CA3944" s="0"/>
      <c r="CB3944" s="0"/>
      <c r="CC3944" s="0"/>
      <c r="CD3944" s="0"/>
      <c r="CE3944" s="0"/>
      <c r="CF3944" s="0"/>
      <c r="CG3944" s="0"/>
      <c r="CH3944" s="0"/>
      <c r="CI3944" s="0"/>
      <c r="CJ3944" s="0"/>
      <c r="CK3944" s="0"/>
      <c r="CL3944" s="0"/>
      <c r="CM3944" s="0"/>
      <c r="CN3944" s="0"/>
      <c r="CO3944" s="0"/>
      <c r="CP3944" s="0"/>
      <c r="CQ3944" s="0"/>
      <c r="CR3944" s="0"/>
      <c r="CS3944" s="0"/>
      <c r="CT3944" s="0"/>
      <c r="CU3944" s="0"/>
      <c r="CV3944" s="0"/>
      <c r="CW3944" s="0"/>
      <c r="CX3944" s="0"/>
      <c r="CY3944" s="0"/>
      <c r="CZ3944" s="0"/>
      <c r="DA3944" s="0"/>
      <c r="DB3944" s="0"/>
      <c r="DC3944" s="0"/>
      <c r="DD3944" s="0"/>
      <c r="DE3944" s="0"/>
      <c r="DF3944" s="0"/>
      <c r="DG3944" s="0"/>
      <c r="DH3944" s="0"/>
      <c r="DI3944" s="0"/>
      <c r="DJ3944" s="0"/>
      <c r="DK3944" s="0"/>
      <c r="DL3944" s="0"/>
      <c r="DM3944" s="0"/>
      <c r="DN3944" s="0"/>
      <c r="DO3944" s="0"/>
      <c r="DP3944" s="0"/>
      <c r="DQ3944" s="0"/>
      <c r="DR3944" s="0"/>
      <c r="DS3944" s="0"/>
      <c r="DT3944" s="0"/>
      <c r="DU3944" s="0"/>
      <c r="DV3944" s="0"/>
      <c r="DW3944" s="0"/>
      <c r="DX3944" s="0"/>
      <c r="DY3944" s="0"/>
      <c r="DZ3944" s="0"/>
      <c r="EA3944" s="0"/>
      <c r="EB3944" s="0"/>
      <c r="EC3944" s="0"/>
      <c r="ED3944" s="0"/>
      <c r="EE3944" s="0"/>
      <c r="EF3944" s="0"/>
      <c r="EG3944" s="0"/>
      <c r="EH3944" s="0"/>
      <c r="EI3944" s="0"/>
      <c r="EJ3944" s="0"/>
      <c r="EK3944" s="0"/>
      <c r="EL3944" s="0"/>
      <c r="EM3944" s="0"/>
      <c r="EN3944" s="0"/>
      <c r="EO3944" s="0"/>
      <c r="EP3944" s="0"/>
      <c r="EQ3944" s="0"/>
      <c r="ER3944" s="0"/>
      <c r="ES3944" s="0"/>
      <c r="ET3944" s="0"/>
      <c r="EU3944" s="0"/>
      <c r="EV3944" s="0"/>
      <c r="EW3944" s="0"/>
      <c r="EX3944" s="0"/>
      <c r="EY3944" s="0"/>
      <c r="EZ3944" s="0"/>
      <c r="FA3944" s="0"/>
      <c r="FB3944" s="0"/>
      <c r="FC3944" s="0"/>
      <c r="FD3944" s="0"/>
      <c r="FE3944" s="0"/>
      <c r="FF3944" s="0"/>
      <c r="FG3944" s="0"/>
      <c r="FH3944" s="0"/>
      <c r="FI3944" s="0"/>
      <c r="FJ3944" s="0"/>
      <c r="FK3944" s="0"/>
      <c r="FL3944" s="0"/>
      <c r="FM3944" s="0"/>
      <c r="FN3944" s="0"/>
      <c r="FO3944" s="0"/>
      <c r="FP3944" s="0"/>
      <c r="FQ3944" s="0"/>
      <c r="FR3944" s="0"/>
      <c r="FS3944" s="0"/>
      <c r="FT3944" s="0"/>
      <c r="FU3944" s="0"/>
      <c r="FV3944" s="0"/>
      <c r="FW3944" s="0"/>
      <c r="FX3944" s="0"/>
      <c r="FY3944" s="0"/>
      <c r="FZ3944" s="0"/>
      <c r="GA3944" s="0"/>
      <c r="GB3944" s="0"/>
      <c r="GC3944" s="0"/>
      <c r="GD3944" s="0"/>
      <c r="GE3944" s="0"/>
      <c r="GF3944" s="0"/>
      <c r="GG3944" s="0"/>
      <c r="GH3944" s="0"/>
      <c r="GI3944" s="0"/>
      <c r="GJ3944" s="0"/>
      <c r="GK3944" s="0"/>
      <c r="GL3944" s="0"/>
      <c r="GM3944" s="0"/>
      <c r="GN3944" s="0"/>
      <c r="GO3944" s="0"/>
      <c r="GP3944" s="0"/>
      <c r="GQ3944" s="0"/>
      <c r="GR3944" s="0"/>
      <c r="GS3944" s="0"/>
      <c r="GT3944" s="0"/>
      <c r="GU3944" s="0"/>
      <c r="GV3944" s="0"/>
      <c r="GW3944" s="0"/>
      <c r="GX3944" s="0"/>
      <c r="GY3944" s="0"/>
      <c r="GZ3944" s="0"/>
      <c r="HA3944" s="0"/>
      <c r="HB3944" s="0"/>
      <c r="HC3944" s="0"/>
      <c r="HD3944" s="0"/>
      <c r="HE3944" s="0"/>
      <c r="HF3944" s="0"/>
      <c r="HG3944" s="0"/>
      <c r="HH3944" s="0"/>
      <c r="HI3944" s="0"/>
      <c r="HJ3944" s="0"/>
      <c r="HK3944" s="0"/>
      <c r="HL3944" s="0"/>
      <c r="HM3944" s="0"/>
      <c r="HN3944" s="0"/>
      <c r="HO3944" s="0"/>
      <c r="HP3944" s="0"/>
      <c r="HQ3944" s="0"/>
      <c r="HR3944" s="0"/>
      <c r="HS3944" s="0"/>
      <c r="HT3944" s="0"/>
      <c r="HU3944" s="0"/>
      <c r="HV3944" s="0"/>
      <c r="HW3944" s="0"/>
      <c r="HX3944" s="0"/>
      <c r="HY3944" s="0"/>
      <c r="HZ3944" s="0"/>
      <c r="IA3944" s="0"/>
      <c r="IB3944" s="0"/>
      <c r="IC3944" s="0"/>
      <c r="ID3944" s="0"/>
      <c r="IE3944" s="0"/>
      <c r="IF3944" s="0"/>
      <c r="IG3944" s="0"/>
      <c r="IH3944" s="0"/>
      <c r="II3944" s="0"/>
      <c r="IJ3944" s="0"/>
      <c r="IK3944" s="0"/>
      <c r="IL3944" s="0"/>
      <c r="IM3944" s="0"/>
      <c r="IN3944" s="0"/>
      <c r="IO3944" s="0"/>
      <c r="IP3944" s="0"/>
      <c r="IQ3944" s="0"/>
      <c r="IR3944" s="0"/>
      <c r="IS3944" s="0"/>
      <c r="IT3944" s="0"/>
      <c r="IU3944" s="0"/>
      <c r="IV3944" s="0"/>
      <c r="IW3944" s="0"/>
      <c r="IX3944" s="0"/>
      <c r="IY3944" s="0"/>
      <c r="IZ3944" s="0"/>
      <c r="AMH3944" s="13"/>
    </row>
    <row r="3945" customFormat="false" ht="13.8" hidden="false" customHeight="false" outlineLevel="0" collapsed="false">
      <c r="A3945" s="16" t="n">
        <v>40813819</v>
      </c>
      <c r="B3945" s="17" t="s">
        <v>3978</v>
      </c>
      <c r="C3945" s="18"/>
      <c r="D3945" s="18"/>
      <c r="E3945" s="16" t="s">
        <v>272</v>
      </c>
      <c r="F3945" s="19" t="n">
        <f aca="false">IF(C3945="",VLOOKUP(E3945,'PORTE E UCO'!$A$5:$D$46,4,0),VLOOKUP(E3945,'PORTE E UCO'!$A$5:$D$46,4,0)*C3945)</f>
        <v>801.009488</v>
      </c>
      <c r="G3945" s="20" t="n">
        <v>0</v>
      </c>
      <c r="H3945" s="21" t="n">
        <f aca="false">G3945*$R$2</f>
        <v>0</v>
      </c>
      <c r="I3945" s="16" t="n">
        <v>1</v>
      </c>
      <c r="J3945" s="22" t="n">
        <f aca="false">IF(I3945&gt;=1,F3945*$J$2,"")</f>
        <v>240.3028464</v>
      </c>
      <c r="K3945" s="22" t="str">
        <f aca="false">IF(I3945&gt;=2,F3945*$K$2,"")</f>
        <v/>
      </c>
      <c r="L3945" s="22" t="str">
        <f aca="false">IF(I3945&gt;=3,F3945*$L$2,"")</f>
        <v/>
      </c>
      <c r="M3945" s="22" t="str">
        <f aca="false">IF(I3945&gt;=4,F3945*$M$2,"")</f>
        <v/>
      </c>
      <c r="N3945" s="16" t="s">
        <v>3903</v>
      </c>
      <c r="O3945" s="16" t="n">
        <v>0</v>
      </c>
      <c r="P3945" s="23" t="n">
        <v>0</v>
      </c>
      <c r="Q3945" s="22"/>
      <c r="R3945" s="38"/>
      <c r="S3945" s="25" t="n">
        <f aca="false">SUM(F3945,H3945,J3945,K3945,L3945,M3945)</f>
        <v>1041.3123344</v>
      </c>
      <c r="T3945" s="25" t="n">
        <f aca="false">SUM(F3945,H3945,J3945,K3945,L3945,M3945,Q3945)</f>
        <v>1041.3123344</v>
      </c>
      <c r="U3945" s="0"/>
      <c r="V3945" s="0"/>
      <c r="W3945" s="0"/>
      <c r="X3945" s="0"/>
      <c r="Y3945" s="0"/>
      <c r="Z3945" s="0"/>
      <c r="AA3945" s="0"/>
      <c r="AB3945" s="0"/>
      <c r="AC3945" s="0"/>
      <c r="AD3945" s="0"/>
      <c r="AE3945" s="0"/>
      <c r="AF3945" s="0"/>
      <c r="AG3945" s="0"/>
      <c r="AH3945" s="0"/>
      <c r="AI3945" s="0"/>
      <c r="AJ3945" s="0"/>
      <c r="AK3945" s="0"/>
      <c r="AL3945" s="0"/>
      <c r="AM3945" s="0"/>
      <c r="AN3945" s="0"/>
      <c r="AO3945" s="0"/>
      <c r="AP3945" s="0"/>
      <c r="AQ3945" s="0"/>
      <c r="AR3945" s="0"/>
      <c r="AS3945" s="0"/>
      <c r="AT3945" s="0"/>
      <c r="AU3945" s="0"/>
      <c r="AV3945" s="0"/>
      <c r="AW3945" s="0"/>
      <c r="AX3945" s="0"/>
      <c r="AY3945" s="0"/>
      <c r="AZ3945" s="0"/>
      <c r="BA3945" s="0"/>
      <c r="BB3945" s="0"/>
      <c r="BC3945" s="0"/>
      <c r="BD3945" s="0"/>
      <c r="BE3945" s="0"/>
      <c r="BF3945" s="0"/>
      <c r="BG3945" s="0"/>
      <c r="BH3945" s="0"/>
      <c r="BI3945" s="0"/>
      <c r="BJ3945" s="0"/>
      <c r="BK3945" s="0"/>
      <c r="BL3945" s="0"/>
      <c r="BM3945" s="0"/>
      <c r="BN3945" s="0"/>
      <c r="BO3945" s="0"/>
      <c r="BP3945" s="0"/>
      <c r="BQ3945" s="0"/>
      <c r="BR3945" s="0"/>
      <c r="BS3945" s="0"/>
      <c r="BT3945" s="0"/>
      <c r="BU3945" s="0"/>
      <c r="BV3945" s="0"/>
      <c r="BW3945" s="0"/>
      <c r="BX3945" s="0"/>
      <c r="BY3945" s="0"/>
      <c r="BZ3945" s="0"/>
      <c r="CA3945" s="0"/>
      <c r="CB3945" s="0"/>
      <c r="CC3945" s="0"/>
      <c r="CD3945" s="0"/>
      <c r="CE3945" s="0"/>
      <c r="CF3945" s="0"/>
      <c r="CG3945" s="0"/>
      <c r="CH3945" s="0"/>
      <c r="CI3945" s="0"/>
      <c r="CJ3945" s="0"/>
      <c r="CK3945" s="0"/>
      <c r="CL3945" s="0"/>
      <c r="CM3945" s="0"/>
      <c r="CN3945" s="0"/>
      <c r="CO3945" s="0"/>
      <c r="CP3945" s="0"/>
      <c r="CQ3945" s="0"/>
      <c r="CR3945" s="0"/>
      <c r="CS3945" s="0"/>
      <c r="CT3945" s="0"/>
      <c r="CU3945" s="0"/>
      <c r="CV3945" s="0"/>
      <c r="CW3945" s="0"/>
      <c r="CX3945" s="0"/>
      <c r="CY3945" s="0"/>
      <c r="CZ3945" s="0"/>
      <c r="DA3945" s="0"/>
      <c r="DB3945" s="0"/>
      <c r="DC3945" s="0"/>
      <c r="DD3945" s="0"/>
      <c r="DE3945" s="0"/>
      <c r="DF3945" s="0"/>
      <c r="DG3945" s="0"/>
      <c r="DH3945" s="0"/>
      <c r="DI3945" s="0"/>
      <c r="DJ3945" s="0"/>
      <c r="DK3945" s="0"/>
      <c r="DL3945" s="0"/>
      <c r="DM3945" s="0"/>
      <c r="DN3945" s="0"/>
      <c r="DO3945" s="0"/>
      <c r="DP3945" s="0"/>
      <c r="DQ3945" s="0"/>
      <c r="DR3945" s="0"/>
      <c r="DS3945" s="0"/>
      <c r="DT3945" s="0"/>
      <c r="DU3945" s="0"/>
      <c r="DV3945" s="0"/>
      <c r="DW3945" s="0"/>
      <c r="DX3945" s="0"/>
      <c r="DY3945" s="0"/>
      <c r="DZ3945" s="0"/>
      <c r="EA3945" s="0"/>
      <c r="EB3945" s="0"/>
      <c r="EC3945" s="0"/>
      <c r="ED3945" s="0"/>
      <c r="EE3945" s="0"/>
      <c r="EF3945" s="0"/>
      <c r="EG3945" s="0"/>
      <c r="EH3945" s="0"/>
      <c r="EI3945" s="0"/>
      <c r="EJ3945" s="0"/>
      <c r="EK3945" s="0"/>
      <c r="EL3945" s="0"/>
      <c r="EM3945" s="0"/>
      <c r="EN3945" s="0"/>
      <c r="EO3945" s="0"/>
      <c r="EP3945" s="0"/>
      <c r="EQ3945" s="0"/>
      <c r="ER3945" s="0"/>
      <c r="ES3945" s="0"/>
      <c r="ET3945" s="0"/>
      <c r="EU3945" s="0"/>
      <c r="EV3945" s="0"/>
      <c r="EW3945" s="0"/>
      <c r="EX3945" s="0"/>
      <c r="EY3945" s="0"/>
      <c r="EZ3945" s="0"/>
      <c r="FA3945" s="0"/>
      <c r="FB3945" s="0"/>
      <c r="FC3945" s="0"/>
      <c r="FD3945" s="0"/>
      <c r="FE3945" s="0"/>
      <c r="FF3945" s="0"/>
      <c r="FG3945" s="0"/>
      <c r="FH3945" s="0"/>
      <c r="FI3945" s="0"/>
      <c r="FJ3945" s="0"/>
      <c r="FK3945" s="0"/>
      <c r="FL3945" s="0"/>
      <c r="FM3945" s="0"/>
      <c r="FN3945" s="0"/>
      <c r="FO3945" s="0"/>
      <c r="FP3945" s="0"/>
      <c r="FQ3945" s="0"/>
      <c r="FR3945" s="0"/>
      <c r="FS3945" s="0"/>
      <c r="FT3945" s="0"/>
      <c r="FU3945" s="0"/>
      <c r="FV3945" s="0"/>
      <c r="FW3945" s="0"/>
      <c r="FX3945" s="0"/>
      <c r="FY3945" s="0"/>
      <c r="FZ3945" s="0"/>
      <c r="GA3945" s="0"/>
      <c r="GB3945" s="0"/>
      <c r="GC3945" s="0"/>
      <c r="GD3945" s="0"/>
      <c r="GE3945" s="0"/>
      <c r="GF3945" s="0"/>
      <c r="GG3945" s="0"/>
      <c r="GH3945" s="0"/>
      <c r="GI3945" s="0"/>
      <c r="GJ3945" s="0"/>
      <c r="GK3945" s="0"/>
      <c r="GL3945" s="0"/>
      <c r="GM3945" s="0"/>
      <c r="GN3945" s="0"/>
      <c r="GO3945" s="0"/>
      <c r="GP3945" s="0"/>
      <c r="GQ3945" s="0"/>
      <c r="GR3945" s="0"/>
      <c r="GS3945" s="0"/>
      <c r="GT3945" s="0"/>
      <c r="GU3945" s="0"/>
      <c r="GV3945" s="0"/>
      <c r="GW3945" s="0"/>
      <c r="GX3945" s="0"/>
      <c r="GY3945" s="0"/>
      <c r="GZ3945" s="0"/>
      <c r="HA3945" s="0"/>
      <c r="HB3945" s="0"/>
      <c r="HC3945" s="0"/>
      <c r="HD3945" s="0"/>
      <c r="HE3945" s="0"/>
      <c r="HF3945" s="0"/>
      <c r="HG3945" s="0"/>
      <c r="HH3945" s="0"/>
      <c r="HI3945" s="0"/>
      <c r="HJ3945" s="0"/>
      <c r="HK3945" s="0"/>
      <c r="HL3945" s="0"/>
      <c r="HM3945" s="0"/>
      <c r="HN3945" s="0"/>
      <c r="HO3945" s="0"/>
      <c r="HP3945" s="0"/>
      <c r="HQ3945" s="0"/>
      <c r="HR3945" s="0"/>
      <c r="HS3945" s="0"/>
      <c r="HT3945" s="0"/>
      <c r="HU3945" s="0"/>
      <c r="HV3945" s="0"/>
      <c r="HW3945" s="0"/>
      <c r="HX3945" s="0"/>
      <c r="HY3945" s="0"/>
      <c r="HZ3945" s="0"/>
      <c r="IA3945" s="0"/>
      <c r="IB3945" s="0"/>
      <c r="IC3945" s="0"/>
      <c r="ID3945" s="0"/>
      <c r="IE3945" s="0"/>
      <c r="IF3945" s="0"/>
      <c r="IG3945" s="0"/>
      <c r="IH3945" s="0"/>
      <c r="II3945" s="0"/>
      <c r="IJ3945" s="0"/>
      <c r="IK3945" s="0"/>
      <c r="IL3945" s="0"/>
      <c r="IM3945" s="0"/>
      <c r="IN3945" s="0"/>
      <c r="IO3945" s="0"/>
      <c r="IP3945" s="0"/>
      <c r="IQ3945" s="0"/>
      <c r="IR3945" s="0"/>
      <c r="IS3945" s="0"/>
      <c r="IT3945" s="0"/>
      <c r="IU3945" s="0"/>
      <c r="IV3945" s="0"/>
      <c r="IW3945" s="0"/>
      <c r="IX3945" s="0"/>
      <c r="IY3945" s="0"/>
      <c r="IZ3945" s="0"/>
      <c r="AMH3945" s="13"/>
    </row>
    <row r="3946" customFormat="false" ht="13.8" hidden="false" customHeight="false" outlineLevel="0" collapsed="false">
      <c r="A3946" s="27" t="n">
        <v>40813800</v>
      </c>
      <c r="B3946" s="28" t="s">
        <v>3979</v>
      </c>
      <c r="C3946" s="29"/>
      <c r="D3946" s="29"/>
      <c r="E3946" s="27" t="s">
        <v>176</v>
      </c>
      <c r="F3946" s="19" t="n">
        <f aca="false">IF(C3946="",VLOOKUP(E3946,'PORTE E UCO'!$A$5:$D$46,4,0),VLOOKUP(E3946,'PORTE E UCO'!$A$5:$D$46,4,0)*C3946)</f>
        <v>891.034646</v>
      </c>
      <c r="G3946" s="30" t="n">
        <v>0</v>
      </c>
      <c r="H3946" s="21" t="n">
        <f aca="false">G3946*$R$2</f>
        <v>0</v>
      </c>
      <c r="I3946" s="27" t="n">
        <v>1</v>
      </c>
      <c r="J3946" s="22" t="n">
        <f aca="false">IF(I3946&gt;=1,F3946*$J$2,"")</f>
        <v>267.3103938</v>
      </c>
      <c r="K3946" s="22" t="str">
        <f aca="false">IF(I3946&gt;=2,F3946*$K$2,"")</f>
        <v/>
      </c>
      <c r="L3946" s="22" t="str">
        <f aca="false">IF(I3946&gt;=3,F3946*$L$2,"")</f>
        <v/>
      </c>
      <c r="M3946" s="22" t="str">
        <f aca="false">IF(I3946&gt;=4,F3946*$M$2,"")</f>
        <v/>
      </c>
      <c r="N3946" s="27" t="s">
        <v>3903</v>
      </c>
      <c r="O3946" s="27" t="n">
        <v>0</v>
      </c>
      <c r="P3946" s="31" t="n">
        <v>0</v>
      </c>
      <c r="Q3946" s="32"/>
      <c r="R3946" s="38"/>
      <c r="S3946" s="25" t="n">
        <f aca="false">SUM(F3946,H3946,J3946,K3946,L3946,M3946)</f>
        <v>1158.3450398</v>
      </c>
      <c r="T3946" s="25" t="n">
        <f aca="false">SUM(F3946,H3946,J3946,K3946,L3946,M3946,Q3946)</f>
        <v>1158.3450398</v>
      </c>
      <c r="U3946" s="0"/>
      <c r="V3946" s="0"/>
      <c r="W3946" s="0"/>
      <c r="X3946" s="0"/>
      <c r="Y3946" s="0"/>
      <c r="Z3946" s="0"/>
      <c r="AA3946" s="0"/>
      <c r="AB3946" s="0"/>
      <c r="AC3946" s="0"/>
      <c r="AD3946" s="0"/>
      <c r="AE3946" s="0"/>
      <c r="AF3946" s="0"/>
      <c r="AG3946" s="0"/>
      <c r="AH3946" s="0"/>
      <c r="AI3946" s="0"/>
      <c r="AJ3946" s="0"/>
      <c r="AK3946" s="0"/>
      <c r="AL3946" s="0"/>
      <c r="AM3946" s="0"/>
      <c r="AN3946" s="0"/>
      <c r="AO3946" s="0"/>
      <c r="AP3946" s="0"/>
      <c r="AQ3946" s="0"/>
      <c r="AR3946" s="0"/>
      <c r="AS3946" s="0"/>
      <c r="AT3946" s="0"/>
      <c r="AU3946" s="0"/>
      <c r="AV3946" s="0"/>
      <c r="AW3946" s="0"/>
      <c r="AX3946" s="0"/>
      <c r="AY3946" s="0"/>
      <c r="AZ3946" s="0"/>
      <c r="BA3946" s="0"/>
      <c r="BB3946" s="0"/>
      <c r="BC3946" s="0"/>
      <c r="BD3946" s="0"/>
      <c r="BE3946" s="0"/>
      <c r="BF3946" s="0"/>
      <c r="BG3946" s="0"/>
      <c r="BH3946" s="0"/>
      <c r="BI3946" s="0"/>
      <c r="BJ3946" s="0"/>
      <c r="BK3946" s="0"/>
      <c r="BL3946" s="0"/>
      <c r="BM3946" s="0"/>
      <c r="BN3946" s="0"/>
      <c r="BO3946" s="0"/>
      <c r="BP3946" s="0"/>
      <c r="BQ3946" s="0"/>
      <c r="BR3946" s="0"/>
      <c r="BS3946" s="0"/>
      <c r="BT3946" s="0"/>
      <c r="BU3946" s="0"/>
      <c r="BV3946" s="0"/>
      <c r="BW3946" s="0"/>
      <c r="BX3946" s="0"/>
      <c r="BY3946" s="0"/>
      <c r="BZ3946" s="0"/>
      <c r="CA3946" s="0"/>
      <c r="CB3946" s="0"/>
      <c r="CC3946" s="0"/>
      <c r="CD3946" s="0"/>
      <c r="CE3946" s="0"/>
      <c r="CF3946" s="0"/>
      <c r="CG3946" s="0"/>
      <c r="CH3946" s="0"/>
      <c r="CI3946" s="0"/>
      <c r="CJ3946" s="0"/>
      <c r="CK3946" s="0"/>
      <c r="CL3946" s="0"/>
      <c r="CM3946" s="0"/>
      <c r="CN3946" s="0"/>
      <c r="CO3946" s="0"/>
      <c r="CP3946" s="0"/>
      <c r="CQ3946" s="0"/>
      <c r="CR3946" s="0"/>
      <c r="CS3946" s="0"/>
      <c r="CT3946" s="0"/>
      <c r="CU3946" s="0"/>
      <c r="CV3946" s="0"/>
      <c r="CW3946" s="0"/>
      <c r="CX3946" s="0"/>
      <c r="CY3946" s="0"/>
      <c r="CZ3946" s="0"/>
      <c r="DA3946" s="0"/>
      <c r="DB3946" s="0"/>
      <c r="DC3946" s="0"/>
      <c r="DD3946" s="0"/>
      <c r="DE3946" s="0"/>
      <c r="DF3946" s="0"/>
      <c r="DG3946" s="0"/>
      <c r="DH3946" s="0"/>
      <c r="DI3946" s="0"/>
      <c r="DJ3946" s="0"/>
      <c r="DK3946" s="0"/>
      <c r="DL3946" s="0"/>
      <c r="DM3946" s="0"/>
      <c r="DN3946" s="0"/>
      <c r="DO3946" s="0"/>
      <c r="DP3946" s="0"/>
      <c r="DQ3946" s="0"/>
      <c r="DR3946" s="0"/>
      <c r="DS3946" s="0"/>
      <c r="DT3946" s="0"/>
      <c r="DU3946" s="0"/>
      <c r="DV3946" s="0"/>
      <c r="DW3946" s="0"/>
      <c r="DX3946" s="0"/>
      <c r="DY3946" s="0"/>
      <c r="DZ3946" s="0"/>
      <c r="EA3946" s="0"/>
      <c r="EB3946" s="0"/>
      <c r="EC3946" s="0"/>
      <c r="ED3946" s="0"/>
      <c r="EE3946" s="0"/>
      <c r="EF3946" s="0"/>
      <c r="EG3946" s="0"/>
      <c r="EH3946" s="0"/>
      <c r="EI3946" s="0"/>
      <c r="EJ3946" s="0"/>
      <c r="EK3946" s="0"/>
      <c r="EL3946" s="0"/>
      <c r="EM3946" s="0"/>
      <c r="EN3946" s="0"/>
      <c r="EO3946" s="0"/>
      <c r="EP3946" s="0"/>
      <c r="EQ3946" s="0"/>
      <c r="ER3946" s="0"/>
      <c r="ES3946" s="0"/>
      <c r="ET3946" s="0"/>
      <c r="EU3946" s="0"/>
      <c r="EV3946" s="0"/>
      <c r="EW3946" s="0"/>
      <c r="EX3946" s="0"/>
      <c r="EY3946" s="0"/>
      <c r="EZ3946" s="0"/>
      <c r="FA3946" s="0"/>
      <c r="FB3946" s="0"/>
      <c r="FC3946" s="0"/>
      <c r="FD3946" s="0"/>
      <c r="FE3946" s="0"/>
      <c r="FF3946" s="0"/>
      <c r="FG3946" s="0"/>
      <c r="FH3946" s="0"/>
      <c r="FI3946" s="0"/>
      <c r="FJ3946" s="0"/>
      <c r="FK3946" s="0"/>
      <c r="FL3946" s="0"/>
      <c r="FM3946" s="0"/>
      <c r="FN3946" s="0"/>
      <c r="FO3946" s="0"/>
      <c r="FP3946" s="0"/>
      <c r="FQ3946" s="0"/>
      <c r="FR3946" s="0"/>
      <c r="FS3946" s="0"/>
      <c r="FT3946" s="0"/>
      <c r="FU3946" s="0"/>
      <c r="FV3946" s="0"/>
      <c r="FW3946" s="0"/>
      <c r="FX3946" s="0"/>
      <c r="FY3946" s="0"/>
      <c r="FZ3946" s="0"/>
      <c r="GA3946" s="0"/>
      <c r="GB3946" s="0"/>
      <c r="GC3946" s="0"/>
      <c r="GD3946" s="0"/>
      <c r="GE3946" s="0"/>
      <c r="GF3946" s="0"/>
      <c r="GG3946" s="0"/>
      <c r="GH3946" s="0"/>
      <c r="GI3946" s="0"/>
      <c r="GJ3946" s="0"/>
      <c r="GK3946" s="0"/>
      <c r="GL3946" s="0"/>
      <c r="GM3946" s="0"/>
      <c r="GN3946" s="0"/>
      <c r="GO3946" s="0"/>
      <c r="GP3946" s="0"/>
      <c r="GQ3946" s="0"/>
      <c r="GR3946" s="0"/>
      <c r="GS3946" s="0"/>
      <c r="GT3946" s="0"/>
      <c r="GU3946" s="0"/>
      <c r="GV3946" s="0"/>
      <c r="GW3946" s="0"/>
      <c r="GX3946" s="0"/>
      <c r="GY3946" s="0"/>
      <c r="GZ3946" s="0"/>
      <c r="HA3946" s="0"/>
      <c r="HB3946" s="0"/>
      <c r="HC3946" s="0"/>
      <c r="HD3946" s="0"/>
      <c r="HE3946" s="0"/>
      <c r="HF3946" s="0"/>
      <c r="HG3946" s="0"/>
      <c r="HH3946" s="0"/>
      <c r="HI3946" s="0"/>
      <c r="HJ3946" s="0"/>
      <c r="HK3946" s="0"/>
      <c r="HL3946" s="0"/>
      <c r="HM3946" s="0"/>
      <c r="HN3946" s="0"/>
      <c r="HO3946" s="0"/>
      <c r="HP3946" s="0"/>
      <c r="HQ3946" s="0"/>
      <c r="HR3946" s="0"/>
      <c r="HS3946" s="0"/>
      <c r="HT3946" s="0"/>
      <c r="HU3946" s="0"/>
      <c r="HV3946" s="0"/>
      <c r="HW3946" s="0"/>
      <c r="HX3946" s="0"/>
      <c r="HY3946" s="0"/>
      <c r="HZ3946" s="0"/>
      <c r="IA3946" s="0"/>
      <c r="IB3946" s="0"/>
      <c r="IC3946" s="0"/>
      <c r="ID3946" s="0"/>
      <c r="IE3946" s="0"/>
      <c r="IF3946" s="0"/>
      <c r="IG3946" s="0"/>
      <c r="IH3946" s="0"/>
      <c r="II3946" s="0"/>
      <c r="IJ3946" s="0"/>
      <c r="IK3946" s="0"/>
      <c r="IL3946" s="0"/>
      <c r="IM3946" s="0"/>
      <c r="IN3946" s="0"/>
      <c r="IO3946" s="0"/>
      <c r="IP3946" s="0"/>
      <c r="IQ3946" s="0"/>
      <c r="IR3946" s="0"/>
      <c r="IS3946" s="0"/>
      <c r="IT3946" s="0"/>
      <c r="IU3946" s="0"/>
      <c r="IV3946" s="0"/>
      <c r="IW3946" s="0"/>
      <c r="IX3946" s="0"/>
      <c r="IY3946" s="0"/>
      <c r="IZ3946" s="0"/>
      <c r="AMH3946" s="13"/>
    </row>
    <row r="3947" customFormat="false" ht="13.8" hidden="false" customHeight="false" outlineLevel="0" collapsed="false">
      <c r="A3947" s="16" t="n">
        <v>40813622</v>
      </c>
      <c r="B3947" s="17" t="s">
        <v>3980</v>
      </c>
      <c r="C3947" s="18"/>
      <c r="D3947" s="18"/>
      <c r="E3947" s="16" t="s">
        <v>229</v>
      </c>
      <c r="F3947" s="19" t="n">
        <f aca="false">IF(C3947="",VLOOKUP(E3947,'PORTE E UCO'!$A$5:$D$46,4,0),VLOOKUP(E3947,'PORTE E UCO'!$A$5:$D$46,4,0)*C3947)</f>
        <v>946.935808</v>
      </c>
      <c r="G3947" s="20" t="n">
        <v>0</v>
      </c>
      <c r="H3947" s="21" t="n">
        <f aca="false">G3947*$R$2</f>
        <v>0</v>
      </c>
      <c r="I3947" s="16" t="n">
        <v>1</v>
      </c>
      <c r="J3947" s="22" t="n">
        <f aca="false">IF(I3947&gt;=1,F3947*$J$2,"")</f>
        <v>284.0807424</v>
      </c>
      <c r="K3947" s="22" t="str">
        <f aca="false">IF(I3947&gt;=2,F3947*$K$2,"")</f>
        <v/>
      </c>
      <c r="L3947" s="22" t="str">
        <f aca="false">IF(I3947&gt;=3,F3947*$L$2,"")</f>
        <v/>
      </c>
      <c r="M3947" s="22" t="str">
        <f aca="false">IF(I3947&gt;=4,F3947*$M$2,"")</f>
        <v/>
      </c>
      <c r="N3947" s="16" t="s">
        <v>3925</v>
      </c>
      <c r="O3947" s="16" t="n">
        <v>0</v>
      </c>
      <c r="P3947" s="23" t="n">
        <v>0</v>
      </c>
      <c r="Q3947" s="22"/>
      <c r="R3947" s="38"/>
      <c r="S3947" s="25" t="n">
        <f aca="false">SUM(F3947,H3947,J3947,K3947,L3947,M3947)</f>
        <v>1231.0165504</v>
      </c>
      <c r="T3947" s="25" t="n">
        <f aca="false">SUM(F3947,H3947,J3947,K3947,L3947,M3947,Q3947)</f>
        <v>1231.0165504</v>
      </c>
      <c r="U3947" s="0"/>
      <c r="V3947" s="0"/>
      <c r="W3947" s="0"/>
      <c r="X3947" s="0"/>
      <c r="Y3947" s="0"/>
      <c r="Z3947" s="0"/>
      <c r="AA3947" s="0"/>
      <c r="AB3947" s="0"/>
      <c r="AC3947" s="0"/>
      <c r="AD3947" s="0"/>
      <c r="AE3947" s="0"/>
      <c r="AF3947" s="0"/>
      <c r="AG3947" s="0"/>
      <c r="AH3947" s="0"/>
      <c r="AI3947" s="0"/>
      <c r="AJ3947" s="0"/>
      <c r="AK3947" s="0"/>
      <c r="AL3947" s="0"/>
      <c r="AM3947" s="0"/>
      <c r="AN3947" s="0"/>
      <c r="AO3947" s="0"/>
      <c r="AP3947" s="0"/>
      <c r="AQ3947" s="0"/>
      <c r="AR3947" s="0"/>
      <c r="AS3947" s="0"/>
      <c r="AT3947" s="0"/>
      <c r="AU3947" s="0"/>
      <c r="AV3947" s="0"/>
      <c r="AW3947" s="0"/>
      <c r="AX3947" s="0"/>
      <c r="AY3947" s="0"/>
      <c r="AZ3947" s="0"/>
      <c r="BA3947" s="0"/>
      <c r="BB3947" s="0"/>
      <c r="BC3947" s="0"/>
      <c r="BD3947" s="0"/>
      <c r="BE3947" s="0"/>
      <c r="BF3947" s="0"/>
      <c r="BG3947" s="0"/>
      <c r="BH3947" s="0"/>
      <c r="BI3947" s="0"/>
      <c r="BJ3947" s="0"/>
      <c r="BK3947" s="0"/>
      <c r="BL3947" s="0"/>
      <c r="BM3947" s="0"/>
      <c r="BN3947" s="0"/>
      <c r="BO3947" s="0"/>
      <c r="BP3947" s="0"/>
      <c r="BQ3947" s="0"/>
      <c r="BR3947" s="0"/>
      <c r="BS3947" s="0"/>
      <c r="BT3947" s="0"/>
      <c r="BU3947" s="0"/>
      <c r="BV3947" s="0"/>
      <c r="BW3947" s="0"/>
      <c r="BX3947" s="0"/>
      <c r="BY3947" s="0"/>
      <c r="BZ3947" s="0"/>
      <c r="CA3947" s="0"/>
      <c r="CB3947" s="0"/>
      <c r="CC3947" s="0"/>
      <c r="CD3947" s="0"/>
      <c r="CE3947" s="0"/>
      <c r="CF3947" s="0"/>
      <c r="CG3947" s="0"/>
      <c r="CH3947" s="0"/>
      <c r="CI3947" s="0"/>
      <c r="CJ3947" s="0"/>
      <c r="CK3947" s="0"/>
      <c r="CL3947" s="0"/>
      <c r="CM3947" s="0"/>
      <c r="CN3947" s="0"/>
      <c r="CO3947" s="0"/>
      <c r="CP3947" s="0"/>
      <c r="CQ3947" s="0"/>
      <c r="CR3947" s="0"/>
      <c r="CS3947" s="0"/>
      <c r="CT3947" s="0"/>
      <c r="CU3947" s="0"/>
      <c r="CV3947" s="0"/>
      <c r="CW3947" s="0"/>
      <c r="CX3947" s="0"/>
      <c r="CY3947" s="0"/>
      <c r="CZ3947" s="0"/>
      <c r="DA3947" s="0"/>
      <c r="DB3947" s="0"/>
      <c r="DC3947" s="0"/>
      <c r="DD3947" s="0"/>
      <c r="DE3947" s="0"/>
      <c r="DF3947" s="0"/>
      <c r="DG3947" s="0"/>
      <c r="DH3947" s="0"/>
      <c r="DI3947" s="0"/>
      <c r="DJ3947" s="0"/>
      <c r="DK3947" s="0"/>
      <c r="DL3947" s="0"/>
      <c r="DM3947" s="0"/>
      <c r="DN3947" s="0"/>
      <c r="DO3947" s="0"/>
      <c r="DP3947" s="0"/>
      <c r="DQ3947" s="0"/>
      <c r="DR3947" s="0"/>
      <c r="DS3947" s="0"/>
      <c r="DT3947" s="0"/>
      <c r="DU3947" s="0"/>
      <c r="DV3947" s="0"/>
      <c r="DW3947" s="0"/>
      <c r="DX3947" s="0"/>
      <c r="DY3947" s="0"/>
      <c r="DZ3947" s="0"/>
      <c r="EA3947" s="0"/>
      <c r="EB3947" s="0"/>
      <c r="EC3947" s="0"/>
      <c r="ED3947" s="0"/>
      <c r="EE3947" s="0"/>
      <c r="EF3947" s="0"/>
      <c r="EG3947" s="0"/>
      <c r="EH3947" s="0"/>
      <c r="EI3947" s="0"/>
      <c r="EJ3947" s="0"/>
      <c r="EK3947" s="0"/>
      <c r="EL3947" s="0"/>
      <c r="EM3947" s="0"/>
      <c r="EN3947" s="0"/>
      <c r="EO3947" s="0"/>
      <c r="EP3947" s="0"/>
      <c r="EQ3947" s="0"/>
      <c r="ER3947" s="0"/>
      <c r="ES3947" s="0"/>
      <c r="ET3947" s="0"/>
      <c r="EU3947" s="0"/>
      <c r="EV3947" s="0"/>
      <c r="EW3947" s="0"/>
      <c r="EX3947" s="0"/>
      <c r="EY3947" s="0"/>
      <c r="EZ3947" s="0"/>
      <c r="FA3947" s="0"/>
      <c r="FB3947" s="0"/>
      <c r="FC3947" s="0"/>
      <c r="FD3947" s="0"/>
      <c r="FE3947" s="0"/>
      <c r="FF3947" s="0"/>
      <c r="FG3947" s="0"/>
      <c r="FH3947" s="0"/>
      <c r="FI3947" s="0"/>
      <c r="FJ3947" s="0"/>
      <c r="FK3947" s="0"/>
      <c r="FL3947" s="0"/>
      <c r="FM3947" s="0"/>
      <c r="FN3947" s="0"/>
      <c r="FO3947" s="0"/>
      <c r="FP3947" s="0"/>
      <c r="FQ3947" s="0"/>
      <c r="FR3947" s="0"/>
      <c r="FS3947" s="0"/>
      <c r="FT3947" s="0"/>
      <c r="FU3947" s="0"/>
      <c r="FV3947" s="0"/>
      <c r="FW3947" s="0"/>
      <c r="FX3947" s="0"/>
      <c r="FY3947" s="0"/>
      <c r="FZ3947" s="0"/>
      <c r="GA3947" s="0"/>
      <c r="GB3947" s="0"/>
      <c r="GC3947" s="0"/>
      <c r="GD3947" s="0"/>
      <c r="GE3947" s="0"/>
      <c r="GF3947" s="0"/>
      <c r="GG3947" s="0"/>
      <c r="GH3947" s="0"/>
      <c r="GI3947" s="0"/>
      <c r="GJ3947" s="0"/>
      <c r="GK3947" s="0"/>
      <c r="GL3947" s="0"/>
      <c r="GM3947" s="0"/>
      <c r="GN3947" s="0"/>
      <c r="GO3947" s="0"/>
      <c r="GP3947" s="0"/>
      <c r="GQ3947" s="0"/>
      <c r="GR3947" s="0"/>
      <c r="GS3947" s="0"/>
      <c r="GT3947" s="0"/>
      <c r="GU3947" s="0"/>
      <c r="GV3947" s="0"/>
      <c r="GW3947" s="0"/>
      <c r="GX3947" s="0"/>
      <c r="GY3947" s="0"/>
      <c r="GZ3947" s="0"/>
      <c r="HA3947" s="0"/>
      <c r="HB3947" s="0"/>
      <c r="HC3947" s="0"/>
      <c r="HD3947" s="0"/>
      <c r="HE3947" s="0"/>
      <c r="HF3947" s="0"/>
      <c r="HG3947" s="0"/>
      <c r="HH3947" s="0"/>
      <c r="HI3947" s="0"/>
      <c r="HJ3947" s="0"/>
      <c r="HK3947" s="0"/>
      <c r="HL3947" s="0"/>
      <c r="HM3947" s="0"/>
      <c r="HN3947" s="0"/>
      <c r="HO3947" s="0"/>
      <c r="HP3947" s="0"/>
      <c r="HQ3947" s="0"/>
      <c r="HR3947" s="0"/>
      <c r="HS3947" s="0"/>
      <c r="HT3947" s="0"/>
      <c r="HU3947" s="0"/>
      <c r="HV3947" s="0"/>
      <c r="HW3947" s="0"/>
      <c r="HX3947" s="0"/>
      <c r="HY3947" s="0"/>
      <c r="HZ3947" s="0"/>
      <c r="IA3947" s="0"/>
      <c r="IB3947" s="0"/>
      <c r="IC3947" s="0"/>
      <c r="ID3947" s="0"/>
      <c r="IE3947" s="0"/>
      <c r="IF3947" s="0"/>
      <c r="IG3947" s="0"/>
      <c r="IH3947" s="0"/>
      <c r="II3947" s="0"/>
      <c r="IJ3947" s="0"/>
      <c r="IK3947" s="0"/>
      <c r="IL3947" s="0"/>
      <c r="IM3947" s="0"/>
      <c r="IN3947" s="0"/>
      <c r="IO3947" s="0"/>
      <c r="IP3947" s="0"/>
      <c r="IQ3947" s="0"/>
      <c r="IR3947" s="0"/>
      <c r="IS3947" s="0"/>
      <c r="IT3947" s="0"/>
      <c r="IU3947" s="0"/>
      <c r="IV3947" s="0"/>
      <c r="IW3947" s="0"/>
      <c r="IX3947" s="0"/>
      <c r="IY3947" s="0"/>
      <c r="IZ3947" s="0"/>
      <c r="AMH3947" s="13"/>
    </row>
    <row r="3948" customFormat="false" ht="13.8" hidden="false" customHeight="false" outlineLevel="0" collapsed="false">
      <c r="A3948" s="27" t="n">
        <v>40813754</v>
      </c>
      <c r="B3948" s="28" t="s">
        <v>3981</v>
      </c>
      <c r="C3948" s="29"/>
      <c r="D3948" s="29"/>
      <c r="E3948" s="27" t="s">
        <v>272</v>
      </c>
      <c r="F3948" s="19" t="n">
        <f aca="false">IF(C3948="",VLOOKUP(E3948,'PORTE E UCO'!$A$5:$D$46,4,0),VLOOKUP(E3948,'PORTE E UCO'!$A$5:$D$46,4,0)*C3948)</f>
        <v>801.009488</v>
      </c>
      <c r="G3948" s="30" t="n">
        <v>0</v>
      </c>
      <c r="H3948" s="21" t="n">
        <f aca="false">G3948*$R$2</f>
        <v>0</v>
      </c>
      <c r="I3948" s="27" t="n">
        <v>1</v>
      </c>
      <c r="J3948" s="22" t="n">
        <f aca="false">IF(I3948&gt;=1,F3948*$J$2,"")</f>
        <v>240.3028464</v>
      </c>
      <c r="K3948" s="22" t="str">
        <f aca="false">IF(I3948&gt;=2,F3948*$K$2,"")</f>
        <v/>
      </c>
      <c r="L3948" s="22" t="str">
        <f aca="false">IF(I3948&gt;=3,F3948*$L$2,"")</f>
        <v/>
      </c>
      <c r="M3948" s="22" t="str">
        <f aca="false">IF(I3948&gt;=4,F3948*$M$2,"")</f>
        <v/>
      </c>
      <c r="N3948" s="27" t="s">
        <v>3916</v>
      </c>
      <c r="O3948" s="27" t="n">
        <v>0</v>
      </c>
      <c r="P3948" s="31" t="n">
        <v>0</v>
      </c>
      <c r="Q3948" s="32"/>
      <c r="R3948" s="38"/>
      <c r="S3948" s="25" t="n">
        <f aca="false">SUM(F3948,H3948,J3948,K3948,L3948,M3948)</f>
        <v>1041.3123344</v>
      </c>
      <c r="T3948" s="25" t="n">
        <f aca="false">SUM(F3948,H3948,J3948,K3948,L3948,M3948,Q3948)</f>
        <v>1041.3123344</v>
      </c>
      <c r="U3948" s="0"/>
      <c r="V3948" s="0"/>
      <c r="W3948" s="0"/>
      <c r="X3948" s="0"/>
      <c r="Y3948" s="0"/>
      <c r="Z3948" s="0"/>
      <c r="AA3948" s="0"/>
      <c r="AB3948" s="0"/>
      <c r="AC3948" s="0"/>
      <c r="AD3948" s="0"/>
      <c r="AE3948" s="0"/>
      <c r="AF3948" s="0"/>
      <c r="AG3948" s="0"/>
      <c r="AH3948" s="0"/>
      <c r="AI3948" s="0"/>
      <c r="AJ3948" s="0"/>
      <c r="AK3948" s="0"/>
      <c r="AL3948" s="0"/>
      <c r="AM3948" s="0"/>
      <c r="AN3948" s="0"/>
      <c r="AO3948" s="0"/>
      <c r="AP3948" s="0"/>
      <c r="AQ3948" s="0"/>
      <c r="AR3948" s="0"/>
      <c r="AS3948" s="0"/>
      <c r="AT3948" s="0"/>
      <c r="AU3948" s="0"/>
      <c r="AV3948" s="0"/>
      <c r="AW3948" s="0"/>
      <c r="AX3948" s="0"/>
      <c r="AY3948" s="0"/>
      <c r="AZ3948" s="0"/>
      <c r="BA3948" s="0"/>
      <c r="BB3948" s="0"/>
      <c r="BC3948" s="0"/>
      <c r="BD3948" s="0"/>
      <c r="BE3948" s="0"/>
      <c r="BF3948" s="0"/>
      <c r="BG3948" s="0"/>
      <c r="BH3948" s="0"/>
      <c r="BI3948" s="0"/>
      <c r="BJ3948" s="0"/>
      <c r="BK3948" s="0"/>
      <c r="BL3948" s="0"/>
      <c r="BM3948" s="0"/>
      <c r="BN3948" s="0"/>
      <c r="BO3948" s="0"/>
      <c r="BP3948" s="0"/>
      <c r="BQ3948" s="0"/>
      <c r="BR3948" s="0"/>
      <c r="BS3948" s="0"/>
      <c r="BT3948" s="0"/>
      <c r="BU3948" s="0"/>
      <c r="BV3948" s="0"/>
      <c r="BW3948" s="0"/>
      <c r="BX3948" s="0"/>
      <c r="BY3948" s="0"/>
      <c r="BZ3948" s="0"/>
      <c r="CA3948" s="0"/>
      <c r="CB3948" s="0"/>
      <c r="CC3948" s="0"/>
      <c r="CD3948" s="0"/>
      <c r="CE3948" s="0"/>
      <c r="CF3948" s="0"/>
      <c r="CG3948" s="0"/>
      <c r="CH3948" s="0"/>
      <c r="CI3948" s="0"/>
      <c r="CJ3948" s="0"/>
      <c r="CK3948" s="0"/>
      <c r="CL3948" s="0"/>
      <c r="CM3948" s="0"/>
      <c r="CN3948" s="0"/>
      <c r="CO3948" s="0"/>
      <c r="CP3948" s="0"/>
      <c r="CQ3948" s="0"/>
      <c r="CR3948" s="0"/>
      <c r="CS3948" s="0"/>
      <c r="CT3948" s="0"/>
      <c r="CU3948" s="0"/>
      <c r="CV3948" s="0"/>
      <c r="CW3948" s="0"/>
      <c r="CX3948" s="0"/>
      <c r="CY3948" s="0"/>
      <c r="CZ3948" s="0"/>
      <c r="DA3948" s="0"/>
      <c r="DB3948" s="0"/>
      <c r="DC3948" s="0"/>
      <c r="DD3948" s="0"/>
      <c r="DE3948" s="0"/>
      <c r="DF3948" s="0"/>
      <c r="DG3948" s="0"/>
      <c r="DH3948" s="0"/>
      <c r="DI3948" s="0"/>
      <c r="DJ3948" s="0"/>
      <c r="DK3948" s="0"/>
      <c r="DL3948" s="0"/>
      <c r="DM3948" s="0"/>
      <c r="DN3948" s="0"/>
      <c r="DO3948" s="0"/>
      <c r="DP3948" s="0"/>
      <c r="DQ3948" s="0"/>
      <c r="DR3948" s="0"/>
      <c r="DS3948" s="0"/>
      <c r="DT3948" s="0"/>
      <c r="DU3948" s="0"/>
      <c r="DV3948" s="0"/>
      <c r="DW3948" s="0"/>
      <c r="DX3948" s="0"/>
      <c r="DY3948" s="0"/>
      <c r="DZ3948" s="0"/>
      <c r="EA3948" s="0"/>
      <c r="EB3948" s="0"/>
      <c r="EC3948" s="0"/>
      <c r="ED3948" s="0"/>
      <c r="EE3948" s="0"/>
      <c r="EF3948" s="0"/>
      <c r="EG3948" s="0"/>
      <c r="EH3948" s="0"/>
      <c r="EI3948" s="0"/>
      <c r="EJ3948" s="0"/>
      <c r="EK3948" s="0"/>
      <c r="EL3948" s="0"/>
      <c r="EM3948" s="0"/>
      <c r="EN3948" s="0"/>
      <c r="EO3948" s="0"/>
      <c r="EP3948" s="0"/>
      <c r="EQ3948" s="0"/>
      <c r="ER3948" s="0"/>
      <c r="ES3948" s="0"/>
      <c r="ET3948" s="0"/>
      <c r="EU3948" s="0"/>
      <c r="EV3948" s="0"/>
      <c r="EW3948" s="0"/>
      <c r="EX3948" s="0"/>
      <c r="EY3948" s="0"/>
      <c r="EZ3948" s="0"/>
      <c r="FA3948" s="0"/>
      <c r="FB3948" s="0"/>
      <c r="FC3948" s="0"/>
      <c r="FD3948" s="0"/>
      <c r="FE3948" s="0"/>
      <c r="FF3948" s="0"/>
      <c r="FG3948" s="0"/>
      <c r="FH3948" s="0"/>
      <c r="FI3948" s="0"/>
      <c r="FJ3948" s="0"/>
      <c r="FK3948" s="0"/>
      <c r="FL3948" s="0"/>
      <c r="FM3948" s="0"/>
      <c r="FN3948" s="0"/>
      <c r="FO3948" s="0"/>
      <c r="FP3948" s="0"/>
      <c r="FQ3948" s="0"/>
      <c r="FR3948" s="0"/>
      <c r="FS3948" s="0"/>
      <c r="FT3948" s="0"/>
      <c r="FU3948" s="0"/>
      <c r="FV3948" s="0"/>
      <c r="FW3948" s="0"/>
      <c r="FX3948" s="0"/>
      <c r="FY3948" s="0"/>
      <c r="FZ3948" s="0"/>
      <c r="GA3948" s="0"/>
      <c r="GB3948" s="0"/>
      <c r="GC3948" s="0"/>
      <c r="GD3948" s="0"/>
      <c r="GE3948" s="0"/>
      <c r="GF3948" s="0"/>
      <c r="GG3948" s="0"/>
      <c r="GH3948" s="0"/>
      <c r="GI3948" s="0"/>
      <c r="GJ3948" s="0"/>
      <c r="GK3948" s="0"/>
      <c r="GL3948" s="0"/>
      <c r="GM3948" s="0"/>
      <c r="GN3948" s="0"/>
      <c r="GO3948" s="0"/>
      <c r="GP3948" s="0"/>
      <c r="GQ3948" s="0"/>
      <c r="GR3948" s="0"/>
      <c r="GS3948" s="0"/>
      <c r="GT3948" s="0"/>
      <c r="GU3948" s="0"/>
      <c r="GV3948" s="0"/>
      <c r="GW3948" s="0"/>
      <c r="GX3948" s="0"/>
      <c r="GY3948" s="0"/>
      <c r="GZ3948" s="0"/>
      <c r="HA3948" s="0"/>
      <c r="HB3948" s="0"/>
      <c r="HC3948" s="0"/>
      <c r="HD3948" s="0"/>
      <c r="HE3948" s="0"/>
      <c r="HF3948" s="0"/>
      <c r="HG3948" s="0"/>
      <c r="HH3948" s="0"/>
      <c r="HI3948" s="0"/>
      <c r="HJ3948" s="0"/>
      <c r="HK3948" s="0"/>
      <c r="HL3948" s="0"/>
      <c r="HM3948" s="0"/>
      <c r="HN3948" s="0"/>
      <c r="HO3948" s="0"/>
      <c r="HP3948" s="0"/>
      <c r="HQ3948" s="0"/>
      <c r="HR3948" s="0"/>
      <c r="HS3948" s="0"/>
      <c r="HT3948" s="0"/>
      <c r="HU3948" s="0"/>
      <c r="HV3948" s="0"/>
      <c r="HW3948" s="0"/>
      <c r="HX3948" s="0"/>
      <c r="HY3948" s="0"/>
      <c r="HZ3948" s="0"/>
      <c r="IA3948" s="0"/>
      <c r="IB3948" s="0"/>
      <c r="IC3948" s="0"/>
      <c r="ID3948" s="0"/>
      <c r="IE3948" s="0"/>
      <c r="IF3948" s="0"/>
      <c r="IG3948" s="0"/>
      <c r="IH3948" s="0"/>
      <c r="II3948" s="0"/>
      <c r="IJ3948" s="0"/>
      <c r="IK3948" s="0"/>
      <c r="IL3948" s="0"/>
      <c r="IM3948" s="0"/>
      <c r="IN3948" s="0"/>
      <c r="IO3948" s="0"/>
      <c r="IP3948" s="0"/>
      <c r="IQ3948" s="0"/>
      <c r="IR3948" s="0"/>
      <c r="IS3948" s="0"/>
      <c r="IT3948" s="0"/>
      <c r="IU3948" s="0"/>
      <c r="IV3948" s="0"/>
      <c r="IW3948" s="0"/>
      <c r="IX3948" s="0"/>
      <c r="IY3948" s="0"/>
      <c r="IZ3948" s="0"/>
      <c r="AMH3948" s="13"/>
    </row>
    <row r="3949" customFormat="false" ht="13.8" hidden="false" customHeight="false" outlineLevel="0" collapsed="false">
      <c r="A3949" s="16" t="n">
        <v>40813762</v>
      </c>
      <c r="B3949" s="17" t="s">
        <v>3982</v>
      </c>
      <c r="C3949" s="18"/>
      <c r="D3949" s="18"/>
      <c r="E3949" s="16" t="s">
        <v>176</v>
      </c>
      <c r="F3949" s="19" t="n">
        <f aca="false">IF(C3949="",VLOOKUP(E3949,'PORTE E UCO'!$A$5:$D$46,4,0),VLOOKUP(E3949,'PORTE E UCO'!$A$5:$D$46,4,0)*C3949)</f>
        <v>891.034646</v>
      </c>
      <c r="G3949" s="20" t="n">
        <v>0</v>
      </c>
      <c r="H3949" s="21" t="n">
        <f aca="false">G3949*$R$2</f>
        <v>0</v>
      </c>
      <c r="I3949" s="16" t="n">
        <v>1</v>
      </c>
      <c r="J3949" s="22" t="n">
        <f aca="false">IF(I3949&gt;=1,F3949*$J$2,"")</f>
        <v>267.3103938</v>
      </c>
      <c r="K3949" s="22" t="str">
        <f aca="false">IF(I3949&gt;=2,F3949*$K$2,"")</f>
        <v/>
      </c>
      <c r="L3949" s="22" t="str">
        <f aca="false">IF(I3949&gt;=3,F3949*$L$2,"")</f>
        <v/>
      </c>
      <c r="M3949" s="22" t="str">
        <f aca="false">IF(I3949&gt;=4,F3949*$M$2,"")</f>
        <v/>
      </c>
      <c r="N3949" s="16" t="s">
        <v>3903</v>
      </c>
      <c r="O3949" s="16" t="n">
        <v>0</v>
      </c>
      <c r="P3949" s="23" t="n">
        <v>0</v>
      </c>
      <c r="Q3949" s="22"/>
      <c r="R3949" s="38"/>
      <c r="S3949" s="25" t="n">
        <f aca="false">SUM(F3949,H3949,J3949,K3949,L3949,M3949)</f>
        <v>1158.3450398</v>
      </c>
      <c r="T3949" s="25" t="n">
        <f aca="false">SUM(F3949,H3949,J3949,K3949,L3949,M3949,Q3949)</f>
        <v>1158.3450398</v>
      </c>
      <c r="U3949" s="0"/>
      <c r="V3949" s="0"/>
      <c r="W3949" s="0"/>
      <c r="X3949" s="0"/>
      <c r="Y3949" s="0"/>
      <c r="Z3949" s="0"/>
      <c r="AA3949" s="0"/>
      <c r="AB3949" s="0"/>
      <c r="AC3949" s="0"/>
      <c r="AD3949" s="0"/>
      <c r="AE3949" s="0"/>
      <c r="AF3949" s="0"/>
      <c r="AG3949" s="0"/>
      <c r="AH3949" s="0"/>
      <c r="AI3949" s="0"/>
      <c r="AJ3949" s="0"/>
      <c r="AK3949" s="0"/>
      <c r="AL3949" s="0"/>
      <c r="AM3949" s="0"/>
      <c r="AN3949" s="0"/>
      <c r="AO3949" s="0"/>
      <c r="AP3949" s="0"/>
      <c r="AQ3949" s="0"/>
      <c r="AR3949" s="0"/>
      <c r="AS3949" s="0"/>
      <c r="AT3949" s="0"/>
      <c r="AU3949" s="0"/>
      <c r="AV3949" s="0"/>
      <c r="AW3949" s="0"/>
      <c r="AX3949" s="0"/>
      <c r="AY3949" s="0"/>
      <c r="AZ3949" s="0"/>
      <c r="BA3949" s="0"/>
      <c r="BB3949" s="0"/>
      <c r="BC3949" s="0"/>
      <c r="BD3949" s="0"/>
      <c r="BE3949" s="0"/>
      <c r="BF3949" s="0"/>
      <c r="BG3949" s="0"/>
      <c r="BH3949" s="0"/>
      <c r="BI3949" s="0"/>
      <c r="BJ3949" s="0"/>
      <c r="BK3949" s="0"/>
      <c r="BL3949" s="0"/>
      <c r="BM3949" s="0"/>
      <c r="BN3949" s="0"/>
      <c r="BO3949" s="0"/>
      <c r="BP3949" s="0"/>
      <c r="BQ3949" s="0"/>
      <c r="BR3949" s="0"/>
      <c r="BS3949" s="0"/>
      <c r="BT3949" s="0"/>
      <c r="BU3949" s="0"/>
      <c r="BV3949" s="0"/>
      <c r="BW3949" s="0"/>
      <c r="BX3949" s="0"/>
      <c r="BY3949" s="0"/>
      <c r="BZ3949" s="0"/>
      <c r="CA3949" s="0"/>
      <c r="CB3949" s="0"/>
      <c r="CC3949" s="0"/>
      <c r="CD3949" s="0"/>
      <c r="CE3949" s="0"/>
      <c r="CF3949" s="0"/>
      <c r="CG3949" s="0"/>
      <c r="CH3949" s="0"/>
      <c r="CI3949" s="0"/>
      <c r="CJ3949" s="0"/>
      <c r="CK3949" s="0"/>
      <c r="CL3949" s="0"/>
      <c r="CM3949" s="0"/>
      <c r="CN3949" s="0"/>
      <c r="CO3949" s="0"/>
      <c r="CP3949" s="0"/>
      <c r="CQ3949" s="0"/>
      <c r="CR3949" s="0"/>
      <c r="CS3949" s="0"/>
      <c r="CT3949" s="0"/>
      <c r="CU3949" s="0"/>
      <c r="CV3949" s="0"/>
      <c r="CW3949" s="0"/>
      <c r="CX3949" s="0"/>
      <c r="CY3949" s="0"/>
      <c r="CZ3949" s="0"/>
      <c r="DA3949" s="0"/>
      <c r="DB3949" s="0"/>
      <c r="DC3949" s="0"/>
      <c r="DD3949" s="0"/>
      <c r="DE3949" s="0"/>
      <c r="DF3949" s="0"/>
      <c r="DG3949" s="0"/>
      <c r="DH3949" s="0"/>
      <c r="DI3949" s="0"/>
      <c r="DJ3949" s="0"/>
      <c r="DK3949" s="0"/>
      <c r="DL3949" s="0"/>
      <c r="DM3949" s="0"/>
      <c r="DN3949" s="0"/>
      <c r="DO3949" s="0"/>
      <c r="DP3949" s="0"/>
      <c r="DQ3949" s="0"/>
      <c r="DR3949" s="0"/>
      <c r="DS3949" s="0"/>
      <c r="DT3949" s="0"/>
      <c r="DU3949" s="0"/>
      <c r="DV3949" s="0"/>
      <c r="DW3949" s="0"/>
      <c r="DX3949" s="0"/>
      <c r="DY3949" s="0"/>
      <c r="DZ3949" s="0"/>
      <c r="EA3949" s="0"/>
      <c r="EB3949" s="0"/>
      <c r="EC3949" s="0"/>
      <c r="ED3949" s="0"/>
      <c r="EE3949" s="0"/>
      <c r="EF3949" s="0"/>
      <c r="EG3949" s="0"/>
      <c r="EH3949" s="0"/>
      <c r="EI3949" s="0"/>
      <c r="EJ3949" s="0"/>
      <c r="EK3949" s="0"/>
      <c r="EL3949" s="0"/>
      <c r="EM3949" s="0"/>
      <c r="EN3949" s="0"/>
      <c r="EO3949" s="0"/>
      <c r="EP3949" s="0"/>
      <c r="EQ3949" s="0"/>
      <c r="ER3949" s="0"/>
      <c r="ES3949" s="0"/>
      <c r="ET3949" s="0"/>
      <c r="EU3949" s="0"/>
      <c r="EV3949" s="0"/>
      <c r="EW3949" s="0"/>
      <c r="EX3949" s="0"/>
      <c r="EY3949" s="0"/>
      <c r="EZ3949" s="0"/>
      <c r="FA3949" s="0"/>
      <c r="FB3949" s="0"/>
      <c r="FC3949" s="0"/>
      <c r="FD3949" s="0"/>
      <c r="FE3949" s="0"/>
      <c r="FF3949" s="0"/>
      <c r="FG3949" s="0"/>
      <c r="FH3949" s="0"/>
      <c r="FI3949" s="0"/>
      <c r="FJ3949" s="0"/>
      <c r="FK3949" s="0"/>
      <c r="FL3949" s="0"/>
      <c r="FM3949" s="0"/>
      <c r="FN3949" s="0"/>
      <c r="FO3949" s="0"/>
      <c r="FP3949" s="0"/>
      <c r="FQ3949" s="0"/>
      <c r="FR3949" s="0"/>
      <c r="FS3949" s="0"/>
      <c r="FT3949" s="0"/>
      <c r="FU3949" s="0"/>
      <c r="FV3949" s="0"/>
      <c r="FW3949" s="0"/>
      <c r="FX3949" s="0"/>
      <c r="FY3949" s="0"/>
      <c r="FZ3949" s="0"/>
      <c r="GA3949" s="0"/>
      <c r="GB3949" s="0"/>
      <c r="GC3949" s="0"/>
      <c r="GD3949" s="0"/>
      <c r="GE3949" s="0"/>
      <c r="GF3949" s="0"/>
      <c r="GG3949" s="0"/>
      <c r="GH3949" s="0"/>
      <c r="GI3949" s="0"/>
      <c r="GJ3949" s="0"/>
      <c r="GK3949" s="0"/>
      <c r="GL3949" s="0"/>
      <c r="GM3949" s="0"/>
      <c r="GN3949" s="0"/>
      <c r="GO3949" s="0"/>
      <c r="GP3949" s="0"/>
      <c r="GQ3949" s="0"/>
      <c r="GR3949" s="0"/>
      <c r="GS3949" s="0"/>
      <c r="GT3949" s="0"/>
      <c r="GU3949" s="0"/>
      <c r="GV3949" s="0"/>
      <c r="GW3949" s="0"/>
      <c r="GX3949" s="0"/>
      <c r="GY3949" s="0"/>
      <c r="GZ3949" s="0"/>
      <c r="HA3949" s="0"/>
      <c r="HB3949" s="0"/>
      <c r="HC3949" s="0"/>
      <c r="HD3949" s="0"/>
      <c r="HE3949" s="0"/>
      <c r="HF3949" s="0"/>
      <c r="HG3949" s="0"/>
      <c r="HH3949" s="0"/>
      <c r="HI3949" s="0"/>
      <c r="HJ3949" s="0"/>
      <c r="HK3949" s="0"/>
      <c r="HL3949" s="0"/>
      <c r="HM3949" s="0"/>
      <c r="HN3949" s="0"/>
      <c r="HO3949" s="0"/>
      <c r="HP3949" s="0"/>
      <c r="HQ3949" s="0"/>
      <c r="HR3949" s="0"/>
      <c r="HS3949" s="0"/>
      <c r="HT3949" s="0"/>
      <c r="HU3949" s="0"/>
      <c r="HV3949" s="0"/>
      <c r="HW3949" s="0"/>
      <c r="HX3949" s="0"/>
      <c r="HY3949" s="0"/>
      <c r="HZ3949" s="0"/>
      <c r="IA3949" s="0"/>
      <c r="IB3949" s="0"/>
      <c r="IC3949" s="0"/>
      <c r="ID3949" s="0"/>
      <c r="IE3949" s="0"/>
      <c r="IF3949" s="0"/>
      <c r="IG3949" s="0"/>
      <c r="IH3949" s="0"/>
      <c r="II3949" s="0"/>
      <c r="IJ3949" s="0"/>
      <c r="IK3949" s="0"/>
      <c r="IL3949" s="0"/>
      <c r="IM3949" s="0"/>
      <c r="IN3949" s="0"/>
      <c r="IO3949" s="0"/>
      <c r="IP3949" s="0"/>
      <c r="IQ3949" s="0"/>
      <c r="IR3949" s="0"/>
      <c r="IS3949" s="0"/>
      <c r="IT3949" s="0"/>
      <c r="IU3949" s="0"/>
      <c r="IV3949" s="0"/>
      <c r="IW3949" s="0"/>
      <c r="IX3949" s="0"/>
      <c r="IY3949" s="0"/>
      <c r="IZ3949" s="0"/>
      <c r="AMH3949" s="13"/>
    </row>
    <row r="3950" customFormat="false" ht="13.8" hidden="false" customHeight="false" outlineLevel="0" collapsed="false">
      <c r="A3950" s="27" t="n">
        <v>40813770</v>
      </c>
      <c r="B3950" s="28" t="s">
        <v>3983</v>
      </c>
      <c r="C3950" s="29"/>
      <c r="D3950" s="29"/>
      <c r="E3950" s="27" t="s">
        <v>221</v>
      </c>
      <c r="F3950" s="19" t="n">
        <f aca="false">IF(C3950="",VLOOKUP(E3950,'PORTE E UCO'!$A$5:$D$46,4,0),VLOOKUP(E3950,'PORTE E UCO'!$A$5:$D$46,4,0)*C3950)</f>
        <v>1140.948712</v>
      </c>
      <c r="G3950" s="30" t="n">
        <v>0</v>
      </c>
      <c r="H3950" s="21" t="n">
        <f aca="false">G3950*$R$2</f>
        <v>0</v>
      </c>
      <c r="I3950" s="27" t="n">
        <v>1</v>
      </c>
      <c r="J3950" s="22" t="n">
        <f aca="false">IF(I3950&gt;=1,F3950*$J$2,"")</f>
        <v>342.2846136</v>
      </c>
      <c r="K3950" s="22" t="str">
        <f aca="false">IF(I3950&gt;=2,F3950*$K$2,"")</f>
        <v/>
      </c>
      <c r="L3950" s="22" t="str">
        <f aca="false">IF(I3950&gt;=3,F3950*$L$2,"")</f>
        <v/>
      </c>
      <c r="M3950" s="22" t="str">
        <f aca="false">IF(I3950&gt;=4,F3950*$M$2,"")</f>
        <v/>
      </c>
      <c r="N3950" s="27" t="s">
        <v>3903</v>
      </c>
      <c r="O3950" s="27" t="n">
        <v>0</v>
      </c>
      <c r="P3950" s="31" t="n">
        <v>0</v>
      </c>
      <c r="Q3950" s="32"/>
      <c r="R3950" s="38"/>
      <c r="S3950" s="25" t="n">
        <f aca="false">SUM(F3950,H3950,J3950,K3950,L3950,M3950)</f>
        <v>1483.2333256</v>
      </c>
      <c r="T3950" s="25" t="n">
        <f aca="false">SUM(F3950,H3950,J3950,K3950,L3950,M3950,Q3950)</f>
        <v>1483.2333256</v>
      </c>
      <c r="U3950" s="0"/>
      <c r="V3950" s="0"/>
      <c r="W3950" s="0"/>
      <c r="X3950" s="0"/>
      <c r="Y3950" s="0"/>
      <c r="Z3950" s="0"/>
      <c r="AA3950" s="0"/>
      <c r="AB3950" s="0"/>
      <c r="AC3950" s="0"/>
      <c r="AD3950" s="0"/>
      <c r="AE3950" s="0"/>
      <c r="AF3950" s="0"/>
      <c r="AG3950" s="0"/>
      <c r="AH3950" s="0"/>
      <c r="AI3950" s="0"/>
      <c r="AJ3950" s="0"/>
      <c r="AK3950" s="0"/>
      <c r="AL3950" s="0"/>
      <c r="AM3950" s="0"/>
      <c r="AN3950" s="0"/>
      <c r="AO3950" s="0"/>
      <c r="AP3950" s="0"/>
      <c r="AQ3950" s="0"/>
      <c r="AR3950" s="0"/>
      <c r="AS3950" s="0"/>
      <c r="AT3950" s="0"/>
      <c r="AU3950" s="0"/>
      <c r="AV3950" s="0"/>
      <c r="AW3950" s="0"/>
      <c r="AX3950" s="0"/>
      <c r="AY3950" s="0"/>
      <c r="AZ3950" s="0"/>
      <c r="BA3950" s="0"/>
      <c r="BB3950" s="0"/>
      <c r="BC3950" s="0"/>
      <c r="BD3950" s="0"/>
      <c r="BE3950" s="0"/>
      <c r="BF3950" s="0"/>
      <c r="BG3950" s="0"/>
      <c r="BH3950" s="0"/>
      <c r="BI3950" s="0"/>
      <c r="BJ3950" s="0"/>
      <c r="BK3950" s="0"/>
      <c r="BL3950" s="0"/>
      <c r="BM3950" s="0"/>
      <c r="BN3950" s="0"/>
      <c r="BO3950" s="0"/>
      <c r="BP3950" s="0"/>
      <c r="BQ3950" s="0"/>
      <c r="BR3950" s="0"/>
      <c r="BS3950" s="0"/>
      <c r="BT3950" s="0"/>
      <c r="BU3950" s="0"/>
      <c r="BV3950" s="0"/>
      <c r="BW3950" s="0"/>
      <c r="BX3950" s="0"/>
      <c r="BY3950" s="0"/>
      <c r="BZ3950" s="0"/>
      <c r="CA3950" s="0"/>
      <c r="CB3950" s="0"/>
      <c r="CC3950" s="0"/>
      <c r="CD3950" s="0"/>
      <c r="CE3950" s="0"/>
      <c r="CF3950" s="0"/>
      <c r="CG3950" s="0"/>
      <c r="CH3950" s="0"/>
      <c r="CI3950" s="0"/>
      <c r="CJ3950" s="0"/>
      <c r="CK3950" s="0"/>
      <c r="CL3950" s="0"/>
      <c r="CM3950" s="0"/>
      <c r="CN3950" s="0"/>
      <c r="CO3950" s="0"/>
      <c r="CP3950" s="0"/>
      <c r="CQ3950" s="0"/>
      <c r="CR3950" s="0"/>
      <c r="CS3950" s="0"/>
      <c r="CT3950" s="0"/>
      <c r="CU3950" s="0"/>
      <c r="CV3950" s="0"/>
      <c r="CW3950" s="0"/>
      <c r="CX3950" s="0"/>
      <c r="CY3950" s="0"/>
      <c r="CZ3950" s="0"/>
      <c r="DA3950" s="0"/>
      <c r="DB3950" s="0"/>
      <c r="DC3950" s="0"/>
      <c r="DD3950" s="0"/>
      <c r="DE3950" s="0"/>
      <c r="DF3950" s="0"/>
      <c r="DG3950" s="0"/>
      <c r="DH3950" s="0"/>
      <c r="DI3950" s="0"/>
      <c r="DJ3950" s="0"/>
      <c r="DK3950" s="0"/>
      <c r="DL3950" s="0"/>
      <c r="DM3950" s="0"/>
      <c r="DN3950" s="0"/>
      <c r="DO3950" s="0"/>
      <c r="DP3950" s="0"/>
      <c r="DQ3950" s="0"/>
      <c r="DR3950" s="0"/>
      <c r="DS3950" s="0"/>
      <c r="DT3950" s="0"/>
      <c r="DU3950" s="0"/>
      <c r="DV3950" s="0"/>
      <c r="DW3950" s="0"/>
      <c r="DX3950" s="0"/>
      <c r="DY3950" s="0"/>
      <c r="DZ3950" s="0"/>
      <c r="EA3950" s="0"/>
      <c r="EB3950" s="0"/>
      <c r="EC3950" s="0"/>
      <c r="ED3950" s="0"/>
      <c r="EE3950" s="0"/>
      <c r="EF3950" s="0"/>
      <c r="EG3950" s="0"/>
      <c r="EH3950" s="0"/>
      <c r="EI3950" s="0"/>
      <c r="EJ3950" s="0"/>
      <c r="EK3950" s="0"/>
      <c r="EL3950" s="0"/>
      <c r="EM3950" s="0"/>
      <c r="EN3950" s="0"/>
      <c r="EO3950" s="0"/>
      <c r="EP3950" s="0"/>
      <c r="EQ3950" s="0"/>
      <c r="ER3950" s="0"/>
      <c r="ES3950" s="0"/>
      <c r="ET3950" s="0"/>
      <c r="EU3950" s="0"/>
      <c r="EV3950" s="0"/>
      <c r="EW3950" s="0"/>
      <c r="EX3950" s="0"/>
      <c r="EY3950" s="0"/>
      <c r="EZ3950" s="0"/>
      <c r="FA3950" s="0"/>
      <c r="FB3950" s="0"/>
      <c r="FC3950" s="0"/>
      <c r="FD3950" s="0"/>
      <c r="FE3950" s="0"/>
      <c r="FF3950" s="0"/>
      <c r="FG3950" s="0"/>
      <c r="FH3950" s="0"/>
      <c r="FI3950" s="0"/>
      <c r="FJ3950" s="0"/>
      <c r="FK3950" s="0"/>
      <c r="FL3950" s="0"/>
      <c r="FM3950" s="0"/>
      <c r="FN3950" s="0"/>
      <c r="FO3950" s="0"/>
      <c r="FP3950" s="0"/>
      <c r="FQ3950" s="0"/>
      <c r="FR3950" s="0"/>
      <c r="FS3950" s="0"/>
      <c r="FT3950" s="0"/>
      <c r="FU3950" s="0"/>
      <c r="FV3950" s="0"/>
      <c r="FW3950" s="0"/>
      <c r="FX3950" s="0"/>
      <c r="FY3950" s="0"/>
      <c r="FZ3950" s="0"/>
      <c r="GA3950" s="0"/>
      <c r="GB3950" s="0"/>
      <c r="GC3950" s="0"/>
      <c r="GD3950" s="0"/>
      <c r="GE3950" s="0"/>
      <c r="GF3950" s="0"/>
      <c r="GG3950" s="0"/>
      <c r="GH3950" s="0"/>
      <c r="GI3950" s="0"/>
      <c r="GJ3950" s="0"/>
      <c r="GK3950" s="0"/>
      <c r="GL3950" s="0"/>
      <c r="GM3950" s="0"/>
      <c r="GN3950" s="0"/>
      <c r="GO3950" s="0"/>
      <c r="GP3950" s="0"/>
      <c r="GQ3950" s="0"/>
      <c r="GR3950" s="0"/>
      <c r="GS3950" s="0"/>
      <c r="GT3950" s="0"/>
      <c r="GU3950" s="0"/>
      <c r="GV3950" s="0"/>
      <c r="GW3950" s="0"/>
      <c r="GX3950" s="0"/>
      <c r="GY3950" s="0"/>
      <c r="GZ3950" s="0"/>
      <c r="HA3950" s="0"/>
      <c r="HB3950" s="0"/>
      <c r="HC3950" s="0"/>
      <c r="HD3950" s="0"/>
      <c r="HE3950" s="0"/>
      <c r="HF3950" s="0"/>
      <c r="HG3950" s="0"/>
      <c r="HH3950" s="0"/>
      <c r="HI3950" s="0"/>
      <c r="HJ3950" s="0"/>
      <c r="HK3950" s="0"/>
      <c r="HL3950" s="0"/>
      <c r="HM3950" s="0"/>
      <c r="HN3950" s="0"/>
      <c r="HO3950" s="0"/>
      <c r="HP3950" s="0"/>
      <c r="HQ3950" s="0"/>
      <c r="HR3950" s="0"/>
      <c r="HS3950" s="0"/>
      <c r="HT3950" s="0"/>
      <c r="HU3950" s="0"/>
      <c r="HV3950" s="0"/>
      <c r="HW3950" s="0"/>
      <c r="HX3950" s="0"/>
      <c r="HY3950" s="0"/>
      <c r="HZ3950" s="0"/>
      <c r="IA3950" s="0"/>
      <c r="IB3950" s="0"/>
      <c r="IC3950" s="0"/>
      <c r="ID3950" s="0"/>
      <c r="IE3950" s="0"/>
      <c r="IF3950" s="0"/>
      <c r="IG3950" s="0"/>
      <c r="IH3950" s="0"/>
      <c r="II3950" s="0"/>
      <c r="IJ3950" s="0"/>
      <c r="IK3950" s="0"/>
      <c r="IL3950" s="0"/>
      <c r="IM3950" s="0"/>
      <c r="IN3950" s="0"/>
      <c r="IO3950" s="0"/>
      <c r="IP3950" s="0"/>
      <c r="IQ3950" s="0"/>
      <c r="IR3950" s="0"/>
      <c r="IS3950" s="0"/>
      <c r="IT3950" s="0"/>
      <c r="IU3950" s="0"/>
      <c r="IV3950" s="0"/>
      <c r="IW3950" s="0"/>
      <c r="IX3950" s="0"/>
      <c r="IY3950" s="0"/>
      <c r="IZ3950" s="0"/>
      <c r="AMH3950" s="13"/>
    </row>
    <row r="3951" customFormat="false" ht="14.95" hidden="false" customHeight="false" outlineLevel="0" collapsed="false">
      <c r="A3951" s="16" t="n">
        <v>40813657</v>
      </c>
      <c r="B3951" s="17" t="s">
        <v>3984</v>
      </c>
      <c r="C3951" s="18"/>
      <c r="D3951" s="18"/>
      <c r="E3951" s="16" t="s">
        <v>272</v>
      </c>
      <c r="F3951" s="19" t="n">
        <f aca="false">IF(C3951="",VLOOKUP(E3951,'PORTE E UCO'!$A$5:$D$46,4,0),VLOOKUP(E3951,'PORTE E UCO'!$A$5:$D$46,4,0)*C3951)</f>
        <v>801.009488</v>
      </c>
      <c r="G3951" s="20" t="n">
        <v>0</v>
      </c>
      <c r="H3951" s="21" t="n">
        <f aca="false">G3951*$R$2</f>
        <v>0</v>
      </c>
      <c r="I3951" s="16" t="n">
        <v>1</v>
      </c>
      <c r="J3951" s="22" t="n">
        <f aca="false">IF(I3951&gt;=1,F3951*$J$2,"")</f>
        <v>240.3028464</v>
      </c>
      <c r="K3951" s="22" t="str">
        <f aca="false">IF(I3951&gt;=2,F3951*$K$2,"")</f>
        <v/>
      </c>
      <c r="L3951" s="22" t="str">
        <f aca="false">IF(I3951&gt;=3,F3951*$L$2,"")</f>
        <v/>
      </c>
      <c r="M3951" s="22" t="str">
        <f aca="false">IF(I3951&gt;=4,F3951*$M$2,"")</f>
        <v/>
      </c>
      <c r="N3951" s="16" t="s">
        <v>3903</v>
      </c>
      <c r="O3951" s="16" t="n">
        <v>0</v>
      </c>
      <c r="P3951" s="23" t="n">
        <v>0</v>
      </c>
      <c r="Q3951" s="22"/>
      <c r="R3951" s="38"/>
      <c r="S3951" s="25" t="n">
        <f aca="false">SUM(F3951,H3951,J3951,K3951,L3951,M3951)</f>
        <v>1041.3123344</v>
      </c>
      <c r="T3951" s="25" t="n">
        <f aca="false">SUM(F3951,H3951,J3951,K3951,L3951,M3951,Q3951)</f>
        <v>1041.3123344</v>
      </c>
      <c r="U3951" s="0"/>
      <c r="V3951" s="0"/>
      <c r="W3951" s="0"/>
      <c r="X3951" s="0"/>
      <c r="Y3951" s="0"/>
      <c r="Z3951" s="0"/>
      <c r="AA3951" s="0"/>
      <c r="AB3951" s="0"/>
      <c r="AC3951" s="0"/>
      <c r="AD3951" s="0"/>
      <c r="AE3951" s="0"/>
      <c r="AF3951" s="0"/>
      <c r="AG3951" s="0"/>
      <c r="AH3951" s="0"/>
      <c r="AI3951" s="0"/>
      <c r="AJ3951" s="0"/>
      <c r="AK3951" s="0"/>
      <c r="AL3951" s="0"/>
      <c r="AM3951" s="0"/>
      <c r="AN3951" s="0"/>
      <c r="AO3951" s="0"/>
      <c r="AP3951" s="0"/>
      <c r="AQ3951" s="0"/>
      <c r="AR3951" s="0"/>
      <c r="AS3951" s="0"/>
      <c r="AT3951" s="0"/>
      <c r="AU3951" s="0"/>
      <c r="AV3951" s="0"/>
      <c r="AW3951" s="0"/>
      <c r="AX3951" s="0"/>
      <c r="AY3951" s="0"/>
      <c r="AZ3951" s="0"/>
      <c r="BA3951" s="0"/>
      <c r="BB3951" s="0"/>
      <c r="BC3951" s="0"/>
      <c r="BD3951" s="0"/>
      <c r="BE3951" s="0"/>
      <c r="BF3951" s="0"/>
      <c r="BG3951" s="0"/>
      <c r="BH3951" s="0"/>
      <c r="BI3951" s="0"/>
      <c r="BJ3951" s="0"/>
      <c r="BK3951" s="0"/>
      <c r="BL3951" s="0"/>
      <c r="BM3951" s="0"/>
      <c r="BN3951" s="0"/>
      <c r="BO3951" s="0"/>
      <c r="BP3951" s="0"/>
      <c r="BQ3951" s="0"/>
      <c r="BR3951" s="0"/>
      <c r="BS3951" s="0"/>
      <c r="BT3951" s="0"/>
      <c r="BU3951" s="0"/>
      <c r="BV3951" s="0"/>
      <c r="BW3951" s="0"/>
      <c r="BX3951" s="0"/>
      <c r="BY3951" s="0"/>
      <c r="BZ3951" s="0"/>
      <c r="CA3951" s="0"/>
      <c r="CB3951" s="0"/>
      <c r="CC3951" s="0"/>
      <c r="CD3951" s="0"/>
      <c r="CE3951" s="0"/>
      <c r="CF3951" s="0"/>
      <c r="CG3951" s="0"/>
      <c r="CH3951" s="0"/>
      <c r="CI3951" s="0"/>
      <c r="CJ3951" s="0"/>
      <c r="CK3951" s="0"/>
      <c r="CL3951" s="0"/>
      <c r="CM3951" s="0"/>
      <c r="CN3951" s="0"/>
      <c r="CO3951" s="0"/>
      <c r="CP3951" s="0"/>
      <c r="CQ3951" s="0"/>
      <c r="CR3951" s="0"/>
      <c r="CS3951" s="0"/>
      <c r="CT3951" s="0"/>
      <c r="CU3951" s="0"/>
      <c r="CV3951" s="0"/>
      <c r="CW3951" s="0"/>
      <c r="CX3951" s="0"/>
      <c r="CY3951" s="0"/>
      <c r="CZ3951" s="0"/>
      <c r="DA3951" s="0"/>
      <c r="DB3951" s="0"/>
      <c r="DC3951" s="0"/>
      <c r="DD3951" s="0"/>
      <c r="DE3951" s="0"/>
      <c r="DF3951" s="0"/>
      <c r="DG3951" s="0"/>
      <c r="DH3951" s="0"/>
      <c r="DI3951" s="0"/>
      <c r="DJ3951" s="0"/>
      <c r="DK3951" s="0"/>
      <c r="DL3951" s="0"/>
      <c r="DM3951" s="0"/>
      <c r="DN3951" s="0"/>
      <c r="DO3951" s="0"/>
      <c r="DP3951" s="0"/>
      <c r="DQ3951" s="0"/>
      <c r="DR3951" s="0"/>
      <c r="DS3951" s="0"/>
      <c r="DT3951" s="0"/>
      <c r="DU3951" s="0"/>
      <c r="DV3951" s="0"/>
      <c r="DW3951" s="0"/>
      <c r="DX3951" s="0"/>
      <c r="DY3951" s="0"/>
      <c r="DZ3951" s="0"/>
      <c r="EA3951" s="0"/>
      <c r="EB3951" s="0"/>
      <c r="EC3951" s="0"/>
      <c r="ED3951" s="0"/>
      <c r="EE3951" s="0"/>
      <c r="EF3951" s="0"/>
      <c r="EG3951" s="0"/>
      <c r="EH3951" s="0"/>
      <c r="EI3951" s="0"/>
      <c r="EJ3951" s="0"/>
      <c r="EK3951" s="0"/>
      <c r="EL3951" s="0"/>
      <c r="EM3951" s="0"/>
      <c r="EN3951" s="0"/>
      <c r="EO3951" s="0"/>
      <c r="EP3951" s="0"/>
      <c r="EQ3951" s="0"/>
      <c r="ER3951" s="0"/>
      <c r="ES3951" s="0"/>
      <c r="ET3951" s="0"/>
      <c r="EU3951" s="0"/>
      <c r="EV3951" s="0"/>
      <c r="EW3951" s="0"/>
      <c r="EX3951" s="0"/>
      <c r="EY3951" s="0"/>
      <c r="EZ3951" s="0"/>
      <c r="FA3951" s="0"/>
      <c r="FB3951" s="0"/>
      <c r="FC3951" s="0"/>
      <c r="FD3951" s="0"/>
      <c r="FE3951" s="0"/>
      <c r="FF3951" s="0"/>
      <c r="FG3951" s="0"/>
      <c r="FH3951" s="0"/>
      <c r="FI3951" s="0"/>
      <c r="FJ3951" s="0"/>
      <c r="FK3951" s="0"/>
      <c r="FL3951" s="0"/>
      <c r="FM3951" s="0"/>
      <c r="FN3951" s="0"/>
      <c r="FO3951" s="0"/>
      <c r="FP3951" s="0"/>
      <c r="FQ3951" s="0"/>
      <c r="FR3951" s="0"/>
      <c r="FS3951" s="0"/>
      <c r="FT3951" s="0"/>
      <c r="FU3951" s="0"/>
      <c r="FV3951" s="0"/>
      <c r="FW3951" s="0"/>
      <c r="FX3951" s="0"/>
      <c r="FY3951" s="0"/>
      <c r="FZ3951" s="0"/>
      <c r="GA3951" s="0"/>
      <c r="GB3951" s="0"/>
      <c r="GC3951" s="0"/>
      <c r="GD3951" s="0"/>
      <c r="GE3951" s="0"/>
      <c r="GF3951" s="0"/>
      <c r="GG3951" s="0"/>
      <c r="GH3951" s="0"/>
      <c r="GI3951" s="0"/>
      <c r="GJ3951" s="0"/>
      <c r="GK3951" s="0"/>
      <c r="GL3951" s="0"/>
      <c r="GM3951" s="0"/>
      <c r="GN3951" s="0"/>
      <c r="GO3951" s="0"/>
      <c r="GP3951" s="0"/>
      <c r="GQ3951" s="0"/>
      <c r="GR3951" s="0"/>
      <c r="GS3951" s="0"/>
      <c r="GT3951" s="0"/>
      <c r="GU3951" s="0"/>
      <c r="GV3951" s="0"/>
      <c r="GW3951" s="0"/>
      <c r="GX3951" s="0"/>
      <c r="GY3951" s="0"/>
      <c r="GZ3951" s="0"/>
      <c r="HA3951" s="0"/>
      <c r="HB3951" s="0"/>
      <c r="HC3951" s="0"/>
      <c r="HD3951" s="0"/>
      <c r="HE3951" s="0"/>
      <c r="HF3951" s="0"/>
      <c r="HG3951" s="0"/>
      <c r="HH3951" s="0"/>
      <c r="HI3951" s="0"/>
      <c r="HJ3951" s="0"/>
      <c r="HK3951" s="0"/>
      <c r="HL3951" s="0"/>
      <c r="HM3951" s="0"/>
      <c r="HN3951" s="0"/>
      <c r="HO3951" s="0"/>
      <c r="HP3951" s="0"/>
      <c r="HQ3951" s="0"/>
      <c r="HR3951" s="0"/>
      <c r="HS3951" s="0"/>
      <c r="HT3951" s="0"/>
      <c r="HU3951" s="0"/>
      <c r="HV3951" s="0"/>
      <c r="HW3951" s="0"/>
      <c r="HX3951" s="0"/>
      <c r="HY3951" s="0"/>
      <c r="HZ3951" s="0"/>
      <c r="IA3951" s="0"/>
      <c r="IB3951" s="0"/>
      <c r="IC3951" s="0"/>
      <c r="ID3951" s="0"/>
      <c r="IE3951" s="0"/>
      <c r="IF3951" s="0"/>
      <c r="IG3951" s="0"/>
      <c r="IH3951" s="0"/>
      <c r="II3951" s="0"/>
      <c r="IJ3951" s="0"/>
      <c r="IK3951" s="0"/>
      <c r="IL3951" s="0"/>
      <c r="IM3951" s="0"/>
      <c r="IN3951" s="0"/>
      <c r="IO3951" s="0"/>
      <c r="IP3951" s="0"/>
      <c r="IQ3951" s="0"/>
      <c r="IR3951" s="0"/>
      <c r="IS3951" s="0"/>
      <c r="IT3951" s="0"/>
      <c r="IU3951" s="0"/>
      <c r="IV3951" s="0"/>
      <c r="IW3951" s="0"/>
      <c r="IX3951" s="0"/>
      <c r="IY3951" s="0"/>
      <c r="IZ3951" s="0"/>
      <c r="AMH3951" s="13"/>
    </row>
    <row r="3952" customFormat="false" ht="13.8" hidden="false" customHeight="false" outlineLevel="0" collapsed="false">
      <c r="A3952" s="27" t="n">
        <v>40813584</v>
      </c>
      <c r="B3952" s="28" t="s">
        <v>3985</v>
      </c>
      <c r="C3952" s="29"/>
      <c r="D3952" s="29"/>
      <c r="E3952" s="27" t="s">
        <v>176</v>
      </c>
      <c r="F3952" s="19" t="n">
        <f aca="false">IF(C3952="",VLOOKUP(E3952,'PORTE E UCO'!$A$5:$D$46,4,0),VLOOKUP(E3952,'PORTE E UCO'!$A$5:$D$46,4,0)*C3952)</f>
        <v>891.034646</v>
      </c>
      <c r="G3952" s="30" t="n">
        <v>0</v>
      </c>
      <c r="H3952" s="21" t="n">
        <f aca="false">G3952*$R$2</f>
        <v>0</v>
      </c>
      <c r="I3952" s="27" t="n">
        <v>1</v>
      </c>
      <c r="J3952" s="22" t="n">
        <f aca="false">IF(I3952&gt;=1,F3952*$J$2,"")</f>
        <v>267.3103938</v>
      </c>
      <c r="K3952" s="22" t="str">
        <f aca="false">IF(I3952&gt;=2,F3952*$K$2,"")</f>
        <v/>
      </c>
      <c r="L3952" s="22" t="str">
        <f aca="false">IF(I3952&gt;=3,F3952*$L$2,"")</f>
        <v/>
      </c>
      <c r="M3952" s="22" t="str">
        <f aca="false">IF(I3952&gt;=4,F3952*$M$2,"")</f>
        <v/>
      </c>
      <c r="N3952" s="27" t="s">
        <v>3903</v>
      </c>
      <c r="O3952" s="27" t="n">
        <v>0</v>
      </c>
      <c r="P3952" s="31" t="n">
        <v>0</v>
      </c>
      <c r="Q3952" s="32"/>
      <c r="R3952" s="38"/>
      <c r="S3952" s="25" t="n">
        <f aca="false">SUM(F3952,H3952,J3952,K3952,L3952,M3952)</f>
        <v>1158.3450398</v>
      </c>
      <c r="T3952" s="25" t="n">
        <f aca="false">SUM(F3952,H3952,J3952,K3952,L3952,M3952,Q3952)</f>
        <v>1158.3450398</v>
      </c>
      <c r="U3952" s="0"/>
      <c r="V3952" s="0"/>
      <c r="W3952" s="0"/>
      <c r="X3952" s="0"/>
      <c r="Y3952" s="0"/>
      <c r="Z3952" s="0"/>
      <c r="AA3952" s="0"/>
      <c r="AB3952" s="0"/>
      <c r="AC3952" s="0"/>
      <c r="AD3952" s="0"/>
      <c r="AE3952" s="0"/>
      <c r="AF3952" s="0"/>
      <c r="AG3952" s="0"/>
      <c r="AH3952" s="0"/>
      <c r="AI3952" s="0"/>
      <c r="AJ3952" s="0"/>
      <c r="AK3952" s="0"/>
      <c r="AL3952" s="0"/>
      <c r="AM3952" s="0"/>
      <c r="AN3952" s="0"/>
      <c r="AO3952" s="0"/>
      <c r="AP3952" s="0"/>
      <c r="AQ3952" s="0"/>
      <c r="AR3952" s="0"/>
      <c r="AS3952" s="0"/>
      <c r="AT3952" s="0"/>
      <c r="AU3952" s="0"/>
      <c r="AV3952" s="0"/>
      <c r="AW3952" s="0"/>
      <c r="AX3952" s="0"/>
      <c r="AY3952" s="0"/>
      <c r="AZ3952" s="0"/>
      <c r="BA3952" s="0"/>
      <c r="BB3952" s="0"/>
      <c r="BC3952" s="0"/>
      <c r="BD3952" s="0"/>
      <c r="BE3952" s="0"/>
      <c r="BF3952" s="0"/>
      <c r="BG3952" s="0"/>
      <c r="BH3952" s="0"/>
      <c r="BI3952" s="0"/>
      <c r="BJ3952" s="0"/>
      <c r="BK3952" s="0"/>
      <c r="BL3952" s="0"/>
      <c r="BM3952" s="0"/>
      <c r="BN3952" s="0"/>
      <c r="BO3952" s="0"/>
      <c r="BP3952" s="0"/>
      <c r="BQ3952" s="0"/>
      <c r="BR3952" s="0"/>
      <c r="BS3952" s="0"/>
      <c r="BT3952" s="0"/>
      <c r="BU3952" s="0"/>
      <c r="BV3952" s="0"/>
      <c r="BW3952" s="0"/>
      <c r="BX3952" s="0"/>
      <c r="BY3952" s="0"/>
      <c r="BZ3952" s="0"/>
      <c r="CA3952" s="0"/>
      <c r="CB3952" s="0"/>
      <c r="CC3952" s="0"/>
      <c r="CD3952" s="0"/>
      <c r="CE3952" s="0"/>
      <c r="CF3952" s="0"/>
      <c r="CG3952" s="0"/>
      <c r="CH3952" s="0"/>
      <c r="CI3952" s="0"/>
      <c r="CJ3952" s="0"/>
      <c r="CK3952" s="0"/>
      <c r="CL3952" s="0"/>
      <c r="CM3952" s="0"/>
      <c r="CN3952" s="0"/>
      <c r="CO3952" s="0"/>
      <c r="CP3952" s="0"/>
      <c r="CQ3952" s="0"/>
      <c r="CR3952" s="0"/>
      <c r="CS3952" s="0"/>
      <c r="CT3952" s="0"/>
      <c r="CU3952" s="0"/>
      <c r="CV3952" s="0"/>
      <c r="CW3952" s="0"/>
      <c r="CX3952" s="0"/>
      <c r="CY3952" s="0"/>
      <c r="CZ3952" s="0"/>
      <c r="DA3952" s="0"/>
      <c r="DB3952" s="0"/>
      <c r="DC3952" s="0"/>
      <c r="DD3952" s="0"/>
      <c r="DE3952" s="0"/>
      <c r="DF3952" s="0"/>
      <c r="DG3952" s="0"/>
      <c r="DH3952" s="0"/>
      <c r="DI3952" s="0"/>
      <c r="DJ3952" s="0"/>
      <c r="DK3952" s="0"/>
      <c r="DL3952" s="0"/>
      <c r="DM3952" s="0"/>
      <c r="DN3952" s="0"/>
      <c r="DO3952" s="0"/>
      <c r="DP3952" s="0"/>
      <c r="DQ3952" s="0"/>
      <c r="DR3952" s="0"/>
      <c r="DS3952" s="0"/>
      <c r="DT3952" s="0"/>
      <c r="DU3952" s="0"/>
      <c r="DV3952" s="0"/>
      <c r="DW3952" s="0"/>
      <c r="DX3952" s="0"/>
      <c r="DY3952" s="0"/>
      <c r="DZ3952" s="0"/>
      <c r="EA3952" s="0"/>
      <c r="EB3952" s="0"/>
      <c r="EC3952" s="0"/>
      <c r="ED3952" s="0"/>
      <c r="EE3952" s="0"/>
      <c r="EF3952" s="0"/>
      <c r="EG3952" s="0"/>
      <c r="EH3952" s="0"/>
      <c r="EI3952" s="0"/>
      <c r="EJ3952" s="0"/>
      <c r="EK3952" s="0"/>
      <c r="EL3952" s="0"/>
      <c r="EM3952" s="0"/>
      <c r="EN3952" s="0"/>
      <c r="EO3952" s="0"/>
      <c r="EP3952" s="0"/>
      <c r="EQ3952" s="0"/>
      <c r="ER3952" s="0"/>
      <c r="ES3952" s="0"/>
      <c r="ET3952" s="0"/>
      <c r="EU3952" s="0"/>
      <c r="EV3952" s="0"/>
      <c r="EW3952" s="0"/>
      <c r="EX3952" s="0"/>
      <c r="EY3952" s="0"/>
      <c r="EZ3952" s="0"/>
      <c r="FA3952" s="0"/>
      <c r="FB3952" s="0"/>
      <c r="FC3952" s="0"/>
      <c r="FD3952" s="0"/>
      <c r="FE3952" s="0"/>
      <c r="FF3952" s="0"/>
      <c r="FG3952" s="0"/>
      <c r="FH3952" s="0"/>
      <c r="FI3952" s="0"/>
      <c r="FJ3952" s="0"/>
      <c r="FK3952" s="0"/>
      <c r="FL3952" s="0"/>
      <c r="FM3952" s="0"/>
      <c r="FN3952" s="0"/>
      <c r="FO3952" s="0"/>
      <c r="FP3952" s="0"/>
      <c r="FQ3952" s="0"/>
      <c r="FR3952" s="0"/>
      <c r="FS3952" s="0"/>
      <c r="FT3952" s="0"/>
      <c r="FU3952" s="0"/>
      <c r="FV3952" s="0"/>
      <c r="FW3952" s="0"/>
      <c r="FX3952" s="0"/>
      <c r="FY3952" s="0"/>
      <c r="FZ3952" s="0"/>
      <c r="GA3952" s="0"/>
      <c r="GB3952" s="0"/>
      <c r="GC3952" s="0"/>
      <c r="GD3952" s="0"/>
      <c r="GE3952" s="0"/>
      <c r="GF3952" s="0"/>
      <c r="GG3952" s="0"/>
      <c r="GH3952" s="0"/>
      <c r="GI3952" s="0"/>
      <c r="GJ3952" s="0"/>
      <c r="GK3952" s="0"/>
      <c r="GL3952" s="0"/>
      <c r="GM3952" s="0"/>
      <c r="GN3952" s="0"/>
      <c r="GO3952" s="0"/>
      <c r="GP3952" s="0"/>
      <c r="GQ3952" s="0"/>
      <c r="GR3952" s="0"/>
      <c r="GS3952" s="0"/>
      <c r="GT3952" s="0"/>
      <c r="GU3952" s="0"/>
      <c r="GV3952" s="0"/>
      <c r="GW3952" s="0"/>
      <c r="GX3952" s="0"/>
      <c r="GY3952" s="0"/>
      <c r="GZ3952" s="0"/>
      <c r="HA3952" s="0"/>
      <c r="HB3952" s="0"/>
      <c r="HC3952" s="0"/>
      <c r="HD3952" s="0"/>
      <c r="HE3952" s="0"/>
      <c r="HF3952" s="0"/>
      <c r="HG3952" s="0"/>
      <c r="HH3952" s="0"/>
      <c r="HI3952" s="0"/>
      <c r="HJ3952" s="0"/>
      <c r="HK3952" s="0"/>
      <c r="HL3952" s="0"/>
      <c r="HM3952" s="0"/>
      <c r="HN3952" s="0"/>
      <c r="HO3952" s="0"/>
      <c r="HP3952" s="0"/>
      <c r="HQ3952" s="0"/>
      <c r="HR3952" s="0"/>
      <c r="HS3952" s="0"/>
      <c r="HT3952" s="0"/>
      <c r="HU3952" s="0"/>
      <c r="HV3952" s="0"/>
      <c r="HW3952" s="0"/>
      <c r="HX3952" s="0"/>
      <c r="HY3952" s="0"/>
      <c r="HZ3952" s="0"/>
      <c r="IA3952" s="0"/>
      <c r="IB3952" s="0"/>
      <c r="IC3952" s="0"/>
      <c r="ID3952" s="0"/>
      <c r="IE3952" s="0"/>
      <c r="IF3952" s="0"/>
      <c r="IG3952" s="0"/>
      <c r="IH3952" s="0"/>
      <c r="II3952" s="0"/>
      <c r="IJ3952" s="0"/>
      <c r="IK3952" s="0"/>
      <c r="IL3952" s="0"/>
      <c r="IM3952" s="0"/>
      <c r="IN3952" s="0"/>
      <c r="IO3952" s="0"/>
      <c r="IP3952" s="0"/>
      <c r="IQ3952" s="0"/>
      <c r="IR3952" s="0"/>
      <c r="IS3952" s="0"/>
      <c r="IT3952" s="0"/>
      <c r="IU3952" s="0"/>
      <c r="IV3952" s="0"/>
      <c r="IW3952" s="0"/>
      <c r="IX3952" s="0"/>
      <c r="IY3952" s="0"/>
      <c r="IZ3952" s="0"/>
      <c r="AMH3952" s="13"/>
    </row>
    <row r="3953" customFormat="false" ht="13.8" hidden="false" customHeight="false" outlineLevel="0" collapsed="false">
      <c r="A3953" s="16" t="n">
        <v>40813673</v>
      </c>
      <c r="B3953" s="17" t="s">
        <v>3986</v>
      </c>
      <c r="C3953" s="18"/>
      <c r="D3953" s="18"/>
      <c r="E3953" s="16" t="s">
        <v>272</v>
      </c>
      <c r="F3953" s="19" t="n">
        <f aca="false">IF(C3953="",VLOOKUP(E3953,'PORTE E UCO'!$A$5:$D$46,4,0),VLOOKUP(E3953,'PORTE E UCO'!$A$5:$D$46,4,0)*C3953)</f>
        <v>801.009488</v>
      </c>
      <c r="G3953" s="20" t="n">
        <v>0</v>
      </c>
      <c r="H3953" s="21" t="n">
        <f aca="false">G3953*$R$2</f>
        <v>0</v>
      </c>
      <c r="I3953" s="16" t="n">
        <v>1</v>
      </c>
      <c r="J3953" s="22" t="n">
        <f aca="false">IF(I3953&gt;=1,F3953*$J$2,"")</f>
        <v>240.3028464</v>
      </c>
      <c r="K3953" s="22" t="str">
        <f aca="false">IF(I3953&gt;=2,F3953*$K$2,"")</f>
        <v/>
      </c>
      <c r="L3953" s="22" t="str">
        <f aca="false">IF(I3953&gt;=3,F3953*$L$2,"")</f>
        <v/>
      </c>
      <c r="M3953" s="22" t="str">
        <f aca="false">IF(I3953&gt;=4,F3953*$M$2,"")</f>
        <v/>
      </c>
      <c r="N3953" s="16" t="s">
        <v>3903</v>
      </c>
      <c r="O3953" s="16" t="n">
        <v>0</v>
      </c>
      <c r="P3953" s="23" t="n">
        <v>0</v>
      </c>
      <c r="Q3953" s="22"/>
      <c r="R3953" s="38"/>
      <c r="S3953" s="25" t="n">
        <f aca="false">SUM(F3953,H3953,J3953,K3953,L3953,M3953)</f>
        <v>1041.3123344</v>
      </c>
      <c r="T3953" s="25" t="n">
        <f aca="false">SUM(F3953,H3953,J3953,K3953,L3953,M3953,Q3953)</f>
        <v>1041.3123344</v>
      </c>
      <c r="U3953" s="0"/>
      <c r="V3953" s="0"/>
      <c r="W3953" s="0"/>
      <c r="X3953" s="0"/>
      <c r="Y3953" s="0"/>
      <c r="Z3953" s="0"/>
      <c r="AA3953" s="0"/>
      <c r="AB3953" s="0"/>
      <c r="AC3953" s="0"/>
      <c r="AD3953" s="0"/>
      <c r="AE3953" s="0"/>
      <c r="AF3953" s="0"/>
      <c r="AG3953" s="0"/>
      <c r="AH3953" s="0"/>
      <c r="AI3953" s="0"/>
      <c r="AJ3953" s="0"/>
      <c r="AK3953" s="0"/>
      <c r="AL3953" s="0"/>
      <c r="AM3953" s="0"/>
      <c r="AN3953" s="0"/>
      <c r="AO3953" s="0"/>
      <c r="AP3953" s="0"/>
      <c r="AQ3953" s="0"/>
      <c r="AR3953" s="0"/>
      <c r="AS3953" s="0"/>
      <c r="AT3953" s="0"/>
      <c r="AU3953" s="0"/>
      <c r="AV3953" s="0"/>
      <c r="AW3953" s="0"/>
      <c r="AX3953" s="0"/>
      <c r="AY3953" s="0"/>
      <c r="AZ3953" s="0"/>
      <c r="BA3953" s="0"/>
      <c r="BB3953" s="0"/>
      <c r="BC3953" s="0"/>
      <c r="BD3953" s="0"/>
      <c r="BE3953" s="0"/>
      <c r="BF3953" s="0"/>
      <c r="BG3953" s="0"/>
      <c r="BH3953" s="0"/>
      <c r="BI3953" s="0"/>
      <c r="BJ3953" s="0"/>
      <c r="BK3953" s="0"/>
      <c r="BL3953" s="0"/>
      <c r="BM3953" s="0"/>
      <c r="BN3953" s="0"/>
      <c r="BO3953" s="0"/>
      <c r="BP3953" s="0"/>
      <c r="BQ3953" s="0"/>
      <c r="BR3953" s="0"/>
      <c r="BS3953" s="0"/>
      <c r="BT3953" s="0"/>
      <c r="BU3953" s="0"/>
      <c r="BV3953" s="0"/>
      <c r="BW3953" s="0"/>
      <c r="BX3953" s="0"/>
      <c r="BY3953" s="0"/>
      <c r="BZ3953" s="0"/>
      <c r="CA3953" s="0"/>
      <c r="CB3953" s="0"/>
      <c r="CC3953" s="0"/>
      <c r="CD3953" s="0"/>
      <c r="CE3953" s="0"/>
      <c r="CF3953" s="0"/>
      <c r="CG3953" s="0"/>
      <c r="CH3953" s="0"/>
      <c r="CI3953" s="0"/>
      <c r="CJ3953" s="0"/>
      <c r="CK3953" s="0"/>
      <c r="CL3953" s="0"/>
      <c r="CM3953" s="0"/>
      <c r="CN3953" s="0"/>
      <c r="CO3953" s="0"/>
      <c r="CP3953" s="0"/>
      <c r="CQ3953" s="0"/>
      <c r="CR3953" s="0"/>
      <c r="CS3953" s="0"/>
      <c r="CT3953" s="0"/>
      <c r="CU3953" s="0"/>
      <c r="CV3953" s="0"/>
      <c r="CW3953" s="0"/>
      <c r="CX3953" s="0"/>
      <c r="CY3953" s="0"/>
      <c r="CZ3953" s="0"/>
      <c r="DA3953" s="0"/>
      <c r="DB3953" s="0"/>
      <c r="DC3953" s="0"/>
      <c r="DD3953" s="0"/>
      <c r="DE3953" s="0"/>
      <c r="DF3953" s="0"/>
      <c r="DG3953" s="0"/>
      <c r="DH3953" s="0"/>
      <c r="DI3953" s="0"/>
      <c r="DJ3953" s="0"/>
      <c r="DK3953" s="0"/>
      <c r="DL3953" s="0"/>
      <c r="DM3953" s="0"/>
      <c r="DN3953" s="0"/>
      <c r="DO3953" s="0"/>
      <c r="DP3953" s="0"/>
      <c r="DQ3953" s="0"/>
      <c r="DR3953" s="0"/>
      <c r="DS3953" s="0"/>
      <c r="DT3953" s="0"/>
      <c r="DU3953" s="0"/>
      <c r="DV3953" s="0"/>
      <c r="DW3953" s="0"/>
      <c r="DX3953" s="0"/>
      <c r="DY3953" s="0"/>
      <c r="DZ3953" s="0"/>
      <c r="EA3953" s="0"/>
      <c r="EB3953" s="0"/>
      <c r="EC3953" s="0"/>
      <c r="ED3953" s="0"/>
      <c r="EE3953" s="0"/>
      <c r="EF3953" s="0"/>
      <c r="EG3953" s="0"/>
      <c r="EH3953" s="0"/>
      <c r="EI3953" s="0"/>
      <c r="EJ3953" s="0"/>
      <c r="EK3953" s="0"/>
      <c r="EL3953" s="0"/>
      <c r="EM3953" s="0"/>
      <c r="EN3953" s="0"/>
      <c r="EO3953" s="0"/>
      <c r="EP3953" s="0"/>
      <c r="EQ3953" s="0"/>
      <c r="ER3953" s="0"/>
      <c r="ES3953" s="0"/>
      <c r="ET3953" s="0"/>
      <c r="EU3953" s="0"/>
      <c r="EV3953" s="0"/>
      <c r="EW3953" s="0"/>
      <c r="EX3953" s="0"/>
      <c r="EY3953" s="0"/>
      <c r="EZ3953" s="0"/>
      <c r="FA3953" s="0"/>
      <c r="FB3953" s="0"/>
      <c r="FC3953" s="0"/>
      <c r="FD3953" s="0"/>
      <c r="FE3953" s="0"/>
      <c r="FF3953" s="0"/>
      <c r="FG3953" s="0"/>
      <c r="FH3953" s="0"/>
      <c r="FI3953" s="0"/>
      <c r="FJ3953" s="0"/>
      <c r="FK3953" s="0"/>
      <c r="FL3953" s="0"/>
      <c r="FM3953" s="0"/>
      <c r="FN3953" s="0"/>
      <c r="FO3953" s="0"/>
      <c r="FP3953" s="0"/>
      <c r="FQ3953" s="0"/>
      <c r="FR3953" s="0"/>
      <c r="FS3953" s="0"/>
      <c r="FT3953" s="0"/>
      <c r="FU3953" s="0"/>
      <c r="FV3953" s="0"/>
      <c r="FW3953" s="0"/>
      <c r="FX3953" s="0"/>
      <c r="FY3953" s="0"/>
      <c r="FZ3953" s="0"/>
      <c r="GA3953" s="0"/>
      <c r="GB3953" s="0"/>
      <c r="GC3953" s="0"/>
      <c r="GD3953" s="0"/>
      <c r="GE3953" s="0"/>
      <c r="GF3953" s="0"/>
      <c r="GG3953" s="0"/>
      <c r="GH3953" s="0"/>
      <c r="GI3953" s="0"/>
      <c r="GJ3953" s="0"/>
      <c r="GK3953" s="0"/>
      <c r="GL3953" s="0"/>
      <c r="GM3953" s="0"/>
      <c r="GN3953" s="0"/>
      <c r="GO3953" s="0"/>
      <c r="GP3953" s="0"/>
      <c r="GQ3953" s="0"/>
      <c r="GR3953" s="0"/>
      <c r="GS3953" s="0"/>
      <c r="GT3953" s="0"/>
      <c r="GU3953" s="0"/>
      <c r="GV3953" s="0"/>
      <c r="GW3953" s="0"/>
      <c r="GX3953" s="0"/>
      <c r="GY3953" s="0"/>
      <c r="GZ3953" s="0"/>
      <c r="HA3953" s="0"/>
      <c r="HB3953" s="0"/>
      <c r="HC3953" s="0"/>
      <c r="HD3953" s="0"/>
      <c r="HE3953" s="0"/>
      <c r="HF3953" s="0"/>
      <c r="HG3953" s="0"/>
      <c r="HH3953" s="0"/>
      <c r="HI3953" s="0"/>
      <c r="HJ3953" s="0"/>
      <c r="HK3953" s="0"/>
      <c r="HL3953" s="0"/>
      <c r="HM3953" s="0"/>
      <c r="HN3953" s="0"/>
      <c r="HO3953" s="0"/>
      <c r="HP3953" s="0"/>
      <c r="HQ3953" s="0"/>
      <c r="HR3953" s="0"/>
      <c r="HS3953" s="0"/>
      <c r="HT3953" s="0"/>
      <c r="HU3953" s="0"/>
      <c r="HV3953" s="0"/>
      <c r="HW3953" s="0"/>
      <c r="HX3953" s="0"/>
      <c r="HY3953" s="0"/>
      <c r="HZ3953" s="0"/>
      <c r="IA3953" s="0"/>
      <c r="IB3953" s="0"/>
      <c r="IC3953" s="0"/>
      <c r="ID3953" s="0"/>
      <c r="IE3953" s="0"/>
      <c r="IF3953" s="0"/>
      <c r="IG3953" s="0"/>
      <c r="IH3953" s="0"/>
      <c r="II3953" s="0"/>
      <c r="IJ3953" s="0"/>
      <c r="IK3953" s="0"/>
      <c r="IL3953" s="0"/>
      <c r="IM3953" s="0"/>
      <c r="IN3953" s="0"/>
      <c r="IO3953" s="0"/>
      <c r="IP3953" s="0"/>
      <c r="IQ3953" s="0"/>
      <c r="IR3953" s="0"/>
      <c r="IS3953" s="0"/>
      <c r="IT3953" s="0"/>
      <c r="IU3953" s="0"/>
      <c r="IV3953" s="0"/>
      <c r="IW3953" s="0"/>
      <c r="IX3953" s="0"/>
      <c r="IY3953" s="0"/>
      <c r="IZ3953" s="0"/>
      <c r="AMH3953" s="13"/>
    </row>
    <row r="3954" customFormat="false" ht="14.95" hidden="false" customHeight="false" outlineLevel="0" collapsed="false">
      <c r="A3954" s="27" t="n">
        <v>40813614</v>
      </c>
      <c r="B3954" s="28" t="s">
        <v>3987</v>
      </c>
      <c r="C3954" s="29"/>
      <c r="D3954" s="29"/>
      <c r="E3954" s="27" t="s">
        <v>320</v>
      </c>
      <c r="F3954" s="19" t="n">
        <f aca="false">IF(C3954="",VLOOKUP(E3954,'PORTE E UCO'!$A$5:$D$46,4,0),VLOOKUP(E3954,'PORTE E UCO'!$A$5:$D$46,4,0)*C3954)</f>
        <v>1224.795374</v>
      </c>
      <c r="G3954" s="30" t="n">
        <v>0</v>
      </c>
      <c r="H3954" s="21" t="n">
        <f aca="false">G3954*$R$2</f>
        <v>0</v>
      </c>
      <c r="I3954" s="27" t="n">
        <v>1</v>
      </c>
      <c r="J3954" s="22" t="n">
        <f aca="false">IF(I3954&gt;=1,F3954*$J$2,"")</f>
        <v>367.4386122</v>
      </c>
      <c r="K3954" s="22" t="str">
        <f aca="false">IF(I3954&gt;=2,F3954*$K$2,"")</f>
        <v/>
      </c>
      <c r="L3954" s="22" t="str">
        <f aca="false">IF(I3954&gt;=3,F3954*$L$2,"")</f>
        <v/>
      </c>
      <c r="M3954" s="22" t="str">
        <f aca="false">IF(I3954&gt;=4,F3954*$M$2,"")</f>
        <v/>
      </c>
      <c r="N3954" s="27" t="s">
        <v>3903</v>
      </c>
      <c r="O3954" s="27" t="n">
        <v>0</v>
      </c>
      <c r="P3954" s="31" t="n">
        <v>0</v>
      </c>
      <c r="Q3954" s="32"/>
      <c r="R3954" s="38"/>
      <c r="S3954" s="25" t="n">
        <f aca="false">SUM(F3954,H3954,J3954,K3954,L3954,M3954)</f>
        <v>1592.2339862</v>
      </c>
      <c r="T3954" s="25" t="n">
        <f aca="false">SUM(F3954,H3954,J3954,K3954,L3954,M3954,Q3954)</f>
        <v>1592.2339862</v>
      </c>
      <c r="U3954" s="0"/>
      <c r="V3954" s="0"/>
      <c r="W3954" s="0"/>
      <c r="X3954" s="0"/>
      <c r="Y3954" s="0"/>
      <c r="Z3954" s="0"/>
      <c r="AA3954" s="0"/>
      <c r="AB3954" s="0"/>
      <c r="AC3954" s="0"/>
      <c r="AD3954" s="0"/>
      <c r="AE3954" s="0"/>
      <c r="AF3954" s="0"/>
      <c r="AG3954" s="0"/>
      <c r="AH3954" s="0"/>
      <c r="AI3954" s="0"/>
      <c r="AJ3954" s="0"/>
      <c r="AK3954" s="0"/>
      <c r="AL3954" s="0"/>
      <c r="AM3954" s="0"/>
      <c r="AN3954" s="0"/>
      <c r="AO3954" s="0"/>
      <c r="AP3954" s="0"/>
      <c r="AQ3954" s="0"/>
      <c r="AR3954" s="0"/>
      <c r="AS3954" s="0"/>
      <c r="AT3954" s="0"/>
      <c r="AU3954" s="0"/>
      <c r="AV3954" s="0"/>
      <c r="AW3954" s="0"/>
      <c r="AX3954" s="0"/>
      <c r="AY3954" s="0"/>
      <c r="AZ3954" s="0"/>
      <c r="BA3954" s="0"/>
      <c r="BB3954" s="0"/>
      <c r="BC3954" s="0"/>
      <c r="BD3954" s="0"/>
      <c r="BE3954" s="0"/>
      <c r="BF3954" s="0"/>
      <c r="BG3954" s="0"/>
      <c r="BH3954" s="0"/>
      <c r="BI3954" s="0"/>
      <c r="BJ3954" s="0"/>
      <c r="BK3954" s="0"/>
      <c r="BL3954" s="0"/>
      <c r="BM3954" s="0"/>
      <c r="BN3954" s="0"/>
      <c r="BO3954" s="0"/>
      <c r="BP3954" s="0"/>
      <c r="BQ3954" s="0"/>
      <c r="BR3954" s="0"/>
      <c r="BS3954" s="0"/>
      <c r="BT3954" s="0"/>
      <c r="BU3954" s="0"/>
      <c r="BV3954" s="0"/>
      <c r="BW3954" s="0"/>
      <c r="BX3954" s="0"/>
      <c r="BY3954" s="0"/>
      <c r="BZ3954" s="0"/>
      <c r="CA3954" s="0"/>
      <c r="CB3954" s="0"/>
      <c r="CC3954" s="0"/>
      <c r="CD3954" s="0"/>
      <c r="CE3954" s="0"/>
      <c r="CF3954" s="0"/>
      <c r="CG3954" s="0"/>
      <c r="CH3954" s="0"/>
      <c r="CI3954" s="0"/>
      <c r="CJ3954" s="0"/>
      <c r="CK3954" s="0"/>
      <c r="CL3954" s="0"/>
      <c r="CM3954" s="0"/>
      <c r="CN3954" s="0"/>
      <c r="CO3954" s="0"/>
      <c r="CP3954" s="0"/>
      <c r="CQ3954" s="0"/>
      <c r="CR3954" s="0"/>
      <c r="CS3954" s="0"/>
      <c r="CT3954" s="0"/>
      <c r="CU3954" s="0"/>
      <c r="CV3954" s="0"/>
      <c r="CW3954" s="0"/>
      <c r="CX3954" s="0"/>
      <c r="CY3954" s="0"/>
      <c r="CZ3954" s="0"/>
      <c r="DA3954" s="0"/>
      <c r="DB3954" s="0"/>
      <c r="DC3954" s="0"/>
      <c r="DD3954" s="0"/>
      <c r="DE3954" s="0"/>
      <c r="DF3954" s="0"/>
      <c r="DG3954" s="0"/>
      <c r="DH3954" s="0"/>
      <c r="DI3954" s="0"/>
      <c r="DJ3954" s="0"/>
      <c r="DK3954" s="0"/>
      <c r="DL3954" s="0"/>
      <c r="DM3954" s="0"/>
      <c r="DN3954" s="0"/>
      <c r="DO3954" s="0"/>
      <c r="DP3954" s="0"/>
      <c r="DQ3954" s="0"/>
      <c r="DR3954" s="0"/>
      <c r="DS3954" s="0"/>
      <c r="DT3954" s="0"/>
      <c r="DU3954" s="0"/>
      <c r="DV3954" s="0"/>
      <c r="DW3954" s="0"/>
      <c r="DX3954" s="0"/>
      <c r="DY3954" s="0"/>
      <c r="DZ3954" s="0"/>
      <c r="EA3954" s="0"/>
      <c r="EB3954" s="0"/>
      <c r="EC3954" s="0"/>
      <c r="ED3954" s="0"/>
      <c r="EE3954" s="0"/>
      <c r="EF3954" s="0"/>
      <c r="EG3954" s="0"/>
      <c r="EH3954" s="0"/>
      <c r="EI3954" s="0"/>
      <c r="EJ3954" s="0"/>
      <c r="EK3954" s="0"/>
      <c r="EL3954" s="0"/>
      <c r="EM3954" s="0"/>
      <c r="EN3954" s="0"/>
      <c r="EO3954" s="0"/>
      <c r="EP3954" s="0"/>
      <c r="EQ3954" s="0"/>
      <c r="ER3954" s="0"/>
      <c r="ES3954" s="0"/>
      <c r="ET3954" s="0"/>
      <c r="EU3954" s="0"/>
      <c r="EV3954" s="0"/>
      <c r="EW3954" s="0"/>
      <c r="EX3954" s="0"/>
      <c r="EY3954" s="0"/>
      <c r="EZ3954" s="0"/>
      <c r="FA3954" s="0"/>
      <c r="FB3954" s="0"/>
      <c r="FC3954" s="0"/>
      <c r="FD3954" s="0"/>
      <c r="FE3954" s="0"/>
      <c r="FF3954" s="0"/>
      <c r="FG3954" s="0"/>
      <c r="FH3954" s="0"/>
      <c r="FI3954" s="0"/>
      <c r="FJ3954" s="0"/>
      <c r="FK3954" s="0"/>
      <c r="FL3954" s="0"/>
      <c r="FM3954" s="0"/>
      <c r="FN3954" s="0"/>
      <c r="FO3954" s="0"/>
      <c r="FP3954" s="0"/>
      <c r="FQ3954" s="0"/>
      <c r="FR3954" s="0"/>
      <c r="FS3954" s="0"/>
      <c r="FT3954" s="0"/>
      <c r="FU3954" s="0"/>
      <c r="FV3954" s="0"/>
      <c r="FW3954" s="0"/>
      <c r="FX3954" s="0"/>
      <c r="FY3954" s="0"/>
      <c r="FZ3954" s="0"/>
      <c r="GA3954" s="0"/>
      <c r="GB3954" s="0"/>
      <c r="GC3954" s="0"/>
      <c r="GD3954" s="0"/>
      <c r="GE3954" s="0"/>
      <c r="GF3954" s="0"/>
      <c r="GG3954" s="0"/>
      <c r="GH3954" s="0"/>
      <c r="GI3954" s="0"/>
      <c r="GJ3954" s="0"/>
      <c r="GK3954" s="0"/>
      <c r="GL3954" s="0"/>
      <c r="GM3954" s="0"/>
      <c r="GN3954" s="0"/>
      <c r="GO3954" s="0"/>
      <c r="GP3954" s="0"/>
      <c r="GQ3954" s="0"/>
      <c r="GR3954" s="0"/>
      <c r="GS3954" s="0"/>
      <c r="GT3954" s="0"/>
      <c r="GU3954" s="0"/>
      <c r="GV3954" s="0"/>
      <c r="GW3954" s="0"/>
      <c r="GX3954" s="0"/>
      <c r="GY3954" s="0"/>
      <c r="GZ3954" s="0"/>
      <c r="HA3954" s="0"/>
      <c r="HB3954" s="0"/>
      <c r="HC3954" s="0"/>
      <c r="HD3954" s="0"/>
      <c r="HE3954" s="0"/>
      <c r="HF3954" s="0"/>
      <c r="HG3954" s="0"/>
      <c r="HH3954" s="0"/>
      <c r="HI3954" s="0"/>
      <c r="HJ3954" s="0"/>
      <c r="HK3954" s="0"/>
      <c r="HL3954" s="0"/>
      <c r="HM3954" s="0"/>
      <c r="HN3954" s="0"/>
      <c r="HO3954" s="0"/>
      <c r="HP3954" s="0"/>
      <c r="HQ3954" s="0"/>
      <c r="HR3954" s="0"/>
      <c r="HS3954" s="0"/>
      <c r="HT3954" s="0"/>
      <c r="HU3954" s="0"/>
      <c r="HV3954" s="0"/>
      <c r="HW3954" s="0"/>
      <c r="HX3954" s="0"/>
      <c r="HY3954" s="0"/>
      <c r="HZ3954" s="0"/>
      <c r="IA3954" s="0"/>
      <c r="IB3954" s="0"/>
      <c r="IC3954" s="0"/>
      <c r="ID3954" s="0"/>
      <c r="IE3954" s="0"/>
      <c r="IF3954" s="0"/>
      <c r="IG3954" s="0"/>
      <c r="IH3954" s="0"/>
      <c r="II3954" s="0"/>
      <c r="IJ3954" s="0"/>
      <c r="IK3954" s="0"/>
      <c r="IL3954" s="0"/>
      <c r="IM3954" s="0"/>
      <c r="IN3954" s="0"/>
      <c r="IO3954" s="0"/>
      <c r="IP3954" s="0"/>
      <c r="IQ3954" s="0"/>
      <c r="IR3954" s="0"/>
      <c r="IS3954" s="0"/>
      <c r="IT3954" s="0"/>
      <c r="IU3954" s="0"/>
      <c r="IV3954" s="0"/>
      <c r="IW3954" s="0"/>
      <c r="IX3954" s="0"/>
      <c r="IY3954" s="0"/>
      <c r="IZ3954" s="0"/>
      <c r="AMH3954" s="13"/>
    </row>
    <row r="3955" customFormat="false" ht="14.95" hidden="false" customHeight="false" outlineLevel="0" collapsed="false">
      <c r="A3955" s="16" t="n">
        <v>40813690</v>
      </c>
      <c r="B3955" s="17" t="s">
        <v>3988</v>
      </c>
      <c r="C3955" s="18"/>
      <c r="D3955" s="18"/>
      <c r="E3955" s="16" t="s">
        <v>320</v>
      </c>
      <c r="F3955" s="19" t="n">
        <f aca="false">IF(C3955="",VLOOKUP(E3955,'PORTE E UCO'!$A$5:$D$46,4,0),VLOOKUP(E3955,'PORTE E UCO'!$A$5:$D$46,4,0)*C3955)</f>
        <v>1224.795374</v>
      </c>
      <c r="G3955" s="20" t="n">
        <v>0</v>
      </c>
      <c r="H3955" s="21" t="n">
        <f aca="false">G3955*$R$2</f>
        <v>0</v>
      </c>
      <c r="I3955" s="16" t="n">
        <v>1</v>
      </c>
      <c r="J3955" s="22" t="n">
        <f aca="false">IF(I3955&gt;=1,F3955*$J$2,"")</f>
        <v>367.4386122</v>
      </c>
      <c r="K3955" s="22" t="str">
        <f aca="false">IF(I3955&gt;=2,F3955*$K$2,"")</f>
        <v/>
      </c>
      <c r="L3955" s="22" t="str">
        <f aca="false">IF(I3955&gt;=3,F3955*$L$2,"")</f>
        <v/>
      </c>
      <c r="M3955" s="22" t="str">
        <f aca="false">IF(I3955&gt;=4,F3955*$M$2,"")</f>
        <v/>
      </c>
      <c r="N3955" s="16" t="s">
        <v>3903</v>
      </c>
      <c r="O3955" s="16" t="n">
        <v>0</v>
      </c>
      <c r="P3955" s="23" t="n">
        <v>0</v>
      </c>
      <c r="Q3955" s="22"/>
      <c r="R3955" s="38"/>
      <c r="S3955" s="25" t="n">
        <f aca="false">SUM(F3955,H3955,J3955,K3955,L3955,M3955)</f>
        <v>1592.2339862</v>
      </c>
      <c r="T3955" s="25" t="n">
        <f aca="false">SUM(F3955,H3955,J3955,K3955,L3955,M3955,Q3955)</f>
        <v>1592.2339862</v>
      </c>
      <c r="U3955" s="0"/>
      <c r="V3955" s="0"/>
      <c r="W3955" s="0"/>
      <c r="X3955" s="0"/>
      <c r="Y3955" s="0"/>
      <c r="Z3955" s="0"/>
      <c r="AA3955" s="0"/>
      <c r="AB3955" s="0"/>
      <c r="AC3955" s="0"/>
      <c r="AD3955" s="0"/>
      <c r="AE3955" s="0"/>
      <c r="AF3955" s="0"/>
      <c r="AG3955" s="0"/>
      <c r="AH3955" s="0"/>
      <c r="AI3955" s="0"/>
      <c r="AJ3955" s="0"/>
      <c r="AK3955" s="0"/>
      <c r="AL3955" s="0"/>
      <c r="AM3955" s="0"/>
      <c r="AN3955" s="0"/>
      <c r="AO3955" s="0"/>
      <c r="AP3955" s="0"/>
      <c r="AQ3955" s="0"/>
      <c r="AR3955" s="0"/>
      <c r="AS3955" s="0"/>
      <c r="AT3955" s="0"/>
      <c r="AU3955" s="0"/>
      <c r="AV3955" s="0"/>
      <c r="AW3955" s="0"/>
      <c r="AX3955" s="0"/>
      <c r="AY3955" s="0"/>
      <c r="AZ3955" s="0"/>
      <c r="BA3955" s="0"/>
      <c r="BB3955" s="0"/>
      <c r="BC3955" s="0"/>
      <c r="BD3955" s="0"/>
      <c r="BE3955" s="0"/>
      <c r="BF3955" s="0"/>
      <c r="BG3955" s="0"/>
      <c r="BH3955" s="0"/>
      <c r="BI3955" s="0"/>
      <c r="BJ3955" s="0"/>
      <c r="BK3955" s="0"/>
      <c r="BL3955" s="0"/>
      <c r="BM3955" s="0"/>
      <c r="BN3955" s="0"/>
      <c r="BO3955" s="0"/>
      <c r="BP3955" s="0"/>
      <c r="BQ3955" s="0"/>
      <c r="BR3955" s="0"/>
      <c r="BS3955" s="0"/>
      <c r="BT3955" s="0"/>
      <c r="BU3955" s="0"/>
      <c r="BV3955" s="0"/>
      <c r="BW3955" s="0"/>
      <c r="BX3955" s="0"/>
      <c r="BY3955" s="0"/>
      <c r="BZ3955" s="0"/>
      <c r="CA3955" s="0"/>
      <c r="CB3955" s="0"/>
      <c r="CC3955" s="0"/>
      <c r="CD3955" s="0"/>
      <c r="CE3955" s="0"/>
      <c r="CF3955" s="0"/>
      <c r="CG3955" s="0"/>
      <c r="CH3955" s="0"/>
      <c r="CI3955" s="0"/>
      <c r="CJ3955" s="0"/>
      <c r="CK3955" s="0"/>
      <c r="CL3955" s="0"/>
      <c r="CM3955" s="0"/>
      <c r="CN3955" s="0"/>
      <c r="CO3955" s="0"/>
      <c r="CP3955" s="0"/>
      <c r="CQ3955" s="0"/>
      <c r="CR3955" s="0"/>
      <c r="CS3955" s="0"/>
      <c r="CT3955" s="0"/>
      <c r="CU3955" s="0"/>
      <c r="CV3955" s="0"/>
      <c r="CW3955" s="0"/>
      <c r="CX3955" s="0"/>
      <c r="CY3955" s="0"/>
      <c r="CZ3955" s="0"/>
      <c r="DA3955" s="0"/>
      <c r="DB3955" s="0"/>
      <c r="DC3955" s="0"/>
      <c r="DD3955" s="0"/>
      <c r="DE3955" s="0"/>
      <c r="DF3955" s="0"/>
      <c r="DG3955" s="0"/>
      <c r="DH3955" s="0"/>
      <c r="DI3955" s="0"/>
      <c r="DJ3955" s="0"/>
      <c r="DK3955" s="0"/>
      <c r="DL3955" s="0"/>
      <c r="DM3955" s="0"/>
      <c r="DN3955" s="0"/>
      <c r="DO3955" s="0"/>
      <c r="DP3955" s="0"/>
      <c r="DQ3955" s="0"/>
      <c r="DR3955" s="0"/>
      <c r="DS3955" s="0"/>
      <c r="DT3955" s="0"/>
      <c r="DU3955" s="0"/>
      <c r="DV3955" s="0"/>
      <c r="DW3955" s="0"/>
      <c r="DX3955" s="0"/>
      <c r="DY3955" s="0"/>
      <c r="DZ3955" s="0"/>
      <c r="EA3955" s="0"/>
      <c r="EB3955" s="0"/>
      <c r="EC3955" s="0"/>
      <c r="ED3955" s="0"/>
      <c r="EE3955" s="0"/>
      <c r="EF3955" s="0"/>
      <c r="EG3955" s="0"/>
      <c r="EH3955" s="0"/>
      <c r="EI3955" s="0"/>
      <c r="EJ3955" s="0"/>
      <c r="EK3955" s="0"/>
      <c r="EL3955" s="0"/>
      <c r="EM3955" s="0"/>
      <c r="EN3955" s="0"/>
      <c r="EO3955" s="0"/>
      <c r="EP3955" s="0"/>
      <c r="EQ3955" s="0"/>
      <c r="ER3955" s="0"/>
      <c r="ES3955" s="0"/>
      <c r="ET3955" s="0"/>
      <c r="EU3955" s="0"/>
      <c r="EV3955" s="0"/>
      <c r="EW3955" s="0"/>
      <c r="EX3955" s="0"/>
      <c r="EY3955" s="0"/>
      <c r="EZ3955" s="0"/>
      <c r="FA3955" s="0"/>
      <c r="FB3955" s="0"/>
      <c r="FC3955" s="0"/>
      <c r="FD3955" s="0"/>
      <c r="FE3955" s="0"/>
      <c r="FF3955" s="0"/>
      <c r="FG3955" s="0"/>
      <c r="FH3955" s="0"/>
      <c r="FI3955" s="0"/>
      <c r="FJ3955" s="0"/>
      <c r="FK3955" s="0"/>
      <c r="FL3955" s="0"/>
      <c r="FM3955" s="0"/>
      <c r="FN3955" s="0"/>
      <c r="FO3955" s="0"/>
      <c r="FP3955" s="0"/>
      <c r="FQ3955" s="0"/>
      <c r="FR3955" s="0"/>
      <c r="FS3955" s="0"/>
      <c r="FT3955" s="0"/>
      <c r="FU3955" s="0"/>
      <c r="FV3955" s="0"/>
      <c r="FW3955" s="0"/>
      <c r="FX3955" s="0"/>
      <c r="FY3955" s="0"/>
      <c r="FZ3955" s="0"/>
      <c r="GA3955" s="0"/>
      <c r="GB3955" s="0"/>
      <c r="GC3955" s="0"/>
      <c r="GD3955" s="0"/>
      <c r="GE3955" s="0"/>
      <c r="GF3955" s="0"/>
      <c r="GG3955" s="0"/>
      <c r="GH3955" s="0"/>
      <c r="GI3955" s="0"/>
      <c r="GJ3955" s="0"/>
      <c r="GK3955" s="0"/>
      <c r="GL3955" s="0"/>
      <c r="GM3955" s="0"/>
      <c r="GN3955" s="0"/>
      <c r="GO3955" s="0"/>
      <c r="GP3955" s="0"/>
      <c r="GQ3955" s="0"/>
      <c r="GR3955" s="0"/>
      <c r="GS3955" s="0"/>
      <c r="GT3955" s="0"/>
      <c r="GU3955" s="0"/>
      <c r="GV3955" s="0"/>
      <c r="GW3955" s="0"/>
      <c r="GX3955" s="0"/>
      <c r="GY3955" s="0"/>
      <c r="GZ3955" s="0"/>
      <c r="HA3955" s="0"/>
      <c r="HB3955" s="0"/>
      <c r="HC3955" s="0"/>
      <c r="HD3955" s="0"/>
      <c r="HE3955" s="0"/>
      <c r="HF3955" s="0"/>
      <c r="HG3955" s="0"/>
      <c r="HH3955" s="0"/>
      <c r="HI3955" s="0"/>
      <c r="HJ3955" s="0"/>
      <c r="HK3955" s="0"/>
      <c r="HL3955" s="0"/>
      <c r="HM3955" s="0"/>
      <c r="HN3955" s="0"/>
      <c r="HO3955" s="0"/>
      <c r="HP3955" s="0"/>
      <c r="HQ3955" s="0"/>
      <c r="HR3955" s="0"/>
      <c r="HS3955" s="0"/>
      <c r="HT3955" s="0"/>
      <c r="HU3955" s="0"/>
      <c r="HV3955" s="0"/>
      <c r="HW3955" s="0"/>
      <c r="HX3955" s="0"/>
      <c r="HY3955" s="0"/>
      <c r="HZ3955" s="0"/>
      <c r="IA3955" s="0"/>
      <c r="IB3955" s="0"/>
      <c r="IC3955" s="0"/>
      <c r="ID3955" s="0"/>
      <c r="IE3955" s="0"/>
      <c r="IF3955" s="0"/>
      <c r="IG3955" s="0"/>
      <c r="IH3955" s="0"/>
      <c r="II3955" s="0"/>
      <c r="IJ3955" s="0"/>
      <c r="IK3955" s="0"/>
      <c r="IL3955" s="0"/>
      <c r="IM3955" s="0"/>
      <c r="IN3955" s="0"/>
      <c r="IO3955" s="0"/>
      <c r="IP3955" s="0"/>
      <c r="IQ3955" s="0"/>
      <c r="IR3955" s="0"/>
      <c r="IS3955" s="0"/>
      <c r="IT3955" s="0"/>
      <c r="IU3955" s="0"/>
      <c r="IV3955" s="0"/>
      <c r="IW3955" s="0"/>
      <c r="IX3955" s="0"/>
      <c r="IY3955" s="0"/>
      <c r="IZ3955" s="0"/>
      <c r="AMH3955" s="13"/>
    </row>
    <row r="3956" customFormat="false" ht="13.8" hidden="false" customHeight="false" outlineLevel="0" collapsed="false">
      <c r="A3956" s="27" t="n">
        <v>40813851</v>
      </c>
      <c r="B3956" s="28" t="s">
        <v>3989</v>
      </c>
      <c r="C3956" s="29"/>
      <c r="D3956" s="29"/>
      <c r="E3956" s="27" t="s">
        <v>62</v>
      </c>
      <c r="F3956" s="19" t="n">
        <f aca="false">IF(C3956="",VLOOKUP(E3956,'PORTE E UCO'!$A$5:$D$46,4,0),VLOOKUP(E3956,'PORTE E UCO'!$A$5:$D$46,4,0)*C3956)</f>
        <v>524.694546</v>
      </c>
      <c r="G3956" s="30" t="n">
        <v>0</v>
      </c>
      <c r="H3956" s="21" t="n">
        <f aca="false">G3956*$R$2</f>
        <v>0</v>
      </c>
      <c r="I3956" s="27" t="n">
        <v>1</v>
      </c>
      <c r="J3956" s="22" t="n">
        <f aca="false">IF(I3956&gt;=1,F3956*$J$2,"")</f>
        <v>157.4083638</v>
      </c>
      <c r="K3956" s="22" t="str">
        <f aca="false">IF(I3956&gt;=2,F3956*$K$2,"")</f>
        <v/>
      </c>
      <c r="L3956" s="22" t="str">
        <f aca="false">IF(I3956&gt;=3,F3956*$L$2,"")</f>
        <v/>
      </c>
      <c r="M3956" s="22" t="str">
        <f aca="false">IF(I3956&gt;=4,F3956*$M$2,"")</f>
        <v/>
      </c>
      <c r="N3956" s="27" t="s">
        <v>3916</v>
      </c>
      <c r="O3956" s="27" t="n">
        <v>0</v>
      </c>
      <c r="P3956" s="31" t="n">
        <v>0</v>
      </c>
      <c r="Q3956" s="32"/>
      <c r="R3956" s="38"/>
      <c r="S3956" s="25" t="n">
        <f aca="false">SUM(F3956,H3956,J3956,K3956,L3956,M3956)</f>
        <v>682.1029098</v>
      </c>
      <c r="T3956" s="25" t="n">
        <f aca="false">SUM(F3956,H3956,J3956,K3956,L3956,M3956,Q3956)</f>
        <v>682.1029098</v>
      </c>
      <c r="U3956" s="0"/>
      <c r="V3956" s="0"/>
      <c r="W3956" s="0"/>
      <c r="X3956" s="0"/>
      <c r="Y3956" s="0"/>
      <c r="Z3956" s="0"/>
      <c r="AA3956" s="0"/>
      <c r="AB3956" s="0"/>
      <c r="AC3956" s="0"/>
      <c r="AD3956" s="0"/>
      <c r="AE3956" s="0"/>
      <c r="AF3956" s="0"/>
      <c r="AG3956" s="0"/>
      <c r="AH3956" s="0"/>
      <c r="AI3956" s="0"/>
      <c r="AJ3956" s="0"/>
      <c r="AK3956" s="0"/>
      <c r="AL3956" s="0"/>
      <c r="AM3956" s="0"/>
      <c r="AN3956" s="0"/>
      <c r="AO3956" s="0"/>
      <c r="AP3956" s="0"/>
      <c r="AQ3956" s="0"/>
      <c r="AR3956" s="0"/>
      <c r="AS3956" s="0"/>
      <c r="AT3956" s="0"/>
      <c r="AU3956" s="0"/>
      <c r="AV3956" s="0"/>
      <c r="AW3956" s="0"/>
      <c r="AX3956" s="0"/>
      <c r="AY3956" s="0"/>
      <c r="AZ3956" s="0"/>
      <c r="BA3956" s="0"/>
      <c r="BB3956" s="0"/>
      <c r="BC3956" s="0"/>
      <c r="BD3956" s="0"/>
      <c r="BE3956" s="0"/>
      <c r="BF3956" s="0"/>
      <c r="BG3956" s="0"/>
      <c r="BH3956" s="0"/>
      <c r="BI3956" s="0"/>
      <c r="BJ3956" s="0"/>
      <c r="BK3956" s="0"/>
      <c r="BL3956" s="0"/>
      <c r="BM3956" s="0"/>
      <c r="BN3956" s="0"/>
      <c r="BO3956" s="0"/>
      <c r="BP3956" s="0"/>
      <c r="BQ3956" s="0"/>
      <c r="BR3956" s="0"/>
      <c r="BS3956" s="0"/>
      <c r="BT3956" s="0"/>
      <c r="BU3956" s="0"/>
      <c r="BV3956" s="0"/>
      <c r="BW3956" s="0"/>
      <c r="BX3956" s="0"/>
      <c r="BY3956" s="0"/>
      <c r="BZ3956" s="0"/>
      <c r="CA3956" s="0"/>
      <c r="CB3956" s="0"/>
      <c r="CC3956" s="0"/>
      <c r="CD3956" s="0"/>
      <c r="CE3956" s="0"/>
      <c r="CF3956" s="0"/>
      <c r="CG3956" s="0"/>
      <c r="CH3956" s="0"/>
      <c r="CI3956" s="0"/>
      <c r="CJ3956" s="0"/>
      <c r="CK3956" s="0"/>
      <c r="CL3956" s="0"/>
      <c r="CM3956" s="0"/>
      <c r="CN3956" s="0"/>
      <c r="CO3956" s="0"/>
      <c r="CP3956" s="0"/>
      <c r="CQ3956" s="0"/>
      <c r="CR3956" s="0"/>
      <c r="CS3956" s="0"/>
      <c r="CT3956" s="0"/>
      <c r="CU3956" s="0"/>
      <c r="CV3956" s="0"/>
      <c r="CW3956" s="0"/>
      <c r="CX3956" s="0"/>
      <c r="CY3956" s="0"/>
      <c r="CZ3956" s="0"/>
      <c r="DA3956" s="0"/>
      <c r="DB3956" s="0"/>
      <c r="DC3956" s="0"/>
      <c r="DD3956" s="0"/>
      <c r="DE3956" s="0"/>
      <c r="DF3956" s="0"/>
      <c r="DG3956" s="0"/>
      <c r="DH3956" s="0"/>
      <c r="DI3956" s="0"/>
      <c r="DJ3956" s="0"/>
      <c r="DK3956" s="0"/>
      <c r="DL3956" s="0"/>
      <c r="DM3956" s="0"/>
      <c r="DN3956" s="0"/>
      <c r="DO3956" s="0"/>
      <c r="DP3956" s="0"/>
      <c r="DQ3956" s="0"/>
      <c r="DR3956" s="0"/>
      <c r="DS3956" s="0"/>
      <c r="DT3956" s="0"/>
      <c r="DU3956" s="0"/>
      <c r="DV3956" s="0"/>
      <c r="DW3956" s="0"/>
      <c r="DX3956" s="0"/>
      <c r="DY3956" s="0"/>
      <c r="DZ3956" s="0"/>
      <c r="EA3956" s="0"/>
      <c r="EB3956" s="0"/>
      <c r="EC3956" s="0"/>
      <c r="ED3956" s="0"/>
      <c r="EE3956" s="0"/>
      <c r="EF3956" s="0"/>
      <c r="EG3956" s="0"/>
      <c r="EH3956" s="0"/>
      <c r="EI3956" s="0"/>
      <c r="EJ3956" s="0"/>
      <c r="EK3956" s="0"/>
      <c r="EL3956" s="0"/>
      <c r="EM3956" s="0"/>
      <c r="EN3956" s="0"/>
      <c r="EO3956" s="0"/>
      <c r="EP3956" s="0"/>
      <c r="EQ3956" s="0"/>
      <c r="ER3956" s="0"/>
      <c r="ES3956" s="0"/>
      <c r="ET3956" s="0"/>
      <c r="EU3956" s="0"/>
      <c r="EV3956" s="0"/>
      <c r="EW3956" s="0"/>
      <c r="EX3956" s="0"/>
      <c r="EY3956" s="0"/>
      <c r="EZ3956" s="0"/>
      <c r="FA3956" s="0"/>
      <c r="FB3956" s="0"/>
      <c r="FC3956" s="0"/>
      <c r="FD3956" s="0"/>
      <c r="FE3956" s="0"/>
      <c r="FF3956" s="0"/>
      <c r="FG3956" s="0"/>
      <c r="FH3956" s="0"/>
      <c r="FI3956" s="0"/>
      <c r="FJ3956" s="0"/>
      <c r="FK3956" s="0"/>
      <c r="FL3956" s="0"/>
      <c r="FM3956" s="0"/>
      <c r="FN3956" s="0"/>
      <c r="FO3956" s="0"/>
      <c r="FP3956" s="0"/>
      <c r="FQ3956" s="0"/>
      <c r="FR3956" s="0"/>
      <c r="FS3956" s="0"/>
      <c r="FT3956" s="0"/>
      <c r="FU3956" s="0"/>
      <c r="FV3956" s="0"/>
      <c r="FW3956" s="0"/>
      <c r="FX3956" s="0"/>
      <c r="FY3956" s="0"/>
      <c r="FZ3956" s="0"/>
      <c r="GA3956" s="0"/>
      <c r="GB3956" s="0"/>
      <c r="GC3956" s="0"/>
      <c r="GD3956" s="0"/>
      <c r="GE3956" s="0"/>
      <c r="GF3956" s="0"/>
      <c r="GG3956" s="0"/>
      <c r="GH3956" s="0"/>
      <c r="GI3956" s="0"/>
      <c r="GJ3956" s="0"/>
      <c r="GK3956" s="0"/>
      <c r="GL3956" s="0"/>
      <c r="GM3956" s="0"/>
      <c r="GN3956" s="0"/>
      <c r="GO3956" s="0"/>
      <c r="GP3956" s="0"/>
      <c r="GQ3956" s="0"/>
      <c r="GR3956" s="0"/>
      <c r="GS3956" s="0"/>
      <c r="GT3956" s="0"/>
      <c r="GU3956" s="0"/>
      <c r="GV3956" s="0"/>
      <c r="GW3956" s="0"/>
      <c r="GX3956" s="0"/>
      <c r="GY3956" s="0"/>
      <c r="GZ3956" s="0"/>
      <c r="HA3956" s="0"/>
      <c r="HB3956" s="0"/>
      <c r="HC3956" s="0"/>
      <c r="HD3956" s="0"/>
      <c r="HE3956" s="0"/>
      <c r="HF3956" s="0"/>
      <c r="HG3956" s="0"/>
      <c r="HH3956" s="0"/>
      <c r="HI3956" s="0"/>
      <c r="HJ3956" s="0"/>
      <c r="HK3956" s="0"/>
      <c r="HL3956" s="0"/>
      <c r="HM3956" s="0"/>
      <c r="HN3956" s="0"/>
      <c r="HO3956" s="0"/>
      <c r="HP3956" s="0"/>
      <c r="HQ3956" s="0"/>
      <c r="HR3956" s="0"/>
      <c r="HS3956" s="0"/>
      <c r="HT3956" s="0"/>
      <c r="HU3956" s="0"/>
      <c r="HV3956" s="0"/>
      <c r="HW3956" s="0"/>
      <c r="HX3956" s="0"/>
      <c r="HY3956" s="0"/>
      <c r="HZ3956" s="0"/>
      <c r="IA3956" s="0"/>
      <c r="IB3956" s="0"/>
      <c r="IC3956" s="0"/>
      <c r="ID3956" s="0"/>
      <c r="IE3956" s="0"/>
      <c r="IF3956" s="0"/>
      <c r="IG3956" s="0"/>
      <c r="IH3956" s="0"/>
      <c r="II3956" s="0"/>
      <c r="IJ3956" s="0"/>
      <c r="IK3956" s="0"/>
      <c r="IL3956" s="0"/>
      <c r="IM3956" s="0"/>
      <c r="IN3956" s="0"/>
      <c r="IO3956" s="0"/>
      <c r="IP3956" s="0"/>
      <c r="IQ3956" s="0"/>
      <c r="IR3956" s="0"/>
      <c r="IS3956" s="0"/>
      <c r="IT3956" s="0"/>
      <c r="IU3956" s="0"/>
      <c r="IV3956" s="0"/>
      <c r="IW3956" s="0"/>
      <c r="IX3956" s="0"/>
      <c r="IY3956" s="0"/>
      <c r="IZ3956" s="0"/>
      <c r="AMH3956" s="13"/>
    </row>
    <row r="3957" customFormat="false" ht="14.95" hidden="false" customHeight="false" outlineLevel="0" collapsed="false">
      <c r="A3957" s="16" t="n">
        <v>40814165</v>
      </c>
      <c r="B3957" s="17" t="s">
        <v>3990</v>
      </c>
      <c r="C3957" s="18"/>
      <c r="D3957" s="18"/>
      <c r="E3957" s="16" t="s">
        <v>62</v>
      </c>
      <c r="F3957" s="19" t="n">
        <f aca="false">IF(C3957="",VLOOKUP(E3957,'PORTE E UCO'!$A$5:$D$46,4,0),VLOOKUP(E3957,'PORTE E UCO'!$A$5:$D$46,4,0)*C3957)</f>
        <v>524.694546</v>
      </c>
      <c r="G3957" s="20"/>
      <c r="H3957" s="21" t="n">
        <f aca="false">G3957*$R$2</f>
        <v>0</v>
      </c>
      <c r="I3957" s="16" t="n">
        <v>1</v>
      </c>
      <c r="J3957" s="22" t="n">
        <f aca="false">IF(I3957&gt;=1,F3957*$J$2,"")</f>
        <v>157.4083638</v>
      </c>
      <c r="K3957" s="22" t="str">
        <f aca="false">IF(I3957&gt;=2,F3957*$K$2,"")</f>
        <v/>
      </c>
      <c r="L3957" s="22" t="str">
        <f aca="false">IF(I3957&gt;=3,F3957*$L$2,"")</f>
        <v/>
      </c>
      <c r="M3957" s="22" t="str">
        <f aca="false">IF(I3957&gt;=4,F3957*$M$2,"")</f>
        <v/>
      </c>
      <c r="N3957" s="16" t="s">
        <v>3916</v>
      </c>
      <c r="O3957" s="16" t="n">
        <v>0</v>
      </c>
      <c r="P3957" s="23" t="n">
        <v>0</v>
      </c>
      <c r="Q3957" s="22"/>
      <c r="R3957" s="38"/>
      <c r="S3957" s="25" t="n">
        <f aca="false">SUM(F3957,H3957,J3957,K3957,L3957,M3957)</f>
        <v>682.1029098</v>
      </c>
      <c r="T3957" s="25" t="n">
        <f aca="false">SUM(F3957,H3957,J3957,K3957,L3957,M3957,Q3957)</f>
        <v>682.1029098</v>
      </c>
      <c r="U3957" s="0"/>
      <c r="V3957" s="0"/>
      <c r="W3957" s="0"/>
      <c r="X3957" s="0"/>
      <c r="Y3957" s="0"/>
      <c r="Z3957" s="0"/>
      <c r="AA3957" s="0"/>
      <c r="AB3957" s="0"/>
      <c r="AC3957" s="0"/>
      <c r="AD3957" s="0"/>
      <c r="AE3957" s="0"/>
      <c r="AF3957" s="0"/>
      <c r="AG3957" s="0"/>
      <c r="AH3957" s="0"/>
      <c r="AI3957" s="0"/>
      <c r="AJ3957" s="0"/>
      <c r="AK3957" s="0"/>
      <c r="AL3957" s="0"/>
      <c r="AM3957" s="0"/>
      <c r="AN3957" s="0"/>
      <c r="AO3957" s="0"/>
      <c r="AP3957" s="0"/>
      <c r="AQ3957" s="0"/>
      <c r="AR3957" s="0"/>
      <c r="AS3957" s="0"/>
      <c r="AT3957" s="0"/>
      <c r="AU3957" s="0"/>
      <c r="AV3957" s="0"/>
      <c r="AW3957" s="0"/>
      <c r="AX3957" s="0"/>
      <c r="AY3957" s="0"/>
      <c r="AZ3957" s="0"/>
      <c r="BA3957" s="0"/>
      <c r="BB3957" s="0"/>
      <c r="BC3957" s="0"/>
      <c r="BD3957" s="0"/>
      <c r="BE3957" s="0"/>
      <c r="BF3957" s="0"/>
      <c r="BG3957" s="0"/>
      <c r="BH3957" s="0"/>
      <c r="BI3957" s="0"/>
      <c r="BJ3957" s="0"/>
      <c r="BK3957" s="0"/>
      <c r="BL3957" s="0"/>
      <c r="BM3957" s="0"/>
      <c r="BN3957" s="0"/>
      <c r="BO3957" s="0"/>
      <c r="BP3957" s="0"/>
      <c r="BQ3957" s="0"/>
      <c r="BR3957" s="0"/>
      <c r="BS3957" s="0"/>
      <c r="BT3957" s="0"/>
      <c r="BU3957" s="0"/>
      <c r="BV3957" s="0"/>
      <c r="BW3957" s="0"/>
      <c r="BX3957" s="0"/>
      <c r="BY3957" s="0"/>
      <c r="BZ3957" s="0"/>
      <c r="CA3957" s="0"/>
      <c r="CB3957" s="0"/>
      <c r="CC3957" s="0"/>
      <c r="CD3957" s="0"/>
      <c r="CE3957" s="0"/>
      <c r="CF3957" s="0"/>
      <c r="CG3957" s="0"/>
      <c r="CH3957" s="0"/>
      <c r="CI3957" s="0"/>
      <c r="CJ3957" s="0"/>
      <c r="CK3957" s="0"/>
      <c r="CL3957" s="0"/>
      <c r="CM3957" s="0"/>
      <c r="CN3957" s="0"/>
      <c r="CO3957" s="0"/>
      <c r="CP3957" s="0"/>
      <c r="CQ3957" s="0"/>
      <c r="CR3957" s="0"/>
      <c r="CS3957" s="0"/>
      <c r="CT3957" s="0"/>
      <c r="CU3957" s="0"/>
      <c r="CV3957" s="0"/>
      <c r="CW3957" s="0"/>
      <c r="CX3957" s="0"/>
      <c r="CY3957" s="0"/>
      <c r="CZ3957" s="0"/>
      <c r="DA3957" s="0"/>
      <c r="DB3957" s="0"/>
      <c r="DC3957" s="0"/>
      <c r="DD3957" s="0"/>
      <c r="DE3957" s="0"/>
      <c r="DF3957" s="0"/>
      <c r="DG3957" s="0"/>
      <c r="DH3957" s="0"/>
      <c r="DI3957" s="0"/>
      <c r="DJ3957" s="0"/>
      <c r="DK3957" s="0"/>
      <c r="DL3957" s="0"/>
      <c r="DM3957" s="0"/>
      <c r="DN3957" s="0"/>
      <c r="DO3957" s="0"/>
      <c r="DP3957" s="0"/>
      <c r="DQ3957" s="0"/>
      <c r="DR3957" s="0"/>
      <c r="DS3957" s="0"/>
      <c r="DT3957" s="0"/>
      <c r="DU3957" s="0"/>
      <c r="DV3957" s="0"/>
      <c r="DW3957" s="0"/>
      <c r="DX3957" s="0"/>
      <c r="DY3957" s="0"/>
      <c r="DZ3957" s="0"/>
      <c r="EA3957" s="0"/>
      <c r="EB3957" s="0"/>
      <c r="EC3957" s="0"/>
      <c r="ED3957" s="0"/>
      <c r="EE3957" s="0"/>
      <c r="EF3957" s="0"/>
      <c r="EG3957" s="0"/>
      <c r="EH3957" s="0"/>
      <c r="EI3957" s="0"/>
      <c r="EJ3957" s="0"/>
      <c r="EK3957" s="0"/>
      <c r="EL3957" s="0"/>
      <c r="EM3957" s="0"/>
      <c r="EN3957" s="0"/>
      <c r="EO3957" s="0"/>
      <c r="EP3957" s="0"/>
      <c r="EQ3957" s="0"/>
      <c r="ER3957" s="0"/>
      <c r="ES3957" s="0"/>
      <c r="ET3957" s="0"/>
      <c r="EU3957" s="0"/>
      <c r="EV3957" s="0"/>
      <c r="EW3957" s="0"/>
      <c r="EX3957" s="0"/>
      <c r="EY3957" s="0"/>
      <c r="EZ3957" s="0"/>
      <c r="FA3957" s="0"/>
      <c r="FB3957" s="0"/>
      <c r="FC3957" s="0"/>
      <c r="FD3957" s="0"/>
      <c r="FE3957" s="0"/>
      <c r="FF3957" s="0"/>
      <c r="FG3957" s="0"/>
      <c r="FH3957" s="0"/>
      <c r="FI3957" s="0"/>
      <c r="FJ3957" s="0"/>
      <c r="FK3957" s="0"/>
      <c r="FL3957" s="0"/>
      <c r="FM3957" s="0"/>
      <c r="FN3957" s="0"/>
      <c r="FO3957" s="0"/>
      <c r="FP3957" s="0"/>
      <c r="FQ3957" s="0"/>
      <c r="FR3957" s="0"/>
      <c r="FS3957" s="0"/>
      <c r="FT3957" s="0"/>
      <c r="FU3957" s="0"/>
      <c r="FV3957" s="0"/>
      <c r="FW3957" s="0"/>
      <c r="FX3957" s="0"/>
      <c r="FY3957" s="0"/>
      <c r="FZ3957" s="0"/>
      <c r="GA3957" s="0"/>
      <c r="GB3957" s="0"/>
      <c r="GC3957" s="0"/>
      <c r="GD3957" s="0"/>
      <c r="GE3957" s="0"/>
      <c r="GF3957" s="0"/>
      <c r="GG3957" s="0"/>
      <c r="GH3957" s="0"/>
      <c r="GI3957" s="0"/>
      <c r="GJ3957" s="0"/>
      <c r="GK3957" s="0"/>
      <c r="GL3957" s="0"/>
      <c r="GM3957" s="0"/>
      <c r="GN3957" s="0"/>
      <c r="GO3957" s="0"/>
      <c r="GP3957" s="0"/>
      <c r="GQ3957" s="0"/>
      <c r="GR3957" s="0"/>
      <c r="GS3957" s="0"/>
      <c r="GT3957" s="0"/>
      <c r="GU3957" s="0"/>
      <c r="GV3957" s="0"/>
      <c r="GW3957" s="0"/>
      <c r="GX3957" s="0"/>
      <c r="GY3957" s="0"/>
      <c r="GZ3957" s="0"/>
      <c r="HA3957" s="0"/>
      <c r="HB3957" s="0"/>
      <c r="HC3957" s="0"/>
      <c r="HD3957" s="0"/>
      <c r="HE3957" s="0"/>
      <c r="HF3957" s="0"/>
      <c r="HG3957" s="0"/>
      <c r="HH3957" s="0"/>
      <c r="HI3957" s="0"/>
      <c r="HJ3957" s="0"/>
      <c r="HK3957" s="0"/>
      <c r="HL3957" s="0"/>
      <c r="HM3957" s="0"/>
      <c r="HN3957" s="0"/>
      <c r="HO3957" s="0"/>
      <c r="HP3957" s="0"/>
      <c r="HQ3957" s="0"/>
      <c r="HR3957" s="0"/>
      <c r="HS3957" s="0"/>
      <c r="HT3957" s="0"/>
      <c r="HU3957" s="0"/>
      <c r="HV3957" s="0"/>
      <c r="HW3957" s="0"/>
      <c r="HX3957" s="0"/>
      <c r="HY3957" s="0"/>
      <c r="HZ3957" s="0"/>
      <c r="IA3957" s="0"/>
      <c r="IB3957" s="0"/>
      <c r="IC3957" s="0"/>
      <c r="ID3957" s="0"/>
      <c r="IE3957" s="0"/>
      <c r="IF3957" s="0"/>
      <c r="IG3957" s="0"/>
      <c r="IH3957" s="0"/>
      <c r="II3957" s="0"/>
      <c r="IJ3957" s="0"/>
      <c r="IK3957" s="0"/>
      <c r="IL3957" s="0"/>
      <c r="IM3957" s="0"/>
      <c r="IN3957" s="0"/>
      <c r="IO3957" s="0"/>
      <c r="IP3957" s="0"/>
      <c r="IQ3957" s="0"/>
      <c r="IR3957" s="0"/>
      <c r="IS3957" s="0"/>
      <c r="IT3957" s="0"/>
      <c r="IU3957" s="0"/>
      <c r="IV3957" s="0"/>
      <c r="IW3957" s="0"/>
      <c r="IX3957" s="0"/>
      <c r="IY3957" s="0"/>
      <c r="IZ3957" s="0"/>
      <c r="AMH3957" s="13"/>
    </row>
    <row r="3958" customFormat="false" ht="14.95" hidden="false" customHeight="false" outlineLevel="0" collapsed="false">
      <c r="A3958" s="27" t="n">
        <v>40813894</v>
      </c>
      <c r="B3958" s="28" t="s">
        <v>3991</v>
      </c>
      <c r="C3958" s="29"/>
      <c r="D3958" s="29"/>
      <c r="E3958" s="27" t="s">
        <v>176</v>
      </c>
      <c r="F3958" s="19" t="n">
        <f aca="false">IF(C3958="",VLOOKUP(E3958,'PORTE E UCO'!$A$5:$D$46,4,0),VLOOKUP(E3958,'PORTE E UCO'!$A$5:$D$46,4,0)*C3958)</f>
        <v>891.034646</v>
      </c>
      <c r="G3958" s="30" t="n">
        <v>0</v>
      </c>
      <c r="H3958" s="21" t="n">
        <f aca="false">G3958*$R$2</f>
        <v>0</v>
      </c>
      <c r="I3958" s="27" t="n">
        <v>1</v>
      </c>
      <c r="J3958" s="22" t="n">
        <f aca="false">IF(I3958&gt;=1,F3958*$J$2,"")</f>
        <v>267.3103938</v>
      </c>
      <c r="K3958" s="22" t="str">
        <f aca="false">IF(I3958&gt;=2,F3958*$K$2,"")</f>
        <v/>
      </c>
      <c r="L3958" s="22" t="str">
        <f aca="false">IF(I3958&gt;=3,F3958*$L$2,"")</f>
        <v/>
      </c>
      <c r="M3958" s="22" t="str">
        <f aca="false">IF(I3958&gt;=4,F3958*$M$2,"")</f>
        <v/>
      </c>
      <c r="N3958" s="27" t="s">
        <v>3916</v>
      </c>
      <c r="O3958" s="27" t="n">
        <v>0</v>
      </c>
      <c r="P3958" s="31" t="n">
        <v>0</v>
      </c>
      <c r="Q3958" s="32"/>
      <c r="R3958" s="38"/>
      <c r="S3958" s="25" t="n">
        <f aca="false">SUM(F3958,H3958,J3958,K3958,L3958,M3958)</f>
        <v>1158.3450398</v>
      </c>
      <c r="T3958" s="25" t="n">
        <f aca="false">SUM(F3958,H3958,J3958,K3958,L3958,M3958,Q3958)</f>
        <v>1158.3450398</v>
      </c>
      <c r="U3958" s="0"/>
      <c r="V3958" s="0"/>
      <c r="W3958" s="0"/>
      <c r="X3958" s="0"/>
      <c r="Y3958" s="0"/>
      <c r="Z3958" s="0"/>
      <c r="AA3958" s="0"/>
      <c r="AB3958" s="0"/>
      <c r="AC3958" s="0"/>
      <c r="AD3958" s="0"/>
      <c r="AE3958" s="0"/>
      <c r="AF3958" s="0"/>
      <c r="AG3958" s="0"/>
      <c r="AH3958" s="0"/>
      <c r="AI3958" s="0"/>
      <c r="AJ3958" s="0"/>
      <c r="AK3958" s="0"/>
      <c r="AL3958" s="0"/>
      <c r="AM3958" s="0"/>
      <c r="AN3958" s="0"/>
      <c r="AO3958" s="0"/>
      <c r="AP3958" s="0"/>
      <c r="AQ3958" s="0"/>
      <c r="AR3958" s="0"/>
      <c r="AS3958" s="0"/>
      <c r="AT3958" s="0"/>
      <c r="AU3958" s="0"/>
      <c r="AV3958" s="0"/>
      <c r="AW3958" s="0"/>
      <c r="AX3958" s="0"/>
      <c r="AY3958" s="0"/>
      <c r="AZ3958" s="0"/>
      <c r="BA3958" s="0"/>
      <c r="BB3958" s="0"/>
      <c r="BC3958" s="0"/>
      <c r="BD3958" s="0"/>
      <c r="BE3958" s="0"/>
      <c r="BF3958" s="0"/>
      <c r="BG3958" s="0"/>
      <c r="BH3958" s="0"/>
      <c r="BI3958" s="0"/>
      <c r="BJ3958" s="0"/>
      <c r="BK3958" s="0"/>
      <c r="BL3958" s="0"/>
      <c r="BM3958" s="0"/>
      <c r="BN3958" s="0"/>
      <c r="BO3958" s="0"/>
      <c r="BP3958" s="0"/>
      <c r="BQ3958" s="0"/>
      <c r="BR3958" s="0"/>
      <c r="BS3958" s="0"/>
      <c r="BT3958" s="0"/>
      <c r="BU3958" s="0"/>
      <c r="BV3958" s="0"/>
      <c r="BW3958" s="0"/>
      <c r="BX3958" s="0"/>
      <c r="BY3958" s="0"/>
      <c r="BZ3958" s="0"/>
      <c r="CA3958" s="0"/>
      <c r="CB3958" s="0"/>
      <c r="CC3958" s="0"/>
      <c r="CD3958" s="0"/>
      <c r="CE3958" s="0"/>
      <c r="CF3958" s="0"/>
      <c r="CG3958" s="0"/>
      <c r="CH3958" s="0"/>
      <c r="CI3958" s="0"/>
      <c r="CJ3958" s="0"/>
      <c r="CK3958" s="0"/>
      <c r="CL3958" s="0"/>
      <c r="CM3958" s="0"/>
      <c r="CN3958" s="0"/>
      <c r="CO3958" s="0"/>
      <c r="CP3958" s="0"/>
      <c r="CQ3958" s="0"/>
      <c r="CR3958" s="0"/>
      <c r="CS3958" s="0"/>
      <c r="CT3958" s="0"/>
      <c r="CU3958" s="0"/>
      <c r="CV3958" s="0"/>
      <c r="CW3958" s="0"/>
      <c r="CX3958" s="0"/>
      <c r="CY3958" s="0"/>
      <c r="CZ3958" s="0"/>
      <c r="DA3958" s="0"/>
      <c r="DB3958" s="0"/>
      <c r="DC3958" s="0"/>
      <c r="DD3958" s="0"/>
      <c r="DE3958" s="0"/>
      <c r="DF3958" s="0"/>
      <c r="DG3958" s="0"/>
      <c r="DH3958" s="0"/>
      <c r="DI3958" s="0"/>
      <c r="DJ3958" s="0"/>
      <c r="DK3958" s="0"/>
      <c r="DL3958" s="0"/>
      <c r="DM3958" s="0"/>
      <c r="DN3958" s="0"/>
      <c r="DO3958" s="0"/>
      <c r="DP3958" s="0"/>
      <c r="DQ3958" s="0"/>
      <c r="DR3958" s="0"/>
      <c r="DS3958" s="0"/>
      <c r="DT3958" s="0"/>
      <c r="DU3958" s="0"/>
      <c r="DV3958" s="0"/>
      <c r="DW3958" s="0"/>
      <c r="DX3958" s="0"/>
      <c r="DY3958" s="0"/>
      <c r="DZ3958" s="0"/>
      <c r="EA3958" s="0"/>
      <c r="EB3958" s="0"/>
      <c r="EC3958" s="0"/>
      <c r="ED3958" s="0"/>
      <c r="EE3958" s="0"/>
      <c r="EF3958" s="0"/>
      <c r="EG3958" s="0"/>
      <c r="EH3958" s="0"/>
      <c r="EI3958" s="0"/>
      <c r="EJ3958" s="0"/>
      <c r="EK3958" s="0"/>
      <c r="EL3958" s="0"/>
      <c r="EM3958" s="0"/>
      <c r="EN3958" s="0"/>
      <c r="EO3958" s="0"/>
      <c r="EP3958" s="0"/>
      <c r="EQ3958" s="0"/>
      <c r="ER3958" s="0"/>
      <c r="ES3958" s="0"/>
      <c r="ET3958" s="0"/>
      <c r="EU3958" s="0"/>
      <c r="EV3958" s="0"/>
      <c r="EW3958" s="0"/>
      <c r="EX3958" s="0"/>
      <c r="EY3958" s="0"/>
      <c r="EZ3958" s="0"/>
      <c r="FA3958" s="0"/>
      <c r="FB3958" s="0"/>
      <c r="FC3958" s="0"/>
      <c r="FD3958" s="0"/>
      <c r="FE3958" s="0"/>
      <c r="FF3958" s="0"/>
      <c r="FG3958" s="0"/>
      <c r="FH3958" s="0"/>
      <c r="FI3958" s="0"/>
      <c r="FJ3958" s="0"/>
      <c r="FK3958" s="0"/>
      <c r="FL3958" s="0"/>
      <c r="FM3958" s="0"/>
      <c r="FN3958" s="0"/>
      <c r="FO3958" s="0"/>
      <c r="FP3958" s="0"/>
      <c r="FQ3958" s="0"/>
      <c r="FR3958" s="0"/>
      <c r="FS3958" s="0"/>
      <c r="FT3958" s="0"/>
      <c r="FU3958" s="0"/>
      <c r="FV3958" s="0"/>
      <c r="FW3958" s="0"/>
      <c r="FX3958" s="0"/>
      <c r="FY3958" s="0"/>
      <c r="FZ3958" s="0"/>
      <c r="GA3958" s="0"/>
      <c r="GB3958" s="0"/>
      <c r="GC3958" s="0"/>
      <c r="GD3958" s="0"/>
      <c r="GE3958" s="0"/>
      <c r="GF3958" s="0"/>
      <c r="GG3958" s="0"/>
      <c r="GH3958" s="0"/>
      <c r="GI3958" s="0"/>
      <c r="GJ3958" s="0"/>
      <c r="GK3958" s="0"/>
      <c r="GL3958" s="0"/>
      <c r="GM3958" s="0"/>
      <c r="GN3958" s="0"/>
      <c r="GO3958" s="0"/>
      <c r="GP3958" s="0"/>
      <c r="GQ3958" s="0"/>
      <c r="GR3958" s="0"/>
      <c r="GS3958" s="0"/>
      <c r="GT3958" s="0"/>
      <c r="GU3958" s="0"/>
      <c r="GV3958" s="0"/>
      <c r="GW3958" s="0"/>
      <c r="GX3958" s="0"/>
      <c r="GY3958" s="0"/>
      <c r="GZ3958" s="0"/>
      <c r="HA3958" s="0"/>
      <c r="HB3958" s="0"/>
      <c r="HC3958" s="0"/>
      <c r="HD3958" s="0"/>
      <c r="HE3958" s="0"/>
      <c r="HF3958" s="0"/>
      <c r="HG3958" s="0"/>
      <c r="HH3958" s="0"/>
      <c r="HI3958" s="0"/>
      <c r="HJ3958" s="0"/>
      <c r="HK3958" s="0"/>
      <c r="HL3958" s="0"/>
      <c r="HM3958" s="0"/>
      <c r="HN3958" s="0"/>
      <c r="HO3958" s="0"/>
      <c r="HP3958" s="0"/>
      <c r="HQ3958" s="0"/>
      <c r="HR3958" s="0"/>
      <c r="HS3958" s="0"/>
      <c r="HT3958" s="0"/>
      <c r="HU3958" s="0"/>
      <c r="HV3958" s="0"/>
      <c r="HW3958" s="0"/>
      <c r="HX3958" s="0"/>
      <c r="HY3958" s="0"/>
      <c r="HZ3958" s="0"/>
      <c r="IA3958" s="0"/>
      <c r="IB3958" s="0"/>
      <c r="IC3958" s="0"/>
      <c r="ID3958" s="0"/>
      <c r="IE3958" s="0"/>
      <c r="IF3958" s="0"/>
      <c r="IG3958" s="0"/>
      <c r="IH3958" s="0"/>
      <c r="II3958" s="0"/>
      <c r="IJ3958" s="0"/>
      <c r="IK3958" s="0"/>
      <c r="IL3958" s="0"/>
      <c r="IM3958" s="0"/>
      <c r="IN3958" s="0"/>
      <c r="IO3958" s="0"/>
      <c r="IP3958" s="0"/>
      <c r="IQ3958" s="0"/>
      <c r="IR3958" s="0"/>
      <c r="IS3958" s="0"/>
      <c r="IT3958" s="0"/>
      <c r="IU3958" s="0"/>
      <c r="IV3958" s="0"/>
      <c r="IW3958" s="0"/>
      <c r="IX3958" s="0"/>
      <c r="IY3958" s="0"/>
      <c r="IZ3958" s="0"/>
      <c r="AMH3958" s="13"/>
    </row>
    <row r="3959" customFormat="false" ht="13.8" hidden="false" customHeight="false" outlineLevel="0" collapsed="false">
      <c r="A3959" s="16" t="n">
        <v>40813835</v>
      </c>
      <c r="B3959" s="17" t="s">
        <v>3992</v>
      </c>
      <c r="C3959" s="18"/>
      <c r="D3959" s="18"/>
      <c r="E3959" s="16" t="s">
        <v>62</v>
      </c>
      <c r="F3959" s="19" t="n">
        <f aca="false">IF(C3959="",VLOOKUP(E3959,'PORTE E UCO'!$A$5:$D$46,4,0),VLOOKUP(E3959,'PORTE E UCO'!$A$5:$D$46,4,0)*C3959)</f>
        <v>524.694546</v>
      </c>
      <c r="G3959" s="20" t="n">
        <v>0</v>
      </c>
      <c r="H3959" s="21" t="n">
        <f aca="false">G3959*$R$2</f>
        <v>0</v>
      </c>
      <c r="I3959" s="16" t="n">
        <v>1</v>
      </c>
      <c r="J3959" s="22" t="n">
        <f aca="false">IF(I3959&gt;=1,F3959*$J$2,"")</f>
        <v>157.4083638</v>
      </c>
      <c r="K3959" s="22" t="str">
        <f aca="false">IF(I3959&gt;=2,F3959*$K$2,"")</f>
        <v/>
      </c>
      <c r="L3959" s="22" t="str">
        <f aca="false">IF(I3959&gt;=3,F3959*$L$2,"")</f>
        <v/>
      </c>
      <c r="M3959" s="22" t="str">
        <f aca="false">IF(I3959&gt;=4,F3959*$M$2,"")</f>
        <v/>
      </c>
      <c r="N3959" s="16" t="s">
        <v>3925</v>
      </c>
      <c r="O3959" s="16" t="n">
        <v>0</v>
      </c>
      <c r="P3959" s="23" t="n">
        <v>0</v>
      </c>
      <c r="Q3959" s="22"/>
      <c r="R3959" s="38"/>
      <c r="S3959" s="25" t="n">
        <f aca="false">SUM(F3959,H3959,J3959,K3959,L3959,M3959)</f>
        <v>682.1029098</v>
      </c>
      <c r="T3959" s="25" t="n">
        <f aca="false">SUM(F3959,H3959,J3959,K3959,L3959,M3959,Q3959)</f>
        <v>682.1029098</v>
      </c>
      <c r="U3959" s="0"/>
      <c r="V3959" s="0"/>
      <c r="W3959" s="0"/>
      <c r="X3959" s="0"/>
      <c r="Y3959" s="0"/>
      <c r="Z3959" s="0"/>
      <c r="AA3959" s="0"/>
      <c r="AB3959" s="0"/>
      <c r="AC3959" s="0"/>
      <c r="AD3959" s="0"/>
      <c r="AE3959" s="0"/>
      <c r="AF3959" s="0"/>
      <c r="AG3959" s="0"/>
      <c r="AH3959" s="0"/>
      <c r="AI3959" s="0"/>
      <c r="AJ3959" s="0"/>
      <c r="AK3959" s="0"/>
      <c r="AL3959" s="0"/>
      <c r="AM3959" s="0"/>
      <c r="AN3959" s="0"/>
      <c r="AO3959" s="0"/>
      <c r="AP3959" s="0"/>
      <c r="AQ3959" s="0"/>
      <c r="AR3959" s="0"/>
      <c r="AS3959" s="0"/>
      <c r="AT3959" s="0"/>
      <c r="AU3959" s="0"/>
      <c r="AV3959" s="0"/>
      <c r="AW3959" s="0"/>
      <c r="AX3959" s="0"/>
      <c r="AY3959" s="0"/>
      <c r="AZ3959" s="0"/>
      <c r="BA3959" s="0"/>
      <c r="BB3959" s="0"/>
      <c r="BC3959" s="0"/>
      <c r="BD3959" s="0"/>
      <c r="BE3959" s="0"/>
      <c r="BF3959" s="0"/>
      <c r="BG3959" s="0"/>
      <c r="BH3959" s="0"/>
      <c r="BI3959" s="0"/>
      <c r="BJ3959" s="0"/>
      <c r="BK3959" s="0"/>
      <c r="BL3959" s="0"/>
      <c r="BM3959" s="0"/>
      <c r="BN3959" s="0"/>
      <c r="BO3959" s="0"/>
      <c r="BP3959" s="0"/>
      <c r="BQ3959" s="0"/>
      <c r="BR3959" s="0"/>
      <c r="BS3959" s="0"/>
      <c r="BT3959" s="0"/>
      <c r="BU3959" s="0"/>
      <c r="BV3959" s="0"/>
      <c r="BW3959" s="0"/>
      <c r="BX3959" s="0"/>
      <c r="BY3959" s="0"/>
      <c r="BZ3959" s="0"/>
      <c r="CA3959" s="0"/>
      <c r="CB3959" s="0"/>
      <c r="CC3959" s="0"/>
      <c r="CD3959" s="0"/>
      <c r="CE3959" s="0"/>
      <c r="CF3959" s="0"/>
      <c r="CG3959" s="0"/>
      <c r="CH3959" s="0"/>
      <c r="CI3959" s="0"/>
      <c r="CJ3959" s="0"/>
      <c r="CK3959" s="0"/>
      <c r="CL3959" s="0"/>
      <c r="CM3959" s="0"/>
      <c r="CN3959" s="0"/>
      <c r="CO3959" s="0"/>
      <c r="CP3959" s="0"/>
      <c r="CQ3959" s="0"/>
      <c r="CR3959" s="0"/>
      <c r="CS3959" s="0"/>
      <c r="CT3959" s="0"/>
      <c r="CU3959" s="0"/>
      <c r="CV3959" s="0"/>
      <c r="CW3959" s="0"/>
      <c r="CX3959" s="0"/>
      <c r="CY3959" s="0"/>
      <c r="CZ3959" s="0"/>
      <c r="DA3959" s="0"/>
      <c r="DB3959" s="0"/>
      <c r="DC3959" s="0"/>
      <c r="DD3959" s="0"/>
      <c r="DE3959" s="0"/>
      <c r="DF3959" s="0"/>
      <c r="DG3959" s="0"/>
      <c r="DH3959" s="0"/>
      <c r="DI3959" s="0"/>
      <c r="DJ3959" s="0"/>
      <c r="DK3959" s="0"/>
      <c r="DL3959" s="0"/>
      <c r="DM3959" s="0"/>
      <c r="DN3959" s="0"/>
      <c r="DO3959" s="0"/>
      <c r="DP3959" s="0"/>
      <c r="DQ3959" s="0"/>
      <c r="DR3959" s="0"/>
      <c r="DS3959" s="0"/>
      <c r="DT3959" s="0"/>
      <c r="DU3959" s="0"/>
      <c r="DV3959" s="0"/>
      <c r="DW3959" s="0"/>
      <c r="DX3959" s="0"/>
      <c r="DY3959" s="0"/>
      <c r="DZ3959" s="0"/>
      <c r="EA3959" s="0"/>
      <c r="EB3959" s="0"/>
      <c r="EC3959" s="0"/>
      <c r="ED3959" s="0"/>
      <c r="EE3959" s="0"/>
      <c r="EF3959" s="0"/>
      <c r="EG3959" s="0"/>
      <c r="EH3959" s="0"/>
      <c r="EI3959" s="0"/>
      <c r="EJ3959" s="0"/>
      <c r="EK3959" s="0"/>
      <c r="EL3959" s="0"/>
      <c r="EM3959" s="0"/>
      <c r="EN3959" s="0"/>
      <c r="EO3959" s="0"/>
      <c r="EP3959" s="0"/>
      <c r="EQ3959" s="0"/>
      <c r="ER3959" s="0"/>
      <c r="ES3959" s="0"/>
      <c r="ET3959" s="0"/>
      <c r="EU3959" s="0"/>
      <c r="EV3959" s="0"/>
      <c r="EW3959" s="0"/>
      <c r="EX3959" s="0"/>
      <c r="EY3959" s="0"/>
      <c r="EZ3959" s="0"/>
      <c r="FA3959" s="0"/>
      <c r="FB3959" s="0"/>
      <c r="FC3959" s="0"/>
      <c r="FD3959" s="0"/>
      <c r="FE3959" s="0"/>
      <c r="FF3959" s="0"/>
      <c r="FG3959" s="0"/>
      <c r="FH3959" s="0"/>
      <c r="FI3959" s="0"/>
      <c r="FJ3959" s="0"/>
      <c r="FK3959" s="0"/>
      <c r="FL3959" s="0"/>
      <c r="FM3959" s="0"/>
      <c r="FN3959" s="0"/>
      <c r="FO3959" s="0"/>
      <c r="FP3959" s="0"/>
      <c r="FQ3959" s="0"/>
      <c r="FR3959" s="0"/>
      <c r="FS3959" s="0"/>
      <c r="FT3959" s="0"/>
      <c r="FU3959" s="0"/>
      <c r="FV3959" s="0"/>
      <c r="FW3959" s="0"/>
      <c r="FX3959" s="0"/>
      <c r="FY3959" s="0"/>
      <c r="FZ3959" s="0"/>
      <c r="GA3959" s="0"/>
      <c r="GB3959" s="0"/>
      <c r="GC3959" s="0"/>
      <c r="GD3959" s="0"/>
      <c r="GE3959" s="0"/>
      <c r="GF3959" s="0"/>
      <c r="GG3959" s="0"/>
      <c r="GH3959" s="0"/>
      <c r="GI3959" s="0"/>
      <c r="GJ3959" s="0"/>
      <c r="GK3959" s="0"/>
      <c r="GL3959" s="0"/>
      <c r="GM3959" s="0"/>
      <c r="GN3959" s="0"/>
      <c r="GO3959" s="0"/>
      <c r="GP3959" s="0"/>
      <c r="GQ3959" s="0"/>
      <c r="GR3959" s="0"/>
      <c r="GS3959" s="0"/>
      <c r="GT3959" s="0"/>
      <c r="GU3959" s="0"/>
      <c r="GV3959" s="0"/>
      <c r="GW3959" s="0"/>
      <c r="GX3959" s="0"/>
      <c r="GY3959" s="0"/>
      <c r="GZ3959" s="0"/>
      <c r="HA3959" s="0"/>
      <c r="HB3959" s="0"/>
      <c r="HC3959" s="0"/>
      <c r="HD3959" s="0"/>
      <c r="HE3959" s="0"/>
      <c r="HF3959" s="0"/>
      <c r="HG3959" s="0"/>
      <c r="HH3959" s="0"/>
      <c r="HI3959" s="0"/>
      <c r="HJ3959" s="0"/>
      <c r="HK3959" s="0"/>
      <c r="HL3959" s="0"/>
      <c r="HM3959" s="0"/>
      <c r="HN3959" s="0"/>
      <c r="HO3959" s="0"/>
      <c r="HP3959" s="0"/>
      <c r="HQ3959" s="0"/>
      <c r="HR3959" s="0"/>
      <c r="HS3959" s="0"/>
      <c r="HT3959" s="0"/>
      <c r="HU3959" s="0"/>
      <c r="HV3959" s="0"/>
      <c r="HW3959" s="0"/>
      <c r="HX3959" s="0"/>
      <c r="HY3959" s="0"/>
      <c r="HZ3959" s="0"/>
      <c r="IA3959" s="0"/>
      <c r="IB3959" s="0"/>
      <c r="IC3959" s="0"/>
      <c r="ID3959" s="0"/>
      <c r="IE3959" s="0"/>
      <c r="IF3959" s="0"/>
      <c r="IG3959" s="0"/>
      <c r="IH3959" s="0"/>
      <c r="II3959" s="0"/>
      <c r="IJ3959" s="0"/>
      <c r="IK3959" s="0"/>
      <c r="IL3959" s="0"/>
      <c r="IM3959" s="0"/>
      <c r="IN3959" s="0"/>
      <c r="IO3959" s="0"/>
      <c r="IP3959" s="0"/>
      <c r="IQ3959" s="0"/>
      <c r="IR3959" s="0"/>
      <c r="IS3959" s="0"/>
      <c r="IT3959" s="0"/>
      <c r="IU3959" s="0"/>
      <c r="IV3959" s="0"/>
      <c r="IW3959" s="0"/>
      <c r="IX3959" s="0"/>
      <c r="IY3959" s="0"/>
      <c r="IZ3959" s="0"/>
      <c r="AMH3959" s="13"/>
    </row>
    <row r="3960" customFormat="false" ht="14.95" hidden="false" customHeight="false" outlineLevel="0" collapsed="false">
      <c r="A3960" s="27" t="n">
        <v>40813940</v>
      </c>
      <c r="B3960" s="28" t="s">
        <v>3993</v>
      </c>
      <c r="C3960" s="29"/>
      <c r="D3960" s="29"/>
      <c r="E3960" s="27" t="s">
        <v>320</v>
      </c>
      <c r="F3960" s="19" t="n">
        <f aca="false">IF(C3960="",VLOOKUP(E3960,'PORTE E UCO'!$A$5:$D$46,4,0),VLOOKUP(E3960,'PORTE E UCO'!$A$5:$D$46,4,0)*C3960)</f>
        <v>1224.795374</v>
      </c>
      <c r="G3960" s="30" t="n">
        <v>0</v>
      </c>
      <c r="H3960" s="21" t="n">
        <f aca="false">G3960*$R$2</f>
        <v>0</v>
      </c>
      <c r="I3960" s="27" t="n">
        <v>2</v>
      </c>
      <c r="J3960" s="22" t="n">
        <f aca="false">IF(I3960&gt;=1,F3960*$J$2,"")</f>
        <v>367.4386122</v>
      </c>
      <c r="K3960" s="22" t="n">
        <f aca="false">IF(I3960&gt;=2,F3960*$K$2,"")</f>
        <v>244.9590748</v>
      </c>
      <c r="L3960" s="22" t="str">
        <f aca="false">IF(I3960&gt;=3,F3960*$L$2,"")</f>
        <v/>
      </c>
      <c r="M3960" s="22" t="str">
        <f aca="false">IF(I3960&gt;=4,F3960*$M$2,"")</f>
        <v/>
      </c>
      <c r="N3960" s="27" t="s">
        <v>3903</v>
      </c>
      <c r="O3960" s="27" t="n">
        <v>0</v>
      </c>
      <c r="P3960" s="31" t="n">
        <v>0</v>
      </c>
      <c r="Q3960" s="32"/>
      <c r="R3960" s="38"/>
      <c r="S3960" s="25" t="n">
        <f aca="false">SUM(F3960,H3960,J3960,K3960,L3960,M3960)</f>
        <v>1837.193061</v>
      </c>
      <c r="T3960" s="25" t="n">
        <f aca="false">SUM(F3960,H3960,J3960,K3960,L3960,M3960,Q3960)</f>
        <v>1837.193061</v>
      </c>
      <c r="U3960" s="0"/>
      <c r="V3960" s="0"/>
      <c r="W3960" s="0"/>
      <c r="X3960" s="0"/>
      <c r="Y3960" s="0"/>
      <c r="Z3960" s="0"/>
      <c r="AA3960" s="0"/>
      <c r="AB3960" s="0"/>
      <c r="AC3960" s="0"/>
      <c r="AD3960" s="0"/>
      <c r="AE3960" s="0"/>
      <c r="AF3960" s="0"/>
      <c r="AG3960" s="0"/>
      <c r="AH3960" s="0"/>
      <c r="AI3960" s="0"/>
      <c r="AJ3960" s="0"/>
      <c r="AK3960" s="0"/>
      <c r="AL3960" s="0"/>
      <c r="AM3960" s="0"/>
      <c r="AN3960" s="0"/>
      <c r="AO3960" s="0"/>
      <c r="AP3960" s="0"/>
      <c r="AQ3960" s="0"/>
      <c r="AR3960" s="0"/>
      <c r="AS3960" s="0"/>
      <c r="AT3960" s="0"/>
      <c r="AU3960" s="0"/>
      <c r="AV3960" s="0"/>
      <c r="AW3960" s="0"/>
      <c r="AX3960" s="0"/>
      <c r="AY3960" s="0"/>
      <c r="AZ3960" s="0"/>
      <c r="BA3960" s="0"/>
      <c r="BB3960" s="0"/>
      <c r="BC3960" s="0"/>
      <c r="BD3960" s="0"/>
      <c r="BE3960" s="0"/>
      <c r="BF3960" s="0"/>
      <c r="BG3960" s="0"/>
      <c r="BH3960" s="0"/>
      <c r="BI3960" s="0"/>
      <c r="BJ3960" s="0"/>
      <c r="BK3960" s="0"/>
      <c r="BL3960" s="0"/>
      <c r="BM3960" s="0"/>
      <c r="BN3960" s="0"/>
      <c r="BO3960" s="0"/>
      <c r="BP3960" s="0"/>
      <c r="BQ3960" s="0"/>
      <c r="BR3960" s="0"/>
      <c r="BS3960" s="0"/>
      <c r="BT3960" s="0"/>
      <c r="BU3960" s="0"/>
      <c r="BV3960" s="0"/>
      <c r="BW3960" s="0"/>
      <c r="BX3960" s="0"/>
      <c r="BY3960" s="0"/>
      <c r="BZ3960" s="0"/>
      <c r="CA3960" s="0"/>
      <c r="CB3960" s="0"/>
      <c r="CC3960" s="0"/>
      <c r="CD3960" s="0"/>
      <c r="CE3960" s="0"/>
      <c r="CF3960" s="0"/>
      <c r="CG3960" s="0"/>
      <c r="CH3960" s="0"/>
      <c r="CI3960" s="0"/>
      <c r="CJ3960" s="0"/>
      <c r="CK3960" s="0"/>
      <c r="CL3960" s="0"/>
      <c r="CM3960" s="0"/>
      <c r="CN3960" s="0"/>
      <c r="CO3960" s="0"/>
      <c r="CP3960" s="0"/>
      <c r="CQ3960" s="0"/>
      <c r="CR3960" s="0"/>
      <c r="CS3960" s="0"/>
      <c r="CT3960" s="0"/>
      <c r="CU3960" s="0"/>
      <c r="CV3960" s="0"/>
      <c r="CW3960" s="0"/>
      <c r="CX3960" s="0"/>
      <c r="CY3960" s="0"/>
      <c r="CZ3960" s="0"/>
      <c r="DA3960" s="0"/>
      <c r="DB3960" s="0"/>
      <c r="DC3960" s="0"/>
      <c r="DD3960" s="0"/>
      <c r="DE3960" s="0"/>
      <c r="DF3960" s="0"/>
      <c r="DG3960" s="0"/>
      <c r="DH3960" s="0"/>
      <c r="DI3960" s="0"/>
      <c r="DJ3960" s="0"/>
      <c r="DK3960" s="0"/>
      <c r="DL3960" s="0"/>
      <c r="DM3960" s="0"/>
      <c r="DN3960" s="0"/>
      <c r="DO3960" s="0"/>
      <c r="DP3960" s="0"/>
      <c r="DQ3960" s="0"/>
      <c r="DR3960" s="0"/>
      <c r="DS3960" s="0"/>
      <c r="DT3960" s="0"/>
      <c r="DU3960" s="0"/>
      <c r="DV3960" s="0"/>
      <c r="DW3960" s="0"/>
      <c r="DX3960" s="0"/>
      <c r="DY3960" s="0"/>
      <c r="DZ3960" s="0"/>
      <c r="EA3960" s="0"/>
      <c r="EB3960" s="0"/>
      <c r="EC3960" s="0"/>
      <c r="ED3960" s="0"/>
      <c r="EE3960" s="0"/>
      <c r="EF3960" s="0"/>
      <c r="EG3960" s="0"/>
      <c r="EH3960" s="0"/>
      <c r="EI3960" s="0"/>
      <c r="EJ3960" s="0"/>
      <c r="EK3960" s="0"/>
      <c r="EL3960" s="0"/>
      <c r="EM3960" s="0"/>
      <c r="EN3960" s="0"/>
      <c r="EO3960" s="0"/>
      <c r="EP3960" s="0"/>
      <c r="EQ3960" s="0"/>
      <c r="ER3960" s="0"/>
      <c r="ES3960" s="0"/>
      <c r="ET3960" s="0"/>
      <c r="EU3960" s="0"/>
      <c r="EV3960" s="0"/>
      <c r="EW3960" s="0"/>
      <c r="EX3960" s="0"/>
      <c r="EY3960" s="0"/>
      <c r="EZ3960" s="0"/>
      <c r="FA3960" s="0"/>
      <c r="FB3960" s="0"/>
      <c r="FC3960" s="0"/>
      <c r="FD3960" s="0"/>
      <c r="FE3960" s="0"/>
      <c r="FF3960" s="0"/>
      <c r="FG3960" s="0"/>
      <c r="FH3960" s="0"/>
      <c r="FI3960" s="0"/>
      <c r="FJ3960" s="0"/>
      <c r="FK3960" s="0"/>
      <c r="FL3960" s="0"/>
      <c r="FM3960" s="0"/>
      <c r="FN3960" s="0"/>
      <c r="FO3960" s="0"/>
      <c r="FP3960" s="0"/>
      <c r="FQ3960" s="0"/>
      <c r="FR3960" s="0"/>
      <c r="FS3960" s="0"/>
      <c r="FT3960" s="0"/>
      <c r="FU3960" s="0"/>
      <c r="FV3960" s="0"/>
      <c r="FW3960" s="0"/>
      <c r="FX3960" s="0"/>
      <c r="FY3960" s="0"/>
      <c r="FZ3960" s="0"/>
      <c r="GA3960" s="0"/>
      <c r="GB3960" s="0"/>
      <c r="GC3960" s="0"/>
      <c r="GD3960" s="0"/>
      <c r="GE3960" s="0"/>
      <c r="GF3960" s="0"/>
      <c r="GG3960" s="0"/>
      <c r="GH3960" s="0"/>
      <c r="GI3960" s="0"/>
      <c r="GJ3960" s="0"/>
      <c r="GK3960" s="0"/>
      <c r="GL3960" s="0"/>
      <c r="GM3960" s="0"/>
      <c r="GN3960" s="0"/>
      <c r="GO3960" s="0"/>
      <c r="GP3960" s="0"/>
      <c r="GQ3960" s="0"/>
      <c r="GR3960" s="0"/>
      <c r="GS3960" s="0"/>
      <c r="GT3960" s="0"/>
      <c r="GU3960" s="0"/>
      <c r="GV3960" s="0"/>
      <c r="GW3960" s="0"/>
      <c r="GX3960" s="0"/>
      <c r="GY3960" s="0"/>
      <c r="GZ3960" s="0"/>
      <c r="HA3960" s="0"/>
      <c r="HB3960" s="0"/>
      <c r="HC3960" s="0"/>
      <c r="HD3960" s="0"/>
      <c r="HE3960" s="0"/>
      <c r="HF3960" s="0"/>
      <c r="HG3960" s="0"/>
      <c r="HH3960" s="0"/>
      <c r="HI3960" s="0"/>
      <c r="HJ3960" s="0"/>
      <c r="HK3960" s="0"/>
      <c r="HL3960" s="0"/>
      <c r="HM3960" s="0"/>
      <c r="HN3960" s="0"/>
      <c r="HO3960" s="0"/>
      <c r="HP3960" s="0"/>
      <c r="HQ3960" s="0"/>
      <c r="HR3960" s="0"/>
      <c r="HS3960" s="0"/>
      <c r="HT3960" s="0"/>
      <c r="HU3960" s="0"/>
      <c r="HV3960" s="0"/>
      <c r="HW3960" s="0"/>
      <c r="HX3960" s="0"/>
      <c r="HY3960" s="0"/>
      <c r="HZ3960" s="0"/>
      <c r="IA3960" s="0"/>
      <c r="IB3960" s="0"/>
      <c r="IC3960" s="0"/>
      <c r="ID3960" s="0"/>
      <c r="IE3960" s="0"/>
      <c r="IF3960" s="0"/>
      <c r="IG3960" s="0"/>
      <c r="IH3960" s="0"/>
      <c r="II3960" s="0"/>
      <c r="IJ3960" s="0"/>
      <c r="IK3960" s="0"/>
      <c r="IL3960" s="0"/>
      <c r="IM3960" s="0"/>
      <c r="IN3960" s="0"/>
      <c r="IO3960" s="0"/>
      <c r="IP3960" s="0"/>
      <c r="IQ3960" s="0"/>
      <c r="IR3960" s="0"/>
      <c r="IS3960" s="0"/>
      <c r="IT3960" s="0"/>
      <c r="IU3960" s="0"/>
      <c r="IV3960" s="0"/>
      <c r="IW3960" s="0"/>
      <c r="IX3960" s="0"/>
      <c r="IY3960" s="0"/>
      <c r="IZ3960" s="0"/>
      <c r="AMH3960" s="13"/>
    </row>
    <row r="3961" customFormat="false" ht="14.95" hidden="false" customHeight="false" outlineLevel="0" collapsed="false">
      <c r="A3961" s="16" t="n">
        <v>40813959</v>
      </c>
      <c r="B3961" s="17" t="s">
        <v>3994</v>
      </c>
      <c r="C3961" s="18"/>
      <c r="D3961" s="18"/>
      <c r="E3961" s="16" t="s">
        <v>320</v>
      </c>
      <c r="F3961" s="19" t="n">
        <f aca="false">IF(C3961="",VLOOKUP(E3961,'PORTE E UCO'!$A$5:$D$46,4,0),VLOOKUP(E3961,'PORTE E UCO'!$A$5:$D$46,4,0)*C3961)</f>
        <v>1224.795374</v>
      </c>
      <c r="G3961" s="20" t="n">
        <v>0</v>
      </c>
      <c r="H3961" s="21" t="n">
        <f aca="false">G3961*$R$2</f>
        <v>0</v>
      </c>
      <c r="I3961" s="16" t="n">
        <v>2</v>
      </c>
      <c r="J3961" s="22" t="n">
        <f aca="false">IF(I3961&gt;=1,F3961*$J$2,"")</f>
        <v>367.4386122</v>
      </c>
      <c r="K3961" s="22" t="n">
        <f aca="false">IF(I3961&gt;=2,F3961*$K$2,"")</f>
        <v>244.9590748</v>
      </c>
      <c r="L3961" s="22" t="str">
        <f aca="false">IF(I3961&gt;=3,F3961*$L$2,"")</f>
        <v/>
      </c>
      <c r="M3961" s="22" t="str">
        <f aca="false">IF(I3961&gt;=4,F3961*$M$2,"")</f>
        <v/>
      </c>
      <c r="N3961" s="16" t="s">
        <v>3903</v>
      </c>
      <c r="O3961" s="16" t="n">
        <v>0</v>
      </c>
      <c r="P3961" s="23" t="n">
        <v>0</v>
      </c>
      <c r="Q3961" s="22"/>
      <c r="R3961" s="38"/>
      <c r="S3961" s="25" t="n">
        <f aca="false">SUM(F3961,H3961,J3961,K3961,L3961,M3961)</f>
        <v>1837.193061</v>
      </c>
      <c r="T3961" s="25" t="n">
        <f aca="false">SUM(F3961,H3961,J3961,K3961,L3961,M3961,Q3961)</f>
        <v>1837.193061</v>
      </c>
      <c r="U3961" s="0"/>
      <c r="V3961" s="0"/>
      <c r="W3961" s="0"/>
      <c r="X3961" s="0"/>
      <c r="Y3961" s="0"/>
      <c r="Z3961" s="0"/>
      <c r="AA3961" s="0"/>
      <c r="AB3961" s="0"/>
      <c r="AC3961" s="0"/>
      <c r="AD3961" s="0"/>
      <c r="AE3961" s="0"/>
      <c r="AF3961" s="0"/>
      <c r="AG3961" s="0"/>
      <c r="AH3961" s="0"/>
      <c r="AI3961" s="0"/>
      <c r="AJ3961" s="0"/>
      <c r="AK3961" s="0"/>
      <c r="AL3961" s="0"/>
      <c r="AM3961" s="0"/>
      <c r="AN3961" s="0"/>
      <c r="AO3961" s="0"/>
      <c r="AP3961" s="0"/>
      <c r="AQ3961" s="0"/>
      <c r="AR3961" s="0"/>
      <c r="AS3961" s="0"/>
      <c r="AT3961" s="0"/>
      <c r="AU3961" s="0"/>
      <c r="AV3961" s="0"/>
      <c r="AW3961" s="0"/>
      <c r="AX3961" s="0"/>
      <c r="AY3961" s="0"/>
      <c r="AZ3961" s="0"/>
      <c r="BA3961" s="0"/>
      <c r="BB3961" s="0"/>
      <c r="BC3961" s="0"/>
      <c r="BD3961" s="0"/>
      <c r="BE3961" s="0"/>
      <c r="BF3961" s="0"/>
      <c r="BG3961" s="0"/>
      <c r="BH3961" s="0"/>
      <c r="BI3961" s="0"/>
      <c r="BJ3961" s="0"/>
      <c r="BK3961" s="0"/>
      <c r="BL3961" s="0"/>
      <c r="BM3961" s="0"/>
      <c r="BN3961" s="0"/>
      <c r="BO3961" s="0"/>
      <c r="BP3961" s="0"/>
      <c r="BQ3961" s="0"/>
      <c r="BR3961" s="0"/>
      <c r="BS3961" s="0"/>
      <c r="BT3961" s="0"/>
      <c r="BU3961" s="0"/>
      <c r="BV3961" s="0"/>
      <c r="BW3961" s="0"/>
      <c r="BX3961" s="0"/>
      <c r="BY3961" s="0"/>
      <c r="BZ3961" s="0"/>
      <c r="CA3961" s="0"/>
      <c r="CB3961" s="0"/>
      <c r="CC3961" s="0"/>
      <c r="CD3961" s="0"/>
      <c r="CE3961" s="0"/>
      <c r="CF3961" s="0"/>
      <c r="CG3961" s="0"/>
      <c r="CH3961" s="0"/>
      <c r="CI3961" s="0"/>
      <c r="CJ3961" s="0"/>
      <c r="CK3961" s="0"/>
      <c r="CL3961" s="0"/>
      <c r="CM3961" s="0"/>
      <c r="CN3961" s="0"/>
      <c r="CO3961" s="0"/>
      <c r="CP3961" s="0"/>
      <c r="CQ3961" s="0"/>
      <c r="CR3961" s="0"/>
      <c r="CS3961" s="0"/>
      <c r="CT3961" s="0"/>
      <c r="CU3961" s="0"/>
      <c r="CV3961" s="0"/>
      <c r="CW3961" s="0"/>
      <c r="CX3961" s="0"/>
      <c r="CY3961" s="0"/>
      <c r="CZ3961" s="0"/>
      <c r="DA3961" s="0"/>
      <c r="DB3961" s="0"/>
      <c r="DC3961" s="0"/>
      <c r="DD3961" s="0"/>
      <c r="DE3961" s="0"/>
      <c r="DF3961" s="0"/>
      <c r="DG3961" s="0"/>
      <c r="DH3961" s="0"/>
      <c r="DI3961" s="0"/>
      <c r="DJ3961" s="0"/>
      <c r="DK3961" s="0"/>
      <c r="DL3961" s="0"/>
      <c r="DM3961" s="0"/>
      <c r="DN3961" s="0"/>
      <c r="DO3961" s="0"/>
      <c r="DP3961" s="0"/>
      <c r="DQ3961" s="0"/>
      <c r="DR3961" s="0"/>
      <c r="DS3961" s="0"/>
      <c r="DT3961" s="0"/>
      <c r="DU3961" s="0"/>
      <c r="DV3961" s="0"/>
      <c r="DW3961" s="0"/>
      <c r="DX3961" s="0"/>
      <c r="DY3961" s="0"/>
      <c r="DZ3961" s="0"/>
      <c r="EA3961" s="0"/>
      <c r="EB3961" s="0"/>
      <c r="EC3961" s="0"/>
      <c r="ED3961" s="0"/>
      <c r="EE3961" s="0"/>
      <c r="EF3961" s="0"/>
      <c r="EG3961" s="0"/>
      <c r="EH3961" s="0"/>
      <c r="EI3961" s="0"/>
      <c r="EJ3961" s="0"/>
      <c r="EK3961" s="0"/>
      <c r="EL3961" s="0"/>
      <c r="EM3961" s="0"/>
      <c r="EN3961" s="0"/>
      <c r="EO3961" s="0"/>
      <c r="EP3961" s="0"/>
      <c r="EQ3961" s="0"/>
      <c r="ER3961" s="0"/>
      <c r="ES3961" s="0"/>
      <c r="ET3961" s="0"/>
      <c r="EU3961" s="0"/>
      <c r="EV3961" s="0"/>
      <c r="EW3961" s="0"/>
      <c r="EX3961" s="0"/>
      <c r="EY3961" s="0"/>
      <c r="EZ3961" s="0"/>
      <c r="FA3961" s="0"/>
      <c r="FB3961" s="0"/>
      <c r="FC3961" s="0"/>
      <c r="FD3961" s="0"/>
      <c r="FE3961" s="0"/>
      <c r="FF3961" s="0"/>
      <c r="FG3961" s="0"/>
      <c r="FH3961" s="0"/>
      <c r="FI3961" s="0"/>
      <c r="FJ3961" s="0"/>
      <c r="FK3961" s="0"/>
      <c r="FL3961" s="0"/>
      <c r="FM3961" s="0"/>
      <c r="FN3961" s="0"/>
      <c r="FO3961" s="0"/>
      <c r="FP3961" s="0"/>
      <c r="FQ3961" s="0"/>
      <c r="FR3961" s="0"/>
      <c r="FS3961" s="0"/>
      <c r="FT3961" s="0"/>
      <c r="FU3961" s="0"/>
      <c r="FV3961" s="0"/>
      <c r="FW3961" s="0"/>
      <c r="FX3961" s="0"/>
      <c r="FY3961" s="0"/>
      <c r="FZ3961" s="0"/>
      <c r="GA3961" s="0"/>
      <c r="GB3961" s="0"/>
      <c r="GC3961" s="0"/>
      <c r="GD3961" s="0"/>
      <c r="GE3961" s="0"/>
      <c r="GF3961" s="0"/>
      <c r="GG3961" s="0"/>
      <c r="GH3961" s="0"/>
      <c r="GI3961" s="0"/>
      <c r="GJ3961" s="0"/>
      <c r="GK3961" s="0"/>
      <c r="GL3961" s="0"/>
      <c r="GM3961" s="0"/>
      <c r="GN3961" s="0"/>
      <c r="GO3961" s="0"/>
      <c r="GP3961" s="0"/>
      <c r="GQ3961" s="0"/>
      <c r="GR3961" s="0"/>
      <c r="GS3961" s="0"/>
      <c r="GT3961" s="0"/>
      <c r="GU3961" s="0"/>
      <c r="GV3961" s="0"/>
      <c r="GW3961" s="0"/>
      <c r="GX3961" s="0"/>
      <c r="GY3961" s="0"/>
      <c r="GZ3961" s="0"/>
      <c r="HA3961" s="0"/>
      <c r="HB3961" s="0"/>
      <c r="HC3961" s="0"/>
      <c r="HD3961" s="0"/>
      <c r="HE3961" s="0"/>
      <c r="HF3961" s="0"/>
      <c r="HG3961" s="0"/>
      <c r="HH3961" s="0"/>
      <c r="HI3961" s="0"/>
      <c r="HJ3961" s="0"/>
      <c r="HK3961" s="0"/>
      <c r="HL3961" s="0"/>
      <c r="HM3961" s="0"/>
      <c r="HN3961" s="0"/>
      <c r="HO3961" s="0"/>
      <c r="HP3961" s="0"/>
      <c r="HQ3961" s="0"/>
      <c r="HR3961" s="0"/>
      <c r="HS3961" s="0"/>
      <c r="HT3961" s="0"/>
      <c r="HU3961" s="0"/>
      <c r="HV3961" s="0"/>
      <c r="HW3961" s="0"/>
      <c r="HX3961" s="0"/>
      <c r="HY3961" s="0"/>
      <c r="HZ3961" s="0"/>
      <c r="IA3961" s="0"/>
      <c r="IB3961" s="0"/>
      <c r="IC3961" s="0"/>
      <c r="ID3961" s="0"/>
      <c r="IE3961" s="0"/>
      <c r="IF3961" s="0"/>
      <c r="IG3961" s="0"/>
      <c r="IH3961" s="0"/>
      <c r="II3961" s="0"/>
      <c r="IJ3961" s="0"/>
      <c r="IK3961" s="0"/>
      <c r="IL3961" s="0"/>
      <c r="IM3961" s="0"/>
      <c r="IN3961" s="0"/>
      <c r="IO3961" s="0"/>
      <c r="IP3961" s="0"/>
      <c r="IQ3961" s="0"/>
      <c r="IR3961" s="0"/>
      <c r="IS3961" s="0"/>
      <c r="IT3961" s="0"/>
      <c r="IU3961" s="0"/>
      <c r="IV3961" s="0"/>
      <c r="IW3961" s="0"/>
      <c r="IX3961" s="0"/>
      <c r="IY3961" s="0"/>
      <c r="IZ3961" s="0"/>
      <c r="AMH3961" s="13"/>
    </row>
    <row r="3962" customFormat="false" ht="13.8" hidden="false" customHeight="false" outlineLevel="0" collapsed="false">
      <c r="A3962" s="27" t="n">
        <v>40814114</v>
      </c>
      <c r="B3962" s="28" t="s">
        <v>3995</v>
      </c>
      <c r="C3962" s="29"/>
      <c r="D3962" s="29"/>
      <c r="E3962" s="27" t="s">
        <v>206</v>
      </c>
      <c r="F3962" s="19" t="n">
        <f aca="false">IF(C3962="",VLOOKUP(E3962,'PORTE E UCO'!$A$5:$D$46,4,0),VLOOKUP(E3962,'PORTE E UCO'!$A$5:$D$46,4,0)*C3962)</f>
        <v>839.818166</v>
      </c>
      <c r="G3962" s="30" t="n">
        <v>0</v>
      </c>
      <c r="H3962" s="21" t="n">
        <f aca="false">G3962*$R$2</f>
        <v>0</v>
      </c>
      <c r="I3962" s="27" t="n">
        <v>0</v>
      </c>
      <c r="J3962" s="22" t="str">
        <f aca="false">IF(I3962&gt;=1,F3962*$J$2,"")</f>
        <v/>
      </c>
      <c r="K3962" s="22" t="str">
        <f aca="false">IF(I3962&gt;=2,F3962*$K$2,"")</f>
        <v/>
      </c>
      <c r="L3962" s="22" t="str">
        <f aca="false">IF(I3962&gt;=3,F3962*$L$2,"")</f>
        <v/>
      </c>
      <c r="M3962" s="22" t="str">
        <f aca="false">IF(I3962&gt;=4,F3962*$M$2,"")</f>
        <v/>
      </c>
      <c r="N3962" s="27" t="s">
        <v>3996</v>
      </c>
      <c r="O3962" s="27" t="n">
        <v>0</v>
      </c>
      <c r="P3962" s="31" t="n">
        <v>0</v>
      </c>
      <c r="Q3962" s="32"/>
      <c r="R3962" s="38"/>
      <c r="S3962" s="25" t="n">
        <f aca="false">SUM(F3962,H3962,J3962,K3962,L3962,M3962)</f>
        <v>839.818166</v>
      </c>
      <c r="T3962" s="25" t="n">
        <f aca="false">SUM(F3962,H3962,J3962,K3962,L3962,M3962,Q3962)</f>
        <v>839.818166</v>
      </c>
      <c r="U3962" s="0"/>
      <c r="V3962" s="0"/>
      <c r="W3962" s="0"/>
      <c r="X3962" s="0"/>
      <c r="Y3962" s="0"/>
      <c r="Z3962" s="0"/>
      <c r="AA3962" s="0"/>
      <c r="AB3962" s="0"/>
      <c r="AC3962" s="0"/>
      <c r="AD3962" s="0"/>
      <c r="AE3962" s="0"/>
      <c r="AF3962" s="0"/>
      <c r="AG3962" s="0"/>
      <c r="AH3962" s="0"/>
      <c r="AI3962" s="0"/>
      <c r="AJ3962" s="0"/>
      <c r="AK3962" s="0"/>
      <c r="AL3962" s="0"/>
      <c r="AM3962" s="0"/>
      <c r="AN3962" s="0"/>
      <c r="AO3962" s="0"/>
      <c r="AP3962" s="0"/>
      <c r="AQ3962" s="0"/>
      <c r="AR3962" s="0"/>
      <c r="AS3962" s="0"/>
      <c r="AT3962" s="0"/>
      <c r="AU3962" s="0"/>
      <c r="AV3962" s="0"/>
      <c r="AW3962" s="0"/>
      <c r="AX3962" s="0"/>
      <c r="AY3962" s="0"/>
      <c r="AZ3962" s="0"/>
      <c r="BA3962" s="0"/>
      <c r="BB3962" s="0"/>
      <c r="BC3962" s="0"/>
      <c r="BD3962" s="0"/>
      <c r="BE3962" s="0"/>
      <c r="BF3962" s="0"/>
      <c r="BG3962" s="0"/>
      <c r="BH3962" s="0"/>
      <c r="BI3962" s="0"/>
      <c r="BJ3962" s="0"/>
      <c r="BK3962" s="0"/>
      <c r="BL3962" s="0"/>
      <c r="BM3962" s="0"/>
      <c r="BN3962" s="0"/>
      <c r="BO3962" s="0"/>
      <c r="BP3962" s="0"/>
      <c r="BQ3962" s="0"/>
      <c r="BR3962" s="0"/>
      <c r="BS3962" s="0"/>
      <c r="BT3962" s="0"/>
      <c r="BU3962" s="0"/>
      <c r="BV3962" s="0"/>
      <c r="BW3962" s="0"/>
      <c r="BX3962" s="0"/>
      <c r="BY3962" s="0"/>
      <c r="BZ3962" s="0"/>
      <c r="CA3962" s="0"/>
      <c r="CB3962" s="0"/>
      <c r="CC3962" s="0"/>
      <c r="CD3962" s="0"/>
      <c r="CE3962" s="0"/>
      <c r="CF3962" s="0"/>
      <c r="CG3962" s="0"/>
      <c r="CH3962" s="0"/>
      <c r="CI3962" s="0"/>
      <c r="CJ3962" s="0"/>
      <c r="CK3962" s="0"/>
      <c r="CL3962" s="0"/>
      <c r="CM3962" s="0"/>
      <c r="CN3962" s="0"/>
      <c r="CO3962" s="0"/>
      <c r="CP3962" s="0"/>
      <c r="CQ3962" s="0"/>
      <c r="CR3962" s="0"/>
      <c r="CS3962" s="0"/>
      <c r="CT3962" s="0"/>
      <c r="CU3962" s="0"/>
      <c r="CV3962" s="0"/>
      <c r="CW3962" s="0"/>
      <c r="CX3962" s="0"/>
      <c r="CY3962" s="0"/>
      <c r="CZ3962" s="0"/>
      <c r="DA3962" s="0"/>
      <c r="DB3962" s="0"/>
      <c r="DC3962" s="0"/>
      <c r="DD3962" s="0"/>
      <c r="DE3962" s="0"/>
      <c r="DF3962" s="0"/>
      <c r="DG3962" s="0"/>
      <c r="DH3962" s="0"/>
      <c r="DI3962" s="0"/>
      <c r="DJ3962" s="0"/>
      <c r="DK3962" s="0"/>
      <c r="DL3962" s="0"/>
      <c r="DM3962" s="0"/>
      <c r="DN3962" s="0"/>
      <c r="DO3962" s="0"/>
      <c r="DP3962" s="0"/>
      <c r="DQ3962" s="0"/>
      <c r="DR3962" s="0"/>
      <c r="DS3962" s="0"/>
      <c r="DT3962" s="0"/>
      <c r="DU3962" s="0"/>
      <c r="DV3962" s="0"/>
      <c r="DW3962" s="0"/>
      <c r="DX3962" s="0"/>
      <c r="DY3962" s="0"/>
      <c r="DZ3962" s="0"/>
      <c r="EA3962" s="0"/>
      <c r="EB3962" s="0"/>
      <c r="EC3962" s="0"/>
      <c r="ED3962" s="0"/>
      <c r="EE3962" s="0"/>
      <c r="EF3962" s="0"/>
      <c r="EG3962" s="0"/>
      <c r="EH3962" s="0"/>
      <c r="EI3962" s="0"/>
      <c r="EJ3962" s="0"/>
      <c r="EK3962" s="0"/>
      <c r="EL3962" s="0"/>
      <c r="EM3962" s="0"/>
      <c r="EN3962" s="0"/>
      <c r="EO3962" s="0"/>
      <c r="EP3962" s="0"/>
      <c r="EQ3962" s="0"/>
      <c r="ER3962" s="0"/>
      <c r="ES3962" s="0"/>
      <c r="ET3962" s="0"/>
      <c r="EU3962" s="0"/>
      <c r="EV3962" s="0"/>
      <c r="EW3962" s="0"/>
      <c r="EX3962" s="0"/>
      <c r="EY3962" s="0"/>
      <c r="EZ3962" s="0"/>
      <c r="FA3962" s="0"/>
      <c r="FB3962" s="0"/>
      <c r="FC3962" s="0"/>
      <c r="FD3962" s="0"/>
      <c r="FE3962" s="0"/>
      <c r="FF3962" s="0"/>
      <c r="FG3962" s="0"/>
      <c r="FH3962" s="0"/>
      <c r="FI3962" s="0"/>
      <c r="FJ3962" s="0"/>
      <c r="FK3962" s="0"/>
      <c r="FL3962" s="0"/>
      <c r="FM3962" s="0"/>
      <c r="FN3962" s="0"/>
      <c r="FO3962" s="0"/>
      <c r="FP3962" s="0"/>
      <c r="FQ3962" s="0"/>
      <c r="FR3962" s="0"/>
      <c r="FS3962" s="0"/>
      <c r="FT3962" s="0"/>
      <c r="FU3962" s="0"/>
      <c r="FV3962" s="0"/>
      <c r="FW3962" s="0"/>
      <c r="FX3962" s="0"/>
      <c r="FY3962" s="0"/>
      <c r="FZ3962" s="0"/>
      <c r="GA3962" s="0"/>
      <c r="GB3962" s="0"/>
      <c r="GC3962" s="0"/>
      <c r="GD3962" s="0"/>
      <c r="GE3962" s="0"/>
      <c r="GF3962" s="0"/>
      <c r="GG3962" s="0"/>
      <c r="GH3962" s="0"/>
      <c r="GI3962" s="0"/>
      <c r="GJ3962" s="0"/>
      <c r="GK3962" s="0"/>
      <c r="GL3962" s="0"/>
      <c r="GM3962" s="0"/>
      <c r="GN3962" s="0"/>
      <c r="GO3962" s="0"/>
      <c r="GP3962" s="0"/>
      <c r="GQ3962" s="0"/>
      <c r="GR3962" s="0"/>
      <c r="GS3962" s="0"/>
      <c r="GT3962" s="0"/>
      <c r="GU3962" s="0"/>
      <c r="GV3962" s="0"/>
      <c r="GW3962" s="0"/>
      <c r="GX3962" s="0"/>
      <c r="GY3962" s="0"/>
      <c r="GZ3962" s="0"/>
      <c r="HA3962" s="0"/>
      <c r="HB3962" s="0"/>
      <c r="HC3962" s="0"/>
      <c r="HD3962" s="0"/>
      <c r="HE3962" s="0"/>
      <c r="HF3962" s="0"/>
      <c r="HG3962" s="0"/>
      <c r="HH3962" s="0"/>
      <c r="HI3962" s="0"/>
      <c r="HJ3962" s="0"/>
      <c r="HK3962" s="0"/>
      <c r="HL3962" s="0"/>
      <c r="HM3962" s="0"/>
      <c r="HN3962" s="0"/>
      <c r="HO3962" s="0"/>
      <c r="HP3962" s="0"/>
      <c r="HQ3962" s="0"/>
      <c r="HR3962" s="0"/>
      <c r="HS3962" s="0"/>
      <c r="HT3962" s="0"/>
      <c r="HU3962" s="0"/>
      <c r="HV3962" s="0"/>
      <c r="HW3962" s="0"/>
      <c r="HX3962" s="0"/>
      <c r="HY3962" s="0"/>
      <c r="HZ3962" s="0"/>
      <c r="IA3962" s="0"/>
      <c r="IB3962" s="0"/>
      <c r="IC3962" s="0"/>
      <c r="ID3962" s="0"/>
      <c r="IE3962" s="0"/>
      <c r="IF3962" s="0"/>
      <c r="IG3962" s="0"/>
      <c r="IH3962" s="0"/>
      <c r="II3962" s="0"/>
      <c r="IJ3962" s="0"/>
      <c r="IK3962" s="0"/>
      <c r="IL3962" s="0"/>
      <c r="IM3962" s="0"/>
      <c r="IN3962" s="0"/>
      <c r="IO3962" s="0"/>
      <c r="IP3962" s="0"/>
      <c r="IQ3962" s="0"/>
      <c r="IR3962" s="0"/>
      <c r="IS3962" s="0"/>
      <c r="IT3962" s="0"/>
      <c r="IU3962" s="0"/>
      <c r="IV3962" s="0"/>
      <c r="IW3962" s="0"/>
      <c r="IX3962" s="0"/>
      <c r="IY3962" s="0"/>
      <c r="IZ3962" s="0"/>
      <c r="AMH3962" s="13"/>
    </row>
    <row r="3963" customFormat="false" ht="14.95" hidden="false" customHeight="false" outlineLevel="0" collapsed="false">
      <c r="A3963" s="16" t="n">
        <v>40814157</v>
      </c>
      <c r="B3963" s="17" t="s">
        <v>3997</v>
      </c>
      <c r="C3963" s="18"/>
      <c r="D3963" s="18"/>
      <c r="E3963" s="16" t="s">
        <v>37</v>
      </c>
      <c r="F3963" s="19" t="n">
        <f aca="false">IF(C3963="",VLOOKUP(E3963,'PORTE E UCO'!$A$5:$D$46,4,0),VLOOKUP(E3963,'PORTE E UCO'!$A$5:$D$46,4,0)*C3963)</f>
        <v>192.437794</v>
      </c>
      <c r="G3963" s="20" t="n">
        <v>0</v>
      </c>
      <c r="H3963" s="21" t="n">
        <f aca="false">G3963*$R$2</f>
        <v>0</v>
      </c>
      <c r="I3963" s="16" t="n">
        <v>0</v>
      </c>
      <c r="J3963" s="22" t="str">
        <f aca="false">IF(I3963&gt;=1,F3963*$J$2,"")</f>
        <v/>
      </c>
      <c r="K3963" s="22" t="str">
        <f aca="false">IF(I3963&gt;=2,F3963*$K$2,"")</f>
        <v/>
      </c>
      <c r="L3963" s="22" t="str">
        <f aca="false">IF(I3963&gt;=3,F3963*$L$2,"")</f>
        <v/>
      </c>
      <c r="M3963" s="22" t="str">
        <f aca="false">IF(I3963&gt;=4,F3963*$M$2,"")</f>
        <v/>
      </c>
      <c r="N3963" s="16" t="s">
        <v>3998</v>
      </c>
      <c r="O3963" s="16" t="n">
        <v>0</v>
      </c>
      <c r="P3963" s="23" t="n">
        <v>0</v>
      </c>
      <c r="Q3963" s="22"/>
      <c r="R3963" s="38"/>
      <c r="S3963" s="25" t="n">
        <f aca="false">SUM(F3963,H3963,J3963,K3963,L3963,M3963)</f>
        <v>192.437794</v>
      </c>
      <c r="T3963" s="25" t="n">
        <f aca="false">SUM(F3963,H3963,J3963,K3963,L3963,M3963,Q3963)</f>
        <v>192.437794</v>
      </c>
      <c r="U3963" s="0"/>
      <c r="V3963" s="0"/>
      <c r="W3963" s="0"/>
      <c r="X3963" s="0"/>
      <c r="Y3963" s="0"/>
      <c r="Z3963" s="0"/>
      <c r="AA3963" s="0"/>
      <c r="AB3963" s="0"/>
      <c r="AC3963" s="0"/>
      <c r="AD3963" s="0"/>
      <c r="AE3963" s="0"/>
      <c r="AF3963" s="0"/>
      <c r="AG3963" s="0"/>
      <c r="AH3963" s="0"/>
      <c r="AI3963" s="0"/>
      <c r="AJ3963" s="0"/>
      <c r="AK3963" s="0"/>
      <c r="AL3963" s="0"/>
      <c r="AM3963" s="0"/>
      <c r="AN3963" s="0"/>
      <c r="AO3963" s="0"/>
      <c r="AP3963" s="0"/>
      <c r="AQ3963" s="0"/>
      <c r="AR3963" s="0"/>
      <c r="AS3963" s="0"/>
      <c r="AT3963" s="0"/>
      <c r="AU3963" s="0"/>
      <c r="AV3963" s="0"/>
      <c r="AW3963" s="0"/>
      <c r="AX3963" s="0"/>
      <c r="AY3963" s="0"/>
      <c r="AZ3963" s="0"/>
      <c r="BA3963" s="0"/>
      <c r="BB3963" s="0"/>
      <c r="BC3963" s="0"/>
      <c r="BD3963" s="0"/>
      <c r="BE3963" s="0"/>
      <c r="BF3963" s="0"/>
      <c r="BG3963" s="0"/>
      <c r="BH3963" s="0"/>
      <c r="BI3963" s="0"/>
      <c r="BJ3963" s="0"/>
      <c r="BK3963" s="0"/>
      <c r="BL3963" s="0"/>
      <c r="BM3963" s="0"/>
      <c r="BN3963" s="0"/>
      <c r="BO3963" s="0"/>
      <c r="BP3963" s="0"/>
      <c r="BQ3963" s="0"/>
      <c r="BR3963" s="0"/>
      <c r="BS3963" s="0"/>
      <c r="BT3963" s="0"/>
      <c r="BU3963" s="0"/>
      <c r="BV3963" s="0"/>
      <c r="BW3963" s="0"/>
      <c r="BX3963" s="0"/>
      <c r="BY3963" s="0"/>
      <c r="BZ3963" s="0"/>
      <c r="CA3963" s="0"/>
      <c r="CB3963" s="0"/>
      <c r="CC3963" s="0"/>
      <c r="CD3963" s="0"/>
      <c r="CE3963" s="0"/>
      <c r="CF3963" s="0"/>
      <c r="CG3963" s="0"/>
      <c r="CH3963" s="0"/>
      <c r="CI3963" s="0"/>
      <c r="CJ3963" s="0"/>
      <c r="CK3963" s="0"/>
      <c r="CL3963" s="0"/>
      <c r="CM3963" s="0"/>
      <c r="CN3963" s="0"/>
      <c r="CO3963" s="0"/>
      <c r="CP3963" s="0"/>
      <c r="CQ3963" s="0"/>
      <c r="CR3963" s="0"/>
      <c r="CS3963" s="0"/>
      <c r="CT3963" s="0"/>
      <c r="CU3963" s="0"/>
      <c r="CV3963" s="0"/>
      <c r="CW3963" s="0"/>
      <c r="CX3963" s="0"/>
      <c r="CY3963" s="0"/>
      <c r="CZ3963" s="0"/>
      <c r="DA3963" s="0"/>
      <c r="DB3963" s="0"/>
      <c r="DC3963" s="0"/>
      <c r="DD3963" s="0"/>
      <c r="DE3963" s="0"/>
      <c r="DF3963" s="0"/>
      <c r="DG3963" s="0"/>
      <c r="DH3963" s="0"/>
      <c r="DI3963" s="0"/>
      <c r="DJ3963" s="0"/>
      <c r="DK3963" s="0"/>
      <c r="DL3963" s="0"/>
      <c r="DM3963" s="0"/>
      <c r="DN3963" s="0"/>
      <c r="DO3963" s="0"/>
      <c r="DP3963" s="0"/>
      <c r="DQ3963" s="0"/>
      <c r="DR3963" s="0"/>
      <c r="DS3963" s="0"/>
      <c r="DT3963" s="0"/>
      <c r="DU3963" s="0"/>
      <c r="DV3963" s="0"/>
      <c r="DW3963" s="0"/>
      <c r="DX3963" s="0"/>
      <c r="DY3963" s="0"/>
      <c r="DZ3963" s="0"/>
      <c r="EA3963" s="0"/>
      <c r="EB3963" s="0"/>
      <c r="EC3963" s="0"/>
      <c r="ED3963" s="0"/>
      <c r="EE3963" s="0"/>
      <c r="EF3963" s="0"/>
      <c r="EG3963" s="0"/>
      <c r="EH3963" s="0"/>
      <c r="EI3963" s="0"/>
      <c r="EJ3963" s="0"/>
      <c r="EK3963" s="0"/>
      <c r="EL3963" s="0"/>
      <c r="EM3963" s="0"/>
      <c r="EN3963" s="0"/>
      <c r="EO3963" s="0"/>
      <c r="EP3963" s="0"/>
      <c r="EQ3963" s="0"/>
      <c r="ER3963" s="0"/>
      <c r="ES3963" s="0"/>
      <c r="ET3963" s="0"/>
      <c r="EU3963" s="0"/>
      <c r="EV3963" s="0"/>
      <c r="EW3963" s="0"/>
      <c r="EX3963" s="0"/>
      <c r="EY3963" s="0"/>
      <c r="EZ3963" s="0"/>
      <c r="FA3963" s="0"/>
      <c r="FB3963" s="0"/>
      <c r="FC3963" s="0"/>
      <c r="FD3963" s="0"/>
      <c r="FE3963" s="0"/>
      <c r="FF3963" s="0"/>
      <c r="FG3963" s="0"/>
      <c r="FH3963" s="0"/>
      <c r="FI3963" s="0"/>
      <c r="FJ3963" s="0"/>
      <c r="FK3963" s="0"/>
      <c r="FL3963" s="0"/>
      <c r="FM3963" s="0"/>
      <c r="FN3963" s="0"/>
      <c r="FO3963" s="0"/>
      <c r="FP3963" s="0"/>
      <c r="FQ3963" s="0"/>
      <c r="FR3963" s="0"/>
      <c r="FS3963" s="0"/>
      <c r="FT3963" s="0"/>
      <c r="FU3963" s="0"/>
      <c r="FV3963" s="0"/>
      <c r="FW3963" s="0"/>
      <c r="FX3963" s="0"/>
      <c r="FY3963" s="0"/>
      <c r="FZ3963" s="0"/>
      <c r="GA3963" s="0"/>
      <c r="GB3963" s="0"/>
      <c r="GC3963" s="0"/>
      <c r="GD3963" s="0"/>
      <c r="GE3963" s="0"/>
      <c r="GF3963" s="0"/>
      <c r="GG3963" s="0"/>
      <c r="GH3963" s="0"/>
      <c r="GI3963" s="0"/>
      <c r="GJ3963" s="0"/>
      <c r="GK3963" s="0"/>
      <c r="GL3963" s="0"/>
      <c r="GM3963" s="0"/>
      <c r="GN3963" s="0"/>
      <c r="GO3963" s="0"/>
      <c r="GP3963" s="0"/>
      <c r="GQ3963" s="0"/>
      <c r="GR3963" s="0"/>
      <c r="GS3963" s="0"/>
      <c r="GT3963" s="0"/>
      <c r="GU3963" s="0"/>
      <c r="GV3963" s="0"/>
      <c r="GW3963" s="0"/>
      <c r="GX3963" s="0"/>
      <c r="GY3963" s="0"/>
      <c r="GZ3963" s="0"/>
      <c r="HA3963" s="0"/>
      <c r="HB3963" s="0"/>
      <c r="HC3963" s="0"/>
      <c r="HD3963" s="0"/>
      <c r="HE3963" s="0"/>
      <c r="HF3963" s="0"/>
      <c r="HG3963" s="0"/>
      <c r="HH3963" s="0"/>
      <c r="HI3963" s="0"/>
      <c r="HJ3963" s="0"/>
      <c r="HK3963" s="0"/>
      <c r="HL3963" s="0"/>
      <c r="HM3963" s="0"/>
      <c r="HN3963" s="0"/>
      <c r="HO3963" s="0"/>
      <c r="HP3963" s="0"/>
      <c r="HQ3963" s="0"/>
      <c r="HR3963" s="0"/>
      <c r="HS3963" s="0"/>
      <c r="HT3963" s="0"/>
      <c r="HU3963" s="0"/>
      <c r="HV3963" s="0"/>
      <c r="HW3963" s="0"/>
      <c r="HX3963" s="0"/>
      <c r="HY3963" s="0"/>
      <c r="HZ3963" s="0"/>
      <c r="IA3963" s="0"/>
      <c r="IB3963" s="0"/>
      <c r="IC3963" s="0"/>
      <c r="ID3963" s="0"/>
      <c r="IE3963" s="0"/>
      <c r="IF3963" s="0"/>
      <c r="IG3963" s="0"/>
      <c r="IH3963" s="0"/>
      <c r="II3963" s="0"/>
      <c r="IJ3963" s="0"/>
      <c r="IK3963" s="0"/>
      <c r="IL3963" s="0"/>
      <c r="IM3963" s="0"/>
      <c r="IN3963" s="0"/>
      <c r="IO3963" s="0"/>
      <c r="IP3963" s="0"/>
      <c r="IQ3963" s="0"/>
      <c r="IR3963" s="0"/>
      <c r="IS3963" s="0"/>
      <c r="IT3963" s="0"/>
      <c r="IU3963" s="0"/>
      <c r="IV3963" s="0"/>
      <c r="IW3963" s="0"/>
      <c r="IX3963" s="0"/>
      <c r="IY3963" s="0"/>
      <c r="IZ3963" s="0"/>
      <c r="AMH3963" s="13"/>
    </row>
    <row r="3964" customFormat="false" ht="13.8" hidden="false" customHeight="false" outlineLevel="0" collapsed="false">
      <c r="A3964" s="27" t="n">
        <v>40813878</v>
      </c>
      <c r="B3964" s="28" t="s">
        <v>3999</v>
      </c>
      <c r="C3964" s="29"/>
      <c r="D3964" s="29"/>
      <c r="E3964" s="27" t="s">
        <v>62</v>
      </c>
      <c r="F3964" s="19" t="n">
        <f aca="false">IF(C3964="",VLOOKUP(E3964,'PORTE E UCO'!$A$5:$D$46,4,0),VLOOKUP(E3964,'PORTE E UCO'!$A$5:$D$46,4,0)*C3964)</f>
        <v>524.694546</v>
      </c>
      <c r="G3964" s="30" t="n">
        <v>0</v>
      </c>
      <c r="H3964" s="21" t="n">
        <f aca="false">G3964*$R$2</f>
        <v>0</v>
      </c>
      <c r="I3964" s="27" t="n">
        <v>1</v>
      </c>
      <c r="J3964" s="22" t="n">
        <f aca="false">IF(I3964&gt;=1,F3964*$J$2,"")</f>
        <v>157.4083638</v>
      </c>
      <c r="K3964" s="22" t="str">
        <f aca="false">IF(I3964&gt;=2,F3964*$K$2,"")</f>
        <v/>
      </c>
      <c r="L3964" s="22" t="str">
        <f aca="false">IF(I3964&gt;=3,F3964*$L$2,"")</f>
        <v/>
      </c>
      <c r="M3964" s="22" t="str">
        <f aca="false">IF(I3964&gt;=4,F3964*$M$2,"")</f>
        <v/>
      </c>
      <c r="N3964" s="27" t="s">
        <v>3903</v>
      </c>
      <c r="O3964" s="27" t="n">
        <v>0</v>
      </c>
      <c r="P3964" s="31" t="n">
        <v>0</v>
      </c>
      <c r="Q3964" s="32"/>
      <c r="R3964" s="38"/>
      <c r="S3964" s="25" t="n">
        <f aca="false">SUM(F3964,H3964,J3964,K3964,L3964,M3964)</f>
        <v>682.1029098</v>
      </c>
      <c r="T3964" s="25" t="n">
        <f aca="false">SUM(F3964,H3964,J3964,K3964,L3964,M3964,Q3964)</f>
        <v>682.1029098</v>
      </c>
      <c r="U3964" s="0"/>
      <c r="V3964" s="0"/>
      <c r="W3964" s="0"/>
      <c r="X3964" s="0"/>
      <c r="Y3964" s="0"/>
      <c r="Z3964" s="0"/>
      <c r="AA3964" s="0"/>
      <c r="AB3964" s="0"/>
      <c r="AC3964" s="0"/>
      <c r="AD3964" s="0"/>
      <c r="AE3964" s="0"/>
      <c r="AF3964" s="0"/>
      <c r="AG3964" s="0"/>
      <c r="AH3964" s="0"/>
      <c r="AI3964" s="0"/>
      <c r="AJ3964" s="0"/>
      <c r="AK3964" s="0"/>
      <c r="AL3964" s="0"/>
      <c r="AM3964" s="0"/>
      <c r="AN3964" s="0"/>
      <c r="AO3964" s="0"/>
      <c r="AP3964" s="0"/>
      <c r="AQ3964" s="0"/>
      <c r="AR3964" s="0"/>
      <c r="AS3964" s="0"/>
      <c r="AT3964" s="0"/>
      <c r="AU3964" s="0"/>
      <c r="AV3964" s="0"/>
      <c r="AW3964" s="0"/>
      <c r="AX3964" s="0"/>
      <c r="AY3964" s="0"/>
      <c r="AZ3964" s="0"/>
      <c r="BA3964" s="0"/>
      <c r="BB3964" s="0"/>
      <c r="BC3964" s="0"/>
      <c r="BD3964" s="0"/>
      <c r="BE3964" s="0"/>
      <c r="BF3964" s="0"/>
      <c r="BG3964" s="0"/>
      <c r="BH3964" s="0"/>
      <c r="BI3964" s="0"/>
      <c r="BJ3964" s="0"/>
      <c r="BK3964" s="0"/>
      <c r="BL3964" s="0"/>
      <c r="BM3964" s="0"/>
      <c r="BN3964" s="0"/>
      <c r="BO3964" s="0"/>
      <c r="BP3964" s="0"/>
      <c r="BQ3964" s="0"/>
      <c r="BR3964" s="0"/>
      <c r="BS3964" s="0"/>
      <c r="BT3964" s="0"/>
      <c r="BU3964" s="0"/>
      <c r="BV3964" s="0"/>
      <c r="BW3964" s="0"/>
      <c r="BX3964" s="0"/>
      <c r="BY3964" s="0"/>
      <c r="BZ3964" s="0"/>
      <c r="CA3964" s="0"/>
      <c r="CB3964" s="0"/>
      <c r="CC3964" s="0"/>
      <c r="CD3964" s="0"/>
      <c r="CE3964" s="0"/>
      <c r="CF3964" s="0"/>
      <c r="CG3964" s="0"/>
      <c r="CH3964" s="0"/>
      <c r="CI3964" s="0"/>
      <c r="CJ3964" s="0"/>
      <c r="CK3964" s="0"/>
      <c r="CL3964" s="0"/>
      <c r="CM3964" s="0"/>
      <c r="CN3964" s="0"/>
      <c r="CO3964" s="0"/>
      <c r="CP3964" s="0"/>
      <c r="CQ3964" s="0"/>
      <c r="CR3964" s="0"/>
      <c r="CS3964" s="0"/>
      <c r="CT3964" s="0"/>
      <c r="CU3964" s="0"/>
      <c r="CV3964" s="0"/>
      <c r="CW3964" s="0"/>
      <c r="CX3964" s="0"/>
      <c r="CY3964" s="0"/>
      <c r="CZ3964" s="0"/>
      <c r="DA3964" s="0"/>
      <c r="DB3964" s="0"/>
      <c r="DC3964" s="0"/>
      <c r="DD3964" s="0"/>
      <c r="DE3964" s="0"/>
      <c r="DF3964" s="0"/>
      <c r="DG3964" s="0"/>
      <c r="DH3964" s="0"/>
      <c r="DI3964" s="0"/>
      <c r="DJ3964" s="0"/>
      <c r="DK3964" s="0"/>
      <c r="DL3964" s="0"/>
      <c r="DM3964" s="0"/>
      <c r="DN3964" s="0"/>
      <c r="DO3964" s="0"/>
      <c r="DP3964" s="0"/>
      <c r="DQ3964" s="0"/>
      <c r="DR3964" s="0"/>
      <c r="DS3964" s="0"/>
      <c r="DT3964" s="0"/>
      <c r="DU3964" s="0"/>
      <c r="DV3964" s="0"/>
      <c r="DW3964" s="0"/>
      <c r="DX3964" s="0"/>
      <c r="DY3964" s="0"/>
      <c r="DZ3964" s="0"/>
      <c r="EA3964" s="0"/>
      <c r="EB3964" s="0"/>
      <c r="EC3964" s="0"/>
      <c r="ED3964" s="0"/>
      <c r="EE3964" s="0"/>
      <c r="EF3964" s="0"/>
      <c r="EG3964" s="0"/>
      <c r="EH3964" s="0"/>
      <c r="EI3964" s="0"/>
      <c r="EJ3964" s="0"/>
      <c r="EK3964" s="0"/>
      <c r="EL3964" s="0"/>
      <c r="EM3964" s="0"/>
      <c r="EN3964" s="0"/>
      <c r="EO3964" s="0"/>
      <c r="EP3964" s="0"/>
      <c r="EQ3964" s="0"/>
      <c r="ER3964" s="0"/>
      <c r="ES3964" s="0"/>
      <c r="ET3964" s="0"/>
      <c r="EU3964" s="0"/>
      <c r="EV3964" s="0"/>
      <c r="EW3964" s="0"/>
      <c r="EX3964" s="0"/>
      <c r="EY3964" s="0"/>
      <c r="EZ3964" s="0"/>
      <c r="FA3964" s="0"/>
      <c r="FB3964" s="0"/>
      <c r="FC3964" s="0"/>
      <c r="FD3964" s="0"/>
      <c r="FE3964" s="0"/>
      <c r="FF3964" s="0"/>
      <c r="FG3964" s="0"/>
      <c r="FH3964" s="0"/>
      <c r="FI3964" s="0"/>
      <c r="FJ3964" s="0"/>
      <c r="FK3964" s="0"/>
      <c r="FL3964" s="0"/>
      <c r="FM3964" s="0"/>
      <c r="FN3964" s="0"/>
      <c r="FO3964" s="0"/>
      <c r="FP3964" s="0"/>
      <c r="FQ3964" s="0"/>
      <c r="FR3964" s="0"/>
      <c r="FS3964" s="0"/>
      <c r="FT3964" s="0"/>
      <c r="FU3964" s="0"/>
      <c r="FV3964" s="0"/>
      <c r="FW3964" s="0"/>
      <c r="FX3964" s="0"/>
      <c r="FY3964" s="0"/>
      <c r="FZ3964" s="0"/>
      <c r="GA3964" s="0"/>
      <c r="GB3964" s="0"/>
      <c r="GC3964" s="0"/>
      <c r="GD3964" s="0"/>
      <c r="GE3964" s="0"/>
      <c r="GF3964" s="0"/>
      <c r="GG3964" s="0"/>
      <c r="GH3964" s="0"/>
      <c r="GI3964" s="0"/>
      <c r="GJ3964" s="0"/>
      <c r="GK3964" s="0"/>
      <c r="GL3964" s="0"/>
      <c r="GM3964" s="0"/>
      <c r="GN3964" s="0"/>
      <c r="GO3964" s="0"/>
      <c r="GP3964" s="0"/>
      <c r="GQ3964" s="0"/>
      <c r="GR3964" s="0"/>
      <c r="GS3964" s="0"/>
      <c r="GT3964" s="0"/>
      <c r="GU3964" s="0"/>
      <c r="GV3964" s="0"/>
      <c r="GW3964" s="0"/>
      <c r="GX3964" s="0"/>
      <c r="GY3964" s="0"/>
      <c r="GZ3964" s="0"/>
      <c r="HA3964" s="0"/>
      <c r="HB3964" s="0"/>
      <c r="HC3964" s="0"/>
      <c r="HD3964" s="0"/>
      <c r="HE3964" s="0"/>
      <c r="HF3964" s="0"/>
      <c r="HG3964" s="0"/>
      <c r="HH3964" s="0"/>
      <c r="HI3964" s="0"/>
      <c r="HJ3964" s="0"/>
      <c r="HK3964" s="0"/>
      <c r="HL3964" s="0"/>
      <c r="HM3964" s="0"/>
      <c r="HN3964" s="0"/>
      <c r="HO3964" s="0"/>
      <c r="HP3964" s="0"/>
      <c r="HQ3964" s="0"/>
      <c r="HR3964" s="0"/>
      <c r="HS3964" s="0"/>
      <c r="HT3964" s="0"/>
      <c r="HU3964" s="0"/>
      <c r="HV3964" s="0"/>
      <c r="HW3964" s="0"/>
      <c r="HX3964" s="0"/>
      <c r="HY3964" s="0"/>
      <c r="HZ3964" s="0"/>
      <c r="IA3964" s="0"/>
      <c r="IB3964" s="0"/>
      <c r="IC3964" s="0"/>
      <c r="ID3964" s="0"/>
      <c r="IE3964" s="0"/>
      <c r="IF3964" s="0"/>
      <c r="IG3964" s="0"/>
      <c r="IH3964" s="0"/>
      <c r="II3964" s="0"/>
      <c r="IJ3964" s="0"/>
      <c r="IK3964" s="0"/>
      <c r="IL3964" s="0"/>
      <c r="IM3964" s="0"/>
      <c r="IN3964" s="0"/>
      <c r="IO3964" s="0"/>
      <c r="IP3964" s="0"/>
      <c r="IQ3964" s="0"/>
      <c r="IR3964" s="0"/>
      <c r="IS3964" s="0"/>
      <c r="IT3964" s="0"/>
      <c r="IU3964" s="0"/>
      <c r="IV3964" s="0"/>
      <c r="IW3964" s="0"/>
      <c r="IX3964" s="0"/>
      <c r="IY3964" s="0"/>
      <c r="IZ3964" s="0"/>
      <c r="AMH3964" s="13"/>
    </row>
    <row r="3965" customFormat="false" ht="13.8" hidden="false" customHeight="false" outlineLevel="0" collapsed="false">
      <c r="A3965" s="16" t="n">
        <v>40814092</v>
      </c>
      <c r="B3965" s="17" t="s">
        <v>4000</v>
      </c>
      <c r="C3965" s="18"/>
      <c r="D3965" s="18"/>
      <c r="E3965" s="16" t="s">
        <v>176</v>
      </c>
      <c r="F3965" s="19" t="n">
        <f aca="false">IF(C3965="",VLOOKUP(E3965,'PORTE E UCO'!$A$5:$D$46,4,0),VLOOKUP(E3965,'PORTE E UCO'!$A$5:$D$46,4,0)*C3965)</f>
        <v>891.034646</v>
      </c>
      <c r="G3965" s="20" t="n">
        <v>0</v>
      </c>
      <c r="H3965" s="21" t="n">
        <f aca="false">G3965*$R$2</f>
        <v>0</v>
      </c>
      <c r="I3965" s="16" t="n">
        <v>1</v>
      </c>
      <c r="J3965" s="22" t="n">
        <f aca="false">IF(I3965&gt;=1,F3965*$J$2,"")</f>
        <v>267.3103938</v>
      </c>
      <c r="K3965" s="22" t="str">
        <f aca="false">IF(I3965&gt;=2,F3965*$K$2,"")</f>
        <v/>
      </c>
      <c r="L3965" s="22" t="str">
        <f aca="false">IF(I3965&gt;=3,F3965*$L$2,"")</f>
        <v/>
      </c>
      <c r="M3965" s="22" t="str">
        <f aca="false">IF(I3965&gt;=4,F3965*$M$2,"")</f>
        <v/>
      </c>
      <c r="N3965" s="16" t="s">
        <v>3903</v>
      </c>
      <c r="O3965" s="16" t="n">
        <v>0</v>
      </c>
      <c r="P3965" s="23" t="n">
        <v>0</v>
      </c>
      <c r="Q3965" s="22"/>
      <c r="R3965" s="38"/>
      <c r="S3965" s="25" t="n">
        <f aca="false">SUM(F3965,H3965,J3965,K3965,L3965,M3965)</f>
        <v>1158.3450398</v>
      </c>
      <c r="T3965" s="25" t="n">
        <f aca="false">SUM(F3965,H3965,J3965,K3965,L3965,M3965,Q3965)</f>
        <v>1158.3450398</v>
      </c>
      <c r="U3965" s="0"/>
      <c r="V3965" s="0"/>
      <c r="W3965" s="0"/>
      <c r="X3965" s="0"/>
      <c r="Y3965" s="0"/>
      <c r="Z3965" s="0"/>
      <c r="AA3965" s="0"/>
      <c r="AB3965" s="0"/>
      <c r="AC3965" s="0"/>
      <c r="AD3965" s="0"/>
      <c r="AE3965" s="0"/>
      <c r="AF3965" s="0"/>
      <c r="AG3965" s="0"/>
      <c r="AH3965" s="0"/>
      <c r="AI3965" s="0"/>
      <c r="AJ3965" s="0"/>
      <c r="AK3965" s="0"/>
      <c r="AL3965" s="0"/>
      <c r="AM3965" s="0"/>
      <c r="AN3965" s="0"/>
      <c r="AO3965" s="0"/>
      <c r="AP3965" s="0"/>
      <c r="AQ3965" s="0"/>
      <c r="AR3965" s="0"/>
      <c r="AS3965" s="0"/>
      <c r="AT3965" s="0"/>
      <c r="AU3965" s="0"/>
      <c r="AV3965" s="0"/>
      <c r="AW3965" s="0"/>
      <c r="AX3965" s="0"/>
      <c r="AY3965" s="0"/>
      <c r="AZ3965" s="0"/>
      <c r="BA3965" s="0"/>
      <c r="BB3965" s="0"/>
      <c r="BC3965" s="0"/>
      <c r="BD3965" s="0"/>
      <c r="BE3965" s="0"/>
      <c r="BF3965" s="0"/>
      <c r="BG3965" s="0"/>
      <c r="BH3965" s="0"/>
      <c r="BI3965" s="0"/>
      <c r="BJ3965" s="0"/>
      <c r="BK3965" s="0"/>
      <c r="BL3965" s="0"/>
      <c r="BM3965" s="0"/>
      <c r="BN3965" s="0"/>
      <c r="BO3965" s="0"/>
      <c r="BP3965" s="0"/>
      <c r="BQ3965" s="0"/>
      <c r="BR3965" s="0"/>
      <c r="BS3965" s="0"/>
      <c r="BT3965" s="0"/>
      <c r="BU3965" s="0"/>
      <c r="BV3965" s="0"/>
      <c r="BW3965" s="0"/>
      <c r="BX3965" s="0"/>
      <c r="BY3965" s="0"/>
      <c r="BZ3965" s="0"/>
      <c r="CA3965" s="0"/>
      <c r="CB3965" s="0"/>
      <c r="CC3965" s="0"/>
      <c r="CD3965" s="0"/>
      <c r="CE3965" s="0"/>
      <c r="CF3965" s="0"/>
      <c r="CG3965" s="0"/>
      <c r="CH3965" s="0"/>
      <c r="CI3965" s="0"/>
      <c r="CJ3965" s="0"/>
      <c r="CK3965" s="0"/>
      <c r="CL3965" s="0"/>
      <c r="CM3965" s="0"/>
      <c r="CN3965" s="0"/>
      <c r="CO3965" s="0"/>
      <c r="CP3965" s="0"/>
      <c r="CQ3965" s="0"/>
      <c r="CR3965" s="0"/>
      <c r="CS3965" s="0"/>
      <c r="CT3965" s="0"/>
      <c r="CU3965" s="0"/>
      <c r="CV3965" s="0"/>
      <c r="CW3965" s="0"/>
      <c r="CX3965" s="0"/>
      <c r="CY3965" s="0"/>
      <c r="CZ3965" s="0"/>
      <c r="DA3965" s="0"/>
      <c r="DB3965" s="0"/>
      <c r="DC3965" s="0"/>
      <c r="DD3965" s="0"/>
      <c r="DE3965" s="0"/>
      <c r="DF3965" s="0"/>
      <c r="DG3965" s="0"/>
      <c r="DH3965" s="0"/>
      <c r="DI3965" s="0"/>
      <c r="DJ3965" s="0"/>
      <c r="DK3965" s="0"/>
      <c r="DL3965" s="0"/>
      <c r="DM3965" s="0"/>
      <c r="DN3965" s="0"/>
      <c r="DO3965" s="0"/>
      <c r="DP3965" s="0"/>
      <c r="DQ3965" s="0"/>
      <c r="DR3965" s="0"/>
      <c r="DS3965" s="0"/>
      <c r="DT3965" s="0"/>
      <c r="DU3965" s="0"/>
      <c r="DV3965" s="0"/>
      <c r="DW3965" s="0"/>
      <c r="DX3965" s="0"/>
      <c r="DY3965" s="0"/>
      <c r="DZ3965" s="0"/>
      <c r="EA3965" s="0"/>
      <c r="EB3965" s="0"/>
      <c r="EC3965" s="0"/>
      <c r="ED3965" s="0"/>
      <c r="EE3965" s="0"/>
      <c r="EF3965" s="0"/>
      <c r="EG3965" s="0"/>
      <c r="EH3965" s="0"/>
      <c r="EI3965" s="0"/>
      <c r="EJ3965" s="0"/>
      <c r="EK3965" s="0"/>
      <c r="EL3965" s="0"/>
      <c r="EM3965" s="0"/>
      <c r="EN3965" s="0"/>
      <c r="EO3965" s="0"/>
      <c r="EP3965" s="0"/>
      <c r="EQ3965" s="0"/>
      <c r="ER3965" s="0"/>
      <c r="ES3965" s="0"/>
      <c r="ET3965" s="0"/>
      <c r="EU3965" s="0"/>
      <c r="EV3965" s="0"/>
      <c r="EW3965" s="0"/>
      <c r="EX3965" s="0"/>
      <c r="EY3965" s="0"/>
      <c r="EZ3965" s="0"/>
      <c r="FA3965" s="0"/>
      <c r="FB3965" s="0"/>
      <c r="FC3965" s="0"/>
      <c r="FD3965" s="0"/>
      <c r="FE3965" s="0"/>
      <c r="FF3965" s="0"/>
      <c r="FG3965" s="0"/>
      <c r="FH3965" s="0"/>
      <c r="FI3965" s="0"/>
      <c r="FJ3965" s="0"/>
      <c r="FK3965" s="0"/>
      <c r="FL3965" s="0"/>
      <c r="FM3965" s="0"/>
      <c r="FN3965" s="0"/>
      <c r="FO3965" s="0"/>
      <c r="FP3965" s="0"/>
      <c r="FQ3965" s="0"/>
      <c r="FR3965" s="0"/>
      <c r="FS3965" s="0"/>
      <c r="FT3965" s="0"/>
      <c r="FU3965" s="0"/>
      <c r="FV3965" s="0"/>
      <c r="FW3965" s="0"/>
      <c r="FX3965" s="0"/>
      <c r="FY3965" s="0"/>
      <c r="FZ3965" s="0"/>
      <c r="GA3965" s="0"/>
      <c r="GB3965" s="0"/>
      <c r="GC3965" s="0"/>
      <c r="GD3965" s="0"/>
      <c r="GE3965" s="0"/>
      <c r="GF3965" s="0"/>
      <c r="GG3965" s="0"/>
      <c r="GH3965" s="0"/>
      <c r="GI3965" s="0"/>
      <c r="GJ3965" s="0"/>
      <c r="GK3965" s="0"/>
      <c r="GL3965" s="0"/>
      <c r="GM3965" s="0"/>
      <c r="GN3965" s="0"/>
      <c r="GO3965" s="0"/>
      <c r="GP3965" s="0"/>
      <c r="GQ3965" s="0"/>
      <c r="GR3965" s="0"/>
      <c r="GS3965" s="0"/>
      <c r="GT3965" s="0"/>
      <c r="GU3965" s="0"/>
      <c r="GV3965" s="0"/>
      <c r="GW3965" s="0"/>
      <c r="GX3965" s="0"/>
      <c r="GY3965" s="0"/>
      <c r="GZ3965" s="0"/>
      <c r="HA3965" s="0"/>
      <c r="HB3965" s="0"/>
      <c r="HC3965" s="0"/>
      <c r="HD3965" s="0"/>
      <c r="HE3965" s="0"/>
      <c r="HF3965" s="0"/>
      <c r="HG3965" s="0"/>
      <c r="HH3965" s="0"/>
      <c r="HI3965" s="0"/>
      <c r="HJ3965" s="0"/>
      <c r="HK3965" s="0"/>
      <c r="HL3965" s="0"/>
      <c r="HM3965" s="0"/>
      <c r="HN3965" s="0"/>
      <c r="HO3965" s="0"/>
      <c r="HP3965" s="0"/>
      <c r="HQ3965" s="0"/>
      <c r="HR3965" s="0"/>
      <c r="HS3965" s="0"/>
      <c r="HT3965" s="0"/>
      <c r="HU3965" s="0"/>
      <c r="HV3965" s="0"/>
      <c r="HW3965" s="0"/>
      <c r="HX3965" s="0"/>
      <c r="HY3965" s="0"/>
      <c r="HZ3965" s="0"/>
      <c r="IA3965" s="0"/>
      <c r="IB3965" s="0"/>
      <c r="IC3965" s="0"/>
      <c r="ID3965" s="0"/>
      <c r="IE3965" s="0"/>
      <c r="IF3965" s="0"/>
      <c r="IG3965" s="0"/>
      <c r="IH3965" s="0"/>
      <c r="II3965" s="0"/>
      <c r="IJ3965" s="0"/>
      <c r="IK3965" s="0"/>
      <c r="IL3965" s="0"/>
      <c r="IM3965" s="0"/>
      <c r="IN3965" s="0"/>
      <c r="IO3965" s="0"/>
      <c r="IP3965" s="0"/>
      <c r="IQ3965" s="0"/>
      <c r="IR3965" s="0"/>
      <c r="IS3965" s="0"/>
      <c r="IT3965" s="0"/>
      <c r="IU3965" s="0"/>
      <c r="IV3965" s="0"/>
      <c r="IW3965" s="0"/>
      <c r="IX3965" s="0"/>
      <c r="IY3965" s="0"/>
      <c r="IZ3965" s="0"/>
      <c r="AMH3965" s="13"/>
    </row>
    <row r="3966" customFormat="false" ht="13.8" hidden="false" customHeight="false" outlineLevel="0" collapsed="false">
      <c r="A3966" s="27" t="n">
        <v>40814149</v>
      </c>
      <c r="B3966" s="28" t="s">
        <v>4001</v>
      </c>
      <c r="C3966" s="29"/>
      <c r="D3966" s="29"/>
      <c r="E3966" s="27" t="s">
        <v>22</v>
      </c>
      <c r="F3966" s="19" t="n">
        <f aca="false">IF(C3966="",VLOOKUP(E3966,'PORTE E UCO'!$A$5:$D$46,4,0),VLOOKUP(E3966,'PORTE E UCO'!$A$5:$D$46,4,0)*C3966)</f>
        <v>220.434104</v>
      </c>
      <c r="G3966" s="30" t="n">
        <v>0</v>
      </c>
      <c r="H3966" s="21" t="n">
        <f aca="false">G3966*$R$2</f>
        <v>0</v>
      </c>
      <c r="I3966" s="27" t="n">
        <v>0</v>
      </c>
      <c r="J3966" s="22" t="str">
        <f aca="false">IF(I3966&gt;=1,F3966*$J$2,"")</f>
        <v/>
      </c>
      <c r="K3966" s="22" t="str">
        <f aca="false">IF(I3966&gt;=2,F3966*$K$2,"")</f>
        <v/>
      </c>
      <c r="L3966" s="22" t="str">
        <f aca="false">IF(I3966&gt;=3,F3966*$L$2,"")</f>
        <v/>
      </c>
      <c r="M3966" s="22" t="str">
        <f aca="false">IF(I3966&gt;=4,F3966*$M$2,"")</f>
        <v/>
      </c>
      <c r="N3966" s="27" t="s">
        <v>3998</v>
      </c>
      <c r="O3966" s="27" t="n">
        <v>0</v>
      </c>
      <c r="P3966" s="31" t="n">
        <v>0</v>
      </c>
      <c r="Q3966" s="32"/>
      <c r="R3966" s="38"/>
      <c r="S3966" s="25" t="n">
        <f aca="false">SUM(F3966,H3966,J3966,K3966,L3966,M3966)</f>
        <v>220.434104</v>
      </c>
      <c r="T3966" s="25" t="n">
        <f aca="false">SUM(F3966,H3966,J3966,K3966,L3966,M3966,Q3966)</f>
        <v>220.434104</v>
      </c>
      <c r="U3966" s="0"/>
      <c r="V3966" s="0"/>
      <c r="W3966" s="0"/>
      <c r="X3966" s="0"/>
      <c r="Y3966" s="0"/>
      <c r="Z3966" s="0"/>
      <c r="AA3966" s="0"/>
      <c r="AB3966" s="0"/>
      <c r="AC3966" s="0"/>
      <c r="AD3966" s="0"/>
      <c r="AE3966" s="0"/>
      <c r="AF3966" s="0"/>
      <c r="AG3966" s="0"/>
      <c r="AH3966" s="0"/>
      <c r="AI3966" s="0"/>
      <c r="AJ3966" s="0"/>
      <c r="AK3966" s="0"/>
      <c r="AL3966" s="0"/>
      <c r="AM3966" s="0"/>
      <c r="AN3966" s="0"/>
      <c r="AO3966" s="0"/>
      <c r="AP3966" s="0"/>
      <c r="AQ3966" s="0"/>
      <c r="AR3966" s="0"/>
      <c r="AS3966" s="0"/>
      <c r="AT3966" s="0"/>
      <c r="AU3966" s="0"/>
      <c r="AV3966" s="0"/>
      <c r="AW3966" s="0"/>
      <c r="AX3966" s="0"/>
      <c r="AY3966" s="0"/>
      <c r="AZ3966" s="0"/>
      <c r="BA3966" s="0"/>
      <c r="BB3966" s="0"/>
      <c r="BC3966" s="0"/>
      <c r="BD3966" s="0"/>
      <c r="BE3966" s="0"/>
      <c r="BF3966" s="0"/>
      <c r="BG3966" s="0"/>
      <c r="BH3966" s="0"/>
      <c r="BI3966" s="0"/>
      <c r="BJ3966" s="0"/>
      <c r="BK3966" s="0"/>
      <c r="BL3966" s="0"/>
      <c r="BM3966" s="0"/>
      <c r="BN3966" s="0"/>
      <c r="BO3966" s="0"/>
      <c r="BP3966" s="0"/>
      <c r="BQ3966" s="0"/>
      <c r="BR3966" s="0"/>
      <c r="BS3966" s="0"/>
      <c r="BT3966" s="0"/>
      <c r="BU3966" s="0"/>
      <c r="BV3966" s="0"/>
      <c r="BW3966" s="0"/>
      <c r="BX3966" s="0"/>
      <c r="BY3966" s="0"/>
      <c r="BZ3966" s="0"/>
      <c r="CA3966" s="0"/>
      <c r="CB3966" s="0"/>
      <c r="CC3966" s="0"/>
      <c r="CD3966" s="0"/>
      <c r="CE3966" s="0"/>
      <c r="CF3966" s="0"/>
      <c r="CG3966" s="0"/>
      <c r="CH3966" s="0"/>
      <c r="CI3966" s="0"/>
      <c r="CJ3966" s="0"/>
      <c r="CK3966" s="0"/>
      <c r="CL3966" s="0"/>
      <c r="CM3966" s="0"/>
      <c r="CN3966" s="0"/>
      <c r="CO3966" s="0"/>
      <c r="CP3966" s="0"/>
      <c r="CQ3966" s="0"/>
      <c r="CR3966" s="0"/>
      <c r="CS3966" s="0"/>
      <c r="CT3966" s="0"/>
      <c r="CU3966" s="0"/>
      <c r="CV3966" s="0"/>
      <c r="CW3966" s="0"/>
      <c r="CX3966" s="0"/>
      <c r="CY3966" s="0"/>
      <c r="CZ3966" s="0"/>
      <c r="DA3966" s="0"/>
      <c r="DB3966" s="0"/>
      <c r="DC3966" s="0"/>
      <c r="DD3966" s="0"/>
      <c r="DE3966" s="0"/>
      <c r="DF3966" s="0"/>
      <c r="DG3966" s="0"/>
      <c r="DH3966" s="0"/>
      <c r="DI3966" s="0"/>
      <c r="DJ3966" s="0"/>
      <c r="DK3966" s="0"/>
      <c r="DL3966" s="0"/>
      <c r="DM3966" s="0"/>
      <c r="DN3966" s="0"/>
      <c r="DO3966" s="0"/>
      <c r="DP3966" s="0"/>
      <c r="DQ3966" s="0"/>
      <c r="DR3966" s="0"/>
      <c r="DS3966" s="0"/>
      <c r="DT3966" s="0"/>
      <c r="DU3966" s="0"/>
      <c r="DV3966" s="0"/>
      <c r="DW3966" s="0"/>
      <c r="DX3966" s="0"/>
      <c r="DY3966" s="0"/>
      <c r="DZ3966" s="0"/>
      <c r="EA3966" s="0"/>
      <c r="EB3966" s="0"/>
      <c r="EC3966" s="0"/>
      <c r="ED3966" s="0"/>
      <c r="EE3966" s="0"/>
      <c r="EF3966" s="0"/>
      <c r="EG3966" s="0"/>
      <c r="EH3966" s="0"/>
      <c r="EI3966" s="0"/>
      <c r="EJ3966" s="0"/>
      <c r="EK3966" s="0"/>
      <c r="EL3966" s="0"/>
      <c r="EM3966" s="0"/>
      <c r="EN3966" s="0"/>
      <c r="EO3966" s="0"/>
      <c r="EP3966" s="0"/>
      <c r="EQ3966" s="0"/>
      <c r="ER3966" s="0"/>
      <c r="ES3966" s="0"/>
      <c r="ET3966" s="0"/>
      <c r="EU3966" s="0"/>
      <c r="EV3966" s="0"/>
      <c r="EW3966" s="0"/>
      <c r="EX3966" s="0"/>
      <c r="EY3966" s="0"/>
      <c r="EZ3966" s="0"/>
      <c r="FA3966" s="0"/>
      <c r="FB3966" s="0"/>
      <c r="FC3966" s="0"/>
      <c r="FD3966" s="0"/>
      <c r="FE3966" s="0"/>
      <c r="FF3966" s="0"/>
      <c r="FG3966" s="0"/>
      <c r="FH3966" s="0"/>
      <c r="FI3966" s="0"/>
      <c r="FJ3966" s="0"/>
      <c r="FK3966" s="0"/>
      <c r="FL3966" s="0"/>
      <c r="FM3966" s="0"/>
      <c r="FN3966" s="0"/>
      <c r="FO3966" s="0"/>
      <c r="FP3966" s="0"/>
      <c r="FQ3966" s="0"/>
      <c r="FR3966" s="0"/>
      <c r="FS3966" s="0"/>
      <c r="FT3966" s="0"/>
      <c r="FU3966" s="0"/>
      <c r="FV3966" s="0"/>
      <c r="FW3966" s="0"/>
      <c r="FX3966" s="0"/>
      <c r="FY3966" s="0"/>
      <c r="FZ3966" s="0"/>
      <c r="GA3966" s="0"/>
      <c r="GB3966" s="0"/>
      <c r="GC3966" s="0"/>
      <c r="GD3966" s="0"/>
      <c r="GE3966" s="0"/>
      <c r="GF3966" s="0"/>
      <c r="GG3966" s="0"/>
      <c r="GH3966" s="0"/>
      <c r="GI3966" s="0"/>
      <c r="GJ3966" s="0"/>
      <c r="GK3966" s="0"/>
      <c r="GL3966" s="0"/>
      <c r="GM3966" s="0"/>
      <c r="GN3966" s="0"/>
      <c r="GO3966" s="0"/>
      <c r="GP3966" s="0"/>
      <c r="GQ3966" s="0"/>
      <c r="GR3966" s="0"/>
      <c r="GS3966" s="0"/>
      <c r="GT3966" s="0"/>
      <c r="GU3966" s="0"/>
      <c r="GV3966" s="0"/>
      <c r="GW3966" s="0"/>
      <c r="GX3966" s="0"/>
      <c r="GY3966" s="0"/>
      <c r="GZ3966" s="0"/>
      <c r="HA3966" s="0"/>
      <c r="HB3966" s="0"/>
      <c r="HC3966" s="0"/>
      <c r="HD3966" s="0"/>
      <c r="HE3966" s="0"/>
      <c r="HF3966" s="0"/>
      <c r="HG3966" s="0"/>
      <c r="HH3966" s="0"/>
      <c r="HI3966" s="0"/>
      <c r="HJ3966" s="0"/>
      <c r="HK3966" s="0"/>
      <c r="HL3966" s="0"/>
      <c r="HM3966" s="0"/>
      <c r="HN3966" s="0"/>
      <c r="HO3966" s="0"/>
      <c r="HP3966" s="0"/>
      <c r="HQ3966" s="0"/>
      <c r="HR3966" s="0"/>
      <c r="HS3966" s="0"/>
      <c r="HT3966" s="0"/>
      <c r="HU3966" s="0"/>
      <c r="HV3966" s="0"/>
      <c r="HW3966" s="0"/>
      <c r="HX3966" s="0"/>
      <c r="HY3966" s="0"/>
      <c r="HZ3966" s="0"/>
      <c r="IA3966" s="0"/>
      <c r="IB3966" s="0"/>
      <c r="IC3966" s="0"/>
      <c r="ID3966" s="0"/>
      <c r="IE3966" s="0"/>
      <c r="IF3966" s="0"/>
      <c r="IG3966" s="0"/>
      <c r="IH3966" s="0"/>
      <c r="II3966" s="0"/>
      <c r="IJ3966" s="0"/>
      <c r="IK3966" s="0"/>
      <c r="IL3966" s="0"/>
      <c r="IM3966" s="0"/>
      <c r="IN3966" s="0"/>
      <c r="IO3966" s="0"/>
      <c r="IP3966" s="0"/>
      <c r="IQ3966" s="0"/>
      <c r="IR3966" s="0"/>
      <c r="IS3966" s="0"/>
      <c r="IT3966" s="0"/>
      <c r="IU3966" s="0"/>
      <c r="IV3966" s="0"/>
      <c r="IW3966" s="0"/>
      <c r="IX3966" s="0"/>
      <c r="IY3966" s="0"/>
      <c r="IZ3966" s="0"/>
      <c r="AMH3966" s="13"/>
    </row>
    <row r="3967" customFormat="false" ht="13.8" hidden="false" customHeight="false" outlineLevel="0" collapsed="false">
      <c r="A3967" s="16" t="n">
        <v>40813886</v>
      </c>
      <c r="B3967" s="17" t="s">
        <v>4002</v>
      </c>
      <c r="C3967" s="18"/>
      <c r="D3967" s="18"/>
      <c r="E3967" s="16" t="s">
        <v>31</v>
      </c>
      <c r="F3967" s="19" t="n">
        <f aca="false">IF(C3967="",VLOOKUP(E3967,'PORTE E UCO'!$A$5:$D$46,4,0),VLOOKUP(E3967,'PORTE E UCO'!$A$5:$D$46,4,0)*C3967)</f>
        <v>262.342192</v>
      </c>
      <c r="G3967" s="20" t="n">
        <v>0</v>
      </c>
      <c r="H3967" s="21" t="n">
        <f aca="false">G3967*$R$2</f>
        <v>0</v>
      </c>
      <c r="I3967" s="16" t="n">
        <v>0</v>
      </c>
      <c r="J3967" s="22" t="str">
        <f aca="false">IF(I3967&gt;=1,F3967*$J$2,"")</f>
        <v/>
      </c>
      <c r="K3967" s="22" t="str">
        <f aca="false">IF(I3967&gt;=2,F3967*$K$2,"")</f>
        <v/>
      </c>
      <c r="L3967" s="22" t="str">
        <f aca="false">IF(I3967&gt;=3,F3967*$L$2,"")</f>
        <v/>
      </c>
      <c r="M3967" s="22" t="str">
        <f aca="false">IF(I3967&gt;=4,F3967*$M$2,"")</f>
        <v/>
      </c>
      <c r="N3967" s="16" t="s">
        <v>3916</v>
      </c>
      <c r="O3967" s="16" t="n">
        <v>0</v>
      </c>
      <c r="P3967" s="23" t="n">
        <v>0</v>
      </c>
      <c r="Q3967" s="22"/>
      <c r="R3967" s="38"/>
      <c r="S3967" s="25" t="n">
        <f aca="false">SUM(F3967,H3967,J3967,K3967,L3967,M3967)</f>
        <v>262.342192</v>
      </c>
      <c r="T3967" s="25" t="n">
        <f aca="false">SUM(F3967,H3967,J3967,K3967,L3967,M3967,Q3967)</f>
        <v>262.342192</v>
      </c>
      <c r="U3967" s="0"/>
      <c r="V3967" s="0"/>
      <c r="W3967" s="0"/>
      <c r="X3967" s="0"/>
      <c r="Y3967" s="0"/>
      <c r="Z3967" s="0"/>
      <c r="AA3967" s="0"/>
      <c r="AB3967" s="0"/>
      <c r="AC3967" s="0"/>
      <c r="AD3967" s="0"/>
      <c r="AE3967" s="0"/>
      <c r="AF3967" s="0"/>
      <c r="AG3967" s="0"/>
      <c r="AH3967" s="0"/>
      <c r="AI3967" s="0"/>
      <c r="AJ3967" s="0"/>
      <c r="AK3967" s="0"/>
      <c r="AL3967" s="0"/>
      <c r="AM3967" s="0"/>
      <c r="AN3967" s="0"/>
      <c r="AO3967" s="0"/>
      <c r="AP3967" s="0"/>
      <c r="AQ3967" s="0"/>
      <c r="AR3967" s="0"/>
      <c r="AS3967" s="0"/>
      <c r="AT3967" s="0"/>
      <c r="AU3967" s="0"/>
      <c r="AV3967" s="0"/>
      <c r="AW3967" s="0"/>
      <c r="AX3967" s="0"/>
      <c r="AY3967" s="0"/>
      <c r="AZ3967" s="0"/>
      <c r="BA3967" s="0"/>
      <c r="BB3967" s="0"/>
      <c r="BC3967" s="0"/>
      <c r="BD3967" s="0"/>
      <c r="BE3967" s="0"/>
      <c r="BF3967" s="0"/>
      <c r="BG3967" s="0"/>
      <c r="BH3967" s="0"/>
      <c r="BI3967" s="0"/>
      <c r="BJ3967" s="0"/>
      <c r="BK3967" s="0"/>
      <c r="BL3967" s="0"/>
      <c r="BM3967" s="0"/>
      <c r="BN3967" s="0"/>
      <c r="BO3967" s="0"/>
      <c r="BP3967" s="0"/>
      <c r="BQ3967" s="0"/>
      <c r="BR3967" s="0"/>
      <c r="BS3967" s="0"/>
      <c r="BT3967" s="0"/>
      <c r="BU3967" s="0"/>
      <c r="BV3967" s="0"/>
      <c r="BW3967" s="0"/>
      <c r="BX3967" s="0"/>
      <c r="BY3967" s="0"/>
      <c r="BZ3967" s="0"/>
      <c r="CA3967" s="0"/>
      <c r="CB3967" s="0"/>
      <c r="CC3967" s="0"/>
      <c r="CD3967" s="0"/>
      <c r="CE3967" s="0"/>
      <c r="CF3967" s="0"/>
      <c r="CG3967" s="0"/>
      <c r="CH3967" s="0"/>
      <c r="CI3967" s="0"/>
      <c r="CJ3967" s="0"/>
      <c r="CK3967" s="0"/>
      <c r="CL3967" s="0"/>
      <c r="CM3967" s="0"/>
      <c r="CN3967" s="0"/>
      <c r="CO3967" s="0"/>
      <c r="CP3967" s="0"/>
      <c r="CQ3967" s="0"/>
      <c r="CR3967" s="0"/>
      <c r="CS3967" s="0"/>
      <c r="CT3967" s="0"/>
      <c r="CU3967" s="0"/>
      <c r="CV3967" s="0"/>
      <c r="CW3967" s="0"/>
      <c r="CX3967" s="0"/>
      <c r="CY3967" s="0"/>
      <c r="CZ3967" s="0"/>
      <c r="DA3967" s="0"/>
      <c r="DB3967" s="0"/>
      <c r="DC3967" s="0"/>
      <c r="DD3967" s="0"/>
      <c r="DE3967" s="0"/>
      <c r="DF3967" s="0"/>
      <c r="DG3967" s="0"/>
      <c r="DH3967" s="0"/>
      <c r="DI3967" s="0"/>
      <c r="DJ3967" s="0"/>
      <c r="DK3967" s="0"/>
      <c r="DL3967" s="0"/>
      <c r="DM3967" s="0"/>
      <c r="DN3967" s="0"/>
      <c r="DO3967" s="0"/>
      <c r="DP3967" s="0"/>
      <c r="DQ3967" s="0"/>
      <c r="DR3967" s="0"/>
      <c r="DS3967" s="0"/>
      <c r="DT3967" s="0"/>
      <c r="DU3967" s="0"/>
      <c r="DV3967" s="0"/>
      <c r="DW3967" s="0"/>
      <c r="DX3967" s="0"/>
      <c r="DY3967" s="0"/>
      <c r="DZ3967" s="0"/>
      <c r="EA3967" s="0"/>
      <c r="EB3967" s="0"/>
      <c r="EC3967" s="0"/>
      <c r="ED3967" s="0"/>
      <c r="EE3967" s="0"/>
      <c r="EF3967" s="0"/>
      <c r="EG3967" s="0"/>
      <c r="EH3967" s="0"/>
      <c r="EI3967" s="0"/>
      <c r="EJ3967" s="0"/>
      <c r="EK3967" s="0"/>
      <c r="EL3967" s="0"/>
      <c r="EM3967" s="0"/>
      <c r="EN3967" s="0"/>
      <c r="EO3967" s="0"/>
      <c r="EP3967" s="0"/>
      <c r="EQ3967" s="0"/>
      <c r="ER3967" s="0"/>
      <c r="ES3967" s="0"/>
      <c r="ET3967" s="0"/>
      <c r="EU3967" s="0"/>
      <c r="EV3967" s="0"/>
      <c r="EW3967" s="0"/>
      <c r="EX3967" s="0"/>
      <c r="EY3967" s="0"/>
      <c r="EZ3967" s="0"/>
      <c r="FA3967" s="0"/>
      <c r="FB3967" s="0"/>
      <c r="FC3967" s="0"/>
      <c r="FD3967" s="0"/>
      <c r="FE3967" s="0"/>
      <c r="FF3967" s="0"/>
      <c r="FG3967" s="0"/>
      <c r="FH3967" s="0"/>
      <c r="FI3967" s="0"/>
      <c r="FJ3967" s="0"/>
      <c r="FK3967" s="0"/>
      <c r="FL3967" s="0"/>
      <c r="FM3967" s="0"/>
      <c r="FN3967" s="0"/>
      <c r="FO3967" s="0"/>
      <c r="FP3967" s="0"/>
      <c r="FQ3967" s="0"/>
      <c r="FR3967" s="0"/>
      <c r="FS3967" s="0"/>
      <c r="FT3967" s="0"/>
      <c r="FU3967" s="0"/>
      <c r="FV3967" s="0"/>
      <c r="FW3967" s="0"/>
      <c r="FX3967" s="0"/>
      <c r="FY3967" s="0"/>
      <c r="FZ3967" s="0"/>
      <c r="GA3967" s="0"/>
      <c r="GB3967" s="0"/>
      <c r="GC3967" s="0"/>
      <c r="GD3967" s="0"/>
      <c r="GE3967" s="0"/>
      <c r="GF3967" s="0"/>
      <c r="GG3967" s="0"/>
      <c r="GH3967" s="0"/>
      <c r="GI3967" s="0"/>
      <c r="GJ3967" s="0"/>
      <c r="GK3967" s="0"/>
      <c r="GL3967" s="0"/>
      <c r="GM3967" s="0"/>
      <c r="GN3967" s="0"/>
      <c r="GO3967" s="0"/>
      <c r="GP3967" s="0"/>
      <c r="GQ3967" s="0"/>
      <c r="GR3967" s="0"/>
      <c r="GS3967" s="0"/>
      <c r="GT3967" s="0"/>
      <c r="GU3967" s="0"/>
      <c r="GV3967" s="0"/>
      <c r="GW3967" s="0"/>
      <c r="GX3967" s="0"/>
      <c r="GY3967" s="0"/>
      <c r="GZ3967" s="0"/>
      <c r="HA3967" s="0"/>
      <c r="HB3967" s="0"/>
      <c r="HC3967" s="0"/>
      <c r="HD3967" s="0"/>
      <c r="HE3967" s="0"/>
      <c r="HF3967" s="0"/>
      <c r="HG3967" s="0"/>
      <c r="HH3967" s="0"/>
      <c r="HI3967" s="0"/>
      <c r="HJ3967" s="0"/>
      <c r="HK3967" s="0"/>
      <c r="HL3967" s="0"/>
      <c r="HM3967" s="0"/>
      <c r="HN3967" s="0"/>
      <c r="HO3967" s="0"/>
      <c r="HP3967" s="0"/>
      <c r="HQ3967" s="0"/>
      <c r="HR3967" s="0"/>
      <c r="HS3967" s="0"/>
      <c r="HT3967" s="0"/>
      <c r="HU3967" s="0"/>
      <c r="HV3967" s="0"/>
      <c r="HW3967" s="0"/>
      <c r="HX3967" s="0"/>
      <c r="HY3967" s="0"/>
      <c r="HZ3967" s="0"/>
      <c r="IA3967" s="0"/>
      <c r="IB3967" s="0"/>
      <c r="IC3967" s="0"/>
      <c r="ID3967" s="0"/>
      <c r="IE3967" s="0"/>
      <c r="IF3967" s="0"/>
      <c r="IG3967" s="0"/>
      <c r="IH3967" s="0"/>
      <c r="II3967" s="0"/>
      <c r="IJ3967" s="0"/>
      <c r="IK3967" s="0"/>
      <c r="IL3967" s="0"/>
      <c r="IM3967" s="0"/>
      <c r="IN3967" s="0"/>
      <c r="IO3967" s="0"/>
      <c r="IP3967" s="0"/>
      <c r="IQ3967" s="0"/>
      <c r="IR3967" s="0"/>
      <c r="IS3967" s="0"/>
      <c r="IT3967" s="0"/>
      <c r="IU3967" s="0"/>
      <c r="IV3967" s="0"/>
      <c r="IW3967" s="0"/>
      <c r="IX3967" s="0"/>
      <c r="IY3967" s="0"/>
      <c r="IZ3967" s="0"/>
      <c r="AMH3967" s="13"/>
    </row>
    <row r="3968" customFormat="false" ht="13.8" hidden="false" customHeight="false" outlineLevel="0" collapsed="false">
      <c r="A3968" s="27" t="n">
        <v>40813916</v>
      </c>
      <c r="B3968" s="28" t="s">
        <v>4003</v>
      </c>
      <c r="C3968" s="29"/>
      <c r="D3968" s="29"/>
      <c r="E3968" s="27" t="s">
        <v>272</v>
      </c>
      <c r="F3968" s="19" t="n">
        <f aca="false">IF(C3968="",VLOOKUP(E3968,'PORTE E UCO'!$A$5:$D$46,4,0),VLOOKUP(E3968,'PORTE E UCO'!$A$5:$D$46,4,0)*C3968)</f>
        <v>801.009488</v>
      </c>
      <c r="G3968" s="30" t="n">
        <v>0</v>
      </c>
      <c r="H3968" s="21" t="n">
        <f aca="false">G3968*$R$2</f>
        <v>0</v>
      </c>
      <c r="I3968" s="27" t="n">
        <v>1</v>
      </c>
      <c r="J3968" s="22" t="n">
        <f aca="false">IF(I3968&gt;=1,F3968*$J$2,"")</f>
        <v>240.3028464</v>
      </c>
      <c r="K3968" s="22" t="str">
        <f aca="false">IF(I3968&gt;=2,F3968*$K$2,"")</f>
        <v/>
      </c>
      <c r="L3968" s="22" t="str">
        <f aca="false">IF(I3968&gt;=3,F3968*$L$2,"")</f>
        <v/>
      </c>
      <c r="M3968" s="22" t="str">
        <f aca="false">IF(I3968&gt;=4,F3968*$M$2,"")</f>
        <v/>
      </c>
      <c r="N3968" s="27" t="s">
        <v>3903</v>
      </c>
      <c r="O3968" s="27" t="n">
        <v>0</v>
      </c>
      <c r="P3968" s="31" t="n">
        <v>0</v>
      </c>
      <c r="Q3968" s="32"/>
      <c r="R3968" s="38"/>
      <c r="S3968" s="25" t="n">
        <f aca="false">SUM(F3968,H3968,J3968,K3968,L3968,M3968)</f>
        <v>1041.3123344</v>
      </c>
      <c r="T3968" s="25" t="n">
        <f aca="false">SUM(F3968,H3968,J3968,K3968,L3968,M3968,Q3968)</f>
        <v>1041.3123344</v>
      </c>
      <c r="U3968" s="0"/>
      <c r="V3968" s="0"/>
      <c r="W3968" s="0"/>
      <c r="X3968" s="0"/>
      <c r="Y3968" s="0"/>
      <c r="Z3968" s="0"/>
      <c r="AA3968" s="0"/>
      <c r="AB3968" s="0"/>
      <c r="AC3968" s="0"/>
      <c r="AD3968" s="0"/>
      <c r="AE3968" s="0"/>
      <c r="AF3968" s="0"/>
      <c r="AG3968" s="0"/>
      <c r="AH3968" s="0"/>
      <c r="AI3968" s="0"/>
      <c r="AJ3968" s="0"/>
      <c r="AK3968" s="0"/>
      <c r="AL3968" s="0"/>
      <c r="AM3968" s="0"/>
      <c r="AN3968" s="0"/>
      <c r="AO3968" s="0"/>
      <c r="AP3968" s="0"/>
      <c r="AQ3968" s="0"/>
      <c r="AR3968" s="0"/>
      <c r="AS3968" s="0"/>
      <c r="AT3968" s="0"/>
      <c r="AU3968" s="0"/>
      <c r="AV3968" s="0"/>
      <c r="AW3968" s="0"/>
      <c r="AX3968" s="0"/>
      <c r="AY3968" s="0"/>
      <c r="AZ3968" s="0"/>
      <c r="BA3968" s="0"/>
      <c r="BB3968" s="0"/>
      <c r="BC3968" s="0"/>
      <c r="BD3968" s="0"/>
      <c r="BE3968" s="0"/>
      <c r="BF3968" s="0"/>
      <c r="BG3968" s="0"/>
      <c r="BH3968" s="0"/>
      <c r="BI3968" s="0"/>
      <c r="BJ3968" s="0"/>
      <c r="BK3968" s="0"/>
      <c r="BL3968" s="0"/>
      <c r="BM3968" s="0"/>
      <c r="BN3968" s="0"/>
      <c r="BO3968" s="0"/>
      <c r="BP3968" s="0"/>
      <c r="BQ3968" s="0"/>
      <c r="BR3968" s="0"/>
      <c r="BS3968" s="0"/>
      <c r="BT3968" s="0"/>
      <c r="BU3968" s="0"/>
      <c r="BV3968" s="0"/>
      <c r="BW3968" s="0"/>
      <c r="BX3968" s="0"/>
      <c r="BY3968" s="0"/>
      <c r="BZ3968" s="0"/>
      <c r="CA3968" s="0"/>
      <c r="CB3968" s="0"/>
      <c r="CC3968" s="0"/>
      <c r="CD3968" s="0"/>
      <c r="CE3968" s="0"/>
      <c r="CF3968" s="0"/>
      <c r="CG3968" s="0"/>
      <c r="CH3968" s="0"/>
      <c r="CI3968" s="0"/>
      <c r="CJ3968" s="0"/>
      <c r="CK3968" s="0"/>
      <c r="CL3968" s="0"/>
      <c r="CM3968" s="0"/>
      <c r="CN3968" s="0"/>
      <c r="CO3968" s="0"/>
      <c r="CP3968" s="0"/>
      <c r="CQ3968" s="0"/>
      <c r="CR3968" s="0"/>
      <c r="CS3968" s="0"/>
      <c r="CT3968" s="0"/>
      <c r="CU3968" s="0"/>
      <c r="CV3968" s="0"/>
      <c r="CW3968" s="0"/>
      <c r="CX3968" s="0"/>
      <c r="CY3968" s="0"/>
      <c r="CZ3968" s="0"/>
      <c r="DA3968" s="0"/>
      <c r="DB3968" s="0"/>
      <c r="DC3968" s="0"/>
      <c r="DD3968" s="0"/>
      <c r="DE3968" s="0"/>
      <c r="DF3968" s="0"/>
      <c r="DG3968" s="0"/>
      <c r="DH3968" s="0"/>
      <c r="DI3968" s="0"/>
      <c r="DJ3968" s="0"/>
      <c r="DK3968" s="0"/>
      <c r="DL3968" s="0"/>
      <c r="DM3968" s="0"/>
      <c r="DN3968" s="0"/>
      <c r="DO3968" s="0"/>
      <c r="DP3968" s="0"/>
      <c r="DQ3968" s="0"/>
      <c r="DR3968" s="0"/>
      <c r="DS3968" s="0"/>
      <c r="DT3968" s="0"/>
      <c r="DU3968" s="0"/>
      <c r="DV3968" s="0"/>
      <c r="DW3968" s="0"/>
      <c r="DX3968" s="0"/>
      <c r="DY3968" s="0"/>
      <c r="DZ3968" s="0"/>
      <c r="EA3968" s="0"/>
      <c r="EB3968" s="0"/>
      <c r="EC3968" s="0"/>
      <c r="ED3968" s="0"/>
      <c r="EE3968" s="0"/>
      <c r="EF3968" s="0"/>
      <c r="EG3968" s="0"/>
      <c r="EH3968" s="0"/>
      <c r="EI3968" s="0"/>
      <c r="EJ3968" s="0"/>
      <c r="EK3968" s="0"/>
      <c r="EL3968" s="0"/>
      <c r="EM3968" s="0"/>
      <c r="EN3968" s="0"/>
      <c r="EO3968" s="0"/>
      <c r="EP3968" s="0"/>
      <c r="EQ3968" s="0"/>
      <c r="ER3968" s="0"/>
      <c r="ES3968" s="0"/>
      <c r="ET3968" s="0"/>
      <c r="EU3968" s="0"/>
      <c r="EV3968" s="0"/>
      <c r="EW3968" s="0"/>
      <c r="EX3968" s="0"/>
      <c r="EY3968" s="0"/>
      <c r="EZ3968" s="0"/>
      <c r="FA3968" s="0"/>
      <c r="FB3968" s="0"/>
      <c r="FC3968" s="0"/>
      <c r="FD3968" s="0"/>
      <c r="FE3968" s="0"/>
      <c r="FF3968" s="0"/>
      <c r="FG3968" s="0"/>
      <c r="FH3968" s="0"/>
      <c r="FI3968" s="0"/>
      <c r="FJ3968" s="0"/>
      <c r="FK3968" s="0"/>
      <c r="FL3968" s="0"/>
      <c r="FM3968" s="0"/>
      <c r="FN3968" s="0"/>
      <c r="FO3968" s="0"/>
      <c r="FP3968" s="0"/>
      <c r="FQ3968" s="0"/>
      <c r="FR3968" s="0"/>
      <c r="FS3968" s="0"/>
      <c r="FT3968" s="0"/>
      <c r="FU3968" s="0"/>
      <c r="FV3968" s="0"/>
      <c r="FW3968" s="0"/>
      <c r="FX3968" s="0"/>
      <c r="FY3968" s="0"/>
      <c r="FZ3968" s="0"/>
      <c r="GA3968" s="0"/>
      <c r="GB3968" s="0"/>
      <c r="GC3968" s="0"/>
      <c r="GD3968" s="0"/>
      <c r="GE3968" s="0"/>
      <c r="GF3968" s="0"/>
      <c r="GG3968" s="0"/>
      <c r="GH3968" s="0"/>
      <c r="GI3968" s="0"/>
      <c r="GJ3968" s="0"/>
      <c r="GK3968" s="0"/>
      <c r="GL3968" s="0"/>
      <c r="GM3968" s="0"/>
      <c r="GN3968" s="0"/>
      <c r="GO3968" s="0"/>
      <c r="GP3968" s="0"/>
      <c r="GQ3968" s="0"/>
      <c r="GR3968" s="0"/>
      <c r="GS3968" s="0"/>
      <c r="GT3968" s="0"/>
      <c r="GU3968" s="0"/>
      <c r="GV3968" s="0"/>
      <c r="GW3968" s="0"/>
      <c r="GX3968" s="0"/>
      <c r="GY3968" s="0"/>
      <c r="GZ3968" s="0"/>
      <c r="HA3968" s="0"/>
      <c r="HB3968" s="0"/>
      <c r="HC3968" s="0"/>
      <c r="HD3968" s="0"/>
      <c r="HE3968" s="0"/>
      <c r="HF3968" s="0"/>
      <c r="HG3968" s="0"/>
      <c r="HH3968" s="0"/>
      <c r="HI3968" s="0"/>
      <c r="HJ3968" s="0"/>
      <c r="HK3968" s="0"/>
      <c r="HL3968" s="0"/>
      <c r="HM3968" s="0"/>
      <c r="HN3968" s="0"/>
      <c r="HO3968" s="0"/>
      <c r="HP3968" s="0"/>
      <c r="HQ3968" s="0"/>
      <c r="HR3968" s="0"/>
      <c r="HS3968" s="0"/>
      <c r="HT3968" s="0"/>
      <c r="HU3968" s="0"/>
      <c r="HV3968" s="0"/>
      <c r="HW3968" s="0"/>
      <c r="HX3968" s="0"/>
      <c r="HY3968" s="0"/>
      <c r="HZ3968" s="0"/>
      <c r="IA3968" s="0"/>
      <c r="IB3968" s="0"/>
      <c r="IC3968" s="0"/>
      <c r="ID3968" s="0"/>
      <c r="IE3968" s="0"/>
      <c r="IF3968" s="0"/>
      <c r="IG3968" s="0"/>
      <c r="IH3968" s="0"/>
      <c r="II3968" s="0"/>
      <c r="IJ3968" s="0"/>
      <c r="IK3968" s="0"/>
      <c r="IL3968" s="0"/>
      <c r="IM3968" s="0"/>
      <c r="IN3968" s="0"/>
      <c r="IO3968" s="0"/>
      <c r="IP3968" s="0"/>
      <c r="IQ3968" s="0"/>
      <c r="IR3968" s="0"/>
      <c r="IS3968" s="0"/>
      <c r="IT3968" s="0"/>
      <c r="IU3968" s="0"/>
      <c r="IV3968" s="0"/>
      <c r="IW3968" s="0"/>
      <c r="IX3968" s="0"/>
      <c r="IY3968" s="0"/>
      <c r="IZ3968" s="0"/>
      <c r="AMH3968" s="13"/>
    </row>
    <row r="3969" customFormat="false" ht="13.8" hidden="false" customHeight="false" outlineLevel="0" collapsed="false">
      <c r="A3969" s="16" t="n">
        <v>40813908</v>
      </c>
      <c r="B3969" s="17" t="s">
        <v>4004</v>
      </c>
      <c r="C3969" s="18"/>
      <c r="D3969" s="18"/>
      <c r="E3969" s="16" t="s">
        <v>167</v>
      </c>
      <c r="F3969" s="19" t="n">
        <f aca="false">IF(C3969="",VLOOKUP(E3969,'PORTE E UCO'!$A$5:$D$46,4,0),VLOOKUP(E3969,'PORTE E UCO'!$A$5:$D$46,4,0)*C3969)</f>
        <v>566.612796</v>
      </c>
      <c r="G3969" s="20" t="n">
        <v>0</v>
      </c>
      <c r="H3969" s="21" t="n">
        <f aca="false">G3969*$R$2</f>
        <v>0</v>
      </c>
      <c r="I3969" s="16" t="n">
        <v>1</v>
      </c>
      <c r="J3969" s="22" t="n">
        <f aca="false">IF(I3969&gt;=1,F3969*$J$2,"")</f>
        <v>169.9838388</v>
      </c>
      <c r="K3969" s="22" t="str">
        <f aca="false">IF(I3969&gt;=2,F3969*$K$2,"")</f>
        <v/>
      </c>
      <c r="L3969" s="22" t="str">
        <f aca="false">IF(I3969&gt;=3,F3969*$L$2,"")</f>
        <v/>
      </c>
      <c r="M3969" s="22" t="str">
        <f aca="false">IF(I3969&gt;=4,F3969*$M$2,"")</f>
        <v/>
      </c>
      <c r="N3969" s="16" t="s">
        <v>3903</v>
      </c>
      <c r="O3969" s="16" t="n">
        <v>0</v>
      </c>
      <c r="P3969" s="23" t="n">
        <v>0</v>
      </c>
      <c r="Q3969" s="22"/>
      <c r="R3969" s="38"/>
      <c r="S3969" s="25" t="n">
        <f aca="false">SUM(F3969,H3969,J3969,K3969,L3969,M3969)</f>
        <v>736.5966348</v>
      </c>
      <c r="T3969" s="25" t="n">
        <f aca="false">SUM(F3969,H3969,J3969,K3969,L3969,M3969,Q3969)</f>
        <v>736.5966348</v>
      </c>
      <c r="U3969" s="0"/>
      <c r="V3969" s="0"/>
      <c r="W3969" s="0"/>
      <c r="X3969" s="0"/>
      <c r="Y3969" s="0"/>
      <c r="Z3969" s="0"/>
      <c r="AA3969" s="0"/>
      <c r="AB3969" s="0"/>
      <c r="AC3969" s="0"/>
      <c r="AD3969" s="0"/>
      <c r="AE3969" s="0"/>
      <c r="AF3969" s="0"/>
      <c r="AG3969" s="0"/>
      <c r="AH3969" s="0"/>
      <c r="AI3969" s="0"/>
      <c r="AJ3969" s="0"/>
      <c r="AK3969" s="0"/>
      <c r="AL3969" s="0"/>
      <c r="AM3969" s="0"/>
      <c r="AN3969" s="0"/>
      <c r="AO3969" s="0"/>
      <c r="AP3969" s="0"/>
      <c r="AQ3969" s="0"/>
      <c r="AR3969" s="0"/>
      <c r="AS3969" s="0"/>
      <c r="AT3969" s="0"/>
      <c r="AU3969" s="0"/>
      <c r="AV3969" s="0"/>
      <c r="AW3969" s="0"/>
      <c r="AX3969" s="0"/>
      <c r="AY3969" s="0"/>
      <c r="AZ3969" s="0"/>
      <c r="BA3969" s="0"/>
      <c r="BB3969" s="0"/>
      <c r="BC3969" s="0"/>
      <c r="BD3969" s="0"/>
      <c r="BE3969" s="0"/>
      <c r="BF3969" s="0"/>
      <c r="BG3969" s="0"/>
      <c r="BH3969" s="0"/>
      <c r="BI3969" s="0"/>
      <c r="BJ3969" s="0"/>
      <c r="BK3969" s="0"/>
      <c r="BL3969" s="0"/>
      <c r="BM3969" s="0"/>
      <c r="BN3969" s="0"/>
      <c r="BO3969" s="0"/>
      <c r="BP3969" s="0"/>
      <c r="BQ3969" s="0"/>
      <c r="BR3969" s="0"/>
      <c r="BS3969" s="0"/>
      <c r="BT3969" s="0"/>
      <c r="BU3969" s="0"/>
      <c r="BV3969" s="0"/>
      <c r="BW3969" s="0"/>
      <c r="BX3969" s="0"/>
      <c r="BY3969" s="0"/>
      <c r="BZ3969" s="0"/>
      <c r="CA3969" s="0"/>
      <c r="CB3969" s="0"/>
      <c r="CC3969" s="0"/>
      <c r="CD3969" s="0"/>
      <c r="CE3969" s="0"/>
      <c r="CF3969" s="0"/>
      <c r="CG3969" s="0"/>
      <c r="CH3969" s="0"/>
      <c r="CI3969" s="0"/>
      <c r="CJ3969" s="0"/>
      <c r="CK3969" s="0"/>
      <c r="CL3969" s="0"/>
      <c r="CM3969" s="0"/>
      <c r="CN3969" s="0"/>
      <c r="CO3969" s="0"/>
      <c r="CP3969" s="0"/>
      <c r="CQ3969" s="0"/>
      <c r="CR3969" s="0"/>
      <c r="CS3969" s="0"/>
      <c r="CT3969" s="0"/>
      <c r="CU3969" s="0"/>
      <c r="CV3969" s="0"/>
      <c r="CW3969" s="0"/>
      <c r="CX3969" s="0"/>
      <c r="CY3969" s="0"/>
      <c r="CZ3969" s="0"/>
      <c r="DA3969" s="0"/>
      <c r="DB3969" s="0"/>
      <c r="DC3969" s="0"/>
      <c r="DD3969" s="0"/>
      <c r="DE3969" s="0"/>
      <c r="DF3969" s="0"/>
      <c r="DG3969" s="0"/>
      <c r="DH3969" s="0"/>
      <c r="DI3969" s="0"/>
      <c r="DJ3969" s="0"/>
      <c r="DK3969" s="0"/>
      <c r="DL3969" s="0"/>
      <c r="DM3969" s="0"/>
      <c r="DN3969" s="0"/>
      <c r="DO3969" s="0"/>
      <c r="DP3969" s="0"/>
      <c r="DQ3969" s="0"/>
      <c r="DR3969" s="0"/>
      <c r="DS3969" s="0"/>
      <c r="DT3969" s="0"/>
      <c r="DU3969" s="0"/>
      <c r="DV3969" s="0"/>
      <c r="DW3969" s="0"/>
      <c r="DX3969" s="0"/>
      <c r="DY3969" s="0"/>
      <c r="DZ3969" s="0"/>
      <c r="EA3969" s="0"/>
      <c r="EB3969" s="0"/>
      <c r="EC3969" s="0"/>
      <c r="ED3969" s="0"/>
      <c r="EE3969" s="0"/>
      <c r="EF3969" s="0"/>
      <c r="EG3969" s="0"/>
      <c r="EH3969" s="0"/>
      <c r="EI3969" s="0"/>
      <c r="EJ3969" s="0"/>
      <c r="EK3969" s="0"/>
      <c r="EL3969" s="0"/>
      <c r="EM3969" s="0"/>
      <c r="EN3969" s="0"/>
      <c r="EO3969" s="0"/>
      <c r="EP3969" s="0"/>
      <c r="EQ3969" s="0"/>
      <c r="ER3969" s="0"/>
      <c r="ES3969" s="0"/>
      <c r="ET3969" s="0"/>
      <c r="EU3969" s="0"/>
      <c r="EV3969" s="0"/>
      <c r="EW3969" s="0"/>
      <c r="EX3969" s="0"/>
      <c r="EY3969" s="0"/>
      <c r="EZ3969" s="0"/>
      <c r="FA3969" s="0"/>
      <c r="FB3969" s="0"/>
      <c r="FC3969" s="0"/>
      <c r="FD3969" s="0"/>
      <c r="FE3969" s="0"/>
      <c r="FF3969" s="0"/>
      <c r="FG3969" s="0"/>
      <c r="FH3969" s="0"/>
      <c r="FI3969" s="0"/>
      <c r="FJ3969" s="0"/>
      <c r="FK3969" s="0"/>
      <c r="FL3969" s="0"/>
      <c r="FM3969" s="0"/>
      <c r="FN3969" s="0"/>
      <c r="FO3969" s="0"/>
      <c r="FP3969" s="0"/>
      <c r="FQ3969" s="0"/>
      <c r="FR3969" s="0"/>
      <c r="FS3969" s="0"/>
      <c r="FT3969" s="0"/>
      <c r="FU3969" s="0"/>
      <c r="FV3969" s="0"/>
      <c r="FW3969" s="0"/>
      <c r="FX3969" s="0"/>
      <c r="FY3969" s="0"/>
      <c r="FZ3969" s="0"/>
      <c r="GA3969" s="0"/>
      <c r="GB3969" s="0"/>
      <c r="GC3969" s="0"/>
      <c r="GD3969" s="0"/>
      <c r="GE3969" s="0"/>
      <c r="GF3969" s="0"/>
      <c r="GG3969" s="0"/>
      <c r="GH3969" s="0"/>
      <c r="GI3969" s="0"/>
      <c r="GJ3969" s="0"/>
      <c r="GK3969" s="0"/>
      <c r="GL3969" s="0"/>
      <c r="GM3969" s="0"/>
      <c r="GN3969" s="0"/>
      <c r="GO3969" s="0"/>
      <c r="GP3969" s="0"/>
      <c r="GQ3969" s="0"/>
      <c r="GR3969" s="0"/>
      <c r="GS3969" s="0"/>
      <c r="GT3969" s="0"/>
      <c r="GU3969" s="0"/>
      <c r="GV3969" s="0"/>
      <c r="GW3969" s="0"/>
      <c r="GX3969" s="0"/>
      <c r="GY3969" s="0"/>
      <c r="GZ3969" s="0"/>
      <c r="HA3969" s="0"/>
      <c r="HB3969" s="0"/>
      <c r="HC3969" s="0"/>
      <c r="HD3969" s="0"/>
      <c r="HE3969" s="0"/>
      <c r="HF3969" s="0"/>
      <c r="HG3969" s="0"/>
      <c r="HH3969" s="0"/>
      <c r="HI3969" s="0"/>
      <c r="HJ3969" s="0"/>
      <c r="HK3969" s="0"/>
      <c r="HL3969" s="0"/>
      <c r="HM3969" s="0"/>
      <c r="HN3969" s="0"/>
      <c r="HO3969" s="0"/>
      <c r="HP3969" s="0"/>
      <c r="HQ3969" s="0"/>
      <c r="HR3969" s="0"/>
      <c r="HS3969" s="0"/>
      <c r="HT3969" s="0"/>
      <c r="HU3969" s="0"/>
      <c r="HV3969" s="0"/>
      <c r="HW3969" s="0"/>
      <c r="HX3969" s="0"/>
      <c r="HY3969" s="0"/>
      <c r="HZ3969" s="0"/>
      <c r="IA3969" s="0"/>
      <c r="IB3969" s="0"/>
      <c r="IC3969" s="0"/>
      <c r="ID3969" s="0"/>
      <c r="IE3969" s="0"/>
      <c r="IF3969" s="0"/>
      <c r="IG3969" s="0"/>
      <c r="IH3969" s="0"/>
      <c r="II3969" s="0"/>
      <c r="IJ3969" s="0"/>
      <c r="IK3969" s="0"/>
      <c r="IL3969" s="0"/>
      <c r="IM3969" s="0"/>
      <c r="IN3969" s="0"/>
      <c r="IO3969" s="0"/>
      <c r="IP3969" s="0"/>
      <c r="IQ3969" s="0"/>
      <c r="IR3969" s="0"/>
      <c r="IS3969" s="0"/>
      <c r="IT3969" s="0"/>
      <c r="IU3969" s="0"/>
      <c r="IV3969" s="0"/>
      <c r="IW3969" s="0"/>
      <c r="IX3969" s="0"/>
      <c r="IY3969" s="0"/>
      <c r="IZ3969" s="0"/>
      <c r="AMH3969" s="13"/>
    </row>
    <row r="3970" customFormat="false" ht="13.8" hidden="false" customHeight="false" outlineLevel="0" collapsed="false">
      <c r="A3970" s="27" t="n">
        <v>40813924</v>
      </c>
      <c r="B3970" s="28" t="s">
        <v>4005</v>
      </c>
      <c r="C3970" s="29"/>
      <c r="D3970" s="29"/>
      <c r="E3970" s="27" t="s">
        <v>195</v>
      </c>
      <c r="F3970" s="19" t="n">
        <f aca="false">IF(C3970="",VLOOKUP(E3970,'PORTE E UCO'!$A$5:$D$46,4,0),VLOOKUP(E3970,'PORTE E UCO'!$A$5:$D$46,4,0)*C3970)</f>
        <v>742.008916</v>
      </c>
      <c r="G3970" s="30" t="n">
        <v>0</v>
      </c>
      <c r="H3970" s="21" t="n">
        <f aca="false">G3970*$R$2</f>
        <v>0</v>
      </c>
      <c r="I3970" s="27" t="n">
        <v>1</v>
      </c>
      <c r="J3970" s="22" t="n">
        <f aca="false">IF(I3970&gt;=1,F3970*$J$2,"")</f>
        <v>222.6026748</v>
      </c>
      <c r="K3970" s="22" t="str">
        <f aca="false">IF(I3970&gt;=2,F3970*$K$2,"")</f>
        <v/>
      </c>
      <c r="L3970" s="22" t="str">
        <f aca="false">IF(I3970&gt;=3,F3970*$L$2,"")</f>
        <v/>
      </c>
      <c r="M3970" s="22" t="str">
        <f aca="false">IF(I3970&gt;=4,F3970*$M$2,"")</f>
        <v/>
      </c>
      <c r="N3970" s="27" t="s">
        <v>3903</v>
      </c>
      <c r="O3970" s="27" t="n">
        <v>0</v>
      </c>
      <c r="P3970" s="31" t="n">
        <v>0</v>
      </c>
      <c r="Q3970" s="32"/>
      <c r="R3970" s="38"/>
      <c r="S3970" s="25" t="n">
        <f aca="false">SUM(F3970,H3970,J3970,K3970,L3970,M3970)</f>
        <v>964.6115908</v>
      </c>
      <c r="T3970" s="25" t="n">
        <f aca="false">SUM(F3970,H3970,J3970,K3970,L3970,M3970,Q3970)</f>
        <v>964.6115908</v>
      </c>
      <c r="U3970" s="0"/>
      <c r="V3970" s="0"/>
      <c r="W3970" s="0"/>
      <c r="X3970" s="0"/>
      <c r="Y3970" s="0"/>
      <c r="Z3970" s="0"/>
      <c r="AA3970" s="0"/>
      <c r="AB3970" s="0"/>
      <c r="AC3970" s="0"/>
      <c r="AD3970" s="0"/>
      <c r="AE3970" s="0"/>
      <c r="AF3970" s="0"/>
      <c r="AG3970" s="0"/>
      <c r="AH3970" s="0"/>
      <c r="AI3970" s="0"/>
      <c r="AJ3970" s="0"/>
      <c r="AK3970" s="0"/>
      <c r="AL3970" s="0"/>
      <c r="AM3970" s="0"/>
      <c r="AN3970" s="0"/>
      <c r="AO3970" s="0"/>
      <c r="AP3970" s="0"/>
      <c r="AQ3970" s="0"/>
      <c r="AR3970" s="0"/>
      <c r="AS3970" s="0"/>
      <c r="AT3970" s="0"/>
      <c r="AU3970" s="0"/>
      <c r="AV3970" s="0"/>
      <c r="AW3970" s="0"/>
      <c r="AX3970" s="0"/>
      <c r="AY3970" s="0"/>
      <c r="AZ3970" s="0"/>
      <c r="BA3970" s="0"/>
      <c r="BB3970" s="0"/>
      <c r="BC3970" s="0"/>
      <c r="BD3970" s="0"/>
      <c r="BE3970" s="0"/>
      <c r="BF3970" s="0"/>
      <c r="BG3970" s="0"/>
      <c r="BH3970" s="0"/>
      <c r="BI3970" s="0"/>
      <c r="BJ3970" s="0"/>
      <c r="BK3970" s="0"/>
      <c r="BL3970" s="0"/>
      <c r="BM3970" s="0"/>
      <c r="BN3970" s="0"/>
      <c r="BO3970" s="0"/>
      <c r="BP3970" s="0"/>
      <c r="BQ3970" s="0"/>
      <c r="BR3970" s="0"/>
      <c r="BS3970" s="0"/>
      <c r="BT3970" s="0"/>
      <c r="BU3970" s="0"/>
      <c r="BV3970" s="0"/>
      <c r="BW3970" s="0"/>
      <c r="BX3970" s="0"/>
      <c r="BY3970" s="0"/>
      <c r="BZ3970" s="0"/>
      <c r="CA3970" s="0"/>
      <c r="CB3970" s="0"/>
      <c r="CC3970" s="0"/>
      <c r="CD3970" s="0"/>
      <c r="CE3970" s="0"/>
      <c r="CF3970" s="0"/>
      <c r="CG3970" s="0"/>
      <c r="CH3970" s="0"/>
      <c r="CI3970" s="0"/>
      <c r="CJ3970" s="0"/>
      <c r="CK3970" s="0"/>
      <c r="CL3970" s="0"/>
      <c r="CM3970" s="0"/>
      <c r="CN3970" s="0"/>
      <c r="CO3970" s="0"/>
      <c r="CP3970" s="0"/>
      <c r="CQ3970" s="0"/>
      <c r="CR3970" s="0"/>
      <c r="CS3970" s="0"/>
      <c r="CT3970" s="0"/>
      <c r="CU3970" s="0"/>
      <c r="CV3970" s="0"/>
      <c r="CW3970" s="0"/>
      <c r="CX3970" s="0"/>
      <c r="CY3970" s="0"/>
      <c r="CZ3970" s="0"/>
      <c r="DA3970" s="0"/>
      <c r="DB3970" s="0"/>
      <c r="DC3970" s="0"/>
      <c r="DD3970" s="0"/>
      <c r="DE3970" s="0"/>
      <c r="DF3970" s="0"/>
      <c r="DG3970" s="0"/>
      <c r="DH3970" s="0"/>
      <c r="DI3970" s="0"/>
      <c r="DJ3970" s="0"/>
      <c r="DK3970" s="0"/>
      <c r="DL3970" s="0"/>
      <c r="DM3970" s="0"/>
      <c r="DN3970" s="0"/>
      <c r="DO3970" s="0"/>
      <c r="DP3970" s="0"/>
      <c r="DQ3970" s="0"/>
      <c r="DR3970" s="0"/>
      <c r="DS3970" s="0"/>
      <c r="DT3970" s="0"/>
      <c r="DU3970" s="0"/>
      <c r="DV3970" s="0"/>
      <c r="DW3970" s="0"/>
      <c r="DX3970" s="0"/>
      <c r="DY3970" s="0"/>
      <c r="DZ3970" s="0"/>
      <c r="EA3970" s="0"/>
      <c r="EB3970" s="0"/>
      <c r="EC3970" s="0"/>
      <c r="ED3970" s="0"/>
      <c r="EE3970" s="0"/>
      <c r="EF3970" s="0"/>
      <c r="EG3970" s="0"/>
      <c r="EH3970" s="0"/>
      <c r="EI3970" s="0"/>
      <c r="EJ3970" s="0"/>
      <c r="EK3970" s="0"/>
      <c r="EL3970" s="0"/>
      <c r="EM3970" s="0"/>
      <c r="EN3970" s="0"/>
      <c r="EO3970" s="0"/>
      <c r="EP3970" s="0"/>
      <c r="EQ3970" s="0"/>
      <c r="ER3970" s="0"/>
      <c r="ES3970" s="0"/>
      <c r="ET3970" s="0"/>
      <c r="EU3970" s="0"/>
      <c r="EV3970" s="0"/>
      <c r="EW3970" s="0"/>
      <c r="EX3970" s="0"/>
      <c r="EY3970" s="0"/>
      <c r="EZ3970" s="0"/>
      <c r="FA3970" s="0"/>
      <c r="FB3970" s="0"/>
      <c r="FC3970" s="0"/>
      <c r="FD3970" s="0"/>
      <c r="FE3970" s="0"/>
      <c r="FF3970" s="0"/>
      <c r="FG3970" s="0"/>
      <c r="FH3970" s="0"/>
      <c r="FI3970" s="0"/>
      <c r="FJ3970" s="0"/>
      <c r="FK3970" s="0"/>
      <c r="FL3970" s="0"/>
      <c r="FM3970" s="0"/>
      <c r="FN3970" s="0"/>
      <c r="FO3970" s="0"/>
      <c r="FP3970" s="0"/>
      <c r="FQ3970" s="0"/>
      <c r="FR3970" s="0"/>
      <c r="FS3970" s="0"/>
      <c r="FT3970" s="0"/>
      <c r="FU3970" s="0"/>
      <c r="FV3970" s="0"/>
      <c r="FW3970" s="0"/>
      <c r="FX3970" s="0"/>
      <c r="FY3970" s="0"/>
      <c r="FZ3970" s="0"/>
      <c r="GA3970" s="0"/>
      <c r="GB3970" s="0"/>
      <c r="GC3970" s="0"/>
      <c r="GD3970" s="0"/>
      <c r="GE3970" s="0"/>
      <c r="GF3970" s="0"/>
      <c r="GG3970" s="0"/>
      <c r="GH3970" s="0"/>
      <c r="GI3970" s="0"/>
      <c r="GJ3970" s="0"/>
      <c r="GK3970" s="0"/>
      <c r="GL3970" s="0"/>
      <c r="GM3970" s="0"/>
      <c r="GN3970" s="0"/>
      <c r="GO3970" s="0"/>
      <c r="GP3970" s="0"/>
      <c r="GQ3970" s="0"/>
      <c r="GR3970" s="0"/>
      <c r="GS3970" s="0"/>
      <c r="GT3970" s="0"/>
      <c r="GU3970" s="0"/>
      <c r="GV3970" s="0"/>
      <c r="GW3970" s="0"/>
      <c r="GX3970" s="0"/>
      <c r="GY3970" s="0"/>
      <c r="GZ3970" s="0"/>
      <c r="HA3970" s="0"/>
      <c r="HB3970" s="0"/>
      <c r="HC3970" s="0"/>
      <c r="HD3970" s="0"/>
      <c r="HE3970" s="0"/>
      <c r="HF3970" s="0"/>
      <c r="HG3970" s="0"/>
      <c r="HH3970" s="0"/>
      <c r="HI3970" s="0"/>
      <c r="HJ3970" s="0"/>
      <c r="HK3970" s="0"/>
      <c r="HL3970" s="0"/>
      <c r="HM3970" s="0"/>
      <c r="HN3970" s="0"/>
      <c r="HO3970" s="0"/>
      <c r="HP3970" s="0"/>
      <c r="HQ3970" s="0"/>
      <c r="HR3970" s="0"/>
      <c r="HS3970" s="0"/>
      <c r="HT3970" s="0"/>
      <c r="HU3970" s="0"/>
      <c r="HV3970" s="0"/>
      <c r="HW3970" s="0"/>
      <c r="HX3970" s="0"/>
      <c r="HY3970" s="0"/>
      <c r="HZ3970" s="0"/>
      <c r="IA3970" s="0"/>
      <c r="IB3970" s="0"/>
      <c r="IC3970" s="0"/>
      <c r="ID3970" s="0"/>
      <c r="IE3970" s="0"/>
      <c r="IF3970" s="0"/>
      <c r="IG3970" s="0"/>
      <c r="IH3970" s="0"/>
      <c r="II3970" s="0"/>
      <c r="IJ3970" s="0"/>
      <c r="IK3970" s="0"/>
      <c r="IL3970" s="0"/>
      <c r="IM3970" s="0"/>
      <c r="IN3970" s="0"/>
      <c r="IO3970" s="0"/>
      <c r="IP3970" s="0"/>
      <c r="IQ3970" s="0"/>
      <c r="IR3970" s="0"/>
      <c r="IS3970" s="0"/>
      <c r="IT3970" s="0"/>
      <c r="IU3970" s="0"/>
      <c r="IV3970" s="0"/>
      <c r="IW3970" s="0"/>
      <c r="IX3970" s="0"/>
      <c r="IY3970" s="0"/>
      <c r="IZ3970" s="0"/>
      <c r="AMH3970" s="13"/>
    </row>
    <row r="3971" customFormat="false" ht="13.8" hidden="false" customHeight="false" outlineLevel="0" collapsed="false">
      <c r="A3971" s="16" t="n">
        <v>40814050</v>
      </c>
      <c r="B3971" s="17" t="s">
        <v>4006</v>
      </c>
      <c r="C3971" s="18"/>
      <c r="D3971" s="18"/>
      <c r="E3971" s="16" t="s">
        <v>320</v>
      </c>
      <c r="F3971" s="19" t="n">
        <f aca="false">IF(C3971="",VLOOKUP(E3971,'PORTE E UCO'!$A$5:$D$46,4,0),VLOOKUP(E3971,'PORTE E UCO'!$A$5:$D$46,4,0)*C3971)</f>
        <v>1224.795374</v>
      </c>
      <c r="G3971" s="20" t="n">
        <v>0</v>
      </c>
      <c r="H3971" s="21" t="n">
        <f aca="false">G3971*$R$2</f>
        <v>0</v>
      </c>
      <c r="I3971" s="16" t="n">
        <v>1</v>
      </c>
      <c r="J3971" s="22" t="n">
        <f aca="false">IF(I3971&gt;=1,F3971*$J$2,"")</f>
        <v>367.4386122</v>
      </c>
      <c r="K3971" s="22" t="str">
        <f aca="false">IF(I3971&gt;=2,F3971*$K$2,"")</f>
        <v/>
      </c>
      <c r="L3971" s="22" t="str">
        <f aca="false">IF(I3971&gt;=3,F3971*$L$2,"")</f>
        <v/>
      </c>
      <c r="M3971" s="22" t="str">
        <f aca="false">IF(I3971&gt;=4,F3971*$M$2,"")</f>
        <v/>
      </c>
      <c r="N3971" s="16" t="s">
        <v>3996</v>
      </c>
      <c r="O3971" s="16" t="n">
        <v>0</v>
      </c>
      <c r="P3971" s="23" t="n">
        <v>0</v>
      </c>
      <c r="Q3971" s="22"/>
      <c r="R3971" s="38"/>
      <c r="S3971" s="25" t="n">
        <f aca="false">SUM(F3971,H3971,J3971,K3971,L3971,M3971)</f>
        <v>1592.2339862</v>
      </c>
      <c r="T3971" s="25" t="n">
        <f aca="false">SUM(F3971,H3971,J3971,K3971,L3971,M3971,Q3971)</f>
        <v>1592.2339862</v>
      </c>
      <c r="U3971" s="0"/>
      <c r="V3971" s="0"/>
      <c r="W3971" s="0"/>
      <c r="X3971" s="0"/>
      <c r="Y3971" s="0"/>
      <c r="Z3971" s="0"/>
      <c r="AA3971" s="0"/>
      <c r="AB3971" s="0"/>
      <c r="AC3971" s="0"/>
      <c r="AD3971" s="0"/>
      <c r="AE3971" s="0"/>
      <c r="AF3971" s="0"/>
      <c r="AG3971" s="0"/>
      <c r="AH3971" s="0"/>
      <c r="AI3971" s="0"/>
      <c r="AJ3971" s="0"/>
      <c r="AK3971" s="0"/>
      <c r="AL3971" s="0"/>
      <c r="AM3971" s="0"/>
      <c r="AN3971" s="0"/>
      <c r="AO3971" s="0"/>
      <c r="AP3971" s="0"/>
      <c r="AQ3971" s="0"/>
      <c r="AR3971" s="0"/>
      <c r="AS3971" s="0"/>
      <c r="AT3971" s="0"/>
      <c r="AU3971" s="0"/>
      <c r="AV3971" s="0"/>
      <c r="AW3971" s="0"/>
      <c r="AX3971" s="0"/>
      <c r="AY3971" s="0"/>
      <c r="AZ3971" s="0"/>
      <c r="BA3971" s="0"/>
      <c r="BB3971" s="0"/>
      <c r="BC3971" s="0"/>
      <c r="BD3971" s="0"/>
      <c r="BE3971" s="0"/>
      <c r="BF3971" s="0"/>
      <c r="BG3971" s="0"/>
      <c r="BH3971" s="0"/>
      <c r="BI3971" s="0"/>
      <c r="BJ3971" s="0"/>
      <c r="BK3971" s="0"/>
      <c r="BL3971" s="0"/>
      <c r="BM3971" s="0"/>
      <c r="BN3971" s="0"/>
      <c r="BO3971" s="0"/>
      <c r="BP3971" s="0"/>
      <c r="BQ3971" s="0"/>
      <c r="BR3971" s="0"/>
      <c r="BS3971" s="0"/>
      <c r="BT3971" s="0"/>
      <c r="BU3971" s="0"/>
      <c r="BV3971" s="0"/>
      <c r="BW3971" s="0"/>
      <c r="BX3971" s="0"/>
      <c r="BY3971" s="0"/>
      <c r="BZ3971" s="0"/>
      <c r="CA3971" s="0"/>
      <c r="CB3971" s="0"/>
      <c r="CC3971" s="0"/>
      <c r="CD3971" s="0"/>
      <c r="CE3971" s="0"/>
      <c r="CF3971" s="0"/>
      <c r="CG3971" s="0"/>
      <c r="CH3971" s="0"/>
      <c r="CI3971" s="0"/>
      <c r="CJ3971" s="0"/>
      <c r="CK3971" s="0"/>
      <c r="CL3971" s="0"/>
      <c r="CM3971" s="0"/>
      <c r="CN3971" s="0"/>
      <c r="CO3971" s="0"/>
      <c r="CP3971" s="0"/>
      <c r="CQ3971" s="0"/>
      <c r="CR3971" s="0"/>
      <c r="CS3971" s="0"/>
      <c r="CT3971" s="0"/>
      <c r="CU3971" s="0"/>
      <c r="CV3971" s="0"/>
      <c r="CW3971" s="0"/>
      <c r="CX3971" s="0"/>
      <c r="CY3971" s="0"/>
      <c r="CZ3971" s="0"/>
      <c r="DA3971" s="0"/>
      <c r="DB3971" s="0"/>
      <c r="DC3971" s="0"/>
      <c r="DD3971" s="0"/>
      <c r="DE3971" s="0"/>
      <c r="DF3971" s="0"/>
      <c r="DG3971" s="0"/>
      <c r="DH3971" s="0"/>
      <c r="DI3971" s="0"/>
      <c r="DJ3971" s="0"/>
      <c r="DK3971" s="0"/>
      <c r="DL3971" s="0"/>
      <c r="DM3971" s="0"/>
      <c r="DN3971" s="0"/>
      <c r="DO3971" s="0"/>
      <c r="DP3971" s="0"/>
      <c r="DQ3971" s="0"/>
      <c r="DR3971" s="0"/>
      <c r="DS3971" s="0"/>
      <c r="DT3971" s="0"/>
      <c r="DU3971" s="0"/>
      <c r="DV3971" s="0"/>
      <c r="DW3971" s="0"/>
      <c r="DX3971" s="0"/>
      <c r="DY3971" s="0"/>
      <c r="DZ3971" s="0"/>
      <c r="EA3971" s="0"/>
      <c r="EB3971" s="0"/>
      <c r="EC3971" s="0"/>
      <c r="ED3971" s="0"/>
      <c r="EE3971" s="0"/>
      <c r="EF3971" s="0"/>
      <c r="EG3971" s="0"/>
      <c r="EH3971" s="0"/>
      <c r="EI3971" s="0"/>
      <c r="EJ3971" s="0"/>
      <c r="EK3971" s="0"/>
      <c r="EL3971" s="0"/>
      <c r="EM3971" s="0"/>
      <c r="EN3971" s="0"/>
      <c r="EO3971" s="0"/>
      <c r="EP3971" s="0"/>
      <c r="EQ3971" s="0"/>
      <c r="ER3971" s="0"/>
      <c r="ES3971" s="0"/>
      <c r="ET3971" s="0"/>
      <c r="EU3971" s="0"/>
      <c r="EV3971" s="0"/>
      <c r="EW3971" s="0"/>
      <c r="EX3971" s="0"/>
      <c r="EY3971" s="0"/>
      <c r="EZ3971" s="0"/>
      <c r="FA3971" s="0"/>
      <c r="FB3971" s="0"/>
      <c r="FC3971" s="0"/>
      <c r="FD3971" s="0"/>
      <c r="FE3971" s="0"/>
      <c r="FF3971" s="0"/>
      <c r="FG3971" s="0"/>
      <c r="FH3971" s="0"/>
      <c r="FI3971" s="0"/>
      <c r="FJ3971" s="0"/>
      <c r="FK3971" s="0"/>
      <c r="FL3971" s="0"/>
      <c r="FM3971" s="0"/>
      <c r="FN3971" s="0"/>
      <c r="FO3971" s="0"/>
      <c r="FP3971" s="0"/>
      <c r="FQ3971" s="0"/>
      <c r="FR3971" s="0"/>
      <c r="FS3971" s="0"/>
      <c r="FT3971" s="0"/>
      <c r="FU3971" s="0"/>
      <c r="FV3971" s="0"/>
      <c r="FW3971" s="0"/>
      <c r="FX3971" s="0"/>
      <c r="FY3971" s="0"/>
      <c r="FZ3971" s="0"/>
      <c r="GA3971" s="0"/>
      <c r="GB3971" s="0"/>
      <c r="GC3971" s="0"/>
      <c r="GD3971" s="0"/>
      <c r="GE3971" s="0"/>
      <c r="GF3971" s="0"/>
      <c r="GG3971" s="0"/>
      <c r="GH3971" s="0"/>
      <c r="GI3971" s="0"/>
      <c r="GJ3971" s="0"/>
      <c r="GK3971" s="0"/>
      <c r="GL3971" s="0"/>
      <c r="GM3971" s="0"/>
      <c r="GN3971" s="0"/>
      <c r="GO3971" s="0"/>
      <c r="GP3971" s="0"/>
      <c r="GQ3971" s="0"/>
      <c r="GR3971" s="0"/>
      <c r="GS3971" s="0"/>
      <c r="GT3971" s="0"/>
      <c r="GU3971" s="0"/>
      <c r="GV3971" s="0"/>
      <c r="GW3971" s="0"/>
      <c r="GX3971" s="0"/>
      <c r="GY3971" s="0"/>
      <c r="GZ3971" s="0"/>
      <c r="HA3971" s="0"/>
      <c r="HB3971" s="0"/>
      <c r="HC3971" s="0"/>
      <c r="HD3971" s="0"/>
      <c r="HE3971" s="0"/>
      <c r="HF3971" s="0"/>
      <c r="HG3971" s="0"/>
      <c r="HH3971" s="0"/>
      <c r="HI3971" s="0"/>
      <c r="HJ3971" s="0"/>
      <c r="HK3971" s="0"/>
      <c r="HL3971" s="0"/>
      <c r="HM3971" s="0"/>
      <c r="HN3971" s="0"/>
      <c r="HO3971" s="0"/>
      <c r="HP3971" s="0"/>
      <c r="HQ3971" s="0"/>
      <c r="HR3971" s="0"/>
      <c r="HS3971" s="0"/>
      <c r="HT3971" s="0"/>
      <c r="HU3971" s="0"/>
      <c r="HV3971" s="0"/>
      <c r="HW3971" s="0"/>
      <c r="HX3971" s="0"/>
      <c r="HY3971" s="0"/>
      <c r="HZ3971" s="0"/>
      <c r="IA3971" s="0"/>
      <c r="IB3971" s="0"/>
      <c r="IC3971" s="0"/>
      <c r="ID3971" s="0"/>
      <c r="IE3971" s="0"/>
      <c r="IF3971" s="0"/>
      <c r="IG3971" s="0"/>
      <c r="IH3971" s="0"/>
      <c r="II3971" s="0"/>
      <c r="IJ3971" s="0"/>
      <c r="IK3971" s="0"/>
      <c r="IL3971" s="0"/>
      <c r="IM3971" s="0"/>
      <c r="IN3971" s="0"/>
      <c r="IO3971" s="0"/>
      <c r="IP3971" s="0"/>
      <c r="IQ3971" s="0"/>
      <c r="IR3971" s="0"/>
      <c r="IS3971" s="0"/>
      <c r="IT3971" s="0"/>
      <c r="IU3971" s="0"/>
      <c r="IV3971" s="0"/>
      <c r="IW3971" s="0"/>
      <c r="IX3971" s="0"/>
      <c r="IY3971" s="0"/>
      <c r="IZ3971" s="0"/>
      <c r="AMH3971" s="13"/>
    </row>
    <row r="3972" customFormat="false" ht="13.8" hidden="false" customHeight="false" outlineLevel="0" collapsed="false">
      <c r="A3972" s="27" t="n">
        <v>40814068</v>
      </c>
      <c r="B3972" s="28" t="s">
        <v>4007</v>
      </c>
      <c r="C3972" s="29"/>
      <c r="D3972" s="29"/>
      <c r="E3972" s="27" t="s">
        <v>195</v>
      </c>
      <c r="F3972" s="19" t="n">
        <f aca="false">IF(C3972="",VLOOKUP(E3972,'PORTE E UCO'!$A$5:$D$46,4,0),VLOOKUP(E3972,'PORTE E UCO'!$A$5:$D$46,4,0)*C3972)</f>
        <v>742.008916</v>
      </c>
      <c r="G3972" s="30" t="n">
        <v>0</v>
      </c>
      <c r="H3972" s="21" t="n">
        <f aca="false">G3972*$R$2</f>
        <v>0</v>
      </c>
      <c r="I3972" s="27" t="n">
        <v>1</v>
      </c>
      <c r="J3972" s="22" t="n">
        <f aca="false">IF(I3972&gt;=1,F3972*$J$2,"")</f>
        <v>222.6026748</v>
      </c>
      <c r="K3972" s="22" t="str">
        <f aca="false">IF(I3972&gt;=2,F3972*$K$2,"")</f>
        <v/>
      </c>
      <c r="L3972" s="22" t="str">
        <f aca="false">IF(I3972&gt;=3,F3972*$L$2,"")</f>
        <v/>
      </c>
      <c r="M3972" s="22" t="str">
        <f aca="false">IF(I3972&gt;=4,F3972*$M$2,"")</f>
        <v/>
      </c>
      <c r="N3972" s="27" t="s">
        <v>3903</v>
      </c>
      <c r="O3972" s="27" t="n">
        <v>0</v>
      </c>
      <c r="P3972" s="31" t="n">
        <v>0</v>
      </c>
      <c r="Q3972" s="32"/>
      <c r="R3972" s="38"/>
      <c r="S3972" s="25" t="n">
        <f aca="false">SUM(F3972,H3972,J3972,K3972,L3972,M3972)</f>
        <v>964.6115908</v>
      </c>
      <c r="T3972" s="25" t="n">
        <f aca="false">SUM(F3972,H3972,J3972,K3972,L3972,M3972,Q3972)</f>
        <v>964.6115908</v>
      </c>
      <c r="U3972" s="0"/>
      <c r="V3972" s="0"/>
      <c r="W3972" s="0"/>
      <c r="X3972" s="0"/>
      <c r="Y3972" s="0"/>
      <c r="Z3972" s="0"/>
      <c r="AA3972" s="0"/>
      <c r="AB3972" s="0"/>
      <c r="AC3972" s="0"/>
      <c r="AD3972" s="0"/>
      <c r="AE3972" s="0"/>
      <c r="AF3972" s="0"/>
      <c r="AG3972" s="0"/>
      <c r="AH3972" s="0"/>
      <c r="AI3972" s="0"/>
      <c r="AJ3972" s="0"/>
      <c r="AK3972" s="0"/>
      <c r="AL3972" s="0"/>
      <c r="AM3972" s="0"/>
      <c r="AN3972" s="0"/>
      <c r="AO3972" s="0"/>
      <c r="AP3972" s="0"/>
      <c r="AQ3972" s="0"/>
      <c r="AR3972" s="0"/>
      <c r="AS3972" s="0"/>
      <c r="AT3972" s="0"/>
      <c r="AU3972" s="0"/>
      <c r="AV3972" s="0"/>
      <c r="AW3972" s="0"/>
      <c r="AX3972" s="0"/>
      <c r="AY3972" s="0"/>
      <c r="AZ3972" s="0"/>
      <c r="BA3972" s="0"/>
      <c r="BB3972" s="0"/>
      <c r="BC3972" s="0"/>
      <c r="BD3972" s="0"/>
      <c r="BE3972" s="0"/>
      <c r="BF3972" s="0"/>
      <c r="BG3972" s="0"/>
      <c r="BH3972" s="0"/>
      <c r="BI3972" s="0"/>
      <c r="BJ3972" s="0"/>
      <c r="BK3972" s="0"/>
      <c r="BL3972" s="0"/>
      <c r="BM3972" s="0"/>
      <c r="BN3972" s="0"/>
      <c r="BO3972" s="0"/>
      <c r="BP3972" s="0"/>
      <c r="BQ3972" s="0"/>
      <c r="BR3972" s="0"/>
      <c r="BS3972" s="0"/>
      <c r="BT3972" s="0"/>
      <c r="BU3972" s="0"/>
      <c r="BV3972" s="0"/>
      <c r="BW3972" s="0"/>
      <c r="BX3972" s="0"/>
      <c r="BY3972" s="0"/>
      <c r="BZ3972" s="0"/>
      <c r="CA3972" s="0"/>
      <c r="CB3972" s="0"/>
      <c r="CC3972" s="0"/>
      <c r="CD3972" s="0"/>
      <c r="CE3972" s="0"/>
      <c r="CF3972" s="0"/>
      <c r="CG3972" s="0"/>
      <c r="CH3972" s="0"/>
      <c r="CI3972" s="0"/>
      <c r="CJ3972" s="0"/>
      <c r="CK3972" s="0"/>
      <c r="CL3972" s="0"/>
      <c r="CM3972" s="0"/>
      <c r="CN3972" s="0"/>
      <c r="CO3972" s="0"/>
      <c r="CP3972" s="0"/>
      <c r="CQ3972" s="0"/>
      <c r="CR3972" s="0"/>
      <c r="CS3972" s="0"/>
      <c r="CT3972" s="0"/>
      <c r="CU3972" s="0"/>
      <c r="CV3972" s="0"/>
      <c r="CW3972" s="0"/>
      <c r="CX3972" s="0"/>
      <c r="CY3972" s="0"/>
      <c r="CZ3972" s="0"/>
      <c r="DA3972" s="0"/>
      <c r="DB3972" s="0"/>
      <c r="DC3972" s="0"/>
      <c r="DD3972" s="0"/>
      <c r="DE3972" s="0"/>
      <c r="DF3972" s="0"/>
      <c r="DG3972" s="0"/>
      <c r="DH3972" s="0"/>
      <c r="DI3972" s="0"/>
      <c r="DJ3972" s="0"/>
      <c r="DK3972" s="0"/>
      <c r="DL3972" s="0"/>
      <c r="DM3972" s="0"/>
      <c r="DN3972" s="0"/>
      <c r="DO3972" s="0"/>
      <c r="DP3972" s="0"/>
      <c r="DQ3972" s="0"/>
      <c r="DR3972" s="0"/>
      <c r="DS3972" s="0"/>
      <c r="DT3972" s="0"/>
      <c r="DU3972" s="0"/>
      <c r="DV3972" s="0"/>
      <c r="DW3972" s="0"/>
      <c r="DX3972" s="0"/>
      <c r="DY3972" s="0"/>
      <c r="DZ3972" s="0"/>
      <c r="EA3972" s="0"/>
      <c r="EB3972" s="0"/>
      <c r="EC3972" s="0"/>
      <c r="ED3972" s="0"/>
      <c r="EE3972" s="0"/>
      <c r="EF3972" s="0"/>
      <c r="EG3972" s="0"/>
      <c r="EH3972" s="0"/>
      <c r="EI3972" s="0"/>
      <c r="EJ3972" s="0"/>
      <c r="EK3972" s="0"/>
      <c r="EL3972" s="0"/>
      <c r="EM3972" s="0"/>
      <c r="EN3972" s="0"/>
      <c r="EO3972" s="0"/>
      <c r="EP3972" s="0"/>
      <c r="EQ3972" s="0"/>
      <c r="ER3972" s="0"/>
      <c r="ES3972" s="0"/>
      <c r="ET3972" s="0"/>
      <c r="EU3972" s="0"/>
      <c r="EV3972" s="0"/>
      <c r="EW3972" s="0"/>
      <c r="EX3972" s="0"/>
      <c r="EY3972" s="0"/>
      <c r="EZ3972" s="0"/>
      <c r="FA3972" s="0"/>
      <c r="FB3972" s="0"/>
      <c r="FC3972" s="0"/>
      <c r="FD3972" s="0"/>
      <c r="FE3972" s="0"/>
      <c r="FF3972" s="0"/>
      <c r="FG3972" s="0"/>
      <c r="FH3972" s="0"/>
      <c r="FI3972" s="0"/>
      <c r="FJ3972" s="0"/>
      <c r="FK3972" s="0"/>
      <c r="FL3972" s="0"/>
      <c r="FM3972" s="0"/>
      <c r="FN3972" s="0"/>
      <c r="FO3972" s="0"/>
      <c r="FP3972" s="0"/>
      <c r="FQ3972" s="0"/>
      <c r="FR3972" s="0"/>
      <c r="FS3972" s="0"/>
      <c r="FT3972" s="0"/>
      <c r="FU3972" s="0"/>
      <c r="FV3972" s="0"/>
      <c r="FW3972" s="0"/>
      <c r="FX3972" s="0"/>
      <c r="FY3972" s="0"/>
      <c r="FZ3972" s="0"/>
      <c r="GA3972" s="0"/>
      <c r="GB3972" s="0"/>
      <c r="GC3972" s="0"/>
      <c r="GD3972" s="0"/>
      <c r="GE3972" s="0"/>
      <c r="GF3972" s="0"/>
      <c r="GG3972" s="0"/>
      <c r="GH3972" s="0"/>
      <c r="GI3972" s="0"/>
      <c r="GJ3972" s="0"/>
      <c r="GK3972" s="0"/>
      <c r="GL3972" s="0"/>
      <c r="GM3972" s="0"/>
      <c r="GN3972" s="0"/>
      <c r="GO3972" s="0"/>
      <c r="GP3972" s="0"/>
      <c r="GQ3972" s="0"/>
      <c r="GR3972" s="0"/>
      <c r="GS3972" s="0"/>
      <c r="GT3972" s="0"/>
      <c r="GU3972" s="0"/>
      <c r="GV3972" s="0"/>
      <c r="GW3972" s="0"/>
      <c r="GX3972" s="0"/>
      <c r="GY3972" s="0"/>
      <c r="GZ3972" s="0"/>
      <c r="HA3972" s="0"/>
      <c r="HB3972" s="0"/>
      <c r="HC3972" s="0"/>
      <c r="HD3972" s="0"/>
      <c r="HE3972" s="0"/>
      <c r="HF3972" s="0"/>
      <c r="HG3972" s="0"/>
      <c r="HH3972" s="0"/>
      <c r="HI3972" s="0"/>
      <c r="HJ3972" s="0"/>
      <c r="HK3972" s="0"/>
      <c r="HL3972" s="0"/>
      <c r="HM3972" s="0"/>
      <c r="HN3972" s="0"/>
      <c r="HO3972" s="0"/>
      <c r="HP3972" s="0"/>
      <c r="HQ3972" s="0"/>
      <c r="HR3972" s="0"/>
      <c r="HS3972" s="0"/>
      <c r="HT3972" s="0"/>
      <c r="HU3972" s="0"/>
      <c r="HV3972" s="0"/>
      <c r="HW3972" s="0"/>
      <c r="HX3972" s="0"/>
      <c r="HY3972" s="0"/>
      <c r="HZ3972" s="0"/>
      <c r="IA3972" s="0"/>
      <c r="IB3972" s="0"/>
      <c r="IC3972" s="0"/>
      <c r="ID3972" s="0"/>
      <c r="IE3972" s="0"/>
      <c r="IF3972" s="0"/>
      <c r="IG3972" s="0"/>
      <c r="IH3972" s="0"/>
      <c r="II3972" s="0"/>
      <c r="IJ3972" s="0"/>
      <c r="IK3972" s="0"/>
      <c r="IL3972" s="0"/>
      <c r="IM3972" s="0"/>
      <c r="IN3972" s="0"/>
      <c r="IO3972" s="0"/>
      <c r="IP3972" s="0"/>
      <c r="IQ3972" s="0"/>
      <c r="IR3972" s="0"/>
      <c r="IS3972" s="0"/>
      <c r="IT3972" s="0"/>
      <c r="IU3972" s="0"/>
      <c r="IV3972" s="0"/>
      <c r="IW3972" s="0"/>
      <c r="IX3972" s="0"/>
      <c r="IY3972" s="0"/>
      <c r="IZ3972" s="0"/>
      <c r="AMH3972" s="13"/>
    </row>
    <row r="3973" customFormat="false" ht="13.8" hidden="false" customHeight="false" outlineLevel="0" collapsed="false">
      <c r="A3973" s="16" t="n">
        <v>40814076</v>
      </c>
      <c r="B3973" s="17" t="s">
        <v>4008</v>
      </c>
      <c r="C3973" s="18"/>
      <c r="D3973" s="18"/>
      <c r="E3973" s="16" t="s">
        <v>195</v>
      </c>
      <c r="F3973" s="19" t="n">
        <f aca="false">IF(C3973="",VLOOKUP(E3973,'PORTE E UCO'!$A$5:$D$46,4,0),VLOOKUP(E3973,'PORTE E UCO'!$A$5:$D$46,4,0)*C3973)</f>
        <v>742.008916</v>
      </c>
      <c r="G3973" s="20" t="n">
        <v>0</v>
      </c>
      <c r="H3973" s="21" t="n">
        <f aca="false">G3973*$R$2</f>
        <v>0</v>
      </c>
      <c r="I3973" s="16" t="n">
        <v>1</v>
      </c>
      <c r="J3973" s="22" t="n">
        <f aca="false">IF(I3973&gt;=1,F3973*$J$2,"")</f>
        <v>222.6026748</v>
      </c>
      <c r="K3973" s="22" t="str">
        <f aca="false">IF(I3973&gt;=2,F3973*$K$2,"")</f>
        <v/>
      </c>
      <c r="L3973" s="22" t="str">
        <f aca="false">IF(I3973&gt;=3,F3973*$L$2,"")</f>
        <v/>
      </c>
      <c r="M3973" s="22" t="str">
        <f aca="false">IF(I3973&gt;=4,F3973*$M$2,"")</f>
        <v/>
      </c>
      <c r="N3973" s="16" t="s">
        <v>3903</v>
      </c>
      <c r="O3973" s="16" t="n">
        <v>0</v>
      </c>
      <c r="P3973" s="23" t="n">
        <v>0</v>
      </c>
      <c r="Q3973" s="22"/>
      <c r="R3973" s="38"/>
      <c r="S3973" s="25" t="n">
        <f aca="false">SUM(F3973,H3973,J3973,K3973,L3973,M3973)</f>
        <v>964.6115908</v>
      </c>
      <c r="T3973" s="25" t="n">
        <f aca="false">SUM(F3973,H3973,J3973,K3973,L3973,M3973,Q3973)</f>
        <v>964.6115908</v>
      </c>
      <c r="U3973" s="0"/>
      <c r="V3973" s="0"/>
      <c r="W3973" s="0"/>
      <c r="X3973" s="0"/>
      <c r="Y3973" s="0"/>
      <c r="Z3973" s="0"/>
      <c r="AA3973" s="0"/>
      <c r="AB3973" s="0"/>
      <c r="AC3973" s="0"/>
      <c r="AD3973" s="0"/>
      <c r="AE3973" s="0"/>
      <c r="AF3973" s="0"/>
      <c r="AG3973" s="0"/>
      <c r="AH3973" s="0"/>
      <c r="AI3973" s="0"/>
      <c r="AJ3973" s="0"/>
      <c r="AK3973" s="0"/>
      <c r="AL3973" s="0"/>
      <c r="AM3973" s="0"/>
      <c r="AN3973" s="0"/>
      <c r="AO3973" s="0"/>
      <c r="AP3973" s="0"/>
      <c r="AQ3973" s="0"/>
      <c r="AR3973" s="0"/>
      <c r="AS3973" s="0"/>
      <c r="AT3973" s="0"/>
      <c r="AU3973" s="0"/>
      <c r="AV3973" s="0"/>
      <c r="AW3973" s="0"/>
      <c r="AX3973" s="0"/>
      <c r="AY3973" s="0"/>
      <c r="AZ3973" s="0"/>
      <c r="BA3973" s="0"/>
      <c r="BB3973" s="0"/>
      <c r="BC3973" s="0"/>
      <c r="BD3973" s="0"/>
      <c r="BE3973" s="0"/>
      <c r="BF3973" s="0"/>
      <c r="BG3973" s="0"/>
      <c r="BH3973" s="0"/>
      <c r="BI3973" s="0"/>
      <c r="BJ3973" s="0"/>
      <c r="BK3973" s="0"/>
      <c r="BL3973" s="0"/>
      <c r="BM3973" s="0"/>
      <c r="BN3973" s="0"/>
      <c r="BO3973" s="0"/>
      <c r="BP3973" s="0"/>
      <c r="BQ3973" s="0"/>
      <c r="BR3973" s="0"/>
      <c r="BS3973" s="0"/>
      <c r="BT3973" s="0"/>
      <c r="BU3973" s="0"/>
      <c r="BV3973" s="0"/>
      <c r="BW3973" s="0"/>
      <c r="BX3973" s="0"/>
      <c r="BY3973" s="0"/>
      <c r="BZ3973" s="0"/>
      <c r="CA3973" s="0"/>
      <c r="CB3973" s="0"/>
      <c r="CC3973" s="0"/>
      <c r="CD3973" s="0"/>
      <c r="CE3973" s="0"/>
      <c r="CF3973" s="0"/>
      <c r="CG3973" s="0"/>
      <c r="CH3973" s="0"/>
      <c r="CI3973" s="0"/>
      <c r="CJ3973" s="0"/>
      <c r="CK3973" s="0"/>
      <c r="CL3973" s="0"/>
      <c r="CM3973" s="0"/>
      <c r="CN3973" s="0"/>
      <c r="CO3973" s="0"/>
      <c r="CP3973" s="0"/>
      <c r="CQ3973" s="0"/>
      <c r="CR3973" s="0"/>
      <c r="CS3973" s="0"/>
      <c r="CT3973" s="0"/>
      <c r="CU3973" s="0"/>
      <c r="CV3973" s="0"/>
      <c r="CW3973" s="0"/>
      <c r="CX3973" s="0"/>
      <c r="CY3973" s="0"/>
      <c r="CZ3973" s="0"/>
      <c r="DA3973" s="0"/>
      <c r="DB3973" s="0"/>
      <c r="DC3973" s="0"/>
      <c r="DD3973" s="0"/>
      <c r="DE3973" s="0"/>
      <c r="DF3973" s="0"/>
      <c r="DG3973" s="0"/>
      <c r="DH3973" s="0"/>
      <c r="DI3973" s="0"/>
      <c r="DJ3973" s="0"/>
      <c r="DK3973" s="0"/>
      <c r="DL3973" s="0"/>
      <c r="DM3973" s="0"/>
      <c r="DN3973" s="0"/>
      <c r="DO3973" s="0"/>
      <c r="DP3973" s="0"/>
      <c r="DQ3973" s="0"/>
      <c r="DR3973" s="0"/>
      <c r="DS3973" s="0"/>
      <c r="DT3973" s="0"/>
      <c r="DU3973" s="0"/>
      <c r="DV3973" s="0"/>
      <c r="DW3973" s="0"/>
      <c r="DX3973" s="0"/>
      <c r="DY3973" s="0"/>
      <c r="DZ3973" s="0"/>
      <c r="EA3973" s="0"/>
      <c r="EB3973" s="0"/>
      <c r="EC3973" s="0"/>
      <c r="ED3973" s="0"/>
      <c r="EE3973" s="0"/>
      <c r="EF3973" s="0"/>
      <c r="EG3973" s="0"/>
      <c r="EH3973" s="0"/>
      <c r="EI3973" s="0"/>
      <c r="EJ3973" s="0"/>
      <c r="EK3973" s="0"/>
      <c r="EL3973" s="0"/>
      <c r="EM3973" s="0"/>
      <c r="EN3973" s="0"/>
      <c r="EO3973" s="0"/>
      <c r="EP3973" s="0"/>
      <c r="EQ3973" s="0"/>
      <c r="ER3973" s="0"/>
      <c r="ES3973" s="0"/>
      <c r="ET3973" s="0"/>
      <c r="EU3973" s="0"/>
      <c r="EV3973" s="0"/>
      <c r="EW3973" s="0"/>
      <c r="EX3973" s="0"/>
      <c r="EY3973" s="0"/>
      <c r="EZ3973" s="0"/>
      <c r="FA3973" s="0"/>
      <c r="FB3973" s="0"/>
      <c r="FC3973" s="0"/>
      <c r="FD3973" s="0"/>
      <c r="FE3973" s="0"/>
      <c r="FF3973" s="0"/>
      <c r="FG3973" s="0"/>
      <c r="FH3973" s="0"/>
      <c r="FI3973" s="0"/>
      <c r="FJ3973" s="0"/>
      <c r="FK3973" s="0"/>
      <c r="FL3973" s="0"/>
      <c r="FM3973" s="0"/>
      <c r="FN3973" s="0"/>
      <c r="FO3973" s="0"/>
      <c r="FP3973" s="0"/>
      <c r="FQ3973" s="0"/>
      <c r="FR3973" s="0"/>
      <c r="FS3973" s="0"/>
      <c r="FT3973" s="0"/>
      <c r="FU3973" s="0"/>
      <c r="FV3973" s="0"/>
      <c r="FW3973" s="0"/>
      <c r="FX3973" s="0"/>
      <c r="FY3973" s="0"/>
      <c r="FZ3973" s="0"/>
      <c r="GA3973" s="0"/>
      <c r="GB3973" s="0"/>
      <c r="GC3973" s="0"/>
      <c r="GD3973" s="0"/>
      <c r="GE3973" s="0"/>
      <c r="GF3973" s="0"/>
      <c r="GG3973" s="0"/>
      <c r="GH3973" s="0"/>
      <c r="GI3973" s="0"/>
      <c r="GJ3973" s="0"/>
      <c r="GK3973" s="0"/>
      <c r="GL3973" s="0"/>
      <c r="GM3973" s="0"/>
      <c r="GN3973" s="0"/>
      <c r="GO3973" s="0"/>
      <c r="GP3973" s="0"/>
      <c r="GQ3973" s="0"/>
      <c r="GR3973" s="0"/>
      <c r="GS3973" s="0"/>
      <c r="GT3973" s="0"/>
      <c r="GU3973" s="0"/>
      <c r="GV3973" s="0"/>
      <c r="GW3973" s="0"/>
      <c r="GX3973" s="0"/>
      <c r="GY3973" s="0"/>
      <c r="GZ3973" s="0"/>
      <c r="HA3973" s="0"/>
      <c r="HB3973" s="0"/>
      <c r="HC3973" s="0"/>
      <c r="HD3973" s="0"/>
      <c r="HE3973" s="0"/>
      <c r="HF3973" s="0"/>
      <c r="HG3973" s="0"/>
      <c r="HH3973" s="0"/>
      <c r="HI3973" s="0"/>
      <c r="HJ3973" s="0"/>
      <c r="HK3973" s="0"/>
      <c r="HL3973" s="0"/>
      <c r="HM3973" s="0"/>
      <c r="HN3973" s="0"/>
      <c r="HO3973" s="0"/>
      <c r="HP3973" s="0"/>
      <c r="HQ3973" s="0"/>
      <c r="HR3973" s="0"/>
      <c r="HS3973" s="0"/>
      <c r="HT3973" s="0"/>
      <c r="HU3973" s="0"/>
      <c r="HV3973" s="0"/>
      <c r="HW3973" s="0"/>
      <c r="HX3973" s="0"/>
      <c r="HY3973" s="0"/>
      <c r="HZ3973" s="0"/>
      <c r="IA3973" s="0"/>
      <c r="IB3973" s="0"/>
      <c r="IC3973" s="0"/>
      <c r="ID3973" s="0"/>
      <c r="IE3973" s="0"/>
      <c r="IF3973" s="0"/>
      <c r="IG3973" s="0"/>
      <c r="IH3973" s="0"/>
      <c r="II3973" s="0"/>
      <c r="IJ3973" s="0"/>
      <c r="IK3973" s="0"/>
      <c r="IL3973" s="0"/>
      <c r="IM3973" s="0"/>
      <c r="IN3973" s="0"/>
      <c r="IO3973" s="0"/>
      <c r="IP3973" s="0"/>
      <c r="IQ3973" s="0"/>
      <c r="IR3973" s="0"/>
      <c r="IS3973" s="0"/>
      <c r="IT3973" s="0"/>
      <c r="IU3973" s="0"/>
      <c r="IV3973" s="0"/>
      <c r="IW3973" s="0"/>
      <c r="IX3973" s="0"/>
      <c r="IY3973" s="0"/>
      <c r="IZ3973" s="0"/>
      <c r="AMH3973" s="13"/>
    </row>
    <row r="3974" customFormat="false" ht="13.8" hidden="false" customHeight="false" outlineLevel="0" collapsed="false">
      <c r="A3974" s="27" t="n">
        <v>40814084</v>
      </c>
      <c r="B3974" s="28" t="s">
        <v>4009</v>
      </c>
      <c r="C3974" s="29"/>
      <c r="D3974" s="29"/>
      <c r="E3974" s="27" t="s">
        <v>229</v>
      </c>
      <c r="F3974" s="19" t="n">
        <f aca="false">IF(C3974="",VLOOKUP(E3974,'PORTE E UCO'!$A$5:$D$46,4,0),VLOOKUP(E3974,'PORTE E UCO'!$A$5:$D$46,4,0)*C3974)</f>
        <v>946.935808</v>
      </c>
      <c r="G3974" s="30" t="n">
        <v>0</v>
      </c>
      <c r="H3974" s="21" t="n">
        <f aca="false">G3974*$R$2</f>
        <v>0</v>
      </c>
      <c r="I3974" s="27" t="n">
        <v>1</v>
      </c>
      <c r="J3974" s="22" t="n">
        <f aca="false">IF(I3974&gt;=1,F3974*$J$2,"")</f>
        <v>284.0807424</v>
      </c>
      <c r="K3974" s="22" t="str">
        <f aca="false">IF(I3974&gt;=2,F3974*$K$2,"")</f>
        <v/>
      </c>
      <c r="L3974" s="22" t="str">
        <f aca="false">IF(I3974&gt;=3,F3974*$L$2,"")</f>
        <v/>
      </c>
      <c r="M3974" s="22" t="str">
        <f aca="false">IF(I3974&gt;=4,F3974*$M$2,"")</f>
        <v/>
      </c>
      <c r="N3974" s="27" t="s">
        <v>3903</v>
      </c>
      <c r="O3974" s="27" t="n">
        <v>0</v>
      </c>
      <c r="P3974" s="31" t="n">
        <v>0</v>
      </c>
      <c r="Q3974" s="32"/>
      <c r="R3974" s="38"/>
      <c r="S3974" s="25" t="n">
        <f aca="false">SUM(F3974,H3974,J3974,K3974,L3974,M3974)</f>
        <v>1231.0165504</v>
      </c>
      <c r="T3974" s="25" t="n">
        <f aca="false">SUM(F3974,H3974,J3974,K3974,L3974,M3974,Q3974)</f>
        <v>1231.0165504</v>
      </c>
      <c r="U3974" s="0"/>
      <c r="V3974" s="0"/>
      <c r="W3974" s="0"/>
      <c r="X3974" s="0"/>
      <c r="Y3974" s="0"/>
      <c r="Z3974" s="0"/>
      <c r="AA3974" s="0"/>
      <c r="AB3974" s="0"/>
      <c r="AC3974" s="0"/>
      <c r="AD3974" s="0"/>
      <c r="AE3974" s="0"/>
      <c r="AF3974" s="0"/>
      <c r="AG3974" s="0"/>
      <c r="AH3974" s="0"/>
      <c r="AI3974" s="0"/>
      <c r="AJ3974" s="0"/>
      <c r="AK3974" s="0"/>
      <c r="AL3974" s="0"/>
      <c r="AM3974" s="0"/>
      <c r="AN3974" s="0"/>
      <c r="AO3974" s="0"/>
      <c r="AP3974" s="0"/>
      <c r="AQ3974" s="0"/>
      <c r="AR3974" s="0"/>
      <c r="AS3974" s="0"/>
      <c r="AT3974" s="0"/>
      <c r="AU3974" s="0"/>
      <c r="AV3974" s="0"/>
      <c r="AW3974" s="0"/>
      <c r="AX3974" s="0"/>
      <c r="AY3974" s="0"/>
      <c r="AZ3974" s="0"/>
      <c r="BA3974" s="0"/>
      <c r="BB3974" s="0"/>
      <c r="BC3974" s="0"/>
      <c r="BD3974" s="0"/>
      <c r="BE3974" s="0"/>
      <c r="BF3974" s="0"/>
      <c r="BG3974" s="0"/>
      <c r="BH3974" s="0"/>
      <c r="BI3974" s="0"/>
      <c r="BJ3974" s="0"/>
      <c r="BK3974" s="0"/>
      <c r="BL3974" s="0"/>
      <c r="BM3974" s="0"/>
      <c r="BN3974" s="0"/>
      <c r="BO3974" s="0"/>
      <c r="BP3974" s="0"/>
      <c r="BQ3974" s="0"/>
      <c r="BR3974" s="0"/>
      <c r="BS3974" s="0"/>
      <c r="BT3974" s="0"/>
      <c r="BU3974" s="0"/>
      <c r="BV3974" s="0"/>
      <c r="BW3974" s="0"/>
      <c r="BX3974" s="0"/>
      <c r="BY3974" s="0"/>
      <c r="BZ3974" s="0"/>
      <c r="CA3974" s="0"/>
      <c r="CB3974" s="0"/>
      <c r="CC3974" s="0"/>
      <c r="CD3974" s="0"/>
      <c r="CE3974" s="0"/>
      <c r="CF3974" s="0"/>
      <c r="CG3974" s="0"/>
      <c r="CH3974" s="0"/>
      <c r="CI3974" s="0"/>
      <c r="CJ3974" s="0"/>
      <c r="CK3974" s="0"/>
      <c r="CL3974" s="0"/>
      <c r="CM3974" s="0"/>
      <c r="CN3974" s="0"/>
      <c r="CO3974" s="0"/>
      <c r="CP3974" s="0"/>
      <c r="CQ3974" s="0"/>
      <c r="CR3974" s="0"/>
      <c r="CS3974" s="0"/>
      <c r="CT3974" s="0"/>
      <c r="CU3974" s="0"/>
      <c r="CV3974" s="0"/>
      <c r="CW3974" s="0"/>
      <c r="CX3974" s="0"/>
      <c r="CY3974" s="0"/>
      <c r="CZ3974" s="0"/>
      <c r="DA3974" s="0"/>
      <c r="DB3974" s="0"/>
      <c r="DC3974" s="0"/>
      <c r="DD3974" s="0"/>
      <c r="DE3974" s="0"/>
      <c r="DF3974" s="0"/>
      <c r="DG3974" s="0"/>
      <c r="DH3974" s="0"/>
      <c r="DI3974" s="0"/>
      <c r="DJ3974" s="0"/>
      <c r="DK3974" s="0"/>
      <c r="DL3974" s="0"/>
      <c r="DM3974" s="0"/>
      <c r="DN3974" s="0"/>
      <c r="DO3974" s="0"/>
      <c r="DP3974" s="0"/>
      <c r="DQ3974" s="0"/>
      <c r="DR3974" s="0"/>
      <c r="DS3974" s="0"/>
      <c r="DT3974" s="0"/>
      <c r="DU3974" s="0"/>
      <c r="DV3974" s="0"/>
      <c r="DW3974" s="0"/>
      <c r="DX3974" s="0"/>
      <c r="DY3974" s="0"/>
      <c r="DZ3974" s="0"/>
      <c r="EA3974" s="0"/>
      <c r="EB3974" s="0"/>
      <c r="EC3974" s="0"/>
      <c r="ED3974" s="0"/>
      <c r="EE3974" s="0"/>
      <c r="EF3974" s="0"/>
      <c r="EG3974" s="0"/>
      <c r="EH3974" s="0"/>
      <c r="EI3974" s="0"/>
      <c r="EJ3974" s="0"/>
      <c r="EK3974" s="0"/>
      <c r="EL3974" s="0"/>
      <c r="EM3974" s="0"/>
      <c r="EN3974" s="0"/>
      <c r="EO3974" s="0"/>
      <c r="EP3974" s="0"/>
      <c r="EQ3974" s="0"/>
      <c r="ER3974" s="0"/>
      <c r="ES3974" s="0"/>
      <c r="ET3974" s="0"/>
      <c r="EU3974" s="0"/>
      <c r="EV3974" s="0"/>
      <c r="EW3974" s="0"/>
      <c r="EX3974" s="0"/>
      <c r="EY3974" s="0"/>
      <c r="EZ3974" s="0"/>
      <c r="FA3974" s="0"/>
      <c r="FB3974" s="0"/>
      <c r="FC3974" s="0"/>
      <c r="FD3974" s="0"/>
      <c r="FE3974" s="0"/>
      <c r="FF3974" s="0"/>
      <c r="FG3974" s="0"/>
      <c r="FH3974" s="0"/>
      <c r="FI3974" s="0"/>
      <c r="FJ3974" s="0"/>
      <c r="FK3974" s="0"/>
      <c r="FL3974" s="0"/>
      <c r="FM3974" s="0"/>
      <c r="FN3974" s="0"/>
      <c r="FO3974" s="0"/>
      <c r="FP3974" s="0"/>
      <c r="FQ3974" s="0"/>
      <c r="FR3974" s="0"/>
      <c r="FS3974" s="0"/>
      <c r="FT3974" s="0"/>
      <c r="FU3974" s="0"/>
      <c r="FV3974" s="0"/>
      <c r="FW3974" s="0"/>
      <c r="FX3974" s="0"/>
      <c r="FY3974" s="0"/>
      <c r="FZ3974" s="0"/>
      <c r="GA3974" s="0"/>
      <c r="GB3974" s="0"/>
      <c r="GC3974" s="0"/>
      <c r="GD3974" s="0"/>
      <c r="GE3974" s="0"/>
      <c r="GF3974" s="0"/>
      <c r="GG3974" s="0"/>
      <c r="GH3974" s="0"/>
      <c r="GI3974" s="0"/>
      <c r="GJ3974" s="0"/>
      <c r="GK3974" s="0"/>
      <c r="GL3974" s="0"/>
      <c r="GM3974" s="0"/>
      <c r="GN3974" s="0"/>
      <c r="GO3974" s="0"/>
      <c r="GP3974" s="0"/>
      <c r="GQ3974" s="0"/>
      <c r="GR3974" s="0"/>
      <c r="GS3974" s="0"/>
      <c r="GT3974" s="0"/>
      <c r="GU3974" s="0"/>
      <c r="GV3974" s="0"/>
      <c r="GW3974" s="0"/>
      <c r="GX3974" s="0"/>
      <c r="GY3974" s="0"/>
      <c r="GZ3974" s="0"/>
      <c r="HA3974" s="0"/>
      <c r="HB3974" s="0"/>
      <c r="HC3974" s="0"/>
      <c r="HD3974" s="0"/>
      <c r="HE3974" s="0"/>
      <c r="HF3974" s="0"/>
      <c r="HG3974" s="0"/>
      <c r="HH3974" s="0"/>
      <c r="HI3974" s="0"/>
      <c r="HJ3974" s="0"/>
      <c r="HK3974" s="0"/>
      <c r="HL3974" s="0"/>
      <c r="HM3974" s="0"/>
      <c r="HN3974" s="0"/>
      <c r="HO3974" s="0"/>
      <c r="HP3974" s="0"/>
      <c r="HQ3974" s="0"/>
      <c r="HR3974" s="0"/>
      <c r="HS3974" s="0"/>
      <c r="HT3974" s="0"/>
      <c r="HU3974" s="0"/>
      <c r="HV3974" s="0"/>
      <c r="HW3974" s="0"/>
      <c r="HX3974" s="0"/>
      <c r="HY3974" s="0"/>
      <c r="HZ3974" s="0"/>
      <c r="IA3974" s="0"/>
      <c r="IB3974" s="0"/>
      <c r="IC3974" s="0"/>
      <c r="ID3974" s="0"/>
      <c r="IE3974" s="0"/>
      <c r="IF3974" s="0"/>
      <c r="IG3974" s="0"/>
      <c r="IH3974" s="0"/>
      <c r="II3974" s="0"/>
      <c r="IJ3974" s="0"/>
      <c r="IK3974" s="0"/>
      <c r="IL3974" s="0"/>
      <c r="IM3974" s="0"/>
      <c r="IN3974" s="0"/>
      <c r="IO3974" s="0"/>
      <c r="IP3974" s="0"/>
      <c r="IQ3974" s="0"/>
      <c r="IR3974" s="0"/>
      <c r="IS3974" s="0"/>
      <c r="IT3974" s="0"/>
      <c r="IU3974" s="0"/>
      <c r="IV3974" s="0"/>
      <c r="IW3974" s="0"/>
      <c r="IX3974" s="0"/>
      <c r="IY3974" s="0"/>
      <c r="IZ3974" s="0"/>
      <c r="AMH3974" s="13"/>
    </row>
    <row r="3975" customFormat="false" ht="13.8" hidden="false" customHeight="false" outlineLevel="0" collapsed="false">
      <c r="A3975" s="16" t="n">
        <v>40814130</v>
      </c>
      <c r="B3975" s="17" t="s">
        <v>4010</v>
      </c>
      <c r="C3975" s="18"/>
      <c r="D3975" s="18"/>
      <c r="E3975" s="16" t="s">
        <v>22</v>
      </c>
      <c r="F3975" s="19" t="n">
        <f aca="false">IF(C3975="",VLOOKUP(E3975,'PORTE E UCO'!$A$5:$D$46,4,0),VLOOKUP(E3975,'PORTE E UCO'!$A$5:$D$46,4,0)*C3975)</f>
        <v>220.434104</v>
      </c>
      <c r="G3975" s="20" t="n">
        <v>0</v>
      </c>
      <c r="H3975" s="21" t="n">
        <f aca="false">G3975*$R$2</f>
        <v>0</v>
      </c>
      <c r="I3975" s="16" t="n">
        <v>0</v>
      </c>
      <c r="J3975" s="22" t="str">
        <f aca="false">IF(I3975&gt;=1,F3975*$J$2,"")</f>
        <v/>
      </c>
      <c r="K3975" s="22" t="str">
        <f aca="false">IF(I3975&gt;=2,F3975*$K$2,"")</f>
        <v/>
      </c>
      <c r="L3975" s="22" t="str">
        <f aca="false">IF(I3975&gt;=3,F3975*$L$2,"")</f>
        <v/>
      </c>
      <c r="M3975" s="22" t="str">
        <f aca="false">IF(I3975&gt;=4,F3975*$M$2,"")</f>
        <v/>
      </c>
      <c r="N3975" s="16" t="s">
        <v>3916</v>
      </c>
      <c r="O3975" s="16" t="n">
        <v>0</v>
      </c>
      <c r="P3975" s="23" t="n">
        <v>0</v>
      </c>
      <c r="Q3975" s="22"/>
      <c r="R3975" s="38"/>
      <c r="S3975" s="25" t="n">
        <f aca="false">SUM(F3975,H3975,J3975,K3975,L3975,M3975)</f>
        <v>220.434104</v>
      </c>
      <c r="T3975" s="25" t="n">
        <f aca="false">SUM(F3975,H3975,J3975,K3975,L3975,M3975,Q3975)</f>
        <v>220.434104</v>
      </c>
      <c r="U3975" s="0"/>
      <c r="V3975" s="0"/>
      <c r="W3975" s="0"/>
      <c r="X3975" s="0"/>
      <c r="Y3975" s="0"/>
      <c r="Z3975" s="0"/>
      <c r="AA3975" s="0"/>
      <c r="AB3975" s="0"/>
      <c r="AC3975" s="0"/>
      <c r="AD3975" s="0"/>
      <c r="AE3975" s="0"/>
      <c r="AF3975" s="0"/>
      <c r="AG3975" s="0"/>
      <c r="AH3975" s="0"/>
      <c r="AI3975" s="0"/>
      <c r="AJ3975" s="0"/>
      <c r="AK3975" s="0"/>
      <c r="AL3975" s="0"/>
      <c r="AM3975" s="0"/>
      <c r="AN3975" s="0"/>
      <c r="AO3975" s="0"/>
      <c r="AP3975" s="0"/>
      <c r="AQ3975" s="0"/>
      <c r="AR3975" s="0"/>
      <c r="AS3975" s="0"/>
      <c r="AT3975" s="0"/>
      <c r="AU3975" s="0"/>
      <c r="AV3975" s="0"/>
      <c r="AW3975" s="0"/>
      <c r="AX3975" s="0"/>
      <c r="AY3975" s="0"/>
      <c r="AZ3975" s="0"/>
      <c r="BA3975" s="0"/>
      <c r="BB3975" s="0"/>
      <c r="BC3975" s="0"/>
      <c r="BD3975" s="0"/>
      <c r="BE3975" s="0"/>
      <c r="BF3975" s="0"/>
      <c r="BG3975" s="0"/>
      <c r="BH3975" s="0"/>
      <c r="BI3975" s="0"/>
      <c r="BJ3975" s="0"/>
      <c r="BK3975" s="0"/>
      <c r="BL3975" s="0"/>
      <c r="BM3975" s="0"/>
      <c r="BN3975" s="0"/>
      <c r="BO3975" s="0"/>
      <c r="BP3975" s="0"/>
      <c r="BQ3975" s="0"/>
      <c r="BR3975" s="0"/>
      <c r="BS3975" s="0"/>
      <c r="BT3975" s="0"/>
      <c r="BU3975" s="0"/>
      <c r="BV3975" s="0"/>
      <c r="BW3975" s="0"/>
      <c r="BX3975" s="0"/>
      <c r="BY3975" s="0"/>
      <c r="BZ3975" s="0"/>
      <c r="CA3975" s="0"/>
      <c r="CB3975" s="0"/>
      <c r="CC3975" s="0"/>
      <c r="CD3975" s="0"/>
      <c r="CE3975" s="0"/>
      <c r="CF3975" s="0"/>
      <c r="CG3975" s="0"/>
      <c r="CH3975" s="0"/>
      <c r="CI3975" s="0"/>
      <c r="CJ3975" s="0"/>
      <c r="CK3975" s="0"/>
      <c r="CL3975" s="0"/>
      <c r="CM3975" s="0"/>
      <c r="CN3975" s="0"/>
      <c r="CO3975" s="0"/>
      <c r="CP3975" s="0"/>
      <c r="CQ3975" s="0"/>
      <c r="CR3975" s="0"/>
      <c r="CS3975" s="0"/>
      <c r="CT3975" s="0"/>
      <c r="CU3975" s="0"/>
      <c r="CV3975" s="0"/>
      <c r="CW3975" s="0"/>
      <c r="CX3975" s="0"/>
      <c r="CY3975" s="0"/>
      <c r="CZ3975" s="0"/>
      <c r="DA3975" s="0"/>
      <c r="DB3975" s="0"/>
      <c r="DC3975" s="0"/>
      <c r="DD3975" s="0"/>
      <c r="DE3975" s="0"/>
      <c r="DF3975" s="0"/>
      <c r="DG3975" s="0"/>
      <c r="DH3975" s="0"/>
      <c r="DI3975" s="0"/>
      <c r="DJ3975" s="0"/>
      <c r="DK3975" s="0"/>
      <c r="DL3975" s="0"/>
      <c r="DM3975" s="0"/>
      <c r="DN3975" s="0"/>
      <c r="DO3975" s="0"/>
      <c r="DP3975" s="0"/>
      <c r="DQ3975" s="0"/>
      <c r="DR3975" s="0"/>
      <c r="DS3975" s="0"/>
      <c r="DT3975" s="0"/>
      <c r="DU3975" s="0"/>
      <c r="DV3975" s="0"/>
      <c r="DW3975" s="0"/>
      <c r="DX3975" s="0"/>
      <c r="DY3975" s="0"/>
      <c r="DZ3975" s="0"/>
      <c r="EA3975" s="0"/>
      <c r="EB3975" s="0"/>
      <c r="EC3975" s="0"/>
      <c r="ED3975" s="0"/>
      <c r="EE3975" s="0"/>
      <c r="EF3975" s="0"/>
      <c r="EG3975" s="0"/>
      <c r="EH3975" s="0"/>
      <c r="EI3975" s="0"/>
      <c r="EJ3975" s="0"/>
      <c r="EK3975" s="0"/>
      <c r="EL3975" s="0"/>
      <c r="EM3975" s="0"/>
      <c r="EN3975" s="0"/>
      <c r="EO3975" s="0"/>
      <c r="EP3975" s="0"/>
      <c r="EQ3975" s="0"/>
      <c r="ER3975" s="0"/>
      <c r="ES3975" s="0"/>
      <c r="ET3975" s="0"/>
      <c r="EU3975" s="0"/>
      <c r="EV3975" s="0"/>
      <c r="EW3975" s="0"/>
      <c r="EX3975" s="0"/>
      <c r="EY3975" s="0"/>
      <c r="EZ3975" s="0"/>
      <c r="FA3975" s="0"/>
      <c r="FB3975" s="0"/>
      <c r="FC3975" s="0"/>
      <c r="FD3975" s="0"/>
      <c r="FE3975" s="0"/>
      <c r="FF3975" s="0"/>
      <c r="FG3975" s="0"/>
      <c r="FH3975" s="0"/>
      <c r="FI3975" s="0"/>
      <c r="FJ3975" s="0"/>
      <c r="FK3975" s="0"/>
      <c r="FL3975" s="0"/>
      <c r="FM3975" s="0"/>
      <c r="FN3975" s="0"/>
      <c r="FO3975" s="0"/>
      <c r="FP3975" s="0"/>
      <c r="FQ3975" s="0"/>
      <c r="FR3975" s="0"/>
      <c r="FS3975" s="0"/>
      <c r="FT3975" s="0"/>
      <c r="FU3975" s="0"/>
      <c r="FV3975" s="0"/>
      <c r="FW3975" s="0"/>
      <c r="FX3975" s="0"/>
      <c r="FY3975" s="0"/>
      <c r="FZ3975" s="0"/>
      <c r="GA3975" s="0"/>
      <c r="GB3975" s="0"/>
      <c r="GC3975" s="0"/>
      <c r="GD3975" s="0"/>
      <c r="GE3975" s="0"/>
      <c r="GF3975" s="0"/>
      <c r="GG3975" s="0"/>
      <c r="GH3975" s="0"/>
      <c r="GI3975" s="0"/>
      <c r="GJ3975" s="0"/>
      <c r="GK3975" s="0"/>
      <c r="GL3975" s="0"/>
      <c r="GM3975" s="0"/>
      <c r="GN3975" s="0"/>
      <c r="GO3975" s="0"/>
      <c r="GP3975" s="0"/>
      <c r="GQ3975" s="0"/>
      <c r="GR3975" s="0"/>
      <c r="GS3975" s="0"/>
      <c r="GT3975" s="0"/>
      <c r="GU3975" s="0"/>
      <c r="GV3975" s="0"/>
      <c r="GW3975" s="0"/>
      <c r="GX3975" s="0"/>
      <c r="GY3975" s="0"/>
      <c r="GZ3975" s="0"/>
      <c r="HA3975" s="0"/>
      <c r="HB3975" s="0"/>
      <c r="HC3975" s="0"/>
      <c r="HD3975" s="0"/>
      <c r="HE3975" s="0"/>
      <c r="HF3975" s="0"/>
      <c r="HG3975" s="0"/>
      <c r="HH3975" s="0"/>
      <c r="HI3975" s="0"/>
      <c r="HJ3975" s="0"/>
      <c r="HK3975" s="0"/>
      <c r="HL3975" s="0"/>
      <c r="HM3975" s="0"/>
      <c r="HN3975" s="0"/>
      <c r="HO3975" s="0"/>
      <c r="HP3975" s="0"/>
      <c r="HQ3975" s="0"/>
      <c r="HR3975" s="0"/>
      <c r="HS3975" s="0"/>
      <c r="HT3975" s="0"/>
      <c r="HU3975" s="0"/>
      <c r="HV3975" s="0"/>
      <c r="HW3975" s="0"/>
      <c r="HX3975" s="0"/>
      <c r="HY3975" s="0"/>
      <c r="HZ3975" s="0"/>
      <c r="IA3975" s="0"/>
      <c r="IB3975" s="0"/>
      <c r="IC3975" s="0"/>
      <c r="ID3975" s="0"/>
      <c r="IE3975" s="0"/>
      <c r="IF3975" s="0"/>
      <c r="IG3975" s="0"/>
      <c r="IH3975" s="0"/>
      <c r="II3975" s="0"/>
      <c r="IJ3975" s="0"/>
      <c r="IK3975" s="0"/>
      <c r="IL3975" s="0"/>
      <c r="IM3975" s="0"/>
      <c r="IN3975" s="0"/>
      <c r="IO3975" s="0"/>
      <c r="IP3975" s="0"/>
      <c r="IQ3975" s="0"/>
      <c r="IR3975" s="0"/>
      <c r="IS3975" s="0"/>
      <c r="IT3975" s="0"/>
      <c r="IU3975" s="0"/>
      <c r="IV3975" s="0"/>
      <c r="IW3975" s="0"/>
      <c r="IX3975" s="0"/>
      <c r="IY3975" s="0"/>
      <c r="IZ3975" s="0"/>
      <c r="AMH3975" s="13"/>
    </row>
    <row r="3976" customFormat="false" ht="14.95" hidden="false" customHeight="false" outlineLevel="0" collapsed="false">
      <c r="A3976" s="27" t="n">
        <v>40813932</v>
      </c>
      <c r="B3976" s="28" t="s">
        <v>4011</v>
      </c>
      <c r="C3976" s="29"/>
      <c r="D3976" s="29"/>
      <c r="E3976" s="27" t="s">
        <v>320</v>
      </c>
      <c r="F3976" s="19" t="n">
        <f aca="false">IF(C3976="",VLOOKUP(E3976,'PORTE E UCO'!$A$5:$D$46,4,0),VLOOKUP(E3976,'PORTE E UCO'!$A$5:$D$46,4,0)*C3976)</f>
        <v>1224.795374</v>
      </c>
      <c r="G3976" s="30" t="n">
        <v>0</v>
      </c>
      <c r="H3976" s="21" t="n">
        <f aca="false">G3976*$R$2</f>
        <v>0</v>
      </c>
      <c r="I3976" s="27" t="n">
        <v>2</v>
      </c>
      <c r="J3976" s="22" t="n">
        <f aca="false">IF(I3976&gt;=1,F3976*$J$2,"")</f>
        <v>367.4386122</v>
      </c>
      <c r="K3976" s="22" t="n">
        <f aca="false">IF(I3976&gt;=2,F3976*$K$2,"")</f>
        <v>244.9590748</v>
      </c>
      <c r="L3976" s="22" t="str">
        <f aca="false">IF(I3976&gt;=3,F3976*$L$2,"")</f>
        <v/>
      </c>
      <c r="M3976" s="22" t="str">
        <f aca="false">IF(I3976&gt;=4,F3976*$M$2,"")</f>
        <v/>
      </c>
      <c r="N3976" s="27" t="s">
        <v>4012</v>
      </c>
      <c r="O3976" s="27" t="n">
        <v>0</v>
      </c>
      <c r="P3976" s="31" t="n">
        <v>0</v>
      </c>
      <c r="Q3976" s="32"/>
      <c r="R3976" s="38"/>
      <c r="S3976" s="25" t="n">
        <f aca="false">SUM(F3976,H3976,J3976,K3976,L3976,M3976)</f>
        <v>1837.193061</v>
      </c>
      <c r="T3976" s="25" t="n">
        <f aca="false">SUM(F3976,H3976,J3976,K3976,L3976,M3976,Q3976)</f>
        <v>1837.193061</v>
      </c>
      <c r="U3976" s="0"/>
      <c r="V3976" s="0"/>
      <c r="W3976" s="0"/>
      <c r="X3976" s="0"/>
      <c r="Y3976" s="0"/>
      <c r="Z3976" s="0"/>
      <c r="AA3976" s="0"/>
      <c r="AB3976" s="0"/>
      <c r="AC3976" s="0"/>
      <c r="AD3976" s="0"/>
      <c r="AE3976" s="0"/>
      <c r="AF3976" s="0"/>
      <c r="AG3976" s="0"/>
      <c r="AH3976" s="0"/>
      <c r="AI3976" s="0"/>
      <c r="AJ3976" s="0"/>
      <c r="AK3976" s="0"/>
      <c r="AL3976" s="0"/>
      <c r="AM3976" s="0"/>
      <c r="AN3976" s="0"/>
      <c r="AO3976" s="0"/>
      <c r="AP3976" s="0"/>
      <c r="AQ3976" s="0"/>
      <c r="AR3976" s="0"/>
      <c r="AS3976" s="0"/>
      <c r="AT3976" s="0"/>
      <c r="AU3976" s="0"/>
      <c r="AV3976" s="0"/>
      <c r="AW3976" s="0"/>
      <c r="AX3976" s="0"/>
      <c r="AY3976" s="0"/>
      <c r="AZ3976" s="0"/>
      <c r="BA3976" s="0"/>
      <c r="BB3976" s="0"/>
      <c r="BC3976" s="0"/>
      <c r="BD3976" s="0"/>
      <c r="BE3976" s="0"/>
      <c r="BF3976" s="0"/>
      <c r="BG3976" s="0"/>
      <c r="BH3976" s="0"/>
      <c r="BI3976" s="0"/>
      <c r="BJ3976" s="0"/>
      <c r="BK3976" s="0"/>
      <c r="BL3976" s="0"/>
      <c r="BM3976" s="0"/>
      <c r="BN3976" s="0"/>
      <c r="BO3976" s="0"/>
      <c r="BP3976" s="0"/>
      <c r="BQ3976" s="0"/>
      <c r="BR3976" s="0"/>
      <c r="BS3976" s="0"/>
      <c r="BT3976" s="0"/>
      <c r="BU3976" s="0"/>
      <c r="BV3976" s="0"/>
      <c r="BW3976" s="0"/>
      <c r="BX3976" s="0"/>
      <c r="BY3976" s="0"/>
      <c r="BZ3976" s="0"/>
      <c r="CA3976" s="0"/>
      <c r="CB3976" s="0"/>
      <c r="CC3976" s="0"/>
      <c r="CD3976" s="0"/>
      <c r="CE3976" s="0"/>
      <c r="CF3976" s="0"/>
      <c r="CG3976" s="0"/>
      <c r="CH3976" s="0"/>
      <c r="CI3976" s="0"/>
      <c r="CJ3976" s="0"/>
      <c r="CK3976" s="0"/>
      <c r="CL3976" s="0"/>
      <c r="CM3976" s="0"/>
      <c r="CN3976" s="0"/>
      <c r="CO3976" s="0"/>
      <c r="CP3976" s="0"/>
      <c r="CQ3976" s="0"/>
      <c r="CR3976" s="0"/>
      <c r="CS3976" s="0"/>
      <c r="CT3976" s="0"/>
      <c r="CU3976" s="0"/>
      <c r="CV3976" s="0"/>
      <c r="CW3976" s="0"/>
      <c r="CX3976" s="0"/>
      <c r="CY3976" s="0"/>
      <c r="CZ3976" s="0"/>
      <c r="DA3976" s="0"/>
      <c r="DB3976" s="0"/>
      <c r="DC3976" s="0"/>
      <c r="DD3976" s="0"/>
      <c r="DE3976" s="0"/>
      <c r="DF3976" s="0"/>
      <c r="DG3976" s="0"/>
      <c r="DH3976" s="0"/>
      <c r="DI3976" s="0"/>
      <c r="DJ3976" s="0"/>
      <c r="DK3976" s="0"/>
      <c r="DL3976" s="0"/>
      <c r="DM3976" s="0"/>
      <c r="DN3976" s="0"/>
      <c r="DO3976" s="0"/>
      <c r="DP3976" s="0"/>
      <c r="DQ3976" s="0"/>
      <c r="DR3976" s="0"/>
      <c r="DS3976" s="0"/>
      <c r="DT3976" s="0"/>
      <c r="DU3976" s="0"/>
      <c r="DV3976" s="0"/>
      <c r="DW3976" s="0"/>
      <c r="DX3976" s="0"/>
      <c r="DY3976" s="0"/>
      <c r="DZ3976" s="0"/>
      <c r="EA3976" s="0"/>
      <c r="EB3976" s="0"/>
      <c r="EC3976" s="0"/>
      <c r="ED3976" s="0"/>
      <c r="EE3976" s="0"/>
      <c r="EF3976" s="0"/>
      <c r="EG3976" s="0"/>
      <c r="EH3976" s="0"/>
      <c r="EI3976" s="0"/>
      <c r="EJ3976" s="0"/>
      <c r="EK3976" s="0"/>
      <c r="EL3976" s="0"/>
      <c r="EM3976" s="0"/>
      <c r="EN3976" s="0"/>
      <c r="EO3976" s="0"/>
      <c r="EP3976" s="0"/>
      <c r="EQ3976" s="0"/>
      <c r="ER3976" s="0"/>
      <c r="ES3976" s="0"/>
      <c r="ET3976" s="0"/>
      <c r="EU3976" s="0"/>
      <c r="EV3976" s="0"/>
      <c r="EW3976" s="0"/>
      <c r="EX3976" s="0"/>
      <c r="EY3976" s="0"/>
      <c r="EZ3976" s="0"/>
      <c r="FA3976" s="0"/>
      <c r="FB3976" s="0"/>
      <c r="FC3976" s="0"/>
      <c r="FD3976" s="0"/>
      <c r="FE3976" s="0"/>
      <c r="FF3976" s="0"/>
      <c r="FG3976" s="0"/>
      <c r="FH3976" s="0"/>
      <c r="FI3976" s="0"/>
      <c r="FJ3976" s="0"/>
      <c r="FK3976" s="0"/>
      <c r="FL3976" s="0"/>
      <c r="FM3976" s="0"/>
      <c r="FN3976" s="0"/>
      <c r="FO3976" s="0"/>
      <c r="FP3976" s="0"/>
      <c r="FQ3976" s="0"/>
      <c r="FR3976" s="0"/>
      <c r="FS3976" s="0"/>
      <c r="FT3976" s="0"/>
      <c r="FU3976" s="0"/>
      <c r="FV3976" s="0"/>
      <c r="FW3976" s="0"/>
      <c r="FX3976" s="0"/>
      <c r="FY3976" s="0"/>
      <c r="FZ3976" s="0"/>
      <c r="GA3976" s="0"/>
      <c r="GB3976" s="0"/>
      <c r="GC3976" s="0"/>
      <c r="GD3976" s="0"/>
      <c r="GE3976" s="0"/>
      <c r="GF3976" s="0"/>
      <c r="GG3976" s="0"/>
      <c r="GH3976" s="0"/>
      <c r="GI3976" s="0"/>
      <c r="GJ3976" s="0"/>
      <c r="GK3976" s="0"/>
      <c r="GL3976" s="0"/>
      <c r="GM3976" s="0"/>
      <c r="GN3976" s="0"/>
      <c r="GO3976" s="0"/>
      <c r="GP3976" s="0"/>
      <c r="GQ3976" s="0"/>
      <c r="GR3976" s="0"/>
      <c r="GS3976" s="0"/>
      <c r="GT3976" s="0"/>
      <c r="GU3976" s="0"/>
      <c r="GV3976" s="0"/>
      <c r="GW3976" s="0"/>
      <c r="GX3976" s="0"/>
      <c r="GY3976" s="0"/>
      <c r="GZ3976" s="0"/>
      <c r="HA3976" s="0"/>
      <c r="HB3976" s="0"/>
      <c r="HC3976" s="0"/>
      <c r="HD3976" s="0"/>
      <c r="HE3976" s="0"/>
      <c r="HF3976" s="0"/>
      <c r="HG3976" s="0"/>
      <c r="HH3976" s="0"/>
      <c r="HI3976" s="0"/>
      <c r="HJ3976" s="0"/>
      <c r="HK3976" s="0"/>
      <c r="HL3976" s="0"/>
      <c r="HM3976" s="0"/>
      <c r="HN3976" s="0"/>
      <c r="HO3976" s="0"/>
      <c r="HP3976" s="0"/>
      <c r="HQ3976" s="0"/>
      <c r="HR3976" s="0"/>
      <c r="HS3976" s="0"/>
      <c r="HT3976" s="0"/>
      <c r="HU3976" s="0"/>
      <c r="HV3976" s="0"/>
      <c r="HW3976" s="0"/>
      <c r="HX3976" s="0"/>
      <c r="HY3976" s="0"/>
      <c r="HZ3976" s="0"/>
      <c r="IA3976" s="0"/>
      <c r="IB3976" s="0"/>
      <c r="IC3976" s="0"/>
      <c r="ID3976" s="0"/>
      <c r="IE3976" s="0"/>
      <c r="IF3976" s="0"/>
      <c r="IG3976" s="0"/>
      <c r="IH3976" s="0"/>
      <c r="II3976" s="0"/>
      <c r="IJ3976" s="0"/>
      <c r="IK3976" s="0"/>
      <c r="IL3976" s="0"/>
      <c r="IM3976" s="0"/>
      <c r="IN3976" s="0"/>
      <c r="IO3976" s="0"/>
      <c r="IP3976" s="0"/>
      <c r="IQ3976" s="0"/>
      <c r="IR3976" s="0"/>
      <c r="IS3976" s="0"/>
      <c r="IT3976" s="0"/>
      <c r="IU3976" s="0"/>
      <c r="IV3976" s="0"/>
      <c r="IW3976" s="0"/>
      <c r="IX3976" s="0"/>
      <c r="IY3976" s="0"/>
      <c r="IZ3976" s="0"/>
      <c r="AMH3976" s="13"/>
    </row>
    <row r="3977" customFormat="false" ht="13.8" hidden="false" customHeight="false" outlineLevel="0" collapsed="false">
      <c r="A3977" s="16" t="n">
        <v>40813827</v>
      </c>
      <c r="B3977" s="17" t="s">
        <v>4013</v>
      </c>
      <c r="C3977" s="18"/>
      <c r="D3977" s="18"/>
      <c r="E3977" s="16" t="s">
        <v>26</v>
      </c>
      <c r="F3977" s="19" t="n">
        <f aca="false">IF(C3977="",VLOOKUP(E3977,'PORTE E UCO'!$A$5:$D$46,4,0),VLOOKUP(E3977,'PORTE E UCO'!$A$5:$D$46,4,0)*C3977)</f>
        <v>324.442174</v>
      </c>
      <c r="G3977" s="20" t="n">
        <v>0</v>
      </c>
      <c r="H3977" s="21" t="n">
        <f aca="false">G3977*$R$2</f>
        <v>0</v>
      </c>
      <c r="I3977" s="16" t="n">
        <v>0</v>
      </c>
      <c r="J3977" s="22" t="str">
        <f aca="false">IF(I3977&gt;=1,F3977*$J$2,"")</f>
        <v/>
      </c>
      <c r="K3977" s="22" t="str">
        <f aca="false">IF(I3977&gt;=2,F3977*$K$2,"")</f>
        <v/>
      </c>
      <c r="L3977" s="22" t="str">
        <f aca="false">IF(I3977&gt;=3,F3977*$L$2,"")</f>
        <v/>
      </c>
      <c r="M3977" s="22" t="str">
        <f aca="false">IF(I3977&gt;=4,F3977*$M$2,"")</f>
        <v/>
      </c>
      <c r="N3977" s="16" t="s">
        <v>3925</v>
      </c>
      <c r="O3977" s="16" t="n">
        <v>0</v>
      </c>
      <c r="P3977" s="23" t="n">
        <v>0</v>
      </c>
      <c r="Q3977" s="22"/>
      <c r="R3977" s="38"/>
      <c r="S3977" s="25" t="n">
        <f aca="false">SUM(F3977,H3977,J3977,K3977,L3977,M3977)</f>
        <v>324.442174</v>
      </c>
      <c r="T3977" s="25" t="n">
        <f aca="false">SUM(F3977,H3977,J3977,K3977,L3977,M3977,Q3977)</f>
        <v>324.442174</v>
      </c>
      <c r="U3977" s="0"/>
      <c r="V3977" s="0"/>
      <c r="W3977" s="0"/>
      <c r="X3977" s="0"/>
      <c r="Y3977" s="0"/>
      <c r="Z3977" s="0"/>
      <c r="AA3977" s="0"/>
      <c r="AB3977" s="0"/>
      <c r="AC3977" s="0"/>
      <c r="AD3977" s="0"/>
      <c r="AE3977" s="0"/>
      <c r="AF3977" s="0"/>
      <c r="AG3977" s="0"/>
      <c r="AH3977" s="0"/>
      <c r="AI3977" s="0"/>
      <c r="AJ3977" s="0"/>
      <c r="AK3977" s="0"/>
      <c r="AL3977" s="0"/>
      <c r="AM3977" s="0"/>
      <c r="AN3977" s="0"/>
      <c r="AO3977" s="0"/>
      <c r="AP3977" s="0"/>
      <c r="AQ3977" s="0"/>
      <c r="AR3977" s="0"/>
      <c r="AS3977" s="0"/>
      <c r="AT3977" s="0"/>
      <c r="AU3977" s="0"/>
      <c r="AV3977" s="0"/>
      <c r="AW3977" s="0"/>
      <c r="AX3977" s="0"/>
      <c r="AY3977" s="0"/>
      <c r="AZ3977" s="0"/>
      <c r="BA3977" s="0"/>
      <c r="BB3977" s="0"/>
      <c r="BC3977" s="0"/>
      <c r="BD3977" s="0"/>
      <c r="BE3977" s="0"/>
      <c r="BF3977" s="0"/>
      <c r="BG3977" s="0"/>
      <c r="BH3977" s="0"/>
      <c r="BI3977" s="0"/>
      <c r="BJ3977" s="0"/>
      <c r="BK3977" s="0"/>
      <c r="BL3977" s="0"/>
      <c r="BM3977" s="0"/>
      <c r="BN3977" s="0"/>
      <c r="BO3977" s="0"/>
      <c r="BP3977" s="0"/>
      <c r="BQ3977" s="0"/>
      <c r="BR3977" s="0"/>
      <c r="BS3977" s="0"/>
      <c r="BT3977" s="0"/>
      <c r="BU3977" s="0"/>
      <c r="BV3977" s="0"/>
      <c r="BW3977" s="0"/>
      <c r="BX3977" s="0"/>
      <c r="BY3977" s="0"/>
      <c r="BZ3977" s="0"/>
      <c r="CA3977" s="0"/>
      <c r="CB3977" s="0"/>
      <c r="CC3977" s="0"/>
      <c r="CD3977" s="0"/>
      <c r="CE3977" s="0"/>
      <c r="CF3977" s="0"/>
      <c r="CG3977" s="0"/>
      <c r="CH3977" s="0"/>
      <c r="CI3977" s="0"/>
      <c r="CJ3977" s="0"/>
      <c r="CK3977" s="0"/>
      <c r="CL3977" s="0"/>
      <c r="CM3977" s="0"/>
      <c r="CN3977" s="0"/>
      <c r="CO3977" s="0"/>
      <c r="CP3977" s="0"/>
      <c r="CQ3977" s="0"/>
      <c r="CR3977" s="0"/>
      <c r="CS3977" s="0"/>
      <c r="CT3977" s="0"/>
      <c r="CU3977" s="0"/>
      <c r="CV3977" s="0"/>
      <c r="CW3977" s="0"/>
      <c r="CX3977" s="0"/>
      <c r="CY3977" s="0"/>
      <c r="CZ3977" s="0"/>
      <c r="DA3977" s="0"/>
      <c r="DB3977" s="0"/>
      <c r="DC3977" s="0"/>
      <c r="DD3977" s="0"/>
      <c r="DE3977" s="0"/>
      <c r="DF3977" s="0"/>
      <c r="DG3977" s="0"/>
      <c r="DH3977" s="0"/>
      <c r="DI3977" s="0"/>
      <c r="DJ3977" s="0"/>
      <c r="DK3977" s="0"/>
      <c r="DL3977" s="0"/>
      <c r="DM3977" s="0"/>
      <c r="DN3977" s="0"/>
      <c r="DO3977" s="0"/>
      <c r="DP3977" s="0"/>
      <c r="DQ3977" s="0"/>
      <c r="DR3977" s="0"/>
      <c r="DS3977" s="0"/>
      <c r="DT3977" s="0"/>
      <c r="DU3977" s="0"/>
      <c r="DV3977" s="0"/>
      <c r="DW3977" s="0"/>
      <c r="DX3977" s="0"/>
      <c r="DY3977" s="0"/>
      <c r="DZ3977" s="0"/>
      <c r="EA3977" s="0"/>
      <c r="EB3977" s="0"/>
      <c r="EC3977" s="0"/>
      <c r="ED3977" s="0"/>
      <c r="EE3977" s="0"/>
      <c r="EF3977" s="0"/>
      <c r="EG3977" s="0"/>
      <c r="EH3977" s="0"/>
      <c r="EI3977" s="0"/>
      <c r="EJ3977" s="0"/>
      <c r="EK3977" s="0"/>
      <c r="EL3977" s="0"/>
      <c r="EM3977" s="0"/>
      <c r="EN3977" s="0"/>
      <c r="EO3977" s="0"/>
      <c r="EP3977" s="0"/>
      <c r="EQ3977" s="0"/>
      <c r="ER3977" s="0"/>
      <c r="ES3977" s="0"/>
      <c r="ET3977" s="0"/>
      <c r="EU3977" s="0"/>
      <c r="EV3977" s="0"/>
      <c r="EW3977" s="0"/>
      <c r="EX3977" s="0"/>
      <c r="EY3977" s="0"/>
      <c r="EZ3977" s="0"/>
      <c r="FA3977" s="0"/>
      <c r="FB3977" s="0"/>
      <c r="FC3977" s="0"/>
      <c r="FD3977" s="0"/>
      <c r="FE3977" s="0"/>
      <c r="FF3977" s="0"/>
      <c r="FG3977" s="0"/>
      <c r="FH3977" s="0"/>
      <c r="FI3977" s="0"/>
      <c r="FJ3977" s="0"/>
      <c r="FK3977" s="0"/>
      <c r="FL3977" s="0"/>
      <c r="FM3977" s="0"/>
      <c r="FN3977" s="0"/>
      <c r="FO3977" s="0"/>
      <c r="FP3977" s="0"/>
      <c r="FQ3977" s="0"/>
      <c r="FR3977" s="0"/>
      <c r="FS3977" s="0"/>
      <c r="FT3977" s="0"/>
      <c r="FU3977" s="0"/>
      <c r="FV3977" s="0"/>
      <c r="FW3977" s="0"/>
      <c r="FX3977" s="0"/>
      <c r="FY3977" s="0"/>
      <c r="FZ3977" s="0"/>
      <c r="GA3977" s="0"/>
      <c r="GB3977" s="0"/>
      <c r="GC3977" s="0"/>
      <c r="GD3977" s="0"/>
      <c r="GE3977" s="0"/>
      <c r="GF3977" s="0"/>
      <c r="GG3977" s="0"/>
      <c r="GH3977" s="0"/>
      <c r="GI3977" s="0"/>
      <c r="GJ3977" s="0"/>
      <c r="GK3977" s="0"/>
      <c r="GL3977" s="0"/>
      <c r="GM3977" s="0"/>
      <c r="GN3977" s="0"/>
      <c r="GO3977" s="0"/>
      <c r="GP3977" s="0"/>
      <c r="GQ3977" s="0"/>
      <c r="GR3977" s="0"/>
      <c r="GS3977" s="0"/>
      <c r="GT3977" s="0"/>
      <c r="GU3977" s="0"/>
      <c r="GV3977" s="0"/>
      <c r="GW3977" s="0"/>
      <c r="GX3977" s="0"/>
      <c r="GY3977" s="0"/>
      <c r="GZ3977" s="0"/>
      <c r="HA3977" s="0"/>
      <c r="HB3977" s="0"/>
      <c r="HC3977" s="0"/>
      <c r="HD3977" s="0"/>
      <c r="HE3977" s="0"/>
      <c r="HF3977" s="0"/>
      <c r="HG3977" s="0"/>
      <c r="HH3977" s="0"/>
      <c r="HI3977" s="0"/>
      <c r="HJ3977" s="0"/>
      <c r="HK3977" s="0"/>
      <c r="HL3977" s="0"/>
      <c r="HM3977" s="0"/>
      <c r="HN3977" s="0"/>
      <c r="HO3977" s="0"/>
      <c r="HP3977" s="0"/>
      <c r="HQ3977" s="0"/>
      <c r="HR3977" s="0"/>
      <c r="HS3977" s="0"/>
      <c r="HT3977" s="0"/>
      <c r="HU3977" s="0"/>
      <c r="HV3977" s="0"/>
      <c r="HW3977" s="0"/>
      <c r="HX3977" s="0"/>
      <c r="HY3977" s="0"/>
      <c r="HZ3977" s="0"/>
      <c r="IA3977" s="0"/>
      <c r="IB3977" s="0"/>
      <c r="IC3977" s="0"/>
      <c r="ID3977" s="0"/>
      <c r="IE3977" s="0"/>
      <c r="IF3977" s="0"/>
      <c r="IG3977" s="0"/>
      <c r="IH3977" s="0"/>
      <c r="II3977" s="0"/>
      <c r="IJ3977" s="0"/>
      <c r="IK3977" s="0"/>
      <c r="IL3977" s="0"/>
      <c r="IM3977" s="0"/>
      <c r="IN3977" s="0"/>
      <c r="IO3977" s="0"/>
      <c r="IP3977" s="0"/>
      <c r="IQ3977" s="0"/>
      <c r="IR3977" s="0"/>
      <c r="IS3977" s="0"/>
      <c r="IT3977" s="0"/>
      <c r="IU3977" s="0"/>
      <c r="IV3977" s="0"/>
      <c r="IW3977" s="0"/>
      <c r="IX3977" s="0"/>
      <c r="IY3977" s="0"/>
      <c r="IZ3977" s="0"/>
      <c r="AMH3977" s="13"/>
    </row>
    <row r="3978" customFormat="false" ht="13.8" hidden="false" customHeight="false" outlineLevel="0" collapsed="false">
      <c r="A3978" s="27" t="n">
        <v>40813967</v>
      </c>
      <c r="B3978" s="28" t="s">
        <v>4014</v>
      </c>
      <c r="C3978" s="29"/>
      <c r="D3978" s="29"/>
      <c r="E3978" s="27" t="s">
        <v>31</v>
      </c>
      <c r="F3978" s="19" t="n">
        <f aca="false">IF(C3978="",VLOOKUP(E3978,'PORTE E UCO'!$A$5:$D$46,4,0),VLOOKUP(E3978,'PORTE E UCO'!$A$5:$D$46,4,0)*C3978)</f>
        <v>262.342192</v>
      </c>
      <c r="G3978" s="30" t="n">
        <v>0</v>
      </c>
      <c r="H3978" s="21" t="n">
        <f aca="false">G3978*$R$2</f>
        <v>0</v>
      </c>
      <c r="I3978" s="27" t="n">
        <v>0</v>
      </c>
      <c r="J3978" s="22" t="str">
        <f aca="false">IF(I3978&gt;=1,F3978*$J$2,"")</f>
        <v/>
      </c>
      <c r="K3978" s="22" t="str">
        <f aca="false">IF(I3978&gt;=2,F3978*$K$2,"")</f>
        <v/>
      </c>
      <c r="L3978" s="22" t="str">
        <f aca="false">IF(I3978&gt;=3,F3978*$L$2,"")</f>
        <v/>
      </c>
      <c r="M3978" s="22" t="str">
        <f aca="false">IF(I3978&gt;=4,F3978*$M$2,"")</f>
        <v/>
      </c>
      <c r="N3978" s="27" t="s">
        <v>3998</v>
      </c>
      <c r="O3978" s="27" t="n">
        <v>0</v>
      </c>
      <c r="P3978" s="31" t="n">
        <v>0</v>
      </c>
      <c r="Q3978" s="32"/>
      <c r="R3978" s="38"/>
      <c r="S3978" s="25" t="n">
        <f aca="false">SUM(F3978,H3978,J3978,K3978,L3978,M3978)</f>
        <v>262.342192</v>
      </c>
      <c r="T3978" s="25" t="n">
        <f aca="false">SUM(F3978,H3978,J3978,K3978,L3978,M3978,Q3978)</f>
        <v>262.342192</v>
      </c>
      <c r="U3978" s="0"/>
      <c r="V3978" s="0"/>
      <c r="W3978" s="0"/>
      <c r="X3978" s="0"/>
      <c r="Y3978" s="0"/>
      <c r="Z3978" s="0"/>
      <c r="AA3978" s="0"/>
      <c r="AB3978" s="0"/>
      <c r="AC3978" s="0"/>
      <c r="AD3978" s="0"/>
      <c r="AE3978" s="0"/>
      <c r="AF3978" s="0"/>
      <c r="AG3978" s="0"/>
      <c r="AH3978" s="0"/>
      <c r="AI3978" s="0"/>
      <c r="AJ3978" s="0"/>
      <c r="AK3978" s="0"/>
      <c r="AL3978" s="0"/>
      <c r="AM3978" s="0"/>
      <c r="AN3978" s="0"/>
      <c r="AO3978" s="0"/>
      <c r="AP3978" s="0"/>
      <c r="AQ3978" s="0"/>
      <c r="AR3978" s="0"/>
      <c r="AS3978" s="0"/>
      <c r="AT3978" s="0"/>
      <c r="AU3978" s="0"/>
      <c r="AV3978" s="0"/>
      <c r="AW3978" s="0"/>
      <c r="AX3978" s="0"/>
      <c r="AY3978" s="0"/>
      <c r="AZ3978" s="0"/>
      <c r="BA3978" s="0"/>
      <c r="BB3978" s="0"/>
      <c r="BC3978" s="0"/>
      <c r="BD3978" s="0"/>
      <c r="BE3978" s="0"/>
      <c r="BF3978" s="0"/>
      <c r="BG3978" s="0"/>
      <c r="BH3978" s="0"/>
      <c r="BI3978" s="0"/>
      <c r="BJ3978" s="0"/>
      <c r="BK3978" s="0"/>
      <c r="BL3978" s="0"/>
      <c r="BM3978" s="0"/>
      <c r="BN3978" s="0"/>
      <c r="BO3978" s="0"/>
      <c r="BP3978" s="0"/>
      <c r="BQ3978" s="0"/>
      <c r="BR3978" s="0"/>
      <c r="BS3978" s="0"/>
      <c r="BT3978" s="0"/>
      <c r="BU3978" s="0"/>
      <c r="BV3978" s="0"/>
      <c r="BW3978" s="0"/>
      <c r="BX3978" s="0"/>
      <c r="BY3978" s="0"/>
      <c r="BZ3978" s="0"/>
      <c r="CA3978" s="0"/>
      <c r="CB3978" s="0"/>
      <c r="CC3978" s="0"/>
      <c r="CD3978" s="0"/>
      <c r="CE3978" s="0"/>
      <c r="CF3978" s="0"/>
      <c r="CG3978" s="0"/>
      <c r="CH3978" s="0"/>
      <c r="CI3978" s="0"/>
      <c r="CJ3978" s="0"/>
      <c r="CK3978" s="0"/>
      <c r="CL3978" s="0"/>
      <c r="CM3978" s="0"/>
      <c r="CN3978" s="0"/>
      <c r="CO3978" s="0"/>
      <c r="CP3978" s="0"/>
      <c r="CQ3978" s="0"/>
      <c r="CR3978" s="0"/>
      <c r="CS3978" s="0"/>
      <c r="CT3978" s="0"/>
      <c r="CU3978" s="0"/>
      <c r="CV3978" s="0"/>
      <c r="CW3978" s="0"/>
      <c r="CX3978" s="0"/>
      <c r="CY3978" s="0"/>
      <c r="CZ3978" s="0"/>
      <c r="DA3978" s="0"/>
      <c r="DB3978" s="0"/>
      <c r="DC3978" s="0"/>
      <c r="DD3978" s="0"/>
      <c r="DE3978" s="0"/>
      <c r="DF3978" s="0"/>
      <c r="DG3978" s="0"/>
      <c r="DH3978" s="0"/>
      <c r="DI3978" s="0"/>
      <c r="DJ3978" s="0"/>
      <c r="DK3978" s="0"/>
      <c r="DL3978" s="0"/>
      <c r="DM3978" s="0"/>
      <c r="DN3978" s="0"/>
      <c r="DO3978" s="0"/>
      <c r="DP3978" s="0"/>
      <c r="DQ3978" s="0"/>
      <c r="DR3978" s="0"/>
      <c r="DS3978" s="0"/>
      <c r="DT3978" s="0"/>
      <c r="DU3978" s="0"/>
      <c r="DV3978" s="0"/>
      <c r="DW3978" s="0"/>
      <c r="DX3978" s="0"/>
      <c r="DY3978" s="0"/>
      <c r="DZ3978" s="0"/>
      <c r="EA3978" s="0"/>
      <c r="EB3978" s="0"/>
      <c r="EC3978" s="0"/>
      <c r="ED3978" s="0"/>
      <c r="EE3978" s="0"/>
      <c r="EF3978" s="0"/>
      <c r="EG3978" s="0"/>
      <c r="EH3978" s="0"/>
      <c r="EI3978" s="0"/>
      <c r="EJ3978" s="0"/>
      <c r="EK3978" s="0"/>
      <c r="EL3978" s="0"/>
      <c r="EM3978" s="0"/>
      <c r="EN3978" s="0"/>
      <c r="EO3978" s="0"/>
      <c r="EP3978" s="0"/>
      <c r="EQ3978" s="0"/>
      <c r="ER3978" s="0"/>
      <c r="ES3978" s="0"/>
      <c r="ET3978" s="0"/>
      <c r="EU3978" s="0"/>
      <c r="EV3978" s="0"/>
      <c r="EW3978" s="0"/>
      <c r="EX3978" s="0"/>
      <c r="EY3978" s="0"/>
      <c r="EZ3978" s="0"/>
      <c r="FA3978" s="0"/>
      <c r="FB3978" s="0"/>
      <c r="FC3978" s="0"/>
      <c r="FD3978" s="0"/>
      <c r="FE3978" s="0"/>
      <c r="FF3978" s="0"/>
      <c r="FG3978" s="0"/>
      <c r="FH3978" s="0"/>
      <c r="FI3978" s="0"/>
      <c r="FJ3978" s="0"/>
      <c r="FK3978" s="0"/>
      <c r="FL3978" s="0"/>
      <c r="FM3978" s="0"/>
      <c r="FN3978" s="0"/>
      <c r="FO3978" s="0"/>
      <c r="FP3978" s="0"/>
      <c r="FQ3978" s="0"/>
      <c r="FR3978" s="0"/>
      <c r="FS3978" s="0"/>
      <c r="FT3978" s="0"/>
      <c r="FU3978" s="0"/>
      <c r="FV3978" s="0"/>
      <c r="FW3978" s="0"/>
      <c r="FX3978" s="0"/>
      <c r="FY3978" s="0"/>
      <c r="FZ3978" s="0"/>
      <c r="GA3978" s="0"/>
      <c r="GB3978" s="0"/>
      <c r="GC3978" s="0"/>
      <c r="GD3978" s="0"/>
      <c r="GE3978" s="0"/>
      <c r="GF3978" s="0"/>
      <c r="GG3978" s="0"/>
      <c r="GH3978" s="0"/>
      <c r="GI3978" s="0"/>
      <c r="GJ3978" s="0"/>
      <c r="GK3978" s="0"/>
      <c r="GL3978" s="0"/>
      <c r="GM3978" s="0"/>
      <c r="GN3978" s="0"/>
      <c r="GO3978" s="0"/>
      <c r="GP3978" s="0"/>
      <c r="GQ3978" s="0"/>
      <c r="GR3978" s="0"/>
      <c r="GS3978" s="0"/>
      <c r="GT3978" s="0"/>
      <c r="GU3978" s="0"/>
      <c r="GV3978" s="0"/>
      <c r="GW3978" s="0"/>
      <c r="GX3978" s="0"/>
      <c r="GY3978" s="0"/>
      <c r="GZ3978" s="0"/>
      <c r="HA3978" s="0"/>
      <c r="HB3978" s="0"/>
      <c r="HC3978" s="0"/>
      <c r="HD3978" s="0"/>
      <c r="HE3978" s="0"/>
      <c r="HF3978" s="0"/>
      <c r="HG3978" s="0"/>
      <c r="HH3978" s="0"/>
      <c r="HI3978" s="0"/>
      <c r="HJ3978" s="0"/>
      <c r="HK3978" s="0"/>
      <c r="HL3978" s="0"/>
      <c r="HM3978" s="0"/>
      <c r="HN3978" s="0"/>
      <c r="HO3978" s="0"/>
      <c r="HP3978" s="0"/>
      <c r="HQ3978" s="0"/>
      <c r="HR3978" s="0"/>
      <c r="HS3978" s="0"/>
      <c r="HT3978" s="0"/>
      <c r="HU3978" s="0"/>
      <c r="HV3978" s="0"/>
      <c r="HW3978" s="0"/>
      <c r="HX3978" s="0"/>
      <c r="HY3978" s="0"/>
      <c r="HZ3978" s="0"/>
      <c r="IA3978" s="0"/>
      <c r="IB3978" s="0"/>
      <c r="IC3978" s="0"/>
      <c r="ID3978" s="0"/>
      <c r="IE3978" s="0"/>
      <c r="IF3978" s="0"/>
      <c r="IG3978" s="0"/>
      <c r="IH3978" s="0"/>
      <c r="II3978" s="0"/>
      <c r="IJ3978" s="0"/>
      <c r="IK3978" s="0"/>
      <c r="IL3978" s="0"/>
      <c r="IM3978" s="0"/>
      <c r="IN3978" s="0"/>
      <c r="IO3978" s="0"/>
      <c r="IP3978" s="0"/>
      <c r="IQ3978" s="0"/>
      <c r="IR3978" s="0"/>
      <c r="IS3978" s="0"/>
      <c r="IT3978" s="0"/>
      <c r="IU3978" s="0"/>
      <c r="IV3978" s="0"/>
      <c r="IW3978" s="0"/>
      <c r="IX3978" s="0"/>
      <c r="IY3978" s="0"/>
      <c r="IZ3978" s="0"/>
      <c r="AMH3978" s="13"/>
    </row>
    <row r="3979" customFormat="false" ht="13.8" hidden="false" customHeight="false" outlineLevel="0" collapsed="false">
      <c r="A3979" s="16" t="n">
        <v>40813975</v>
      </c>
      <c r="B3979" s="17" t="s">
        <v>4015</v>
      </c>
      <c r="C3979" s="18"/>
      <c r="D3979" s="18"/>
      <c r="E3979" s="16" t="s">
        <v>229</v>
      </c>
      <c r="F3979" s="19" t="n">
        <f aca="false">IF(C3979="",VLOOKUP(E3979,'PORTE E UCO'!$A$5:$D$46,4,0),VLOOKUP(E3979,'PORTE E UCO'!$A$5:$D$46,4,0)*C3979)</f>
        <v>946.935808</v>
      </c>
      <c r="G3979" s="20" t="n">
        <v>0</v>
      </c>
      <c r="H3979" s="21" t="n">
        <f aca="false">G3979*$R$2</f>
        <v>0</v>
      </c>
      <c r="I3979" s="16" t="n">
        <v>1</v>
      </c>
      <c r="J3979" s="22" t="n">
        <f aca="false">IF(I3979&gt;=1,F3979*$J$2,"")</f>
        <v>284.0807424</v>
      </c>
      <c r="K3979" s="22" t="str">
        <f aca="false">IF(I3979&gt;=2,F3979*$K$2,"")</f>
        <v/>
      </c>
      <c r="L3979" s="22" t="str">
        <f aca="false">IF(I3979&gt;=3,F3979*$L$2,"")</f>
        <v/>
      </c>
      <c r="M3979" s="22" t="str">
        <f aca="false">IF(I3979&gt;=4,F3979*$M$2,"")</f>
        <v/>
      </c>
      <c r="N3979" s="16" t="s">
        <v>3903</v>
      </c>
      <c r="O3979" s="16" t="n">
        <v>0</v>
      </c>
      <c r="P3979" s="23" t="n">
        <v>0</v>
      </c>
      <c r="Q3979" s="22"/>
      <c r="R3979" s="38"/>
      <c r="S3979" s="25" t="n">
        <f aca="false">SUM(F3979,H3979,J3979,K3979,L3979,M3979)</f>
        <v>1231.0165504</v>
      </c>
      <c r="T3979" s="25" t="n">
        <f aca="false">SUM(F3979,H3979,J3979,K3979,L3979,M3979,Q3979)</f>
        <v>1231.0165504</v>
      </c>
      <c r="U3979" s="0"/>
      <c r="V3979" s="0"/>
      <c r="W3979" s="0"/>
      <c r="X3979" s="0"/>
      <c r="Y3979" s="0"/>
      <c r="Z3979" s="0"/>
      <c r="AA3979" s="0"/>
      <c r="AB3979" s="0"/>
      <c r="AC3979" s="0"/>
      <c r="AD3979" s="0"/>
      <c r="AE3979" s="0"/>
      <c r="AF3979" s="0"/>
      <c r="AG3979" s="0"/>
      <c r="AH3979" s="0"/>
      <c r="AI3979" s="0"/>
      <c r="AJ3979" s="0"/>
      <c r="AK3979" s="0"/>
      <c r="AL3979" s="0"/>
      <c r="AM3979" s="0"/>
      <c r="AN3979" s="0"/>
      <c r="AO3979" s="0"/>
      <c r="AP3979" s="0"/>
      <c r="AQ3979" s="0"/>
      <c r="AR3979" s="0"/>
      <c r="AS3979" s="0"/>
      <c r="AT3979" s="0"/>
      <c r="AU3979" s="0"/>
      <c r="AV3979" s="0"/>
      <c r="AW3979" s="0"/>
      <c r="AX3979" s="0"/>
      <c r="AY3979" s="0"/>
      <c r="AZ3979" s="0"/>
      <c r="BA3979" s="0"/>
      <c r="BB3979" s="0"/>
      <c r="BC3979" s="0"/>
      <c r="BD3979" s="0"/>
      <c r="BE3979" s="0"/>
      <c r="BF3979" s="0"/>
      <c r="BG3979" s="0"/>
      <c r="BH3979" s="0"/>
      <c r="BI3979" s="0"/>
      <c r="BJ3979" s="0"/>
      <c r="BK3979" s="0"/>
      <c r="BL3979" s="0"/>
      <c r="BM3979" s="0"/>
      <c r="BN3979" s="0"/>
      <c r="BO3979" s="0"/>
      <c r="BP3979" s="0"/>
      <c r="BQ3979" s="0"/>
      <c r="BR3979" s="0"/>
      <c r="BS3979" s="0"/>
      <c r="BT3979" s="0"/>
      <c r="BU3979" s="0"/>
      <c r="BV3979" s="0"/>
      <c r="BW3979" s="0"/>
      <c r="BX3979" s="0"/>
      <c r="BY3979" s="0"/>
      <c r="BZ3979" s="0"/>
      <c r="CA3979" s="0"/>
      <c r="CB3979" s="0"/>
      <c r="CC3979" s="0"/>
      <c r="CD3979" s="0"/>
      <c r="CE3979" s="0"/>
      <c r="CF3979" s="0"/>
      <c r="CG3979" s="0"/>
      <c r="CH3979" s="0"/>
      <c r="CI3979" s="0"/>
      <c r="CJ3979" s="0"/>
      <c r="CK3979" s="0"/>
      <c r="CL3979" s="0"/>
      <c r="CM3979" s="0"/>
      <c r="CN3979" s="0"/>
      <c r="CO3979" s="0"/>
      <c r="CP3979" s="0"/>
      <c r="CQ3979" s="0"/>
      <c r="CR3979" s="0"/>
      <c r="CS3979" s="0"/>
      <c r="CT3979" s="0"/>
      <c r="CU3979" s="0"/>
      <c r="CV3979" s="0"/>
      <c r="CW3979" s="0"/>
      <c r="CX3979" s="0"/>
      <c r="CY3979" s="0"/>
      <c r="CZ3979" s="0"/>
      <c r="DA3979" s="0"/>
      <c r="DB3979" s="0"/>
      <c r="DC3979" s="0"/>
      <c r="DD3979" s="0"/>
      <c r="DE3979" s="0"/>
      <c r="DF3979" s="0"/>
      <c r="DG3979" s="0"/>
      <c r="DH3979" s="0"/>
      <c r="DI3979" s="0"/>
      <c r="DJ3979" s="0"/>
      <c r="DK3979" s="0"/>
      <c r="DL3979" s="0"/>
      <c r="DM3979" s="0"/>
      <c r="DN3979" s="0"/>
      <c r="DO3979" s="0"/>
      <c r="DP3979" s="0"/>
      <c r="DQ3979" s="0"/>
      <c r="DR3979" s="0"/>
      <c r="DS3979" s="0"/>
      <c r="DT3979" s="0"/>
      <c r="DU3979" s="0"/>
      <c r="DV3979" s="0"/>
      <c r="DW3979" s="0"/>
      <c r="DX3979" s="0"/>
      <c r="DY3979" s="0"/>
      <c r="DZ3979" s="0"/>
      <c r="EA3979" s="0"/>
      <c r="EB3979" s="0"/>
      <c r="EC3979" s="0"/>
      <c r="ED3979" s="0"/>
      <c r="EE3979" s="0"/>
      <c r="EF3979" s="0"/>
      <c r="EG3979" s="0"/>
      <c r="EH3979" s="0"/>
      <c r="EI3979" s="0"/>
      <c r="EJ3979" s="0"/>
      <c r="EK3979" s="0"/>
      <c r="EL3979" s="0"/>
      <c r="EM3979" s="0"/>
      <c r="EN3979" s="0"/>
      <c r="EO3979" s="0"/>
      <c r="EP3979" s="0"/>
      <c r="EQ3979" s="0"/>
      <c r="ER3979" s="0"/>
      <c r="ES3979" s="0"/>
      <c r="ET3979" s="0"/>
      <c r="EU3979" s="0"/>
      <c r="EV3979" s="0"/>
      <c r="EW3979" s="0"/>
      <c r="EX3979" s="0"/>
      <c r="EY3979" s="0"/>
      <c r="EZ3979" s="0"/>
      <c r="FA3979" s="0"/>
      <c r="FB3979" s="0"/>
      <c r="FC3979" s="0"/>
      <c r="FD3979" s="0"/>
      <c r="FE3979" s="0"/>
      <c r="FF3979" s="0"/>
      <c r="FG3979" s="0"/>
      <c r="FH3979" s="0"/>
      <c r="FI3979" s="0"/>
      <c r="FJ3979" s="0"/>
      <c r="FK3979" s="0"/>
      <c r="FL3979" s="0"/>
      <c r="FM3979" s="0"/>
      <c r="FN3979" s="0"/>
      <c r="FO3979" s="0"/>
      <c r="FP3979" s="0"/>
      <c r="FQ3979" s="0"/>
      <c r="FR3979" s="0"/>
      <c r="FS3979" s="0"/>
      <c r="FT3979" s="0"/>
      <c r="FU3979" s="0"/>
      <c r="FV3979" s="0"/>
      <c r="FW3979" s="0"/>
      <c r="FX3979" s="0"/>
      <c r="FY3979" s="0"/>
      <c r="FZ3979" s="0"/>
      <c r="GA3979" s="0"/>
      <c r="GB3979" s="0"/>
      <c r="GC3979" s="0"/>
      <c r="GD3979" s="0"/>
      <c r="GE3979" s="0"/>
      <c r="GF3979" s="0"/>
      <c r="GG3979" s="0"/>
      <c r="GH3979" s="0"/>
      <c r="GI3979" s="0"/>
      <c r="GJ3979" s="0"/>
      <c r="GK3979" s="0"/>
      <c r="GL3979" s="0"/>
      <c r="GM3979" s="0"/>
      <c r="GN3979" s="0"/>
      <c r="GO3979" s="0"/>
      <c r="GP3979" s="0"/>
      <c r="GQ3979" s="0"/>
      <c r="GR3979" s="0"/>
      <c r="GS3979" s="0"/>
      <c r="GT3979" s="0"/>
      <c r="GU3979" s="0"/>
      <c r="GV3979" s="0"/>
      <c r="GW3979" s="0"/>
      <c r="GX3979" s="0"/>
      <c r="GY3979" s="0"/>
      <c r="GZ3979" s="0"/>
      <c r="HA3979" s="0"/>
      <c r="HB3979" s="0"/>
      <c r="HC3979" s="0"/>
      <c r="HD3979" s="0"/>
      <c r="HE3979" s="0"/>
      <c r="HF3979" s="0"/>
      <c r="HG3979" s="0"/>
      <c r="HH3979" s="0"/>
      <c r="HI3979" s="0"/>
      <c r="HJ3979" s="0"/>
      <c r="HK3979" s="0"/>
      <c r="HL3979" s="0"/>
      <c r="HM3979" s="0"/>
      <c r="HN3979" s="0"/>
      <c r="HO3979" s="0"/>
      <c r="HP3979" s="0"/>
      <c r="HQ3979" s="0"/>
      <c r="HR3979" s="0"/>
      <c r="HS3979" s="0"/>
      <c r="HT3979" s="0"/>
      <c r="HU3979" s="0"/>
      <c r="HV3979" s="0"/>
      <c r="HW3979" s="0"/>
      <c r="HX3979" s="0"/>
      <c r="HY3979" s="0"/>
      <c r="HZ3979" s="0"/>
      <c r="IA3979" s="0"/>
      <c r="IB3979" s="0"/>
      <c r="IC3979" s="0"/>
      <c r="ID3979" s="0"/>
      <c r="IE3979" s="0"/>
      <c r="IF3979" s="0"/>
      <c r="IG3979" s="0"/>
      <c r="IH3979" s="0"/>
      <c r="II3979" s="0"/>
      <c r="IJ3979" s="0"/>
      <c r="IK3979" s="0"/>
      <c r="IL3979" s="0"/>
      <c r="IM3979" s="0"/>
      <c r="IN3979" s="0"/>
      <c r="IO3979" s="0"/>
      <c r="IP3979" s="0"/>
      <c r="IQ3979" s="0"/>
      <c r="IR3979" s="0"/>
      <c r="IS3979" s="0"/>
      <c r="IT3979" s="0"/>
      <c r="IU3979" s="0"/>
      <c r="IV3979" s="0"/>
      <c r="IW3979" s="0"/>
      <c r="IX3979" s="0"/>
      <c r="IY3979" s="0"/>
      <c r="IZ3979" s="0"/>
      <c r="AMH3979" s="13"/>
    </row>
    <row r="3980" customFormat="false" ht="13.8" hidden="false" customHeight="false" outlineLevel="0" collapsed="false">
      <c r="A3980" s="27" t="n">
        <v>40814122</v>
      </c>
      <c r="B3980" s="28" t="s">
        <v>4016</v>
      </c>
      <c r="C3980" s="29"/>
      <c r="D3980" s="29"/>
      <c r="E3980" s="27" t="s">
        <v>59</v>
      </c>
      <c r="F3980" s="19" t="n">
        <f aca="false">IF(C3980="",VLOOKUP(E3980,'PORTE E UCO'!$A$5:$D$46,4,0),VLOOKUP(E3980,'PORTE E UCO'!$A$5:$D$46,4,0)*C3980)</f>
        <v>349.26794</v>
      </c>
      <c r="G3980" s="30" t="n">
        <v>0</v>
      </c>
      <c r="H3980" s="21" t="n">
        <f aca="false">G3980*$R$2</f>
        <v>0</v>
      </c>
      <c r="I3980" s="27" t="n">
        <v>0</v>
      </c>
      <c r="J3980" s="22" t="str">
        <f aca="false">IF(I3980&gt;=1,F3980*$J$2,"")</f>
        <v/>
      </c>
      <c r="K3980" s="22" t="str">
        <f aca="false">IF(I3980&gt;=2,F3980*$K$2,"")</f>
        <v/>
      </c>
      <c r="L3980" s="22" t="str">
        <f aca="false">IF(I3980&gt;=3,F3980*$L$2,"")</f>
        <v/>
      </c>
      <c r="M3980" s="22" t="str">
        <f aca="false">IF(I3980&gt;=4,F3980*$M$2,"")</f>
        <v/>
      </c>
      <c r="N3980" s="27" t="s">
        <v>3916</v>
      </c>
      <c r="O3980" s="27" t="n">
        <v>0</v>
      </c>
      <c r="P3980" s="31" t="n">
        <v>0</v>
      </c>
      <c r="Q3980" s="32"/>
      <c r="R3980" s="38"/>
      <c r="S3980" s="25" t="n">
        <f aca="false">SUM(F3980,H3980,J3980,K3980,L3980,M3980)</f>
        <v>349.26794</v>
      </c>
      <c r="T3980" s="25" t="n">
        <f aca="false">SUM(F3980,H3980,J3980,K3980,L3980,M3980,Q3980)</f>
        <v>349.26794</v>
      </c>
      <c r="U3980" s="0"/>
      <c r="V3980" s="0"/>
      <c r="W3980" s="0"/>
      <c r="X3980" s="0"/>
      <c r="Y3980" s="0"/>
      <c r="Z3980" s="0"/>
      <c r="AA3980" s="0"/>
      <c r="AB3980" s="0"/>
      <c r="AC3980" s="0"/>
      <c r="AD3980" s="0"/>
      <c r="AE3980" s="0"/>
      <c r="AF3980" s="0"/>
      <c r="AG3980" s="0"/>
      <c r="AH3980" s="0"/>
      <c r="AI3980" s="0"/>
      <c r="AJ3980" s="0"/>
      <c r="AK3980" s="0"/>
      <c r="AL3980" s="0"/>
      <c r="AM3980" s="0"/>
      <c r="AN3980" s="0"/>
      <c r="AO3980" s="0"/>
      <c r="AP3980" s="0"/>
      <c r="AQ3980" s="0"/>
      <c r="AR3980" s="0"/>
      <c r="AS3980" s="0"/>
      <c r="AT3980" s="0"/>
      <c r="AU3980" s="0"/>
      <c r="AV3980" s="0"/>
      <c r="AW3980" s="0"/>
      <c r="AX3980" s="0"/>
      <c r="AY3980" s="0"/>
      <c r="AZ3980" s="0"/>
      <c r="BA3980" s="0"/>
      <c r="BB3980" s="0"/>
      <c r="BC3980" s="0"/>
      <c r="BD3980" s="0"/>
      <c r="BE3980" s="0"/>
      <c r="BF3980" s="0"/>
      <c r="BG3980" s="0"/>
      <c r="BH3980" s="0"/>
      <c r="BI3980" s="0"/>
      <c r="BJ3980" s="0"/>
      <c r="BK3980" s="0"/>
      <c r="BL3980" s="0"/>
      <c r="BM3980" s="0"/>
      <c r="BN3980" s="0"/>
      <c r="BO3980" s="0"/>
      <c r="BP3980" s="0"/>
      <c r="BQ3980" s="0"/>
      <c r="BR3980" s="0"/>
      <c r="BS3980" s="0"/>
      <c r="BT3980" s="0"/>
      <c r="BU3980" s="0"/>
      <c r="BV3980" s="0"/>
      <c r="BW3980" s="0"/>
      <c r="BX3980" s="0"/>
      <c r="BY3980" s="0"/>
      <c r="BZ3980" s="0"/>
      <c r="CA3980" s="0"/>
      <c r="CB3980" s="0"/>
      <c r="CC3980" s="0"/>
      <c r="CD3980" s="0"/>
      <c r="CE3980" s="0"/>
      <c r="CF3980" s="0"/>
      <c r="CG3980" s="0"/>
      <c r="CH3980" s="0"/>
      <c r="CI3980" s="0"/>
      <c r="CJ3980" s="0"/>
      <c r="CK3980" s="0"/>
      <c r="CL3980" s="0"/>
      <c r="CM3980" s="0"/>
      <c r="CN3980" s="0"/>
      <c r="CO3980" s="0"/>
      <c r="CP3980" s="0"/>
      <c r="CQ3980" s="0"/>
      <c r="CR3980" s="0"/>
      <c r="CS3980" s="0"/>
      <c r="CT3980" s="0"/>
      <c r="CU3980" s="0"/>
      <c r="CV3980" s="0"/>
      <c r="CW3980" s="0"/>
      <c r="CX3980" s="0"/>
      <c r="CY3980" s="0"/>
      <c r="CZ3980" s="0"/>
      <c r="DA3980" s="0"/>
      <c r="DB3980" s="0"/>
      <c r="DC3980" s="0"/>
      <c r="DD3980" s="0"/>
      <c r="DE3980" s="0"/>
      <c r="DF3980" s="0"/>
      <c r="DG3980" s="0"/>
      <c r="DH3980" s="0"/>
      <c r="DI3980" s="0"/>
      <c r="DJ3980" s="0"/>
      <c r="DK3980" s="0"/>
      <c r="DL3980" s="0"/>
      <c r="DM3980" s="0"/>
      <c r="DN3980" s="0"/>
      <c r="DO3980" s="0"/>
      <c r="DP3980" s="0"/>
      <c r="DQ3980" s="0"/>
      <c r="DR3980" s="0"/>
      <c r="DS3980" s="0"/>
      <c r="DT3980" s="0"/>
      <c r="DU3980" s="0"/>
      <c r="DV3980" s="0"/>
      <c r="DW3980" s="0"/>
      <c r="DX3980" s="0"/>
      <c r="DY3980" s="0"/>
      <c r="DZ3980" s="0"/>
      <c r="EA3980" s="0"/>
      <c r="EB3980" s="0"/>
      <c r="EC3980" s="0"/>
      <c r="ED3980" s="0"/>
      <c r="EE3980" s="0"/>
      <c r="EF3980" s="0"/>
      <c r="EG3980" s="0"/>
      <c r="EH3980" s="0"/>
      <c r="EI3980" s="0"/>
      <c r="EJ3980" s="0"/>
      <c r="EK3980" s="0"/>
      <c r="EL3980" s="0"/>
      <c r="EM3980" s="0"/>
      <c r="EN3980" s="0"/>
      <c r="EO3980" s="0"/>
      <c r="EP3980" s="0"/>
      <c r="EQ3980" s="0"/>
      <c r="ER3980" s="0"/>
      <c r="ES3980" s="0"/>
      <c r="ET3980" s="0"/>
      <c r="EU3980" s="0"/>
      <c r="EV3980" s="0"/>
      <c r="EW3980" s="0"/>
      <c r="EX3980" s="0"/>
      <c r="EY3980" s="0"/>
      <c r="EZ3980" s="0"/>
      <c r="FA3980" s="0"/>
      <c r="FB3980" s="0"/>
      <c r="FC3980" s="0"/>
      <c r="FD3980" s="0"/>
      <c r="FE3980" s="0"/>
      <c r="FF3980" s="0"/>
      <c r="FG3980" s="0"/>
      <c r="FH3980" s="0"/>
      <c r="FI3980" s="0"/>
      <c r="FJ3980" s="0"/>
      <c r="FK3980" s="0"/>
      <c r="FL3980" s="0"/>
      <c r="FM3980" s="0"/>
      <c r="FN3980" s="0"/>
      <c r="FO3980" s="0"/>
      <c r="FP3980" s="0"/>
      <c r="FQ3980" s="0"/>
      <c r="FR3980" s="0"/>
      <c r="FS3980" s="0"/>
      <c r="FT3980" s="0"/>
      <c r="FU3980" s="0"/>
      <c r="FV3980" s="0"/>
      <c r="FW3980" s="0"/>
      <c r="FX3980" s="0"/>
      <c r="FY3980" s="0"/>
      <c r="FZ3980" s="0"/>
      <c r="GA3980" s="0"/>
      <c r="GB3980" s="0"/>
      <c r="GC3980" s="0"/>
      <c r="GD3980" s="0"/>
      <c r="GE3980" s="0"/>
      <c r="GF3980" s="0"/>
      <c r="GG3980" s="0"/>
      <c r="GH3980" s="0"/>
      <c r="GI3980" s="0"/>
      <c r="GJ3980" s="0"/>
      <c r="GK3980" s="0"/>
      <c r="GL3980" s="0"/>
      <c r="GM3980" s="0"/>
      <c r="GN3980" s="0"/>
      <c r="GO3980" s="0"/>
      <c r="GP3980" s="0"/>
      <c r="GQ3980" s="0"/>
      <c r="GR3980" s="0"/>
      <c r="GS3980" s="0"/>
      <c r="GT3980" s="0"/>
      <c r="GU3980" s="0"/>
      <c r="GV3980" s="0"/>
      <c r="GW3980" s="0"/>
      <c r="GX3980" s="0"/>
      <c r="GY3980" s="0"/>
      <c r="GZ3980" s="0"/>
      <c r="HA3980" s="0"/>
      <c r="HB3980" s="0"/>
      <c r="HC3980" s="0"/>
      <c r="HD3980" s="0"/>
      <c r="HE3980" s="0"/>
      <c r="HF3980" s="0"/>
      <c r="HG3980" s="0"/>
      <c r="HH3980" s="0"/>
      <c r="HI3980" s="0"/>
      <c r="HJ3980" s="0"/>
      <c r="HK3980" s="0"/>
      <c r="HL3980" s="0"/>
      <c r="HM3980" s="0"/>
      <c r="HN3980" s="0"/>
      <c r="HO3980" s="0"/>
      <c r="HP3980" s="0"/>
      <c r="HQ3980" s="0"/>
      <c r="HR3980" s="0"/>
      <c r="HS3980" s="0"/>
      <c r="HT3980" s="0"/>
      <c r="HU3980" s="0"/>
      <c r="HV3980" s="0"/>
      <c r="HW3980" s="0"/>
      <c r="HX3980" s="0"/>
      <c r="HY3980" s="0"/>
      <c r="HZ3980" s="0"/>
      <c r="IA3980" s="0"/>
      <c r="IB3980" s="0"/>
      <c r="IC3980" s="0"/>
      <c r="ID3980" s="0"/>
      <c r="IE3980" s="0"/>
      <c r="IF3980" s="0"/>
      <c r="IG3980" s="0"/>
      <c r="IH3980" s="0"/>
      <c r="II3980" s="0"/>
      <c r="IJ3980" s="0"/>
      <c r="IK3980" s="0"/>
      <c r="IL3980" s="0"/>
      <c r="IM3980" s="0"/>
      <c r="IN3980" s="0"/>
      <c r="IO3980" s="0"/>
      <c r="IP3980" s="0"/>
      <c r="IQ3980" s="0"/>
      <c r="IR3980" s="0"/>
      <c r="IS3980" s="0"/>
      <c r="IT3980" s="0"/>
      <c r="IU3980" s="0"/>
      <c r="IV3980" s="0"/>
      <c r="IW3980" s="0"/>
      <c r="IX3980" s="0"/>
      <c r="IY3980" s="0"/>
      <c r="IZ3980" s="0"/>
      <c r="AMH3980" s="13"/>
    </row>
    <row r="3981" customFormat="false" ht="13.8" hidden="false" customHeight="false" outlineLevel="0" collapsed="false">
      <c r="A3981" s="16" t="n">
        <v>40813983</v>
      </c>
      <c r="B3981" s="17" t="s">
        <v>4017</v>
      </c>
      <c r="C3981" s="18"/>
      <c r="D3981" s="18"/>
      <c r="E3981" s="16" t="s">
        <v>359</v>
      </c>
      <c r="F3981" s="19" t="n">
        <f aca="false">IF(C3981="",VLOOKUP(E3981,'PORTE E UCO'!$A$5:$D$46,4,0),VLOOKUP(E3981,'PORTE E UCO'!$A$5:$D$46,4,0)*C3981)</f>
        <v>1473.154654</v>
      </c>
      <c r="G3981" s="20" t="n">
        <v>0</v>
      </c>
      <c r="H3981" s="21" t="n">
        <f aca="false">G3981*$R$2</f>
        <v>0</v>
      </c>
      <c r="I3981" s="16" t="n">
        <v>1</v>
      </c>
      <c r="J3981" s="22" t="n">
        <f aca="false">IF(I3981&gt;=1,F3981*$J$2,"")</f>
        <v>441.9463962</v>
      </c>
      <c r="K3981" s="22" t="str">
        <f aca="false">IF(I3981&gt;=2,F3981*$K$2,"")</f>
        <v/>
      </c>
      <c r="L3981" s="22" t="str">
        <f aca="false">IF(I3981&gt;=3,F3981*$L$2,"")</f>
        <v/>
      </c>
      <c r="M3981" s="22" t="str">
        <f aca="false">IF(I3981&gt;=4,F3981*$M$2,"")</f>
        <v/>
      </c>
      <c r="N3981" s="16" t="s">
        <v>3903</v>
      </c>
      <c r="O3981" s="16" t="n">
        <v>0</v>
      </c>
      <c r="P3981" s="23" t="n">
        <v>0</v>
      </c>
      <c r="Q3981" s="22"/>
      <c r="R3981" s="38"/>
      <c r="S3981" s="25" t="n">
        <f aca="false">SUM(F3981,H3981,J3981,K3981,L3981,M3981)</f>
        <v>1915.1010502</v>
      </c>
      <c r="T3981" s="25" t="n">
        <f aca="false">SUM(F3981,H3981,J3981,K3981,L3981,M3981,Q3981)</f>
        <v>1915.1010502</v>
      </c>
      <c r="U3981" s="0"/>
      <c r="V3981" s="0"/>
      <c r="W3981" s="0"/>
      <c r="X3981" s="0"/>
      <c r="Y3981" s="0"/>
      <c r="Z3981" s="0"/>
      <c r="AA3981" s="0"/>
      <c r="AB3981" s="0"/>
      <c r="AC3981" s="0"/>
      <c r="AD3981" s="0"/>
      <c r="AE3981" s="0"/>
      <c r="AF3981" s="0"/>
      <c r="AG3981" s="0"/>
      <c r="AH3981" s="0"/>
      <c r="AI3981" s="0"/>
      <c r="AJ3981" s="0"/>
      <c r="AK3981" s="0"/>
      <c r="AL3981" s="0"/>
      <c r="AM3981" s="0"/>
      <c r="AN3981" s="0"/>
      <c r="AO3981" s="0"/>
      <c r="AP3981" s="0"/>
      <c r="AQ3981" s="0"/>
      <c r="AR3981" s="0"/>
      <c r="AS3981" s="0"/>
      <c r="AT3981" s="0"/>
      <c r="AU3981" s="0"/>
      <c r="AV3981" s="0"/>
      <c r="AW3981" s="0"/>
      <c r="AX3981" s="0"/>
      <c r="AY3981" s="0"/>
      <c r="AZ3981" s="0"/>
      <c r="BA3981" s="0"/>
      <c r="BB3981" s="0"/>
      <c r="BC3981" s="0"/>
      <c r="BD3981" s="0"/>
      <c r="BE3981" s="0"/>
      <c r="BF3981" s="0"/>
      <c r="BG3981" s="0"/>
      <c r="BH3981" s="0"/>
      <c r="BI3981" s="0"/>
      <c r="BJ3981" s="0"/>
      <c r="BK3981" s="0"/>
      <c r="BL3981" s="0"/>
      <c r="BM3981" s="0"/>
      <c r="BN3981" s="0"/>
      <c r="BO3981" s="0"/>
      <c r="BP3981" s="0"/>
      <c r="BQ3981" s="0"/>
      <c r="BR3981" s="0"/>
      <c r="BS3981" s="0"/>
      <c r="BT3981" s="0"/>
      <c r="BU3981" s="0"/>
      <c r="BV3981" s="0"/>
      <c r="BW3981" s="0"/>
      <c r="BX3981" s="0"/>
      <c r="BY3981" s="0"/>
      <c r="BZ3981" s="0"/>
      <c r="CA3981" s="0"/>
      <c r="CB3981" s="0"/>
      <c r="CC3981" s="0"/>
      <c r="CD3981" s="0"/>
      <c r="CE3981" s="0"/>
      <c r="CF3981" s="0"/>
      <c r="CG3981" s="0"/>
      <c r="CH3981" s="0"/>
      <c r="CI3981" s="0"/>
      <c r="CJ3981" s="0"/>
      <c r="CK3981" s="0"/>
      <c r="CL3981" s="0"/>
      <c r="CM3981" s="0"/>
      <c r="CN3981" s="0"/>
      <c r="CO3981" s="0"/>
      <c r="CP3981" s="0"/>
      <c r="CQ3981" s="0"/>
      <c r="CR3981" s="0"/>
      <c r="CS3981" s="0"/>
      <c r="CT3981" s="0"/>
      <c r="CU3981" s="0"/>
      <c r="CV3981" s="0"/>
      <c r="CW3981" s="0"/>
      <c r="CX3981" s="0"/>
      <c r="CY3981" s="0"/>
      <c r="CZ3981" s="0"/>
      <c r="DA3981" s="0"/>
      <c r="DB3981" s="0"/>
      <c r="DC3981" s="0"/>
      <c r="DD3981" s="0"/>
      <c r="DE3981" s="0"/>
      <c r="DF3981" s="0"/>
      <c r="DG3981" s="0"/>
      <c r="DH3981" s="0"/>
      <c r="DI3981" s="0"/>
      <c r="DJ3981" s="0"/>
      <c r="DK3981" s="0"/>
      <c r="DL3981" s="0"/>
      <c r="DM3981" s="0"/>
      <c r="DN3981" s="0"/>
      <c r="DO3981" s="0"/>
      <c r="DP3981" s="0"/>
      <c r="DQ3981" s="0"/>
      <c r="DR3981" s="0"/>
      <c r="DS3981" s="0"/>
      <c r="DT3981" s="0"/>
      <c r="DU3981" s="0"/>
      <c r="DV3981" s="0"/>
      <c r="DW3981" s="0"/>
      <c r="DX3981" s="0"/>
      <c r="DY3981" s="0"/>
      <c r="DZ3981" s="0"/>
      <c r="EA3981" s="0"/>
      <c r="EB3981" s="0"/>
      <c r="EC3981" s="0"/>
      <c r="ED3981" s="0"/>
      <c r="EE3981" s="0"/>
      <c r="EF3981" s="0"/>
      <c r="EG3981" s="0"/>
      <c r="EH3981" s="0"/>
      <c r="EI3981" s="0"/>
      <c r="EJ3981" s="0"/>
      <c r="EK3981" s="0"/>
      <c r="EL3981" s="0"/>
      <c r="EM3981" s="0"/>
      <c r="EN3981" s="0"/>
      <c r="EO3981" s="0"/>
      <c r="EP3981" s="0"/>
      <c r="EQ3981" s="0"/>
      <c r="ER3981" s="0"/>
      <c r="ES3981" s="0"/>
      <c r="ET3981" s="0"/>
      <c r="EU3981" s="0"/>
      <c r="EV3981" s="0"/>
      <c r="EW3981" s="0"/>
      <c r="EX3981" s="0"/>
      <c r="EY3981" s="0"/>
      <c r="EZ3981" s="0"/>
      <c r="FA3981" s="0"/>
      <c r="FB3981" s="0"/>
      <c r="FC3981" s="0"/>
      <c r="FD3981" s="0"/>
      <c r="FE3981" s="0"/>
      <c r="FF3981" s="0"/>
      <c r="FG3981" s="0"/>
      <c r="FH3981" s="0"/>
      <c r="FI3981" s="0"/>
      <c r="FJ3981" s="0"/>
      <c r="FK3981" s="0"/>
      <c r="FL3981" s="0"/>
      <c r="FM3981" s="0"/>
      <c r="FN3981" s="0"/>
      <c r="FO3981" s="0"/>
      <c r="FP3981" s="0"/>
      <c r="FQ3981" s="0"/>
      <c r="FR3981" s="0"/>
      <c r="FS3981" s="0"/>
      <c r="FT3981" s="0"/>
      <c r="FU3981" s="0"/>
      <c r="FV3981" s="0"/>
      <c r="FW3981" s="0"/>
      <c r="FX3981" s="0"/>
      <c r="FY3981" s="0"/>
      <c r="FZ3981" s="0"/>
      <c r="GA3981" s="0"/>
      <c r="GB3981" s="0"/>
      <c r="GC3981" s="0"/>
      <c r="GD3981" s="0"/>
      <c r="GE3981" s="0"/>
      <c r="GF3981" s="0"/>
      <c r="GG3981" s="0"/>
      <c r="GH3981" s="0"/>
      <c r="GI3981" s="0"/>
      <c r="GJ3981" s="0"/>
      <c r="GK3981" s="0"/>
      <c r="GL3981" s="0"/>
      <c r="GM3981" s="0"/>
      <c r="GN3981" s="0"/>
      <c r="GO3981" s="0"/>
      <c r="GP3981" s="0"/>
      <c r="GQ3981" s="0"/>
      <c r="GR3981" s="0"/>
      <c r="GS3981" s="0"/>
      <c r="GT3981" s="0"/>
      <c r="GU3981" s="0"/>
      <c r="GV3981" s="0"/>
      <c r="GW3981" s="0"/>
      <c r="GX3981" s="0"/>
      <c r="GY3981" s="0"/>
      <c r="GZ3981" s="0"/>
      <c r="HA3981" s="0"/>
      <c r="HB3981" s="0"/>
      <c r="HC3981" s="0"/>
      <c r="HD3981" s="0"/>
      <c r="HE3981" s="0"/>
      <c r="HF3981" s="0"/>
      <c r="HG3981" s="0"/>
      <c r="HH3981" s="0"/>
      <c r="HI3981" s="0"/>
      <c r="HJ3981" s="0"/>
      <c r="HK3981" s="0"/>
      <c r="HL3981" s="0"/>
      <c r="HM3981" s="0"/>
      <c r="HN3981" s="0"/>
      <c r="HO3981" s="0"/>
      <c r="HP3981" s="0"/>
      <c r="HQ3981" s="0"/>
      <c r="HR3981" s="0"/>
      <c r="HS3981" s="0"/>
      <c r="HT3981" s="0"/>
      <c r="HU3981" s="0"/>
      <c r="HV3981" s="0"/>
      <c r="HW3981" s="0"/>
      <c r="HX3981" s="0"/>
      <c r="HY3981" s="0"/>
      <c r="HZ3981" s="0"/>
      <c r="IA3981" s="0"/>
      <c r="IB3981" s="0"/>
      <c r="IC3981" s="0"/>
      <c r="ID3981" s="0"/>
      <c r="IE3981" s="0"/>
      <c r="IF3981" s="0"/>
      <c r="IG3981" s="0"/>
      <c r="IH3981" s="0"/>
      <c r="II3981" s="0"/>
      <c r="IJ3981" s="0"/>
      <c r="IK3981" s="0"/>
      <c r="IL3981" s="0"/>
      <c r="IM3981" s="0"/>
      <c r="IN3981" s="0"/>
      <c r="IO3981" s="0"/>
      <c r="IP3981" s="0"/>
      <c r="IQ3981" s="0"/>
      <c r="IR3981" s="0"/>
      <c r="IS3981" s="0"/>
      <c r="IT3981" s="0"/>
      <c r="IU3981" s="0"/>
      <c r="IV3981" s="0"/>
      <c r="IW3981" s="0"/>
      <c r="IX3981" s="0"/>
      <c r="IY3981" s="0"/>
      <c r="IZ3981" s="0"/>
      <c r="AMH3981" s="13"/>
    </row>
    <row r="3982" customFormat="false" ht="13.8" hidden="false" customHeight="false" outlineLevel="0" collapsed="false">
      <c r="A3982" s="27" t="n">
        <v>40813991</v>
      </c>
      <c r="B3982" s="28" t="s">
        <v>4018</v>
      </c>
      <c r="C3982" s="29"/>
      <c r="D3982" s="29"/>
      <c r="E3982" s="27" t="s">
        <v>359</v>
      </c>
      <c r="F3982" s="19" t="n">
        <f aca="false">IF(C3982="",VLOOKUP(E3982,'PORTE E UCO'!$A$5:$D$46,4,0),VLOOKUP(E3982,'PORTE E UCO'!$A$5:$D$46,4,0)*C3982)</f>
        <v>1473.154654</v>
      </c>
      <c r="G3982" s="30" t="n">
        <v>0</v>
      </c>
      <c r="H3982" s="21" t="n">
        <f aca="false">G3982*$R$2</f>
        <v>0</v>
      </c>
      <c r="I3982" s="27" t="n">
        <v>1</v>
      </c>
      <c r="J3982" s="22" t="n">
        <f aca="false">IF(I3982&gt;=1,F3982*$J$2,"")</f>
        <v>441.9463962</v>
      </c>
      <c r="K3982" s="22" t="str">
        <f aca="false">IF(I3982&gt;=2,F3982*$K$2,"")</f>
        <v/>
      </c>
      <c r="L3982" s="22" t="str">
        <f aca="false">IF(I3982&gt;=3,F3982*$L$2,"")</f>
        <v/>
      </c>
      <c r="M3982" s="22" t="str">
        <f aca="false">IF(I3982&gt;=4,F3982*$M$2,"")</f>
        <v/>
      </c>
      <c r="N3982" s="27" t="s">
        <v>3916</v>
      </c>
      <c r="O3982" s="27" t="n">
        <v>0</v>
      </c>
      <c r="P3982" s="31" t="n">
        <v>0</v>
      </c>
      <c r="Q3982" s="32"/>
      <c r="R3982" s="38"/>
      <c r="S3982" s="25" t="n">
        <f aca="false">SUM(F3982,H3982,J3982,K3982,L3982,M3982)</f>
        <v>1915.1010502</v>
      </c>
      <c r="T3982" s="25" t="n">
        <f aca="false">SUM(F3982,H3982,J3982,K3982,L3982,M3982,Q3982)</f>
        <v>1915.1010502</v>
      </c>
      <c r="U3982" s="0"/>
      <c r="V3982" s="0"/>
      <c r="W3982" s="0"/>
      <c r="X3982" s="0"/>
      <c r="Y3982" s="0"/>
      <c r="Z3982" s="0"/>
      <c r="AA3982" s="0"/>
      <c r="AB3982" s="0"/>
      <c r="AC3982" s="0"/>
      <c r="AD3982" s="0"/>
      <c r="AE3982" s="0"/>
      <c r="AF3982" s="0"/>
      <c r="AG3982" s="0"/>
      <c r="AH3982" s="0"/>
      <c r="AI3982" s="0"/>
      <c r="AJ3982" s="0"/>
      <c r="AK3982" s="0"/>
      <c r="AL3982" s="0"/>
      <c r="AM3982" s="0"/>
      <c r="AN3982" s="0"/>
      <c r="AO3982" s="0"/>
      <c r="AP3982" s="0"/>
      <c r="AQ3982" s="0"/>
      <c r="AR3982" s="0"/>
      <c r="AS3982" s="0"/>
      <c r="AT3982" s="0"/>
      <c r="AU3982" s="0"/>
      <c r="AV3982" s="0"/>
      <c r="AW3982" s="0"/>
      <c r="AX3982" s="0"/>
      <c r="AY3982" s="0"/>
      <c r="AZ3982" s="0"/>
      <c r="BA3982" s="0"/>
      <c r="BB3982" s="0"/>
      <c r="BC3982" s="0"/>
      <c r="BD3982" s="0"/>
      <c r="BE3982" s="0"/>
      <c r="BF3982" s="0"/>
      <c r="BG3982" s="0"/>
      <c r="BH3982" s="0"/>
      <c r="BI3982" s="0"/>
      <c r="BJ3982" s="0"/>
      <c r="BK3982" s="0"/>
      <c r="BL3982" s="0"/>
      <c r="BM3982" s="0"/>
      <c r="BN3982" s="0"/>
      <c r="BO3982" s="0"/>
      <c r="BP3982" s="0"/>
      <c r="BQ3982" s="0"/>
      <c r="BR3982" s="0"/>
      <c r="BS3982" s="0"/>
      <c r="BT3982" s="0"/>
      <c r="BU3982" s="0"/>
      <c r="BV3982" s="0"/>
      <c r="BW3982" s="0"/>
      <c r="BX3982" s="0"/>
      <c r="BY3982" s="0"/>
      <c r="BZ3982" s="0"/>
      <c r="CA3982" s="0"/>
      <c r="CB3982" s="0"/>
      <c r="CC3982" s="0"/>
      <c r="CD3982" s="0"/>
      <c r="CE3982" s="0"/>
      <c r="CF3982" s="0"/>
      <c r="CG3982" s="0"/>
      <c r="CH3982" s="0"/>
      <c r="CI3982" s="0"/>
      <c r="CJ3982" s="0"/>
      <c r="CK3982" s="0"/>
      <c r="CL3982" s="0"/>
      <c r="CM3982" s="0"/>
      <c r="CN3982" s="0"/>
      <c r="CO3982" s="0"/>
      <c r="CP3982" s="0"/>
      <c r="CQ3982" s="0"/>
      <c r="CR3982" s="0"/>
      <c r="CS3982" s="0"/>
      <c r="CT3982" s="0"/>
      <c r="CU3982" s="0"/>
      <c r="CV3982" s="0"/>
      <c r="CW3982" s="0"/>
      <c r="CX3982" s="0"/>
      <c r="CY3982" s="0"/>
      <c r="CZ3982" s="0"/>
      <c r="DA3982" s="0"/>
      <c r="DB3982" s="0"/>
      <c r="DC3982" s="0"/>
      <c r="DD3982" s="0"/>
      <c r="DE3982" s="0"/>
      <c r="DF3982" s="0"/>
      <c r="DG3982" s="0"/>
      <c r="DH3982" s="0"/>
      <c r="DI3982" s="0"/>
      <c r="DJ3982" s="0"/>
      <c r="DK3982" s="0"/>
      <c r="DL3982" s="0"/>
      <c r="DM3982" s="0"/>
      <c r="DN3982" s="0"/>
      <c r="DO3982" s="0"/>
      <c r="DP3982" s="0"/>
      <c r="DQ3982" s="0"/>
      <c r="DR3982" s="0"/>
      <c r="DS3982" s="0"/>
      <c r="DT3982" s="0"/>
      <c r="DU3982" s="0"/>
      <c r="DV3982" s="0"/>
      <c r="DW3982" s="0"/>
      <c r="DX3982" s="0"/>
      <c r="DY3982" s="0"/>
      <c r="DZ3982" s="0"/>
      <c r="EA3982" s="0"/>
      <c r="EB3982" s="0"/>
      <c r="EC3982" s="0"/>
      <c r="ED3982" s="0"/>
      <c r="EE3982" s="0"/>
      <c r="EF3982" s="0"/>
      <c r="EG3982" s="0"/>
      <c r="EH3982" s="0"/>
      <c r="EI3982" s="0"/>
      <c r="EJ3982" s="0"/>
      <c r="EK3982" s="0"/>
      <c r="EL3982" s="0"/>
      <c r="EM3982" s="0"/>
      <c r="EN3982" s="0"/>
      <c r="EO3982" s="0"/>
      <c r="EP3982" s="0"/>
      <c r="EQ3982" s="0"/>
      <c r="ER3982" s="0"/>
      <c r="ES3982" s="0"/>
      <c r="ET3982" s="0"/>
      <c r="EU3982" s="0"/>
      <c r="EV3982" s="0"/>
      <c r="EW3982" s="0"/>
      <c r="EX3982" s="0"/>
      <c r="EY3982" s="0"/>
      <c r="EZ3982" s="0"/>
      <c r="FA3982" s="0"/>
      <c r="FB3982" s="0"/>
      <c r="FC3982" s="0"/>
      <c r="FD3982" s="0"/>
      <c r="FE3982" s="0"/>
      <c r="FF3982" s="0"/>
      <c r="FG3982" s="0"/>
      <c r="FH3982" s="0"/>
      <c r="FI3982" s="0"/>
      <c r="FJ3982" s="0"/>
      <c r="FK3982" s="0"/>
      <c r="FL3982" s="0"/>
      <c r="FM3982" s="0"/>
      <c r="FN3982" s="0"/>
      <c r="FO3982" s="0"/>
      <c r="FP3982" s="0"/>
      <c r="FQ3982" s="0"/>
      <c r="FR3982" s="0"/>
      <c r="FS3982" s="0"/>
      <c r="FT3982" s="0"/>
      <c r="FU3982" s="0"/>
      <c r="FV3982" s="0"/>
      <c r="FW3982" s="0"/>
      <c r="FX3982" s="0"/>
      <c r="FY3982" s="0"/>
      <c r="FZ3982" s="0"/>
      <c r="GA3982" s="0"/>
      <c r="GB3982" s="0"/>
      <c r="GC3982" s="0"/>
      <c r="GD3982" s="0"/>
      <c r="GE3982" s="0"/>
      <c r="GF3982" s="0"/>
      <c r="GG3982" s="0"/>
      <c r="GH3982" s="0"/>
      <c r="GI3982" s="0"/>
      <c r="GJ3982" s="0"/>
      <c r="GK3982" s="0"/>
      <c r="GL3982" s="0"/>
      <c r="GM3982" s="0"/>
      <c r="GN3982" s="0"/>
      <c r="GO3982" s="0"/>
      <c r="GP3982" s="0"/>
      <c r="GQ3982" s="0"/>
      <c r="GR3982" s="0"/>
      <c r="GS3982" s="0"/>
      <c r="GT3982" s="0"/>
      <c r="GU3982" s="0"/>
      <c r="GV3982" s="0"/>
      <c r="GW3982" s="0"/>
      <c r="GX3982" s="0"/>
      <c r="GY3982" s="0"/>
      <c r="GZ3982" s="0"/>
      <c r="HA3982" s="0"/>
      <c r="HB3982" s="0"/>
      <c r="HC3982" s="0"/>
      <c r="HD3982" s="0"/>
      <c r="HE3982" s="0"/>
      <c r="HF3982" s="0"/>
      <c r="HG3982" s="0"/>
      <c r="HH3982" s="0"/>
      <c r="HI3982" s="0"/>
      <c r="HJ3982" s="0"/>
      <c r="HK3982" s="0"/>
      <c r="HL3982" s="0"/>
      <c r="HM3982" s="0"/>
      <c r="HN3982" s="0"/>
      <c r="HO3982" s="0"/>
      <c r="HP3982" s="0"/>
      <c r="HQ3982" s="0"/>
      <c r="HR3982" s="0"/>
      <c r="HS3982" s="0"/>
      <c r="HT3982" s="0"/>
      <c r="HU3982" s="0"/>
      <c r="HV3982" s="0"/>
      <c r="HW3982" s="0"/>
      <c r="HX3982" s="0"/>
      <c r="HY3982" s="0"/>
      <c r="HZ3982" s="0"/>
      <c r="IA3982" s="0"/>
      <c r="IB3982" s="0"/>
      <c r="IC3982" s="0"/>
      <c r="ID3982" s="0"/>
      <c r="IE3982" s="0"/>
      <c r="IF3982" s="0"/>
      <c r="IG3982" s="0"/>
      <c r="IH3982" s="0"/>
      <c r="II3982" s="0"/>
      <c r="IJ3982" s="0"/>
      <c r="IK3982" s="0"/>
      <c r="IL3982" s="0"/>
      <c r="IM3982" s="0"/>
      <c r="IN3982" s="0"/>
      <c r="IO3982" s="0"/>
      <c r="IP3982" s="0"/>
      <c r="IQ3982" s="0"/>
      <c r="IR3982" s="0"/>
      <c r="IS3982" s="0"/>
      <c r="IT3982" s="0"/>
      <c r="IU3982" s="0"/>
      <c r="IV3982" s="0"/>
      <c r="IW3982" s="0"/>
      <c r="IX3982" s="0"/>
      <c r="IY3982" s="0"/>
      <c r="IZ3982" s="0"/>
      <c r="AMH3982" s="13"/>
    </row>
    <row r="3983" customFormat="false" ht="13.8" hidden="false" customHeight="false" outlineLevel="0" collapsed="false">
      <c r="A3983" s="16" t="n">
        <v>40814017</v>
      </c>
      <c r="B3983" s="17" t="s">
        <v>4019</v>
      </c>
      <c r="C3983" s="18"/>
      <c r="D3983" s="18"/>
      <c r="E3983" s="16" t="s">
        <v>308</v>
      </c>
      <c r="F3983" s="19" t="n">
        <f aca="false">IF(C3983="",VLOOKUP(E3983,'PORTE E UCO'!$A$5:$D$46,4,0),VLOOKUP(E3983,'PORTE E UCO'!$A$5:$D$46,4,0)*C3983)</f>
        <v>1327.248658</v>
      </c>
      <c r="G3983" s="20" t="n">
        <v>0</v>
      </c>
      <c r="H3983" s="21" t="n">
        <f aca="false">G3983*$R$2</f>
        <v>0</v>
      </c>
      <c r="I3983" s="16" t="n">
        <v>1</v>
      </c>
      <c r="J3983" s="22" t="n">
        <f aca="false">IF(I3983&gt;=1,F3983*$J$2,"")</f>
        <v>398.1745974</v>
      </c>
      <c r="K3983" s="22" t="str">
        <f aca="false">IF(I3983&gt;=2,F3983*$K$2,"")</f>
        <v/>
      </c>
      <c r="L3983" s="22" t="str">
        <f aca="false">IF(I3983&gt;=3,F3983*$L$2,"")</f>
        <v/>
      </c>
      <c r="M3983" s="22" t="str">
        <f aca="false">IF(I3983&gt;=4,F3983*$M$2,"")</f>
        <v/>
      </c>
      <c r="N3983" s="16" t="s">
        <v>3903</v>
      </c>
      <c r="O3983" s="16" t="n">
        <v>0</v>
      </c>
      <c r="P3983" s="23" t="n">
        <v>0</v>
      </c>
      <c r="Q3983" s="22"/>
      <c r="R3983" s="38"/>
      <c r="S3983" s="25" t="n">
        <f aca="false">SUM(F3983,H3983,J3983,K3983,L3983,M3983)</f>
        <v>1725.4232554</v>
      </c>
      <c r="T3983" s="25" t="n">
        <f aca="false">SUM(F3983,H3983,J3983,K3983,L3983,M3983,Q3983)</f>
        <v>1725.4232554</v>
      </c>
      <c r="U3983" s="0"/>
      <c r="V3983" s="0"/>
      <c r="W3983" s="0"/>
      <c r="X3983" s="0"/>
      <c r="Y3983" s="0"/>
      <c r="Z3983" s="0"/>
      <c r="AA3983" s="0"/>
      <c r="AB3983" s="0"/>
      <c r="AC3983" s="0"/>
      <c r="AD3983" s="0"/>
      <c r="AE3983" s="0"/>
      <c r="AF3983" s="0"/>
      <c r="AG3983" s="0"/>
      <c r="AH3983" s="0"/>
      <c r="AI3983" s="0"/>
      <c r="AJ3983" s="0"/>
      <c r="AK3983" s="0"/>
      <c r="AL3983" s="0"/>
      <c r="AM3983" s="0"/>
      <c r="AN3983" s="0"/>
      <c r="AO3983" s="0"/>
      <c r="AP3983" s="0"/>
      <c r="AQ3983" s="0"/>
      <c r="AR3983" s="0"/>
      <c r="AS3983" s="0"/>
      <c r="AT3983" s="0"/>
      <c r="AU3983" s="0"/>
      <c r="AV3983" s="0"/>
      <c r="AW3983" s="0"/>
      <c r="AX3983" s="0"/>
      <c r="AY3983" s="0"/>
      <c r="AZ3983" s="0"/>
      <c r="BA3983" s="0"/>
      <c r="BB3983" s="0"/>
      <c r="BC3983" s="0"/>
      <c r="BD3983" s="0"/>
      <c r="BE3983" s="0"/>
      <c r="BF3983" s="0"/>
      <c r="BG3983" s="0"/>
      <c r="BH3983" s="0"/>
      <c r="BI3983" s="0"/>
      <c r="BJ3983" s="0"/>
      <c r="BK3983" s="0"/>
      <c r="BL3983" s="0"/>
      <c r="BM3983" s="0"/>
      <c r="BN3983" s="0"/>
      <c r="BO3983" s="0"/>
      <c r="BP3983" s="0"/>
      <c r="BQ3983" s="0"/>
      <c r="BR3983" s="0"/>
      <c r="BS3983" s="0"/>
      <c r="BT3983" s="0"/>
      <c r="BU3983" s="0"/>
      <c r="BV3983" s="0"/>
      <c r="BW3983" s="0"/>
      <c r="BX3983" s="0"/>
      <c r="BY3983" s="0"/>
      <c r="BZ3983" s="0"/>
      <c r="CA3983" s="0"/>
      <c r="CB3983" s="0"/>
      <c r="CC3983" s="0"/>
      <c r="CD3983" s="0"/>
      <c r="CE3983" s="0"/>
      <c r="CF3983" s="0"/>
      <c r="CG3983" s="0"/>
      <c r="CH3983" s="0"/>
      <c r="CI3983" s="0"/>
      <c r="CJ3983" s="0"/>
      <c r="CK3983" s="0"/>
      <c r="CL3983" s="0"/>
      <c r="CM3983" s="0"/>
      <c r="CN3983" s="0"/>
      <c r="CO3983" s="0"/>
      <c r="CP3983" s="0"/>
      <c r="CQ3983" s="0"/>
      <c r="CR3983" s="0"/>
      <c r="CS3983" s="0"/>
      <c r="CT3983" s="0"/>
      <c r="CU3983" s="0"/>
      <c r="CV3983" s="0"/>
      <c r="CW3983" s="0"/>
      <c r="CX3983" s="0"/>
      <c r="CY3983" s="0"/>
      <c r="CZ3983" s="0"/>
      <c r="DA3983" s="0"/>
      <c r="DB3983" s="0"/>
      <c r="DC3983" s="0"/>
      <c r="DD3983" s="0"/>
      <c r="DE3983" s="0"/>
      <c r="DF3983" s="0"/>
      <c r="DG3983" s="0"/>
      <c r="DH3983" s="0"/>
      <c r="DI3983" s="0"/>
      <c r="DJ3983" s="0"/>
      <c r="DK3983" s="0"/>
      <c r="DL3983" s="0"/>
      <c r="DM3983" s="0"/>
      <c r="DN3983" s="0"/>
      <c r="DO3983" s="0"/>
      <c r="DP3983" s="0"/>
      <c r="DQ3983" s="0"/>
      <c r="DR3983" s="0"/>
      <c r="DS3983" s="0"/>
      <c r="DT3983" s="0"/>
      <c r="DU3983" s="0"/>
      <c r="DV3983" s="0"/>
      <c r="DW3983" s="0"/>
      <c r="DX3983" s="0"/>
      <c r="DY3983" s="0"/>
      <c r="DZ3983" s="0"/>
      <c r="EA3983" s="0"/>
      <c r="EB3983" s="0"/>
      <c r="EC3983" s="0"/>
      <c r="ED3983" s="0"/>
      <c r="EE3983" s="0"/>
      <c r="EF3983" s="0"/>
      <c r="EG3983" s="0"/>
      <c r="EH3983" s="0"/>
      <c r="EI3983" s="0"/>
      <c r="EJ3983" s="0"/>
      <c r="EK3983" s="0"/>
      <c r="EL3983" s="0"/>
      <c r="EM3983" s="0"/>
      <c r="EN3983" s="0"/>
      <c r="EO3983" s="0"/>
      <c r="EP3983" s="0"/>
      <c r="EQ3983" s="0"/>
      <c r="ER3983" s="0"/>
      <c r="ES3983" s="0"/>
      <c r="ET3983" s="0"/>
      <c r="EU3983" s="0"/>
      <c r="EV3983" s="0"/>
      <c r="EW3983" s="0"/>
      <c r="EX3983" s="0"/>
      <c r="EY3983" s="0"/>
      <c r="EZ3983" s="0"/>
      <c r="FA3983" s="0"/>
      <c r="FB3983" s="0"/>
      <c r="FC3983" s="0"/>
      <c r="FD3983" s="0"/>
      <c r="FE3983" s="0"/>
      <c r="FF3983" s="0"/>
      <c r="FG3983" s="0"/>
      <c r="FH3983" s="0"/>
      <c r="FI3983" s="0"/>
      <c r="FJ3983" s="0"/>
      <c r="FK3983" s="0"/>
      <c r="FL3983" s="0"/>
      <c r="FM3983" s="0"/>
      <c r="FN3983" s="0"/>
      <c r="FO3983" s="0"/>
      <c r="FP3983" s="0"/>
      <c r="FQ3983" s="0"/>
      <c r="FR3983" s="0"/>
      <c r="FS3983" s="0"/>
      <c r="FT3983" s="0"/>
      <c r="FU3983" s="0"/>
      <c r="FV3983" s="0"/>
      <c r="FW3983" s="0"/>
      <c r="FX3983" s="0"/>
      <c r="FY3983" s="0"/>
      <c r="FZ3983" s="0"/>
      <c r="GA3983" s="0"/>
      <c r="GB3983" s="0"/>
      <c r="GC3983" s="0"/>
      <c r="GD3983" s="0"/>
      <c r="GE3983" s="0"/>
      <c r="GF3983" s="0"/>
      <c r="GG3983" s="0"/>
      <c r="GH3983" s="0"/>
      <c r="GI3983" s="0"/>
      <c r="GJ3983" s="0"/>
      <c r="GK3983" s="0"/>
      <c r="GL3983" s="0"/>
      <c r="GM3983" s="0"/>
      <c r="GN3983" s="0"/>
      <c r="GO3983" s="0"/>
      <c r="GP3983" s="0"/>
      <c r="GQ3983" s="0"/>
      <c r="GR3983" s="0"/>
      <c r="GS3983" s="0"/>
      <c r="GT3983" s="0"/>
      <c r="GU3983" s="0"/>
      <c r="GV3983" s="0"/>
      <c r="GW3983" s="0"/>
      <c r="GX3983" s="0"/>
      <c r="GY3983" s="0"/>
      <c r="GZ3983" s="0"/>
      <c r="HA3983" s="0"/>
      <c r="HB3983" s="0"/>
      <c r="HC3983" s="0"/>
      <c r="HD3983" s="0"/>
      <c r="HE3983" s="0"/>
      <c r="HF3983" s="0"/>
      <c r="HG3983" s="0"/>
      <c r="HH3983" s="0"/>
      <c r="HI3983" s="0"/>
      <c r="HJ3983" s="0"/>
      <c r="HK3983" s="0"/>
      <c r="HL3983" s="0"/>
      <c r="HM3983" s="0"/>
      <c r="HN3983" s="0"/>
      <c r="HO3983" s="0"/>
      <c r="HP3983" s="0"/>
      <c r="HQ3983" s="0"/>
      <c r="HR3983" s="0"/>
      <c r="HS3983" s="0"/>
      <c r="HT3983" s="0"/>
      <c r="HU3983" s="0"/>
      <c r="HV3983" s="0"/>
      <c r="HW3983" s="0"/>
      <c r="HX3983" s="0"/>
      <c r="HY3983" s="0"/>
      <c r="HZ3983" s="0"/>
      <c r="IA3983" s="0"/>
      <c r="IB3983" s="0"/>
      <c r="IC3983" s="0"/>
      <c r="ID3983" s="0"/>
      <c r="IE3983" s="0"/>
      <c r="IF3983" s="0"/>
      <c r="IG3983" s="0"/>
      <c r="IH3983" s="0"/>
      <c r="II3983" s="0"/>
      <c r="IJ3983" s="0"/>
      <c r="IK3983" s="0"/>
      <c r="IL3983" s="0"/>
      <c r="IM3983" s="0"/>
      <c r="IN3983" s="0"/>
      <c r="IO3983" s="0"/>
      <c r="IP3983" s="0"/>
      <c r="IQ3983" s="0"/>
      <c r="IR3983" s="0"/>
      <c r="IS3983" s="0"/>
      <c r="IT3983" s="0"/>
      <c r="IU3983" s="0"/>
      <c r="IV3983" s="0"/>
      <c r="IW3983" s="0"/>
      <c r="IX3983" s="0"/>
      <c r="IY3983" s="0"/>
      <c r="IZ3983" s="0"/>
      <c r="AMH3983" s="13"/>
    </row>
    <row r="3984" customFormat="false" ht="13.8" hidden="false" customHeight="false" outlineLevel="0" collapsed="false">
      <c r="A3984" s="27" t="n">
        <v>40814025</v>
      </c>
      <c r="B3984" s="28" t="s">
        <v>4020</v>
      </c>
      <c r="C3984" s="29"/>
      <c r="D3984" s="29"/>
      <c r="E3984" s="27" t="s">
        <v>221</v>
      </c>
      <c r="F3984" s="19" t="n">
        <f aca="false">IF(C3984="",VLOOKUP(E3984,'PORTE E UCO'!$A$5:$D$46,4,0),VLOOKUP(E3984,'PORTE E UCO'!$A$5:$D$46,4,0)*C3984)</f>
        <v>1140.948712</v>
      </c>
      <c r="G3984" s="30" t="n">
        <v>0</v>
      </c>
      <c r="H3984" s="21" t="n">
        <f aca="false">G3984*$R$2</f>
        <v>0</v>
      </c>
      <c r="I3984" s="27" t="n">
        <v>1</v>
      </c>
      <c r="J3984" s="22" t="n">
        <f aca="false">IF(I3984&gt;=1,F3984*$J$2,"")</f>
        <v>342.2846136</v>
      </c>
      <c r="K3984" s="22" t="str">
        <f aca="false">IF(I3984&gt;=2,F3984*$K$2,"")</f>
        <v/>
      </c>
      <c r="L3984" s="22" t="str">
        <f aca="false">IF(I3984&gt;=3,F3984*$L$2,"")</f>
        <v/>
      </c>
      <c r="M3984" s="22" t="str">
        <f aca="false">IF(I3984&gt;=4,F3984*$M$2,"")</f>
        <v/>
      </c>
      <c r="N3984" s="27" t="s">
        <v>3916</v>
      </c>
      <c r="O3984" s="27" t="n">
        <v>0</v>
      </c>
      <c r="P3984" s="31" t="n">
        <v>0</v>
      </c>
      <c r="Q3984" s="32"/>
      <c r="R3984" s="38"/>
      <c r="S3984" s="25" t="n">
        <f aca="false">SUM(F3984,H3984,J3984,K3984,L3984,M3984)</f>
        <v>1483.2333256</v>
      </c>
      <c r="T3984" s="25" t="n">
        <f aca="false">SUM(F3984,H3984,J3984,K3984,L3984,M3984,Q3984)</f>
        <v>1483.2333256</v>
      </c>
      <c r="U3984" s="0"/>
      <c r="V3984" s="0"/>
      <c r="W3984" s="0"/>
      <c r="X3984" s="0"/>
      <c r="Y3984" s="0"/>
      <c r="Z3984" s="0"/>
      <c r="AA3984" s="0"/>
      <c r="AB3984" s="0"/>
      <c r="AC3984" s="0"/>
      <c r="AD3984" s="0"/>
      <c r="AE3984" s="0"/>
      <c r="AF3984" s="0"/>
      <c r="AG3984" s="0"/>
      <c r="AH3984" s="0"/>
      <c r="AI3984" s="0"/>
      <c r="AJ3984" s="0"/>
      <c r="AK3984" s="0"/>
      <c r="AL3984" s="0"/>
      <c r="AM3984" s="0"/>
      <c r="AN3984" s="0"/>
      <c r="AO3984" s="0"/>
      <c r="AP3984" s="0"/>
      <c r="AQ3984" s="0"/>
      <c r="AR3984" s="0"/>
      <c r="AS3984" s="0"/>
      <c r="AT3984" s="0"/>
      <c r="AU3984" s="0"/>
      <c r="AV3984" s="0"/>
      <c r="AW3984" s="0"/>
      <c r="AX3984" s="0"/>
      <c r="AY3984" s="0"/>
      <c r="AZ3984" s="0"/>
      <c r="BA3984" s="0"/>
      <c r="BB3984" s="0"/>
      <c r="BC3984" s="0"/>
      <c r="BD3984" s="0"/>
      <c r="BE3984" s="0"/>
      <c r="BF3984" s="0"/>
      <c r="BG3984" s="0"/>
      <c r="BH3984" s="0"/>
      <c r="BI3984" s="0"/>
      <c r="BJ3984" s="0"/>
      <c r="BK3984" s="0"/>
      <c r="BL3984" s="0"/>
      <c r="BM3984" s="0"/>
      <c r="BN3984" s="0"/>
      <c r="BO3984" s="0"/>
      <c r="BP3984" s="0"/>
      <c r="BQ3984" s="0"/>
      <c r="BR3984" s="0"/>
      <c r="BS3984" s="0"/>
      <c r="BT3984" s="0"/>
      <c r="BU3984" s="0"/>
      <c r="BV3984" s="0"/>
      <c r="BW3984" s="0"/>
      <c r="BX3984" s="0"/>
      <c r="BY3984" s="0"/>
      <c r="BZ3984" s="0"/>
      <c r="CA3984" s="0"/>
      <c r="CB3984" s="0"/>
      <c r="CC3984" s="0"/>
      <c r="CD3984" s="0"/>
      <c r="CE3984" s="0"/>
      <c r="CF3984" s="0"/>
      <c r="CG3984" s="0"/>
      <c r="CH3984" s="0"/>
      <c r="CI3984" s="0"/>
      <c r="CJ3984" s="0"/>
      <c r="CK3984" s="0"/>
      <c r="CL3984" s="0"/>
      <c r="CM3984" s="0"/>
      <c r="CN3984" s="0"/>
      <c r="CO3984" s="0"/>
      <c r="CP3984" s="0"/>
      <c r="CQ3984" s="0"/>
      <c r="CR3984" s="0"/>
      <c r="CS3984" s="0"/>
      <c r="CT3984" s="0"/>
      <c r="CU3984" s="0"/>
      <c r="CV3984" s="0"/>
      <c r="CW3984" s="0"/>
      <c r="CX3984" s="0"/>
      <c r="CY3984" s="0"/>
      <c r="CZ3984" s="0"/>
      <c r="DA3984" s="0"/>
      <c r="DB3984" s="0"/>
      <c r="DC3984" s="0"/>
      <c r="DD3984" s="0"/>
      <c r="DE3984" s="0"/>
      <c r="DF3984" s="0"/>
      <c r="DG3984" s="0"/>
      <c r="DH3984" s="0"/>
      <c r="DI3984" s="0"/>
      <c r="DJ3984" s="0"/>
      <c r="DK3984" s="0"/>
      <c r="DL3984" s="0"/>
      <c r="DM3984" s="0"/>
      <c r="DN3984" s="0"/>
      <c r="DO3984" s="0"/>
      <c r="DP3984" s="0"/>
      <c r="DQ3984" s="0"/>
      <c r="DR3984" s="0"/>
      <c r="DS3984" s="0"/>
      <c r="DT3984" s="0"/>
      <c r="DU3984" s="0"/>
      <c r="DV3984" s="0"/>
      <c r="DW3984" s="0"/>
      <c r="DX3984" s="0"/>
      <c r="DY3984" s="0"/>
      <c r="DZ3984" s="0"/>
      <c r="EA3984" s="0"/>
      <c r="EB3984" s="0"/>
      <c r="EC3984" s="0"/>
      <c r="ED3984" s="0"/>
      <c r="EE3984" s="0"/>
      <c r="EF3984" s="0"/>
      <c r="EG3984" s="0"/>
      <c r="EH3984" s="0"/>
      <c r="EI3984" s="0"/>
      <c r="EJ3984" s="0"/>
      <c r="EK3984" s="0"/>
      <c r="EL3984" s="0"/>
      <c r="EM3984" s="0"/>
      <c r="EN3984" s="0"/>
      <c r="EO3984" s="0"/>
      <c r="EP3984" s="0"/>
      <c r="EQ3984" s="0"/>
      <c r="ER3984" s="0"/>
      <c r="ES3984" s="0"/>
      <c r="ET3984" s="0"/>
      <c r="EU3984" s="0"/>
      <c r="EV3984" s="0"/>
      <c r="EW3984" s="0"/>
      <c r="EX3984" s="0"/>
      <c r="EY3984" s="0"/>
      <c r="EZ3984" s="0"/>
      <c r="FA3984" s="0"/>
      <c r="FB3984" s="0"/>
      <c r="FC3984" s="0"/>
      <c r="FD3984" s="0"/>
      <c r="FE3984" s="0"/>
      <c r="FF3984" s="0"/>
      <c r="FG3984" s="0"/>
      <c r="FH3984" s="0"/>
      <c r="FI3984" s="0"/>
      <c r="FJ3984" s="0"/>
      <c r="FK3984" s="0"/>
      <c r="FL3984" s="0"/>
      <c r="FM3984" s="0"/>
      <c r="FN3984" s="0"/>
      <c r="FO3984" s="0"/>
      <c r="FP3984" s="0"/>
      <c r="FQ3984" s="0"/>
      <c r="FR3984" s="0"/>
      <c r="FS3984" s="0"/>
      <c r="FT3984" s="0"/>
      <c r="FU3984" s="0"/>
      <c r="FV3984" s="0"/>
      <c r="FW3984" s="0"/>
      <c r="FX3984" s="0"/>
      <c r="FY3984" s="0"/>
      <c r="FZ3984" s="0"/>
      <c r="GA3984" s="0"/>
      <c r="GB3984" s="0"/>
      <c r="GC3984" s="0"/>
      <c r="GD3984" s="0"/>
      <c r="GE3984" s="0"/>
      <c r="GF3984" s="0"/>
      <c r="GG3984" s="0"/>
      <c r="GH3984" s="0"/>
      <c r="GI3984" s="0"/>
      <c r="GJ3984" s="0"/>
      <c r="GK3984" s="0"/>
      <c r="GL3984" s="0"/>
      <c r="GM3984" s="0"/>
      <c r="GN3984" s="0"/>
      <c r="GO3984" s="0"/>
      <c r="GP3984" s="0"/>
      <c r="GQ3984" s="0"/>
      <c r="GR3984" s="0"/>
      <c r="GS3984" s="0"/>
      <c r="GT3984" s="0"/>
      <c r="GU3984" s="0"/>
      <c r="GV3984" s="0"/>
      <c r="GW3984" s="0"/>
      <c r="GX3984" s="0"/>
      <c r="GY3984" s="0"/>
      <c r="GZ3984" s="0"/>
      <c r="HA3984" s="0"/>
      <c r="HB3984" s="0"/>
      <c r="HC3984" s="0"/>
      <c r="HD3984" s="0"/>
      <c r="HE3984" s="0"/>
      <c r="HF3984" s="0"/>
      <c r="HG3984" s="0"/>
      <c r="HH3984" s="0"/>
      <c r="HI3984" s="0"/>
      <c r="HJ3984" s="0"/>
      <c r="HK3984" s="0"/>
      <c r="HL3984" s="0"/>
      <c r="HM3984" s="0"/>
      <c r="HN3984" s="0"/>
      <c r="HO3984" s="0"/>
      <c r="HP3984" s="0"/>
      <c r="HQ3984" s="0"/>
      <c r="HR3984" s="0"/>
      <c r="HS3984" s="0"/>
      <c r="HT3984" s="0"/>
      <c r="HU3984" s="0"/>
      <c r="HV3984" s="0"/>
      <c r="HW3984" s="0"/>
      <c r="HX3984" s="0"/>
      <c r="HY3984" s="0"/>
      <c r="HZ3984" s="0"/>
      <c r="IA3984" s="0"/>
      <c r="IB3984" s="0"/>
      <c r="IC3984" s="0"/>
      <c r="ID3984" s="0"/>
      <c r="IE3984" s="0"/>
      <c r="IF3984" s="0"/>
      <c r="IG3984" s="0"/>
      <c r="IH3984" s="0"/>
      <c r="II3984" s="0"/>
      <c r="IJ3984" s="0"/>
      <c r="IK3984" s="0"/>
      <c r="IL3984" s="0"/>
      <c r="IM3984" s="0"/>
      <c r="IN3984" s="0"/>
      <c r="IO3984" s="0"/>
      <c r="IP3984" s="0"/>
      <c r="IQ3984" s="0"/>
      <c r="IR3984" s="0"/>
      <c r="IS3984" s="0"/>
      <c r="IT3984" s="0"/>
      <c r="IU3984" s="0"/>
      <c r="IV3984" s="0"/>
      <c r="IW3984" s="0"/>
      <c r="IX3984" s="0"/>
      <c r="IY3984" s="0"/>
      <c r="IZ3984" s="0"/>
      <c r="AMH3984" s="13"/>
    </row>
    <row r="3985" customFormat="false" ht="14.95" hidden="false" customHeight="false" outlineLevel="0" collapsed="false">
      <c r="A3985" s="16" t="n">
        <v>40814033</v>
      </c>
      <c r="B3985" s="17" t="s">
        <v>4021</v>
      </c>
      <c r="C3985" s="18"/>
      <c r="D3985" s="18"/>
      <c r="E3985" s="16" t="s">
        <v>221</v>
      </c>
      <c r="F3985" s="19" t="n">
        <f aca="false">IF(C3985="",VLOOKUP(E3985,'PORTE E UCO'!$A$5:$D$46,4,0),VLOOKUP(E3985,'PORTE E UCO'!$A$5:$D$46,4,0)*C3985)</f>
        <v>1140.948712</v>
      </c>
      <c r="G3985" s="20" t="n">
        <v>0</v>
      </c>
      <c r="H3985" s="21" t="n">
        <f aca="false">G3985*$R$2</f>
        <v>0</v>
      </c>
      <c r="I3985" s="16" t="n">
        <v>1</v>
      </c>
      <c r="J3985" s="22" t="n">
        <f aca="false">IF(I3985&gt;=1,F3985*$J$2,"")</f>
        <v>342.2846136</v>
      </c>
      <c r="K3985" s="22" t="str">
        <f aca="false">IF(I3985&gt;=2,F3985*$K$2,"")</f>
        <v/>
      </c>
      <c r="L3985" s="22" t="str">
        <f aca="false">IF(I3985&gt;=3,F3985*$L$2,"")</f>
        <v/>
      </c>
      <c r="M3985" s="22" t="str">
        <f aca="false">IF(I3985&gt;=4,F3985*$M$2,"")</f>
        <v/>
      </c>
      <c r="N3985" s="16" t="s">
        <v>3903</v>
      </c>
      <c r="O3985" s="16" t="n">
        <v>0</v>
      </c>
      <c r="P3985" s="23" t="n">
        <v>0</v>
      </c>
      <c r="Q3985" s="22"/>
      <c r="R3985" s="38"/>
      <c r="S3985" s="25" t="n">
        <f aca="false">SUM(F3985,H3985,J3985,K3985,L3985,M3985)</f>
        <v>1483.2333256</v>
      </c>
      <c r="T3985" s="25" t="n">
        <f aca="false">SUM(F3985,H3985,J3985,K3985,L3985,M3985,Q3985)</f>
        <v>1483.2333256</v>
      </c>
      <c r="U3985" s="0"/>
      <c r="V3985" s="0"/>
      <c r="W3985" s="0"/>
      <c r="X3985" s="0"/>
      <c r="Y3985" s="0"/>
      <c r="Z3985" s="0"/>
      <c r="AA3985" s="0"/>
      <c r="AB3985" s="0"/>
      <c r="AC3985" s="0"/>
      <c r="AD3985" s="0"/>
      <c r="AE3985" s="0"/>
      <c r="AF3985" s="0"/>
      <c r="AG3985" s="0"/>
      <c r="AH3985" s="0"/>
      <c r="AI3985" s="0"/>
      <c r="AJ3985" s="0"/>
      <c r="AK3985" s="0"/>
      <c r="AL3985" s="0"/>
      <c r="AM3985" s="0"/>
      <c r="AN3985" s="0"/>
      <c r="AO3985" s="0"/>
      <c r="AP3985" s="0"/>
      <c r="AQ3985" s="0"/>
      <c r="AR3985" s="0"/>
      <c r="AS3985" s="0"/>
      <c r="AT3985" s="0"/>
      <c r="AU3985" s="0"/>
      <c r="AV3985" s="0"/>
      <c r="AW3985" s="0"/>
      <c r="AX3985" s="0"/>
      <c r="AY3985" s="0"/>
      <c r="AZ3985" s="0"/>
      <c r="BA3985" s="0"/>
      <c r="BB3985" s="0"/>
      <c r="BC3985" s="0"/>
      <c r="BD3985" s="0"/>
      <c r="BE3985" s="0"/>
      <c r="BF3985" s="0"/>
      <c r="BG3985" s="0"/>
      <c r="BH3985" s="0"/>
      <c r="BI3985" s="0"/>
      <c r="BJ3985" s="0"/>
      <c r="BK3985" s="0"/>
      <c r="BL3985" s="0"/>
      <c r="BM3985" s="0"/>
      <c r="BN3985" s="0"/>
      <c r="BO3985" s="0"/>
      <c r="BP3985" s="0"/>
      <c r="BQ3985" s="0"/>
      <c r="BR3985" s="0"/>
      <c r="BS3985" s="0"/>
      <c r="BT3985" s="0"/>
      <c r="BU3985" s="0"/>
      <c r="BV3985" s="0"/>
      <c r="BW3985" s="0"/>
      <c r="BX3985" s="0"/>
      <c r="BY3985" s="0"/>
      <c r="BZ3985" s="0"/>
      <c r="CA3985" s="0"/>
      <c r="CB3985" s="0"/>
      <c r="CC3985" s="0"/>
      <c r="CD3985" s="0"/>
      <c r="CE3985" s="0"/>
      <c r="CF3985" s="0"/>
      <c r="CG3985" s="0"/>
      <c r="CH3985" s="0"/>
      <c r="CI3985" s="0"/>
      <c r="CJ3985" s="0"/>
      <c r="CK3985" s="0"/>
      <c r="CL3985" s="0"/>
      <c r="CM3985" s="0"/>
      <c r="CN3985" s="0"/>
      <c r="CO3985" s="0"/>
      <c r="CP3985" s="0"/>
      <c r="CQ3985" s="0"/>
      <c r="CR3985" s="0"/>
      <c r="CS3985" s="0"/>
      <c r="CT3985" s="0"/>
      <c r="CU3985" s="0"/>
      <c r="CV3985" s="0"/>
      <c r="CW3985" s="0"/>
      <c r="CX3985" s="0"/>
      <c r="CY3985" s="0"/>
      <c r="CZ3985" s="0"/>
      <c r="DA3985" s="0"/>
      <c r="DB3985" s="0"/>
      <c r="DC3985" s="0"/>
      <c r="DD3985" s="0"/>
      <c r="DE3985" s="0"/>
      <c r="DF3985" s="0"/>
      <c r="DG3985" s="0"/>
      <c r="DH3985" s="0"/>
      <c r="DI3985" s="0"/>
      <c r="DJ3985" s="0"/>
      <c r="DK3985" s="0"/>
      <c r="DL3985" s="0"/>
      <c r="DM3985" s="0"/>
      <c r="DN3985" s="0"/>
      <c r="DO3985" s="0"/>
      <c r="DP3985" s="0"/>
      <c r="DQ3985" s="0"/>
      <c r="DR3985" s="0"/>
      <c r="DS3985" s="0"/>
      <c r="DT3985" s="0"/>
      <c r="DU3985" s="0"/>
      <c r="DV3985" s="0"/>
      <c r="DW3985" s="0"/>
      <c r="DX3985" s="0"/>
      <c r="DY3985" s="0"/>
      <c r="DZ3985" s="0"/>
      <c r="EA3985" s="0"/>
      <c r="EB3985" s="0"/>
      <c r="EC3985" s="0"/>
      <c r="ED3985" s="0"/>
      <c r="EE3985" s="0"/>
      <c r="EF3985" s="0"/>
      <c r="EG3985" s="0"/>
      <c r="EH3985" s="0"/>
      <c r="EI3985" s="0"/>
      <c r="EJ3985" s="0"/>
      <c r="EK3985" s="0"/>
      <c r="EL3985" s="0"/>
      <c r="EM3985" s="0"/>
      <c r="EN3985" s="0"/>
      <c r="EO3985" s="0"/>
      <c r="EP3985" s="0"/>
      <c r="EQ3985" s="0"/>
      <c r="ER3985" s="0"/>
      <c r="ES3985" s="0"/>
      <c r="ET3985" s="0"/>
      <c r="EU3985" s="0"/>
      <c r="EV3985" s="0"/>
      <c r="EW3985" s="0"/>
      <c r="EX3985" s="0"/>
      <c r="EY3985" s="0"/>
      <c r="EZ3985" s="0"/>
      <c r="FA3985" s="0"/>
      <c r="FB3985" s="0"/>
      <c r="FC3985" s="0"/>
      <c r="FD3985" s="0"/>
      <c r="FE3985" s="0"/>
      <c r="FF3985" s="0"/>
      <c r="FG3985" s="0"/>
      <c r="FH3985" s="0"/>
      <c r="FI3985" s="0"/>
      <c r="FJ3985" s="0"/>
      <c r="FK3985" s="0"/>
      <c r="FL3985" s="0"/>
      <c r="FM3985" s="0"/>
      <c r="FN3985" s="0"/>
      <c r="FO3985" s="0"/>
      <c r="FP3985" s="0"/>
      <c r="FQ3985" s="0"/>
      <c r="FR3985" s="0"/>
      <c r="FS3985" s="0"/>
      <c r="FT3985" s="0"/>
      <c r="FU3985" s="0"/>
      <c r="FV3985" s="0"/>
      <c r="FW3985" s="0"/>
      <c r="FX3985" s="0"/>
      <c r="FY3985" s="0"/>
      <c r="FZ3985" s="0"/>
      <c r="GA3985" s="0"/>
      <c r="GB3985" s="0"/>
      <c r="GC3985" s="0"/>
      <c r="GD3985" s="0"/>
      <c r="GE3985" s="0"/>
      <c r="GF3985" s="0"/>
      <c r="GG3985" s="0"/>
      <c r="GH3985" s="0"/>
      <c r="GI3985" s="0"/>
      <c r="GJ3985" s="0"/>
      <c r="GK3985" s="0"/>
      <c r="GL3985" s="0"/>
      <c r="GM3985" s="0"/>
      <c r="GN3985" s="0"/>
      <c r="GO3985" s="0"/>
      <c r="GP3985" s="0"/>
      <c r="GQ3985" s="0"/>
      <c r="GR3985" s="0"/>
      <c r="GS3985" s="0"/>
      <c r="GT3985" s="0"/>
      <c r="GU3985" s="0"/>
      <c r="GV3985" s="0"/>
      <c r="GW3985" s="0"/>
      <c r="GX3985" s="0"/>
      <c r="GY3985" s="0"/>
      <c r="GZ3985" s="0"/>
      <c r="HA3985" s="0"/>
      <c r="HB3985" s="0"/>
      <c r="HC3985" s="0"/>
      <c r="HD3985" s="0"/>
      <c r="HE3985" s="0"/>
      <c r="HF3985" s="0"/>
      <c r="HG3985" s="0"/>
      <c r="HH3985" s="0"/>
      <c r="HI3985" s="0"/>
      <c r="HJ3985" s="0"/>
      <c r="HK3985" s="0"/>
      <c r="HL3985" s="0"/>
      <c r="HM3985" s="0"/>
      <c r="HN3985" s="0"/>
      <c r="HO3985" s="0"/>
      <c r="HP3985" s="0"/>
      <c r="HQ3985" s="0"/>
      <c r="HR3985" s="0"/>
      <c r="HS3985" s="0"/>
      <c r="HT3985" s="0"/>
      <c r="HU3985" s="0"/>
      <c r="HV3985" s="0"/>
      <c r="HW3985" s="0"/>
      <c r="HX3985" s="0"/>
      <c r="HY3985" s="0"/>
      <c r="HZ3985" s="0"/>
      <c r="IA3985" s="0"/>
      <c r="IB3985" s="0"/>
      <c r="IC3985" s="0"/>
      <c r="ID3985" s="0"/>
      <c r="IE3985" s="0"/>
      <c r="IF3985" s="0"/>
      <c r="IG3985" s="0"/>
      <c r="IH3985" s="0"/>
      <c r="II3985" s="0"/>
      <c r="IJ3985" s="0"/>
      <c r="IK3985" s="0"/>
      <c r="IL3985" s="0"/>
      <c r="IM3985" s="0"/>
      <c r="IN3985" s="0"/>
      <c r="IO3985" s="0"/>
      <c r="IP3985" s="0"/>
      <c r="IQ3985" s="0"/>
      <c r="IR3985" s="0"/>
      <c r="IS3985" s="0"/>
      <c r="IT3985" s="0"/>
      <c r="IU3985" s="0"/>
      <c r="IV3985" s="0"/>
      <c r="IW3985" s="0"/>
      <c r="IX3985" s="0"/>
      <c r="IY3985" s="0"/>
      <c r="IZ3985" s="0"/>
      <c r="AMH3985" s="13"/>
    </row>
    <row r="3986" customFormat="false" ht="14.95" hidden="false" customHeight="false" outlineLevel="0" collapsed="false">
      <c r="A3986" s="27" t="n">
        <v>40814041</v>
      </c>
      <c r="B3986" s="28" t="s">
        <v>4022</v>
      </c>
      <c r="C3986" s="29"/>
      <c r="D3986" s="29"/>
      <c r="E3986" s="27" t="s">
        <v>320</v>
      </c>
      <c r="F3986" s="19" t="n">
        <f aca="false">IF(C3986="",VLOOKUP(E3986,'PORTE E UCO'!$A$5:$D$46,4,0),VLOOKUP(E3986,'PORTE E UCO'!$A$5:$D$46,4,0)*C3986)</f>
        <v>1224.795374</v>
      </c>
      <c r="G3986" s="30" t="n">
        <v>0</v>
      </c>
      <c r="H3986" s="21" t="n">
        <f aca="false">G3986*$R$2</f>
        <v>0</v>
      </c>
      <c r="I3986" s="27" t="n">
        <v>1</v>
      </c>
      <c r="J3986" s="22" t="n">
        <f aca="false">IF(I3986&gt;=1,F3986*$J$2,"")</f>
        <v>367.4386122</v>
      </c>
      <c r="K3986" s="22" t="str">
        <f aca="false">IF(I3986&gt;=2,F3986*$K$2,"")</f>
        <v/>
      </c>
      <c r="L3986" s="22" t="str">
        <f aca="false">IF(I3986&gt;=3,F3986*$L$2,"")</f>
        <v/>
      </c>
      <c r="M3986" s="22" t="str">
        <f aca="false">IF(I3986&gt;=4,F3986*$M$2,"")</f>
        <v/>
      </c>
      <c r="N3986" s="27" t="s">
        <v>3903</v>
      </c>
      <c r="O3986" s="27" t="n">
        <v>0</v>
      </c>
      <c r="P3986" s="31" t="n">
        <v>0</v>
      </c>
      <c r="Q3986" s="32"/>
      <c r="R3986" s="38"/>
      <c r="S3986" s="25" t="n">
        <f aca="false">SUM(F3986,H3986,J3986,K3986,L3986,M3986)</f>
        <v>1592.2339862</v>
      </c>
      <c r="T3986" s="25" t="n">
        <f aca="false">SUM(F3986,H3986,J3986,K3986,L3986,M3986,Q3986)</f>
        <v>1592.2339862</v>
      </c>
      <c r="U3986" s="0"/>
      <c r="V3986" s="0"/>
      <c r="W3986" s="0"/>
      <c r="X3986" s="0"/>
      <c r="Y3986" s="0"/>
      <c r="Z3986" s="0"/>
      <c r="AA3986" s="0"/>
      <c r="AB3986" s="0"/>
      <c r="AC3986" s="0"/>
      <c r="AD3986" s="0"/>
      <c r="AE3986" s="0"/>
      <c r="AF3986" s="0"/>
      <c r="AG3986" s="0"/>
      <c r="AH3986" s="0"/>
      <c r="AI3986" s="0"/>
      <c r="AJ3986" s="0"/>
      <c r="AK3986" s="0"/>
      <c r="AL3986" s="0"/>
      <c r="AM3986" s="0"/>
      <c r="AN3986" s="0"/>
      <c r="AO3986" s="0"/>
      <c r="AP3986" s="0"/>
      <c r="AQ3986" s="0"/>
      <c r="AR3986" s="0"/>
      <c r="AS3986" s="0"/>
      <c r="AT3986" s="0"/>
      <c r="AU3986" s="0"/>
      <c r="AV3986" s="0"/>
      <c r="AW3986" s="0"/>
      <c r="AX3986" s="0"/>
      <c r="AY3986" s="0"/>
      <c r="AZ3986" s="0"/>
      <c r="BA3986" s="0"/>
      <c r="BB3986" s="0"/>
      <c r="BC3986" s="0"/>
      <c r="BD3986" s="0"/>
      <c r="BE3986" s="0"/>
      <c r="BF3986" s="0"/>
      <c r="BG3986" s="0"/>
      <c r="BH3986" s="0"/>
      <c r="BI3986" s="0"/>
      <c r="BJ3986" s="0"/>
      <c r="BK3986" s="0"/>
      <c r="BL3986" s="0"/>
      <c r="BM3986" s="0"/>
      <c r="BN3986" s="0"/>
      <c r="BO3986" s="0"/>
      <c r="BP3986" s="0"/>
      <c r="BQ3986" s="0"/>
      <c r="BR3986" s="0"/>
      <c r="BS3986" s="0"/>
      <c r="BT3986" s="0"/>
      <c r="BU3986" s="0"/>
      <c r="BV3986" s="0"/>
      <c r="BW3986" s="0"/>
      <c r="BX3986" s="0"/>
      <c r="BY3986" s="0"/>
      <c r="BZ3986" s="0"/>
      <c r="CA3986" s="0"/>
      <c r="CB3986" s="0"/>
      <c r="CC3986" s="0"/>
      <c r="CD3986" s="0"/>
      <c r="CE3986" s="0"/>
      <c r="CF3986" s="0"/>
      <c r="CG3986" s="0"/>
      <c r="CH3986" s="0"/>
      <c r="CI3986" s="0"/>
      <c r="CJ3986" s="0"/>
      <c r="CK3986" s="0"/>
      <c r="CL3986" s="0"/>
      <c r="CM3986" s="0"/>
      <c r="CN3986" s="0"/>
      <c r="CO3986" s="0"/>
      <c r="CP3986" s="0"/>
      <c r="CQ3986" s="0"/>
      <c r="CR3986" s="0"/>
      <c r="CS3986" s="0"/>
      <c r="CT3986" s="0"/>
      <c r="CU3986" s="0"/>
      <c r="CV3986" s="0"/>
      <c r="CW3986" s="0"/>
      <c r="CX3986" s="0"/>
      <c r="CY3986" s="0"/>
      <c r="CZ3986" s="0"/>
      <c r="DA3986" s="0"/>
      <c r="DB3986" s="0"/>
      <c r="DC3986" s="0"/>
      <c r="DD3986" s="0"/>
      <c r="DE3986" s="0"/>
      <c r="DF3986" s="0"/>
      <c r="DG3986" s="0"/>
      <c r="DH3986" s="0"/>
      <c r="DI3986" s="0"/>
      <c r="DJ3986" s="0"/>
      <c r="DK3986" s="0"/>
      <c r="DL3986" s="0"/>
      <c r="DM3986" s="0"/>
      <c r="DN3986" s="0"/>
      <c r="DO3986" s="0"/>
      <c r="DP3986" s="0"/>
      <c r="DQ3986" s="0"/>
      <c r="DR3986" s="0"/>
      <c r="DS3986" s="0"/>
      <c r="DT3986" s="0"/>
      <c r="DU3986" s="0"/>
      <c r="DV3986" s="0"/>
      <c r="DW3986" s="0"/>
      <c r="DX3986" s="0"/>
      <c r="DY3986" s="0"/>
      <c r="DZ3986" s="0"/>
      <c r="EA3986" s="0"/>
      <c r="EB3986" s="0"/>
      <c r="EC3986" s="0"/>
      <c r="ED3986" s="0"/>
      <c r="EE3986" s="0"/>
      <c r="EF3986" s="0"/>
      <c r="EG3986" s="0"/>
      <c r="EH3986" s="0"/>
      <c r="EI3986" s="0"/>
      <c r="EJ3986" s="0"/>
      <c r="EK3986" s="0"/>
      <c r="EL3986" s="0"/>
      <c r="EM3986" s="0"/>
      <c r="EN3986" s="0"/>
      <c r="EO3986" s="0"/>
      <c r="EP3986" s="0"/>
      <c r="EQ3986" s="0"/>
      <c r="ER3986" s="0"/>
      <c r="ES3986" s="0"/>
      <c r="ET3986" s="0"/>
      <c r="EU3986" s="0"/>
      <c r="EV3986" s="0"/>
      <c r="EW3986" s="0"/>
      <c r="EX3986" s="0"/>
      <c r="EY3986" s="0"/>
      <c r="EZ3986" s="0"/>
      <c r="FA3986" s="0"/>
      <c r="FB3986" s="0"/>
      <c r="FC3986" s="0"/>
      <c r="FD3986" s="0"/>
      <c r="FE3986" s="0"/>
      <c r="FF3986" s="0"/>
      <c r="FG3986" s="0"/>
      <c r="FH3986" s="0"/>
      <c r="FI3986" s="0"/>
      <c r="FJ3986" s="0"/>
      <c r="FK3986" s="0"/>
      <c r="FL3986" s="0"/>
      <c r="FM3986" s="0"/>
      <c r="FN3986" s="0"/>
      <c r="FO3986" s="0"/>
      <c r="FP3986" s="0"/>
      <c r="FQ3986" s="0"/>
      <c r="FR3986" s="0"/>
      <c r="FS3986" s="0"/>
      <c r="FT3986" s="0"/>
      <c r="FU3986" s="0"/>
      <c r="FV3986" s="0"/>
      <c r="FW3986" s="0"/>
      <c r="FX3986" s="0"/>
      <c r="FY3986" s="0"/>
      <c r="FZ3986" s="0"/>
      <c r="GA3986" s="0"/>
      <c r="GB3986" s="0"/>
      <c r="GC3986" s="0"/>
      <c r="GD3986" s="0"/>
      <c r="GE3986" s="0"/>
      <c r="GF3986" s="0"/>
      <c r="GG3986" s="0"/>
      <c r="GH3986" s="0"/>
      <c r="GI3986" s="0"/>
      <c r="GJ3986" s="0"/>
      <c r="GK3986" s="0"/>
      <c r="GL3986" s="0"/>
      <c r="GM3986" s="0"/>
      <c r="GN3986" s="0"/>
      <c r="GO3986" s="0"/>
      <c r="GP3986" s="0"/>
      <c r="GQ3986" s="0"/>
      <c r="GR3986" s="0"/>
      <c r="GS3986" s="0"/>
      <c r="GT3986" s="0"/>
      <c r="GU3986" s="0"/>
      <c r="GV3986" s="0"/>
      <c r="GW3986" s="0"/>
      <c r="GX3986" s="0"/>
      <c r="GY3986" s="0"/>
      <c r="GZ3986" s="0"/>
      <c r="HA3986" s="0"/>
      <c r="HB3986" s="0"/>
      <c r="HC3986" s="0"/>
      <c r="HD3986" s="0"/>
      <c r="HE3986" s="0"/>
      <c r="HF3986" s="0"/>
      <c r="HG3986" s="0"/>
      <c r="HH3986" s="0"/>
      <c r="HI3986" s="0"/>
      <c r="HJ3986" s="0"/>
      <c r="HK3986" s="0"/>
      <c r="HL3986" s="0"/>
      <c r="HM3986" s="0"/>
      <c r="HN3986" s="0"/>
      <c r="HO3986" s="0"/>
      <c r="HP3986" s="0"/>
      <c r="HQ3986" s="0"/>
      <c r="HR3986" s="0"/>
      <c r="HS3986" s="0"/>
      <c r="HT3986" s="0"/>
      <c r="HU3986" s="0"/>
      <c r="HV3986" s="0"/>
      <c r="HW3986" s="0"/>
      <c r="HX3986" s="0"/>
      <c r="HY3986" s="0"/>
      <c r="HZ3986" s="0"/>
      <c r="IA3986" s="0"/>
      <c r="IB3986" s="0"/>
      <c r="IC3986" s="0"/>
      <c r="ID3986" s="0"/>
      <c r="IE3986" s="0"/>
      <c r="IF3986" s="0"/>
      <c r="IG3986" s="0"/>
      <c r="IH3986" s="0"/>
      <c r="II3986" s="0"/>
      <c r="IJ3986" s="0"/>
      <c r="IK3986" s="0"/>
      <c r="IL3986" s="0"/>
      <c r="IM3986" s="0"/>
      <c r="IN3986" s="0"/>
      <c r="IO3986" s="0"/>
      <c r="IP3986" s="0"/>
      <c r="IQ3986" s="0"/>
      <c r="IR3986" s="0"/>
      <c r="IS3986" s="0"/>
      <c r="IT3986" s="0"/>
      <c r="IU3986" s="0"/>
      <c r="IV3986" s="0"/>
      <c r="IW3986" s="0"/>
      <c r="IX3986" s="0"/>
      <c r="IY3986" s="0"/>
      <c r="IZ3986" s="0"/>
      <c r="AMH3986" s="13"/>
    </row>
    <row r="3987" customFormat="false" ht="13.8" hidden="false" customHeight="false" outlineLevel="0" collapsed="false">
      <c r="A3987" s="16" t="n">
        <v>40901181</v>
      </c>
      <c r="B3987" s="17" t="s">
        <v>4023</v>
      </c>
      <c r="C3987" s="18"/>
      <c r="D3987" s="18"/>
      <c r="E3987" s="16" t="s">
        <v>15</v>
      </c>
      <c r="F3987" s="19" t="n">
        <f aca="false">IF(C3987="",VLOOKUP(E3987,'PORTE E UCO'!$A$5:$D$46,4,0),VLOOKUP(E3987,'PORTE E UCO'!$A$5:$D$46,4,0)*C3987)</f>
        <v>93.13473</v>
      </c>
      <c r="G3987" s="20" t="n">
        <v>3.86</v>
      </c>
      <c r="H3987" s="21" t="n">
        <f aca="false">G3987*$R$2</f>
        <v>75.94021952</v>
      </c>
      <c r="I3987" s="16" t="n">
        <v>0</v>
      </c>
      <c r="J3987" s="22" t="str">
        <f aca="false">IF(I3987&gt;=1,F3987*$J$2,"")</f>
        <v/>
      </c>
      <c r="K3987" s="22" t="str">
        <f aca="false">IF(I3987&gt;=2,F3987*$K$2,"")</f>
        <v/>
      </c>
      <c r="L3987" s="22" t="str">
        <f aca="false">IF(I3987&gt;=3,F3987*$L$2,"")</f>
        <v/>
      </c>
      <c r="M3987" s="22" t="str">
        <f aca="false">IF(I3987&gt;=4,F3987*$M$2,"")</f>
        <v/>
      </c>
      <c r="N3987" s="16" t="n">
        <v>0</v>
      </c>
      <c r="O3987" s="16" t="n">
        <v>3</v>
      </c>
      <c r="P3987" s="23" t="n">
        <v>0.51</v>
      </c>
      <c r="Q3987" s="64" t="n">
        <f aca="false">P3987*($Q$2)</f>
        <v>13.7802</v>
      </c>
      <c r="R3987" s="38"/>
      <c r="S3987" s="25" t="n">
        <f aca="false">SUM(F3987,H3987,J3987,K3987,L3987,M3987)</f>
        <v>169.07494952</v>
      </c>
      <c r="T3987" s="25" t="n">
        <f aca="false">SUM(F3987,H3987,J3987,K3987,L3987,M3987,Q3987)</f>
        <v>182.85514952</v>
      </c>
      <c r="U3987" s="0"/>
      <c r="V3987" s="0"/>
      <c r="W3987" s="0"/>
      <c r="X3987" s="0"/>
      <c r="Y3987" s="0"/>
      <c r="Z3987" s="0"/>
      <c r="AA3987" s="0"/>
      <c r="AB3987" s="0"/>
      <c r="AC3987" s="0"/>
      <c r="AD3987" s="0"/>
      <c r="AE3987" s="0"/>
      <c r="AF3987" s="0"/>
      <c r="AG3987" s="0"/>
      <c r="AH3987" s="0"/>
      <c r="AI3987" s="0"/>
      <c r="AJ3987" s="0"/>
      <c r="AK3987" s="0"/>
      <c r="AL3987" s="0"/>
      <c r="AM3987" s="0"/>
      <c r="AN3987" s="0"/>
      <c r="AO3987" s="0"/>
      <c r="AP3987" s="0"/>
      <c r="AQ3987" s="0"/>
      <c r="AR3987" s="0"/>
      <c r="AS3987" s="0"/>
      <c r="AT3987" s="0"/>
      <c r="AU3987" s="0"/>
      <c r="AV3987" s="0"/>
      <c r="AW3987" s="0"/>
      <c r="AX3987" s="0"/>
      <c r="AY3987" s="0"/>
      <c r="AZ3987" s="0"/>
      <c r="BA3987" s="0"/>
      <c r="BB3987" s="0"/>
      <c r="BC3987" s="0"/>
      <c r="BD3987" s="0"/>
      <c r="BE3987" s="0"/>
      <c r="BF3987" s="0"/>
      <c r="BG3987" s="0"/>
      <c r="BH3987" s="0"/>
      <c r="BI3987" s="0"/>
      <c r="BJ3987" s="0"/>
      <c r="BK3987" s="0"/>
      <c r="BL3987" s="0"/>
      <c r="BM3987" s="0"/>
      <c r="BN3987" s="0"/>
      <c r="BO3987" s="0"/>
      <c r="BP3987" s="0"/>
      <c r="BQ3987" s="0"/>
      <c r="BR3987" s="0"/>
      <c r="BS3987" s="0"/>
      <c r="BT3987" s="0"/>
      <c r="BU3987" s="0"/>
      <c r="BV3987" s="0"/>
      <c r="BW3987" s="0"/>
      <c r="BX3987" s="0"/>
      <c r="BY3987" s="0"/>
      <c r="BZ3987" s="0"/>
      <c r="CA3987" s="0"/>
      <c r="CB3987" s="0"/>
      <c r="CC3987" s="0"/>
      <c r="CD3987" s="0"/>
      <c r="CE3987" s="0"/>
      <c r="CF3987" s="0"/>
      <c r="CG3987" s="0"/>
      <c r="CH3987" s="0"/>
      <c r="CI3987" s="0"/>
      <c r="CJ3987" s="0"/>
      <c r="CK3987" s="0"/>
      <c r="CL3987" s="0"/>
      <c r="CM3987" s="0"/>
      <c r="CN3987" s="0"/>
      <c r="CO3987" s="0"/>
      <c r="CP3987" s="0"/>
      <c r="CQ3987" s="0"/>
      <c r="CR3987" s="0"/>
      <c r="CS3987" s="0"/>
      <c r="CT3987" s="0"/>
      <c r="CU3987" s="0"/>
      <c r="CV3987" s="0"/>
      <c r="CW3987" s="0"/>
      <c r="CX3987" s="0"/>
      <c r="CY3987" s="0"/>
      <c r="CZ3987" s="0"/>
      <c r="DA3987" s="0"/>
      <c r="DB3987" s="0"/>
      <c r="DC3987" s="0"/>
      <c r="DD3987" s="0"/>
      <c r="DE3987" s="0"/>
      <c r="DF3987" s="0"/>
      <c r="DG3987" s="0"/>
      <c r="DH3987" s="0"/>
      <c r="DI3987" s="0"/>
      <c r="DJ3987" s="0"/>
      <c r="DK3987" s="0"/>
      <c r="DL3987" s="0"/>
      <c r="DM3987" s="0"/>
      <c r="DN3987" s="0"/>
      <c r="DO3987" s="0"/>
      <c r="DP3987" s="0"/>
      <c r="DQ3987" s="0"/>
      <c r="DR3987" s="0"/>
      <c r="DS3987" s="0"/>
      <c r="DT3987" s="0"/>
      <c r="DU3987" s="0"/>
      <c r="DV3987" s="0"/>
      <c r="DW3987" s="0"/>
      <c r="DX3987" s="0"/>
      <c r="DY3987" s="0"/>
      <c r="DZ3987" s="0"/>
      <c r="EA3987" s="0"/>
      <c r="EB3987" s="0"/>
      <c r="EC3987" s="0"/>
      <c r="ED3987" s="0"/>
      <c r="EE3987" s="0"/>
      <c r="EF3987" s="0"/>
      <c r="EG3987" s="0"/>
      <c r="EH3987" s="0"/>
      <c r="EI3987" s="0"/>
      <c r="EJ3987" s="0"/>
      <c r="EK3987" s="0"/>
      <c r="EL3987" s="0"/>
      <c r="EM3987" s="0"/>
      <c r="EN3987" s="0"/>
      <c r="EO3987" s="0"/>
      <c r="EP3987" s="0"/>
      <c r="EQ3987" s="0"/>
      <c r="ER3987" s="0"/>
      <c r="ES3987" s="0"/>
      <c r="ET3987" s="0"/>
      <c r="EU3987" s="0"/>
      <c r="EV3987" s="0"/>
      <c r="EW3987" s="0"/>
      <c r="EX3987" s="0"/>
      <c r="EY3987" s="0"/>
      <c r="EZ3987" s="0"/>
      <c r="FA3987" s="0"/>
      <c r="FB3987" s="0"/>
      <c r="FC3987" s="0"/>
      <c r="FD3987" s="0"/>
      <c r="FE3987" s="0"/>
      <c r="FF3987" s="0"/>
      <c r="FG3987" s="0"/>
      <c r="FH3987" s="0"/>
      <c r="FI3987" s="0"/>
      <c r="FJ3987" s="0"/>
      <c r="FK3987" s="0"/>
      <c r="FL3987" s="0"/>
      <c r="FM3987" s="0"/>
      <c r="FN3987" s="0"/>
      <c r="FO3987" s="0"/>
      <c r="FP3987" s="0"/>
      <c r="FQ3987" s="0"/>
      <c r="FR3987" s="0"/>
      <c r="FS3987" s="0"/>
      <c r="FT3987" s="0"/>
      <c r="FU3987" s="0"/>
      <c r="FV3987" s="0"/>
      <c r="FW3987" s="0"/>
      <c r="FX3987" s="0"/>
      <c r="FY3987" s="0"/>
      <c r="FZ3987" s="0"/>
      <c r="GA3987" s="0"/>
      <c r="GB3987" s="0"/>
      <c r="GC3987" s="0"/>
      <c r="GD3987" s="0"/>
      <c r="GE3987" s="0"/>
      <c r="GF3987" s="0"/>
      <c r="GG3987" s="0"/>
      <c r="GH3987" s="0"/>
      <c r="GI3987" s="0"/>
      <c r="GJ3987" s="0"/>
      <c r="GK3987" s="0"/>
      <c r="GL3987" s="0"/>
      <c r="GM3987" s="0"/>
      <c r="GN3987" s="0"/>
      <c r="GO3987" s="0"/>
      <c r="GP3987" s="0"/>
      <c r="GQ3987" s="0"/>
      <c r="GR3987" s="0"/>
      <c r="GS3987" s="0"/>
      <c r="GT3987" s="0"/>
      <c r="GU3987" s="0"/>
      <c r="GV3987" s="0"/>
      <c r="GW3987" s="0"/>
      <c r="GX3987" s="0"/>
      <c r="GY3987" s="0"/>
      <c r="GZ3987" s="0"/>
      <c r="HA3987" s="0"/>
      <c r="HB3987" s="0"/>
      <c r="HC3987" s="0"/>
      <c r="HD3987" s="0"/>
      <c r="HE3987" s="0"/>
      <c r="HF3987" s="0"/>
      <c r="HG3987" s="0"/>
      <c r="HH3987" s="0"/>
      <c r="HI3987" s="0"/>
      <c r="HJ3987" s="0"/>
      <c r="HK3987" s="0"/>
      <c r="HL3987" s="0"/>
      <c r="HM3987" s="0"/>
      <c r="HN3987" s="0"/>
      <c r="HO3987" s="0"/>
      <c r="HP3987" s="0"/>
      <c r="HQ3987" s="0"/>
      <c r="HR3987" s="0"/>
      <c r="HS3987" s="0"/>
      <c r="HT3987" s="0"/>
      <c r="HU3987" s="0"/>
      <c r="HV3987" s="0"/>
      <c r="HW3987" s="0"/>
      <c r="HX3987" s="0"/>
      <c r="HY3987" s="0"/>
      <c r="HZ3987" s="0"/>
      <c r="IA3987" s="0"/>
      <c r="IB3987" s="0"/>
      <c r="IC3987" s="0"/>
      <c r="ID3987" s="0"/>
      <c r="IE3987" s="0"/>
      <c r="IF3987" s="0"/>
      <c r="IG3987" s="0"/>
      <c r="IH3987" s="0"/>
      <c r="II3987" s="0"/>
      <c r="IJ3987" s="0"/>
      <c r="IK3987" s="0"/>
      <c r="IL3987" s="0"/>
      <c r="IM3987" s="0"/>
      <c r="IN3987" s="0"/>
      <c r="IO3987" s="0"/>
      <c r="IP3987" s="0"/>
      <c r="IQ3987" s="0"/>
      <c r="IR3987" s="0"/>
      <c r="IS3987" s="0"/>
      <c r="IT3987" s="0"/>
      <c r="IU3987" s="0"/>
      <c r="IV3987" s="0"/>
      <c r="IW3987" s="0"/>
      <c r="IX3987" s="0"/>
      <c r="IY3987" s="0"/>
      <c r="IZ3987" s="0"/>
      <c r="AMH3987" s="13"/>
    </row>
    <row r="3988" customFormat="false" ht="13.8" hidden="false" customHeight="false" outlineLevel="0" collapsed="false">
      <c r="A3988" s="27" t="n">
        <v>40901173</v>
      </c>
      <c r="B3988" s="28" t="s">
        <v>4024</v>
      </c>
      <c r="C3988" s="29"/>
      <c r="D3988" s="29"/>
      <c r="E3988" s="27" t="s">
        <v>15</v>
      </c>
      <c r="F3988" s="19" t="n">
        <f aca="false">IF(C3988="",VLOOKUP(E3988,'PORTE E UCO'!$A$5:$D$46,4,0),VLOOKUP(E3988,'PORTE E UCO'!$A$5:$D$46,4,0)*C3988)</f>
        <v>93.13473</v>
      </c>
      <c r="G3988" s="30" t="n">
        <v>3.41</v>
      </c>
      <c r="H3988" s="21" t="n">
        <f aca="false">G3988*$R$2</f>
        <v>67.08708512</v>
      </c>
      <c r="I3988" s="27" t="n">
        <v>0</v>
      </c>
      <c r="J3988" s="22" t="str">
        <f aca="false">IF(I3988&gt;=1,F3988*$J$2,"")</f>
        <v/>
      </c>
      <c r="K3988" s="22" t="str">
        <f aca="false">IF(I3988&gt;=2,F3988*$K$2,"")</f>
        <v/>
      </c>
      <c r="L3988" s="22" t="str">
        <f aca="false">IF(I3988&gt;=3,F3988*$L$2,"")</f>
        <v/>
      </c>
      <c r="M3988" s="22" t="str">
        <f aca="false">IF(I3988&gt;=4,F3988*$M$2,"")</f>
        <v/>
      </c>
      <c r="N3988" s="27" t="n">
        <v>0</v>
      </c>
      <c r="O3988" s="27" t="n">
        <v>3</v>
      </c>
      <c r="P3988" s="31" t="n">
        <v>0.51</v>
      </c>
      <c r="Q3988" s="64" t="n">
        <f aca="false">P3988*($Q$2)</f>
        <v>13.7802</v>
      </c>
      <c r="R3988" s="38"/>
      <c r="S3988" s="25" t="n">
        <f aca="false">SUM(F3988,H3988,J3988,K3988,L3988,M3988)</f>
        <v>160.22181512</v>
      </c>
      <c r="T3988" s="25" t="n">
        <f aca="false">SUM(F3988,H3988,J3988,K3988,L3988,M3988,Q3988)</f>
        <v>174.00201512</v>
      </c>
      <c r="U3988" s="0"/>
      <c r="V3988" s="0"/>
      <c r="W3988" s="0"/>
      <c r="X3988" s="0"/>
      <c r="Y3988" s="0"/>
      <c r="Z3988" s="0"/>
      <c r="AA3988" s="0"/>
      <c r="AB3988" s="0"/>
      <c r="AC3988" s="0"/>
      <c r="AD3988" s="0"/>
      <c r="AE3988" s="0"/>
      <c r="AF3988" s="0"/>
      <c r="AG3988" s="0"/>
      <c r="AH3988" s="0"/>
      <c r="AI3988" s="0"/>
      <c r="AJ3988" s="0"/>
      <c r="AK3988" s="0"/>
      <c r="AL3988" s="0"/>
      <c r="AM3988" s="0"/>
      <c r="AN3988" s="0"/>
      <c r="AO3988" s="0"/>
      <c r="AP3988" s="0"/>
      <c r="AQ3988" s="0"/>
      <c r="AR3988" s="0"/>
      <c r="AS3988" s="0"/>
      <c r="AT3988" s="0"/>
      <c r="AU3988" s="0"/>
      <c r="AV3988" s="0"/>
      <c r="AW3988" s="0"/>
      <c r="AX3988" s="0"/>
      <c r="AY3988" s="0"/>
      <c r="AZ3988" s="0"/>
      <c r="BA3988" s="0"/>
      <c r="BB3988" s="0"/>
      <c r="BC3988" s="0"/>
      <c r="BD3988" s="0"/>
      <c r="BE3988" s="0"/>
      <c r="BF3988" s="0"/>
      <c r="BG3988" s="0"/>
      <c r="BH3988" s="0"/>
      <c r="BI3988" s="0"/>
      <c r="BJ3988" s="0"/>
      <c r="BK3988" s="0"/>
      <c r="BL3988" s="0"/>
      <c r="BM3988" s="0"/>
      <c r="BN3988" s="0"/>
      <c r="BO3988" s="0"/>
      <c r="BP3988" s="0"/>
      <c r="BQ3988" s="0"/>
      <c r="BR3988" s="0"/>
      <c r="BS3988" s="0"/>
      <c r="BT3988" s="0"/>
      <c r="BU3988" s="0"/>
      <c r="BV3988" s="0"/>
      <c r="BW3988" s="0"/>
      <c r="BX3988" s="0"/>
      <c r="BY3988" s="0"/>
      <c r="BZ3988" s="0"/>
      <c r="CA3988" s="0"/>
      <c r="CB3988" s="0"/>
      <c r="CC3988" s="0"/>
      <c r="CD3988" s="0"/>
      <c r="CE3988" s="0"/>
      <c r="CF3988" s="0"/>
      <c r="CG3988" s="0"/>
      <c r="CH3988" s="0"/>
      <c r="CI3988" s="0"/>
      <c r="CJ3988" s="0"/>
      <c r="CK3988" s="0"/>
      <c r="CL3988" s="0"/>
      <c r="CM3988" s="0"/>
      <c r="CN3988" s="0"/>
      <c r="CO3988" s="0"/>
      <c r="CP3988" s="0"/>
      <c r="CQ3988" s="0"/>
      <c r="CR3988" s="0"/>
      <c r="CS3988" s="0"/>
      <c r="CT3988" s="0"/>
      <c r="CU3988" s="0"/>
      <c r="CV3988" s="0"/>
      <c r="CW3988" s="0"/>
      <c r="CX3988" s="0"/>
      <c r="CY3988" s="0"/>
      <c r="CZ3988" s="0"/>
      <c r="DA3988" s="0"/>
      <c r="DB3988" s="0"/>
      <c r="DC3988" s="0"/>
      <c r="DD3988" s="0"/>
      <c r="DE3988" s="0"/>
      <c r="DF3988" s="0"/>
      <c r="DG3988" s="0"/>
      <c r="DH3988" s="0"/>
      <c r="DI3988" s="0"/>
      <c r="DJ3988" s="0"/>
      <c r="DK3988" s="0"/>
      <c r="DL3988" s="0"/>
      <c r="DM3988" s="0"/>
      <c r="DN3988" s="0"/>
      <c r="DO3988" s="0"/>
      <c r="DP3988" s="0"/>
      <c r="DQ3988" s="0"/>
      <c r="DR3988" s="0"/>
      <c r="DS3988" s="0"/>
      <c r="DT3988" s="0"/>
      <c r="DU3988" s="0"/>
      <c r="DV3988" s="0"/>
      <c r="DW3988" s="0"/>
      <c r="DX3988" s="0"/>
      <c r="DY3988" s="0"/>
      <c r="DZ3988" s="0"/>
      <c r="EA3988" s="0"/>
      <c r="EB3988" s="0"/>
      <c r="EC3988" s="0"/>
      <c r="ED3988" s="0"/>
      <c r="EE3988" s="0"/>
      <c r="EF3988" s="0"/>
      <c r="EG3988" s="0"/>
      <c r="EH3988" s="0"/>
      <c r="EI3988" s="0"/>
      <c r="EJ3988" s="0"/>
      <c r="EK3988" s="0"/>
      <c r="EL3988" s="0"/>
      <c r="EM3988" s="0"/>
      <c r="EN3988" s="0"/>
      <c r="EO3988" s="0"/>
      <c r="EP3988" s="0"/>
      <c r="EQ3988" s="0"/>
      <c r="ER3988" s="0"/>
      <c r="ES3988" s="0"/>
      <c r="ET3988" s="0"/>
      <c r="EU3988" s="0"/>
      <c r="EV3988" s="0"/>
      <c r="EW3988" s="0"/>
      <c r="EX3988" s="0"/>
      <c r="EY3988" s="0"/>
      <c r="EZ3988" s="0"/>
      <c r="FA3988" s="0"/>
      <c r="FB3988" s="0"/>
      <c r="FC3988" s="0"/>
      <c r="FD3988" s="0"/>
      <c r="FE3988" s="0"/>
      <c r="FF3988" s="0"/>
      <c r="FG3988" s="0"/>
      <c r="FH3988" s="0"/>
      <c r="FI3988" s="0"/>
      <c r="FJ3988" s="0"/>
      <c r="FK3988" s="0"/>
      <c r="FL3988" s="0"/>
      <c r="FM3988" s="0"/>
      <c r="FN3988" s="0"/>
      <c r="FO3988" s="0"/>
      <c r="FP3988" s="0"/>
      <c r="FQ3988" s="0"/>
      <c r="FR3988" s="0"/>
      <c r="FS3988" s="0"/>
      <c r="FT3988" s="0"/>
      <c r="FU3988" s="0"/>
      <c r="FV3988" s="0"/>
      <c r="FW3988" s="0"/>
      <c r="FX3988" s="0"/>
      <c r="FY3988" s="0"/>
      <c r="FZ3988" s="0"/>
      <c r="GA3988" s="0"/>
      <c r="GB3988" s="0"/>
      <c r="GC3988" s="0"/>
      <c r="GD3988" s="0"/>
      <c r="GE3988" s="0"/>
      <c r="GF3988" s="0"/>
      <c r="GG3988" s="0"/>
      <c r="GH3988" s="0"/>
      <c r="GI3988" s="0"/>
      <c r="GJ3988" s="0"/>
      <c r="GK3988" s="0"/>
      <c r="GL3988" s="0"/>
      <c r="GM3988" s="0"/>
      <c r="GN3988" s="0"/>
      <c r="GO3988" s="0"/>
      <c r="GP3988" s="0"/>
      <c r="GQ3988" s="0"/>
      <c r="GR3988" s="0"/>
      <c r="GS3988" s="0"/>
      <c r="GT3988" s="0"/>
      <c r="GU3988" s="0"/>
      <c r="GV3988" s="0"/>
      <c r="GW3988" s="0"/>
      <c r="GX3988" s="0"/>
      <c r="GY3988" s="0"/>
      <c r="GZ3988" s="0"/>
      <c r="HA3988" s="0"/>
      <c r="HB3988" s="0"/>
      <c r="HC3988" s="0"/>
      <c r="HD3988" s="0"/>
      <c r="HE3988" s="0"/>
      <c r="HF3988" s="0"/>
      <c r="HG3988" s="0"/>
      <c r="HH3988" s="0"/>
      <c r="HI3988" s="0"/>
      <c r="HJ3988" s="0"/>
      <c r="HK3988" s="0"/>
      <c r="HL3988" s="0"/>
      <c r="HM3988" s="0"/>
      <c r="HN3988" s="0"/>
      <c r="HO3988" s="0"/>
      <c r="HP3988" s="0"/>
      <c r="HQ3988" s="0"/>
      <c r="HR3988" s="0"/>
      <c r="HS3988" s="0"/>
      <c r="HT3988" s="0"/>
      <c r="HU3988" s="0"/>
      <c r="HV3988" s="0"/>
      <c r="HW3988" s="0"/>
      <c r="HX3988" s="0"/>
      <c r="HY3988" s="0"/>
      <c r="HZ3988" s="0"/>
      <c r="IA3988" s="0"/>
      <c r="IB3988" s="0"/>
      <c r="IC3988" s="0"/>
      <c r="ID3988" s="0"/>
      <c r="IE3988" s="0"/>
      <c r="IF3988" s="0"/>
      <c r="IG3988" s="0"/>
      <c r="IH3988" s="0"/>
      <c r="II3988" s="0"/>
      <c r="IJ3988" s="0"/>
      <c r="IK3988" s="0"/>
      <c r="IL3988" s="0"/>
      <c r="IM3988" s="0"/>
      <c r="IN3988" s="0"/>
      <c r="IO3988" s="0"/>
      <c r="IP3988" s="0"/>
      <c r="IQ3988" s="0"/>
      <c r="IR3988" s="0"/>
      <c r="IS3988" s="0"/>
      <c r="IT3988" s="0"/>
      <c r="IU3988" s="0"/>
      <c r="IV3988" s="0"/>
      <c r="IW3988" s="0"/>
      <c r="IX3988" s="0"/>
      <c r="IY3988" s="0"/>
      <c r="IZ3988" s="0"/>
      <c r="AMH3988" s="13"/>
    </row>
    <row r="3989" customFormat="false" ht="13.8" hidden="false" customHeight="false" outlineLevel="0" collapsed="false">
      <c r="A3989" s="16" t="n">
        <v>40901130</v>
      </c>
      <c r="B3989" s="17" t="s">
        <v>4025</v>
      </c>
      <c r="C3989" s="18"/>
      <c r="D3989" s="18"/>
      <c r="E3989" s="16" t="s">
        <v>64</v>
      </c>
      <c r="F3989" s="19" t="n">
        <f aca="false">IF(C3989="",VLOOKUP(E3989,'PORTE E UCO'!$A$5:$D$46,4,0),VLOOKUP(E3989,'PORTE E UCO'!$A$5:$D$46,4,0)*C3989)</f>
        <v>110.217052</v>
      </c>
      <c r="G3989" s="20" t="n">
        <v>3.86</v>
      </c>
      <c r="H3989" s="21" t="n">
        <f aca="false">G3989*$R$2</f>
        <v>75.94021952</v>
      </c>
      <c r="I3989" s="16" t="n">
        <v>0</v>
      </c>
      <c r="J3989" s="22" t="str">
        <f aca="false">IF(I3989&gt;=1,F3989*$J$2,"")</f>
        <v/>
      </c>
      <c r="K3989" s="22" t="str">
        <f aca="false">IF(I3989&gt;=2,F3989*$K$2,"")</f>
        <v/>
      </c>
      <c r="L3989" s="22" t="str">
        <f aca="false">IF(I3989&gt;=3,F3989*$L$2,"")</f>
        <v/>
      </c>
      <c r="M3989" s="22" t="str">
        <f aca="false">IF(I3989&gt;=4,F3989*$M$2,"")</f>
        <v/>
      </c>
      <c r="N3989" s="16" t="n">
        <v>0</v>
      </c>
      <c r="O3989" s="16" t="n">
        <v>3</v>
      </c>
      <c r="P3989" s="23" t="n">
        <v>0.51</v>
      </c>
      <c r="Q3989" s="64" t="n">
        <f aca="false">P3989*($Q$2)</f>
        <v>13.7802</v>
      </c>
      <c r="R3989" s="38"/>
      <c r="S3989" s="25" t="n">
        <f aca="false">SUM(F3989,H3989,J3989,K3989,L3989,M3989)</f>
        <v>186.15727152</v>
      </c>
      <c r="T3989" s="25" t="n">
        <f aca="false">SUM(F3989,H3989,J3989,K3989,L3989,M3989,Q3989)</f>
        <v>199.93747152</v>
      </c>
      <c r="U3989" s="0"/>
      <c r="V3989" s="0"/>
      <c r="W3989" s="0"/>
      <c r="X3989" s="0"/>
      <c r="Y3989" s="0"/>
      <c r="Z3989" s="0"/>
      <c r="AA3989" s="0"/>
      <c r="AB3989" s="0"/>
      <c r="AC3989" s="0"/>
      <c r="AD3989" s="0"/>
      <c r="AE3989" s="0"/>
      <c r="AF3989" s="0"/>
      <c r="AG3989" s="0"/>
      <c r="AH3989" s="0"/>
      <c r="AI3989" s="0"/>
      <c r="AJ3989" s="0"/>
      <c r="AK3989" s="0"/>
      <c r="AL3989" s="0"/>
      <c r="AM3989" s="0"/>
      <c r="AN3989" s="0"/>
      <c r="AO3989" s="0"/>
      <c r="AP3989" s="0"/>
      <c r="AQ3989" s="0"/>
      <c r="AR3989" s="0"/>
      <c r="AS3989" s="0"/>
      <c r="AT3989" s="0"/>
      <c r="AU3989" s="0"/>
      <c r="AV3989" s="0"/>
      <c r="AW3989" s="0"/>
      <c r="AX3989" s="0"/>
      <c r="AY3989" s="0"/>
      <c r="AZ3989" s="0"/>
      <c r="BA3989" s="0"/>
      <c r="BB3989" s="0"/>
      <c r="BC3989" s="0"/>
      <c r="BD3989" s="0"/>
      <c r="BE3989" s="0"/>
      <c r="BF3989" s="0"/>
      <c r="BG3989" s="0"/>
      <c r="BH3989" s="0"/>
      <c r="BI3989" s="0"/>
      <c r="BJ3989" s="0"/>
      <c r="BK3989" s="0"/>
      <c r="BL3989" s="0"/>
      <c r="BM3989" s="0"/>
      <c r="BN3989" s="0"/>
      <c r="BO3989" s="0"/>
      <c r="BP3989" s="0"/>
      <c r="BQ3989" s="0"/>
      <c r="BR3989" s="0"/>
      <c r="BS3989" s="0"/>
      <c r="BT3989" s="0"/>
      <c r="BU3989" s="0"/>
      <c r="BV3989" s="0"/>
      <c r="BW3989" s="0"/>
      <c r="BX3989" s="0"/>
      <c r="BY3989" s="0"/>
      <c r="BZ3989" s="0"/>
      <c r="CA3989" s="0"/>
      <c r="CB3989" s="0"/>
      <c r="CC3989" s="0"/>
      <c r="CD3989" s="0"/>
      <c r="CE3989" s="0"/>
      <c r="CF3989" s="0"/>
      <c r="CG3989" s="0"/>
      <c r="CH3989" s="0"/>
      <c r="CI3989" s="0"/>
      <c r="CJ3989" s="0"/>
      <c r="CK3989" s="0"/>
      <c r="CL3989" s="0"/>
      <c r="CM3989" s="0"/>
      <c r="CN3989" s="0"/>
      <c r="CO3989" s="0"/>
      <c r="CP3989" s="0"/>
      <c r="CQ3989" s="0"/>
      <c r="CR3989" s="0"/>
      <c r="CS3989" s="0"/>
      <c r="CT3989" s="0"/>
      <c r="CU3989" s="0"/>
      <c r="CV3989" s="0"/>
      <c r="CW3989" s="0"/>
      <c r="CX3989" s="0"/>
      <c r="CY3989" s="0"/>
      <c r="CZ3989" s="0"/>
      <c r="DA3989" s="0"/>
      <c r="DB3989" s="0"/>
      <c r="DC3989" s="0"/>
      <c r="DD3989" s="0"/>
      <c r="DE3989" s="0"/>
      <c r="DF3989" s="0"/>
      <c r="DG3989" s="0"/>
      <c r="DH3989" s="0"/>
      <c r="DI3989" s="0"/>
      <c r="DJ3989" s="0"/>
      <c r="DK3989" s="0"/>
      <c r="DL3989" s="0"/>
      <c r="DM3989" s="0"/>
      <c r="DN3989" s="0"/>
      <c r="DO3989" s="0"/>
      <c r="DP3989" s="0"/>
      <c r="DQ3989" s="0"/>
      <c r="DR3989" s="0"/>
      <c r="DS3989" s="0"/>
      <c r="DT3989" s="0"/>
      <c r="DU3989" s="0"/>
      <c r="DV3989" s="0"/>
      <c r="DW3989" s="0"/>
      <c r="DX3989" s="0"/>
      <c r="DY3989" s="0"/>
      <c r="DZ3989" s="0"/>
      <c r="EA3989" s="0"/>
      <c r="EB3989" s="0"/>
      <c r="EC3989" s="0"/>
      <c r="ED3989" s="0"/>
      <c r="EE3989" s="0"/>
      <c r="EF3989" s="0"/>
      <c r="EG3989" s="0"/>
      <c r="EH3989" s="0"/>
      <c r="EI3989" s="0"/>
      <c r="EJ3989" s="0"/>
      <c r="EK3989" s="0"/>
      <c r="EL3989" s="0"/>
      <c r="EM3989" s="0"/>
      <c r="EN3989" s="0"/>
      <c r="EO3989" s="0"/>
      <c r="EP3989" s="0"/>
      <c r="EQ3989" s="0"/>
      <c r="ER3989" s="0"/>
      <c r="ES3989" s="0"/>
      <c r="ET3989" s="0"/>
      <c r="EU3989" s="0"/>
      <c r="EV3989" s="0"/>
      <c r="EW3989" s="0"/>
      <c r="EX3989" s="0"/>
      <c r="EY3989" s="0"/>
      <c r="EZ3989" s="0"/>
      <c r="FA3989" s="0"/>
      <c r="FB3989" s="0"/>
      <c r="FC3989" s="0"/>
      <c r="FD3989" s="0"/>
      <c r="FE3989" s="0"/>
      <c r="FF3989" s="0"/>
      <c r="FG3989" s="0"/>
      <c r="FH3989" s="0"/>
      <c r="FI3989" s="0"/>
      <c r="FJ3989" s="0"/>
      <c r="FK3989" s="0"/>
      <c r="FL3989" s="0"/>
      <c r="FM3989" s="0"/>
      <c r="FN3989" s="0"/>
      <c r="FO3989" s="0"/>
      <c r="FP3989" s="0"/>
      <c r="FQ3989" s="0"/>
      <c r="FR3989" s="0"/>
      <c r="FS3989" s="0"/>
      <c r="FT3989" s="0"/>
      <c r="FU3989" s="0"/>
      <c r="FV3989" s="0"/>
      <c r="FW3989" s="0"/>
      <c r="FX3989" s="0"/>
      <c r="FY3989" s="0"/>
      <c r="FZ3989" s="0"/>
      <c r="GA3989" s="0"/>
      <c r="GB3989" s="0"/>
      <c r="GC3989" s="0"/>
      <c r="GD3989" s="0"/>
      <c r="GE3989" s="0"/>
      <c r="GF3989" s="0"/>
      <c r="GG3989" s="0"/>
      <c r="GH3989" s="0"/>
      <c r="GI3989" s="0"/>
      <c r="GJ3989" s="0"/>
      <c r="GK3989" s="0"/>
      <c r="GL3989" s="0"/>
      <c r="GM3989" s="0"/>
      <c r="GN3989" s="0"/>
      <c r="GO3989" s="0"/>
      <c r="GP3989" s="0"/>
      <c r="GQ3989" s="0"/>
      <c r="GR3989" s="0"/>
      <c r="GS3989" s="0"/>
      <c r="GT3989" s="0"/>
      <c r="GU3989" s="0"/>
      <c r="GV3989" s="0"/>
      <c r="GW3989" s="0"/>
      <c r="GX3989" s="0"/>
      <c r="GY3989" s="0"/>
      <c r="GZ3989" s="0"/>
      <c r="HA3989" s="0"/>
      <c r="HB3989" s="0"/>
      <c r="HC3989" s="0"/>
      <c r="HD3989" s="0"/>
      <c r="HE3989" s="0"/>
      <c r="HF3989" s="0"/>
      <c r="HG3989" s="0"/>
      <c r="HH3989" s="0"/>
      <c r="HI3989" s="0"/>
      <c r="HJ3989" s="0"/>
      <c r="HK3989" s="0"/>
      <c r="HL3989" s="0"/>
      <c r="HM3989" s="0"/>
      <c r="HN3989" s="0"/>
      <c r="HO3989" s="0"/>
      <c r="HP3989" s="0"/>
      <c r="HQ3989" s="0"/>
      <c r="HR3989" s="0"/>
      <c r="HS3989" s="0"/>
      <c r="HT3989" s="0"/>
      <c r="HU3989" s="0"/>
      <c r="HV3989" s="0"/>
      <c r="HW3989" s="0"/>
      <c r="HX3989" s="0"/>
      <c r="HY3989" s="0"/>
      <c r="HZ3989" s="0"/>
      <c r="IA3989" s="0"/>
      <c r="IB3989" s="0"/>
      <c r="IC3989" s="0"/>
      <c r="ID3989" s="0"/>
      <c r="IE3989" s="0"/>
      <c r="IF3989" s="0"/>
      <c r="IG3989" s="0"/>
      <c r="IH3989" s="0"/>
      <c r="II3989" s="0"/>
      <c r="IJ3989" s="0"/>
      <c r="IK3989" s="0"/>
      <c r="IL3989" s="0"/>
      <c r="IM3989" s="0"/>
      <c r="IN3989" s="0"/>
      <c r="IO3989" s="0"/>
      <c r="IP3989" s="0"/>
      <c r="IQ3989" s="0"/>
      <c r="IR3989" s="0"/>
      <c r="IS3989" s="0"/>
      <c r="IT3989" s="0"/>
      <c r="IU3989" s="0"/>
      <c r="IV3989" s="0"/>
      <c r="IW3989" s="0"/>
      <c r="IX3989" s="0"/>
      <c r="IY3989" s="0"/>
      <c r="IZ3989" s="0"/>
      <c r="AMH3989" s="13"/>
    </row>
    <row r="3990" customFormat="false" ht="13.8" hidden="false" customHeight="false" outlineLevel="0" collapsed="false">
      <c r="A3990" s="27" t="n">
        <v>40901122</v>
      </c>
      <c r="B3990" s="28" t="s">
        <v>4026</v>
      </c>
      <c r="C3990" s="29"/>
      <c r="D3990" s="29"/>
      <c r="E3990" s="27" t="s">
        <v>17</v>
      </c>
      <c r="F3990" s="19" t="n">
        <f aca="false">IF(C3990="",VLOOKUP(E3990,'PORTE E UCO'!$A$5:$D$46,4,0),VLOOKUP(E3990,'PORTE E UCO'!$A$5:$D$46,4,0)*C3990)</f>
        <v>150.60084</v>
      </c>
      <c r="G3990" s="30" t="n">
        <v>5.85</v>
      </c>
      <c r="H3990" s="21" t="n">
        <f aca="false">G3990*$R$2</f>
        <v>115.0907472</v>
      </c>
      <c r="I3990" s="27" t="n">
        <v>0</v>
      </c>
      <c r="J3990" s="22" t="str">
        <f aca="false">IF(I3990&gt;=1,F3990*$J$2,"")</f>
        <v/>
      </c>
      <c r="K3990" s="22" t="str">
        <f aca="false">IF(I3990&gt;=2,F3990*$K$2,"")</f>
        <v/>
      </c>
      <c r="L3990" s="22" t="str">
        <f aca="false">IF(I3990&gt;=3,F3990*$L$2,"")</f>
        <v/>
      </c>
      <c r="M3990" s="22" t="str">
        <f aca="false">IF(I3990&gt;=4,F3990*$M$2,"")</f>
        <v/>
      </c>
      <c r="N3990" s="27" t="n">
        <v>0</v>
      </c>
      <c r="O3990" s="27" t="n">
        <v>4</v>
      </c>
      <c r="P3990" s="31" t="n">
        <v>0.68</v>
      </c>
      <c r="Q3990" s="64" t="n">
        <f aca="false">P3990*($Q$2)</f>
        <v>18.3736</v>
      </c>
      <c r="R3990" s="38"/>
      <c r="S3990" s="25" t="n">
        <f aca="false">SUM(F3990,H3990,J3990,K3990,L3990,M3990)</f>
        <v>265.6915872</v>
      </c>
      <c r="T3990" s="25" t="n">
        <f aca="false">SUM(F3990,H3990,J3990,K3990,L3990,M3990,Q3990)</f>
        <v>284.0651872</v>
      </c>
      <c r="U3990" s="0"/>
      <c r="V3990" s="0"/>
      <c r="W3990" s="0"/>
      <c r="X3990" s="0"/>
      <c r="Y3990" s="0"/>
      <c r="Z3990" s="0"/>
      <c r="AA3990" s="0"/>
      <c r="AB3990" s="0"/>
      <c r="AC3990" s="0"/>
      <c r="AD3990" s="0"/>
      <c r="AE3990" s="0"/>
      <c r="AF3990" s="0"/>
      <c r="AG3990" s="0"/>
      <c r="AH3990" s="0"/>
      <c r="AI3990" s="0"/>
      <c r="AJ3990" s="0"/>
      <c r="AK3990" s="0"/>
      <c r="AL3990" s="0"/>
      <c r="AM3990" s="0"/>
      <c r="AN3990" s="0"/>
      <c r="AO3990" s="0"/>
      <c r="AP3990" s="0"/>
      <c r="AQ3990" s="0"/>
      <c r="AR3990" s="0"/>
      <c r="AS3990" s="0"/>
      <c r="AT3990" s="0"/>
      <c r="AU3990" s="0"/>
      <c r="AV3990" s="0"/>
      <c r="AW3990" s="0"/>
      <c r="AX3990" s="0"/>
      <c r="AY3990" s="0"/>
      <c r="AZ3990" s="0"/>
      <c r="BA3990" s="0"/>
      <c r="BB3990" s="0"/>
      <c r="BC3990" s="0"/>
      <c r="BD3990" s="0"/>
      <c r="BE3990" s="0"/>
      <c r="BF3990" s="0"/>
      <c r="BG3990" s="0"/>
      <c r="BH3990" s="0"/>
      <c r="BI3990" s="0"/>
      <c r="BJ3990" s="0"/>
      <c r="BK3990" s="0"/>
      <c r="BL3990" s="0"/>
      <c r="BM3990" s="0"/>
      <c r="BN3990" s="0"/>
      <c r="BO3990" s="0"/>
      <c r="BP3990" s="0"/>
      <c r="BQ3990" s="0"/>
      <c r="BR3990" s="0"/>
      <c r="BS3990" s="0"/>
      <c r="BT3990" s="0"/>
      <c r="BU3990" s="0"/>
      <c r="BV3990" s="0"/>
      <c r="BW3990" s="0"/>
      <c r="BX3990" s="0"/>
      <c r="BY3990" s="0"/>
      <c r="BZ3990" s="0"/>
      <c r="CA3990" s="0"/>
      <c r="CB3990" s="0"/>
      <c r="CC3990" s="0"/>
      <c r="CD3990" s="0"/>
      <c r="CE3990" s="0"/>
      <c r="CF3990" s="0"/>
      <c r="CG3990" s="0"/>
      <c r="CH3990" s="0"/>
      <c r="CI3990" s="0"/>
      <c r="CJ3990" s="0"/>
      <c r="CK3990" s="0"/>
      <c r="CL3990" s="0"/>
      <c r="CM3990" s="0"/>
      <c r="CN3990" s="0"/>
      <c r="CO3990" s="0"/>
      <c r="CP3990" s="0"/>
      <c r="CQ3990" s="0"/>
      <c r="CR3990" s="0"/>
      <c r="CS3990" s="0"/>
      <c r="CT3990" s="0"/>
      <c r="CU3990" s="0"/>
      <c r="CV3990" s="0"/>
      <c r="CW3990" s="0"/>
      <c r="CX3990" s="0"/>
      <c r="CY3990" s="0"/>
      <c r="CZ3990" s="0"/>
      <c r="DA3990" s="0"/>
      <c r="DB3990" s="0"/>
      <c r="DC3990" s="0"/>
      <c r="DD3990" s="0"/>
      <c r="DE3990" s="0"/>
      <c r="DF3990" s="0"/>
      <c r="DG3990" s="0"/>
      <c r="DH3990" s="0"/>
      <c r="DI3990" s="0"/>
      <c r="DJ3990" s="0"/>
      <c r="DK3990" s="0"/>
      <c r="DL3990" s="0"/>
      <c r="DM3990" s="0"/>
      <c r="DN3990" s="0"/>
      <c r="DO3990" s="0"/>
      <c r="DP3990" s="0"/>
      <c r="DQ3990" s="0"/>
      <c r="DR3990" s="0"/>
      <c r="DS3990" s="0"/>
      <c r="DT3990" s="0"/>
      <c r="DU3990" s="0"/>
      <c r="DV3990" s="0"/>
      <c r="DW3990" s="0"/>
      <c r="DX3990" s="0"/>
      <c r="DY3990" s="0"/>
      <c r="DZ3990" s="0"/>
      <c r="EA3990" s="0"/>
      <c r="EB3990" s="0"/>
      <c r="EC3990" s="0"/>
      <c r="ED3990" s="0"/>
      <c r="EE3990" s="0"/>
      <c r="EF3990" s="0"/>
      <c r="EG3990" s="0"/>
      <c r="EH3990" s="0"/>
      <c r="EI3990" s="0"/>
      <c r="EJ3990" s="0"/>
      <c r="EK3990" s="0"/>
      <c r="EL3990" s="0"/>
      <c r="EM3990" s="0"/>
      <c r="EN3990" s="0"/>
      <c r="EO3990" s="0"/>
      <c r="EP3990" s="0"/>
      <c r="EQ3990" s="0"/>
      <c r="ER3990" s="0"/>
      <c r="ES3990" s="0"/>
      <c r="ET3990" s="0"/>
      <c r="EU3990" s="0"/>
      <c r="EV3990" s="0"/>
      <c r="EW3990" s="0"/>
      <c r="EX3990" s="0"/>
      <c r="EY3990" s="0"/>
      <c r="EZ3990" s="0"/>
      <c r="FA3990" s="0"/>
      <c r="FB3990" s="0"/>
      <c r="FC3990" s="0"/>
      <c r="FD3990" s="0"/>
      <c r="FE3990" s="0"/>
      <c r="FF3990" s="0"/>
      <c r="FG3990" s="0"/>
      <c r="FH3990" s="0"/>
      <c r="FI3990" s="0"/>
      <c r="FJ3990" s="0"/>
      <c r="FK3990" s="0"/>
      <c r="FL3990" s="0"/>
      <c r="FM3990" s="0"/>
      <c r="FN3990" s="0"/>
      <c r="FO3990" s="0"/>
      <c r="FP3990" s="0"/>
      <c r="FQ3990" s="0"/>
      <c r="FR3990" s="0"/>
      <c r="FS3990" s="0"/>
      <c r="FT3990" s="0"/>
      <c r="FU3990" s="0"/>
      <c r="FV3990" s="0"/>
      <c r="FW3990" s="0"/>
      <c r="FX3990" s="0"/>
      <c r="FY3990" s="0"/>
      <c r="FZ3990" s="0"/>
      <c r="GA3990" s="0"/>
      <c r="GB3990" s="0"/>
      <c r="GC3990" s="0"/>
      <c r="GD3990" s="0"/>
      <c r="GE3990" s="0"/>
      <c r="GF3990" s="0"/>
      <c r="GG3990" s="0"/>
      <c r="GH3990" s="0"/>
      <c r="GI3990" s="0"/>
      <c r="GJ3990" s="0"/>
      <c r="GK3990" s="0"/>
      <c r="GL3990" s="0"/>
      <c r="GM3990" s="0"/>
      <c r="GN3990" s="0"/>
      <c r="GO3990" s="0"/>
      <c r="GP3990" s="0"/>
      <c r="GQ3990" s="0"/>
      <c r="GR3990" s="0"/>
      <c r="GS3990" s="0"/>
      <c r="GT3990" s="0"/>
      <c r="GU3990" s="0"/>
      <c r="GV3990" s="0"/>
      <c r="GW3990" s="0"/>
      <c r="GX3990" s="0"/>
      <c r="GY3990" s="0"/>
      <c r="GZ3990" s="0"/>
      <c r="HA3990" s="0"/>
      <c r="HB3990" s="0"/>
      <c r="HC3990" s="0"/>
      <c r="HD3990" s="0"/>
      <c r="HE3990" s="0"/>
      <c r="HF3990" s="0"/>
      <c r="HG3990" s="0"/>
      <c r="HH3990" s="0"/>
      <c r="HI3990" s="0"/>
      <c r="HJ3990" s="0"/>
      <c r="HK3990" s="0"/>
      <c r="HL3990" s="0"/>
      <c r="HM3990" s="0"/>
      <c r="HN3990" s="0"/>
      <c r="HO3990" s="0"/>
      <c r="HP3990" s="0"/>
      <c r="HQ3990" s="0"/>
      <c r="HR3990" s="0"/>
      <c r="HS3990" s="0"/>
      <c r="HT3990" s="0"/>
      <c r="HU3990" s="0"/>
      <c r="HV3990" s="0"/>
      <c r="HW3990" s="0"/>
      <c r="HX3990" s="0"/>
      <c r="HY3990" s="0"/>
      <c r="HZ3990" s="0"/>
      <c r="IA3990" s="0"/>
      <c r="IB3990" s="0"/>
      <c r="IC3990" s="0"/>
      <c r="ID3990" s="0"/>
      <c r="IE3990" s="0"/>
      <c r="IF3990" s="0"/>
      <c r="IG3990" s="0"/>
      <c r="IH3990" s="0"/>
      <c r="II3990" s="0"/>
      <c r="IJ3990" s="0"/>
      <c r="IK3990" s="0"/>
      <c r="IL3990" s="0"/>
      <c r="IM3990" s="0"/>
      <c r="IN3990" s="0"/>
      <c r="IO3990" s="0"/>
      <c r="IP3990" s="0"/>
      <c r="IQ3990" s="0"/>
      <c r="IR3990" s="0"/>
      <c r="IS3990" s="0"/>
      <c r="IT3990" s="0"/>
      <c r="IU3990" s="0"/>
      <c r="IV3990" s="0"/>
      <c r="IW3990" s="0"/>
      <c r="IX3990" s="0"/>
      <c r="IY3990" s="0"/>
      <c r="IZ3990" s="0"/>
      <c r="AMH3990" s="13"/>
    </row>
    <row r="3991" customFormat="false" ht="13.8" hidden="false" customHeight="false" outlineLevel="0" collapsed="false">
      <c r="A3991" s="16" t="n">
        <v>40901157</v>
      </c>
      <c r="B3991" s="17" t="s">
        <v>4027</v>
      </c>
      <c r="C3991" s="18"/>
      <c r="D3991" s="18"/>
      <c r="E3991" s="16" t="s">
        <v>15</v>
      </c>
      <c r="F3991" s="19" t="n">
        <f aca="false">IF(C3991="",VLOOKUP(E3991,'PORTE E UCO'!$A$5:$D$46,4,0),VLOOKUP(E3991,'PORTE E UCO'!$A$5:$D$46,4,0)*C3991)</f>
        <v>93.13473</v>
      </c>
      <c r="G3991" s="20" t="n">
        <v>3.78</v>
      </c>
      <c r="H3991" s="21" t="n">
        <f aca="false">G3991*$R$2</f>
        <v>74.36632896</v>
      </c>
      <c r="I3991" s="16" t="n">
        <v>0</v>
      </c>
      <c r="J3991" s="22" t="str">
        <f aca="false">IF(I3991&gt;=1,F3991*$J$2,"")</f>
        <v/>
      </c>
      <c r="K3991" s="22" t="str">
        <f aca="false">IF(I3991&gt;=2,F3991*$K$2,"")</f>
        <v/>
      </c>
      <c r="L3991" s="22" t="str">
        <f aca="false">IF(I3991&gt;=3,F3991*$L$2,"")</f>
        <v/>
      </c>
      <c r="M3991" s="22" t="str">
        <f aca="false">IF(I3991&gt;=4,F3991*$M$2,"")</f>
        <v/>
      </c>
      <c r="N3991" s="16" t="n">
        <v>0</v>
      </c>
      <c r="O3991" s="16" t="n">
        <v>2</v>
      </c>
      <c r="P3991" s="23" t="n">
        <v>0.34</v>
      </c>
      <c r="Q3991" s="64" t="n">
        <f aca="false">P3991*($Q$2)</f>
        <v>9.1868</v>
      </c>
      <c r="R3991" s="38"/>
      <c r="S3991" s="25" t="n">
        <f aca="false">SUM(F3991,H3991,J3991,K3991,L3991,M3991)</f>
        <v>167.50105896</v>
      </c>
      <c r="T3991" s="25" t="n">
        <f aca="false">SUM(F3991,H3991,J3991,K3991,L3991,M3991,Q3991)</f>
        <v>176.68785896</v>
      </c>
      <c r="U3991" s="0"/>
      <c r="V3991" s="0"/>
      <c r="W3991" s="0"/>
      <c r="X3991" s="0"/>
      <c r="Y3991" s="0"/>
      <c r="Z3991" s="0"/>
      <c r="AA3991" s="0"/>
      <c r="AB3991" s="0"/>
      <c r="AC3991" s="0"/>
      <c r="AD3991" s="0"/>
      <c r="AE3991" s="0"/>
      <c r="AF3991" s="0"/>
      <c r="AG3991" s="0"/>
      <c r="AH3991" s="0"/>
      <c r="AI3991" s="0"/>
      <c r="AJ3991" s="0"/>
      <c r="AK3991" s="0"/>
      <c r="AL3991" s="0"/>
      <c r="AM3991" s="0"/>
      <c r="AN3991" s="0"/>
      <c r="AO3991" s="0"/>
      <c r="AP3991" s="0"/>
      <c r="AQ3991" s="0"/>
      <c r="AR3991" s="0"/>
      <c r="AS3991" s="0"/>
      <c r="AT3991" s="0"/>
      <c r="AU3991" s="0"/>
      <c r="AV3991" s="0"/>
      <c r="AW3991" s="0"/>
      <c r="AX3991" s="0"/>
      <c r="AY3991" s="0"/>
      <c r="AZ3991" s="0"/>
      <c r="BA3991" s="0"/>
      <c r="BB3991" s="0"/>
      <c r="BC3991" s="0"/>
      <c r="BD3991" s="0"/>
      <c r="BE3991" s="0"/>
      <c r="BF3991" s="0"/>
      <c r="BG3991" s="0"/>
      <c r="BH3991" s="0"/>
      <c r="BI3991" s="0"/>
      <c r="BJ3991" s="0"/>
      <c r="BK3991" s="0"/>
      <c r="BL3991" s="0"/>
      <c r="BM3991" s="0"/>
      <c r="BN3991" s="0"/>
      <c r="BO3991" s="0"/>
      <c r="BP3991" s="0"/>
      <c r="BQ3991" s="0"/>
      <c r="BR3991" s="0"/>
      <c r="BS3991" s="0"/>
      <c r="BT3991" s="0"/>
      <c r="BU3991" s="0"/>
      <c r="BV3991" s="0"/>
      <c r="BW3991" s="0"/>
      <c r="BX3991" s="0"/>
      <c r="BY3991" s="0"/>
      <c r="BZ3991" s="0"/>
      <c r="CA3991" s="0"/>
      <c r="CB3991" s="0"/>
      <c r="CC3991" s="0"/>
      <c r="CD3991" s="0"/>
      <c r="CE3991" s="0"/>
      <c r="CF3991" s="0"/>
      <c r="CG3991" s="0"/>
      <c r="CH3991" s="0"/>
      <c r="CI3991" s="0"/>
      <c r="CJ3991" s="0"/>
      <c r="CK3991" s="0"/>
      <c r="CL3991" s="0"/>
      <c r="CM3991" s="0"/>
      <c r="CN3991" s="0"/>
      <c r="CO3991" s="0"/>
      <c r="CP3991" s="0"/>
      <c r="CQ3991" s="0"/>
      <c r="CR3991" s="0"/>
      <c r="CS3991" s="0"/>
      <c r="CT3991" s="0"/>
      <c r="CU3991" s="0"/>
      <c r="CV3991" s="0"/>
      <c r="CW3991" s="0"/>
      <c r="CX3991" s="0"/>
      <c r="CY3991" s="0"/>
      <c r="CZ3991" s="0"/>
      <c r="DA3991" s="0"/>
      <c r="DB3991" s="0"/>
      <c r="DC3991" s="0"/>
      <c r="DD3991" s="0"/>
      <c r="DE3991" s="0"/>
      <c r="DF3991" s="0"/>
      <c r="DG3991" s="0"/>
      <c r="DH3991" s="0"/>
      <c r="DI3991" s="0"/>
      <c r="DJ3991" s="0"/>
      <c r="DK3991" s="0"/>
      <c r="DL3991" s="0"/>
      <c r="DM3991" s="0"/>
      <c r="DN3991" s="0"/>
      <c r="DO3991" s="0"/>
      <c r="DP3991" s="0"/>
      <c r="DQ3991" s="0"/>
      <c r="DR3991" s="0"/>
      <c r="DS3991" s="0"/>
      <c r="DT3991" s="0"/>
      <c r="DU3991" s="0"/>
      <c r="DV3991" s="0"/>
      <c r="DW3991" s="0"/>
      <c r="DX3991" s="0"/>
      <c r="DY3991" s="0"/>
      <c r="DZ3991" s="0"/>
      <c r="EA3991" s="0"/>
      <c r="EB3991" s="0"/>
      <c r="EC3991" s="0"/>
      <c r="ED3991" s="0"/>
      <c r="EE3991" s="0"/>
      <c r="EF3991" s="0"/>
      <c r="EG3991" s="0"/>
      <c r="EH3991" s="0"/>
      <c r="EI3991" s="0"/>
      <c r="EJ3991" s="0"/>
      <c r="EK3991" s="0"/>
      <c r="EL3991" s="0"/>
      <c r="EM3991" s="0"/>
      <c r="EN3991" s="0"/>
      <c r="EO3991" s="0"/>
      <c r="EP3991" s="0"/>
      <c r="EQ3991" s="0"/>
      <c r="ER3991" s="0"/>
      <c r="ES3991" s="0"/>
      <c r="ET3991" s="0"/>
      <c r="EU3991" s="0"/>
      <c r="EV3991" s="0"/>
      <c r="EW3991" s="0"/>
      <c r="EX3991" s="0"/>
      <c r="EY3991" s="0"/>
      <c r="EZ3991" s="0"/>
      <c r="FA3991" s="0"/>
      <c r="FB3991" s="0"/>
      <c r="FC3991" s="0"/>
      <c r="FD3991" s="0"/>
      <c r="FE3991" s="0"/>
      <c r="FF3991" s="0"/>
      <c r="FG3991" s="0"/>
      <c r="FH3991" s="0"/>
      <c r="FI3991" s="0"/>
      <c r="FJ3991" s="0"/>
      <c r="FK3991" s="0"/>
      <c r="FL3991" s="0"/>
      <c r="FM3991" s="0"/>
      <c r="FN3991" s="0"/>
      <c r="FO3991" s="0"/>
      <c r="FP3991" s="0"/>
      <c r="FQ3991" s="0"/>
      <c r="FR3991" s="0"/>
      <c r="FS3991" s="0"/>
      <c r="FT3991" s="0"/>
      <c r="FU3991" s="0"/>
      <c r="FV3991" s="0"/>
      <c r="FW3991" s="0"/>
      <c r="FX3991" s="0"/>
      <c r="FY3991" s="0"/>
      <c r="FZ3991" s="0"/>
      <c r="GA3991" s="0"/>
      <c r="GB3991" s="0"/>
      <c r="GC3991" s="0"/>
      <c r="GD3991" s="0"/>
      <c r="GE3991" s="0"/>
      <c r="GF3991" s="0"/>
      <c r="GG3991" s="0"/>
      <c r="GH3991" s="0"/>
      <c r="GI3991" s="0"/>
      <c r="GJ3991" s="0"/>
      <c r="GK3991" s="0"/>
      <c r="GL3991" s="0"/>
      <c r="GM3991" s="0"/>
      <c r="GN3991" s="0"/>
      <c r="GO3991" s="0"/>
      <c r="GP3991" s="0"/>
      <c r="GQ3991" s="0"/>
      <c r="GR3991" s="0"/>
      <c r="GS3991" s="0"/>
      <c r="GT3991" s="0"/>
      <c r="GU3991" s="0"/>
      <c r="GV3991" s="0"/>
      <c r="GW3991" s="0"/>
      <c r="GX3991" s="0"/>
      <c r="GY3991" s="0"/>
      <c r="GZ3991" s="0"/>
      <c r="HA3991" s="0"/>
      <c r="HB3991" s="0"/>
      <c r="HC3991" s="0"/>
      <c r="HD3991" s="0"/>
      <c r="HE3991" s="0"/>
      <c r="HF3991" s="0"/>
      <c r="HG3991" s="0"/>
      <c r="HH3991" s="0"/>
      <c r="HI3991" s="0"/>
      <c r="HJ3991" s="0"/>
      <c r="HK3991" s="0"/>
      <c r="HL3991" s="0"/>
      <c r="HM3991" s="0"/>
      <c r="HN3991" s="0"/>
      <c r="HO3991" s="0"/>
      <c r="HP3991" s="0"/>
      <c r="HQ3991" s="0"/>
      <c r="HR3991" s="0"/>
      <c r="HS3991" s="0"/>
      <c r="HT3991" s="0"/>
      <c r="HU3991" s="0"/>
      <c r="HV3991" s="0"/>
      <c r="HW3991" s="0"/>
      <c r="HX3991" s="0"/>
      <c r="HY3991" s="0"/>
      <c r="HZ3991" s="0"/>
      <c r="IA3991" s="0"/>
      <c r="IB3991" s="0"/>
      <c r="IC3991" s="0"/>
      <c r="ID3991" s="0"/>
      <c r="IE3991" s="0"/>
      <c r="IF3991" s="0"/>
      <c r="IG3991" s="0"/>
      <c r="IH3991" s="0"/>
      <c r="II3991" s="0"/>
      <c r="IJ3991" s="0"/>
      <c r="IK3991" s="0"/>
      <c r="IL3991" s="0"/>
      <c r="IM3991" s="0"/>
      <c r="IN3991" s="0"/>
      <c r="IO3991" s="0"/>
      <c r="IP3991" s="0"/>
      <c r="IQ3991" s="0"/>
      <c r="IR3991" s="0"/>
      <c r="IS3991" s="0"/>
      <c r="IT3991" s="0"/>
      <c r="IU3991" s="0"/>
      <c r="IV3991" s="0"/>
      <c r="IW3991" s="0"/>
      <c r="IX3991" s="0"/>
      <c r="IY3991" s="0"/>
      <c r="IZ3991" s="0"/>
      <c r="AMH3991" s="13"/>
    </row>
    <row r="3992" customFormat="false" ht="13.8" hidden="false" customHeight="false" outlineLevel="0" collapsed="false">
      <c r="A3992" s="27" t="n">
        <v>40901165</v>
      </c>
      <c r="B3992" s="28" t="s">
        <v>4028</v>
      </c>
      <c r="C3992" s="29"/>
      <c r="D3992" s="29"/>
      <c r="E3992" s="27" t="s">
        <v>17</v>
      </c>
      <c r="F3992" s="19" t="n">
        <f aca="false">IF(C3992="",VLOOKUP(E3992,'PORTE E UCO'!$A$5:$D$46,4,0),VLOOKUP(E3992,'PORTE E UCO'!$A$5:$D$46,4,0)*C3992)</f>
        <v>150.60084</v>
      </c>
      <c r="G3992" s="30" t="n">
        <v>3.78</v>
      </c>
      <c r="H3992" s="21" t="n">
        <f aca="false">G3992*$R$2</f>
        <v>74.36632896</v>
      </c>
      <c r="I3992" s="27" t="n">
        <v>0</v>
      </c>
      <c r="J3992" s="22" t="str">
        <f aca="false">IF(I3992&gt;=1,F3992*$J$2,"")</f>
        <v/>
      </c>
      <c r="K3992" s="22" t="str">
        <f aca="false">IF(I3992&gt;=2,F3992*$K$2,"")</f>
        <v/>
      </c>
      <c r="L3992" s="22" t="str">
        <f aca="false">IF(I3992&gt;=3,F3992*$L$2,"")</f>
        <v/>
      </c>
      <c r="M3992" s="22" t="str">
        <f aca="false">IF(I3992&gt;=4,F3992*$M$2,"")</f>
        <v/>
      </c>
      <c r="N3992" s="27" t="n">
        <v>0</v>
      </c>
      <c r="O3992" s="27" t="n">
        <v>3</v>
      </c>
      <c r="P3992" s="31" t="n">
        <v>0.51</v>
      </c>
      <c r="Q3992" s="64" t="n">
        <f aca="false">P3992*($Q$2)</f>
        <v>13.7802</v>
      </c>
      <c r="R3992" s="38"/>
      <c r="S3992" s="25" t="n">
        <f aca="false">SUM(F3992,H3992,J3992,K3992,L3992,M3992)</f>
        <v>224.96716896</v>
      </c>
      <c r="T3992" s="25" t="n">
        <f aca="false">SUM(F3992,H3992,J3992,K3992,L3992,M3992,Q3992)</f>
        <v>238.74736896</v>
      </c>
      <c r="U3992" s="0"/>
      <c r="V3992" s="0"/>
      <c r="W3992" s="0"/>
      <c r="X3992" s="0"/>
      <c r="Y3992" s="0"/>
      <c r="Z3992" s="0"/>
      <c r="AA3992" s="0"/>
      <c r="AB3992" s="0"/>
      <c r="AC3992" s="0"/>
      <c r="AD3992" s="0"/>
      <c r="AE3992" s="0"/>
      <c r="AF3992" s="0"/>
      <c r="AG3992" s="0"/>
      <c r="AH3992" s="0"/>
      <c r="AI3992" s="0"/>
      <c r="AJ3992" s="0"/>
      <c r="AK3992" s="0"/>
      <c r="AL3992" s="0"/>
      <c r="AM3992" s="0"/>
      <c r="AN3992" s="0"/>
      <c r="AO3992" s="0"/>
      <c r="AP3992" s="0"/>
      <c r="AQ3992" s="0"/>
      <c r="AR3992" s="0"/>
      <c r="AS3992" s="0"/>
      <c r="AT3992" s="0"/>
      <c r="AU3992" s="0"/>
      <c r="AV3992" s="0"/>
      <c r="AW3992" s="0"/>
      <c r="AX3992" s="0"/>
      <c r="AY3992" s="0"/>
      <c r="AZ3992" s="0"/>
      <c r="BA3992" s="0"/>
      <c r="BB3992" s="0"/>
      <c r="BC3992" s="0"/>
      <c r="BD3992" s="0"/>
      <c r="BE3992" s="0"/>
      <c r="BF3992" s="0"/>
      <c r="BG3992" s="0"/>
      <c r="BH3992" s="0"/>
      <c r="BI3992" s="0"/>
      <c r="BJ3992" s="0"/>
      <c r="BK3992" s="0"/>
      <c r="BL3992" s="0"/>
      <c r="BM3992" s="0"/>
      <c r="BN3992" s="0"/>
      <c r="BO3992" s="0"/>
      <c r="BP3992" s="0"/>
      <c r="BQ3992" s="0"/>
      <c r="BR3992" s="0"/>
      <c r="BS3992" s="0"/>
      <c r="BT3992" s="0"/>
      <c r="BU3992" s="0"/>
      <c r="BV3992" s="0"/>
      <c r="BW3992" s="0"/>
      <c r="BX3992" s="0"/>
      <c r="BY3992" s="0"/>
      <c r="BZ3992" s="0"/>
      <c r="CA3992" s="0"/>
      <c r="CB3992" s="0"/>
      <c r="CC3992" s="0"/>
      <c r="CD3992" s="0"/>
      <c r="CE3992" s="0"/>
      <c r="CF3992" s="0"/>
      <c r="CG3992" s="0"/>
      <c r="CH3992" s="0"/>
      <c r="CI3992" s="0"/>
      <c r="CJ3992" s="0"/>
      <c r="CK3992" s="0"/>
      <c r="CL3992" s="0"/>
      <c r="CM3992" s="0"/>
      <c r="CN3992" s="0"/>
      <c r="CO3992" s="0"/>
      <c r="CP3992" s="0"/>
      <c r="CQ3992" s="0"/>
      <c r="CR3992" s="0"/>
      <c r="CS3992" s="0"/>
      <c r="CT3992" s="0"/>
      <c r="CU3992" s="0"/>
      <c r="CV3992" s="0"/>
      <c r="CW3992" s="0"/>
      <c r="CX3992" s="0"/>
      <c r="CY3992" s="0"/>
      <c r="CZ3992" s="0"/>
      <c r="DA3992" s="0"/>
      <c r="DB3992" s="0"/>
      <c r="DC3992" s="0"/>
      <c r="DD3992" s="0"/>
      <c r="DE3992" s="0"/>
      <c r="DF3992" s="0"/>
      <c r="DG3992" s="0"/>
      <c r="DH3992" s="0"/>
      <c r="DI3992" s="0"/>
      <c r="DJ3992" s="0"/>
      <c r="DK3992" s="0"/>
      <c r="DL3992" s="0"/>
      <c r="DM3992" s="0"/>
      <c r="DN3992" s="0"/>
      <c r="DO3992" s="0"/>
      <c r="DP3992" s="0"/>
      <c r="DQ3992" s="0"/>
      <c r="DR3992" s="0"/>
      <c r="DS3992" s="0"/>
      <c r="DT3992" s="0"/>
      <c r="DU3992" s="0"/>
      <c r="DV3992" s="0"/>
      <c r="DW3992" s="0"/>
      <c r="DX3992" s="0"/>
      <c r="DY3992" s="0"/>
      <c r="DZ3992" s="0"/>
      <c r="EA3992" s="0"/>
      <c r="EB3992" s="0"/>
      <c r="EC3992" s="0"/>
      <c r="ED3992" s="0"/>
      <c r="EE3992" s="0"/>
      <c r="EF3992" s="0"/>
      <c r="EG3992" s="0"/>
      <c r="EH3992" s="0"/>
      <c r="EI3992" s="0"/>
      <c r="EJ3992" s="0"/>
      <c r="EK3992" s="0"/>
      <c r="EL3992" s="0"/>
      <c r="EM3992" s="0"/>
      <c r="EN3992" s="0"/>
      <c r="EO3992" s="0"/>
      <c r="EP3992" s="0"/>
      <c r="EQ3992" s="0"/>
      <c r="ER3992" s="0"/>
      <c r="ES3992" s="0"/>
      <c r="ET3992" s="0"/>
      <c r="EU3992" s="0"/>
      <c r="EV3992" s="0"/>
      <c r="EW3992" s="0"/>
      <c r="EX3992" s="0"/>
      <c r="EY3992" s="0"/>
      <c r="EZ3992" s="0"/>
      <c r="FA3992" s="0"/>
      <c r="FB3992" s="0"/>
      <c r="FC3992" s="0"/>
      <c r="FD3992" s="0"/>
      <c r="FE3992" s="0"/>
      <c r="FF3992" s="0"/>
      <c r="FG3992" s="0"/>
      <c r="FH3992" s="0"/>
      <c r="FI3992" s="0"/>
      <c r="FJ3992" s="0"/>
      <c r="FK3992" s="0"/>
      <c r="FL3992" s="0"/>
      <c r="FM3992" s="0"/>
      <c r="FN3992" s="0"/>
      <c r="FO3992" s="0"/>
      <c r="FP3992" s="0"/>
      <c r="FQ3992" s="0"/>
      <c r="FR3992" s="0"/>
      <c r="FS3992" s="0"/>
      <c r="FT3992" s="0"/>
      <c r="FU3992" s="0"/>
      <c r="FV3992" s="0"/>
      <c r="FW3992" s="0"/>
      <c r="FX3992" s="0"/>
      <c r="FY3992" s="0"/>
      <c r="FZ3992" s="0"/>
      <c r="GA3992" s="0"/>
      <c r="GB3992" s="0"/>
      <c r="GC3992" s="0"/>
      <c r="GD3992" s="0"/>
      <c r="GE3992" s="0"/>
      <c r="GF3992" s="0"/>
      <c r="GG3992" s="0"/>
      <c r="GH3992" s="0"/>
      <c r="GI3992" s="0"/>
      <c r="GJ3992" s="0"/>
      <c r="GK3992" s="0"/>
      <c r="GL3992" s="0"/>
      <c r="GM3992" s="0"/>
      <c r="GN3992" s="0"/>
      <c r="GO3992" s="0"/>
      <c r="GP3992" s="0"/>
      <c r="GQ3992" s="0"/>
      <c r="GR3992" s="0"/>
      <c r="GS3992" s="0"/>
      <c r="GT3992" s="0"/>
      <c r="GU3992" s="0"/>
      <c r="GV3992" s="0"/>
      <c r="GW3992" s="0"/>
      <c r="GX3992" s="0"/>
      <c r="GY3992" s="0"/>
      <c r="GZ3992" s="0"/>
      <c r="HA3992" s="0"/>
      <c r="HB3992" s="0"/>
      <c r="HC3992" s="0"/>
      <c r="HD3992" s="0"/>
      <c r="HE3992" s="0"/>
      <c r="HF3992" s="0"/>
      <c r="HG3992" s="0"/>
      <c r="HH3992" s="0"/>
      <c r="HI3992" s="0"/>
      <c r="HJ3992" s="0"/>
      <c r="HK3992" s="0"/>
      <c r="HL3992" s="0"/>
      <c r="HM3992" s="0"/>
      <c r="HN3992" s="0"/>
      <c r="HO3992" s="0"/>
      <c r="HP3992" s="0"/>
      <c r="HQ3992" s="0"/>
      <c r="HR3992" s="0"/>
      <c r="HS3992" s="0"/>
      <c r="HT3992" s="0"/>
      <c r="HU3992" s="0"/>
      <c r="HV3992" s="0"/>
      <c r="HW3992" s="0"/>
      <c r="HX3992" s="0"/>
      <c r="HY3992" s="0"/>
      <c r="HZ3992" s="0"/>
      <c r="IA3992" s="0"/>
      <c r="IB3992" s="0"/>
      <c r="IC3992" s="0"/>
      <c r="ID3992" s="0"/>
      <c r="IE3992" s="0"/>
      <c r="IF3992" s="0"/>
      <c r="IG3992" s="0"/>
      <c r="IH3992" s="0"/>
      <c r="II3992" s="0"/>
      <c r="IJ3992" s="0"/>
      <c r="IK3992" s="0"/>
      <c r="IL3992" s="0"/>
      <c r="IM3992" s="0"/>
      <c r="IN3992" s="0"/>
      <c r="IO3992" s="0"/>
      <c r="IP3992" s="0"/>
      <c r="IQ3992" s="0"/>
      <c r="IR3992" s="0"/>
      <c r="IS3992" s="0"/>
      <c r="IT3992" s="0"/>
      <c r="IU3992" s="0"/>
      <c r="IV3992" s="0"/>
      <c r="IW3992" s="0"/>
      <c r="IX3992" s="0"/>
      <c r="IY3992" s="0"/>
      <c r="IZ3992" s="0"/>
      <c r="AMH3992" s="13"/>
    </row>
    <row r="3993" customFormat="false" ht="13.8" hidden="false" customHeight="false" outlineLevel="0" collapsed="false">
      <c r="A3993" s="16" t="n">
        <v>40901220</v>
      </c>
      <c r="B3993" s="17" t="s">
        <v>4029</v>
      </c>
      <c r="C3993" s="18"/>
      <c r="D3993" s="18"/>
      <c r="E3993" s="16" t="s">
        <v>15</v>
      </c>
      <c r="F3993" s="19" t="n">
        <f aca="false">IF(C3993="",VLOOKUP(E3993,'PORTE E UCO'!$A$5:$D$46,4,0),VLOOKUP(E3993,'PORTE E UCO'!$A$5:$D$46,4,0)*C3993)</f>
        <v>93.13473</v>
      </c>
      <c r="G3993" s="20" t="n">
        <v>3.42</v>
      </c>
      <c r="H3993" s="21" t="n">
        <f aca="false">G3993*$R$2</f>
        <v>67.28382144</v>
      </c>
      <c r="I3993" s="16" t="n">
        <v>0</v>
      </c>
      <c r="J3993" s="22" t="str">
        <f aca="false">IF(I3993&gt;=1,F3993*$J$2,"")</f>
        <v/>
      </c>
      <c r="K3993" s="22" t="str">
        <f aca="false">IF(I3993&gt;=2,F3993*$K$2,"")</f>
        <v/>
      </c>
      <c r="L3993" s="22" t="str">
        <f aca="false">IF(I3993&gt;=3,F3993*$L$2,"")</f>
        <v/>
      </c>
      <c r="M3993" s="22" t="str">
        <f aca="false">IF(I3993&gt;=4,F3993*$M$2,"")</f>
        <v/>
      </c>
      <c r="N3993" s="16" t="n">
        <v>0</v>
      </c>
      <c r="O3993" s="16" t="n">
        <v>2</v>
      </c>
      <c r="P3993" s="23" t="n">
        <v>0.34</v>
      </c>
      <c r="Q3993" s="64" t="n">
        <f aca="false">P3993*($Q$2)</f>
        <v>9.1868</v>
      </c>
      <c r="R3993" s="38"/>
      <c r="S3993" s="25" t="n">
        <f aca="false">SUM(F3993,H3993,J3993,K3993,L3993,M3993)</f>
        <v>160.41855144</v>
      </c>
      <c r="T3993" s="25" t="n">
        <f aca="false">SUM(F3993,H3993,J3993,K3993,L3993,M3993,Q3993)</f>
        <v>169.60535144</v>
      </c>
      <c r="U3993" s="0"/>
      <c r="V3993" s="0"/>
      <c r="W3993" s="0"/>
      <c r="X3993" s="0"/>
      <c r="Y3993" s="0"/>
      <c r="Z3993" s="0"/>
      <c r="AA3993" s="0"/>
      <c r="AB3993" s="0"/>
      <c r="AC3993" s="0"/>
      <c r="AD3993" s="0"/>
      <c r="AE3993" s="0"/>
      <c r="AF3993" s="0"/>
      <c r="AG3993" s="0"/>
      <c r="AH3993" s="0"/>
      <c r="AI3993" s="0"/>
      <c r="AJ3993" s="0"/>
      <c r="AK3993" s="0"/>
      <c r="AL3993" s="0"/>
      <c r="AM3993" s="0"/>
      <c r="AN3993" s="0"/>
      <c r="AO3993" s="0"/>
      <c r="AP3993" s="0"/>
      <c r="AQ3993" s="0"/>
      <c r="AR3993" s="0"/>
      <c r="AS3993" s="0"/>
      <c r="AT3993" s="0"/>
      <c r="AU3993" s="0"/>
      <c r="AV3993" s="0"/>
      <c r="AW3993" s="0"/>
      <c r="AX3993" s="0"/>
      <c r="AY3993" s="0"/>
      <c r="AZ3993" s="0"/>
      <c r="BA3993" s="0"/>
      <c r="BB3993" s="0"/>
      <c r="BC3993" s="0"/>
      <c r="BD3993" s="0"/>
      <c r="BE3993" s="0"/>
      <c r="BF3993" s="0"/>
      <c r="BG3993" s="0"/>
      <c r="BH3993" s="0"/>
      <c r="BI3993" s="0"/>
      <c r="BJ3993" s="0"/>
      <c r="BK3993" s="0"/>
      <c r="BL3993" s="0"/>
      <c r="BM3993" s="0"/>
      <c r="BN3993" s="0"/>
      <c r="BO3993" s="0"/>
      <c r="BP3993" s="0"/>
      <c r="BQ3993" s="0"/>
      <c r="BR3993" s="0"/>
      <c r="BS3993" s="0"/>
      <c r="BT3993" s="0"/>
      <c r="BU3993" s="0"/>
      <c r="BV3993" s="0"/>
      <c r="BW3993" s="0"/>
      <c r="BX3993" s="0"/>
      <c r="BY3993" s="0"/>
      <c r="BZ3993" s="0"/>
      <c r="CA3993" s="0"/>
      <c r="CB3993" s="0"/>
      <c r="CC3993" s="0"/>
      <c r="CD3993" s="0"/>
      <c r="CE3993" s="0"/>
      <c r="CF3993" s="0"/>
      <c r="CG3993" s="0"/>
      <c r="CH3993" s="0"/>
      <c r="CI3993" s="0"/>
      <c r="CJ3993" s="0"/>
      <c r="CK3993" s="0"/>
      <c r="CL3993" s="0"/>
      <c r="CM3993" s="0"/>
      <c r="CN3993" s="0"/>
      <c r="CO3993" s="0"/>
      <c r="CP3993" s="0"/>
      <c r="CQ3993" s="0"/>
      <c r="CR3993" s="0"/>
      <c r="CS3993" s="0"/>
      <c r="CT3993" s="0"/>
      <c r="CU3993" s="0"/>
      <c r="CV3993" s="0"/>
      <c r="CW3993" s="0"/>
      <c r="CX3993" s="0"/>
      <c r="CY3993" s="0"/>
      <c r="CZ3993" s="0"/>
      <c r="DA3993" s="0"/>
      <c r="DB3993" s="0"/>
      <c r="DC3993" s="0"/>
      <c r="DD3993" s="0"/>
      <c r="DE3993" s="0"/>
      <c r="DF3993" s="0"/>
      <c r="DG3993" s="0"/>
      <c r="DH3993" s="0"/>
      <c r="DI3993" s="0"/>
      <c r="DJ3993" s="0"/>
      <c r="DK3993" s="0"/>
      <c r="DL3993" s="0"/>
      <c r="DM3993" s="0"/>
      <c r="DN3993" s="0"/>
      <c r="DO3993" s="0"/>
      <c r="DP3993" s="0"/>
      <c r="DQ3993" s="0"/>
      <c r="DR3993" s="0"/>
      <c r="DS3993" s="0"/>
      <c r="DT3993" s="0"/>
      <c r="DU3993" s="0"/>
      <c r="DV3993" s="0"/>
      <c r="DW3993" s="0"/>
      <c r="DX3993" s="0"/>
      <c r="DY3993" s="0"/>
      <c r="DZ3993" s="0"/>
      <c r="EA3993" s="0"/>
      <c r="EB3993" s="0"/>
      <c r="EC3993" s="0"/>
      <c r="ED3993" s="0"/>
      <c r="EE3993" s="0"/>
      <c r="EF3993" s="0"/>
      <c r="EG3993" s="0"/>
      <c r="EH3993" s="0"/>
      <c r="EI3993" s="0"/>
      <c r="EJ3993" s="0"/>
      <c r="EK3993" s="0"/>
      <c r="EL3993" s="0"/>
      <c r="EM3993" s="0"/>
      <c r="EN3993" s="0"/>
      <c r="EO3993" s="0"/>
      <c r="EP3993" s="0"/>
      <c r="EQ3993" s="0"/>
      <c r="ER3993" s="0"/>
      <c r="ES3993" s="0"/>
      <c r="ET3993" s="0"/>
      <c r="EU3993" s="0"/>
      <c r="EV3993" s="0"/>
      <c r="EW3993" s="0"/>
      <c r="EX3993" s="0"/>
      <c r="EY3993" s="0"/>
      <c r="EZ3993" s="0"/>
      <c r="FA3993" s="0"/>
      <c r="FB3993" s="0"/>
      <c r="FC3993" s="0"/>
      <c r="FD3993" s="0"/>
      <c r="FE3993" s="0"/>
      <c r="FF3993" s="0"/>
      <c r="FG3993" s="0"/>
      <c r="FH3993" s="0"/>
      <c r="FI3993" s="0"/>
      <c r="FJ3993" s="0"/>
      <c r="FK3993" s="0"/>
      <c r="FL3993" s="0"/>
      <c r="FM3993" s="0"/>
      <c r="FN3993" s="0"/>
      <c r="FO3993" s="0"/>
      <c r="FP3993" s="0"/>
      <c r="FQ3993" s="0"/>
      <c r="FR3993" s="0"/>
      <c r="FS3993" s="0"/>
      <c r="FT3993" s="0"/>
      <c r="FU3993" s="0"/>
      <c r="FV3993" s="0"/>
      <c r="FW3993" s="0"/>
      <c r="FX3993" s="0"/>
      <c r="FY3993" s="0"/>
      <c r="FZ3993" s="0"/>
      <c r="GA3993" s="0"/>
      <c r="GB3993" s="0"/>
      <c r="GC3993" s="0"/>
      <c r="GD3993" s="0"/>
      <c r="GE3993" s="0"/>
      <c r="GF3993" s="0"/>
      <c r="GG3993" s="0"/>
      <c r="GH3993" s="0"/>
      <c r="GI3993" s="0"/>
      <c r="GJ3993" s="0"/>
      <c r="GK3993" s="0"/>
      <c r="GL3993" s="0"/>
      <c r="GM3993" s="0"/>
      <c r="GN3993" s="0"/>
      <c r="GO3993" s="0"/>
      <c r="GP3993" s="0"/>
      <c r="GQ3993" s="0"/>
      <c r="GR3993" s="0"/>
      <c r="GS3993" s="0"/>
      <c r="GT3993" s="0"/>
      <c r="GU3993" s="0"/>
      <c r="GV3993" s="0"/>
      <c r="GW3993" s="0"/>
      <c r="GX3993" s="0"/>
      <c r="GY3993" s="0"/>
      <c r="GZ3993" s="0"/>
      <c r="HA3993" s="0"/>
      <c r="HB3993" s="0"/>
      <c r="HC3993" s="0"/>
      <c r="HD3993" s="0"/>
      <c r="HE3993" s="0"/>
      <c r="HF3993" s="0"/>
      <c r="HG3993" s="0"/>
      <c r="HH3993" s="0"/>
      <c r="HI3993" s="0"/>
      <c r="HJ3993" s="0"/>
      <c r="HK3993" s="0"/>
      <c r="HL3993" s="0"/>
      <c r="HM3993" s="0"/>
      <c r="HN3993" s="0"/>
      <c r="HO3993" s="0"/>
      <c r="HP3993" s="0"/>
      <c r="HQ3993" s="0"/>
      <c r="HR3993" s="0"/>
      <c r="HS3993" s="0"/>
      <c r="HT3993" s="0"/>
      <c r="HU3993" s="0"/>
      <c r="HV3993" s="0"/>
      <c r="HW3993" s="0"/>
      <c r="HX3993" s="0"/>
      <c r="HY3993" s="0"/>
      <c r="HZ3993" s="0"/>
      <c r="IA3993" s="0"/>
      <c r="IB3993" s="0"/>
      <c r="IC3993" s="0"/>
      <c r="ID3993" s="0"/>
      <c r="IE3993" s="0"/>
      <c r="IF3993" s="0"/>
      <c r="IG3993" s="0"/>
      <c r="IH3993" s="0"/>
      <c r="II3993" s="0"/>
      <c r="IJ3993" s="0"/>
      <c r="IK3993" s="0"/>
      <c r="IL3993" s="0"/>
      <c r="IM3993" s="0"/>
      <c r="IN3993" s="0"/>
      <c r="IO3993" s="0"/>
      <c r="IP3993" s="0"/>
      <c r="IQ3993" s="0"/>
      <c r="IR3993" s="0"/>
      <c r="IS3993" s="0"/>
      <c r="IT3993" s="0"/>
      <c r="IU3993" s="0"/>
      <c r="IV3993" s="0"/>
      <c r="IW3993" s="0"/>
      <c r="IX3993" s="0"/>
      <c r="IY3993" s="0"/>
      <c r="IZ3993" s="0"/>
      <c r="AMH3993" s="13"/>
    </row>
    <row r="3994" customFormat="false" ht="13.8" hidden="false" customHeight="false" outlineLevel="0" collapsed="false">
      <c r="A3994" s="27" t="n">
        <v>40901190</v>
      </c>
      <c r="B3994" s="28" t="s">
        <v>4030</v>
      </c>
      <c r="C3994" s="29"/>
      <c r="D3994" s="29"/>
      <c r="E3994" s="27" t="s">
        <v>20</v>
      </c>
      <c r="F3994" s="19" t="n">
        <f aca="false">IF(C3994="",VLOOKUP(E3994,'PORTE E UCO'!$A$5:$D$46,4,0),VLOOKUP(E3994,'PORTE E UCO'!$A$5:$D$46,4,0)*C3994)</f>
        <v>70.656386</v>
      </c>
      <c r="G3994" s="30" t="n">
        <v>2.25</v>
      </c>
      <c r="H3994" s="21" t="n">
        <f aca="false">G3994*$R$2</f>
        <v>44.265672</v>
      </c>
      <c r="I3994" s="27" t="n">
        <v>0</v>
      </c>
      <c r="J3994" s="22" t="str">
        <f aca="false">IF(I3994&gt;=1,F3994*$J$2,"")</f>
        <v/>
      </c>
      <c r="K3994" s="22" t="str">
        <f aca="false">IF(I3994&gt;=2,F3994*$K$2,"")</f>
        <v/>
      </c>
      <c r="L3994" s="22" t="str">
        <f aca="false">IF(I3994&gt;=3,F3994*$L$2,"")</f>
        <v/>
      </c>
      <c r="M3994" s="22" t="str">
        <f aca="false">IF(I3994&gt;=4,F3994*$M$2,"")</f>
        <v/>
      </c>
      <c r="N3994" s="27" t="n">
        <v>0</v>
      </c>
      <c r="O3994" s="27" t="n">
        <v>2</v>
      </c>
      <c r="P3994" s="31" t="n">
        <v>0.34</v>
      </c>
      <c r="Q3994" s="64" t="n">
        <f aca="false">P3994*($Q$2)</f>
        <v>9.1868</v>
      </c>
      <c r="R3994" s="38"/>
      <c r="S3994" s="25" t="n">
        <f aca="false">SUM(F3994,H3994,J3994,K3994,L3994,M3994)</f>
        <v>114.922058</v>
      </c>
      <c r="T3994" s="25" t="n">
        <f aca="false">SUM(F3994,H3994,J3994,K3994,L3994,M3994,Q3994)</f>
        <v>124.108858</v>
      </c>
      <c r="U3994" s="0"/>
      <c r="V3994" s="0"/>
      <c r="W3994" s="0"/>
      <c r="X3994" s="0"/>
      <c r="Y3994" s="0"/>
      <c r="Z3994" s="0"/>
      <c r="AA3994" s="0"/>
      <c r="AB3994" s="0"/>
      <c r="AC3994" s="0"/>
      <c r="AD3994" s="0"/>
      <c r="AE3994" s="0"/>
      <c r="AF3994" s="0"/>
      <c r="AG3994" s="0"/>
      <c r="AH3994" s="0"/>
      <c r="AI3994" s="0"/>
      <c r="AJ3994" s="0"/>
      <c r="AK3994" s="0"/>
      <c r="AL3994" s="0"/>
      <c r="AM3994" s="0"/>
      <c r="AN3994" s="0"/>
      <c r="AO3994" s="0"/>
      <c r="AP3994" s="0"/>
      <c r="AQ3994" s="0"/>
      <c r="AR3994" s="0"/>
      <c r="AS3994" s="0"/>
      <c r="AT3994" s="0"/>
      <c r="AU3994" s="0"/>
      <c r="AV3994" s="0"/>
      <c r="AW3994" s="0"/>
      <c r="AX3994" s="0"/>
      <c r="AY3994" s="0"/>
      <c r="AZ3994" s="0"/>
      <c r="BA3994" s="0"/>
      <c r="BB3994" s="0"/>
      <c r="BC3994" s="0"/>
      <c r="BD3994" s="0"/>
      <c r="BE3994" s="0"/>
      <c r="BF3994" s="0"/>
      <c r="BG3994" s="0"/>
      <c r="BH3994" s="0"/>
      <c r="BI3994" s="0"/>
      <c r="BJ3994" s="0"/>
      <c r="BK3994" s="0"/>
      <c r="BL3994" s="0"/>
      <c r="BM3994" s="0"/>
      <c r="BN3994" s="0"/>
      <c r="BO3994" s="0"/>
      <c r="BP3994" s="0"/>
      <c r="BQ3994" s="0"/>
      <c r="BR3994" s="0"/>
      <c r="BS3994" s="0"/>
      <c r="BT3994" s="0"/>
      <c r="BU3994" s="0"/>
      <c r="BV3994" s="0"/>
      <c r="BW3994" s="0"/>
      <c r="BX3994" s="0"/>
      <c r="BY3994" s="0"/>
      <c r="BZ3994" s="0"/>
      <c r="CA3994" s="0"/>
      <c r="CB3994" s="0"/>
      <c r="CC3994" s="0"/>
      <c r="CD3994" s="0"/>
      <c r="CE3994" s="0"/>
      <c r="CF3994" s="0"/>
      <c r="CG3994" s="0"/>
      <c r="CH3994" s="0"/>
      <c r="CI3994" s="0"/>
      <c r="CJ3994" s="0"/>
      <c r="CK3994" s="0"/>
      <c r="CL3994" s="0"/>
      <c r="CM3994" s="0"/>
      <c r="CN3994" s="0"/>
      <c r="CO3994" s="0"/>
      <c r="CP3994" s="0"/>
      <c r="CQ3994" s="0"/>
      <c r="CR3994" s="0"/>
      <c r="CS3994" s="0"/>
      <c r="CT3994" s="0"/>
      <c r="CU3994" s="0"/>
      <c r="CV3994" s="0"/>
      <c r="CW3994" s="0"/>
      <c r="CX3994" s="0"/>
      <c r="CY3994" s="0"/>
      <c r="CZ3994" s="0"/>
      <c r="DA3994" s="0"/>
      <c r="DB3994" s="0"/>
      <c r="DC3994" s="0"/>
      <c r="DD3994" s="0"/>
      <c r="DE3994" s="0"/>
      <c r="DF3994" s="0"/>
      <c r="DG3994" s="0"/>
      <c r="DH3994" s="0"/>
      <c r="DI3994" s="0"/>
      <c r="DJ3994" s="0"/>
      <c r="DK3994" s="0"/>
      <c r="DL3994" s="0"/>
      <c r="DM3994" s="0"/>
      <c r="DN3994" s="0"/>
      <c r="DO3994" s="0"/>
      <c r="DP3994" s="0"/>
      <c r="DQ3994" s="0"/>
      <c r="DR3994" s="0"/>
      <c r="DS3994" s="0"/>
      <c r="DT3994" s="0"/>
      <c r="DU3994" s="0"/>
      <c r="DV3994" s="0"/>
      <c r="DW3994" s="0"/>
      <c r="DX3994" s="0"/>
      <c r="DY3994" s="0"/>
      <c r="DZ3994" s="0"/>
      <c r="EA3994" s="0"/>
      <c r="EB3994" s="0"/>
      <c r="EC3994" s="0"/>
      <c r="ED3994" s="0"/>
      <c r="EE3994" s="0"/>
      <c r="EF3994" s="0"/>
      <c r="EG3994" s="0"/>
      <c r="EH3994" s="0"/>
      <c r="EI3994" s="0"/>
      <c r="EJ3994" s="0"/>
      <c r="EK3994" s="0"/>
      <c r="EL3994" s="0"/>
      <c r="EM3994" s="0"/>
      <c r="EN3994" s="0"/>
      <c r="EO3994" s="0"/>
      <c r="EP3994" s="0"/>
      <c r="EQ3994" s="0"/>
      <c r="ER3994" s="0"/>
      <c r="ES3994" s="0"/>
      <c r="ET3994" s="0"/>
      <c r="EU3994" s="0"/>
      <c r="EV3994" s="0"/>
      <c r="EW3994" s="0"/>
      <c r="EX3994" s="0"/>
      <c r="EY3994" s="0"/>
      <c r="EZ3994" s="0"/>
      <c r="FA3994" s="0"/>
      <c r="FB3994" s="0"/>
      <c r="FC3994" s="0"/>
      <c r="FD3994" s="0"/>
      <c r="FE3994" s="0"/>
      <c r="FF3994" s="0"/>
      <c r="FG3994" s="0"/>
      <c r="FH3994" s="0"/>
      <c r="FI3994" s="0"/>
      <c r="FJ3994" s="0"/>
      <c r="FK3994" s="0"/>
      <c r="FL3994" s="0"/>
      <c r="FM3994" s="0"/>
      <c r="FN3994" s="0"/>
      <c r="FO3994" s="0"/>
      <c r="FP3994" s="0"/>
      <c r="FQ3994" s="0"/>
      <c r="FR3994" s="0"/>
      <c r="FS3994" s="0"/>
      <c r="FT3994" s="0"/>
      <c r="FU3994" s="0"/>
      <c r="FV3994" s="0"/>
      <c r="FW3994" s="0"/>
      <c r="FX3994" s="0"/>
      <c r="FY3994" s="0"/>
      <c r="FZ3994" s="0"/>
      <c r="GA3994" s="0"/>
      <c r="GB3994" s="0"/>
      <c r="GC3994" s="0"/>
      <c r="GD3994" s="0"/>
      <c r="GE3994" s="0"/>
      <c r="GF3994" s="0"/>
      <c r="GG3994" s="0"/>
      <c r="GH3994" s="0"/>
      <c r="GI3994" s="0"/>
      <c r="GJ3994" s="0"/>
      <c r="GK3994" s="0"/>
      <c r="GL3994" s="0"/>
      <c r="GM3994" s="0"/>
      <c r="GN3994" s="0"/>
      <c r="GO3994" s="0"/>
      <c r="GP3994" s="0"/>
      <c r="GQ3994" s="0"/>
      <c r="GR3994" s="0"/>
      <c r="GS3994" s="0"/>
      <c r="GT3994" s="0"/>
      <c r="GU3994" s="0"/>
      <c r="GV3994" s="0"/>
      <c r="GW3994" s="0"/>
      <c r="GX3994" s="0"/>
      <c r="GY3994" s="0"/>
      <c r="GZ3994" s="0"/>
      <c r="HA3994" s="0"/>
      <c r="HB3994" s="0"/>
      <c r="HC3994" s="0"/>
      <c r="HD3994" s="0"/>
      <c r="HE3994" s="0"/>
      <c r="HF3994" s="0"/>
      <c r="HG3994" s="0"/>
      <c r="HH3994" s="0"/>
      <c r="HI3994" s="0"/>
      <c r="HJ3994" s="0"/>
      <c r="HK3994" s="0"/>
      <c r="HL3994" s="0"/>
      <c r="HM3994" s="0"/>
      <c r="HN3994" s="0"/>
      <c r="HO3994" s="0"/>
      <c r="HP3994" s="0"/>
      <c r="HQ3994" s="0"/>
      <c r="HR3994" s="0"/>
      <c r="HS3994" s="0"/>
      <c r="HT3994" s="0"/>
      <c r="HU3994" s="0"/>
      <c r="HV3994" s="0"/>
      <c r="HW3994" s="0"/>
      <c r="HX3994" s="0"/>
      <c r="HY3994" s="0"/>
      <c r="HZ3994" s="0"/>
      <c r="IA3994" s="0"/>
      <c r="IB3994" s="0"/>
      <c r="IC3994" s="0"/>
      <c r="ID3994" s="0"/>
      <c r="IE3994" s="0"/>
      <c r="IF3994" s="0"/>
      <c r="IG3994" s="0"/>
      <c r="IH3994" s="0"/>
      <c r="II3994" s="0"/>
      <c r="IJ3994" s="0"/>
      <c r="IK3994" s="0"/>
      <c r="IL3994" s="0"/>
      <c r="IM3994" s="0"/>
      <c r="IN3994" s="0"/>
      <c r="IO3994" s="0"/>
      <c r="IP3994" s="0"/>
      <c r="IQ3994" s="0"/>
      <c r="IR3994" s="0"/>
      <c r="IS3994" s="0"/>
      <c r="IT3994" s="0"/>
      <c r="IU3994" s="0"/>
      <c r="IV3994" s="0"/>
      <c r="IW3994" s="0"/>
      <c r="IX3994" s="0"/>
      <c r="IY3994" s="0"/>
      <c r="IZ3994" s="0"/>
      <c r="AMH3994" s="13"/>
    </row>
    <row r="3995" customFormat="false" ht="13.8" hidden="false" customHeight="false" outlineLevel="0" collapsed="false">
      <c r="A3995" s="16" t="n">
        <v>40901475</v>
      </c>
      <c r="B3995" s="17" t="s">
        <v>4031</v>
      </c>
      <c r="C3995" s="18"/>
      <c r="D3995" s="18"/>
      <c r="E3995" s="16" t="s">
        <v>59</v>
      </c>
      <c r="F3995" s="19" t="n">
        <f aca="false">IF(C3995="",VLOOKUP(E3995,'PORTE E UCO'!$A$5:$D$46,4,0),VLOOKUP(E3995,'PORTE E UCO'!$A$5:$D$46,4,0)*C3995)</f>
        <v>349.26794</v>
      </c>
      <c r="G3995" s="20" t="n">
        <v>8.26</v>
      </c>
      <c r="H3995" s="21" t="n">
        <f aca="false">G3995*$R$2</f>
        <v>162.50420032</v>
      </c>
      <c r="I3995" s="16" t="n">
        <v>0</v>
      </c>
      <c r="J3995" s="22" t="str">
        <f aca="false">IF(I3995&gt;=1,F3995*$J$2,"")</f>
        <v/>
      </c>
      <c r="K3995" s="22" t="str">
        <f aca="false">IF(I3995&gt;=2,F3995*$K$2,"")</f>
        <v/>
      </c>
      <c r="L3995" s="22" t="str">
        <f aca="false">IF(I3995&gt;=3,F3995*$L$2,"")</f>
        <v/>
      </c>
      <c r="M3995" s="22" t="str">
        <f aca="false">IF(I3995&gt;=4,F3995*$M$2,"")</f>
        <v/>
      </c>
      <c r="N3995" s="16" t="n">
        <v>0</v>
      </c>
      <c r="O3995" s="16" t="n">
        <v>3</v>
      </c>
      <c r="P3995" s="23" t="n">
        <v>0.51</v>
      </c>
      <c r="Q3995" s="64" t="n">
        <f aca="false">P3995*($Q$2)</f>
        <v>13.7802</v>
      </c>
      <c r="R3995" s="38"/>
      <c r="S3995" s="25" t="n">
        <f aca="false">SUM(F3995,H3995,J3995,K3995,L3995,M3995)</f>
        <v>511.77214032</v>
      </c>
      <c r="T3995" s="25" t="n">
        <f aca="false">SUM(F3995,H3995,J3995,K3995,L3995,M3995,Q3995)</f>
        <v>525.55234032</v>
      </c>
      <c r="U3995" s="0"/>
      <c r="V3995" s="0"/>
      <c r="W3995" s="0"/>
      <c r="X3995" s="0"/>
      <c r="Y3995" s="0"/>
      <c r="Z3995" s="0"/>
      <c r="AA3995" s="0"/>
      <c r="AB3995" s="0"/>
      <c r="AC3995" s="0"/>
      <c r="AD3995" s="0"/>
      <c r="AE3995" s="0"/>
      <c r="AF3995" s="0"/>
      <c r="AG3995" s="0"/>
      <c r="AH3995" s="0"/>
      <c r="AI3995" s="0"/>
      <c r="AJ3995" s="0"/>
      <c r="AK3995" s="0"/>
      <c r="AL3995" s="0"/>
      <c r="AM3995" s="0"/>
      <c r="AN3995" s="0"/>
      <c r="AO3995" s="0"/>
      <c r="AP3995" s="0"/>
      <c r="AQ3995" s="0"/>
      <c r="AR3995" s="0"/>
      <c r="AS3995" s="0"/>
      <c r="AT3995" s="0"/>
      <c r="AU3995" s="0"/>
      <c r="AV3995" s="0"/>
      <c r="AW3995" s="0"/>
      <c r="AX3995" s="0"/>
      <c r="AY3995" s="0"/>
      <c r="AZ3995" s="0"/>
      <c r="BA3995" s="0"/>
      <c r="BB3995" s="0"/>
      <c r="BC3995" s="0"/>
      <c r="BD3995" s="0"/>
      <c r="BE3995" s="0"/>
      <c r="BF3995" s="0"/>
      <c r="BG3995" s="0"/>
      <c r="BH3995" s="0"/>
      <c r="BI3995" s="0"/>
      <c r="BJ3995" s="0"/>
      <c r="BK3995" s="0"/>
      <c r="BL3995" s="0"/>
      <c r="BM3995" s="0"/>
      <c r="BN3995" s="0"/>
      <c r="BO3995" s="0"/>
      <c r="BP3995" s="0"/>
      <c r="BQ3995" s="0"/>
      <c r="BR3995" s="0"/>
      <c r="BS3995" s="0"/>
      <c r="BT3995" s="0"/>
      <c r="BU3995" s="0"/>
      <c r="BV3995" s="0"/>
      <c r="BW3995" s="0"/>
      <c r="BX3995" s="0"/>
      <c r="BY3995" s="0"/>
      <c r="BZ3995" s="0"/>
      <c r="CA3995" s="0"/>
      <c r="CB3995" s="0"/>
      <c r="CC3995" s="0"/>
      <c r="CD3995" s="0"/>
      <c r="CE3995" s="0"/>
      <c r="CF3995" s="0"/>
      <c r="CG3995" s="0"/>
      <c r="CH3995" s="0"/>
      <c r="CI3995" s="0"/>
      <c r="CJ3995" s="0"/>
      <c r="CK3995" s="0"/>
      <c r="CL3995" s="0"/>
      <c r="CM3995" s="0"/>
      <c r="CN3995" s="0"/>
      <c r="CO3995" s="0"/>
      <c r="CP3995" s="0"/>
      <c r="CQ3995" s="0"/>
      <c r="CR3995" s="0"/>
      <c r="CS3995" s="0"/>
      <c r="CT3995" s="0"/>
      <c r="CU3995" s="0"/>
      <c r="CV3995" s="0"/>
      <c r="CW3995" s="0"/>
      <c r="CX3995" s="0"/>
      <c r="CY3995" s="0"/>
      <c r="CZ3995" s="0"/>
      <c r="DA3995" s="0"/>
      <c r="DB3995" s="0"/>
      <c r="DC3995" s="0"/>
      <c r="DD3995" s="0"/>
      <c r="DE3995" s="0"/>
      <c r="DF3995" s="0"/>
      <c r="DG3995" s="0"/>
      <c r="DH3995" s="0"/>
      <c r="DI3995" s="0"/>
      <c r="DJ3995" s="0"/>
      <c r="DK3995" s="0"/>
      <c r="DL3995" s="0"/>
      <c r="DM3995" s="0"/>
      <c r="DN3995" s="0"/>
      <c r="DO3995" s="0"/>
      <c r="DP3995" s="0"/>
      <c r="DQ3995" s="0"/>
      <c r="DR3995" s="0"/>
      <c r="DS3995" s="0"/>
      <c r="DT3995" s="0"/>
      <c r="DU3995" s="0"/>
      <c r="DV3995" s="0"/>
      <c r="DW3995" s="0"/>
      <c r="DX3995" s="0"/>
      <c r="DY3995" s="0"/>
      <c r="DZ3995" s="0"/>
      <c r="EA3995" s="0"/>
      <c r="EB3995" s="0"/>
      <c r="EC3995" s="0"/>
      <c r="ED3995" s="0"/>
      <c r="EE3995" s="0"/>
      <c r="EF3995" s="0"/>
      <c r="EG3995" s="0"/>
      <c r="EH3995" s="0"/>
      <c r="EI3995" s="0"/>
      <c r="EJ3995" s="0"/>
      <c r="EK3995" s="0"/>
      <c r="EL3995" s="0"/>
      <c r="EM3995" s="0"/>
      <c r="EN3995" s="0"/>
      <c r="EO3995" s="0"/>
      <c r="EP3995" s="0"/>
      <c r="EQ3995" s="0"/>
      <c r="ER3995" s="0"/>
      <c r="ES3995" s="0"/>
      <c r="ET3995" s="0"/>
      <c r="EU3995" s="0"/>
      <c r="EV3995" s="0"/>
      <c r="EW3995" s="0"/>
      <c r="EX3995" s="0"/>
      <c r="EY3995" s="0"/>
      <c r="EZ3995" s="0"/>
      <c r="FA3995" s="0"/>
      <c r="FB3995" s="0"/>
      <c r="FC3995" s="0"/>
      <c r="FD3995" s="0"/>
      <c r="FE3995" s="0"/>
      <c r="FF3995" s="0"/>
      <c r="FG3995" s="0"/>
      <c r="FH3995" s="0"/>
      <c r="FI3995" s="0"/>
      <c r="FJ3995" s="0"/>
      <c r="FK3995" s="0"/>
      <c r="FL3995" s="0"/>
      <c r="FM3995" s="0"/>
      <c r="FN3995" s="0"/>
      <c r="FO3995" s="0"/>
      <c r="FP3995" s="0"/>
      <c r="FQ3995" s="0"/>
      <c r="FR3995" s="0"/>
      <c r="FS3995" s="0"/>
      <c r="FT3995" s="0"/>
      <c r="FU3995" s="0"/>
      <c r="FV3995" s="0"/>
      <c r="FW3995" s="0"/>
      <c r="FX3995" s="0"/>
      <c r="FY3995" s="0"/>
      <c r="FZ3995" s="0"/>
      <c r="GA3995" s="0"/>
      <c r="GB3995" s="0"/>
      <c r="GC3995" s="0"/>
      <c r="GD3995" s="0"/>
      <c r="GE3995" s="0"/>
      <c r="GF3995" s="0"/>
      <c r="GG3995" s="0"/>
      <c r="GH3995" s="0"/>
      <c r="GI3995" s="0"/>
      <c r="GJ3995" s="0"/>
      <c r="GK3995" s="0"/>
      <c r="GL3995" s="0"/>
      <c r="GM3995" s="0"/>
      <c r="GN3995" s="0"/>
      <c r="GO3995" s="0"/>
      <c r="GP3995" s="0"/>
      <c r="GQ3995" s="0"/>
      <c r="GR3995" s="0"/>
      <c r="GS3995" s="0"/>
      <c r="GT3995" s="0"/>
      <c r="GU3995" s="0"/>
      <c r="GV3995" s="0"/>
      <c r="GW3995" s="0"/>
      <c r="GX3995" s="0"/>
      <c r="GY3995" s="0"/>
      <c r="GZ3995" s="0"/>
      <c r="HA3995" s="0"/>
      <c r="HB3995" s="0"/>
      <c r="HC3995" s="0"/>
      <c r="HD3995" s="0"/>
      <c r="HE3995" s="0"/>
      <c r="HF3995" s="0"/>
      <c r="HG3995" s="0"/>
      <c r="HH3995" s="0"/>
      <c r="HI3995" s="0"/>
      <c r="HJ3995" s="0"/>
      <c r="HK3995" s="0"/>
      <c r="HL3995" s="0"/>
      <c r="HM3995" s="0"/>
      <c r="HN3995" s="0"/>
      <c r="HO3995" s="0"/>
      <c r="HP3995" s="0"/>
      <c r="HQ3995" s="0"/>
      <c r="HR3995" s="0"/>
      <c r="HS3995" s="0"/>
      <c r="HT3995" s="0"/>
      <c r="HU3995" s="0"/>
      <c r="HV3995" s="0"/>
      <c r="HW3995" s="0"/>
      <c r="HX3995" s="0"/>
      <c r="HY3995" s="0"/>
      <c r="HZ3995" s="0"/>
      <c r="IA3995" s="0"/>
      <c r="IB3995" s="0"/>
      <c r="IC3995" s="0"/>
      <c r="ID3995" s="0"/>
      <c r="IE3995" s="0"/>
      <c r="IF3995" s="0"/>
      <c r="IG3995" s="0"/>
      <c r="IH3995" s="0"/>
      <c r="II3995" s="0"/>
      <c r="IJ3995" s="0"/>
      <c r="IK3995" s="0"/>
      <c r="IL3995" s="0"/>
      <c r="IM3995" s="0"/>
      <c r="IN3995" s="0"/>
      <c r="IO3995" s="0"/>
      <c r="IP3995" s="0"/>
      <c r="IQ3995" s="0"/>
      <c r="IR3995" s="0"/>
      <c r="IS3995" s="0"/>
      <c r="IT3995" s="0"/>
      <c r="IU3995" s="0"/>
      <c r="IV3995" s="0"/>
      <c r="IW3995" s="0"/>
      <c r="IX3995" s="0"/>
      <c r="IY3995" s="0"/>
      <c r="IZ3995" s="0"/>
      <c r="AMH3995" s="13"/>
    </row>
    <row r="3996" customFormat="false" ht="13.8" hidden="false" customHeight="false" outlineLevel="0" collapsed="false">
      <c r="A3996" s="27" t="n">
        <v>40901459</v>
      </c>
      <c r="B3996" s="28" t="s">
        <v>4032</v>
      </c>
      <c r="C3996" s="29"/>
      <c r="D3996" s="29"/>
      <c r="E3996" s="27" t="s">
        <v>59</v>
      </c>
      <c r="F3996" s="19" t="n">
        <f aca="false">IF(C3996="",VLOOKUP(E3996,'PORTE E UCO'!$A$5:$D$46,4,0),VLOOKUP(E3996,'PORTE E UCO'!$A$5:$D$46,4,0)*C3996)</f>
        <v>349.26794</v>
      </c>
      <c r="G3996" s="30" t="n">
        <v>8.26</v>
      </c>
      <c r="H3996" s="21" t="n">
        <f aca="false">G3996*$R$2</f>
        <v>162.50420032</v>
      </c>
      <c r="I3996" s="27" t="n">
        <v>0</v>
      </c>
      <c r="J3996" s="22" t="str">
        <f aca="false">IF(I3996&gt;=1,F3996*$J$2,"")</f>
        <v/>
      </c>
      <c r="K3996" s="22" t="str">
        <f aca="false">IF(I3996&gt;=2,F3996*$K$2,"")</f>
        <v/>
      </c>
      <c r="L3996" s="22" t="str">
        <f aca="false">IF(I3996&gt;=3,F3996*$L$2,"")</f>
        <v/>
      </c>
      <c r="M3996" s="22" t="str">
        <f aca="false">IF(I3996&gt;=4,F3996*$M$2,"")</f>
        <v/>
      </c>
      <c r="N3996" s="27" t="n">
        <v>0</v>
      </c>
      <c r="O3996" s="27" t="n">
        <v>3</v>
      </c>
      <c r="P3996" s="31" t="n">
        <v>0.51</v>
      </c>
      <c r="Q3996" s="64" t="n">
        <f aca="false">P3996*($Q$2)</f>
        <v>13.7802</v>
      </c>
      <c r="R3996" s="38"/>
      <c r="S3996" s="25" t="n">
        <f aca="false">SUM(F3996,H3996,J3996,K3996,L3996,M3996)</f>
        <v>511.77214032</v>
      </c>
      <c r="T3996" s="25" t="n">
        <f aca="false">SUM(F3996,H3996,J3996,K3996,L3996,M3996,Q3996)</f>
        <v>525.55234032</v>
      </c>
      <c r="U3996" s="0"/>
      <c r="V3996" s="0"/>
      <c r="W3996" s="0"/>
      <c r="X3996" s="0"/>
      <c r="Y3996" s="0"/>
      <c r="Z3996" s="0"/>
      <c r="AA3996" s="0"/>
      <c r="AB3996" s="0"/>
      <c r="AC3996" s="0"/>
      <c r="AD3996" s="0"/>
      <c r="AE3996" s="0"/>
      <c r="AF3996" s="0"/>
      <c r="AG3996" s="0"/>
      <c r="AH3996" s="0"/>
      <c r="AI3996" s="0"/>
      <c r="AJ3996" s="0"/>
      <c r="AK3996" s="0"/>
      <c r="AL3996" s="0"/>
      <c r="AM3996" s="0"/>
      <c r="AN3996" s="0"/>
      <c r="AO3996" s="0"/>
      <c r="AP3996" s="0"/>
      <c r="AQ3996" s="0"/>
      <c r="AR3996" s="0"/>
      <c r="AS3996" s="0"/>
      <c r="AT3996" s="0"/>
      <c r="AU3996" s="0"/>
      <c r="AV3996" s="0"/>
      <c r="AW3996" s="0"/>
      <c r="AX3996" s="0"/>
      <c r="AY3996" s="0"/>
      <c r="AZ3996" s="0"/>
      <c r="BA3996" s="0"/>
      <c r="BB3996" s="0"/>
      <c r="BC3996" s="0"/>
      <c r="BD3996" s="0"/>
      <c r="BE3996" s="0"/>
      <c r="BF3996" s="0"/>
      <c r="BG3996" s="0"/>
      <c r="BH3996" s="0"/>
      <c r="BI3996" s="0"/>
      <c r="BJ3996" s="0"/>
      <c r="BK3996" s="0"/>
      <c r="BL3996" s="0"/>
      <c r="BM3996" s="0"/>
      <c r="BN3996" s="0"/>
      <c r="BO3996" s="0"/>
      <c r="BP3996" s="0"/>
      <c r="BQ3996" s="0"/>
      <c r="BR3996" s="0"/>
      <c r="BS3996" s="0"/>
      <c r="BT3996" s="0"/>
      <c r="BU3996" s="0"/>
      <c r="BV3996" s="0"/>
      <c r="BW3996" s="0"/>
      <c r="BX3996" s="0"/>
      <c r="BY3996" s="0"/>
      <c r="BZ3996" s="0"/>
      <c r="CA3996" s="0"/>
      <c r="CB3996" s="0"/>
      <c r="CC3996" s="0"/>
      <c r="CD3996" s="0"/>
      <c r="CE3996" s="0"/>
      <c r="CF3996" s="0"/>
      <c r="CG3996" s="0"/>
      <c r="CH3996" s="0"/>
      <c r="CI3996" s="0"/>
      <c r="CJ3996" s="0"/>
      <c r="CK3996" s="0"/>
      <c r="CL3996" s="0"/>
      <c r="CM3996" s="0"/>
      <c r="CN3996" s="0"/>
      <c r="CO3996" s="0"/>
      <c r="CP3996" s="0"/>
      <c r="CQ3996" s="0"/>
      <c r="CR3996" s="0"/>
      <c r="CS3996" s="0"/>
      <c r="CT3996" s="0"/>
      <c r="CU3996" s="0"/>
      <c r="CV3996" s="0"/>
      <c r="CW3996" s="0"/>
      <c r="CX3996" s="0"/>
      <c r="CY3996" s="0"/>
      <c r="CZ3996" s="0"/>
      <c r="DA3996" s="0"/>
      <c r="DB3996" s="0"/>
      <c r="DC3996" s="0"/>
      <c r="DD3996" s="0"/>
      <c r="DE3996" s="0"/>
      <c r="DF3996" s="0"/>
      <c r="DG3996" s="0"/>
      <c r="DH3996" s="0"/>
      <c r="DI3996" s="0"/>
      <c r="DJ3996" s="0"/>
      <c r="DK3996" s="0"/>
      <c r="DL3996" s="0"/>
      <c r="DM3996" s="0"/>
      <c r="DN3996" s="0"/>
      <c r="DO3996" s="0"/>
      <c r="DP3996" s="0"/>
      <c r="DQ3996" s="0"/>
      <c r="DR3996" s="0"/>
      <c r="DS3996" s="0"/>
      <c r="DT3996" s="0"/>
      <c r="DU3996" s="0"/>
      <c r="DV3996" s="0"/>
      <c r="DW3996" s="0"/>
      <c r="DX3996" s="0"/>
      <c r="DY3996" s="0"/>
      <c r="DZ3996" s="0"/>
      <c r="EA3996" s="0"/>
      <c r="EB3996" s="0"/>
      <c r="EC3996" s="0"/>
      <c r="ED3996" s="0"/>
      <c r="EE3996" s="0"/>
      <c r="EF3996" s="0"/>
      <c r="EG3996" s="0"/>
      <c r="EH3996" s="0"/>
      <c r="EI3996" s="0"/>
      <c r="EJ3996" s="0"/>
      <c r="EK3996" s="0"/>
      <c r="EL3996" s="0"/>
      <c r="EM3996" s="0"/>
      <c r="EN3996" s="0"/>
      <c r="EO3996" s="0"/>
      <c r="EP3996" s="0"/>
      <c r="EQ3996" s="0"/>
      <c r="ER3996" s="0"/>
      <c r="ES3996" s="0"/>
      <c r="ET3996" s="0"/>
      <c r="EU3996" s="0"/>
      <c r="EV3996" s="0"/>
      <c r="EW3996" s="0"/>
      <c r="EX3996" s="0"/>
      <c r="EY3996" s="0"/>
      <c r="EZ3996" s="0"/>
      <c r="FA3996" s="0"/>
      <c r="FB3996" s="0"/>
      <c r="FC3996" s="0"/>
      <c r="FD3996" s="0"/>
      <c r="FE3996" s="0"/>
      <c r="FF3996" s="0"/>
      <c r="FG3996" s="0"/>
      <c r="FH3996" s="0"/>
      <c r="FI3996" s="0"/>
      <c r="FJ3996" s="0"/>
      <c r="FK3996" s="0"/>
      <c r="FL3996" s="0"/>
      <c r="FM3996" s="0"/>
      <c r="FN3996" s="0"/>
      <c r="FO3996" s="0"/>
      <c r="FP3996" s="0"/>
      <c r="FQ3996" s="0"/>
      <c r="FR3996" s="0"/>
      <c r="FS3996" s="0"/>
      <c r="FT3996" s="0"/>
      <c r="FU3996" s="0"/>
      <c r="FV3996" s="0"/>
      <c r="FW3996" s="0"/>
      <c r="FX3996" s="0"/>
      <c r="FY3996" s="0"/>
      <c r="FZ3996" s="0"/>
      <c r="GA3996" s="0"/>
      <c r="GB3996" s="0"/>
      <c r="GC3996" s="0"/>
      <c r="GD3996" s="0"/>
      <c r="GE3996" s="0"/>
      <c r="GF3996" s="0"/>
      <c r="GG3996" s="0"/>
      <c r="GH3996" s="0"/>
      <c r="GI3996" s="0"/>
      <c r="GJ3996" s="0"/>
      <c r="GK3996" s="0"/>
      <c r="GL3996" s="0"/>
      <c r="GM3996" s="0"/>
      <c r="GN3996" s="0"/>
      <c r="GO3996" s="0"/>
      <c r="GP3996" s="0"/>
      <c r="GQ3996" s="0"/>
      <c r="GR3996" s="0"/>
      <c r="GS3996" s="0"/>
      <c r="GT3996" s="0"/>
      <c r="GU3996" s="0"/>
      <c r="GV3996" s="0"/>
      <c r="GW3996" s="0"/>
      <c r="GX3996" s="0"/>
      <c r="GY3996" s="0"/>
      <c r="GZ3996" s="0"/>
      <c r="HA3996" s="0"/>
      <c r="HB3996" s="0"/>
      <c r="HC3996" s="0"/>
      <c r="HD3996" s="0"/>
      <c r="HE3996" s="0"/>
      <c r="HF3996" s="0"/>
      <c r="HG3996" s="0"/>
      <c r="HH3996" s="0"/>
      <c r="HI3996" s="0"/>
      <c r="HJ3996" s="0"/>
      <c r="HK3996" s="0"/>
      <c r="HL3996" s="0"/>
      <c r="HM3996" s="0"/>
      <c r="HN3996" s="0"/>
      <c r="HO3996" s="0"/>
      <c r="HP3996" s="0"/>
      <c r="HQ3996" s="0"/>
      <c r="HR3996" s="0"/>
      <c r="HS3996" s="0"/>
      <c r="HT3996" s="0"/>
      <c r="HU3996" s="0"/>
      <c r="HV3996" s="0"/>
      <c r="HW3996" s="0"/>
      <c r="HX3996" s="0"/>
      <c r="HY3996" s="0"/>
      <c r="HZ3996" s="0"/>
      <c r="IA3996" s="0"/>
      <c r="IB3996" s="0"/>
      <c r="IC3996" s="0"/>
      <c r="ID3996" s="0"/>
      <c r="IE3996" s="0"/>
      <c r="IF3996" s="0"/>
      <c r="IG3996" s="0"/>
      <c r="IH3996" s="0"/>
      <c r="II3996" s="0"/>
      <c r="IJ3996" s="0"/>
      <c r="IK3996" s="0"/>
      <c r="IL3996" s="0"/>
      <c r="IM3996" s="0"/>
      <c r="IN3996" s="0"/>
      <c r="IO3996" s="0"/>
      <c r="IP3996" s="0"/>
      <c r="IQ3996" s="0"/>
      <c r="IR3996" s="0"/>
      <c r="IS3996" s="0"/>
      <c r="IT3996" s="0"/>
      <c r="IU3996" s="0"/>
      <c r="IV3996" s="0"/>
      <c r="IW3996" s="0"/>
      <c r="IX3996" s="0"/>
      <c r="IY3996" s="0"/>
      <c r="IZ3996" s="0"/>
      <c r="AMH3996" s="13"/>
    </row>
    <row r="3997" customFormat="false" ht="13.8" hidden="false" customHeight="false" outlineLevel="0" collapsed="false">
      <c r="A3997" s="16" t="n">
        <v>40901394</v>
      </c>
      <c r="B3997" s="17" t="s">
        <v>4033</v>
      </c>
      <c r="C3997" s="18"/>
      <c r="D3997" s="18"/>
      <c r="E3997" s="16" t="s">
        <v>22</v>
      </c>
      <c r="F3997" s="19" t="n">
        <f aca="false">IF(C3997="",VLOOKUP(E3997,'PORTE E UCO'!$A$5:$D$46,4,0),VLOOKUP(E3997,'PORTE E UCO'!$A$5:$D$46,4,0)*C3997)</f>
        <v>220.434104</v>
      </c>
      <c r="G3997" s="20" t="n">
        <v>8.26</v>
      </c>
      <c r="H3997" s="21" t="n">
        <f aca="false">G3997*$R$2</f>
        <v>162.50420032</v>
      </c>
      <c r="I3997" s="16" t="n">
        <v>0</v>
      </c>
      <c r="J3997" s="22" t="str">
        <f aca="false">IF(I3997&gt;=1,F3997*$J$2,"")</f>
        <v/>
      </c>
      <c r="K3997" s="22" t="str">
        <f aca="false">IF(I3997&gt;=2,F3997*$K$2,"")</f>
        <v/>
      </c>
      <c r="L3997" s="22" t="str">
        <f aca="false">IF(I3997&gt;=3,F3997*$L$2,"")</f>
        <v/>
      </c>
      <c r="M3997" s="22" t="str">
        <f aca="false">IF(I3997&gt;=4,F3997*$M$2,"")</f>
        <v/>
      </c>
      <c r="N3997" s="16" t="n">
        <v>0</v>
      </c>
      <c r="O3997" s="16" t="n">
        <v>2</v>
      </c>
      <c r="P3997" s="23" t="n">
        <v>0.34</v>
      </c>
      <c r="Q3997" s="64" t="n">
        <f aca="false">P3997*($Q$2)</f>
        <v>9.1868</v>
      </c>
      <c r="R3997" s="38"/>
      <c r="S3997" s="25" t="n">
        <f aca="false">SUM(F3997,H3997,J3997,K3997,L3997,M3997)</f>
        <v>382.93830432</v>
      </c>
      <c r="T3997" s="25" t="n">
        <f aca="false">SUM(F3997,H3997,J3997,K3997,L3997,M3997,Q3997)</f>
        <v>392.12510432</v>
      </c>
      <c r="U3997" s="0"/>
      <c r="V3997" s="0"/>
      <c r="W3997" s="0"/>
      <c r="X3997" s="0"/>
      <c r="Y3997" s="0"/>
      <c r="Z3997" s="0"/>
      <c r="AA3997" s="0"/>
      <c r="AB3997" s="0"/>
      <c r="AC3997" s="0"/>
      <c r="AD3997" s="0"/>
      <c r="AE3997" s="0"/>
      <c r="AF3997" s="0"/>
      <c r="AG3997" s="0"/>
      <c r="AH3997" s="0"/>
      <c r="AI3997" s="0"/>
      <c r="AJ3997" s="0"/>
      <c r="AK3997" s="0"/>
      <c r="AL3997" s="0"/>
      <c r="AM3997" s="0"/>
      <c r="AN3997" s="0"/>
      <c r="AO3997" s="0"/>
      <c r="AP3997" s="0"/>
      <c r="AQ3997" s="0"/>
      <c r="AR3997" s="0"/>
      <c r="AS3997" s="0"/>
      <c r="AT3997" s="0"/>
      <c r="AU3997" s="0"/>
      <c r="AV3997" s="0"/>
      <c r="AW3997" s="0"/>
      <c r="AX3997" s="0"/>
      <c r="AY3997" s="0"/>
      <c r="AZ3997" s="0"/>
      <c r="BA3997" s="0"/>
      <c r="BB3997" s="0"/>
      <c r="BC3997" s="0"/>
      <c r="BD3997" s="0"/>
      <c r="BE3997" s="0"/>
      <c r="BF3997" s="0"/>
      <c r="BG3997" s="0"/>
      <c r="BH3997" s="0"/>
      <c r="BI3997" s="0"/>
      <c r="BJ3997" s="0"/>
      <c r="BK3997" s="0"/>
      <c r="BL3997" s="0"/>
      <c r="BM3997" s="0"/>
      <c r="BN3997" s="0"/>
      <c r="BO3997" s="0"/>
      <c r="BP3997" s="0"/>
      <c r="BQ3997" s="0"/>
      <c r="BR3997" s="0"/>
      <c r="BS3997" s="0"/>
      <c r="BT3997" s="0"/>
      <c r="BU3997" s="0"/>
      <c r="BV3997" s="0"/>
      <c r="BW3997" s="0"/>
      <c r="BX3997" s="0"/>
      <c r="BY3997" s="0"/>
      <c r="BZ3997" s="0"/>
      <c r="CA3997" s="0"/>
      <c r="CB3997" s="0"/>
      <c r="CC3997" s="0"/>
      <c r="CD3997" s="0"/>
      <c r="CE3997" s="0"/>
      <c r="CF3997" s="0"/>
      <c r="CG3997" s="0"/>
      <c r="CH3997" s="0"/>
      <c r="CI3997" s="0"/>
      <c r="CJ3997" s="0"/>
      <c r="CK3997" s="0"/>
      <c r="CL3997" s="0"/>
      <c r="CM3997" s="0"/>
      <c r="CN3997" s="0"/>
      <c r="CO3997" s="0"/>
      <c r="CP3997" s="0"/>
      <c r="CQ3997" s="0"/>
      <c r="CR3997" s="0"/>
      <c r="CS3997" s="0"/>
      <c r="CT3997" s="0"/>
      <c r="CU3997" s="0"/>
      <c r="CV3997" s="0"/>
      <c r="CW3997" s="0"/>
      <c r="CX3997" s="0"/>
      <c r="CY3997" s="0"/>
      <c r="CZ3997" s="0"/>
      <c r="DA3997" s="0"/>
      <c r="DB3997" s="0"/>
      <c r="DC3997" s="0"/>
      <c r="DD3997" s="0"/>
      <c r="DE3997" s="0"/>
      <c r="DF3997" s="0"/>
      <c r="DG3997" s="0"/>
      <c r="DH3997" s="0"/>
      <c r="DI3997" s="0"/>
      <c r="DJ3997" s="0"/>
      <c r="DK3997" s="0"/>
      <c r="DL3997" s="0"/>
      <c r="DM3997" s="0"/>
      <c r="DN3997" s="0"/>
      <c r="DO3997" s="0"/>
      <c r="DP3997" s="0"/>
      <c r="DQ3997" s="0"/>
      <c r="DR3997" s="0"/>
      <c r="DS3997" s="0"/>
      <c r="DT3997" s="0"/>
      <c r="DU3997" s="0"/>
      <c r="DV3997" s="0"/>
      <c r="DW3997" s="0"/>
      <c r="DX3997" s="0"/>
      <c r="DY3997" s="0"/>
      <c r="DZ3997" s="0"/>
      <c r="EA3997" s="0"/>
      <c r="EB3997" s="0"/>
      <c r="EC3997" s="0"/>
      <c r="ED3997" s="0"/>
      <c r="EE3997" s="0"/>
      <c r="EF3997" s="0"/>
      <c r="EG3997" s="0"/>
      <c r="EH3997" s="0"/>
      <c r="EI3997" s="0"/>
      <c r="EJ3997" s="0"/>
      <c r="EK3997" s="0"/>
      <c r="EL3997" s="0"/>
      <c r="EM3997" s="0"/>
      <c r="EN3997" s="0"/>
      <c r="EO3997" s="0"/>
      <c r="EP3997" s="0"/>
      <c r="EQ3997" s="0"/>
      <c r="ER3997" s="0"/>
      <c r="ES3997" s="0"/>
      <c r="ET3997" s="0"/>
      <c r="EU3997" s="0"/>
      <c r="EV3997" s="0"/>
      <c r="EW3997" s="0"/>
      <c r="EX3997" s="0"/>
      <c r="EY3997" s="0"/>
      <c r="EZ3997" s="0"/>
      <c r="FA3997" s="0"/>
      <c r="FB3997" s="0"/>
      <c r="FC3997" s="0"/>
      <c r="FD3997" s="0"/>
      <c r="FE3997" s="0"/>
      <c r="FF3997" s="0"/>
      <c r="FG3997" s="0"/>
      <c r="FH3997" s="0"/>
      <c r="FI3997" s="0"/>
      <c r="FJ3997" s="0"/>
      <c r="FK3997" s="0"/>
      <c r="FL3997" s="0"/>
      <c r="FM3997" s="0"/>
      <c r="FN3997" s="0"/>
      <c r="FO3997" s="0"/>
      <c r="FP3997" s="0"/>
      <c r="FQ3997" s="0"/>
      <c r="FR3997" s="0"/>
      <c r="FS3997" s="0"/>
      <c r="FT3997" s="0"/>
      <c r="FU3997" s="0"/>
      <c r="FV3997" s="0"/>
      <c r="FW3997" s="0"/>
      <c r="FX3997" s="0"/>
      <c r="FY3997" s="0"/>
      <c r="FZ3997" s="0"/>
      <c r="GA3997" s="0"/>
      <c r="GB3997" s="0"/>
      <c r="GC3997" s="0"/>
      <c r="GD3997" s="0"/>
      <c r="GE3997" s="0"/>
      <c r="GF3997" s="0"/>
      <c r="GG3997" s="0"/>
      <c r="GH3997" s="0"/>
      <c r="GI3997" s="0"/>
      <c r="GJ3997" s="0"/>
      <c r="GK3997" s="0"/>
      <c r="GL3997" s="0"/>
      <c r="GM3997" s="0"/>
      <c r="GN3997" s="0"/>
      <c r="GO3997" s="0"/>
      <c r="GP3997" s="0"/>
      <c r="GQ3997" s="0"/>
      <c r="GR3997" s="0"/>
      <c r="GS3997" s="0"/>
      <c r="GT3997" s="0"/>
      <c r="GU3997" s="0"/>
      <c r="GV3997" s="0"/>
      <c r="GW3997" s="0"/>
      <c r="GX3997" s="0"/>
      <c r="GY3997" s="0"/>
      <c r="GZ3997" s="0"/>
      <c r="HA3997" s="0"/>
      <c r="HB3997" s="0"/>
      <c r="HC3997" s="0"/>
      <c r="HD3997" s="0"/>
      <c r="HE3997" s="0"/>
      <c r="HF3997" s="0"/>
      <c r="HG3997" s="0"/>
      <c r="HH3997" s="0"/>
      <c r="HI3997" s="0"/>
      <c r="HJ3997" s="0"/>
      <c r="HK3997" s="0"/>
      <c r="HL3997" s="0"/>
      <c r="HM3997" s="0"/>
      <c r="HN3997" s="0"/>
      <c r="HO3997" s="0"/>
      <c r="HP3997" s="0"/>
      <c r="HQ3997" s="0"/>
      <c r="HR3997" s="0"/>
      <c r="HS3997" s="0"/>
      <c r="HT3997" s="0"/>
      <c r="HU3997" s="0"/>
      <c r="HV3997" s="0"/>
      <c r="HW3997" s="0"/>
      <c r="HX3997" s="0"/>
      <c r="HY3997" s="0"/>
      <c r="HZ3997" s="0"/>
      <c r="IA3997" s="0"/>
      <c r="IB3997" s="0"/>
      <c r="IC3997" s="0"/>
      <c r="ID3997" s="0"/>
      <c r="IE3997" s="0"/>
      <c r="IF3997" s="0"/>
      <c r="IG3997" s="0"/>
      <c r="IH3997" s="0"/>
      <c r="II3997" s="0"/>
      <c r="IJ3997" s="0"/>
      <c r="IK3997" s="0"/>
      <c r="IL3997" s="0"/>
      <c r="IM3997" s="0"/>
      <c r="IN3997" s="0"/>
      <c r="IO3997" s="0"/>
      <c r="IP3997" s="0"/>
      <c r="IQ3997" s="0"/>
      <c r="IR3997" s="0"/>
      <c r="IS3997" s="0"/>
      <c r="IT3997" s="0"/>
      <c r="IU3997" s="0"/>
      <c r="IV3997" s="0"/>
      <c r="IW3997" s="0"/>
      <c r="IX3997" s="0"/>
      <c r="IY3997" s="0"/>
      <c r="IZ3997" s="0"/>
      <c r="AMH3997" s="13"/>
    </row>
    <row r="3998" customFormat="false" ht="13.8" hidden="false" customHeight="false" outlineLevel="0" collapsed="false">
      <c r="A3998" s="27" t="n">
        <v>40901408</v>
      </c>
      <c r="B3998" s="28" t="s">
        <v>4034</v>
      </c>
      <c r="C3998" s="29"/>
      <c r="D3998" s="29"/>
      <c r="E3998" s="27" t="s">
        <v>22</v>
      </c>
      <c r="F3998" s="19" t="n">
        <f aca="false">IF(C3998="",VLOOKUP(E3998,'PORTE E UCO'!$A$5:$D$46,4,0),VLOOKUP(E3998,'PORTE E UCO'!$A$5:$D$46,4,0)*C3998)</f>
        <v>220.434104</v>
      </c>
      <c r="G3998" s="30" t="n">
        <v>8.26</v>
      </c>
      <c r="H3998" s="21" t="n">
        <f aca="false">G3998*$R$2</f>
        <v>162.50420032</v>
      </c>
      <c r="I3998" s="27" t="n">
        <v>0</v>
      </c>
      <c r="J3998" s="22" t="str">
        <f aca="false">IF(I3998&gt;=1,F3998*$J$2,"")</f>
        <v/>
      </c>
      <c r="K3998" s="22" t="str">
        <f aca="false">IF(I3998&gt;=2,F3998*$K$2,"")</f>
        <v/>
      </c>
      <c r="L3998" s="22" t="str">
        <f aca="false">IF(I3998&gt;=3,F3998*$L$2,"")</f>
        <v/>
      </c>
      <c r="M3998" s="22" t="str">
        <f aca="false">IF(I3998&gt;=4,F3998*$M$2,"")</f>
        <v/>
      </c>
      <c r="N3998" s="27" t="n">
        <v>0</v>
      </c>
      <c r="O3998" s="27" t="n">
        <v>2</v>
      </c>
      <c r="P3998" s="31" t="n">
        <v>0.34</v>
      </c>
      <c r="Q3998" s="64" t="n">
        <f aca="false">P3998*($Q$2)</f>
        <v>9.1868</v>
      </c>
      <c r="R3998" s="38"/>
      <c r="S3998" s="25" t="n">
        <f aca="false">SUM(F3998,H3998,J3998,K3998,L3998,M3998)</f>
        <v>382.93830432</v>
      </c>
      <c r="T3998" s="25" t="n">
        <f aca="false">SUM(F3998,H3998,J3998,K3998,L3998,M3998,Q3998)</f>
        <v>392.12510432</v>
      </c>
      <c r="U3998" s="0"/>
      <c r="V3998" s="0"/>
      <c r="W3998" s="0"/>
      <c r="X3998" s="0"/>
      <c r="Y3998" s="0"/>
      <c r="Z3998" s="0"/>
      <c r="AA3998" s="0"/>
      <c r="AB3998" s="0"/>
      <c r="AC3998" s="0"/>
      <c r="AD3998" s="0"/>
      <c r="AE3998" s="0"/>
      <c r="AF3998" s="0"/>
      <c r="AG3998" s="0"/>
      <c r="AH3998" s="0"/>
      <c r="AI3998" s="0"/>
      <c r="AJ3998" s="0"/>
      <c r="AK3998" s="0"/>
      <c r="AL3998" s="0"/>
      <c r="AM3998" s="0"/>
      <c r="AN3998" s="0"/>
      <c r="AO3998" s="0"/>
      <c r="AP3998" s="0"/>
      <c r="AQ3998" s="0"/>
      <c r="AR3998" s="0"/>
      <c r="AS3998" s="0"/>
      <c r="AT3998" s="0"/>
      <c r="AU3998" s="0"/>
      <c r="AV3998" s="0"/>
      <c r="AW3998" s="0"/>
      <c r="AX3998" s="0"/>
      <c r="AY3998" s="0"/>
      <c r="AZ3998" s="0"/>
      <c r="BA3998" s="0"/>
      <c r="BB3998" s="0"/>
      <c r="BC3998" s="0"/>
      <c r="BD3998" s="0"/>
      <c r="BE3998" s="0"/>
      <c r="BF3998" s="0"/>
      <c r="BG3998" s="0"/>
      <c r="BH3998" s="0"/>
      <c r="BI3998" s="0"/>
      <c r="BJ3998" s="0"/>
      <c r="BK3998" s="0"/>
      <c r="BL3998" s="0"/>
      <c r="BM3998" s="0"/>
      <c r="BN3998" s="0"/>
      <c r="BO3998" s="0"/>
      <c r="BP3998" s="0"/>
      <c r="BQ3998" s="0"/>
      <c r="BR3998" s="0"/>
      <c r="BS3998" s="0"/>
      <c r="BT3998" s="0"/>
      <c r="BU3998" s="0"/>
      <c r="BV3998" s="0"/>
      <c r="BW3998" s="0"/>
      <c r="BX3998" s="0"/>
      <c r="BY3998" s="0"/>
      <c r="BZ3998" s="0"/>
      <c r="CA3998" s="0"/>
      <c r="CB3998" s="0"/>
      <c r="CC3998" s="0"/>
      <c r="CD3998" s="0"/>
      <c r="CE3998" s="0"/>
      <c r="CF3998" s="0"/>
      <c r="CG3998" s="0"/>
      <c r="CH3998" s="0"/>
      <c r="CI3998" s="0"/>
      <c r="CJ3998" s="0"/>
      <c r="CK3998" s="0"/>
      <c r="CL3998" s="0"/>
      <c r="CM3998" s="0"/>
      <c r="CN3998" s="0"/>
      <c r="CO3998" s="0"/>
      <c r="CP3998" s="0"/>
      <c r="CQ3998" s="0"/>
      <c r="CR3998" s="0"/>
      <c r="CS3998" s="0"/>
      <c r="CT3998" s="0"/>
      <c r="CU3998" s="0"/>
      <c r="CV3998" s="0"/>
      <c r="CW3998" s="0"/>
      <c r="CX3998" s="0"/>
      <c r="CY3998" s="0"/>
      <c r="CZ3998" s="0"/>
      <c r="DA3998" s="0"/>
      <c r="DB3998" s="0"/>
      <c r="DC3998" s="0"/>
      <c r="DD3998" s="0"/>
      <c r="DE3998" s="0"/>
      <c r="DF3998" s="0"/>
      <c r="DG3998" s="0"/>
      <c r="DH3998" s="0"/>
      <c r="DI3998" s="0"/>
      <c r="DJ3998" s="0"/>
      <c r="DK3998" s="0"/>
      <c r="DL3998" s="0"/>
      <c r="DM3998" s="0"/>
      <c r="DN3998" s="0"/>
      <c r="DO3998" s="0"/>
      <c r="DP3998" s="0"/>
      <c r="DQ3998" s="0"/>
      <c r="DR3998" s="0"/>
      <c r="DS3998" s="0"/>
      <c r="DT3998" s="0"/>
      <c r="DU3998" s="0"/>
      <c r="DV3998" s="0"/>
      <c r="DW3998" s="0"/>
      <c r="DX3998" s="0"/>
      <c r="DY3998" s="0"/>
      <c r="DZ3998" s="0"/>
      <c r="EA3998" s="0"/>
      <c r="EB3998" s="0"/>
      <c r="EC3998" s="0"/>
      <c r="ED3998" s="0"/>
      <c r="EE3998" s="0"/>
      <c r="EF3998" s="0"/>
      <c r="EG3998" s="0"/>
      <c r="EH3998" s="0"/>
      <c r="EI3998" s="0"/>
      <c r="EJ3998" s="0"/>
      <c r="EK3998" s="0"/>
      <c r="EL3998" s="0"/>
      <c r="EM3998" s="0"/>
      <c r="EN3998" s="0"/>
      <c r="EO3998" s="0"/>
      <c r="EP3998" s="0"/>
      <c r="EQ3998" s="0"/>
      <c r="ER3998" s="0"/>
      <c r="ES3998" s="0"/>
      <c r="ET3998" s="0"/>
      <c r="EU3998" s="0"/>
      <c r="EV3998" s="0"/>
      <c r="EW3998" s="0"/>
      <c r="EX3998" s="0"/>
      <c r="EY3998" s="0"/>
      <c r="EZ3998" s="0"/>
      <c r="FA3998" s="0"/>
      <c r="FB3998" s="0"/>
      <c r="FC3998" s="0"/>
      <c r="FD3998" s="0"/>
      <c r="FE3998" s="0"/>
      <c r="FF3998" s="0"/>
      <c r="FG3998" s="0"/>
      <c r="FH3998" s="0"/>
      <c r="FI3998" s="0"/>
      <c r="FJ3998" s="0"/>
      <c r="FK3998" s="0"/>
      <c r="FL3998" s="0"/>
      <c r="FM3998" s="0"/>
      <c r="FN3998" s="0"/>
      <c r="FO3998" s="0"/>
      <c r="FP3998" s="0"/>
      <c r="FQ3998" s="0"/>
      <c r="FR3998" s="0"/>
      <c r="FS3998" s="0"/>
      <c r="FT3998" s="0"/>
      <c r="FU3998" s="0"/>
      <c r="FV3998" s="0"/>
      <c r="FW3998" s="0"/>
      <c r="FX3998" s="0"/>
      <c r="FY3998" s="0"/>
      <c r="FZ3998" s="0"/>
      <c r="GA3998" s="0"/>
      <c r="GB3998" s="0"/>
      <c r="GC3998" s="0"/>
      <c r="GD3998" s="0"/>
      <c r="GE3998" s="0"/>
      <c r="GF3998" s="0"/>
      <c r="GG3998" s="0"/>
      <c r="GH3998" s="0"/>
      <c r="GI3998" s="0"/>
      <c r="GJ3998" s="0"/>
      <c r="GK3998" s="0"/>
      <c r="GL3998" s="0"/>
      <c r="GM3998" s="0"/>
      <c r="GN3998" s="0"/>
      <c r="GO3998" s="0"/>
      <c r="GP3998" s="0"/>
      <c r="GQ3998" s="0"/>
      <c r="GR3998" s="0"/>
      <c r="GS3998" s="0"/>
      <c r="GT3998" s="0"/>
      <c r="GU3998" s="0"/>
      <c r="GV3998" s="0"/>
      <c r="GW3998" s="0"/>
      <c r="GX3998" s="0"/>
      <c r="GY3998" s="0"/>
      <c r="GZ3998" s="0"/>
      <c r="HA3998" s="0"/>
      <c r="HB3998" s="0"/>
      <c r="HC3998" s="0"/>
      <c r="HD3998" s="0"/>
      <c r="HE3998" s="0"/>
      <c r="HF3998" s="0"/>
      <c r="HG3998" s="0"/>
      <c r="HH3998" s="0"/>
      <c r="HI3998" s="0"/>
      <c r="HJ3998" s="0"/>
      <c r="HK3998" s="0"/>
      <c r="HL3998" s="0"/>
      <c r="HM3998" s="0"/>
      <c r="HN3998" s="0"/>
      <c r="HO3998" s="0"/>
      <c r="HP3998" s="0"/>
      <c r="HQ3998" s="0"/>
      <c r="HR3998" s="0"/>
      <c r="HS3998" s="0"/>
      <c r="HT3998" s="0"/>
      <c r="HU3998" s="0"/>
      <c r="HV3998" s="0"/>
      <c r="HW3998" s="0"/>
      <c r="HX3998" s="0"/>
      <c r="HY3998" s="0"/>
      <c r="HZ3998" s="0"/>
      <c r="IA3998" s="0"/>
      <c r="IB3998" s="0"/>
      <c r="IC3998" s="0"/>
      <c r="ID3998" s="0"/>
      <c r="IE3998" s="0"/>
      <c r="IF3998" s="0"/>
      <c r="IG3998" s="0"/>
      <c r="IH3998" s="0"/>
      <c r="II3998" s="0"/>
      <c r="IJ3998" s="0"/>
      <c r="IK3998" s="0"/>
      <c r="IL3998" s="0"/>
      <c r="IM3998" s="0"/>
      <c r="IN3998" s="0"/>
      <c r="IO3998" s="0"/>
      <c r="IP3998" s="0"/>
      <c r="IQ3998" s="0"/>
      <c r="IR3998" s="0"/>
      <c r="IS3998" s="0"/>
      <c r="IT3998" s="0"/>
      <c r="IU3998" s="0"/>
      <c r="IV3998" s="0"/>
      <c r="IW3998" s="0"/>
      <c r="IX3998" s="0"/>
      <c r="IY3998" s="0"/>
      <c r="IZ3998" s="0"/>
      <c r="AMH3998" s="13"/>
    </row>
    <row r="3999" customFormat="false" ht="13.8" hidden="false" customHeight="false" outlineLevel="0" collapsed="false">
      <c r="A3999" s="16" t="n">
        <v>40901513</v>
      </c>
      <c r="B3999" s="17" t="s">
        <v>4035</v>
      </c>
      <c r="C3999" s="18"/>
      <c r="D3999" s="18"/>
      <c r="E3999" s="16" t="s">
        <v>22</v>
      </c>
      <c r="F3999" s="19" t="n">
        <f aca="false">IF(C3999="",VLOOKUP(E3999,'PORTE E UCO'!$A$5:$D$46,4,0),VLOOKUP(E3999,'PORTE E UCO'!$A$5:$D$46,4,0)*C3999)</f>
        <v>220.434104</v>
      </c>
      <c r="G3999" s="20" t="n">
        <v>3.78</v>
      </c>
      <c r="H3999" s="21" t="n">
        <f aca="false">G3999*$R$2</f>
        <v>74.36632896</v>
      </c>
      <c r="I3999" s="16" t="n">
        <v>0</v>
      </c>
      <c r="J3999" s="22" t="str">
        <f aca="false">IF(I3999&gt;=1,F3999*$J$2,"")</f>
        <v/>
      </c>
      <c r="K3999" s="22" t="str">
        <f aca="false">IF(I3999&gt;=2,F3999*$K$2,"")</f>
        <v/>
      </c>
      <c r="L3999" s="22" t="str">
        <f aca="false">IF(I3999&gt;=3,F3999*$L$2,"")</f>
        <v/>
      </c>
      <c r="M3999" s="22" t="str">
        <f aca="false">IF(I3999&gt;=4,F3999*$M$2,"")</f>
        <v/>
      </c>
      <c r="N3999" s="16" t="n">
        <v>0</v>
      </c>
      <c r="O3999" s="16" t="n">
        <v>2</v>
      </c>
      <c r="P3999" s="23" t="n">
        <v>0.34</v>
      </c>
      <c r="Q3999" s="64" t="n">
        <f aca="false">P3999*($Q$2)</f>
        <v>9.1868</v>
      </c>
      <c r="R3999" s="34"/>
      <c r="S3999" s="25" t="n">
        <f aca="false">SUM(F3999,H3999,J3999,K3999,L3999,M3999)</f>
        <v>294.80043296</v>
      </c>
      <c r="T3999" s="25" t="n">
        <f aca="false">SUM(F3999,H3999,J3999,K3999,L3999,M3999,Q3999)</f>
        <v>303.98723296</v>
      </c>
      <c r="U3999" s="0"/>
      <c r="V3999" s="0"/>
      <c r="W3999" s="0"/>
      <c r="X3999" s="0"/>
      <c r="Y3999" s="0"/>
      <c r="Z3999" s="0"/>
      <c r="AA3999" s="0"/>
      <c r="AB3999" s="0"/>
      <c r="AC3999" s="0"/>
      <c r="AD3999" s="0"/>
      <c r="AE3999" s="0"/>
      <c r="AF3999" s="0"/>
      <c r="AG3999" s="0"/>
      <c r="AH3999" s="0"/>
      <c r="AI3999" s="0"/>
      <c r="AJ3999" s="0"/>
      <c r="AK3999" s="0"/>
      <c r="AL3999" s="0"/>
      <c r="AM3999" s="0"/>
      <c r="AN3999" s="0"/>
      <c r="AO3999" s="0"/>
      <c r="AP3999" s="0"/>
      <c r="AQ3999" s="0"/>
      <c r="AR3999" s="0"/>
      <c r="AS3999" s="0"/>
      <c r="AT3999" s="0"/>
      <c r="AU3999" s="0"/>
      <c r="AV3999" s="0"/>
      <c r="AW3999" s="0"/>
      <c r="AX3999" s="0"/>
      <c r="AY3999" s="0"/>
      <c r="AZ3999" s="0"/>
      <c r="BA3999" s="0"/>
      <c r="BB3999" s="0"/>
      <c r="BC3999" s="0"/>
      <c r="BD3999" s="0"/>
      <c r="BE3999" s="0"/>
      <c r="BF3999" s="0"/>
      <c r="BG3999" s="0"/>
      <c r="BH3999" s="0"/>
      <c r="BI3999" s="0"/>
      <c r="BJ3999" s="0"/>
      <c r="BK3999" s="0"/>
      <c r="BL3999" s="0"/>
      <c r="BM3999" s="0"/>
      <c r="BN3999" s="0"/>
      <c r="BO3999" s="0"/>
      <c r="BP3999" s="0"/>
      <c r="BQ3999" s="0"/>
      <c r="BR3999" s="0"/>
      <c r="BS3999" s="0"/>
      <c r="BT3999" s="0"/>
      <c r="BU3999" s="0"/>
      <c r="BV3999" s="0"/>
      <c r="BW3999" s="0"/>
      <c r="BX3999" s="0"/>
      <c r="BY3999" s="0"/>
      <c r="BZ3999" s="0"/>
      <c r="CA3999" s="0"/>
      <c r="CB3999" s="0"/>
      <c r="CC3999" s="0"/>
      <c r="CD3999" s="0"/>
      <c r="CE3999" s="0"/>
      <c r="CF3999" s="0"/>
      <c r="CG3999" s="0"/>
      <c r="CH3999" s="0"/>
      <c r="CI3999" s="0"/>
      <c r="CJ3999" s="0"/>
      <c r="CK3999" s="0"/>
      <c r="CL3999" s="0"/>
      <c r="CM3999" s="0"/>
      <c r="CN3999" s="0"/>
      <c r="CO3999" s="0"/>
      <c r="CP3999" s="0"/>
      <c r="CQ3999" s="0"/>
      <c r="CR3999" s="0"/>
      <c r="CS3999" s="0"/>
      <c r="CT3999" s="0"/>
      <c r="CU3999" s="0"/>
      <c r="CV3999" s="0"/>
      <c r="CW3999" s="0"/>
      <c r="CX3999" s="0"/>
      <c r="CY3999" s="0"/>
      <c r="CZ3999" s="0"/>
      <c r="DA3999" s="0"/>
      <c r="DB3999" s="0"/>
      <c r="DC3999" s="0"/>
      <c r="DD3999" s="0"/>
      <c r="DE3999" s="0"/>
      <c r="DF3999" s="0"/>
      <c r="DG3999" s="0"/>
      <c r="DH3999" s="0"/>
      <c r="DI3999" s="0"/>
      <c r="DJ3999" s="0"/>
      <c r="DK3999" s="0"/>
      <c r="DL3999" s="0"/>
      <c r="DM3999" s="0"/>
      <c r="DN3999" s="0"/>
      <c r="DO3999" s="0"/>
      <c r="DP3999" s="0"/>
      <c r="DQ3999" s="0"/>
      <c r="DR3999" s="0"/>
      <c r="DS3999" s="0"/>
      <c r="DT3999" s="0"/>
      <c r="DU3999" s="0"/>
      <c r="DV3999" s="0"/>
      <c r="DW3999" s="0"/>
      <c r="DX3999" s="0"/>
      <c r="DY3999" s="0"/>
      <c r="DZ3999" s="0"/>
      <c r="EA3999" s="0"/>
      <c r="EB3999" s="0"/>
      <c r="EC3999" s="0"/>
      <c r="ED3999" s="0"/>
      <c r="EE3999" s="0"/>
      <c r="EF3999" s="0"/>
      <c r="EG3999" s="0"/>
      <c r="EH3999" s="0"/>
      <c r="EI3999" s="0"/>
      <c r="EJ3999" s="0"/>
      <c r="EK3999" s="0"/>
      <c r="EL3999" s="0"/>
      <c r="EM3999" s="0"/>
      <c r="EN3999" s="0"/>
      <c r="EO3999" s="0"/>
      <c r="EP3999" s="0"/>
      <c r="EQ3999" s="0"/>
      <c r="ER3999" s="0"/>
      <c r="ES3999" s="0"/>
      <c r="ET3999" s="0"/>
      <c r="EU3999" s="0"/>
      <c r="EV3999" s="0"/>
      <c r="EW3999" s="0"/>
      <c r="EX3999" s="0"/>
      <c r="EY3999" s="0"/>
      <c r="EZ3999" s="0"/>
      <c r="FA3999" s="0"/>
      <c r="FB3999" s="0"/>
      <c r="FC3999" s="0"/>
      <c r="FD3999" s="0"/>
      <c r="FE3999" s="0"/>
      <c r="FF3999" s="0"/>
      <c r="FG3999" s="0"/>
      <c r="FH3999" s="0"/>
      <c r="FI3999" s="0"/>
      <c r="FJ3999" s="0"/>
      <c r="FK3999" s="0"/>
      <c r="FL3999" s="0"/>
      <c r="FM3999" s="0"/>
      <c r="FN3999" s="0"/>
      <c r="FO3999" s="0"/>
      <c r="FP3999" s="0"/>
      <c r="FQ3999" s="0"/>
      <c r="FR3999" s="0"/>
      <c r="FS3999" s="0"/>
      <c r="FT3999" s="0"/>
      <c r="FU3999" s="0"/>
      <c r="FV3999" s="0"/>
      <c r="FW3999" s="0"/>
      <c r="FX3999" s="0"/>
      <c r="FY3999" s="0"/>
      <c r="FZ3999" s="0"/>
      <c r="GA3999" s="0"/>
      <c r="GB3999" s="0"/>
      <c r="GC3999" s="0"/>
      <c r="GD3999" s="0"/>
      <c r="GE3999" s="0"/>
      <c r="GF3999" s="0"/>
      <c r="GG3999" s="0"/>
      <c r="GH3999" s="0"/>
      <c r="GI3999" s="0"/>
      <c r="GJ3999" s="0"/>
      <c r="GK3999" s="0"/>
      <c r="GL3999" s="0"/>
      <c r="GM3999" s="0"/>
      <c r="GN3999" s="0"/>
      <c r="GO3999" s="0"/>
      <c r="GP3999" s="0"/>
      <c r="GQ3999" s="0"/>
      <c r="GR3999" s="0"/>
      <c r="GS3999" s="0"/>
      <c r="GT3999" s="0"/>
      <c r="GU3999" s="0"/>
      <c r="GV3999" s="0"/>
      <c r="GW3999" s="0"/>
      <c r="GX3999" s="0"/>
      <c r="GY3999" s="0"/>
      <c r="GZ3999" s="0"/>
      <c r="HA3999" s="0"/>
      <c r="HB3999" s="0"/>
      <c r="HC3999" s="0"/>
      <c r="HD3999" s="0"/>
      <c r="HE3999" s="0"/>
      <c r="HF3999" s="0"/>
      <c r="HG3999" s="0"/>
      <c r="HH3999" s="0"/>
      <c r="HI3999" s="0"/>
      <c r="HJ3999" s="0"/>
      <c r="HK3999" s="0"/>
      <c r="HL3999" s="0"/>
      <c r="HM3999" s="0"/>
      <c r="HN3999" s="0"/>
      <c r="HO3999" s="0"/>
      <c r="HP3999" s="0"/>
      <c r="HQ3999" s="0"/>
      <c r="HR3999" s="0"/>
      <c r="HS3999" s="0"/>
      <c r="HT3999" s="0"/>
      <c r="HU3999" s="0"/>
      <c r="HV3999" s="0"/>
      <c r="HW3999" s="0"/>
      <c r="HX3999" s="0"/>
      <c r="HY3999" s="0"/>
      <c r="HZ3999" s="0"/>
      <c r="IA3999" s="0"/>
      <c r="IB3999" s="0"/>
      <c r="IC3999" s="0"/>
      <c r="ID3999" s="0"/>
      <c r="IE3999" s="0"/>
      <c r="IF3999" s="0"/>
      <c r="IG3999" s="0"/>
      <c r="IH3999" s="0"/>
      <c r="II3999" s="0"/>
      <c r="IJ3999" s="0"/>
      <c r="IK3999" s="0"/>
      <c r="IL3999" s="0"/>
      <c r="IM3999" s="0"/>
      <c r="IN3999" s="0"/>
      <c r="IO3999" s="0"/>
      <c r="IP3999" s="0"/>
      <c r="IQ3999" s="0"/>
      <c r="IR3999" s="0"/>
      <c r="IS3999" s="0"/>
      <c r="IT3999" s="0"/>
      <c r="IU3999" s="0"/>
      <c r="IV3999" s="0"/>
      <c r="IW3999" s="0"/>
      <c r="IX3999" s="0"/>
      <c r="IY3999" s="0"/>
      <c r="IZ3999" s="0"/>
      <c r="AMH3999" s="13"/>
    </row>
    <row r="4000" customFormat="false" ht="14.95" hidden="false" customHeight="false" outlineLevel="0" collapsed="false">
      <c r="A4000" s="27" t="n">
        <v>40901416</v>
      </c>
      <c r="B4000" s="28" t="s">
        <v>4036</v>
      </c>
      <c r="C4000" s="29"/>
      <c r="D4000" s="29"/>
      <c r="E4000" s="27" t="s">
        <v>22</v>
      </c>
      <c r="F4000" s="19" t="n">
        <f aca="false">IF(C4000="",VLOOKUP(E4000,'PORTE E UCO'!$A$5:$D$46,4,0),VLOOKUP(E4000,'PORTE E UCO'!$A$5:$D$46,4,0)*C4000)</f>
        <v>220.434104</v>
      </c>
      <c r="G4000" s="30" t="n">
        <v>8.26</v>
      </c>
      <c r="H4000" s="21" t="n">
        <f aca="false">G4000*$R$2</f>
        <v>162.50420032</v>
      </c>
      <c r="I4000" s="27" t="n">
        <v>0</v>
      </c>
      <c r="J4000" s="22" t="str">
        <f aca="false">IF(I4000&gt;=1,F4000*$J$2,"")</f>
        <v/>
      </c>
      <c r="K4000" s="22" t="str">
        <f aca="false">IF(I4000&gt;=2,F4000*$K$2,"")</f>
        <v/>
      </c>
      <c r="L4000" s="22" t="str">
        <f aca="false">IF(I4000&gt;=3,F4000*$L$2,"")</f>
        <v/>
      </c>
      <c r="M4000" s="22" t="str">
        <f aca="false">IF(I4000&gt;=4,F4000*$M$2,"")</f>
        <v/>
      </c>
      <c r="N4000" s="27" t="n">
        <v>0</v>
      </c>
      <c r="O4000" s="27" t="n">
        <v>2</v>
      </c>
      <c r="P4000" s="31" t="n">
        <v>0.34</v>
      </c>
      <c r="Q4000" s="64" t="n">
        <f aca="false">P4000*($Q$2)</f>
        <v>9.1868</v>
      </c>
      <c r="R4000" s="34"/>
      <c r="S4000" s="25" t="n">
        <f aca="false">SUM(F4000,H4000,J4000,K4000,L4000,M4000)</f>
        <v>382.93830432</v>
      </c>
      <c r="T4000" s="25" t="n">
        <f aca="false">SUM(F4000,H4000,J4000,K4000,L4000,M4000,Q4000)</f>
        <v>392.12510432</v>
      </c>
      <c r="U4000" s="0"/>
      <c r="V4000" s="0"/>
      <c r="W4000" s="0"/>
      <c r="X4000" s="0"/>
      <c r="Y4000" s="0"/>
      <c r="Z4000" s="0"/>
      <c r="AA4000" s="0"/>
      <c r="AB4000" s="0"/>
      <c r="AC4000" s="0"/>
      <c r="AD4000" s="0"/>
      <c r="AE4000" s="0"/>
      <c r="AF4000" s="0"/>
      <c r="AG4000" s="0"/>
      <c r="AH4000" s="0"/>
      <c r="AI4000" s="0"/>
      <c r="AJ4000" s="0"/>
      <c r="AK4000" s="0"/>
      <c r="AL4000" s="0"/>
      <c r="AM4000" s="0"/>
      <c r="AN4000" s="0"/>
      <c r="AO4000" s="0"/>
      <c r="AP4000" s="0"/>
      <c r="AQ4000" s="0"/>
      <c r="AR4000" s="0"/>
      <c r="AS4000" s="0"/>
      <c r="AT4000" s="0"/>
      <c r="AU4000" s="0"/>
      <c r="AV4000" s="0"/>
      <c r="AW4000" s="0"/>
      <c r="AX4000" s="0"/>
      <c r="AY4000" s="0"/>
      <c r="AZ4000" s="0"/>
      <c r="BA4000" s="0"/>
      <c r="BB4000" s="0"/>
      <c r="BC4000" s="0"/>
      <c r="BD4000" s="0"/>
      <c r="BE4000" s="0"/>
      <c r="BF4000" s="0"/>
      <c r="BG4000" s="0"/>
      <c r="BH4000" s="0"/>
      <c r="BI4000" s="0"/>
      <c r="BJ4000" s="0"/>
      <c r="BK4000" s="0"/>
      <c r="BL4000" s="0"/>
      <c r="BM4000" s="0"/>
      <c r="BN4000" s="0"/>
      <c r="BO4000" s="0"/>
      <c r="BP4000" s="0"/>
      <c r="BQ4000" s="0"/>
      <c r="BR4000" s="0"/>
      <c r="BS4000" s="0"/>
      <c r="BT4000" s="0"/>
      <c r="BU4000" s="0"/>
      <c r="BV4000" s="0"/>
      <c r="BW4000" s="0"/>
      <c r="BX4000" s="0"/>
      <c r="BY4000" s="0"/>
      <c r="BZ4000" s="0"/>
      <c r="CA4000" s="0"/>
      <c r="CB4000" s="0"/>
      <c r="CC4000" s="0"/>
      <c r="CD4000" s="0"/>
      <c r="CE4000" s="0"/>
      <c r="CF4000" s="0"/>
      <c r="CG4000" s="0"/>
      <c r="CH4000" s="0"/>
      <c r="CI4000" s="0"/>
      <c r="CJ4000" s="0"/>
      <c r="CK4000" s="0"/>
      <c r="CL4000" s="0"/>
      <c r="CM4000" s="0"/>
      <c r="CN4000" s="0"/>
      <c r="CO4000" s="0"/>
      <c r="CP4000" s="0"/>
      <c r="CQ4000" s="0"/>
      <c r="CR4000" s="0"/>
      <c r="CS4000" s="0"/>
      <c r="CT4000" s="0"/>
      <c r="CU4000" s="0"/>
      <c r="CV4000" s="0"/>
      <c r="CW4000" s="0"/>
      <c r="CX4000" s="0"/>
      <c r="CY4000" s="0"/>
      <c r="CZ4000" s="0"/>
      <c r="DA4000" s="0"/>
      <c r="DB4000" s="0"/>
      <c r="DC4000" s="0"/>
      <c r="DD4000" s="0"/>
      <c r="DE4000" s="0"/>
      <c r="DF4000" s="0"/>
      <c r="DG4000" s="0"/>
      <c r="DH4000" s="0"/>
      <c r="DI4000" s="0"/>
      <c r="DJ4000" s="0"/>
      <c r="DK4000" s="0"/>
      <c r="DL4000" s="0"/>
      <c r="DM4000" s="0"/>
      <c r="DN4000" s="0"/>
      <c r="DO4000" s="0"/>
      <c r="DP4000" s="0"/>
      <c r="DQ4000" s="0"/>
      <c r="DR4000" s="0"/>
      <c r="DS4000" s="0"/>
      <c r="DT4000" s="0"/>
      <c r="DU4000" s="0"/>
      <c r="DV4000" s="0"/>
      <c r="DW4000" s="0"/>
      <c r="DX4000" s="0"/>
      <c r="DY4000" s="0"/>
      <c r="DZ4000" s="0"/>
      <c r="EA4000" s="0"/>
      <c r="EB4000" s="0"/>
      <c r="EC4000" s="0"/>
      <c r="ED4000" s="0"/>
      <c r="EE4000" s="0"/>
      <c r="EF4000" s="0"/>
      <c r="EG4000" s="0"/>
      <c r="EH4000" s="0"/>
      <c r="EI4000" s="0"/>
      <c r="EJ4000" s="0"/>
      <c r="EK4000" s="0"/>
      <c r="EL4000" s="0"/>
      <c r="EM4000" s="0"/>
      <c r="EN4000" s="0"/>
      <c r="EO4000" s="0"/>
      <c r="EP4000" s="0"/>
      <c r="EQ4000" s="0"/>
      <c r="ER4000" s="0"/>
      <c r="ES4000" s="0"/>
      <c r="ET4000" s="0"/>
      <c r="EU4000" s="0"/>
      <c r="EV4000" s="0"/>
      <c r="EW4000" s="0"/>
      <c r="EX4000" s="0"/>
      <c r="EY4000" s="0"/>
      <c r="EZ4000" s="0"/>
      <c r="FA4000" s="0"/>
      <c r="FB4000" s="0"/>
      <c r="FC4000" s="0"/>
      <c r="FD4000" s="0"/>
      <c r="FE4000" s="0"/>
      <c r="FF4000" s="0"/>
      <c r="FG4000" s="0"/>
      <c r="FH4000" s="0"/>
      <c r="FI4000" s="0"/>
      <c r="FJ4000" s="0"/>
      <c r="FK4000" s="0"/>
      <c r="FL4000" s="0"/>
      <c r="FM4000" s="0"/>
      <c r="FN4000" s="0"/>
      <c r="FO4000" s="0"/>
      <c r="FP4000" s="0"/>
      <c r="FQ4000" s="0"/>
      <c r="FR4000" s="0"/>
      <c r="FS4000" s="0"/>
      <c r="FT4000" s="0"/>
      <c r="FU4000" s="0"/>
      <c r="FV4000" s="0"/>
      <c r="FW4000" s="0"/>
      <c r="FX4000" s="0"/>
      <c r="FY4000" s="0"/>
      <c r="FZ4000" s="0"/>
      <c r="GA4000" s="0"/>
      <c r="GB4000" s="0"/>
      <c r="GC4000" s="0"/>
      <c r="GD4000" s="0"/>
      <c r="GE4000" s="0"/>
      <c r="GF4000" s="0"/>
      <c r="GG4000" s="0"/>
      <c r="GH4000" s="0"/>
      <c r="GI4000" s="0"/>
      <c r="GJ4000" s="0"/>
      <c r="GK4000" s="0"/>
      <c r="GL4000" s="0"/>
      <c r="GM4000" s="0"/>
      <c r="GN4000" s="0"/>
      <c r="GO4000" s="0"/>
      <c r="GP4000" s="0"/>
      <c r="GQ4000" s="0"/>
      <c r="GR4000" s="0"/>
      <c r="GS4000" s="0"/>
      <c r="GT4000" s="0"/>
      <c r="GU4000" s="0"/>
      <c r="GV4000" s="0"/>
      <c r="GW4000" s="0"/>
      <c r="GX4000" s="0"/>
      <c r="GY4000" s="0"/>
      <c r="GZ4000" s="0"/>
      <c r="HA4000" s="0"/>
      <c r="HB4000" s="0"/>
      <c r="HC4000" s="0"/>
      <c r="HD4000" s="0"/>
      <c r="HE4000" s="0"/>
      <c r="HF4000" s="0"/>
      <c r="HG4000" s="0"/>
      <c r="HH4000" s="0"/>
      <c r="HI4000" s="0"/>
      <c r="HJ4000" s="0"/>
      <c r="HK4000" s="0"/>
      <c r="HL4000" s="0"/>
      <c r="HM4000" s="0"/>
      <c r="HN4000" s="0"/>
      <c r="HO4000" s="0"/>
      <c r="HP4000" s="0"/>
      <c r="HQ4000" s="0"/>
      <c r="HR4000" s="0"/>
      <c r="HS4000" s="0"/>
      <c r="HT4000" s="0"/>
      <c r="HU4000" s="0"/>
      <c r="HV4000" s="0"/>
      <c r="HW4000" s="0"/>
      <c r="HX4000" s="0"/>
      <c r="HY4000" s="0"/>
      <c r="HZ4000" s="0"/>
      <c r="IA4000" s="0"/>
      <c r="IB4000" s="0"/>
      <c r="IC4000" s="0"/>
      <c r="ID4000" s="0"/>
      <c r="IE4000" s="0"/>
      <c r="IF4000" s="0"/>
      <c r="IG4000" s="0"/>
      <c r="IH4000" s="0"/>
      <c r="II4000" s="0"/>
      <c r="IJ4000" s="0"/>
      <c r="IK4000" s="0"/>
      <c r="IL4000" s="0"/>
      <c r="IM4000" s="0"/>
      <c r="IN4000" s="0"/>
      <c r="IO4000" s="0"/>
      <c r="IP4000" s="0"/>
      <c r="IQ4000" s="0"/>
      <c r="IR4000" s="0"/>
      <c r="IS4000" s="0"/>
      <c r="IT4000" s="0"/>
      <c r="IU4000" s="0"/>
      <c r="IV4000" s="0"/>
      <c r="IW4000" s="0"/>
      <c r="IX4000" s="0"/>
      <c r="IY4000" s="0"/>
      <c r="IZ4000" s="0"/>
      <c r="AMH4000" s="13"/>
    </row>
    <row r="4001" customFormat="false" ht="13.8" hidden="false" customHeight="false" outlineLevel="0" collapsed="false">
      <c r="A4001" s="16" t="n">
        <v>40901424</v>
      </c>
      <c r="B4001" s="17" t="s">
        <v>4037</v>
      </c>
      <c r="C4001" s="18"/>
      <c r="D4001" s="18"/>
      <c r="E4001" s="16" t="s">
        <v>22</v>
      </c>
      <c r="F4001" s="19" t="n">
        <f aca="false">IF(C4001="",VLOOKUP(E4001,'PORTE E UCO'!$A$5:$D$46,4,0),VLOOKUP(E4001,'PORTE E UCO'!$A$5:$D$46,4,0)*C4001)</f>
        <v>220.434104</v>
      </c>
      <c r="G4001" s="20" t="n">
        <v>8.26</v>
      </c>
      <c r="H4001" s="21" t="n">
        <f aca="false">G4001*$R$2</f>
        <v>162.50420032</v>
      </c>
      <c r="I4001" s="16" t="n">
        <v>0</v>
      </c>
      <c r="J4001" s="22" t="str">
        <f aca="false">IF(I4001&gt;=1,F4001*$J$2,"")</f>
        <v/>
      </c>
      <c r="K4001" s="22" t="str">
        <f aca="false">IF(I4001&gt;=2,F4001*$K$2,"")</f>
        <v/>
      </c>
      <c r="L4001" s="22" t="str">
        <f aca="false">IF(I4001&gt;=3,F4001*$L$2,"")</f>
        <v/>
      </c>
      <c r="M4001" s="22" t="str">
        <f aca="false">IF(I4001&gt;=4,F4001*$M$2,"")</f>
        <v/>
      </c>
      <c r="N4001" s="16" t="n">
        <v>0</v>
      </c>
      <c r="O4001" s="16" t="n">
        <v>2</v>
      </c>
      <c r="P4001" s="23" t="n">
        <v>0.34</v>
      </c>
      <c r="Q4001" s="64" t="n">
        <f aca="false">P4001*($Q$2)</f>
        <v>9.1868</v>
      </c>
      <c r="R4001" s="34"/>
      <c r="S4001" s="25" t="n">
        <f aca="false">SUM(F4001,H4001,J4001,K4001,L4001,M4001)</f>
        <v>382.93830432</v>
      </c>
      <c r="T4001" s="25" t="n">
        <f aca="false">SUM(F4001,H4001,J4001,K4001,L4001,M4001,Q4001)</f>
        <v>392.12510432</v>
      </c>
      <c r="U4001" s="0"/>
      <c r="V4001" s="0"/>
      <c r="W4001" s="0"/>
      <c r="X4001" s="0"/>
      <c r="Y4001" s="0"/>
      <c r="Z4001" s="0"/>
      <c r="AA4001" s="0"/>
      <c r="AB4001" s="0"/>
      <c r="AC4001" s="0"/>
      <c r="AD4001" s="0"/>
      <c r="AE4001" s="0"/>
      <c r="AF4001" s="0"/>
      <c r="AG4001" s="0"/>
      <c r="AH4001" s="0"/>
      <c r="AI4001" s="0"/>
      <c r="AJ4001" s="0"/>
      <c r="AK4001" s="0"/>
      <c r="AL4001" s="0"/>
      <c r="AM4001" s="0"/>
      <c r="AN4001" s="0"/>
      <c r="AO4001" s="0"/>
      <c r="AP4001" s="0"/>
      <c r="AQ4001" s="0"/>
      <c r="AR4001" s="0"/>
      <c r="AS4001" s="0"/>
      <c r="AT4001" s="0"/>
      <c r="AU4001" s="0"/>
      <c r="AV4001" s="0"/>
      <c r="AW4001" s="0"/>
      <c r="AX4001" s="0"/>
      <c r="AY4001" s="0"/>
      <c r="AZ4001" s="0"/>
      <c r="BA4001" s="0"/>
      <c r="BB4001" s="0"/>
      <c r="BC4001" s="0"/>
      <c r="BD4001" s="0"/>
      <c r="BE4001" s="0"/>
      <c r="BF4001" s="0"/>
      <c r="BG4001" s="0"/>
      <c r="BH4001" s="0"/>
      <c r="BI4001" s="0"/>
      <c r="BJ4001" s="0"/>
      <c r="BK4001" s="0"/>
      <c r="BL4001" s="0"/>
      <c r="BM4001" s="0"/>
      <c r="BN4001" s="0"/>
      <c r="BO4001" s="0"/>
      <c r="BP4001" s="0"/>
      <c r="BQ4001" s="0"/>
      <c r="BR4001" s="0"/>
      <c r="BS4001" s="0"/>
      <c r="BT4001" s="0"/>
      <c r="BU4001" s="0"/>
      <c r="BV4001" s="0"/>
      <c r="BW4001" s="0"/>
      <c r="BX4001" s="0"/>
      <c r="BY4001" s="0"/>
      <c r="BZ4001" s="0"/>
      <c r="CA4001" s="0"/>
      <c r="CB4001" s="0"/>
      <c r="CC4001" s="0"/>
      <c r="CD4001" s="0"/>
      <c r="CE4001" s="0"/>
      <c r="CF4001" s="0"/>
      <c r="CG4001" s="0"/>
      <c r="CH4001" s="0"/>
      <c r="CI4001" s="0"/>
      <c r="CJ4001" s="0"/>
      <c r="CK4001" s="0"/>
      <c r="CL4001" s="0"/>
      <c r="CM4001" s="0"/>
      <c r="CN4001" s="0"/>
      <c r="CO4001" s="0"/>
      <c r="CP4001" s="0"/>
      <c r="CQ4001" s="0"/>
      <c r="CR4001" s="0"/>
      <c r="CS4001" s="0"/>
      <c r="CT4001" s="0"/>
      <c r="CU4001" s="0"/>
      <c r="CV4001" s="0"/>
      <c r="CW4001" s="0"/>
      <c r="CX4001" s="0"/>
      <c r="CY4001" s="0"/>
      <c r="CZ4001" s="0"/>
      <c r="DA4001" s="0"/>
      <c r="DB4001" s="0"/>
      <c r="DC4001" s="0"/>
      <c r="DD4001" s="0"/>
      <c r="DE4001" s="0"/>
      <c r="DF4001" s="0"/>
      <c r="DG4001" s="0"/>
      <c r="DH4001" s="0"/>
      <c r="DI4001" s="0"/>
      <c r="DJ4001" s="0"/>
      <c r="DK4001" s="0"/>
      <c r="DL4001" s="0"/>
      <c r="DM4001" s="0"/>
      <c r="DN4001" s="0"/>
      <c r="DO4001" s="0"/>
      <c r="DP4001" s="0"/>
      <c r="DQ4001" s="0"/>
      <c r="DR4001" s="0"/>
      <c r="DS4001" s="0"/>
      <c r="DT4001" s="0"/>
      <c r="DU4001" s="0"/>
      <c r="DV4001" s="0"/>
      <c r="DW4001" s="0"/>
      <c r="DX4001" s="0"/>
      <c r="DY4001" s="0"/>
      <c r="DZ4001" s="0"/>
      <c r="EA4001" s="0"/>
      <c r="EB4001" s="0"/>
      <c r="EC4001" s="0"/>
      <c r="ED4001" s="0"/>
      <c r="EE4001" s="0"/>
      <c r="EF4001" s="0"/>
      <c r="EG4001" s="0"/>
      <c r="EH4001" s="0"/>
      <c r="EI4001" s="0"/>
      <c r="EJ4001" s="0"/>
      <c r="EK4001" s="0"/>
      <c r="EL4001" s="0"/>
      <c r="EM4001" s="0"/>
      <c r="EN4001" s="0"/>
      <c r="EO4001" s="0"/>
      <c r="EP4001" s="0"/>
      <c r="EQ4001" s="0"/>
      <c r="ER4001" s="0"/>
      <c r="ES4001" s="0"/>
      <c r="ET4001" s="0"/>
      <c r="EU4001" s="0"/>
      <c r="EV4001" s="0"/>
      <c r="EW4001" s="0"/>
      <c r="EX4001" s="0"/>
      <c r="EY4001" s="0"/>
      <c r="EZ4001" s="0"/>
      <c r="FA4001" s="0"/>
      <c r="FB4001" s="0"/>
      <c r="FC4001" s="0"/>
      <c r="FD4001" s="0"/>
      <c r="FE4001" s="0"/>
      <c r="FF4001" s="0"/>
      <c r="FG4001" s="0"/>
      <c r="FH4001" s="0"/>
      <c r="FI4001" s="0"/>
      <c r="FJ4001" s="0"/>
      <c r="FK4001" s="0"/>
      <c r="FL4001" s="0"/>
      <c r="FM4001" s="0"/>
      <c r="FN4001" s="0"/>
      <c r="FO4001" s="0"/>
      <c r="FP4001" s="0"/>
      <c r="FQ4001" s="0"/>
      <c r="FR4001" s="0"/>
      <c r="FS4001" s="0"/>
      <c r="FT4001" s="0"/>
      <c r="FU4001" s="0"/>
      <c r="FV4001" s="0"/>
      <c r="FW4001" s="0"/>
      <c r="FX4001" s="0"/>
      <c r="FY4001" s="0"/>
      <c r="FZ4001" s="0"/>
      <c r="GA4001" s="0"/>
      <c r="GB4001" s="0"/>
      <c r="GC4001" s="0"/>
      <c r="GD4001" s="0"/>
      <c r="GE4001" s="0"/>
      <c r="GF4001" s="0"/>
      <c r="GG4001" s="0"/>
      <c r="GH4001" s="0"/>
      <c r="GI4001" s="0"/>
      <c r="GJ4001" s="0"/>
      <c r="GK4001" s="0"/>
      <c r="GL4001" s="0"/>
      <c r="GM4001" s="0"/>
      <c r="GN4001" s="0"/>
      <c r="GO4001" s="0"/>
      <c r="GP4001" s="0"/>
      <c r="GQ4001" s="0"/>
      <c r="GR4001" s="0"/>
      <c r="GS4001" s="0"/>
      <c r="GT4001" s="0"/>
      <c r="GU4001" s="0"/>
      <c r="GV4001" s="0"/>
      <c r="GW4001" s="0"/>
      <c r="GX4001" s="0"/>
      <c r="GY4001" s="0"/>
      <c r="GZ4001" s="0"/>
      <c r="HA4001" s="0"/>
      <c r="HB4001" s="0"/>
      <c r="HC4001" s="0"/>
      <c r="HD4001" s="0"/>
      <c r="HE4001" s="0"/>
      <c r="HF4001" s="0"/>
      <c r="HG4001" s="0"/>
      <c r="HH4001" s="0"/>
      <c r="HI4001" s="0"/>
      <c r="HJ4001" s="0"/>
      <c r="HK4001" s="0"/>
      <c r="HL4001" s="0"/>
      <c r="HM4001" s="0"/>
      <c r="HN4001" s="0"/>
      <c r="HO4001" s="0"/>
      <c r="HP4001" s="0"/>
      <c r="HQ4001" s="0"/>
      <c r="HR4001" s="0"/>
      <c r="HS4001" s="0"/>
      <c r="HT4001" s="0"/>
      <c r="HU4001" s="0"/>
      <c r="HV4001" s="0"/>
      <c r="HW4001" s="0"/>
      <c r="HX4001" s="0"/>
      <c r="HY4001" s="0"/>
      <c r="HZ4001" s="0"/>
      <c r="IA4001" s="0"/>
      <c r="IB4001" s="0"/>
      <c r="IC4001" s="0"/>
      <c r="ID4001" s="0"/>
      <c r="IE4001" s="0"/>
      <c r="IF4001" s="0"/>
      <c r="IG4001" s="0"/>
      <c r="IH4001" s="0"/>
      <c r="II4001" s="0"/>
      <c r="IJ4001" s="0"/>
      <c r="IK4001" s="0"/>
      <c r="IL4001" s="0"/>
      <c r="IM4001" s="0"/>
      <c r="IN4001" s="0"/>
      <c r="IO4001" s="0"/>
      <c r="IP4001" s="0"/>
      <c r="IQ4001" s="0"/>
      <c r="IR4001" s="0"/>
      <c r="IS4001" s="0"/>
      <c r="IT4001" s="0"/>
      <c r="IU4001" s="0"/>
      <c r="IV4001" s="0"/>
      <c r="IW4001" s="0"/>
      <c r="IX4001" s="0"/>
      <c r="IY4001" s="0"/>
      <c r="IZ4001" s="0"/>
      <c r="AMH4001" s="13"/>
    </row>
    <row r="4002" customFormat="false" ht="13.8" hidden="false" customHeight="false" outlineLevel="0" collapsed="false">
      <c r="A4002" s="27" t="n">
        <v>40901386</v>
      </c>
      <c r="B4002" s="28" t="s">
        <v>4038</v>
      </c>
      <c r="C4002" s="29"/>
      <c r="D4002" s="29"/>
      <c r="E4002" s="27" t="s">
        <v>37</v>
      </c>
      <c r="F4002" s="19" t="n">
        <f aca="false">IF(C4002="",VLOOKUP(E4002,'PORTE E UCO'!$A$5:$D$46,4,0),VLOOKUP(E4002,'PORTE E UCO'!$A$5:$D$46,4,0)*C4002)</f>
        <v>192.437794</v>
      </c>
      <c r="G4002" s="30" t="n">
        <v>7.39</v>
      </c>
      <c r="H4002" s="21" t="n">
        <f aca="false">G4002*$R$2</f>
        <v>145.38814048</v>
      </c>
      <c r="I4002" s="27" t="n">
        <v>0</v>
      </c>
      <c r="J4002" s="22" t="str">
        <f aca="false">IF(I4002&gt;=1,F4002*$J$2,"")</f>
        <v/>
      </c>
      <c r="K4002" s="22" t="str">
        <f aca="false">IF(I4002&gt;=2,F4002*$K$2,"")</f>
        <v/>
      </c>
      <c r="L4002" s="22" t="str">
        <f aca="false">IF(I4002&gt;=3,F4002*$L$2,"")</f>
        <v/>
      </c>
      <c r="M4002" s="22" t="str">
        <f aca="false">IF(I4002&gt;=4,F4002*$M$2,"")</f>
        <v/>
      </c>
      <c r="N4002" s="27" t="n">
        <v>0</v>
      </c>
      <c r="O4002" s="27" t="n">
        <v>3</v>
      </c>
      <c r="P4002" s="31" t="n">
        <v>0.51</v>
      </c>
      <c r="Q4002" s="64" t="n">
        <f aca="false">P4002*($Q$2)</f>
        <v>13.7802</v>
      </c>
      <c r="R4002" s="34"/>
      <c r="S4002" s="25" t="n">
        <f aca="false">SUM(F4002,H4002,J4002,K4002,L4002,M4002)</f>
        <v>337.82593448</v>
      </c>
      <c r="T4002" s="25" t="n">
        <f aca="false">SUM(F4002,H4002,J4002,K4002,L4002,M4002,Q4002)</f>
        <v>351.60613448</v>
      </c>
      <c r="U4002" s="0"/>
      <c r="V4002" s="0"/>
      <c r="W4002" s="0"/>
      <c r="X4002" s="0"/>
      <c r="Y4002" s="0"/>
      <c r="Z4002" s="0"/>
      <c r="AA4002" s="0"/>
      <c r="AB4002" s="0"/>
      <c r="AC4002" s="0"/>
      <c r="AD4002" s="0"/>
      <c r="AE4002" s="0"/>
      <c r="AF4002" s="0"/>
      <c r="AG4002" s="0"/>
      <c r="AH4002" s="0"/>
      <c r="AI4002" s="0"/>
      <c r="AJ4002" s="0"/>
      <c r="AK4002" s="0"/>
      <c r="AL4002" s="0"/>
      <c r="AM4002" s="0"/>
      <c r="AN4002" s="0"/>
      <c r="AO4002" s="0"/>
      <c r="AP4002" s="0"/>
      <c r="AQ4002" s="0"/>
      <c r="AR4002" s="0"/>
      <c r="AS4002" s="0"/>
      <c r="AT4002" s="0"/>
      <c r="AU4002" s="0"/>
      <c r="AV4002" s="0"/>
      <c r="AW4002" s="0"/>
      <c r="AX4002" s="0"/>
      <c r="AY4002" s="0"/>
      <c r="AZ4002" s="0"/>
      <c r="BA4002" s="0"/>
      <c r="BB4002" s="0"/>
      <c r="BC4002" s="0"/>
      <c r="BD4002" s="0"/>
      <c r="BE4002" s="0"/>
      <c r="BF4002" s="0"/>
      <c r="BG4002" s="0"/>
      <c r="BH4002" s="0"/>
      <c r="BI4002" s="0"/>
      <c r="BJ4002" s="0"/>
      <c r="BK4002" s="0"/>
      <c r="BL4002" s="0"/>
      <c r="BM4002" s="0"/>
      <c r="BN4002" s="0"/>
      <c r="BO4002" s="0"/>
      <c r="BP4002" s="0"/>
      <c r="BQ4002" s="0"/>
      <c r="BR4002" s="0"/>
      <c r="BS4002" s="0"/>
      <c r="BT4002" s="0"/>
      <c r="BU4002" s="0"/>
      <c r="BV4002" s="0"/>
      <c r="BW4002" s="0"/>
      <c r="BX4002" s="0"/>
      <c r="BY4002" s="0"/>
      <c r="BZ4002" s="0"/>
      <c r="CA4002" s="0"/>
      <c r="CB4002" s="0"/>
      <c r="CC4002" s="0"/>
      <c r="CD4002" s="0"/>
      <c r="CE4002" s="0"/>
      <c r="CF4002" s="0"/>
      <c r="CG4002" s="0"/>
      <c r="CH4002" s="0"/>
      <c r="CI4002" s="0"/>
      <c r="CJ4002" s="0"/>
      <c r="CK4002" s="0"/>
      <c r="CL4002" s="0"/>
      <c r="CM4002" s="0"/>
      <c r="CN4002" s="0"/>
      <c r="CO4002" s="0"/>
      <c r="CP4002" s="0"/>
      <c r="CQ4002" s="0"/>
      <c r="CR4002" s="0"/>
      <c r="CS4002" s="0"/>
      <c r="CT4002" s="0"/>
      <c r="CU4002" s="0"/>
      <c r="CV4002" s="0"/>
      <c r="CW4002" s="0"/>
      <c r="CX4002" s="0"/>
      <c r="CY4002" s="0"/>
      <c r="CZ4002" s="0"/>
      <c r="DA4002" s="0"/>
      <c r="DB4002" s="0"/>
      <c r="DC4002" s="0"/>
      <c r="DD4002" s="0"/>
      <c r="DE4002" s="0"/>
      <c r="DF4002" s="0"/>
      <c r="DG4002" s="0"/>
      <c r="DH4002" s="0"/>
      <c r="DI4002" s="0"/>
      <c r="DJ4002" s="0"/>
      <c r="DK4002" s="0"/>
      <c r="DL4002" s="0"/>
      <c r="DM4002" s="0"/>
      <c r="DN4002" s="0"/>
      <c r="DO4002" s="0"/>
      <c r="DP4002" s="0"/>
      <c r="DQ4002" s="0"/>
      <c r="DR4002" s="0"/>
      <c r="DS4002" s="0"/>
      <c r="DT4002" s="0"/>
      <c r="DU4002" s="0"/>
      <c r="DV4002" s="0"/>
      <c r="DW4002" s="0"/>
      <c r="DX4002" s="0"/>
      <c r="DY4002" s="0"/>
      <c r="DZ4002" s="0"/>
      <c r="EA4002" s="0"/>
      <c r="EB4002" s="0"/>
      <c r="EC4002" s="0"/>
      <c r="ED4002" s="0"/>
      <c r="EE4002" s="0"/>
      <c r="EF4002" s="0"/>
      <c r="EG4002" s="0"/>
      <c r="EH4002" s="0"/>
      <c r="EI4002" s="0"/>
      <c r="EJ4002" s="0"/>
      <c r="EK4002" s="0"/>
      <c r="EL4002" s="0"/>
      <c r="EM4002" s="0"/>
      <c r="EN4002" s="0"/>
      <c r="EO4002" s="0"/>
      <c r="EP4002" s="0"/>
      <c r="EQ4002" s="0"/>
      <c r="ER4002" s="0"/>
      <c r="ES4002" s="0"/>
      <c r="ET4002" s="0"/>
      <c r="EU4002" s="0"/>
      <c r="EV4002" s="0"/>
      <c r="EW4002" s="0"/>
      <c r="EX4002" s="0"/>
      <c r="EY4002" s="0"/>
      <c r="EZ4002" s="0"/>
      <c r="FA4002" s="0"/>
      <c r="FB4002" s="0"/>
      <c r="FC4002" s="0"/>
      <c r="FD4002" s="0"/>
      <c r="FE4002" s="0"/>
      <c r="FF4002" s="0"/>
      <c r="FG4002" s="0"/>
      <c r="FH4002" s="0"/>
      <c r="FI4002" s="0"/>
      <c r="FJ4002" s="0"/>
      <c r="FK4002" s="0"/>
      <c r="FL4002" s="0"/>
      <c r="FM4002" s="0"/>
      <c r="FN4002" s="0"/>
      <c r="FO4002" s="0"/>
      <c r="FP4002" s="0"/>
      <c r="FQ4002" s="0"/>
      <c r="FR4002" s="0"/>
      <c r="FS4002" s="0"/>
      <c r="FT4002" s="0"/>
      <c r="FU4002" s="0"/>
      <c r="FV4002" s="0"/>
      <c r="FW4002" s="0"/>
      <c r="FX4002" s="0"/>
      <c r="FY4002" s="0"/>
      <c r="FZ4002" s="0"/>
      <c r="GA4002" s="0"/>
      <c r="GB4002" s="0"/>
      <c r="GC4002" s="0"/>
      <c r="GD4002" s="0"/>
      <c r="GE4002" s="0"/>
      <c r="GF4002" s="0"/>
      <c r="GG4002" s="0"/>
      <c r="GH4002" s="0"/>
      <c r="GI4002" s="0"/>
      <c r="GJ4002" s="0"/>
      <c r="GK4002" s="0"/>
      <c r="GL4002" s="0"/>
      <c r="GM4002" s="0"/>
      <c r="GN4002" s="0"/>
      <c r="GO4002" s="0"/>
      <c r="GP4002" s="0"/>
      <c r="GQ4002" s="0"/>
      <c r="GR4002" s="0"/>
      <c r="GS4002" s="0"/>
      <c r="GT4002" s="0"/>
      <c r="GU4002" s="0"/>
      <c r="GV4002" s="0"/>
      <c r="GW4002" s="0"/>
      <c r="GX4002" s="0"/>
      <c r="GY4002" s="0"/>
      <c r="GZ4002" s="0"/>
      <c r="HA4002" s="0"/>
      <c r="HB4002" s="0"/>
      <c r="HC4002" s="0"/>
      <c r="HD4002" s="0"/>
      <c r="HE4002" s="0"/>
      <c r="HF4002" s="0"/>
      <c r="HG4002" s="0"/>
      <c r="HH4002" s="0"/>
      <c r="HI4002" s="0"/>
      <c r="HJ4002" s="0"/>
      <c r="HK4002" s="0"/>
      <c r="HL4002" s="0"/>
      <c r="HM4002" s="0"/>
      <c r="HN4002" s="0"/>
      <c r="HO4002" s="0"/>
      <c r="HP4002" s="0"/>
      <c r="HQ4002" s="0"/>
      <c r="HR4002" s="0"/>
      <c r="HS4002" s="0"/>
      <c r="HT4002" s="0"/>
      <c r="HU4002" s="0"/>
      <c r="HV4002" s="0"/>
      <c r="HW4002" s="0"/>
      <c r="HX4002" s="0"/>
      <c r="HY4002" s="0"/>
      <c r="HZ4002" s="0"/>
      <c r="IA4002" s="0"/>
      <c r="IB4002" s="0"/>
      <c r="IC4002" s="0"/>
      <c r="ID4002" s="0"/>
      <c r="IE4002" s="0"/>
      <c r="IF4002" s="0"/>
      <c r="IG4002" s="0"/>
      <c r="IH4002" s="0"/>
      <c r="II4002" s="0"/>
      <c r="IJ4002" s="0"/>
      <c r="IK4002" s="0"/>
      <c r="IL4002" s="0"/>
      <c r="IM4002" s="0"/>
      <c r="IN4002" s="0"/>
      <c r="IO4002" s="0"/>
      <c r="IP4002" s="0"/>
      <c r="IQ4002" s="0"/>
      <c r="IR4002" s="0"/>
      <c r="IS4002" s="0"/>
      <c r="IT4002" s="0"/>
      <c r="IU4002" s="0"/>
      <c r="IV4002" s="0"/>
      <c r="IW4002" s="0"/>
      <c r="IX4002" s="0"/>
      <c r="IY4002" s="0"/>
      <c r="IZ4002" s="0"/>
      <c r="AMH4002" s="13"/>
    </row>
    <row r="4003" customFormat="false" ht="14.95" hidden="false" customHeight="false" outlineLevel="0" collapsed="false">
      <c r="A4003" s="16" t="n">
        <v>40901360</v>
      </c>
      <c r="B4003" s="17" t="s">
        <v>4039</v>
      </c>
      <c r="C4003" s="18"/>
      <c r="D4003" s="18"/>
      <c r="E4003" s="16" t="s">
        <v>31</v>
      </c>
      <c r="F4003" s="19" t="n">
        <f aca="false">IF(C4003="",VLOOKUP(E4003,'PORTE E UCO'!$A$5:$D$46,4,0),VLOOKUP(E4003,'PORTE E UCO'!$A$5:$D$46,4,0)*C4003)</f>
        <v>262.342192</v>
      </c>
      <c r="G4003" s="20" t="n">
        <v>8.26</v>
      </c>
      <c r="H4003" s="21" t="n">
        <f aca="false">G4003*$R$2</f>
        <v>162.50420032</v>
      </c>
      <c r="I4003" s="16" t="n">
        <v>0</v>
      </c>
      <c r="J4003" s="22" t="str">
        <f aca="false">IF(I4003&gt;=1,F4003*$J$2,"")</f>
        <v/>
      </c>
      <c r="K4003" s="22" t="str">
        <f aca="false">IF(I4003&gt;=2,F4003*$K$2,"")</f>
        <v/>
      </c>
      <c r="L4003" s="22" t="str">
        <f aca="false">IF(I4003&gt;=3,F4003*$L$2,"")</f>
        <v/>
      </c>
      <c r="M4003" s="22" t="str">
        <f aca="false">IF(I4003&gt;=4,F4003*$M$2,"")</f>
        <v/>
      </c>
      <c r="N4003" s="16" t="n">
        <v>0</v>
      </c>
      <c r="O4003" s="16" t="n">
        <v>4</v>
      </c>
      <c r="P4003" s="23" t="n">
        <v>0.68</v>
      </c>
      <c r="Q4003" s="64" t="n">
        <f aca="false">P4003*($Q$2)</f>
        <v>18.3736</v>
      </c>
      <c r="R4003" s="34"/>
      <c r="S4003" s="25" t="n">
        <f aca="false">SUM(F4003,H4003,J4003,K4003,L4003,M4003)</f>
        <v>424.84639232</v>
      </c>
      <c r="T4003" s="25" t="n">
        <f aca="false">SUM(F4003,H4003,J4003,K4003,L4003,M4003,Q4003)</f>
        <v>443.21999232</v>
      </c>
      <c r="U4003" s="0"/>
      <c r="V4003" s="0"/>
      <c r="W4003" s="0"/>
      <c r="X4003" s="0"/>
      <c r="Y4003" s="0"/>
      <c r="Z4003" s="0"/>
      <c r="AA4003" s="0"/>
      <c r="AB4003" s="0"/>
      <c r="AC4003" s="0"/>
      <c r="AD4003" s="0"/>
      <c r="AE4003" s="0"/>
      <c r="AF4003" s="0"/>
      <c r="AG4003" s="0"/>
      <c r="AH4003" s="0"/>
      <c r="AI4003" s="0"/>
      <c r="AJ4003" s="0"/>
      <c r="AK4003" s="0"/>
      <c r="AL4003" s="0"/>
      <c r="AM4003" s="0"/>
      <c r="AN4003" s="0"/>
      <c r="AO4003" s="0"/>
      <c r="AP4003" s="0"/>
      <c r="AQ4003" s="0"/>
      <c r="AR4003" s="0"/>
      <c r="AS4003" s="0"/>
      <c r="AT4003" s="0"/>
      <c r="AU4003" s="0"/>
      <c r="AV4003" s="0"/>
      <c r="AW4003" s="0"/>
      <c r="AX4003" s="0"/>
      <c r="AY4003" s="0"/>
      <c r="AZ4003" s="0"/>
      <c r="BA4003" s="0"/>
      <c r="BB4003" s="0"/>
      <c r="BC4003" s="0"/>
      <c r="BD4003" s="0"/>
      <c r="BE4003" s="0"/>
      <c r="BF4003" s="0"/>
      <c r="BG4003" s="0"/>
      <c r="BH4003" s="0"/>
      <c r="BI4003" s="0"/>
      <c r="BJ4003" s="0"/>
      <c r="BK4003" s="0"/>
      <c r="BL4003" s="0"/>
      <c r="BM4003" s="0"/>
      <c r="BN4003" s="0"/>
      <c r="BO4003" s="0"/>
      <c r="BP4003" s="0"/>
      <c r="BQ4003" s="0"/>
      <c r="BR4003" s="0"/>
      <c r="BS4003" s="0"/>
      <c r="BT4003" s="0"/>
      <c r="BU4003" s="0"/>
      <c r="BV4003" s="0"/>
      <c r="BW4003" s="0"/>
      <c r="BX4003" s="0"/>
      <c r="BY4003" s="0"/>
      <c r="BZ4003" s="0"/>
      <c r="CA4003" s="0"/>
      <c r="CB4003" s="0"/>
      <c r="CC4003" s="0"/>
      <c r="CD4003" s="0"/>
      <c r="CE4003" s="0"/>
      <c r="CF4003" s="0"/>
      <c r="CG4003" s="0"/>
      <c r="CH4003" s="0"/>
      <c r="CI4003" s="0"/>
      <c r="CJ4003" s="0"/>
      <c r="CK4003" s="0"/>
      <c r="CL4003" s="0"/>
      <c r="CM4003" s="0"/>
      <c r="CN4003" s="0"/>
      <c r="CO4003" s="0"/>
      <c r="CP4003" s="0"/>
      <c r="CQ4003" s="0"/>
      <c r="CR4003" s="0"/>
      <c r="CS4003" s="0"/>
      <c r="CT4003" s="0"/>
      <c r="CU4003" s="0"/>
      <c r="CV4003" s="0"/>
      <c r="CW4003" s="0"/>
      <c r="CX4003" s="0"/>
      <c r="CY4003" s="0"/>
      <c r="CZ4003" s="0"/>
      <c r="DA4003" s="0"/>
      <c r="DB4003" s="0"/>
      <c r="DC4003" s="0"/>
      <c r="DD4003" s="0"/>
      <c r="DE4003" s="0"/>
      <c r="DF4003" s="0"/>
      <c r="DG4003" s="0"/>
      <c r="DH4003" s="0"/>
      <c r="DI4003" s="0"/>
      <c r="DJ4003" s="0"/>
      <c r="DK4003" s="0"/>
      <c r="DL4003" s="0"/>
      <c r="DM4003" s="0"/>
      <c r="DN4003" s="0"/>
      <c r="DO4003" s="0"/>
      <c r="DP4003" s="0"/>
      <c r="DQ4003" s="0"/>
      <c r="DR4003" s="0"/>
      <c r="DS4003" s="0"/>
      <c r="DT4003" s="0"/>
      <c r="DU4003" s="0"/>
      <c r="DV4003" s="0"/>
      <c r="DW4003" s="0"/>
      <c r="DX4003" s="0"/>
      <c r="DY4003" s="0"/>
      <c r="DZ4003" s="0"/>
      <c r="EA4003" s="0"/>
      <c r="EB4003" s="0"/>
      <c r="EC4003" s="0"/>
      <c r="ED4003" s="0"/>
      <c r="EE4003" s="0"/>
      <c r="EF4003" s="0"/>
      <c r="EG4003" s="0"/>
      <c r="EH4003" s="0"/>
      <c r="EI4003" s="0"/>
      <c r="EJ4003" s="0"/>
      <c r="EK4003" s="0"/>
      <c r="EL4003" s="0"/>
      <c r="EM4003" s="0"/>
      <c r="EN4003" s="0"/>
      <c r="EO4003" s="0"/>
      <c r="EP4003" s="0"/>
      <c r="EQ4003" s="0"/>
      <c r="ER4003" s="0"/>
      <c r="ES4003" s="0"/>
      <c r="ET4003" s="0"/>
      <c r="EU4003" s="0"/>
      <c r="EV4003" s="0"/>
      <c r="EW4003" s="0"/>
      <c r="EX4003" s="0"/>
      <c r="EY4003" s="0"/>
      <c r="EZ4003" s="0"/>
      <c r="FA4003" s="0"/>
      <c r="FB4003" s="0"/>
      <c r="FC4003" s="0"/>
      <c r="FD4003" s="0"/>
      <c r="FE4003" s="0"/>
      <c r="FF4003" s="0"/>
      <c r="FG4003" s="0"/>
      <c r="FH4003" s="0"/>
      <c r="FI4003" s="0"/>
      <c r="FJ4003" s="0"/>
      <c r="FK4003" s="0"/>
      <c r="FL4003" s="0"/>
      <c r="FM4003" s="0"/>
      <c r="FN4003" s="0"/>
      <c r="FO4003" s="0"/>
      <c r="FP4003" s="0"/>
      <c r="FQ4003" s="0"/>
      <c r="FR4003" s="0"/>
      <c r="FS4003" s="0"/>
      <c r="FT4003" s="0"/>
      <c r="FU4003" s="0"/>
      <c r="FV4003" s="0"/>
      <c r="FW4003" s="0"/>
      <c r="FX4003" s="0"/>
      <c r="FY4003" s="0"/>
      <c r="FZ4003" s="0"/>
      <c r="GA4003" s="0"/>
      <c r="GB4003" s="0"/>
      <c r="GC4003" s="0"/>
      <c r="GD4003" s="0"/>
      <c r="GE4003" s="0"/>
      <c r="GF4003" s="0"/>
      <c r="GG4003" s="0"/>
      <c r="GH4003" s="0"/>
      <c r="GI4003" s="0"/>
      <c r="GJ4003" s="0"/>
      <c r="GK4003" s="0"/>
      <c r="GL4003" s="0"/>
      <c r="GM4003" s="0"/>
      <c r="GN4003" s="0"/>
      <c r="GO4003" s="0"/>
      <c r="GP4003" s="0"/>
      <c r="GQ4003" s="0"/>
      <c r="GR4003" s="0"/>
      <c r="GS4003" s="0"/>
      <c r="GT4003" s="0"/>
      <c r="GU4003" s="0"/>
      <c r="GV4003" s="0"/>
      <c r="GW4003" s="0"/>
      <c r="GX4003" s="0"/>
      <c r="GY4003" s="0"/>
      <c r="GZ4003" s="0"/>
      <c r="HA4003" s="0"/>
      <c r="HB4003" s="0"/>
      <c r="HC4003" s="0"/>
      <c r="HD4003" s="0"/>
      <c r="HE4003" s="0"/>
      <c r="HF4003" s="0"/>
      <c r="HG4003" s="0"/>
      <c r="HH4003" s="0"/>
      <c r="HI4003" s="0"/>
      <c r="HJ4003" s="0"/>
      <c r="HK4003" s="0"/>
      <c r="HL4003" s="0"/>
      <c r="HM4003" s="0"/>
      <c r="HN4003" s="0"/>
      <c r="HO4003" s="0"/>
      <c r="HP4003" s="0"/>
      <c r="HQ4003" s="0"/>
      <c r="HR4003" s="0"/>
      <c r="HS4003" s="0"/>
      <c r="HT4003" s="0"/>
      <c r="HU4003" s="0"/>
      <c r="HV4003" s="0"/>
      <c r="HW4003" s="0"/>
      <c r="HX4003" s="0"/>
      <c r="HY4003" s="0"/>
      <c r="HZ4003" s="0"/>
      <c r="IA4003" s="0"/>
      <c r="IB4003" s="0"/>
      <c r="IC4003" s="0"/>
      <c r="ID4003" s="0"/>
      <c r="IE4003" s="0"/>
      <c r="IF4003" s="0"/>
      <c r="IG4003" s="0"/>
      <c r="IH4003" s="0"/>
      <c r="II4003" s="0"/>
      <c r="IJ4003" s="0"/>
      <c r="IK4003" s="0"/>
      <c r="IL4003" s="0"/>
      <c r="IM4003" s="0"/>
      <c r="IN4003" s="0"/>
      <c r="IO4003" s="0"/>
      <c r="IP4003" s="0"/>
      <c r="IQ4003" s="0"/>
      <c r="IR4003" s="0"/>
      <c r="IS4003" s="0"/>
      <c r="IT4003" s="0"/>
      <c r="IU4003" s="0"/>
      <c r="IV4003" s="0"/>
      <c r="IW4003" s="0"/>
      <c r="IX4003" s="0"/>
      <c r="IY4003" s="0"/>
      <c r="IZ4003" s="0"/>
      <c r="AMH4003" s="13"/>
    </row>
    <row r="4004" customFormat="false" ht="14.95" hidden="false" customHeight="false" outlineLevel="0" collapsed="false">
      <c r="A4004" s="27" t="n">
        <v>40901378</v>
      </c>
      <c r="B4004" s="28" t="s">
        <v>4040</v>
      </c>
      <c r="C4004" s="29"/>
      <c r="D4004" s="29"/>
      <c r="E4004" s="27" t="s">
        <v>31</v>
      </c>
      <c r="F4004" s="19" t="n">
        <f aca="false">IF(C4004="",VLOOKUP(E4004,'PORTE E UCO'!$A$5:$D$46,4,0),VLOOKUP(E4004,'PORTE E UCO'!$A$5:$D$46,4,0)*C4004)</f>
        <v>262.342192</v>
      </c>
      <c r="G4004" s="30" t="n">
        <v>10.81</v>
      </c>
      <c r="H4004" s="21" t="n">
        <f aca="false">G4004*$R$2</f>
        <v>212.67196192</v>
      </c>
      <c r="I4004" s="27" t="n">
        <v>0</v>
      </c>
      <c r="J4004" s="22" t="str">
        <f aca="false">IF(I4004&gt;=1,F4004*$J$2,"")</f>
        <v/>
      </c>
      <c r="K4004" s="22" t="str">
        <f aca="false">IF(I4004&gt;=2,F4004*$K$2,"")</f>
        <v/>
      </c>
      <c r="L4004" s="22" t="str">
        <f aca="false">IF(I4004&gt;=3,F4004*$L$2,"")</f>
        <v/>
      </c>
      <c r="M4004" s="22" t="str">
        <f aca="false">IF(I4004&gt;=4,F4004*$M$2,"")</f>
        <v/>
      </c>
      <c r="N4004" s="27" t="n">
        <v>0</v>
      </c>
      <c r="O4004" s="27" t="n">
        <v>4</v>
      </c>
      <c r="P4004" s="31" t="n">
        <v>0.68</v>
      </c>
      <c r="Q4004" s="64" t="n">
        <f aca="false">P4004*($Q$2)</f>
        <v>18.3736</v>
      </c>
      <c r="R4004" s="34"/>
      <c r="S4004" s="25" t="n">
        <f aca="false">SUM(F4004,H4004,J4004,K4004,L4004,M4004)</f>
        <v>475.01415392</v>
      </c>
      <c r="T4004" s="25" t="n">
        <f aca="false">SUM(F4004,H4004,J4004,K4004,L4004,M4004,Q4004)</f>
        <v>493.38775392</v>
      </c>
      <c r="U4004" s="0"/>
      <c r="V4004" s="0"/>
      <c r="W4004" s="0"/>
      <c r="X4004" s="0"/>
      <c r="Y4004" s="0"/>
      <c r="Z4004" s="0"/>
      <c r="AA4004" s="0"/>
      <c r="AB4004" s="0"/>
      <c r="AC4004" s="0"/>
      <c r="AD4004" s="0"/>
      <c r="AE4004" s="0"/>
      <c r="AF4004" s="0"/>
      <c r="AG4004" s="0"/>
      <c r="AH4004" s="0"/>
      <c r="AI4004" s="0"/>
      <c r="AJ4004" s="0"/>
      <c r="AK4004" s="0"/>
      <c r="AL4004" s="0"/>
      <c r="AM4004" s="0"/>
      <c r="AN4004" s="0"/>
      <c r="AO4004" s="0"/>
      <c r="AP4004" s="0"/>
      <c r="AQ4004" s="0"/>
      <c r="AR4004" s="0"/>
      <c r="AS4004" s="0"/>
      <c r="AT4004" s="0"/>
      <c r="AU4004" s="0"/>
      <c r="AV4004" s="0"/>
      <c r="AW4004" s="0"/>
      <c r="AX4004" s="0"/>
      <c r="AY4004" s="0"/>
      <c r="AZ4004" s="0"/>
      <c r="BA4004" s="0"/>
      <c r="BB4004" s="0"/>
      <c r="BC4004" s="0"/>
      <c r="BD4004" s="0"/>
      <c r="BE4004" s="0"/>
      <c r="BF4004" s="0"/>
      <c r="BG4004" s="0"/>
      <c r="BH4004" s="0"/>
      <c r="BI4004" s="0"/>
      <c r="BJ4004" s="0"/>
      <c r="BK4004" s="0"/>
      <c r="BL4004" s="0"/>
      <c r="BM4004" s="0"/>
      <c r="BN4004" s="0"/>
      <c r="BO4004" s="0"/>
      <c r="BP4004" s="0"/>
      <c r="BQ4004" s="0"/>
      <c r="BR4004" s="0"/>
      <c r="BS4004" s="0"/>
      <c r="BT4004" s="0"/>
      <c r="BU4004" s="0"/>
      <c r="BV4004" s="0"/>
      <c r="BW4004" s="0"/>
      <c r="BX4004" s="0"/>
      <c r="BY4004" s="0"/>
      <c r="BZ4004" s="0"/>
      <c r="CA4004" s="0"/>
      <c r="CB4004" s="0"/>
      <c r="CC4004" s="0"/>
      <c r="CD4004" s="0"/>
      <c r="CE4004" s="0"/>
      <c r="CF4004" s="0"/>
      <c r="CG4004" s="0"/>
      <c r="CH4004" s="0"/>
      <c r="CI4004" s="0"/>
      <c r="CJ4004" s="0"/>
      <c r="CK4004" s="0"/>
      <c r="CL4004" s="0"/>
      <c r="CM4004" s="0"/>
      <c r="CN4004" s="0"/>
      <c r="CO4004" s="0"/>
      <c r="CP4004" s="0"/>
      <c r="CQ4004" s="0"/>
      <c r="CR4004" s="0"/>
      <c r="CS4004" s="0"/>
      <c r="CT4004" s="0"/>
      <c r="CU4004" s="0"/>
      <c r="CV4004" s="0"/>
      <c r="CW4004" s="0"/>
      <c r="CX4004" s="0"/>
      <c r="CY4004" s="0"/>
      <c r="CZ4004" s="0"/>
      <c r="DA4004" s="0"/>
      <c r="DB4004" s="0"/>
      <c r="DC4004" s="0"/>
      <c r="DD4004" s="0"/>
      <c r="DE4004" s="0"/>
      <c r="DF4004" s="0"/>
      <c r="DG4004" s="0"/>
      <c r="DH4004" s="0"/>
      <c r="DI4004" s="0"/>
      <c r="DJ4004" s="0"/>
      <c r="DK4004" s="0"/>
      <c r="DL4004" s="0"/>
      <c r="DM4004" s="0"/>
      <c r="DN4004" s="0"/>
      <c r="DO4004" s="0"/>
      <c r="DP4004" s="0"/>
      <c r="DQ4004" s="0"/>
      <c r="DR4004" s="0"/>
      <c r="DS4004" s="0"/>
      <c r="DT4004" s="0"/>
      <c r="DU4004" s="0"/>
      <c r="DV4004" s="0"/>
      <c r="DW4004" s="0"/>
      <c r="DX4004" s="0"/>
      <c r="DY4004" s="0"/>
      <c r="DZ4004" s="0"/>
      <c r="EA4004" s="0"/>
      <c r="EB4004" s="0"/>
      <c r="EC4004" s="0"/>
      <c r="ED4004" s="0"/>
      <c r="EE4004" s="0"/>
      <c r="EF4004" s="0"/>
      <c r="EG4004" s="0"/>
      <c r="EH4004" s="0"/>
      <c r="EI4004" s="0"/>
      <c r="EJ4004" s="0"/>
      <c r="EK4004" s="0"/>
      <c r="EL4004" s="0"/>
      <c r="EM4004" s="0"/>
      <c r="EN4004" s="0"/>
      <c r="EO4004" s="0"/>
      <c r="EP4004" s="0"/>
      <c r="EQ4004" s="0"/>
      <c r="ER4004" s="0"/>
      <c r="ES4004" s="0"/>
      <c r="ET4004" s="0"/>
      <c r="EU4004" s="0"/>
      <c r="EV4004" s="0"/>
      <c r="EW4004" s="0"/>
      <c r="EX4004" s="0"/>
      <c r="EY4004" s="0"/>
      <c r="EZ4004" s="0"/>
      <c r="FA4004" s="0"/>
      <c r="FB4004" s="0"/>
      <c r="FC4004" s="0"/>
      <c r="FD4004" s="0"/>
      <c r="FE4004" s="0"/>
      <c r="FF4004" s="0"/>
      <c r="FG4004" s="0"/>
      <c r="FH4004" s="0"/>
      <c r="FI4004" s="0"/>
      <c r="FJ4004" s="0"/>
      <c r="FK4004" s="0"/>
      <c r="FL4004" s="0"/>
      <c r="FM4004" s="0"/>
      <c r="FN4004" s="0"/>
      <c r="FO4004" s="0"/>
      <c r="FP4004" s="0"/>
      <c r="FQ4004" s="0"/>
      <c r="FR4004" s="0"/>
      <c r="FS4004" s="0"/>
      <c r="FT4004" s="0"/>
      <c r="FU4004" s="0"/>
      <c r="FV4004" s="0"/>
      <c r="FW4004" s="0"/>
      <c r="FX4004" s="0"/>
      <c r="FY4004" s="0"/>
      <c r="FZ4004" s="0"/>
      <c r="GA4004" s="0"/>
      <c r="GB4004" s="0"/>
      <c r="GC4004" s="0"/>
      <c r="GD4004" s="0"/>
      <c r="GE4004" s="0"/>
      <c r="GF4004" s="0"/>
      <c r="GG4004" s="0"/>
      <c r="GH4004" s="0"/>
      <c r="GI4004" s="0"/>
      <c r="GJ4004" s="0"/>
      <c r="GK4004" s="0"/>
      <c r="GL4004" s="0"/>
      <c r="GM4004" s="0"/>
      <c r="GN4004" s="0"/>
      <c r="GO4004" s="0"/>
      <c r="GP4004" s="0"/>
      <c r="GQ4004" s="0"/>
      <c r="GR4004" s="0"/>
      <c r="GS4004" s="0"/>
      <c r="GT4004" s="0"/>
      <c r="GU4004" s="0"/>
      <c r="GV4004" s="0"/>
      <c r="GW4004" s="0"/>
      <c r="GX4004" s="0"/>
      <c r="GY4004" s="0"/>
      <c r="GZ4004" s="0"/>
      <c r="HA4004" s="0"/>
      <c r="HB4004" s="0"/>
      <c r="HC4004" s="0"/>
      <c r="HD4004" s="0"/>
      <c r="HE4004" s="0"/>
      <c r="HF4004" s="0"/>
      <c r="HG4004" s="0"/>
      <c r="HH4004" s="0"/>
      <c r="HI4004" s="0"/>
      <c r="HJ4004" s="0"/>
      <c r="HK4004" s="0"/>
      <c r="HL4004" s="0"/>
      <c r="HM4004" s="0"/>
      <c r="HN4004" s="0"/>
      <c r="HO4004" s="0"/>
      <c r="HP4004" s="0"/>
      <c r="HQ4004" s="0"/>
      <c r="HR4004" s="0"/>
      <c r="HS4004" s="0"/>
      <c r="HT4004" s="0"/>
      <c r="HU4004" s="0"/>
      <c r="HV4004" s="0"/>
      <c r="HW4004" s="0"/>
      <c r="HX4004" s="0"/>
      <c r="HY4004" s="0"/>
      <c r="HZ4004" s="0"/>
      <c r="IA4004" s="0"/>
      <c r="IB4004" s="0"/>
      <c r="IC4004" s="0"/>
      <c r="ID4004" s="0"/>
      <c r="IE4004" s="0"/>
      <c r="IF4004" s="0"/>
      <c r="IG4004" s="0"/>
      <c r="IH4004" s="0"/>
      <c r="II4004" s="0"/>
      <c r="IJ4004" s="0"/>
      <c r="IK4004" s="0"/>
      <c r="IL4004" s="0"/>
      <c r="IM4004" s="0"/>
      <c r="IN4004" s="0"/>
      <c r="IO4004" s="0"/>
      <c r="IP4004" s="0"/>
      <c r="IQ4004" s="0"/>
      <c r="IR4004" s="0"/>
      <c r="IS4004" s="0"/>
      <c r="IT4004" s="0"/>
      <c r="IU4004" s="0"/>
      <c r="IV4004" s="0"/>
      <c r="IW4004" s="0"/>
      <c r="IX4004" s="0"/>
      <c r="IY4004" s="0"/>
      <c r="IZ4004" s="0"/>
      <c r="AMH4004" s="13"/>
    </row>
    <row r="4005" customFormat="false" ht="13.8" hidden="false" customHeight="false" outlineLevel="0" collapsed="false">
      <c r="A4005" s="16" t="n">
        <v>40901432</v>
      </c>
      <c r="B4005" s="17" t="s">
        <v>4041</v>
      </c>
      <c r="C4005" s="18"/>
      <c r="D4005" s="18"/>
      <c r="E4005" s="16" t="s">
        <v>22</v>
      </c>
      <c r="F4005" s="19" t="n">
        <f aca="false">IF(C4005="",VLOOKUP(E4005,'PORTE E UCO'!$A$5:$D$46,4,0),VLOOKUP(E4005,'PORTE E UCO'!$A$5:$D$46,4,0)*C4005)</f>
        <v>220.434104</v>
      </c>
      <c r="G4005" s="20" t="n">
        <v>8.26</v>
      </c>
      <c r="H4005" s="21" t="n">
        <f aca="false">G4005*$R$2</f>
        <v>162.50420032</v>
      </c>
      <c r="I4005" s="16" t="n">
        <v>0</v>
      </c>
      <c r="J4005" s="22" t="str">
        <f aca="false">IF(I4005&gt;=1,F4005*$J$2,"")</f>
        <v/>
      </c>
      <c r="K4005" s="22" t="str">
        <f aca="false">IF(I4005&gt;=2,F4005*$K$2,"")</f>
        <v/>
      </c>
      <c r="L4005" s="22" t="str">
        <f aca="false">IF(I4005&gt;=3,F4005*$L$2,"")</f>
        <v/>
      </c>
      <c r="M4005" s="22" t="str">
        <f aca="false">IF(I4005&gt;=4,F4005*$M$2,"")</f>
        <v/>
      </c>
      <c r="N4005" s="16" t="n">
        <v>0</v>
      </c>
      <c r="O4005" s="16" t="n">
        <v>2</v>
      </c>
      <c r="P4005" s="23" t="n">
        <v>0.34</v>
      </c>
      <c r="Q4005" s="64" t="n">
        <f aca="false">P4005*($Q$2)</f>
        <v>9.1868</v>
      </c>
      <c r="R4005" s="34"/>
      <c r="S4005" s="25" t="n">
        <f aca="false">SUM(F4005,H4005,J4005,K4005,L4005,M4005)</f>
        <v>382.93830432</v>
      </c>
      <c r="T4005" s="25" t="n">
        <f aca="false">SUM(F4005,H4005,J4005,K4005,L4005,M4005,Q4005)</f>
        <v>392.12510432</v>
      </c>
      <c r="U4005" s="0"/>
      <c r="V4005" s="0"/>
      <c r="W4005" s="0"/>
      <c r="X4005" s="0"/>
      <c r="Y4005" s="0"/>
      <c r="Z4005" s="0"/>
      <c r="AA4005" s="0"/>
      <c r="AB4005" s="0"/>
      <c r="AC4005" s="0"/>
      <c r="AD4005" s="0"/>
      <c r="AE4005" s="0"/>
      <c r="AF4005" s="0"/>
      <c r="AG4005" s="0"/>
      <c r="AH4005" s="0"/>
      <c r="AI4005" s="0"/>
      <c r="AJ4005" s="0"/>
      <c r="AK4005" s="0"/>
      <c r="AL4005" s="0"/>
      <c r="AM4005" s="0"/>
      <c r="AN4005" s="0"/>
      <c r="AO4005" s="0"/>
      <c r="AP4005" s="0"/>
      <c r="AQ4005" s="0"/>
      <c r="AR4005" s="0"/>
      <c r="AS4005" s="0"/>
      <c r="AT4005" s="0"/>
      <c r="AU4005" s="0"/>
      <c r="AV4005" s="0"/>
      <c r="AW4005" s="0"/>
      <c r="AX4005" s="0"/>
      <c r="AY4005" s="0"/>
      <c r="AZ4005" s="0"/>
      <c r="BA4005" s="0"/>
      <c r="BB4005" s="0"/>
      <c r="BC4005" s="0"/>
      <c r="BD4005" s="0"/>
      <c r="BE4005" s="0"/>
      <c r="BF4005" s="0"/>
      <c r="BG4005" s="0"/>
      <c r="BH4005" s="0"/>
      <c r="BI4005" s="0"/>
      <c r="BJ4005" s="0"/>
      <c r="BK4005" s="0"/>
      <c r="BL4005" s="0"/>
      <c r="BM4005" s="0"/>
      <c r="BN4005" s="0"/>
      <c r="BO4005" s="0"/>
      <c r="BP4005" s="0"/>
      <c r="BQ4005" s="0"/>
      <c r="BR4005" s="0"/>
      <c r="BS4005" s="0"/>
      <c r="BT4005" s="0"/>
      <c r="BU4005" s="0"/>
      <c r="BV4005" s="0"/>
      <c r="BW4005" s="0"/>
      <c r="BX4005" s="0"/>
      <c r="BY4005" s="0"/>
      <c r="BZ4005" s="0"/>
      <c r="CA4005" s="0"/>
      <c r="CB4005" s="0"/>
      <c r="CC4005" s="0"/>
      <c r="CD4005" s="0"/>
      <c r="CE4005" s="0"/>
      <c r="CF4005" s="0"/>
      <c r="CG4005" s="0"/>
      <c r="CH4005" s="0"/>
      <c r="CI4005" s="0"/>
      <c r="CJ4005" s="0"/>
      <c r="CK4005" s="0"/>
      <c r="CL4005" s="0"/>
      <c r="CM4005" s="0"/>
      <c r="CN4005" s="0"/>
      <c r="CO4005" s="0"/>
      <c r="CP4005" s="0"/>
      <c r="CQ4005" s="0"/>
      <c r="CR4005" s="0"/>
      <c r="CS4005" s="0"/>
      <c r="CT4005" s="0"/>
      <c r="CU4005" s="0"/>
      <c r="CV4005" s="0"/>
      <c r="CW4005" s="0"/>
      <c r="CX4005" s="0"/>
      <c r="CY4005" s="0"/>
      <c r="CZ4005" s="0"/>
      <c r="DA4005" s="0"/>
      <c r="DB4005" s="0"/>
      <c r="DC4005" s="0"/>
      <c r="DD4005" s="0"/>
      <c r="DE4005" s="0"/>
      <c r="DF4005" s="0"/>
      <c r="DG4005" s="0"/>
      <c r="DH4005" s="0"/>
      <c r="DI4005" s="0"/>
      <c r="DJ4005" s="0"/>
      <c r="DK4005" s="0"/>
      <c r="DL4005" s="0"/>
      <c r="DM4005" s="0"/>
      <c r="DN4005" s="0"/>
      <c r="DO4005" s="0"/>
      <c r="DP4005" s="0"/>
      <c r="DQ4005" s="0"/>
      <c r="DR4005" s="0"/>
      <c r="DS4005" s="0"/>
      <c r="DT4005" s="0"/>
      <c r="DU4005" s="0"/>
      <c r="DV4005" s="0"/>
      <c r="DW4005" s="0"/>
      <c r="DX4005" s="0"/>
      <c r="DY4005" s="0"/>
      <c r="DZ4005" s="0"/>
      <c r="EA4005" s="0"/>
      <c r="EB4005" s="0"/>
      <c r="EC4005" s="0"/>
      <c r="ED4005" s="0"/>
      <c r="EE4005" s="0"/>
      <c r="EF4005" s="0"/>
      <c r="EG4005" s="0"/>
      <c r="EH4005" s="0"/>
      <c r="EI4005" s="0"/>
      <c r="EJ4005" s="0"/>
      <c r="EK4005" s="0"/>
      <c r="EL4005" s="0"/>
      <c r="EM4005" s="0"/>
      <c r="EN4005" s="0"/>
      <c r="EO4005" s="0"/>
      <c r="EP4005" s="0"/>
      <c r="EQ4005" s="0"/>
      <c r="ER4005" s="0"/>
      <c r="ES4005" s="0"/>
      <c r="ET4005" s="0"/>
      <c r="EU4005" s="0"/>
      <c r="EV4005" s="0"/>
      <c r="EW4005" s="0"/>
      <c r="EX4005" s="0"/>
      <c r="EY4005" s="0"/>
      <c r="EZ4005" s="0"/>
      <c r="FA4005" s="0"/>
      <c r="FB4005" s="0"/>
      <c r="FC4005" s="0"/>
      <c r="FD4005" s="0"/>
      <c r="FE4005" s="0"/>
      <c r="FF4005" s="0"/>
      <c r="FG4005" s="0"/>
      <c r="FH4005" s="0"/>
      <c r="FI4005" s="0"/>
      <c r="FJ4005" s="0"/>
      <c r="FK4005" s="0"/>
      <c r="FL4005" s="0"/>
      <c r="FM4005" s="0"/>
      <c r="FN4005" s="0"/>
      <c r="FO4005" s="0"/>
      <c r="FP4005" s="0"/>
      <c r="FQ4005" s="0"/>
      <c r="FR4005" s="0"/>
      <c r="FS4005" s="0"/>
      <c r="FT4005" s="0"/>
      <c r="FU4005" s="0"/>
      <c r="FV4005" s="0"/>
      <c r="FW4005" s="0"/>
      <c r="FX4005" s="0"/>
      <c r="FY4005" s="0"/>
      <c r="FZ4005" s="0"/>
      <c r="GA4005" s="0"/>
      <c r="GB4005" s="0"/>
      <c r="GC4005" s="0"/>
      <c r="GD4005" s="0"/>
      <c r="GE4005" s="0"/>
      <c r="GF4005" s="0"/>
      <c r="GG4005" s="0"/>
      <c r="GH4005" s="0"/>
      <c r="GI4005" s="0"/>
      <c r="GJ4005" s="0"/>
      <c r="GK4005" s="0"/>
      <c r="GL4005" s="0"/>
      <c r="GM4005" s="0"/>
      <c r="GN4005" s="0"/>
      <c r="GO4005" s="0"/>
      <c r="GP4005" s="0"/>
      <c r="GQ4005" s="0"/>
      <c r="GR4005" s="0"/>
      <c r="GS4005" s="0"/>
      <c r="GT4005" s="0"/>
      <c r="GU4005" s="0"/>
      <c r="GV4005" s="0"/>
      <c r="GW4005" s="0"/>
      <c r="GX4005" s="0"/>
      <c r="GY4005" s="0"/>
      <c r="GZ4005" s="0"/>
      <c r="HA4005" s="0"/>
      <c r="HB4005" s="0"/>
      <c r="HC4005" s="0"/>
      <c r="HD4005" s="0"/>
      <c r="HE4005" s="0"/>
      <c r="HF4005" s="0"/>
      <c r="HG4005" s="0"/>
      <c r="HH4005" s="0"/>
      <c r="HI4005" s="0"/>
      <c r="HJ4005" s="0"/>
      <c r="HK4005" s="0"/>
      <c r="HL4005" s="0"/>
      <c r="HM4005" s="0"/>
      <c r="HN4005" s="0"/>
      <c r="HO4005" s="0"/>
      <c r="HP4005" s="0"/>
      <c r="HQ4005" s="0"/>
      <c r="HR4005" s="0"/>
      <c r="HS4005" s="0"/>
      <c r="HT4005" s="0"/>
      <c r="HU4005" s="0"/>
      <c r="HV4005" s="0"/>
      <c r="HW4005" s="0"/>
      <c r="HX4005" s="0"/>
      <c r="HY4005" s="0"/>
      <c r="HZ4005" s="0"/>
      <c r="IA4005" s="0"/>
      <c r="IB4005" s="0"/>
      <c r="IC4005" s="0"/>
      <c r="ID4005" s="0"/>
      <c r="IE4005" s="0"/>
      <c r="IF4005" s="0"/>
      <c r="IG4005" s="0"/>
      <c r="IH4005" s="0"/>
      <c r="II4005" s="0"/>
      <c r="IJ4005" s="0"/>
      <c r="IK4005" s="0"/>
      <c r="IL4005" s="0"/>
      <c r="IM4005" s="0"/>
      <c r="IN4005" s="0"/>
      <c r="IO4005" s="0"/>
      <c r="IP4005" s="0"/>
      <c r="IQ4005" s="0"/>
      <c r="IR4005" s="0"/>
      <c r="IS4005" s="0"/>
      <c r="IT4005" s="0"/>
      <c r="IU4005" s="0"/>
      <c r="IV4005" s="0"/>
      <c r="IW4005" s="0"/>
      <c r="IX4005" s="0"/>
      <c r="IY4005" s="0"/>
      <c r="IZ4005" s="0"/>
      <c r="AMH4005" s="13"/>
    </row>
    <row r="4006" customFormat="false" ht="13.8" hidden="false" customHeight="false" outlineLevel="0" collapsed="false">
      <c r="A4006" s="27" t="n">
        <v>40901440</v>
      </c>
      <c r="B4006" s="28" t="s">
        <v>4042</v>
      </c>
      <c r="C4006" s="29"/>
      <c r="D4006" s="29"/>
      <c r="E4006" s="27" t="s">
        <v>26</v>
      </c>
      <c r="F4006" s="19" t="n">
        <f aca="false">IF(C4006="",VLOOKUP(E4006,'PORTE E UCO'!$A$5:$D$46,4,0),VLOOKUP(E4006,'PORTE E UCO'!$A$5:$D$46,4,0)*C4006)</f>
        <v>324.442174</v>
      </c>
      <c r="G4006" s="30" t="n">
        <v>5.68</v>
      </c>
      <c r="H4006" s="21" t="n">
        <f aca="false">G4006*$R$2</f>
        <v>111.74622976</v>
      </c>
      <c r="I4006" s="27" t="n">
        <v>0</v>
      </c>
      <c r="J4006" s="22" t="str">
        <f aca="false">IF(I4006&gt;=1,F4006*$J$2,"")</f>
        <v/>
      </c>
      <c r="K4006" s="22" t="str">
        <f aca="false">IF(I4006&gt;=2,F4006*$K$2,"")</f>
        <v/>
      </c>
      <c r="L4006" s="22" t="str">
        <f aca="false">IF(I4006&gt;=3,F4006*$L$2,"")</f>
        <v/>
      </c>
      <c r="M4006" s="22" t="str">
        <f aca="false">IF(I4006&gt;=4,F4006*$M$2,"")</f>
        <v/>
      </c>
      <c r="N4006" s="27" t="n">
        <v>0</v>
      </c>
      <c r="O4006" s="27" t="n">
        <v>2</v>
      </c>
      <c r="P4006" s="31" t="n">
        <v>0.34</v>
      </c>
      <c r="Q4006" s="64" t="n">
        <f aca="false">P4006*($Q$2)</f>
        <v>9.1868</v>
      </c>
      <c r="R4006" s="34"/>
      <c r="S4006" s="25" t="n">
        <f aca="false">SUM(F4006,H4006,J4006,K4006,L4006,M4006)</f>
        <v>436.18840376</v>
      </c>
      <c r="T4006" s="25" t="n">
        <f aca="false">SUM(F4006,H4006,J4006,K4006,L4006,M4006,Q4006)</f>
        <v>445.37520376</v>
      </c>
      <c r="U4006" s="0"/>
      <c r="V4006" s="0"/>
      <c r="W4006" s="0"/>
      <c r="X4006" s="0"/>
      <c r="Y4006" s="0"/>
      <c r="Z4006" s="0"/>
      <c r="AA4006" s="0"/>
      <c r="AB4006" s="0"/>
      <c r="AC4006" s="0"/>
      <c r="AD4006" s="0"/>
      <c r="AE4006" s="0"/>
      <c r="AF4006" s="0"/>
      <c r="AG4006" s="0"/>
      <c r="AH4006" s="0"/>
      <c r="AI4006" s="0"/>
      <c r="AJ4006" s="0"/>
      <c r="AK4006" s="0"/>
      <c r="AL4006" s="0"/>
      <c r="AM4006" s="0"/>
      <c r="AN4006" s="0"/>
      <c r="AO4006" s="0"/>
      <c r="AP4006" s="0"/>
      <c r="AQ4006" s="0"/>
      <c r="AR4006" s="0"/>
      <c r="AS4006" s="0"/>
      <c r="AT4006" s="0"/>
      <c r="AU4006" s="0"/>
      <c r="AV4006" s="0"/>
      <c r="AW4006" s="0"/>
      <c r="AX4006" s="0"/>
      <c r="AY4006" s="0"/>
      <c r="AZ4006" s="0"/>
      <c r="BA4006" s="0"/>
      <c r="BB4006" s="0"/>
      <c r="BC4006" s="0"/>
      <c r="BD4006" s="0"/>
      <c r="BE4006" s="0"/>
      <c r="BF4006" s="0"/>
      <c r="BG4006" s="0"/>
      <c r="BH4006" s="0"/>
      <c r="BI4006" s="0"/>
      <c r="BJ4006" s="0"/>
      <c r="BK4006" s="0"/>
      <c r="BL4006" s="0"/>
      <c r="BM4006" s="0"/>
      <c r="BN4006" s="0"/>
      <c r="BO4006" s="0"/>
      <c r="BP4006" s="0"/>
      <c r="BQ4006" s="0"/>
      <c r="BR4006" s="0"/>
      <c r="BS4006" s="0"/>
      <c r="BT4006" s="0"/>
      <c r="BU4006" s="0"/>
      <c r="BV4006" s="0"/>
      <c r="BW4006" s="0"/>
      <c r="BX4006" s="0"/>
      <c r="BY4006" s="0"/>
      <c r="BZ4006" s="0"/>
      <c r="CA4006" s="0"/>
      <c r="CB4006" s="0"/>
      <c r="CC4006" s="0"/>
      <c r="CD4006" s="0"/>
      <c r="CE4006" s="0"/>
      <c r="CF4006" s="0"/>
      <c r="CG4006" s="0"/>
      <c r="CH4006" s="0"/>
      <c r="CI4006" s="0"/>
      <c r="CJ4006" s="0"/>
      <c r="CK4006" s="0"/>
      <c r="CL4006" s="0"/>
      <c r="CM4006" s="0"/>
      <c r="CN4006" s="0"/>
      <c r="CO4006" s="0"/>
      <c r="CP4006" s="0"/>
      <c r="CQ4006" s="0"/>
      <c r="CR4006" s="0"/>
      <c r="CS4006" s="0"/>
      <c r="CT4006" s="0"/>
      <c r="CU4006" s="0"/>
      <c r="CV4006" s="0"/>
      <c r="CW4006" s="0"/>
      <c r="CX4006" s="0"/>
      <c r="CY4006" s="0"/>
      <c r="CZ4006" s="0"/>
      <c r="DA4006" s="0"/>
      <c r="DB4006" s="0"/>
      <c r="DC4006" s="0"/>
      <c r="DD4006" s="0"/>
      <c r="DE4006" s="0"/>
      <c r="DF4006" s="0"/>
      <c r="DG4006" s="0"/>
      <c r="DH4006" s="0"/>
      <c r="DI4006" s="0"/>
      <c r="DJ4006" s="0"/>
      <c r="DK4006" s="0"/>
      <c r="DL4006" s="0"/>
      <c r="DM4006" s="0"/>
      <c r="DN4006" s="0"/>
      <c r="DO4006" s="0"/>
      <c r="DP4006" s="0"/>
      <c r="DQ4006" s="0"/>
      <c r="DR4006" s="0"/>
      <c r="DS4006" s="0"/>
      <c r="DT4006" s="0"/>
      <c r="DU4006" s="0"/>
      <c r="DV4006" s="0"/>
      <c r="DW4006" s="0"/>
      <c r="DX4006" s="0"/>
      <c r="DY4006" s="0"/>
      <c r="DZ4006" s="0"/>
      <c r="EA4006" s="0"/>
      <c r="EB4006" s="0"/>
      <c r="EC4006" s="0"/>
      <c r="ED4006" s="0"/>
      <c r="EE4006" s="0"/>
      <c r="EF4006" s="0"/>
      <c r="EG4006" s="0"/>
      <c r="EH4006" s="0"/>
      <c r="EI4006" s="0"/>
      <c r="EJ4006" s="0"/>
      <c r="EK4006" s="0"/>
      <c r="EL4006" s="0"/>
      <c r="EM4006" s="0"/>
      <c r="EN4006" s="0"/>
      <c r="EO4006" s="0"/>
      <c r="EP4006" s="0"/>
      <c r="EQ4006" s="0"/>
      <c r="ER4006" s="0"/>
      <c r="ES4006" s="0"/>
      <c r="ET4006" s="0"/>
      <c r="EU4006" s="0"/>
      <c r="EV4006" s="0"/>
      <c r="EW4006" s="0"/>
      <c r="EX4006" s="0"/>
      <c r="EY4006" s="0"/>
      <c r="EZ4006" s="0"/>
      <c r="FA4006" s="0"/>
      <c r="FB4006" s="0"/>
      <c r="FC4006" s="0"/>
      <c r="FD4006" s="0"/>
      <c r="FE4006" s="0"/>
      <c r="FF4006" s="0"/>
      <c r="FG4006" s="0"/>
      <c r="FH4006" s="0"/>
      <c r="FI4006" s="0"/>
      <c r="FJ4006" s="0"/>
      <c r="FK4006" s="0"/>
      <c r="FL4006" s="0"/>
      <c r="FM4006" s="0"/>
      <c r="FN4006" s="0"/>
      <c r="FO4006" s="0"/>
      <c r="FP4006" s="0"/>
      <c r="FQ4006" s="0"/>
      <c r="FR4006" s="0"/>
      <c r="FS4006" s="0"/>
      <c r="FT4006" s="0"/>
      <c r="FU4006" s="0"/>
      <c r="FV4006" s="0"/>
      <c r="FW4006" s="0"/>
      <c r="FX4006" s="0"/>
      <c r="FY4006" s="0"/>
      <c r="FZ4006" s="0"/>
      <c r="GA4006" s="0"/>
      <c r="GB4006" s="0"/>
      <c r="GC4006" s="0"/>
      <c r="GD4006" s="0"/>
      <c r="GE4006" s="0"/>
      <c r="GF4006" s="0"/>
      <c r="GG4006" s="0"/>
      <c r="GH4006" s="0"/>
      <c r="GI4006" s="0"/>
      <c r="GJ4006" s="0"/>
      <c r="GK4006" s="0"/>
      <c r="GL4006" s="0"/>
      <c r="GM4006" s="0"/>
      <c r="GN4006" s="0"/>
      <c r="GO4006" s="0"/>
      <c r="GP4006" s="0"/>
      <c r="GQ4006" s="0"/>
      <c r="GR4006" s="0"/>
      <c r="GS4006" s="0"/>
      <c r="GT4006" s="0"/>
      <c r="GU4006" s="0"/>
      <c r="GV4006" s="0"/>
      <c r="GW4006" s="0"/>
      <c r="GX4006" s="0"/>
      <c r="GY4006" s="0"/>
      <c r="GZ4006" s="0"/>
      <c r="HA4006" s="0"/>
      <c r="HB4006" s="0"/>
      <c r="HC4006" s="0"/>
      <c r="HD4006" s="0"/>
      <c r="HE4006" s="0"/>
      <c r="HF4006" s="0"/>
      <c r="HG4006" s="0"/>
      <c r="HH4006" s="0"/>
      <c r="HI4006" s="0"/>
      <c r="HJ4006" s="0"/>
      <c r="HK4006" s="0"/>
      <c r="HL4006" s="0"/>
      <c r="HM4006" s="0"/>
      <c r="HN4006" s="0"/>
      <c r="HO4006" s="0"/>
      <c r="HP4006" s="0"/>
      <c r="HQ4006" s="0"/>
      <c r="HR4006" s="0"/>
      <c r="HS4006" s="0"/>
      <c r="HT4006" s="0"/>
      <c r="HU4006" s="0"/>
      <c r="HV4006" s="0"/>
      <c r="HW4006" s="0"/>
      <c r="HX4006" s="0"/>
      <c r="HY4006" s="0"/>
      <c r="HZ4006" s="0"/>
      <c r="IA4006" s="0"/>
      <c r="IB4006" s="0"/>
      <c r="IC4006" s="0"/>
      <c r="ID4006" s="0"/>
      <c r="IE4006" s="0"/>
      <c r="IF4006" s="0"/>
      <c r="IG4006" s="0"/>
      <c r="IH4006" s="0"/>
      <c r="II4006" s="0"/>
      <c r="IJ4006" s="0"/>
      <c r="IK4006" s="0"/>
      <c r="IL4006" s="0"/>
      <c r="IM4006" s="0"/>
      <c r="IN4006" s="0"/>
      <c r="IO4006" s="0"/>
      <c r="IP4006" s="0"/>
      <c r="IQ4006" s="0"/>
      <c r="IR4006" s="0"/>
      <c r="IS4006" s="0"/>
      <c r="IT4006" s="0"/>
      <c r="IU4006" s="0"/>
      <c r="IV4006" s="0"/>
      <c r="IW4006" s="0"/>
      <c r="IX4006" s="0"/>
      <c r="IY4006" s="0"/>
      <c r="IZ4006" s="0"/>
      <c r="AMH4006" s="13"/>
    </row>
    <row r="4007" customFormat="false" ht="13.8" hidden="false" customHeight="false" outlineLevel="0" collapsed="false">
      <c r="A4007" s="16" t="n">
        <v>40901351</v>
      </c>
      <c r="B4007" s="17" t="s">
        <v>4043</v>
      </c>
      <c r="C4007" s="18"/>
      <c r="D4007" s="18"/>
      <c r="E4007" s="16" t="s">
        <v>37</v>
      </c>
      <c r="F4007" s="19" t="n">
        <f aca="false">IF(C4007="",VLOOKUP(E4007,'PORTE E UCO'!$A$5:$D$46,4,0),VLOOKUP(E4007,'PORTE E UCO'!$A$5:$D$46,4,0)*C4007)</f>
        <v>192.437794</v>
      </c>
      <c r="G4007" s="20" t="n">
        <v>8.26</v>
      </c>
      <c r="H4007" s="21" t="n">
        <f aca="false">G4007*$R$2</f>
        <v>162.50420032</v>
      </c>
      <c r="I4007" s="16" t="n">
        <v>0</v>
      </c>
      <c r="J4007" s="22" t="str">
        <f aca="false">IF(I4007&gt;=1,F4007*$J$2,"")</f>
        <v/>
      </c>
      <c r="K4007" s="22" t="str">
        <f aca="false">IF(I4007&gt;=2,F4007*$K$2,"")</f>
        <v/>
      </c>
      <c r="L4007" s="22" t="str">
        <f aca="false">IF(I4007&gt;=3,F4007*$L$2,"")</f>
        <v/>
      </c>
      <c r="M4007" s="22" t="str">
        <f aca="false">IF(I4007&gt;=4,F4007*$M$2,"")</f>
        <v/>
      </c>
      <c r="N4007" s="16" t="n">
        <v>0</v>
      </c>
      <c r="O4007" s="16" t="n">
        <v>2</v>
      </c>
      <c r="P4007" s="23" t="n">
        <v>0.34</v>
      </c>
      <c r="Q4007" s="64" t="n">
        <f aca="false">P4007*($Q$2)</f>
        <v>9.1868</v>
      </c>
      <c r="R4007" s="34"/>
      <c r="S4007" s="25" t="n">
        <f aca="false">SUM(F4007,H4007,J4007,K4007,L4007,M4007)</f>
        <v>354.94199432</v>
      </c>
      <c r="T4007" s="25" t="n">
        <f aca="false">SUM(F4007,H4007,J4007,K4007,L4007,M4007,Q4007)</f>
        <v>364.12879432</v>
      </c>
      <c r="U4007" s="0"/>
      <c r="V4007" s="0"/>
      <c r="W4007" s="0"/>
      <c r="X4007" s="0"/>
      <c r="Y4007" s="0"/>
      <c r="Z4007" s="0"/>
      <c r="AA4007" s="0"/>
      <c r="AB4007" s="0"/>
      <c r="AC4007" s="0"/>
      <c r="AD4007" s="0"/>
      <c r="AE4007" s="0"/>
      <c r="AF4007" s="0"/>
      <c r="AG4007" s="0"/>
      <c r="AH4007" s="0"/>
      <c r="AI4007" s="0"/>
      <c r="AJ4007" s="0"/>
      <c r="AK4007" s="0"/>
      <c r="AL4007" s="0"/>
      <c r="AM4007" s="0"/>
      <c r="AN4007" s="0"/>
      <c r="AO4007" s="0"/>
      <c r="AP4007" s="0"/>
      <c r="AQ4007" s="0"/>
      <c r="AR4007" s="0"/>
      <c r="AS4007" s="0"/>
      <c r="AT4007" s="0"/>
      <c r="AU4007" s="0"/>
      <c r="AV4007" s="0"/>
      <c r="AW4007" s="0"/>
      <c r="AX4007" s="0"/>
      <c r="AY4007" s="0"/>
      <c r="AZ4007" s="0"/>
      <c r="BA4007" s="0"/>
      <c r="BB4007" s="0"/>
      <c r="BC4007" s="0"/>
      <c r="BD4007" s="0"/>
      <c r="BE4007" s="0"/>
      <c r="BF4007" s="0"/>
      <c r="BG4007" s="0"/>
      <c r="BH4007" s="0"/>
      <c r="BI4007" s="0"/>
      <c r="BJ4007" s="0"/>
      <c r="BK4007" s="0"/>
      <c r="BL4007" s="0"/>
      <c r="BM4007" s="0"/>
      <c r="BN4007" s="0"/>
      <c r="BO4007" s="0"/>
      <c r="BP4007" s="0"/>
      <c r="BQ4007" s="0"/>
      <c r="BR4007" s="0"/>
      <c r="BS4007" s="0"/>
      <c r="BT4007" s="0"/>
      <c r="BU4007" s="0"/>
      <c r="BV4007" s="0"/>
      <c r="BW4007" s="0"/>
      <c r="BX4007" s="0"/>
      <c r="BY4007" s="0"/>
      <c r="BZ4007" s="0"/>
      <c r="CA4007" s="0"/>
      <c r="CB4007" s="0"/>
      <c r="CC4007" s="0"/>
      <c r="CD4007" s="0"/>
      <c r="CE4007" s="0"/>
      <c r="CF4007" s="0"/>
      <c r="CG4007" s="0"/>
      <c r="CH4007" s="0"/>
      <c r="CI4007" s="0"/>
      <c r="CJ4007" s="0"/>
      <c r="CK4007" s="0"/>
      <c r="CL4007" s="0"/>
      <c r="CM4007" s="0"/>
      <c r="CN4007" s="0"/>
      <c r="CO4007" s="0"/>
      <c r="CP4007" s="0"/>
      <c r="CQ4007" s="0"/>
      <c r="CR4007" s="0"/>
      <c r="CS4007" s="0"/>
      <c r="CT4007" s="0"/>
      <c r="CU4007" s="0"/>
      <c r="CV4007" s="0"/>
      <c r="CW4007" s="0"/>
      <c r="CX4007" s="0"/>
      <c r="CY4007" s="0"/>
      <c r="CZ4007" s="0"/>
      <c r="DA4007" s="0"/>
      <c r="DB4007" s="0"/>
      <c r="DC4007" s="0"/>
      <c r="DD4007" s="0"/>
      <c r="DE4007" s="0"/>
      <c r="DF4007" s="0"/>
      <c r="DG4007" s="0"/>
      <c r="DH4007" s="0"/>
      <c r="DI4007" s="0"/>
      <c r="DJ4007" s="0"/>
      <c r="DK4007" s="0"/>
      <c r="DL4007" s="0"/>
      <c r="DM4007" s="0"/>
      <c r="DN4007" s="0"/>
      <c r="DO4007" s="0"/>
      <c r="DP4007" s="0"/>
      <c r="DQ4007" s="0"/>
      <c r="DR4007" s="0"/>
      <c r="DS4007" s="0"/>
      <c r="DT4007" s="0"/>
      <c r="DU4007" s="0"/>
      <c r="DV4007" s="0"/>
      <c r="DW4007" s="0"/>
      <c r="DX4007" s="0"/>
      <c r="DY4007" s="0"/>
      <c r="DZ4007" s="0"/>
      <c r="EA4007" s="0"/>
      <c r="EB4007" s="0"/>
      <c r="EC4007" s="0"/>
      <c r="ED4007" s="0"/>
      <c r="EE4007" s="0"/>
      <c r="EF4007" s="0"/>
      <c r="EG4007" s="0"/>
      <c r="EH4007" s="0"/>
      <c r="EI4007" s="0"/>
      <c r="EJ4007" s="0"/>
      <c r="EK4007" s="0"/>
      <c r="EL4007" s="0"/>
      <c r="EM4007" s="0"/>
      <c r="EN4007" s="0"/>
      <c r="EO4007" s="0"/>
      <c r="EP4007" s="0"/>
      <c r="EQ4007" s="0"/>
      <c r="ER4007" s="0"/>
      <c r="ES4007" s="0"/>
      <c r="ET4007" s="0"/>
      <c r="EU4007" s="0"/>
      <c r="EV4007" s="0"/>
      <c r="EW4007" s="0"/>
      <c r="EX4007" s="0"/>
      <c r="EY4007" s="0"/>
      <c r="EZ4007" s="0"/>
      <c r="FA4007" s="0"/>
      <c r="FB4007" s="0"/>
      <c r="FC4007" s="0"/>
      <c r="FD4007" s="0"/>
      <c r="FE4007" s="0"/>
      <c r="FF4007" s="0"/>
      <c r="FG4007" s="0"/>
      <c r="FH4007" s="0"/>
      <c r="FI4007" s="0"/>
      <c r="FJ4007" s="0"/>
      <c r="FK4007" s="0"/>
      <c r="FL4007" s="0"/>
      <c r="FM4007" s="0"/>
      <c r="FN4007" s="0"/>
      <c r="FO4007" s="0"/>
      <c r="FP4007" s="0"/>
      <c r="FQ4007" s="0"/>
      <c r="FR4007" s="0"/>
      <c r="FS4007" s="0"/>
      <c r="FT4007" s="0"/>
      <c r="FU4007" s="0"/>
      <c r="FV4007" s="0"/>
      <c r="FW4007" s="0"/>
      <c r="FX4007" s="0"/>
      <c r="FY4007" s="0"/>
      <c r="FZ4007" s="0"/>
      <c r="GA4007" s="0"/>
      <c r="GB4007" s="0"/>
      <c r="GC4007" s="0"/>
      <c r="GD4007" s="0"/>
      <c r="GE4007" s="0"/>
      <c r="GF4007" s="0"/>
      <c r="GG4007" s="0"/>
      <c r="GH4007" s="0"/>
      <c r="GI4007" s="0"/>
      <c r="GJ4007" s="0"/>
      <c r="GK4007" s="0"/>
      <c r="GL4007" s="0"/>
      <c r="GM4007" s="0"/>
      <c r="GN4007" s="0"/>
      <c r="GO4007" s="0"/>
      <c r="GP4007" s="0"/>
      <c r="GQ4007" s="0"/>
      <c r="GR4007" s="0"/>
      <c r="GS4007" s="0"/>
      <c r="GT4007" s="0"/>
      <c r="GU4007" s="0"/>
      <c r="GV4007" s="0"/>
      <c r="GW4007" s="0"/>
      <c r="GX4007" s="0"/>
      <c r="GY4007" s="0"/>
      <c r="GZ4007" s="0"/>
      <c r="HA4007" s="0"/>
      <c r="HB4007" s="0"/>
      <c r="HC4007" s="0"/>
      <c r="HD4007" s="0"/>
      <c r="HE4007" s="0"/>
      <c r="HF4007" s="0"/>
      <c r="HG4007" s="0"/>
      <c r="HH4007" s="0"/>
      <c r="HI4007" s="0"/>
      <c r="HJ4007" s="0"/>
      <c r="HK4007" s="0"/>
      <c r="HL4007" s="0"/>
      <c r="HM4007" s="0"/>
      <c r="HN4007" s="0"/>
      <c r="HO4007" s="0"/>
      <c r="HP4007" s="0"/>
      <c r="HQ4007" s="0"/>
      <c r="HR4007" s="0"/>
      <c r="HS4007" s="0"/>
      <c r="HT4007" s="0"/>
      <c r="HU4007" s="0"/>
      <c r="HV4007" s="0"/>
      <c r="HW4007" s="0"/>
      <c r="HX4007" s="0"/>
      <c r="HY4007" s="0"/>
      <c r="HZ4007" s="0"/>
      <c r="IA4007" s="0"/>
      <c r="IB4007" s="0"/>
      <c r="IC4007" s="0"/>
      <c r="ID4007" s="0"/>
      <c r="IE4007" s="0"/>
      <c r="IF4007" s="0"/>
      <c r="IG4007" s="0"/>
      <c r="IH4007" s="0"/>
      <c r="II4007" s="0"/>
      <c r="IJ4007" s="0"/>
      <c r="IK4007" s="0"/>
      <c r="IL4007" s="0"/>
      <c r="IM4007" s="0"/>
      <c r="IN4007" s="0"/>
      <c r="IO4007" s="0"/>
      <c r="IP4007" s="0"/>
      <c r="IQ4007" s="0"/>
      <c r="IR4007" s="0"/>
      <c r="IS4007" s="0"/>
      <c r="IT4007" s="0"/>
      <c r="IU4007" s="0"/>
      <c r="IV4007" s="0"/>
      <c r="IW4007" s="0"/>
      <c r="IX4007" s="0"/>
      <c r="IY4007" s="0"/>
      <c r="IZ4007" s="0"/>
      <c r="AMH4007" s="13"/>
    </row>
    <row r="4008" customFormat="false" ht="13.8" hidden="false" customHeight="false" outlineLevel="0" collapsed="false">
      <c r="A4008" s="27" t="n">
        <v>40901483</v>
      </c>
      <c r="B4008" s="28" t="s">
        <v>4044</v>
      </c>
      <c r="C4008" s="29"/>
      <c r="D4008" s="29"/>
      <c r="E4008" s="27" t="s">
        <v>59</v>
      </c>
      <c r="F4008" s="19" t="n">
        <f aca="false">IF(C4008="",VLOOKUP(E4008,'PORTE E UCO'!$A$5:$D$46,4,0),VLOOKUP(E4008,'PORTE E UCO'!$A$5:$D$46,4,0)*C4008)</f>
        <v>349.26794</v>
      </c>
      <c r="G4008" s="30" t="n">
        <v>10.81</v>
      </c>
      <c r="H4008" s="21" t="n">
        <f aca="false">G4008*$R$2</f>
        <v>212.67196192</v>
      </c>
      <c r="I4008" s="27" t="n">
        <v>0</v>
      </c>
      <c r="J4008" s="22" t="str">
        <f aca="false">IF(I4008&gt;=1,F4008*$J$2,"")</f>
        <v/>
      </c>
      <c r="K4008" s="22" t="str">
        <f aca="false">IF(I4008&gt;=2,F4008*$K$2,"")</f>
        <v/>
      </c>
      <c r="L4008" s="22" t="str">
        <f aca="false">IF(I4008&gt;=3,F4008*$L$2,"")</f>
        <v/>
      </c>
      <c r="M4008" s="22" t="str">
        <f aca="false">IF(I4008&gt;=4,F4008*$M$2,"")</f>
        <v/>
      </c>
      <c r="N4008" s="27" t="n">
        <v>0</v>
      </c>
      <c r="O4008" s="27" t="n">
        <v>3</v>
      </c>
      <c r="P4008" s="31" t="n">
        <v>0.51</v>
      </c>
      <c r="Q4008" s="64" t="n">
        <f aca="false">P4008*($Q$2)</f>
        <v>13.7802</v>
      </c>
      <c r="R4008" s="34"/>
      <c r="S4008" s="25" t="n">
        <f aca="false">SUM(F4008,H4008,J4008,K4008,L4008,M4008)</f>
        <v>561.93990192</v>
      </c>
      <c r="T4008" s="25" t="n">
        <f aca="false">SUM(F4008,H4008,J4008,K4008,L4008,M4008,Q4008)</f>
        <v>575.72010192</v>
      </c>
      <c r="U4008" s="0"/>
      <c r="V4008" s="0"/>
      <c r="W4008" s="0"/>
      <c r="X4008" s="0"/>
      <c r="Y4008" s="0"/>
      <c r="Z4008" s="0"/>
      <c r="AA4008" s="0"/>
      <c r="AB4008" s="0"/>
      <c r="AC4008" s="0"/>
      <c r="AD4008" s="0"/>
      <c r="AE4008" s="0"/>
      <c r="AF4008" s="0"/>
      <c r="AG4008" s="0"/>
      <c r="AH4008" s="0"/>
      <c r="AI4008" s="0"/>
      <c r="AJ4008" s="0"/>
      <c r="AK4008" s="0"/>
      <c r="AL4008" s="0"/>
      <c r="AM4008" s="0"/>
      <c r="AN4008" s="0"/>
      <c r="AO4008" s="0"/>
      <c r="AP4008" s="0"/>
      <c r="AQ4008" s="0"/>
      <c r="AR4008" s="0"/>
      <c r="AS4008" s="0"/>
      <c r="AT4008" s="0"/>
      <c r="AU4008" s="0"/>
      <c r="AV4008" s="0"/>
      <c r="AW4008" s="0"/>
      <c r="AX4008" s="0"/>
      <c r="AY4008" s="0"/>
      <c r="AZ4008" s="0"/>
      <c r="BA4008" s="0"/>
      <c r="BB4008" s="0"/>
      <c r="BC4008" s="0"/>
      <c r="BD4008" s="0"/>
      <c r="BE4008" s="0"/>
      <c r="BF4008" s="0"/>
      <c r="BG4008" s="0"/>
      <c r="BH4008" s="0"/>
      <c r="BI4008" s="0"/>
      <c r="BJ4008" s="0"/>
      <c r="BK4008" s="0"/>
      <c r="BL4008" s="0"/>
      <c r="BM4008" s="0"/>
      <c r="BN4008" s="0"/>
      <c r="BO4008" s="0"/>
      <c r="BP4008" s="0"/>
      <c r="BQ4008" s="0"/>
      <c r="BR4008" s="0"/>
      <c r="BS4008" s="0"/>
      <c r="BT4008" s="0"/>
      <c r="BU4008" s="0"/>
      <c r="BV4008" s="0"/>
      <c r="BW4008" s="0"/>
      <c r="BX4008" s="0"/>
      <c r="BY4008" s="0"/>
      <c r="BZ4008" s="0"/>
      <c r="CA4008" s="0"/>
      <c r="CB4008" s="0"/>
      <c r="CC4008" s="0"/>
      <c r="CD4008" s="0"/>
      <c r="CE4008" s="0"/>
      <c r="CF4008" s="0"/>
      <c r="CG4008" s="0"/>
      <c r="CH4008" s="0"/>
      <c r="CI4008" s="0"/>
      <c r="CJ4008" s="0"/>
      <c r="CK4008" s="0"/>
      <c r="CL4008" s="0"/>
      <c r="CM4008" s="0"/>
      <c r="CN4008" s="0"/>
      <c r="CO4008" s="0"/>
      <c r="CP4008" s="0"/>
      <c r="CQ4008" s="0"/>
      <c r="CR4008" s="0"/>
      <c r="CS4008" s="0"/>
      <c r="CT4008" s="0"/>
      <c r="CU4008" s="0"/>
      <c r="CV4008" s="0"/>
      <c r="CW4008" s="0"/>
      <c r="CX4008" s="0"/>
      <c r="CY4008" s="0"/>
      <c r="CZ4008" s="0"/>
      <c r="DA4008" s="0"/>
      <c r="DB4008" s="0"/>
      <c r="DC4008" s="0"/>
      <c r="DD4008" s="0"/>
      <c r="DE4008" s="0"/>
      <c r="DF4008" s="0"/>
      <c r="DG4008" s="0"/>
      <c r="DH4008" s="0"/>
      <c r="DI4008" s="0"/>
      <c r="DJ4008" s="0"/>
      <c r="DK4008" s="0"/>
      <c r="DL4008" s="0"/>
      <c r="DM4008" s="0"/>
      <c r="DN4008" s="0"/>
      <c r="DO4008" s="0"/>
      <c r="DP4008" s="0"/>
      <c r="DQ4008" s="0"/>
      <c r="DR4008" s="0"/>
      <c r="DS4008" s="0"/>
      <c r="DT4008" s="0"/>
      <c r="DU4008" s="0"/>
      <c r="DV4008" s="0"/>
      <c r="DW4008" s="0"/>
      <c r="DX4008" s="0"/>
      <c r="DY4008" s="0"/>
      <c r="DZ4008" s="0"/>
      <c r="EA4008" s="0"/>
      <c r="EB4008" s="0"/>
      <c r="EC4008" s="0"/>
      <c r="ED4008" s="0"/>
      <c r="EE4008" s="0"/>
      <c r="EF4008" s="0"/>
      <c r="EG4008" s="0"/>
      <c r="EH4008" s="0"/>
      <c r="EI4008" s="0"/>
      <c r="EJ4008" s="0"/>
      <c r="EK4008" s="0"/>
      <c r="EL4008" s="0"/>
      <c r="EM4008" s="0"/>
      <c r="EN4008" s="0"/>
      <c r="EO4008" s="0"/>
      <c r="EP4008" s="0"/>
      <c r="EQ4008" s="0"/>
      <c r="ER4008" s="0"/>
      <c r="ES4008" s="0"/>
      <c r="ET4008" s="0"/>
      <c r="EU4008" s="0"/>
      <c r="EV4008" s="0"/>
      <c r="EW4008" s="0"/>
      <c r="EX4008" s="0"/>
      <c r="EY4008" s="0"/>
      <c r="EZ4008" s="0"/>
      <c r="FA4008" s="0"/>
      <c r="FB4008" s="0"/>
      <c r="FC4008" s="0"/>
      <c r="FD4008" s="0"/>
      <c r="FE4008" s="0"/>
      <c r="FF4008" s="0"/>
      <c r="FG4008" s="0"/>
      <c r="FH4008" s="0"/>
      <c r="FI4008" s="0"/>
      <c r="FJ4008" s="0"/>
      <c r="FK4008" s="0"/>
      <c r="FL4008" s="0"/>
      <c r="FM4008" s="0"/>
      <c r="FN4008" s="0"/>
      <c r="FO4008" s="0"/>
      <c r="FP4008" s="0"/>
      <c r="FQ4008" s="0"/>
      <c r="FR4008" s="0"/>
      <c r="FS4008" s="0"/>
      <c r="FT4008" s="0"/>
      <c r="FU4008" s="0"/>
      <c r="FV4008" s="0"/>
      <c r="FW4008" s="0"/>
      <c r="FX4008" s="0"/>
      <c r="FY4008" s="0"/>
      <c r="FZ4008" s="0"/>
      <c r="GA4008" s="0"/>
      <c r="GB4008" s="0"/>
      <c r="GC4008" s="0"/>
      <c r="GD4008" s="0"/>
      <c r="GE4008" s="0"/>
      <c r="GF4008" s="0"/>
      <c r="GG4008" s="0"/>
      <c r="GH4008" s="0"/>
      <c r="GI4008" s="0"/>
      <c r="GJ4008" s="0"/>
      <c r="GK4008" s="0"/>
      <c r="GL4008" s="0"/>
      <c r="GM4008" s="0"/>
      <c r="GN4008" s="0"/>
      <c r="GO4008" s="0"/>
      <c r="GP4008" s="0"/>
      <c r="GQ4008" s="0"/>
      <c r="GR4008" s="0"/>
      <c r="GS4008" s="0"/>
      <c r="GT4008" s="0"/>
      <c r="GU4008" s="0"/>
      <c r="GV4008" s="0"/>
      <c r="GW4008" s="0"/>
      <c r="GX4008" s="0"/>
      <c r="GY4008" s="0"/>
      <c r="GZ4008" s="0"/>
      <c r="HA4008" s="0"/>
      <c r="HB4008" s="0"/>
      <c r="HC4008" s="0"/>
      <c r="HD4008" s="0"/>
      <c r="HE4008" s="0"/>
      <c r="HF4008" s="0"/>
      <c r="HG4008" s="0"/>
      <c r="HH4008" s="0"/>
      <c r="HI4008" s="0"/>
      <c r="HJ4008" s="0"/>
      <c r="HK4008" s="0"/>
      <c r="HL4008" s="0"/>
      <c r="HM4008" s="0"/>
      <c r="HN4008" s="0"/>
      <c r="HO4008" s="0"/>
      <c r="HP4008" s="0"/>
      <c r="HQ4008" s="0"/>
      <c r="HR4008" s="0"/>
      <c r="HS4008" s="0"/>
      <c r="HT4008" s="0"/>
      <c r="HU4008" s="0"/>
      <c r="HV4008" s="0"/>
      <c r="HW4008" s="0"/>
      <c r="HX4008" s="0"/>
      <c r="HY4008" s="0"/>
      <c r="HZ4008" s="0"/>
      <c r="IA4008" s="0"/>
      <c r="IB4008" s="0"/>
      <c r="IC4008" s="0"/>
      <c r="ID4008" s="0"/>
      <c r="IE4008" s="0"/>
      <c r="IF4008" s="0"/>
      <c r="IG4008" s="0"/>
      <c r="IH4008" s="0"/>
      <c r="II4008" s="0"/>
      <c r="IJ4008" s="0"/>
      <c r="IK4008" s="0"/>
      <c r="IL4008" s="0"/>
      <c r="IM4008" s="0"/>
      <c r="IN4008" s="0"/>
      <c r="IO4008" s="0"/>
      <c r="IP4008" s="0"/>
      <c r="IQ4008" s="0"/>
      <c r="IR4008" s="0"/>
      <c r="IS4008" s="0"/>
      <c r="IT4008" s="0"/>
      <c r="IU4008" s="0"/>
      <c r="IV4008" s="0"/>
      <c r="IW4008" s="0"/>
      <c r="IX4008" s="0"/>
      <c r="IY4008" s="0"/>
      <c r="IZ4008" s="0"/>
      <c r="AMH4008" s="13"/>
    </row>
    <row r="4009" customFormat="false" ht="13.8" hidden="false" customHeight="false" outlineLevel="0" collapsed="false">
      <c r="A4009" s="16" t="n">
        <v>40901467</v>
      </c>
      <c r="B4009" s="17" t="s">
        <v>4045</v>
      </c>
      <c r="C4009" s="18"/>
      <c r="D4009" s="18"/>
      <c r="E4009" s="16" t="s">
        <v>59</v>
      </c>
      <c r="F4009" s="19" t="n">
        <f aca="false">IF(C4009="",VLOOKUP(E4009,'PORTE E UCO'!$A$5:$D$46,4,0),VLOOKUP(E4009,'PORTE E UCO'!$A$5:$D$46,4,0)*C4009)</f>
        <v>349.26794</v>
      </c>
      <c r="G4009" s="20" t="n">
        <v>10.81</v>
      </c>
      <c r="H4009" s="21" t="n">
        <f aca="false">G4009*$R$2</f>
        <v>212.67196192</v>
      </c>
      <c r="I4009" s="16" t="n">
        <v>0</v>
      </c>
      <c r="J4009" s="22" t="str">
        <f aca="false">IF(I4009&gt;=1,F4009*$J$2,"")</f>
        <v/>
      </c>
      <c r="K4009" s="22" t="str">
        <f aca="false">IF(I4009&gt;=2,F4009*$K$2,"")</f>
        <v/>
      </c>
      <c r="L4009" s="22" t="str">
        <f aca="false">IF(I4009&gt;=3,F4009*$L$2,"")</f>
        <v/>
      </c>
      <c r="M4009" s="22" t="str">
        <f aca="false">IF(I4009&gt;=4,F4009*$M$2,"")</f>
        <v/>
      </c>
      <c r="N4009" s="16" t="n">
        <v>0</v>
      </c>
      <c r="O4009" s="16" t="n">
        <v>3</v>
      </c>
      <c r="P4009" s="23" t="n">
        <v>0.51</v>
      </c>
      <c r="Q4009" s="64" t="n">
        <f aca="false">P4009*($Q$2)</f>
        <v>13.7802</v>
      </c>
      <c r="R4009" s="34"/>
      <c r="S4009" s="25" t="n">
        <f aca="false">SUM(F4009,H4009,J4009,K4009,L4009,M4009)</f>
        <v>561.93990192</v>
      </c>
      <c r="T4009" s="25" t="n">
        <f aca="false">SUM(F4009,H4009,J4009,K4009,L4009,M4009,Q4009)</f>
        <v>575.72010192</v>
      </c>
      <c r="U4009" s="0"/>
      <c r="V4009" s="0"/>
      <c r="W4009" s="0"/>
      <c r="X4009" s="0"/>
      <c r="Y4009" s="0"/>
      <c r="Z4009" s="0"/>
      <c r="AA4009" s="0"/>
      <c r="AB4009" s="0"/>
      <c r="AC4009" s="0"/>
      <c r="AD4009" s="0"/>
      <c r="AE4009" s="0"/>
      <c r="AF4009" s="0"/>
      <c r="AG4009" s="0"/>
      <c r="AH4009" s="0"/>
      <c r="AI4009" s="0"/>
      <c r="AJ4009" s="0"/>
      <c r="AK4009" s="0"/>
      <c r="AL4009" s="0"/>
      <c r="AM4009" s="0"/>
      <c r="AN4009" s="0"/>
      <c r="AO4009" s="0"/>
      <c r="AP4009" s="0"/>
      <c r="AQ4009" s="0"/>
      <c r="AR4009" s="0"/>
      <c r="AS4009" s="0"/>
      <c r="AT4009" s="0"/>
      <c r="AU4009" s="0"/>
      <c r="AV4009" s="0"/>
      <c r="AW4009" s="0"/>
      <c r="AX4009" s="0"/>
      <c r="AY4009" s="0"/>
      <c r="AZ4009" s="0"/>
      <c r="BA4009" s="0"/>
      <c r="BB4009" s="0"/>
      <c r="BC4009" s="0"/>
      <c r="BD4009" s="0"/>
      <c r="BE4009" s="0"/>
      <c r="BF4009" s="0"/>
      <c r="BG4009" s="0"/>
      <c r="BH4009" s="0"/>
      <c r="BI4009" s="0"/>
      <c r="BJ4009" s="0"/>
      <c r="BK4009" s="0"/>
      <c r="BL4009" s="0"/>
      <c r="BM4009" s="0"/>
      <c r="BN4009" s="0"/>
      <c r="BO4009" s="0"/>
      <c r="BP4009" s="0"/>
      <c r="BQ4009" s="0"/>
      <c r="BR4009" s="0"/>
      <c r="BS4009" s="0"/>
      <c r="BT4009" s="0"/>
      <c r="BU4009" s="0"/>
      <c r="BV4009" s="0"/>
      <c r="BW4009" s="0"/>
      <c r="BX4009" s="0"/>
      <c r="BY4009" s="0"/>
      <c r="BZ4009" s="0"/>
      <c r="CA4009" s="0"/>
      <c r="CB4009" s="0"/>
      <c r="CC4009" s="0"/>
      <c r="CD4009" s="0"/>
      <c r="CE4009" s="0"/>
      <c r="CF4009" s="0"/>
      <c r="CG4009" s="0"/>
      <c r="CH4009" s="0"/>
      <c r="CI4009" s="0"/>
      <c r="CJ4009" s="0"/>
      <c r="CK4009" s="0"/>
      <c r="CL4009" s="0"/>
      <c r="CM4009" s="0"/>
      <c r="CN4009" s="0"/>
      <c r="CO4009" s="0"/>
      <c r="CP4009" s="0"/>
      <c r="CQ4009" s="0"/>
      <c r="CR4009" s="0"/>
      <c r="CS4009" s="0"/>
      <c r="CT4009" s="0"/>
      <c r="CU4009" s="0"/>
      <c r="CV4009" s="0"/>
      <c r="CW4009" s="0"/>
      <c r="CX4009" s="0"/>
      <c r="CY4009" s="0"/>
      <c r="CZ4009" s="0"/>
      <c r="DA4009" s="0"/>
      <c r="DB4009" s="0"/>
      <c r="DC4009" s="0"/>
      <c r="DD4009" s="0"/>
      <c r="DE4009" s="0"/>
      <c r="DF4009" s="0"/>
      <c r="DG4009" s="0"/>
      <c r="DH4009" s="0"/>
      <c r="DI4009" s="0"/>
      <c r="DJ4009" s="0"/>
      <c r="DK4009" s="0"/>
      <c r="DL4009" s="0"/>
      <c r="DM4009" s="0"/>
      <c r="DN4009" s="0"/>
      <c r="DO4009" s="0"/>
      <c r="DP4009" s="0"/>
      <c r="DQ4009" s="0"/>
      <c r="DR4009" s="0"/>
      <c r="DS4009" s="0"/>
      <c r="DT4009" s="0"/>
      <c r="DU4009" s="0"/>
      <c r="DV4009" s="0"/>
      <c r="DW4009" s="0"/>
      <c r="DX4009" s="0"/>
      <c r="DY4009" s="0"/>
      <c r="DZ4009" s="0"/>
      <c r="EA4009" s="0"/>
      <c r="EB4009" s="0"/>
      <c r="EC4009" s="0"/>
      <c r="ED4009" s="0"/>
      <c r="EE4009" s="0"/>
      <c r="EF4009" s="0"/>
      <c r="EG4009" s="0"/>
      <c r="EH4009" s="0"/>
      <c r="EI4009" s="0"/>
      <c r="EJ4009" s="0"/>
      <c r="EK4009" s="0"/>
      <c r="EL4009" s="0"/>
      <c r="EM4009" s="0"/>
      <c r="EN4009" s="0"/>
      <c r="EO4009" s="0"/>
      <c r="EP4009" s="0"/>
      <c r="EQ4009" s="0"/>
      <c r="ER4009" s="0"/>
      <c r="ES4009" s="0"/>
      <c r="ET4009" s="0"/>
      <c r="EU4009" s="0"/>
      <c r="EV4009" s="0"/>
      <c r="EW4009" s="0"/>
      <c r="EX4009" s="0"/>
      <c r="EY4009" s="0"/>
      <c r="EZ4009" s="0"/>
      <c r="FA4009" s="0"/>
      <c r="FB4009" s="0"/>
      <c r="FC4009" s="0"/>
      <c r="FD4009" s="0"/>
      <c r="FE4009" s="0"/>
      <c r="FF4009" s="0"/>
      <c r="FG4009" s="0"/>
      <c r="FH4009" s="0"/>
      <c r="FI4009" s="0"/>
      <c r="FJ4009" s="0"/>
      <c r="FK4009" s="0"/>
      <c r="FL4009" s="0"/>
      <c r="FM4009" s="0"/>
      <c r="FN4009" s="0"/>
      <c r="FO4009" s="0"/>
      <c r="FP4009" s="0"/>
      <c r="FQ4009" s="0"/>
      <c r="FR4009" s="0"/>
      <c r="FS4009" s="0"/>
      <c r="FT4009" s="0"/>
      <c r="FU4009" s="0"/>
      <c r="FV4009" s="0"/>
      <c r="FW4009" s="0"/>
      <c r="FX4009" s="0"/>
      <c r="FY4009" s="0"/>
      <c r="FZ4009" s="0"/>
      <c r="GA4009" s="0"/>
      <c r="GB4009" s="0"/>
      <c r="GC4009" s="0"/>
      <c r="GD4009" s="0"/>
      <c r="GE4009" s="0"/>
      <c r="GF4009" s="0"/>
      <c r="GG4009" s="0"/>
      <c r="GH4009" s="0"/>
      <c r="GI4009" s="0"/>
      <c r="GJ4009" s="0"/>
      <c r="GK4009" s="0"/>
      <c r="GL4009" s="0"/>
      <c r="GM4009" s="0"/>
      <c r="GN4009" s="0"/>
      <c r="GO4009" s="0"/>
      <c r="GP4009" s="0"/>
      <c r="GQ4009" s="0"/>
      <c r="GR4009" s="0"/>
      <c r="GS4009" s="0"/>
      <c r="GT4009" s="0"/>
      <c r="GU4009" s="0"/>
      <c r="GV4009" s="0"/>
      <c r="GW4009" s="0"/>
      <c r="GX4009" s="0"/>
      <c r="GY4009" s="0"/>
      <c r="GZ4009" s="0"/>
      <c r="HA4009" s="0"/>
      <c r="HB4009" s="0"/>
      <c r="HC4009" s="0"/>
      <c r="HD4009" s="0"/>
      <c r="HE4009" s="0"/>
      <c r="HF4009" s="0"/>
      <c r="HG4009" s="0"/>
      <c r="HH4009" s="0"/>
      <c r="HI4009" s="0"/>
      <c r="HJ4009" s="0"/>
      <c r="HK4009" s="0"/>
      <c r="HL4009" s="0"/>
      <c r="HM4009" s="0"/>
      <c r="HN4009" s="0"/>
      <c r="HO4009" s="0"/>
      <c r="HP4009" s="0"/>
      <c r="HQ4009" s="0"/>
      <c r="HR4009" s="0"/>
      <c r="HS4009" s="0"/>
      <c r="HT4009" s="0"/>
      <c r="HU4009" s="0"/>
      <c r="HV4009" s="0"/>
      <c r="HW4009" s="0"/>
      <c r="HX4009" s="0"/>
      <c r="HY4009" s="0"/>
      <c r="HZ4009" s="0"/>
      <c r="IA4009" s="0"/>
      <c r="IB4009" s="0"/>
      <c r="IC4009" s="0"/>
      <c r="ID4009" s="0"/>
      <c r="IE4009" s="0"/>
      <c r="IF4009" s="0"/>
      <c r="IG4009" s="0"/>
      <c r="IH4009" s="0"/>
      <c r="II4009" s="0"/>
      <c r="IJ4009" s="0"/>
      <c r="IK4009" s="0"/>
      <c r="IL4009" s="0"/>
      <c r="IM4009" s="0"/>
      <c r="IN4009" s="0"/>
      <c r="IO4009" s="0"/>
      <c r="IP4009" s="0"/>
      <c r="IQ4009" s="0"/>
      <c r="IR4009" s="0"/>
      <c r="IS4009" s="0"/>
      <c r="IT4009" s="0"/>
      <c r="IU4009" s="0"/>
      <c r="IV4009" s="0"/>
      <c r="IW4009" s="0"/>
      <c r="IX4009" s="0"/>
      <c r="IY4009" s="0"/>
      <c r="IZ4009" s="0"/>
      <c r="AMH4009" s="13"/>
    </row>
    <row r="4010" customFormat="false" ht="13.8" hidden="false" customHeight="false" outlineLevel="0" collapsed="false">
      <c r="A4010" s="27" t="n">
        <v>40901602</v>
      </c>
      <c r="B4010" s="28" t="s">
        <v>4046</v>
      </c>
      <c r="C4010" s="29"/>
      <c r="D4010" s="29"/>
      <c r="E4010" s="27" t="s">
        <v>31</v>
      </c>
      <c r="F4010" s="19" t="n">
        <f aca="false">IF(C4010="",VLOOKUP(E4010,'PORTE E UCO'!$A$5:$D$46,4,0),VLOOKUP(E4010,'PORTE E UCO'!$A$5:$D$46,4,0)*C4010)</f>
        <v>262.342192</v>
      </c>
      <c r="G4010" s="30" t="n">
        <v>15</v>
      </c>
      <c r="H4010" s="21" t="n">
        <f aca="false">G4010*$R$2</f>
        <v>295.10448</v>
      </c>
      <c r="I4010" s="27" t="n">
        <v>0</v>
      </c>
      <c r="J4010" s="22" t="str">
        <f aca="false">IF(I4010&gt;=1,F4010*$J$2,"")</f>
        <v/>
      </c>
      <c r="K4010" s="22" t="str">
        <f aca="false">IF(I4010&gt;=2,F4010*$K$2,"")</f>
        <v/>
      </c>
      <c r="L4010" s="22" t="str">
        <f aca="false">IF(I4010&gt;=3,F4010*$L$2,"")</f>
        <v/>
      </c>
      <c r="M4010" s="22" t="str">
        <f aca="false">IF(I4010&gt;=4,F4010*$M$2,"")</f>
        <v/>
      </c>
      <c r="N4010" s="27" t="n">
        <v>0</v>
      </c>
      <c r="O4010" s="27" t="n">
        <v>2</v>
      </c>
      <c r="P4010" s="31" t="n">
        <v>0.34</v>
      </c>
      <c r="Q4010" s="64" t="n">
        <f aca="false">P4010*($Q$2)</f>
        <v>9.1868</v>
      </c>
      <c r="R4010" s="34"/>
      <c r="S4010" s="25" t="n">
        <f aca="false">SUM(F4010,H4010,J4010,K4010,L4010,M4010)</f>
        <v>557.446672</v>
      </c>
      <c r="T4010" s="25" t="n">
        <f aca="false">SUM(F4010,H4010,J4010,K4010,L4010,M4010,Q4010)</f>
        <v>566.633472</v>
      </c>
      <c r="U4010" s="0"/>
      <c r="V4010" s="0"/>
      <c r="W4010" s="0"/>
      <c r="X4010" s="0"/>
      <c r="Y4010" s="0"/>
      <c r="Z4010" s="0"/>
      <c r="AA4010" s="0"/>
      <c r="AB4010" s="0"/>
      <c r="AC4010" s="0"/>
      <c r="AD4010" s="0"/>
      <c r="AE4010" s="0"/>
      <c r="AF4010" s="0"/>
      <c r="AG4010" s="0"/>
      <c r="AH4010" s="0"/>
      <c r="AI4010" s="0"/>
      <c r="AJ4010" s="0"/>
      <c r="AK4010" s="0"/>
      <c r="AL4010" s="0"/>
      <c r="AM4010" s="0"/>
      <c r="AN4010" s="0"/>
      <c r="AO4010" s="0"/>
      <c r="AP4010" s="0"/>
      <c r="AQ4010" s="0"/>
      <c r="AR4010" s="0"/>
      <c r="AS4010" s="0"/>
      <c r="AT4010" s="0"/>
      <c r="AU4010" s="0"/>
      <c r="AV4010" s="0"/>
      <c r="AW4010" s="0"/>
      <c r="AX4010" s="0"/>
      <c r="AY4010" s="0"/>
      <c r="AZ4010" s="0"/>
      <c r="BA4010" s="0"/>
      <c r="BB4010" s="0"/>
      <c r="BC4010" s="0"/>
      <c r="BD4010" s="0"/>
      <c r="BE4010" s="0"/>
      <c r="BF4010" s="0"/>
      <c r="BG4010" s="0"/>
      <c r="BH4010" s="0"/>
      <c r="BI4010" s="0"/>
      <c r="BJ4010" s="0"/>
      <c r="BK4010" s="0"/>
      <c r="BL4010" s="0"/>
      <c r="BM4010" s="0"/>
      <c r="BN4010" s="0"/>
      <c r="BO4010" s="0"/>
      <c r="BP4010" s="0"/>
      <c r="BQ4010" s="0"/>
      <c r="BR4010" s="0"/>
      <c r="BS4010" s="0"/>
      <c r="BT4010" s="0"/>
      <c r="BU4010" s="0"/>
      <c r="BV4010" s="0"/>
      <c r="BW4010" s="0"/>
      <c r="BX4010" s="0"/>
      <c r="BY4010" s="0"/>
      <c r="BZ4010" s="0"/>
      <c r="CA4010" s="0"/>
      <c r="CB4010" s="0"/>
      <c r="CC4010" s="0"/>
      <c r="CD4010" s="0"/>
      <c r="CE4010" s="0"/>
      <c r="CF4010" s="0"/>
      <c r="CG4010" s="0"/>
      <c r="CH4010" s="0"/>
      <c r="CI4010" s="0"/>
      <c r="CJ4010" s="0"/>
      <c r="CK4010" s="0"/>
      <c r="CL4010" s="0"/>
      <c r="CM4010" s="0"/>
      <c r="CN4010" s="0"/>
      <c r="CO4010" s="0"/>
      <c r="CP4010" s="0"/>
      <c r="CQ4010" s="0"/>
      <c r="CR4010" s="0"/>
      <c r="CS4010" s="0"/>
      <c r="CT4010" s="0"/>
      <c r="CU4010" s="0"/>
      <c r="CV4010" s="0"/>
      <c r="CW4010" s="0"/>
      <c r="CX4010" s="0"/>
      <c r="CY4010" s="0"/>
      <c r="CZ4010" s="0"/>
      <c r="DA4010" s="0"/>
      <c r="DB4010" s="0"/>
      <c r="DC4010" s="0"/>
      <c r="DD4010" s="0"/>
      <c r="DE4010" s="0"/>
      <c r="DF4010" s="0"/>
      <c r="DG4010" s="0"/>
      <c r="DH4010" s="0"/>
      <c r="DI4010" s="0"/>
      <c r="DJ4010" s="0"/>
      <c r="DK4010" s="0"/>
      <c r="DL4010" s="0"/>
      <c r="DM4010" s="0"/>
      <c r="DN4010" s="0"/>
      <c r="DO4010" s="0"/>
      <c r="DP4010" s="0"/>
      <c r="DQ4010" s="0"/>
      <c r="DR4010" s="0"/>
      <c r="DS4010" s="0"/>
      <c r="DT4010" s="0"/>
      <c r="DU4010" s="0"/>
      <c r="DV4010" s="0"/>
      <c r="DW4010" s="0"/>
      <c r="DX4010" s="0"/>
      <c r="DY4010" s="0"/>
      <c r="DZ4010" s="0"/>
      <c r="EA4010" s="0"/>
      <c r="EB4010" s="0"/>
      <c r="EC4010" s="0"/>
      <c r="ED4010" s="0"/>
      <c r="EE4010" s="0"/>
      <c r="EF4010" s="0"/>
      <c r="EG4010" s="0"/>
      <c r="EH4010" s="0"/>
      <c r="EI4010" s="0"/>
      <c r="EJ4010" s="0"/>
      <c r="EK4010" s="0"/>
      <c r="EL4010" s="0"/>
      <c r="EM4010" s="0"/>
      <c r="EN4010" s="0"/>
      <c r="EO4010" s="0"/>
      <c r="EP4010" s="0"/>
      <c r="EQ4010" s="0"/>
      <c r="ER4010" s="0"/>
      <c r="ES4010" s="0"/>
      <c r="ET4010" s="0"/>
      <c r="EU4010" s="0"/>
      <c r="EV4010" s="0"/>
      <c r="EW4010" s="0"/>
      <c r="EX4010" s="0"/>
      <c r="EY4010" s="0"/>
      <c r="EZ4010" s="0"/>
      <c r="FA4010" s="0"/>
      <c r="FB4010" s="0"/>
      <c r="FC4010" s="0"/>
      <c r="FD4010" s="0"/>
      <c r="FE4010" s="0"/>
      <c r="FF4010" s="0"/>
      <c r="FG4010" s="0"/>
      <c r="FH4010" s="0"/>
      <c r="FI4010" s="0"/>
      <c r="FJ4010" s="0"/>
      <c r="FK4010" s="0"/>
      <c r="FL4010" s="0"/>
      <c r="FM4010" s="0"/>
      <c r="FN4010" s="0"/>
      <c r="FO4010" s="0"/>
      <c r="FP4010" s="0"/>
      <c r="FQ4010" s="0"/>
      <c r="FR4010" s="0"/>
      <c r="FS4010" s="0"/>
      <c r="FT4010" s="0"/>
      <c r="FU4010" s="0"/>
      <c r="FV4010" s="0"/>
      <c r="FW4010" s="0"/>
      <c r="FX4010" s="0"/>
      <c r="FY4010" s="0"/>
      <c r="FZ4010" s="0"/>
      <c r="GA4010" s="0"/>
      <c r="GB4010" s="0"/>
      <c r="GC4010" s="0"/>
      <c r="GD4010" s="0"/>
      <c r="GE4010" s="0"/>
      <c r="GF4010" s="0"/>
      <c r="GG4010" s="0"/>
      <c r="GH4010" s="0"/>
      <c r="GI4010" s="0"/>
      <c r="GJ4010" s="0"/>
      <c r="GK4010" s="0"/>
      <c r="GL4010" s="0"/>
      <c r="GM4010" s="0"/>
      <c r="GN4010" s="0"/>
      <c r="GO4010" s="0"/>
      <c r="GP4010" s="0"/>
      <c r="GQ4010" s="0"/>
      <c r="GR4010" s="0"/>
      <c r="GS4010" s="0"/>
      <c r="GT4010" s="0"/>
      <c r="GU4010" s="0"/>
      <c r="GV4010" s="0"/>
      <c r="GW4010" s="0"/>
      <c r="GX4010" s="0"/>
      <c r="GY4010" s="0"/>
      <c r="GZ4010" s="0"/>
      <c r="HA4010" s="0"/>
      <c r="HB4010" s="0"/>
      <c r="HC4010" s="0"/>
      <c r="HD4010" s="0"/>
      <c r="HE4010" s="0"/>
      <c r="HF4010" s="0"/>
      <c r="HG4010" s="0"/>
      <c r="HH4010" s="0"/>
      <c r="HI4010" s="0"/>
      <c r="HJ4010" s="0"/>
      <c r="HK4010" s="0"/>
      <c r="HL4010" s="0"/>
      <c r="HM4010" s="0"/>
      <c r="HN4010" s="0"/>
      <c r="HO4010" s="0"/>
      <c r="HP4010" s="0"/>
      <c r="HQ4010" s="0"/>
      <c r="HR4010" s="0"/>
      <c r="HS4010" s="0"/>
      <c r="HT4010" s="0"/>
      <c r="HU4010" s="0"/>
      <c r="HV4010" s="0"/>
      <c r="HW4010" s="0"/>
      <c r="HX4010" s="0"/>
      <c r="HY4010" s="0"/>
      <c r="HZ4010" s="0"/>
      <c r="IA4010" s="0"/>
      <c r="IB4010" s="0"/>
      <c r="IC4010" s="0"/>
      <c r="ID4010" s="0"/>
      <c r="IE4010" s="0"/>
      <c r="IF4010" s="0"/>
      <c r="IG4010" s="0"/>
      <c r="IH4010" s="0"/>
      <c r="II4010" s="0"/>
      <c r="IJ4010" s="0"/>
      <c r="IK4010" s="0"/>
      <c r="IL4010" s="0"/>
      <c r="IM4010" s="0"/>
      <c r="IN4010" s="0"/>
      <c r="IO4010" s="0"/>
      <c r="IP4010" s="0"/>
      <c r="IQ4010" s="0"/>
      <c r="IR4010" s="0"/>
      <c r="IS4010" s="0"/>
      <c r="IT4010" s="0"/>
      <c r="IU4010" s="0"/>
      <c r="IV4010" s="0"/>
      <c r="IW4010" s="0"/>
      <c r="IX4010" s="0"/>
      <c r="IY4010" s="0"/>
      <c r="IZ4010" s="0"/>
      <c r="AMH4010" s="13"/>
    </row>
    <row r="4011" customFormat="false" ht="13.8" hidden="false" customHeight="false" outlineLevel="0" collapsed="false">
      <c r="A4011" s="16" t="n">
        <v>40901050</v>
      </c>
      <c r="B4011" s="17" t="s">
        <v>4047</v>
      </c>
      <c r="C4011" s="18"/>
      <c r="D4011" s="18"/>
      <c r="E4011" s="16" t="s">
        <v>20</v>
      </c>
      <c r="F4011" s="19" t="n">
        <f aca="false">IF(C4011="",VLOOKUP(E4011,'PORTE E UCO'!$A$5:$D$46,4,0),VLOOKUP(E4011,'PORTE E UCO'!$A$5:$D$46,4,0)*C4011)</f>
        <v>70.656386</v>
      </c>
      <c r="G4011" s="20" t="n">
        <v>17.56</v>
      </c>
      <c r="H4011" s="21" t="n">
        <f aca="false">G4011*$R$2</f>
        <v>345.46897792</v>
      </c>
      <c r="I4011" s="16" t="n">
        <v>0</v>
      </c>
      <c r="J4011" s="22" t="str">
        <f aca="false">IF(I4011&gt;=1,F4011*$J$2,"")</f>
        <v/>
      </c>
      <c r="K4011" s="22" t="str">
        <f aca="false">IF(I4011&gt;=2,F4011*$K$2,"")</f>
        <v/>
      </c>
      <c r="L4011" s="22" t="str">
        <f aca="false">IF(I4011&gt;=3,F4011*$L$2,"")</f>
        <v/>
      </c>
      <c r="M4011" s="22" t="str">
        <f aca="false">IF(I4011&gt;=4,F4011*$M$2,"")</f>
        <v/>
      </c>
      <c r="N4011" s="16" t="n">
        <v>0</v>
      </c>
      <c r="O4011" s="16" t="n">
        <v>2</v>
      </c>
      <c r="P4011" s="23" t="n">
        <v>0.34</v>
      </c>
      <c r="Q4011" s="64" t="n">
        <f aca="false">P4011*($Q$2)</f>
        <v>9.1868</v>
      </c>
      <c r="R4011" s="34"/>
      <c r="S4011" s="25" t="n">
        <f aca="false">SUM(F4011,H4011,J4011,K4011,L4011,M4011)</f>
        <v>416.12536392</v>
      </c>
      <c r="T4011" s="25" t="n">
        <f aca="false">SUM(F4011,H4011,J4011,K4011,L4011,M4011,Q4011)</f>
        <v>425.31216392</v>
      </c>
      <c r="U4011" s="0"/>
      <c r="V4011" s="0"/>
      <c r="W4011" s="0"/>
      <c r="X4011" s="0"/>
      <c r="Y4011" s="0"/>
      <c r="Z4011" s="0"/>
      <c r="AA4011" s="0"/>
      <c r="AB4011" s="0"/>
      <c r="AC4011" s="0"/>
      <c r="AD4011" s="0"/>
      <c r="AE4011" s="0"/>
      <c r="AF4011" s="0"/>
      <c r="AG4011" s="0"/>
      <c r="AH4011" s="0"/>
      <c r="AI4011" s="0"/>
      <c r="AJ4011" s="0"/>
      <c r="AK4011" s="0"/>
      <c r="AL4011" s="0"/>
      <c r="AM4011" s="0"/>
      <c r="AN4011" s="0"/>
      <c r="AO4011" s="0"/>
      <c r="AP4011" s="0"/>
      <c r="AQ4011" s="0"/>
      <c r="AR4011" s="0"/>
      <c r="AS4011" s="0"/>
      <c r="AT4011" s="0"/>
      <c r="AU4011" s="0"/>
      <c r="AV4011" s="0"/>
      <c r="AW4011" s="0"/>
      <c r="AX4011" s="0"/>
      <c r="AY4011" s="0"/>
      <c r="AZ4011" s="0"/>
      <c r="BA4011" s="0"/>
      <c r="BB4011" s="0"/>
      <c r="BC4011" s="0"/>
      <c r="BD4011" s="0"/>
      <c r="BE4011" s="0"/>
      <c r="BF4011" s="0"/>
      <c r="BG4011" s="0"/>
      <c r="BH4011" s="0"/>
      <c r="BI4011" s="0"/>
      <c r="BJ4011" s="0"/>
      <c r="BK4011" s="0"/>
      <c r="BL4011" s="0"/>
      <c r="BM4011" s="0"/>
      <c r="BN4011" s="0"/>
      <c r="BO4011" s="0"/>
      <c r="BP4011" s="0"/>
      <c r="BQ4011" s="0"/>
      <c r="BR4011" s="0"/>
      <c r="BS4011" s="0"/>
      <c r="BT4011" s="0"/>
      <c r="BU4011" s="0"/>
      <c r="BV4011" s="0"/>
      <c r="BW4011" s="0"/>
      <c r="BX4011" s="0"/>
      <c r="BY4011" s="0"/>
      <c r="BZ4011" s="0"/>
      <c r="CA4011" s="0"/>
      <c r="CB4011" s="0"/>
      <c r="CC4011" s="0"/>
      <c r="CD4011" s="0"/>
      <c r="CE4011" s="0"/>
      <c r="CF4011" s="0"/>
      <c r="CG4011" s="0"/>
      <c r="CH4011" s="0"/>
      <c r="CI4011" s="0"/>
      <c r="CJ4011" s="0"/>
      <c r="CK4011" s="0"/>
      <c r="CL4011" s="0"/>
      <c r="CM4011" s="0"/>
      <c r="CN4011" s="0"/>
      <c r="CO4011" s="0"/>
      <c r="CP4011" s="0"/>
      <c r="CQ4011" s="0"/>
      <c r="CR4011" s="0"/>
      <c r="CS4011" s="0"/>
      <c r="CT4011" s="0"/>
      <c r="CU4011" s="0"/>
      <c r="CV4011" s="0"/>
      <c r="CW4011" s="0"/>
      <c r="CX4011" s="0"/>
      <c r="CY4011" s="0"/>
      <c r="CZ4011" s="0"/>
      <c r="DA4011" s="0"/>
      <c r="DB4011" s="0"/>
      <c r="DC4011" s="0"/>
      <c r="DD4011" s="0"/>
      <c r="DE4011" s="0"/>
      <c r="DF4011" s="0"/>
      <c r="DG4011" s="0"/>
      <c r="DH4011" s="0"/>
      <c r="DI4011" s="0"/>
      <c r="DJ4011" s="0"/>
      <c r="DK4011" s="0"/>
      <c r="DL4011" s="0"/>
      <c r="DM4011" s="0"/>
      <c r="DN4011" s="0"/>
      <c r="DO4011" s="0"/>
      <c r="DP4011" s="0"/>
      <c r="DQ4011" s="0"/>
      <c r="DR4011" s="0"/>
      <c r="DS4011" s="0"/>
      <c r="DT4011" s="0"/>
      <c r="DU4011" s="0"/>
      <c r="DV4011" s="0"/>
      <c r="DW4011" s="0"/>
      <c r="DX4011" s="0"/>
      <c r="DY4011" s="0"/>
      <c r="DZ4011" s="0"/>
      <c r="EA4011" s="0"/>
      <c r="EB4011" s="0"/>
      <c r="EC4011" s="0"/>
      <c r="ED4011" s="0"/>
      <c r="EE4011" s="0"/>
      <c r="EF4011" s="0"/>
      <c r="EG4011" s="0"/>
      <c r="EH4011" s="0"/>
      <c r="EI4011" s="0"/>
      <c r="EJ4011" s="0"/>
      <c r="EK4011" s="0"/>
      <c r="EL4011" s="0"/>
      <c r="EM4011" s="0"/>
      <c r="EN4011" s="0"/>
      <c r="EO4011" s="0"/>
      <c r="EP4011" s="0"/>
      <c r="EQ4011" s="0"/>
      <c r="ER4011" s="0"/>
      <c r="ES4011" s="0"/>
      <c r="ET4011" s="0"/>
      <c r="EU4011" s="0"/>
      <c r="EV4011" s="0"/>
      <c r="EW4011" s="0"/>
      <c r="EX4011" s="0"/>
      <c r="EY4011" s="0"/>
      <c r="EZ4011" s="0"/>
      <c r="FA4011" s="0"/>
      <c r="FB4011" s="0"/>
      <c r="FC4011" s="0"/>
      <c r="FD4011" s="0"/>
      <c r="FE4011" s="0"/>
      <c r="FF4011" s="0"/>
      <c r="FG4011" s="0"/>
      <c r="FH4011" s="0"/>
      <c r="FI4011" s="0"/>
      <c r="FJ4011" s="0"/>
      <c r="FK4011" s="0"/>
      <c r="FL4011" s="0"/>
      <c r="FM4011" s="0"/>
      <c r="FN4011" s="0"/>
      <c r="FO4011" s="0"/>
      <c r="FP4011" s="0"/>
      <c r="FQ4011" s="0"/>
      <c r="FR4011" s="0"/>
      <c r="FS4011" s="0"/>
      <c r="FT4011" s="0"/>
      <c r="FU4011" s="0"/>
      <c r="FV4011" s="0"/>
      <c r="FW4011" s="0"/>
      <c r="FX4011" s="0"/>
      <c r="FY4011" s="0"/>
      <c r="FZ4011" s="0"/>
      <c r="GA4011" s="0"/>
      <c r="GB4011" s="0"/>
      <c r="GC4011" s="0"/>
      <c r="GD4011" s="0"/>
      <c r="GE4011" s="0"/>
      <c r="GF4011" s="0"/>
      <c r="GG4011" s="0"/>
      <c r="GH4011" s="0"/>
      <c r="GI4011" s="0"/>
      <c r="GJ4011" s="0"/>
      <c r="GK4011" s="0"/>
      <c r="GL4011" s="0"/>
      <c r="GM4011" s="0"/>
      <c r="GN4011" s="0"/>
      <c r="GO4011" s="0"/>
      <c r="GP4011" s="0"/>
      <c r="GQ4011" s="0"/>
      <c r="GR4011" s="0"/>
      <c r="GS4011" s="0"/>
      <c r="GT4011" s="0"/>
      <c r="GU4011" s="0"/>
      <c r="GV4011" s="0"/>
      <c r="GW4011" s="0"/>
      <c r="GX4011" s="0"/>
      <c r="GY4011" s="0"/>
      <c r="GZ4011" s="0"/>
      <c r="HA4011" s="0"/>
      <c r="HB4011" s="0"/>
      <c r="HC4011" s="0"/>
      <c r="HD4011" s="0"/>
      <c r="HE4011" s="0"/>
      <c r="HF4011" s="0"/>
      <c r="HG4011" s="0"/>
      <c r="HH4011" s="0"/>
      <c r="HI4011" s="0"/>
      <c r="HJ4011" s="0"/>
      <c r="HK4011" s="0"/>
      <c r="HL4011" s="0"/>
      <c r="HM4011" s="0"/>
      <c r="HN4011" s="0"/>
      <c r="HO4011" s="0"/>
      <c r="HP4011" s="0"/>
      <c r="HQ4011" s="0"/>
      <c r="HR4011" s="0"/>
      <c r="HS4011" s="0"/>
      <c r="HT4011" s="0"/>
      <c r="HU4011" s="0"/>
      <c r="HV4011" s="0"/>
      <c r="HW4011" s="0"/>
      <c r="HX4011" s="0"/>
      <c r="HY4011" s="0"/>
      <c r="HZ4011" s="0"/>
      <c r="IA4011" s="0"/>
      <c r="IB4011" s="0"/>
      <c r="IC4011" s="0"/>
      <c r="ID4011" s="0"/>
      <c r="IE4011" s="0"/>
      <c r="IF4011" s="0"/>
      <c r="IG4011" s="0"/>
      <c r="IH4011" s="0"/>
      <c r="II4011" s="0"/>
      <c r="IJ4011" s="0"/>
      <c r="IK4011" s="0"/>
      <c r="IL4011" s="0"/>
      <c r="IM4011" s="0"/>
      <c r="IN4011" s="0"/>
      <c r="IO4011" s="0"/>
      <c r="IP4011" s="0"/>
      <c r="IQ4011" s="0"/>
      <c r="IR4011" s="0"/>
      <c r="IS4011" s="0"/>
      <c r="IT4011" s="0"/>
      <c r="IU4011" s="0"/>
      <c r="IV4011" s="0"/>
      <c r="IW4011" s="0"/>
      <c r="IX4011" s="0"/>
      <c r="IY4011" s="0"/>
      <c r="IZ4011" s="0"/>
      <c r="AMH4011" s="13"/>
    </row>
    <row r="4012" customFormat="false" ht="13.8" hidden="false" customHeight="false" outlineLevel="0" collapsed="false">
      <c r="A4012" s="27" t="n">
        <v>40901068</v>
      </c>
      <c r="B4012" s="28" t="s">
        <v>4048</v>
      </c>
      <c r="C4012" s="29"/>
      <c r="D4012" s="29"/>
      <c r="E4012" s="27" t="s">
        <v>31</v>
      </c>
      <c r="F4012" s="19" t="n">
        <f aca="false">IF(C4012="",VLOOKUP(E4012,'PORTE E UCO'!$A$5:$D$46,4,0),VLOOKUP(E4012,'PORTE E UCO'!$A$5:$D$46,4,0)*C4012)</f>
        <v>262.342192</v>
      </c>
      <c r="G4012" s="30" t="n">
        <v>37</v>
      </c>
      <c r="H4012" s="21" t="n">
        <f aca="false">G4012*$R$2</f>
        <v>727.924384</v>
      </c>
      <c r="I4012" s="27" t="n">
        <v>0</v>
      </c>
      <c r="J4012" s="22" t="str">
        <f aca="false">IF(I4012&gt;=1,F4012*$J$2,"")</f>
        <v/>
      </c>
      <c r="K4012" s="22" t="str">
        <f aca="false">IF(I4012&gt;=2,F4012*$K$2,"")</f>
        <v/>
      </c>
      <c r="L4012" s="22" t="str">
        <f aca="false">IF(I4012&gt;=3,F4012*$L$2,"")</f>
        <v/>
      </c>
      <c r="M4012" s="22" t="str">
        <f aca="false">IF(I4012&gt;=4,F4012*$M$2,"")</f>
        <v/>
      </c>
      <c r="N4012" s="27" t="n">
        <v>0</v>
      </c>
      <c r="O4012" s="27" t="n">
        <v>2</v>
      </c>
      <c r="P4012" s="31" t="n">
        <v>0.34</v>
      </c>
      <c r="Q4012" s="64" t="n">
        <f aca="false">P4012*($Q$2)</f>
        <v>9.1868</v>
      </c>
      <c r="R4012" s="34"/>
      <c r="S4012" s="25" t="n">
        <f aca="false">SUM(F4012,H4012,J4012,K4012,L4012,M4012)</f>
        <v>990.266576</v>
      </c>
      <c r="T4012" s="25" t="n">
        <f aca="false">SUM(F4012,H4012,J4012,K4012,L4012,M4012,Q4012)</f>
        <v>999.453376</v>
      </c>
      <c r="U4012" s="0"/>
      <c r="V4012" s="0"/>
      <c r="W4012" s="0"/>
      <c r="X4012" s="0"/>
      <c r="Y4012" s="0"/>
      <c r="Z4012" s="0"/>
      <c r="AA4012" s="0"/>
      <c r="AB4012" s="0"/>
      <c r="AC4012" s="0"/>
      <c r="AD4012" s="0"/>
      <c r="AE4012" s="0"/>
      <c r="AF4012" s="0"/>
      <c r="AG4012" s="0"/>
      <c r="AH4012" s="0"/>
      <c r="AI4012" s="0"/>
      <c r="AJ4012" s="0"/>
      <c r="AK4012" s="0"/>
      <c r="AL4012" s="0"/>
      <c r="AM4012" s="0"/>
      <c r="AN4012" s="0"/>
      <c r="AO4012" s="0"/>
      <c r="AP4012" s="0"/>
      <c r="AQ4012" s="0"/>
      <c r="AR4012" s="0"/>
      <c r="AS4012" s="0"/>
      <c r="AT4012" s="0"/>
      <c r="AU4012" s="0"/>
      <c r="AV4012" s="0"/>
      <c r="AW4012" s="0"/>
      <c r="AX4012" s="0"/>
      <c r="AY4012" s="0"/>
      <c r="AZ4012" s="0"/>
      <c r="BA4012" s="0"/>
      <c r="BB4012" s="0"/>
      <c r="BC4012" s="0"/>
      <c r="BD4012" s="0"/>
      <c r="BE4012" s="0"/>
      <c r="BF4012" s="0"/>
      <c r="BG4012" s="0"/>
      <c r="BH4012" s="0"/>
      <c r="BI4012" s="0"/>
      <c r="BJ4012" s="0"/>
      <c r="BK4012" s="0"/>
      <c r="BL4012" s="0"/>
      <c r="BM4012" s="0"/>
      <c r="BN4012" s="0"/>
      <c r="BO4012" s="0"/>
      <c r="BP4012" s="0"/>
      <c r="BQ4012" s="0"/>
      <c r="BR4012" s="0"/>
      <c r="BS4012" s="0"/>
      <c r="BT4012" s="0"/>
      <c r="BU4012" s="0"/>
      <c r="BV4012" s="0"/>
      <c r="BW4012" s="0"/>
      <c r="BX4012" s="0"/>
      <c r="BY4012" s="0"/>
      <c r="BZ4012" s="0"/>
      <c r="CA4012" s="0"/>
      <c r="CB4012" s="0"/>
      <c r="CC4012" s="0"/>
      <c r="CD4012" s="0"/>
      <c r="CE4012" s="0"/>
      <c r="CF4012" s="0"/>
      <c r="CG4012" s="0"/>
      <c r="CH4012" s="0"/>
      <c r="CI4012" s="0"/>
      <c r="CJ4012" s="0"/>
      <c r="CK4012" s="0"/>
      <c r="CL4012" s="0"/>
      <c r="CM4012" s="0"/>
      <c r="CN4012" s="0"/>
      <c r="CO4012" s="0"/>
      <c r="CP4012" s="0"/>
      <c r="CQ4012" s="0"/>
      <c r="CR4012" s="0"/>
      <c r="CS4012" s="0"/>
      <c r="CT4012" s="0"/>
      <c r="CU4012" s="0"/>
      <c r="CV4012" s="0"/>
      <c r="CW4012" s="0"/>
      <c r="CX4012" s="0"/>
      <c r="CY4012" s="0"/>
      <c r="CZ4012" s="0"/>
      <c r="DA4012" s="0"/>
      <c r="DB4012" s="0"/>
      <c r="DC4012" s="0"/>
      <c r="DD4012" s="0"/>
      <c r="DE4012" s="0"/>
      <c r="DF4012" s="0"/>
      <c r="DG4012" s="0"/>
      <c r="DH4012" s="0"/>
      <c r="DI4012" s="0"/>
      <c r="DJ4012" s="0"/>
      <c r="DK4012" s="0"/>
      <c r="DL4012" s="0"/>
      <c r="DM4012" s="0"/>
      <c r="DN4012" s="0"/>
      <c r="DO4012" s="0"/>
      <c r="DP4012" s="0"/>
      <c r="DQ4012" s="0"/>
      <c r="DR4012" s="0"/>
      <c r="DS4012" s="0"/>
      <c r="DT4012" s="0"/>
      <c r="DU4012" s="0"/>
      <c r="DV4012" s="0"/>
      <c r="DW4012" s="0"/>
      <c r="DX4012" s="0"/>
      <c r="DY4012" s="0"/>
      <c r="DZ4012" s="0"/>
      <c r="EA4012" s="0"/>
      <c r="EB4012" s="0"/>
      <c r="EC4012" s="0"/>
      <c r="ED4012" s="0"/>
      <c r="EE4012" s="0"/>
      <c r="EF4012" s="0"/>
      <c r="EG4012" s="0"/>
      <c r="EH4012" s="0"/>
      <c r="EI4012" s="0"/>
      <c r="EJ4012" s="0"/>
      <c r="EK4012" s="0"/>
      <c r="EL4012" s="0"/>
      <c r="EM4012" s="0"/>
      <c r="EN4012" s="0"/>
      <c r="EO4012" s="0"/>
      <c r="EP4012" s="0"/>
      <c r="EQ4012" s="0"/>
      <c r="ER4012" s="0"/>
      <c r="ES4012" s="0"/>
      <c r="ET4012" s="0"/>
      <c r="EU4012" s="0"/>
      <c r="EV4012" s="0"/>
      <c r="EW4012" s="0"/>
      <c r="EX4012" s="0"/>
      <c r="EY4012" s="0"/>
      <c r="EZ4012" s="0"/>
      <c r="FA4012" s="0"/>
      <c r="FB4012" s="0"/>
      <c r="FC4012" s="0"/>
      <c r="FD4012" s="0"/>
      <c r="FE4012" s="0"/>
      <c r="FF4012" s="0"/>
      <c r="FG4012" s="0"/>
      <c r="FH4012" s="0"/>
      <c r="FI4012" s="0"/>
      <c r="FJ4012" s="0"/>
      <c r="FK4012" s="0"/>
      <c r="FL4012" s="0"/>
      <c r="FM4012" s="0"/>
      <c r="FN4012" s="0"/>
      <c r="FO4012" s="0"/>
      <c r="FP4012" s="0"/>
      <c r="FQ4012" s="0"/>
      <c r="FR4012" s="0"/>
      <c r="FS4012" s="0"/>
      <c r="FT4012" s="0"/>
      <c r="FU4012" s="0"/>
      <c r="FV4012" s="0"/>
      <c r="FW4012" s="0"/>
      <c r="FX4012" s="0"/>
      <c r="FY4012" s="0"/>
      <c r="FZ4012" s="0"/>
      <c r="GA4012" s="0"/>
      <c r="GB4012" s="0"/>
      <c r="GC4012" s="0"/>
      <c r="GD4012" s="0"/>
      <c r="GE4012" s="0"/>
      <c r="GF4012" s="0"/>
      <c r="GG4012" s="0"/>
      <c r="GH4012" s="0"/>
      <c r="GI4012" s="0"/>
      <c r="GJ4012" s="0"/>
      <c r="GK4012" s="0"/>
      <c r="GL4012" s="0"/>
      <c r="GM4012" s="0"/>
      <c r="GN4012" s="0"/>
      <c r="GO4012" s="0"/>
      <c r="GP4012" s="0"/>
      <c r="GQ4012" s="0"/>
      <c r="GR4012" s="0"/>
      <c r="GS4012" s="0"/>
      <c r="GT4012" s="0"/>
      <c r="GU4012" s="0"/>
      <c r="GV4012" s="0"/>
      <c r="GW4012" s="0"/>
      <c r="GX4012" s="0"/>
      <c r="GY4012" s="0"/>
      <c r="GZ4012" s="0"/>
      <c r="HA4012" s="0"/>
      <c r="HB4012" s="0"/>
      <c r="HC4012" s="0"/>
      <c r="HD4012" s="0"/>
      <c r="HE4012" s="0"/>
      <c r="HF4012" s="0"/>
      <c r="HG4012" s="0"/>
      <c r="HH4012" s="0"/>
      <c r="HI4012" s="0"/>
      <c r="HJ4012" s="0"/>
      <c r="HK4012" s="0"/>
      <c r="HL4012" s="0"/>
      <c r="HM4012" s="0"/>
      <c r="HN4012" s="0"/>
      <c r="HO4012" s="0"/>
      <c r="HP4012" s="0"/>
      <c r="HQ4012" s="0"/>
      <c r="HR4012" s="0"/>
      <c r="HS4012" s="0"/>
      <c r="HT4012" s="0"/>
      <c r="HU4012" s="0"/>
      <c r="HV4012" s="0"/>
      <c r="HW4012" s="0"/>
      <c r="HX4012" s="0"/>
      <c r="HY4012" s="0"/>
      <c r="HZ4012" s="0"/>
      <c r="IA4012" s="0"/>
      <c r="IB4012" s="0"/>
      <c r="IC4012" s="0"/>
      <c r="ID4012" s="0"/>
      <c r="IE4012" s="0"/>
      <c r="IF4012" s="0"/>
      <c r="IG4012" s="0"/>
      <c r="IH4012" s="0"/>
      <c r="II4012" s="0"/>
      <c r="IJ4012" s="0"/>
      <c r="IK4012" s="0"/>
      <c r="IL4012" s="0"/>
      <c r="IM4012" s="0"/>
      <c r="IN4012" s="0"/>
      <c r="IO4012" s="0"/>
      <c r="IP4012" s="0"/>
      <c r="IQ4012" s="0"/>
      <c r="IR4012" s="0"/>
      <c r="IS4012" s="0"/>
      <c r="IT4012" s="0"/>
      <c r="IU4012" s="0"/>
      <c r="IV4012" s="0"/>
      <c r="IW4012" s="0"/>
      <c r="IX4012" s="0"/>
      <c r="IY4012" s="0"/>
      <c r="IZ4012" s="0"/>
      <c r="AMH4012" s="13"/>
    </row>
    <row r="4013" customFormat="false" ht="13.8" hidden="false" customHeight="false" outlineLevel="0" collapsed="false">
      <c r="A4013" s="16" t="n">
        <v>40901076</v>
      </c>
      <c r="B4013" s="17" t="s">
        <v>4049</v>
      </c>
      <c r="C4013" s="18"/>
      <c r="D4013" s="18"/>
      <c r="E4013" s="16" t="s">
        <v>37</v>
      </c>
      <c r="F4013" s="19" t="n">
        <f aca="false">IF(C4013="",VLOOKUP(E4013,'PORTE E UCO'!$A$5:$D$46,4,0),VLOOKUP(E4013,'PORTE E UCO'!$A$5:$D$46,4,0)*C4013)</f>
        <v>192.437794</v>
      </c>
      <c r="G4013" s="20" t="n">
        <v>28</v>
      </c>
      <c r="H4013" s="21" t="n">
        <f aca="false">G4013*$R$2</f>
        <v>550.861696</v>
      </c>
      <c r="I4013" s="16" t="n">
        <v>0</v>
      </c>
      <c r="J4013" s="22" t="str">
        <f aca="false">IF(I4013&gt;=1,F4013*$J$2,"")</f>
        <v/>
      </c>
      <c r="K4013" s="22" t="str">
        <f aca="false">IF(I4013&gt;=2,F4013*$K$2,"")</f>
        <v/>
      </c>
      <c r="L4013" s="22" t="str">
        <f aca="false">IF(I4013&gt;=3,F4013*$L$2,"")</f>
        <v/>
      </c>
      <c r="M4013" s="22" t="str">
        <f aca="false">IF(I4013&gt;=4,F4013*$M$2,"")</f>
        <v/>
      </c>
      <c r="N4013" s="16" t="n">
        <v>0</v>
      </c>
      <c r="O4013" s="16" t="n">
        <v>2</v>
      </c>
      <c r="P4013" s="23" t="n">
        <v>0.34</v>
      </c>
      <c r="Q4013" s="64" t="n">
        <f aca="false">P4013*($Q$2)</f>
        <v>9.1868</v>
      </c>
      <c r="R4013" s="34"/>
      <c r="S4013" s="25" t="n">
        <f aca="false">SUM(F4013,H4013,J4013,K4013,L4013,M4013)</f>
        <v>743.29949</v>
      </c>
      <c r="T4013" s="25" t="n">
        <f aca="false">SUM(F4013,H4013,J4013,K4013,L4013,M4013,Q4013)</f>
        <v>752.48629</v>
      </c>
      <c r="U4013" s="0"/>
      <c r="V4013" s="0"/>
      <c r="W4013" s="0"/>
      <c r="X4013" s="0"/>
      <c r="Y4013" s="0"/>
      <c r="Z4013" s="0"/>
      <c r="AA4013" s="0"/>
      <c r="AB4013" s="0"/>
      <c r="AC4013" s="0"/>
      <c r="AD4013" s="0"/>
      <c r="AE4013" s="0"/>
      <c r="AF4013" s="0"/>
      <c r="AG4013" s="0"/>
      <c r="AH4013" s="0"/>
      <c r="AI4013" s="0"/>
      <c r="AJ4013" s="0"/>
      <c r="AK4013" s="0"/>
      <c r="AL4013" s="0"/>
      <c r="AM4013" s="0"/>
      <c r="AN4013" s="0"/>
      <c r="AO4013" s="0"/>
      <c r="AP4013" s="0"/>
      <c r="AQ4013" s="0"/>
      <c r="AR4013" s="0"/>
      <c r="AS4013" s="0"/>
      <c r="AT4013" s="0"/>
      <c r="AU4013" s="0"/>
      <c r="AV4013" s="0"/>
      <c r="AW4013" s="0"/>
      <c r="AX4013" s="0"/>
      <c r="AY4013" s="0"/>
      <c r="AZ4013" s="0"/>
      <c r="BA4013" s="0"/>
      <c r="BB4013" s="0"/>
      <c r="BC4013" s="0"/>
      <c r="BD4013" s="0"/>
      <c r="BE4013" s="0"/>
      <c r="BF4013" s="0"/>
      <c r="BG4013" s="0"/>
      <c r="BH4013" s="0"/>
      <c r="BI4013" s="0"/>
      <c r="BJ4013" s="0"/>
      <c r="BK4013" s="0"/>
      <c r="BL4013" s="0"/>
      <c r="BM4013" s="0"/>
      <c r="BN4013" s="0"/>
      <c r="BO4013" s="0"/>
      <c r="BP4013" s="0"/>
      <c r="BQ4013" s="0"/>
      <c r="BR4013" s="0"/>
      <c r="BS4013" s="0"/>
      <c r="BT4013" s="0"/>
      <c r="BU4013" s="0"/>
      <c r="BV4013" s="0"/>
      <c r="BW4013" s="0"/>
      <c r="BX4013" s="0"/>
      <c r="BY4013" s="0"/>
      <c r="BZ4013" s="0"/>
      <c r="CA4013" s="0"/>
      <c r="CB4013" s="0"/>
      <c r="CC4013" s="0"/>
      <c r="CD4013" s="0"/>
      <c r="CE4013" s="0"/>
      <c r="CF4013" s="0"/>
      <c r="CG4013" s="0"/>
      <c r="CH4013" s="0"/>
      <c r="CI4013" s="0"/>
      <c r="CJ4013" s="0"/>
      <c r="CK4013" s="0"/>
      <c r="CL4013" s="0"/>
      <c r="CM4013" s="0"/>
      <c r="CN4013" s="0"/>
      <c r="CO4013" s="0"/>
      <c r="CP4013" s="0"/>
      <c r="CQ4013" s="0"/>
      <c r="CR4013" s="0"/>
      <c r="CS4013" s="0"/>
      <c r="CT4013" s="0"/>
      <c r="CU4013" s="0"/>
      <c r="CV4013" s="0"/>
      <c r="CW4013" s="0"/>
      <c r="CX4013" s="0"/>
      <c r="CY4013" s="0"/>
      <c r="CZ4013" s="0"/>
      <c r="DA4013" s="0"/>
      <c r="DB4013" s="0"/>
      <c r="DC4013" s="0"/>
      <c r="DD4013" s="0"/>
      <c r="DE4013" s="0"/>
      <c r="DF4013" s="0"/>
      <c r="DG4013" s="0"/>
      <c r="DH4013" s="0"/>
      <c r="DI4013" s="0"/>
      <c r="DJ4013" s="0"/>
      <c r="DK4013" s="0"/>
      <c r="DL4013" s="0"/>
      <c r="DM4013" s="0"/>
      <c r="DN4013" s="0"/>
      <c r="DO4013" s="0"/>
      <c r="DP4013" s="0"/>
      <c r="DQ4013" s="0"/>
      <c r="DR4013" s="0"/>
      <c r="DS4013" s="0"/>
      <c r="DT4013" s="0"/>
      <c r="DU4013" s="0"/>
      <c r="DV4013" s="0"/>
      <c r="DW4013" s="0"/>
      <c r="DX4013" s="0"/>
      <c r="DY4013" s="0"/>
      <c r="DZ4013" s="0"/>
      <c r="EA4013" s="0"/>
      <c r="EB4013" s="0"/>
      <c r="EC4013" s="0"/>
      <c r="ED4013" s="0"/>
      <c r="EE4013" s="0"/>
      <c r="EF4013" s="0"/>
      <c r="EG4013" s="0"/>
      <c r="EH4013" s="0"/>
      <c r="EI4013" s="0"/>
      <c r="EJ4013" s="0"/>
      <c r="EK4013" s="0"/>
      <c r="EL4013" s="0"/>
      <c r="EM4013" s="0"/>
      <c r="EN4013" s="0"/>
      <c r="EO4013" s="0"/>
      <c r="EP4013" s="0"/>
      <c r="EQ4013" s="0"/>
      <c r="ER4013" s="0"/>
      <c r="ES4013" s="0"/>
      <c r="ET4013" s="0"/>
      <c r="EU4013" s="0"/>
      <c r="EV4013" s="0"/>
      <c r="EW4013" s="0"/>
      <c r="EX4013" s="0"/>
      <c r="EY4013" s="0"/>
      <c r="EZ4013" s="0"/>
      <c r="FA4013" s="0"/>
      <c r="FB4013" s="0"/>
      <c r="FC4013" s="0"/>
      <c r="FD4013" s="0"/>
      <c r="FE4013" s="0"/>
      <c r="FF4013" s="0"/>
      <c r="FG4013" s="0"/>
      <c r="FH4013" s="0"/>
      <c r="FI4013" s="0"/>
      <c r="FJ4013" s="0"/>
      <c r="FK4013" s="0"/>
      <c r="FL4013" s="0"/>
      <c r="FM4013" s="0"/>
      <c r="FN4013" s="0"/>
      <c r="FO4013" s="0"/>
      <c r="FP4013" s="0"/>
      <c r="FQ4013" s="0"/>
      <c r="FR4013" s="0"/>
      <c r="FS4013" s="0"/>
      <c r="FT4013" s="0"/>
      <c r="FU4013" s="0"/>
      <c r="FV4013" s="0"/>
      <c r="FW4013" s="0"/>
      <c r="FX4013" s="0"/>
      <c r="FY4013" s="0"/>
      <c r="FZ4013" s="0"/>
      <c r="GA4013" s="0"/>
      <c r="GB4013" s="0"/>
      <c r="GC4013" s="0"/>
      <c r="GD4013" s="0"/>
      <c r="GE4013" s="0"/>
      <c r="GF4013" s="0"/>
      <c r="GG4013" s="0"/>
      <c r="GH4013" s="0"/>
      <c r="GI4013" s="0"/>
      <c r="GJ4013" s="0"/>
      <c r="GK4013" s="0"/>
      <c r="GL4013" s="0"/>
      <c r="GM4013" s="0"/>
      <c r="GN4013" s="0"/>
      <c r="GO4013" s="0"/>
      <c r="GP4013" s="0"/>
      <c r="GQ4013" s="0"/>
      <c r="GR4013" s="0"/>
      <c r="GS4013" s="0"/>
      <c r="GT4013" s="0"/>
      <c r="GU4013" s="0"/>
      <c r="GV4013" s="0"/>
      <c r="GW4013" s="0"/>
      <c r="GX4013" s="0"/>
      <c r="GY4013" s="0"/>
      <c r="GZ4013" s="0"/>
      <c r="HA4013" s="0"/>
      <c r="HB4013" s="0"/>
      <c r="HC4013" s="0"/>
      <c r="HD4013" s="0"/>
      <c r="HE4013" s="0"/>
      <c r="HF4013" s="0"/>
      <c r="HG4013" s="0"/>
      <c r="HH4013" s="0"/>
      <c r="HI4013" s="0"/>
      <c r="HJ4013" s="0"/>
      <c r="HK4013" s="0"/>
      <c r="HL4013" s="0"/>
      <c r="HM4013" s="0"/>
      <c r="HN4013" s="0"/>
      <c r="HO4013" s="0"/>
      <c r="HP4013" s="0"/>
      <c r="HQ4013" s="0"/>
      <c r="HR4013" s="0"/>
      <c r="HS4013" s="0"/>
      <c r="HT4013" s="0"/>
      <c r="HU4013" s="0"/>
      <c r="HV4013" s="0"/>
      <c r="HW4013" s="0"/>
      <c r="HX4013" s="0"/>
      <c r="HY4013" s="0"/>
      <c r="HZ4013" s="0"/>
      <c r="IA4013" s="0"/>
      <c r="IB4013" s="0"/>
      <c r="IC4013" s="0"/>
      <c r="ID4013" s="0"/>
      <c r="IE4013" s="0"/>
      <c r="IF4013" s="0"/>
      <c r="IG4013" s="0"/>
      <c r="IH4013" s="0"/>
      <c r="II4013" s="0"/>
      <c r="IJ4013" s="0"/>
      <c r="IK4013" s="0"/>
      <c r="IL4013" s="0"/>
      <c r="IM4013" s="0"/>
      <c r="IN4013" s="0"/>
      <c r="IO4013" s="0"/>
      <c r="IP4013" s="0"/>
      <c r="IQ4013" s="0"/>
      <c r="IR4013" s="0"/>
      <c r="IS4013" s="0"/>
      <c r="IT4013" s="0"/>
      <c r="IU4013" s="0"/>
      <c r="IV4013" s="0"/>
      <c r="IW4013" s="0"/>
      <c r="IX4013" s="0"/>
      <c r="IY4013" s="0"/>
      <c r="IZ4013" s="0"/>
      <c r="AMH4013" s="13"/>
    </row>
    <row r="4014" customFormat="false" ht="13.8" hidden="false" customHeight="false" outlineLevel="0" collapsed="false">
      <c r="A4014" s="27" t="n">
        <v>40901084</v>
      </c>
      <c r="B4014" s="28" t="s">
        <v>4050</v>
      </c>
      <c r="C4014" s="29"/>
      <c r="D4014" s="29"/>
      <c r="E4014" s="27" t="s">
        <v>20</v>
      </c>
      <c r="F4014" s="19" t="n">
        <f aca="false">IF(C4014="",VLOOKUP(E4014,'PORTE E UCO'!$A$5:$D$46,4,0),VLOOKUP(E4014,'PORTE E UCO'!$A$5:$D$46,4,0)*C4014)</f>
        <v>70.656386</v>
      </c>
      <c r="G4014" s="30" t="n">
        <v>16</v>
      </c>
      <c r="H4014" s="21" t="n">
        <f aca="false">G4014*$R$2</f>
        <v>314.778112</v>
      </c>
      <c r="I4014" s="27" t="n">
        <v>0</v>
      </c>
      <c r="J4014" s="22" t="str">
        <f aca="false">IF(I4014&gt;=1,F4014*$J$2,"")</f>
        <v/>
      </c>
      <c r="K4014" s="22" t="str">
        <f aca="false">IF(I4014&gt;=2,F4014*$K$2,"")</f>
        <v/>
      </c>
      <c r="L4014" s="22" t="str">
        <f aca="false">IF(I4014&gt;=3,F4014*$L$2,"")</f>
        <v/>
      </c>
      <c r="M4014" s="22" t="str">
        <f aca="false">IF(I4014&gt;=4,F4014*$M$2,"")</f>
        <v/>
      </c>
      <c r="N4014" s="27" t="n">
        <v>0</v>
      </c>
      <c r="O4014" s="27" t="n">
        <v>3</v>
      </c>
      <c r="P4014" s="31" t="n">
        <v>0.51</v>
      </c>
      <c r="Q4014" s="64" t="n">
        <f aca="false">P4014*($Q$2)</f>
        <v>13.7802</v>
      </c>
      <c r="R4014" s="34"/>
      <c r="S4014" s="25" t="n">
        <f aca="false">SUM(F4014,H4014,J4014,K4014,L4014,M4014)</f>
        <v>385.434498</v>
      </c>
      <c r="T4014" s="25" t="n">
        <f aca="false">SUM(F4014,H4014,J4014,K4014,L4014,M4014,Q4014)</f>
        <v>399.214698</v>
      </c>
      <c r="U4014" s="0"/>
      <c r="V4014" s="0"/>
      <c r="W4014" s="0"/>
      <c r="X4014" s="0"/>
      <c r="Y4014" s="0"/>
      <c r="Z4014" s="0"/>
      <c r="AA4014" s="0"/>
      <c r="AB4014" s="0"/>
      <c r="AC4014" s="0"/>
      <c r="AD4014" s="0"/>
      <c r="AE4014" s="0"/>
      <c r="AF4014" s="0"/>
      <c r="AG4014" s="0"/>
      <c r="AH4014" s="0"/>
      <c r="AI4014" s="0"/>
      <c r="AJ4014" s="0"/>
      <c r="AK4014" s="0"/>
      <c r="AL4014" s="0"/>
      <c r="AM4014" s="0"/>
      <c r="AN4014" s="0"/>
      <c r="AO4014" s="0"/>
      <c r="AP4014" s="0"/>
      <c r="AQ4014" s="0"/>
      <c r="AR4014" s="0"/>
      <c r="AS4014" s="0"/>
      <c r="AT4014" s="0"/>
      <c r="AU4014" s="0"/>
      <c r="AV4014" s="0"/>
      <c r="AW4014" s="0"/>
      <c r="AX4014" s="0"/>
      <c r="AY4014" s="0"/>
      <c r="AZ4014" s="0"/>
      <c r="BA4014" s="0"/>
      <c r="BB4014" s="0"/>
      <c r="BC4014" s="0"/>
      <c r="BD4014" s="0"/>
      <c r="BE4014" s="0"/>
      <c r="BF4014" s="0"/>
      <c r="BG4014" s="0"/>
      <c r="BH4014" s="0"/>
      <c r="BI4014" s="0"/>
      <c r="BJ4014" s="0"/>
      <c r="BK4014" s="0"/>
      <c r="BL4014" s="0"/>
      <c r="BM4014" s="0"/>
      <c r="BN4014" s="0"/>
      <c r="BO4014" s="0"/>
      <c r="BP4014" s="0"/>
      <c r="BQ4014" s="0"/>
      <c r="BR4014" s="0"/>
      <c r="BS4014" s="0"/>
      <c r="BT4014" s="0"/>
      <c r="BU4014" s="0"/>
      <c r="BV4014" s="0"/>
      <c r="BW4014" s="0"/>
      <c r="BX4014" s="0"/>
      <c r="BY4014" s="0"/>
      <c r="BZ4014" s="0"/>
      <c r="CA4014" s="0"/>
      <c r="CB4014" s="0"/>
      <c r="CC4014" s="0"/>
      <c r="CD4014" s="0"/>
      <c r="CE4014" s="0"/>
      <c r="CF4014" s="0"/>
      <c r="CG4014" s="0"/>
      <c r="CH4014" s="0"/>
      <c r="CI4014" s="0"/>
      <c r="CJ4014" s="0"/>
      <c r="CK4014" s="0"/>
      <c r="CL4014" s="0"/>
      <c r="CM4014" s="0"/>
      <c r="CN4014" s="0"/>
      <c r="CO4014" s="0"/>
      <c r="CP4014" s="0"/>
      <c r="CQ4014" s="0"/>
      <c r="CR4014" s="0"/>
      <c r="CS4014" s="0"/>
      <c r="CT4014" s="0"/>
      <c r="CU4014" s="0"/>
      <c r="CV4014" s="0"/>
      <c r="CW4014" s="0"/>
      <c r="CX4014" s="0"/>
      <c r="CY4014" s="0"/>
      <c r="CZ4014" s="0"/>
      <c r="DA4014" s="0"/>
      <c r="DB4014" s="0"/>
      <c r="DC4014" s="0"/>
      <c r="DD4014" s="0"/>
      <c r="DE4014" s="0"/>
      <c r="DF4014" s="0"/>
      <c r="DG4014" s="0"/>
      <c r="DH4014" s="0"/>
      <c r="DI4014" s="0"/>
      <c r="DJ4014" s="0"/>
      <c r="DK4014" s="0"/>
      <c r="DL4014" s="0"/>
      <c r="DM4014" s="0"/>
      <c r="DN4014" s="0"/>
      <c r="DO4014" s="0"/>
      <c r="DP4014" s="0"/>
      <c r="DQ4014" s="0"/>
      <c r="DR4014" s="0"/>
      <c r="DS4014" s="0"/>
      <c r="DT4014" s="0"/>
      <c r="DU4014" s="0"/>
      <c r="DV4014" s="0"/>
      <c r="DW4014" s="0"/>
      <c r="DX4014" s="0"/>
      <c r="DY4014" s="0"/>
      <c r="DZ4014" s="0"/>
      <c r="EA4014" s="0"/>
      <c r="EB4014" s="0"/>
      <c r="EC4014" s="0"/>
      <c r="ED4014" s="0"/>
      <c r="EE4014" s="0"/>
      <c r="EF4014" s="0"/>
      <c r="EG4014" s="0"/>
      <c r="EH4014" s="0"/>
      <c r="EI4014" s="0"/>
      <c r="EJ4014" s="0"/>
      <c r="EK4014" s="0"/>
      <c r="EL4014" s="0"/>
      <c r="EM4014" s="0"/>
      <c r="EN4014" s="0"/>
      <c r="EO4014" s="0"/>
      <c r="EP4014" s="0"/>
      <c r="EQ4014" s="0"/>
      <c r="ER4014" s="0"/>
      <c r="ES4014" s="0"/>
      <c r="ET4014" s="0"/>
      <c r="EU4014" s="0"/>
      <c r="EV4014" s="0"/>
      <c r="EW4014" s="0"/>
      <c r="EX4014" s="0"/>
      <c r="EY4014" s="0"/>
      <c r="EZ4014" s="0"/>
      <c r="FA4014" s="0"/>
      <c r="FB4014" s="0"/>
      <c r="FC4014" s="0"/>
      <c r="FD4014" s="0"/>
      <c r="FE4014" s="0"/>
      <c r="FF4014" s="0"/>
      <c r="FG4014" s="0"/>
      <c r="FH4014" s="0"/>
      <c r="FI4014" s="0"/>
      <c r="FJ4014" s="0"/>
      <c r="FK4014" s="0"/>
      <c r="FL4014" s="0"/>
      <c r="FM4014" s="0"/>
      <c r="FN4014" s="0"/>
      <c r="FO4014" s="0"/>
      <c r="FP4014" s="0"/>
      <c r="FQ4014" s="0"/>
      <c r="FR4014" s="0"/>
      <c r="FS4014" s="0"/>
      <c r="FT4014" s="0"/>
      <c r="FU4014" s="0"/>
      <c r="FV4014" s="0"/>
      <c r="FW4014" s="0"/>
      <c r="FX4014" s="0"/>
      <c r="FY4014" s="0"/>
      <c r="FZ4014" s="0"/>
      <c r="GA4014" s="0"/>
      <c r="GB4014" s="0"/>
      <c r="GC4014" s="0"/>
      <c r="GD4014" s="0"/>
      <c r="GE4014" s="0"/>
      <c r="GF4014" s="0"/>
      <c r="GG4014" s="0"/>
      <c r="GH4014" s="0"/>
      <c r="GI4014" s="0"/>
      <c r="GJ4014" s="0"/>
      <c r="GK4014" s="0"/>
      <c r="GL4014" s="0"/>
      <c r="GM4014" s="0"/>
      <c r="GN4014" s="0"/>
      <c r="GO4014" s="0"/>
      <c r="GP4014" s="0"/>
      <c r="GQ4014" s="0"/>
      <c r="GR4014" s="0"/>
      <c r="GS4014" s="0"/>
      <c r="GT4014" s="0"/>
      <c r="GU4014" s="0"/>
      <c r="GV4014" s="0"/>
      <c r="GW4014" s="0"/>
      <c r="GX4014" s="0"/>
      <c r="GY4014" s="0"/>
      <c r="GZ4014" s="0"/>
      <c r="HA4014" s="0"/>
      <c r="HB4014" s="0"/>
      <c r="HC4014" s="0"/>
      <c r="HD4014" s="0"/>
      <c r="HE4014" s="0"/>
      <c r="HF4014" s="0"/>
      <c r="HG4014" s="0"/>
      <c r="HH4014" s="0"/>
      <c r="HI4014" s="0"/>
      <c r="HJ4014" s="0"/>
      <c r="HK4014" s="0"/>
      <c r="HL4014" s="0"/>
      <c r="HM4014" s="0"/>
      <c r="HN4014" s="0"/>
      <c r="HO4014" s="0"/>
      <c r="HP4014" s="0"/>
      <c r="HQ4014" s="0"/>
      <c r="HR4014" s="0"/>
      <c r="HS4014" s="0"/>
      <c r="HT4014" s="0"/>
      <c r="HU4014" s="0"/>
      <c r="HV4014" s="0"/>
      <c r="HW4014" s="0"/>
      <c r="HX4014" s="0"/>
      <c r="HY4014" s="0"/>
      <c r="HZ4014" s="0"/>
      <c r="IA4014" s="0"/>
      <c r="IB4014" s="0"/>
      <c r="IC4014" s="0"/>
      <c r="ID4014" s="0"/>
      <c r="IE4014" s="0"/>
      <c r="IF4014" s="0"/>
      <c r="IG4014" s="0"/>
      <c r="IH4014" s="0"/>
      <c r="II4014" s="0"/>
      <c r="IJ4014" s="0"/>
      <c r="IK4014" s="0"/>
      <c r="IL4014" s="0"/>
      <c r="IM4014" s="0"/>
      <c r="IN4014" s="0"/>
      <c r="IO4014" s="0"/>
      <c r="IP4014" s="0"/>
      <c r="IQ4014" s="0"/>
      <c r="IR4014" s="0"/>
      <c r="IS4014" s="0"/>
      <c r="IT4014" s="0"/>
      <c r="IU4014" s="0"/>
      <c r="IV4014" s="0"/>
      <c r="IW4014" s="0"/>
      <c r="IX4014" s="0"/>
      <c r="IY4014" s="0"/>
      <c r="IZ4014" s="0"/>
      <c r="AMH4014" s="13"/>
    </row>
    <row r="4015" customFormat="false" ht="13.8" hidden="false" customHeight="false" outlineLevel="0" collapsed="false">
      <c r="A4015" s="16" t="n">
        <v>40901092</v>
      </c>
      <c r="B4015" s="17" t="s">
        <v>4051</v>
      </c>
      <c r="C4015" s="18"/>
      <c r="D4015" s="18"/>
      <c r="E4015" s="16" t="s">
        <v>37</v>
      </c>
      <c r="F4015" s="19" t="n">
        <f aca="false">IF(C4015="",VLOOKUP(E4015,'PORTE E UCO'!$A$5:$D$46,4,0),VLOOKUP(E4015,'PORTE E UCO'!$A$5:$D$46,4,0)*C4015)</f>
        <v>192.437794</v>
      </c>
      <c r="G4015" s="20" t="n">
        <v>28</v>
      </c>
      <c r="H4015" s="21" t="n">
        <f aca="false">G4015*$R$2</f>
        <v>550.861696</v>
      </c>
      <c r="I4015" s="16" t="n">
        <v>0</v>
      </c>
      <c r="J4015" s="22" t="str">
        <f aca="false">IF(I4015&gt;=1,F4015*$J$2,"")</f>
        <v/>
      </c>
      <c r="K4015" s="22" t="str">
        <f aca="false">IF(I4015&gt;=2,F4015*$K$2,"")</f>
        <v/>
      </c>
      <c r="L4015" s="22" t="str">
        <f aca="false">IF(I4015&gt;=3,F4015*$L$2,"")</f>
        <v/>
      </c>
      <c r="M4015" s="22" t="str">
        <f aca="false">IF(I4015&gt;=4,F4015*$M$2,"")</f>
        <v/>
      </c>
      <c r="N4015" s="16" t="n">
        <v>0</v>
      </c>
      <c r="O4015" s="16" t="n">
        <v>2</v>
      </c>
      <c r="P4015" s="23" t="n">
        <v>0.34</v>
      </c>
      <c r="Q4015" s="64" t="n">
        <f aca="false">P4015*($Q$2)</f>
        <v>9.1868</v>
      </c>
      <c r="R4015" s="34"/>
      <c r="S4015" s="25" t="n">
        <f aca="false">SUM(F4015,H4015,J4015,K4015,L4015,M4015)</f>
        <v>743.29949</v>
      </c>
      <c r="T4015" s="25" t="n">
        <f aca="false">SUM(F4015,H4015,J4015,K4015,L4015,M4015,Q4015)</f>
        <v>752.48629</v>
      </c>
      <c r="U4015" s="0"/>
      <c r="V4015" s="0"/>
      <c r="W4015" s="0"/>
      <c r="X4015" s="0"/>
      <c r="Y4015" s="0"/>
      <c r="Z4015" s="0"/>
      <c r="AA4015" s="0"/>
      <c r="AB4015" s="0"/>
      <c r="AC4015" s="0"/>
      <c r="AD4015" s="0"/>
      <c r="AE4015" s="0"/>
      <c r="AF4015" s="0"/>
      <c r="AG4015" s="0"/>
      <c r="AH4015" s="0"/>
      <c r="AI4015" s="0"/>
      <c r="AJ4015" s="0"/>
      <c r="AK4015" s="0"/>
      <c r="AL4015" s="0"/>
      <c r="AM4015" s="0"/>
      <c r="AN4015" s="0"/>
      <c r="AO4015" s="0"/>
      <c r="AP4015" s="0"/>
      <c r="AQ4015" s="0"/>
      <c r="AR4015" s="0"/>
      <c r="AS4015" s="0"/>
      <c r="AT4015" s="0"/>
      <c r="AU4015" s="0"/>
      <c r="AV4015" s="0"/>
      <c r="AW4015" s="0"/>
      <c r="AX4015" s="0"/>
      <c r="AY4015" s="0"/>
      <c r="AZ4015" s="0"/>
      <c r="BA4015" s="0"/>
      <c r="BB4015" s="0"/>
      <c r="BC4015" s="0"/>
      <c r="BD4015" s="0"/>
      <c r="BE4015" s="0"/>
      <c r="BF4015" s="0"/>
      <c r="BG4015" s="0"/>
      <c r="BH4015" s="0"/>
      <c r="BI4015" s="0"/>
      <c r="BJ4015" s="0"/>
      <c r="BK4015" s="0"/>
      <c r="BL4015" s="0"/>
      <c r="BM4015" s="0"/>
      <c r="BN4015" s="0"/>
      <c r="BO4015" s="0"/>
      <c r="BP4015" s="0"/>
      <c r="BQ4015" s="0"/>
      <c r="BR4015" s="0"/>
      <c r="BS4015" s="0"/>
      <c r="BT4015" s="0"/>
      <c r="BU4015" s="0"/>
      <c r="BV4015" s="0"/>
      <c r="BW4015" s="0"/>
      <c r="BX4015" s="0"/>
      <c r="BY4015" s="0"/>
      <c r="BZ4015" s="0"/>
      <c r="CA4015" s="0"/>
      <c r="CB4015" s="0"/>
      <c r="CC4015" s="0"/>
      <c r="CD4015" s="0"/>
      <c r="CE4015" s="0"/>
      <c r="CF4015" s="0"/>
      <c r="CG4015" s="0"/>
      <c r="CH4015" s="0"/>
      <c r="CI4015" s="0"/>
      <c r="CJ4015" s="0"/>
      <c r="CK4015" s="0"/>
      <c r="CL4015" s="0"/>
      <c r="CM4015" s="0"/>
      <c r="CN4015" s="0"/>
      <c r="CO4015" s="0"/>
      <c r="CP4015" s="0"/>
      <c r="CQ4015" s="0"/>
      <c r="CR4015" s="0"/>
      <c r="CS4015" s="0"/>
      <c r="CT4015" s="0"/>
      <c r="CU4015" s="0"/>
      <c r="CV4015" s="0"/>
      <c r="CW4015" s="0"/>
      <c r="CX4015" s="0"/>
      <c r="CY4015" s="0"/>
      <c r="CZ4015" s="0"/>
      <c r="DA4015" s="0"/>
      <c r="DB4015" s="0"/>
      <c r="DC4015" s="0"/>
      <c r="DD4015" s="0"/>
      <c r="DE4015" s="0"/>
      <c r="DF4015" s="0"/>
      <c r="DG4015" s="0"/>
      <c r="DH4015" s="0"/>
      <c r="DI4015" s="0"/>
      <c r="DJ4015" s="0"/>
      <c r="DK4015" s="0"/>
      <c r="DL4015" s="0"/>
      <c r="DM4015" s="0"/>
      <c r="DN4015" s="0"/>
      <c r="DO4015" s="0"/>
      <c r="DP4015" s="0"/>
      <c r="DQ4015" s="0"/>
      <c r="DR4015" s="0"/>
      <c r="DS4015" s="0"/>
      <c r="DT4015" s="0"/>
      <c r="DU4015" s="0"/>
      <c r="DV4015" s="0"/>
      <c r="DW4015" s="0"/>
      <c r="DX4015" s="0"/>
      <c r="DY4015" s="0"/>
      <c r="DZ4015" s="0"/>
      <c r="EA4015" s="0"/>
      <c r="EB4015" s="0"/>
      <c r="EC4015" s="0"/>
      <c r="ED4015" s="0"/>
      <c r="EE4015" s="0"/>
      <c r="EF4015" s="0"/>
      <c r="EG4015" s="0"/>
      <c r="EH4015" s="0"/>
      <c r="EI4015" s="0"/>
      <c r="EJ4015" s="0"/>
      <c r="EK4015" s="0"/>
      <c r="EL4015" s="0"/>
      <c r="EM4015" s="0"/>
      <c r="EN4015" s="0"/>
      <c r="EO4015" s="0"/>
      <c r="EP4015" s="0"/>
      <c r="EQ4015" s="0"/>
      <c r="ER4015" s="0"/>
      <c r="ES4015" s="0"/>
      <c r="ET4015" s="0"/>
      <c r="EU4015" s="0"/>
      <c r="EV4015" s="0"/>
      <c r="EW4015" s="0"/>
      <c r="EX4015" s="0"/>
      <c r="EY4015" s="0"/>
      <c r="EZ4015" s="0"/>
      <c r="FA4015" s="0"/>
      <c r="FB4015" s="0"/>
      <c r="FC4015" s="0"/>
      <c r="FD4015" s="0"/>
      <c r="FE4015" s="0"/>
      <c r="FF4015" s="0"/>
      <c r="FG4015" s="0"/>
      <c r="FH4015" s="0"/>
      <c r="FI4015" s="0"/>
      <c r="FJ4015" s="0"/>
      <c r="FK4015" s="0"/>
      <c r="FL4015" s="0"/>
      <c r="FM4015" s="0"/>
      <c r="FN4015" s="0"/>
      <c r="FO4015" s="0"/>
      <c r="FP4015" s="0"/>
      <c r="FQ4015" s="0"/>
      <c r="FR4015" s="0"/>
      <c r="FS4015" s="0"/>
      <c r="FT4015" s="0"/>
      <c r="FU4015" s="0"/>
      <c r="FV4015" s="0"/>
      <c r="FW4015" s="0"/>
      <c r="FX4015" s="0"/>
      <c r="FY4015" s="0"/>
      <c r="FZ4015" s="0"/>
      <c r="GA4015" s="0"/>
      <c r="GB4015" s="0"/>
      <c r="GC4015" s="0"/>
      <c r="GD4015" s="0"/>
      <c r="GE4015" s="0"/>
      <c r="GF4015" s="0"/>
      <c r="GG4015" s="0"/>
      <c r="GH4015" s="0"/>
      <c r="GI4015" s="0"/>
      <c r="GJ4015" s="0"/>
      <c r="GK4015" s="0"/>
      <c r="GL4015" s="0"/>
      <c r="GM4015" s="0"/>
      <c r="GN4015" s="0"/>
      <c r="GO4015" s="0"/>
      <c r="GP4015" s="0"/>
      <c r="GQ4015" s="0"/>
      <c r="GR4015" s="0"/>
      <c r="GS4015" s="0"/>
      <c r="GT4015" s="0"/>
      <c r="GU4015" s="0"/>
      <c r="GV4015" s="0"/>
      <c r="GW4015" s="0"/>
      <c r="GX4015" s="0"/>
      <c r="GY4015" s="0"/>
      <c r="GZ4015" s="0"/>
      <c r="HA4015" s="0"/>
      <c r="HB4015" s="0"/>
      <c r="HC4015" s="0"/>
      <c r="HD4015" s="0"/>
      <c r="HE4015" s="0"/>
      <c r="HF4015" s="0"/>
      <c r="HG4015" s="0"/>
      <c r="HH4015" s="0"/>
      <c r="HI4015" s="0"/>
      <c r="HJ4015" s="0"/>
      <c r="HK4015" s="0"/>
      <c r="HL4015" s="0"/>
      <c r="HM4015" s="0"/>
      <c r="HN4015" s="0"/>
      <c r="HO4015" s="0"/>
      <c r="HP4015" s="0"/>
      <c r="HQ4015" s="0"/>
      <c r="HR4015" s="0"/>
      <c r="HS4015" s="0"/>
      <c r="HT4015" s="0"/>
      <c r="HU4015" s="0"/>
      <c r="HV4015" s="0"/>
      <c r="HW4015" s="0"/>
      <c r="HX4015" s="0"/>
      <c r="HY4015" s="0"/>
      <c r="HZ4015" s="0"/>
      <c r="IA4015" s="0"/>
      <c r="IB4015" s="0"/>
      <c r="IC4015" s="0"/>
      <c r="ID4015" s="0"/>
      <c r="IE4015" s="0"/>
      <c r="IF4015" s="0"/>
      <c r="IG4015" s="0"/>
      <c r="IH4015" s="0"/>
      <c r="II4015" s="0"/>
      <c r="IJ4015" s="0"/>
      <c r="IK4015" s="0"/>
      <c r="IL4015" s="0"/>
      <c r="IM4015" s="0"/>
      <c r="IN4015" s="0"/>
      <c r="IO4015" s="0"/>
      <c r="IP4015" s="0"/>
      <c r="IQ4015" s="0"/>
      <c r="IR4015" s="0"/>
      <c r="IS4015" s="0"/>
      <c r="IT4015" s="0"/>
      <c r="IU4015" s="0"/>
      <c r="IV4015" s="0"/>
      <c r="IW4015" s="0"/>
      <c r="IX4015" s="0"/>
      <c r="IY4015" s="0"/>
      <c r="IZ4015" s="0"/>
      <c r="AMH4015" s="13"/>
    </row>
    <row r="4016" customFormat="false" ht="13.8" hidden="false" customHeight="false" outlineLevel="0" collapsed="false">
      <c r="A4016" s="27" t="n">
        <v>40901106</v>
      </c>
      <c r="B4016" s="28" t="s">
        <v>4052</v>
      </c>
      <c r="C4016" s="29"/>
      <c r="D4016" s="29"/>
      <c r="E4016" s="27" t="s">
        <v>20</v>
      </c>
      <c r="F4016" s="19" t="n">
        <f aca="false">IF(C4016="",VLOOKUP(E4016,'PORTE E UCO'!$A$5:$D$46,4,0),VLOOKUP(E4016,'PORTE E UCO'!$A$5:$D$46,4,0)*C4016)</f>
        <v>70.656386</v>
      </c>
      <c r="G4016" s="30" t="n">
        <v>20</v>
      </c>
      <c r="H4016" s="21" t="n">
        <f aca="false">G4016*$R$2</f>
        <v>393.47264</v>
      </c>
      <c r="I4016" s="27" t="n">
        <v>0</v>
      </c>
      <c r="J4016" s="22" t="str">
        <f aca="false">IF(I4016&gt;=1,F4016*$J$2,"")</f>
        <v/>
      </c>
      <c r="K4016" s="22" t="str">
        <f aca="false">IF(I4016&gt;=2,F4016*$K$2,"")</f>
        <v/>
      </c>
      <c r="L4016" s="22" t="str">
        <f aca="false">IF(I4016&gt;=3,F4016*$L$2,"")</f>
        <v/>
      </c>
      <c r="M4016" s="22" t="str">
        <f aca="false">IF(I4016&gt;=4,F4016*$M$2,"")</f>
        <v/>
      </c>
      <c r="N4016" s="27" t="n">
        <v>0</v>
      </c>
      <c r="O4016" s="27" t="n">
        <v>2</v>
      </c>
      <c r="P4016" s="31" t="n">
        <v>0.34</v>
      </c>
      <c r="Q4016" s="64" t="n">
        <f aca="false">P4016*($Q$2)</f>
        <v>9.1868</v>
      </c>
      <c r="R4016" s="34"/>
      <c r="S4016" s="25" t="n">
        <f aca="false">SUM(F4016,H4016,J4016,K4016,L4016,M4016)</f>
        <v>464.129026</v>
      </c>
      <c r="T4016" s="25" t="n">
        <f aca="false">SUM(F4016,H4016,J4016,K4016,L4016,M4016,Q4016)</f>
        <v>473.315826</v>
      </c>
      <c r="U4016" s="0"/>
      <c r="V4016" s="0"/>
      <c r="W4016" s="0"/>
      <c r="X4016" s="0"/>
      <c r="Y4016" s="0"/>
      <c r="Z4016" s="0"/>
      <c r="AA4016" s="0"/>
      <c r="AB4016" s="0"/>
      <c r="AC4016" s="0"/>
      <c r="AD4016" s="0"/>
      <c r="AE4016" s="0"/>
      <c r="AF4016" s="0"/>
      <c r="AG4016" s="0"/>
      <c r="AH4016" s="0"/>
      <c r="AI4016" s="0"/>
      <c r="AJ4016" s="0"/>
      <c r="AK4016" s="0"/>
      <c r="AL4016" s="0"/>
      <c r="AM4016" s="0"/>
      <c r="AN4016" s="0"/>
      <c r="AO4016" s="0"/>
      <c r="AP4016" s="0"/>
      <c r="AQ4016" s="0"/>
      <c r="AR4016" s="0"/>
      <c r="AS4016" s="0"/>
      <c r="AT4016" s="0"/>
      <c r="AU4016" s="0"/>
      <c r="AV4016" s="0"/>
      <c r="AW4016" s="0"/>
      <c r="AX4016" s="0"/>
      <c r="AY4016" s="0"/>
      <c r="AZ4016" s="0"/>
      <c r="BA4016" s="0"/>
      <c r="BB4016" s="0"/>
      <c r="BC4016" s="0"/>
      <c r="BD4016" s="0"/>
      <c r="BE4016" s="0"/>
      <c r="BF4016" s="0"/>
      <c r="BG4016" s="0"/>
      <c r="BH4016" s="0"/>
      <c r="BI4016" s="0"/>
      <c r="BJ4016" s="0"/>
      <c r="BK4016" s="0"/>
      <c r="BL4016" s="0"/>
      <c r="BM4016" s="0"/>
      <c r="BN4016" s="0"/>
      <c r="BO4016" s="0"/>
      <c r="BP4016" s="0"/>
      <c r="BQ4016" s="0"/>
      <c r="BR4016" s="0"/>
      <c r="BS4016" s="0"/>
      <c r="BT4016" s="0"/>
      <c r="BU4016" s="0"/>
      <c r="BV4016" s="0"/>
      <c r="BW4016" s="0"/>
      <c r="BX4016" s="0"/>
      <c r="BY4016" s="0"/>
      <c r="BZ4016" s="0"/>
      <c r="CA4016" s="0"/>
      <c r="CB4016" s="0"/>
      <c r="CC4016" s="0"/>
      <c r="CD4016" s="0"/>
      <c r="CE4016" s="0"/>
      <c r="CF4016" s="0"/>
      <c r="CG4016" s="0"/>
      <c r="CH4016" s="0"/>
      <c r="CI4016" s="0"/>
      <c r="CJ4016" s="0"/>
      <c r="CK4016" s="0"/>
      <c r="CL4016" s="0"/>
      <c r="CM4016" s="0"/>
      <c r="CN4016" s="0"/>
      <c r="CO4016" s="0"/>
      <c r="CP4016" s="0"/>
      <c r="CQ4016" s="0"/>
      <c r="CR4016" s="0"/>
      <c r="CS4016" s="0"/>
      <c r="CT4016" s="0"/>
      <c r="CU4016" s="0"/>
      <c r="CV4016" s="0"/>
      <c r="CW4016" s="0"/>
      <c r="CX4016" s="0"/>
      <c r="CY4016" s="0"/>
      <c r="CZ4016" s="0"/>
      <c r="DA4016" s="0"/>
      <c r="DB4016" s="0"/>
      <c r="DC4016" s="0"/>
      <c r="DD4016" s="0"/>
      <c r="DE4016" s="0"/>
      <c r="DF4016" s="0"/>
      <c r="DG4016" s="0"/>
      <c r="DH4016" s="0"/>
      <c r="DI4016" s="0"/>
      <c r="DJ4016" s="0"/>
      <c r="DK4016" s="0"/>
      <c r="DL4016" s="0"/>
      <c r="DM4016" s="0"/>
      <c r="DN4016" s="0"/>
      <c r="DO4016" s="0"/>
      <c r="DP4016" s="0"/>
      <c r="DQ4016" s="0"/>
      <c r="DR4016" s="0"/>
      <c r="DS4016" s="0"/>
      <c r="DT4016" s="0"/>
      <c r="DU4016" s="0"/>
      <c r="DV4016" s="0"/>
      <c r="DW4016" s="0"/>
      <c r="DX4016" s="0"/>
      <c r="DY4016" s="0"/>
      <c r="DZ4016" s="0"/>
      <c r="EA4016" s="0"/>
      <c r="EB4016" s="0"/>
      <c r="EC4016" s="0"/>
      <c r="ED4016" s="0"/>
      <c r="EE4016" s="0"/>
      <c r="EF4016" s="0"/>
      <c r="EG4016" s="0"/>
      <c r="EH4016" s="0"/>
      <c r="EI4016" s="0"/>
      <c r="EJ4016" s="0"/>
      <c r="EK4016" s="0"/>
      <c r="EL4016" s="0"/>
      <c r="EM4016" s="0"/>
      <c r="EN4016" s="0"/>
      <c r="EO4016" s="0"/>
      <c r="EP4016" s="0"/>
      <c r="EQ4016" s="0"/>
      <c r="ER4016" s="0"/>
      <c r="ES4016" s="0"/>
      <c r="ET4016" s="0"/>
      <c r="EU4016" s="0"/>
      <c r="EV4016" s="0"/>
      <c r="EW4016" s="0"/>
      <c r="EX4016" s="0"/>
      <c r="EY4016" s="0"/>
      <c r="EZ4016" s="0"/>
      <c r="FA4016" s="0"/>
      <c r="FB4016" s="0"/>
      <c r="FC4016" s="0"/>
      <c r="FD4016" s="0"/>
      <c r="FE4016" s="0"/>
      <c r="FF4016" s="0"/>
      <c r="FG4016" s="0"/>
      <c r="FH4016" s="0"/>
      <c r="FI4016" s="0"/>
      <c r="FJ4016" s="0"/>
      <c r="FK4016" s="0"/>
      <c r="FL4016" s="0"/>
      <c r="FM4016" s="0"/>
      <c r="FN4016" s="0"/>
      <c r="FO4016" s="0"/>
      <c r="FP4016" s="0"/>
      <c r="FQ4016" s="0"/>
      <c r="FR4016" s="0"/>
      <c r="FS4016" s="0"/>
      <c r="FT4016" s="0"/>
      <c r="FU4016" s="0"/>
      <c r="FV4016" s="0"/>
      <c r="FW4016" s="0"/>
      <c r="FX4016" s="0"/>
      <c r="FY4016" s="0"/>
      <c r="FZ4016" s="0"/>
      <c r="GA4016" s="0"/>
      <c r="GB4016" s="0"/>
      <c r="GC4016" s="0"/>
      <c r="GD4016" s="0"/>
      <c r="GE4016" s="0"/>
      <c r="GF4016" s="0"/>
      <c r="GG4016" s="0"/>
      <c r="GH4016" s="0"/>
      <c r="GI4016" s="0"/>
      <c r="GJ4016" s="0"/>
      <c r="GK4016" s="0"/>
      <c r="GL4016" s="0"/>
      <c r="GM4016" s="0"/>
      <c r="GN4016" s="0"/>
      <c r="GO4016" s="0"/>
      <c r="GP4016" s="0"/>
      <c r="GQ4016" s="0"/>
      <c r="GR4016" s="0"/>
      <c r="GS4016" s="0"/>
      <c r="GT4016" s="0"/>
      <c r="GU4016" s="0"/>
      <c r="GV4016" s="0"/>
      <c r="GW4016" s="0"/>
      <c r="GX4016" s="0"/>
      <c r="GY4016" s="0"/>
      <c r="GZ4016" s="0"/>
      <c r="HA4016" s="0"/>
      <c r="HB4016" s="0"/>
      <c r="HC4016" s="0"/>
      <c r="HD4016" s="0"/>
      <c r="HE4016" s="0"/>
      <c r="HF4016" s="0"/>
      <c r="HG4016" s="0"/>
      <c r="HH4016" s="0"/>
      <c r="HI4016" s="0"/>
      <c r="HJ4016" s="0"/>
      <c r="HK4016" s="0"/>
      <c r="HL4016" s="0"/>
      <c r="HM4016" s="0"/>
      <c r="HN4016" s="0"/>
      <c r="HO4016" s="0"/>
      <c r="HP4016" s="0"/>
      <c r="HQ4016" s="0"/>
      <c r="HR4016" s="0"/>
      <c r="HS4016" s="0"/>
      <c r="HT4016" s="0"/>
      <c r="HU4016" s="0"/>
      <c r="HV4016" s="0"/>
      <c r="HW4016" s="0"/>
      <c r="HX4016" s="0"/>
      <c r="HY4016" s="0"/>
      <c r="HZ4016" s="0"/>
      <c r="IA4016" s="0"/>
      <c r="IB4016" s="0"/>
      <c r="IC4016" s="0"/>
      <c r="ID4016" s="0"/>
      <c r="IE4016" s="0"/>
      <c r="IF4016" s="0"/>
      <c r="IG4016" s="0"/>
      <c r="IH4016" s="0"/>
      <c r="II4016" s="0"/>
      <c r="IJ4016" s="0"/>
      <c r="IK4016" s="0"/>
      <c r="IL4016" s="0"/>
      <c r="IM4016" s="0"/>
      <c r="IN4016" s="0"/>
      <c r="IO4016" s="0"/>
      <c r="IP4016" s="0"/>
      <c r="IQ4016" s="0"/>
      <c r="IR4016" s="0"/>
      <c r="IS4016" s="0"/>
      <c r="IT4016" s="0"/>
      <c r="IU4016" s="0"/>
      <c r="IV4016" s="0"/>
      <c r="IW4016" s="0"/>
      <c r="IX4016" s="0"/>
      <c r="IY4016" s="0"/>
      <c r="IZ4016" s="0"/>
      <c r="AMH4016" s="13"/>
    </row>
    <row r="4017" customFormat="false" ht="13.8" hidden="false" customHeight="false" outlineLevel="0" collapsed="false">
      <c r="A4017" s="16" t="n">
        <v>40901211</v>
      </c>
      <c r="B4017" s="17" t="s">
        <v>4053</v>
      </c>
      <c r="C4017" s="18"/>
      <c r="D4017" s="18"/>
      <c r="E4017" s="16" t="s">
        <v>20</v>
      </c>
      <c r="F4017" s="19" t="n">
        <f aca="false">IF(C4017="",VLOOKUP(E4017,'PORTE E UCO'!$A$5:$D$46,4,0),VLOOKUP(E4017,'PORTE E UCO'!$A$5:$D$46,4,0)*C4017)</f>
        <v>70.656386</v>
      </c>
      <c r="G4017" s="20" t="n">
        <v>3.42</v>
      </c>
      <c r="H4017" s="21" t="n">
        <f aca="false">G4017*$R$2</f>
        <v>67.28382144</v>
      </c>
      <c r="I4017" s="16" t="n">
        <v>0</v>
      </c>
      <c r="J4017" s="22" t="str">
        <f aca="false">IF(I4017&gt;=1,F4017*$J$2,"")</f>
        <v/>
      </c>
      <c r="K4017" s="22" t="str">
        <f aca="false">IF(I4017&gt;=2,F4017*$K$2,"")</f>
        <v/>
      </c>
      <c r="L4017" s="22" t="str">
        <f aca="false">IF(I4017&gt;=3,F4017*$L$2,"")</f>
        <v/>
      </c>
      <c r="M4017" s="22" t="str">
        <f aca="false">IF(I4017&gt;=4,F4017*$M$2,"")</f>
        <v/>
      </c>
      <c r="N4017" s="16" t="n">
        <v>0</v>
      </c>
      <c r="O4017" s="16" t="n">
        <v>1</v>
      </c>
      <c r="P4017" s="23" t="n">
        <v>0.17</v>
      </c>
      <c r="Q4017" s="64" t="n">
        <f aca="false">P4017*($Q$2)</f>
        <v>4.5934</v>
      </c>
      <c r="R4017" s="34"/>
      <c r="S4017" s="25" t="n">
        <f aca="false">SUM(F4017,H4017,J4017,K4017,L4017,M4017)</f>
        <v>137.94020744</v>
      </c>
      <c r="T4017" s="25" t="n">
        <f aca="false">SUM(F4017,H4017,J4017,K4017,L4017,M4017,Q4017)</f>
        <v>142.53360744</v>
      </c>
      <c r="U4017" s="0"/>
      <c r="V4017" s="0"/>
      <c r="W4017" s="0"/>
      <c r="X4017" s="0"/>
      <c r="Y4017" s="0"/>
      <c r="Z4017" s="0"/>
      <c r="AA4017" s="0"/>
      <c r="AB4017" s="0"/>
      <c r="AC4017" s="0"/>
      <c r="AD4017" s="0"/>
      <c r="AE4017" s="0"/>
      <c r="AF4017" s="0"/>
      <c r="AG4017" s="0"/>
      <c r="AH4017" s="0"/>
      <c r="AI4017" s="0"/>
      <c r="AJ4017" s="0"/>
      <c r="AK4017" s="0"/>
      <c r="AL4017" s="0"/>
      <c r="AM4017" s="0"/>
      <c r="AN4017" s="0"/>
      <c r="AO4017" s="0"/>
      <c r="AP4017" s="0"/>
      <c r="AQ4017" s="0"/>
      <c r="AR4017" s="0"/>
      <c r="AS4017" s="0"/>
      <c r="AT4017" s="0"/>
      <c r="AU4017" s="0"/>
      <c r="AV4017" s="0"/>
      <c r="AW4017" s="0"/>
      <c r="AX4017" s="0"/>
      <c r="AY4017" s="0"/>
      <c r="AZ4017" s="0"/>
      <c r="BA4017" s="0"/>
      <c r="BB4017" s="0"/>
      <c r="BC4017" s="0"/>
      <c r="BD4017" s="0"/>
      <c r="BE4017" s="0"/>
      <c r="BF4017" s="0"/>
      <c r="BG4017" s="0"/>
      <c r="BH4017" s="0"/>
      <c r="BI4017" s="0"/>
      <c r="BJ4017" s="0"/>
      <c r="BK4017" s="0"/>
      <c r="BL4017" s="0"/>
      <c r="BM4017" s="0"/>
      <c r="BN4017" s="0"/>
      <c r="BO4017" s="0"/>
      <c r="BP4017" s="0"/>
      <c r="BQ4017" s="0"/>
      <c r="BR4017" s="0"/>
      <c r="BS4017" s="0"/>
      <c r="BT4017" s="0"/>
      <c r="BU4017" s="0"/>
      <c r="BV4017" s="0"/>
      <c r="BW4017" s="0"/>
      <c r="BX4017" s="0"/>
      <c r="BY4017" s="0"/>
      <c r="BZ4017" s="0"/>
      <c r="CA4017" s="0"/>
      <c r="CB4017" s="0"/>
      <c r="CC4017" s="0"/>
      <c r="CD4017" s="0"/>
      <c r="CE4017" s="0"/>
      <c r="CF4017" s="0"/>
      <c r="CG4017" s="0"/>
      <c r="CH4017" s="0"/>
      <c r="CI4017" s="0"/>
      <c r="CJ4017" s="0"/>
      <c r="CK4017" s="0"/>
      <c r="CL4017" s="0"/>
      <c r="CM4017" s="0"/>
      <c r="CN4017" s="0"/>
      <c r="CO4017" s="0"/>
      <c r="CP4017" s="0"/>
      <c r="CQ4017" s="0"/>
      <c r="CR4017" s="0"/>
      <c r="CS4017" s="0"/>
      <c r="CT4017" s="0"/>
      <c r="CU4017" s="0"/>
      <c r="CV4017" s="0"/>
      <c r="CW4017" s="0"/>
      <c r="CX4017" s="0"/>
      <c r="CY4017" s="0"/>
      <c r="CZ4017" s="0"/>
      <c r="DA4017" s="0"/>
      <c r="DB4017" s="0"/>
      <c r="DC4017" s="0"/>
      <c r="DD4017" s="0"/>
      <c r="DE4017" s="0"/>
      <c r="DF4017" s="0"/>
      <c r="DG4017" s="0"/>
      <c r="DH4017" s="0"/>
      <c r="DI4017" s="0"/>
      <c r="DJ4017" s="0"/>
      <c r="DK4017" s="0"/>
      <c r="DL4017" s="0"/>
      <c r="DM4017" s="0"/>
      <c r="DN4017" s="0"/>
      <c r="DO4017" s="0"/>
      <c r="DP4017" s="0"/>
      <c r="DQ4017" s="0"/>
      <c r="DR4017" s="0"/>
      <c r="DS4017" s="0"/>
      <c r="DT4017" s="0"/>
      <c r="DU4017" s="0"/>
      <c r="DV4017" s="0"/>
      <c r="DW4017" s="0"/>
      <c r="DX4017" s="0"/>
      <c r="DY4017" s="0"/>
      <c r="DZ4017" s="0"/>
      <c r="EA4017" s="0"/>
      <c r="EB4017" s="0"/>
      <c r="EC4017" s="0"/>
      <c r="ED4017" s="0"/>
      <c r="EE4017" s="0"/>
      <c r="EF4017" s="0"/>
      <c r="EG4017" s="0"/>
      <c r="EH4017" s="0"/>
      <c r="EI4017" s="0"/>
      <c r="EJ4017" s="0"/>
      <c r="EK4017" s="0"/>
      <c r="EL4017" s="0"/>
      <c r="EM4017" s="0"/>
      <c r="EN4017" s="0"/>
      <c r="EO4017" s="0"/>
      <c r="EP4017" s="0"/>
      <c r="EQ4017" s="0"/>
      <c r="ER4017" s="0"/>
      <c r="ES4017" s="0"/>
      <c r="ET4017" s="0"/>
      <c r="EU4017" s="0"/>
      <c r="EV4017" s="0"/>
      <c r="EW4017" s="0"/>
      <c r="EX4017" s="0"/>
      <c r="EY4017" s="0"/>
      <c r="EZ4017" s="0"/>
      <c r="FA4017" s="0"/>
      <c r="FB4017" s="0"/>
      <c r="FC4017" s="0"/>
      <c r="FD4017" s="0"/>
      <c r="FE4017" s="0"/>
      <c r="FF4017" s="0"/>
      <c r="FG4017" s="0"/>
      <c r="FH4017" s="0"/>
      <c r="FI4017" s="0"/>
      <c r="FJ4017" s="0"/>
      <c r="FK4017" s="0"/>
      <c r="FL4017" s="0"/>
      <c r="FM4017" s="0"/>
      <c r="FN4017" s="0"/>
      <c r="FO4017" s="0"/>
      <c r="FP4017" s="0"/>
      <c r="FQ4017" s="0"/>
      <c r="FR4017" s="0"/>
      <c r="FS4017" s="0"/>
      <c r="FT4017" s="0"/>
      <c r="FU4017" s="0"/>
      <c r="FV4017" s="0"/>
      <c r="FW4017" s="0"/>
      <c r="FX4017" s="0"/>
      <c r="FY4017" s="0"/>
      <c r="FZ4017" s="0"/>
      <c r="GA4017" s="0"/>
      <c r="GB4017" s="0"/>
      <c r="GC4017" s="0"/>
      <c r="GD4017" s="0"/>
      <c r="GE4017" s="0"/>
      <c r="GF4017" s="0"/>
      <c r="GG4017" s="0"/>
      <c r="GH4017" s="0"/>
      <c r="GI4017" s="0"/>
      <c r="GJ4017" s="0"/>
      <c r="GK4017" s="0"/>
      <c r="GL4017" s="0"/>
      <c r="GM4017" s="0"/>
      <c r="GN4017" s="0"/>
      <c r="GO4017" s="0"/>
      <c r="GP4017" s="0"/>
      <c r="GQ4017" s="0"/>
      <c r="GR4017" s="0"/>
      <c r="GS4017" s="0"/>
      <c r="GT4017" s="0"/>
      <c r="GU4017" s="0"/>
      <c r="GV4017" s="0"/>
      <c r="GW4017" s="0"/>
      <c r="GX4017" s="0"/>
      <c r="GY4017" s="0"/>
      <c r="GZ4017" s="0"/>
      <c r="HA4017" s="0"/>
      <c r="HB4017" s="0"/>
      <c r="HC4017" s="0"/>
      <c r="HD4017" s="0"/>
      <c r="HE4017" s="0"/>
      <c r="HF4017" s="0"/>
      <c r="HG4017" s="0"/>
      <c r="HH4017" s="0"/>
      <c r="HI4017" s="0"/>
      <c r="HJ4017" s="0"/>
      <c r="HK4017" s="0"/>
      <c r="HL4017" s="0"/>
      <c r="HM4017" s="0"/>
      <c r="HN4017" s="0"/>
      <c r="HO4017" s="0"/>
      <c r="HP4017" s="0"/>
      <c r="HQ4017" s="0"/>
      <c r="HR4017" s="0"/>
      <c r="HS4017" s="0"/>
      <c r="HT4017" s="0"/>
      <c r="HU4017" s="0"/>
      <c r="HV4017" s="0"/>
      <c r="HW4017" s="0"/>
      <c r="HX4017" s="0"/>
      <c r="HY4017" s="0"/>
      <c r="HZ4017" s="0"/>
      <c r="IA4017" s="0"/>
      <c r="IB4017" s="0"/>
      <c r="IC4017" s="0"/>
      <c r="ID4017" s="0"/>
      <c r="IE4017" s="0"/>
      <c r="IF4017" s="0"/>
      <c r="IG4017" s="0"/>
      <c r="IH4017" s="0"/>
      <c r="II4017" s="0"/>
      <c r="IJ4017" s="0"/>
      <c r="IK4017" s="0"/>
      <c r="IL4017" s="0"/>
      <c r="IM4017" s="0"/>
      <c r="IN4017" s="0"/>
      <c r="IO4017" s="0"/>
      <c r="IP4017" s="0"/>
      <c r="IQ4017" s="0"/>
      <c r="IR4017" s="0"/>
      <c r="IS4017" s="0"/>
      <c r="IT4017" s="0"/>
      <c r="IU4017" s="0"/>
      <c r="IV4017" s="0"/>
      <c r="IW4017" s="0"/>
      <c r="IX4017" s="0"/>
      <c r="IY4017" s="0"/>
      <c r="IZ4017" s="0"/>
      <c r="AMH4017" s="13"/>
    </row>
    <row r="4018" customFormat="false" ht="13.8" hidden="false" customHeight="false" outlineLevel="0" collapsed="false">
      <c r="A4018" s="27" t="n">
        <v>40901033</v>
      </c>
      <c r="B4018" s="28" t="s">
        <v>4054</v>
      </c>
      <c r="C4018" s="29"/>
      <c r="D4018" s="29"/>
      <c r="E4018" s="27" t="s">
        <v>15</v>
      </c>
      <c r="F4018" s="19" t="n">
        <f aca="false">IF(C4018="",VLOOKUP(E4018,'PORTE E UCO'!$A$5:$D$46,4,0),VLOOKUP(E4018,'PORTE E UCO'!$A$5:$D$46,4,0)*C4018)</f>
        <v>93.13473</v>
      </c>
      <c r="G4018" s="30" t="n">
        <v>3.42</v>
      </c>
      <c r="H4018" s="21" t="n">
        <f aca="false">G4018*$R$2</f>
        <v>67.28382144</v>
      </c>
      <c r="I4018" s="27" t="n">
        <v>0</v>
      </c>
      <c r="J4018" s="22" t="str">
        <f aca="false">IF(I4018&gt;=1,F4018*$J$2,"")</f>
        <v/>
      </c>
      <c r="K4018" s="22" t="str">
        <f aca="false">IF(I4018&gt;=2,F4018*$K$2,"")</f>
        <v/>
      </c>
      <c r="L4018" s="22" t="str">
        <f aca="false">IF(I4018&gt;=3,F4018*$L$2,"")</f>
        <v/>
      </c>
      <c r="M4018" s="22" t="str">
        <f aca="false">IF(I4018&gt;=4,F4018*$M$2,"")</f>
        <v/>
      </c>
      <c r="N4018" s="27" t="n">
        <v>0</v>
      </c>
      <c r="O4018" s="27" t="n">
        <v>2</v>
      </c>
      <c r="P4018" s="31" t="n">
        <v>0.34</v>
      </c>
      <c r="Q4018" s="64" t="n">
        <f aca="false">P4018*($Q$2)</f>
        <v>9.1868</v>
      </c>
      <c r="R4018" s="34"/>
      <c r="S4018" s="25" t="n">
        <f aca="false">SUM(F4018,H4018,J4018,K4018,L4018,M4018)</f>
        <v>160.41855144</v>
      </c>
      <c r="T4018" s="25" t="n">
        <f aca="false">SUM(F4018,H4018,J4018,K4018,L4018,M4018,Q4018)</f>
        <v>169.60535144</v>
      </c>
      <c r="U4018" s="0"/>
      <c r="V4018" s="0"/>
      <c r="W4018" s="0"/>
      <c r="X4018" s="0"/>
      <c r="Y4018" s="0"/>
      <c r="Z4018" s="0"/>
      <c r="AA4018" s="0"/>
      <c r="AB4018" s="0"/>
      <c r="AC4018" s="0"/>
      <c r="AD4018" s="0"/>
      <c r="AE4018" s="0"/>
      <c r="AF4018" s="0"/>
      <c r="AG4018" s="0"/>
      <c r="AH4018" s="0"/>
      <c r="AI4018" s="0"/>
      <c r="AJ4018" s="0"/>
      <c r="AK4018" s="0"/>
      <c r="AL4018" s="0"/>
      <c r="AM4018" s="0"/>
      <c r="AN4018" s="0"/>
      <c r="AO4018" s="0"/>
      <c r="AP4018" s="0"/>
      <c r="AQ4018" s="0"/>
      <c r="AR4018" s="0"/>
      <c r="AS4018" s="0"/>
      <c r="AT4018" s="0"/>
      <c r="AU4018" s="0"/>
      <c r="AV4018" s="0"/>
      <c r="AW4018" s="0"/>
      <c r="AX4018" s="0"/>
      <c r="AY4018" s="0"/>
      <c r="AZ4018" s="0"/>
      <c r="BA4018" s="0"/>
      <c r="BB4018" s="0"/>
      <c r="BC4018" s="0"/>
      <c r="BD4018" s="0"/>
      <c r="BE4018" s="0"/>
      <c r="BF4018" s="0"/>
      <c r="BG4018" s="0"/>
      <c r="BH4018" s="0"/>
      <c r="BI4018" s="0"/>
      <c r="BJ4018" s="0"/>
      <c r="BK4018" s="0"/>
      <c r="BL4018" s="0"/>
      <c r="BM4018" s="0"/>
      <c r="BN4018" s="0"/>
      <c r="BO4018" s="0"/>
      <c r="BP4018" s="0"/>
      <c r="BQ4018" s="0"/>
      <c r="BR4018" s="0"/>
      <c r="BS4018" s="0"/>
      <c r="BT4018" s="0"/>
      <c r="BU4018" s="0"/>
      <c r="BV4018" s="0"/>
      <c r="BW4018" s="0"/>
      <c r="BX4018" s="0"/>
      <c r="BY4018" s="0"/>
      <c r="BZ4018" s="0"/>
      <c r="CA4018" s="0"/>
      <c r="CB4018" s="0"/>
      <c r="CC4018" s="0"/>
      <c r="CD4018" s="0"/>
      <c r="CE4018" s="0"/>
      <c r="CF4018" s="0"/>
      <c r="CG4018" s="0"/>
      <c r="CH4018" s="0"/>
      <c r="CI4018" s="0"/>
      <c r="CJ4018" s="0"/>
      <c r="CK4018" s="0"/>
      <c r="CL4018" s="0"/>
      <c r="CM4018" s="0"/>
      <c r="CN4018" s="0"/>
      <c r="CO4018" s="0"/>
      <c r="CP4018" s="0"/>
      <c r="CQ4018" s="0"/>
      <c r="CR4018" s="0"/>
      <c r="CS4018" s="0"/>
      <c r="CT4018" s="0"/>
      <c r="CU4018" s="0"/>
      <c r="CV4018" s="0"/>
      <c r="CW4018" s="0"/>
      <c r="CX4018" s="0"/>
      <c r="CY4018" s="0"/>
      <c r="CZ4018" s="0"/>
      <c r="DA4018" s="0"/>
      <c r="DB4018" s="0"/>
      <c r="DC4018" s="0"/>
      <c r="DD4018" s="0"/>
      <c r="DE4018" s="0"/>
      <c r="DF4018" s="0"/>
      <c r="DG4018" s="0"/>
      <c r="DH4018" s="0"/>
      <c r="DI4018" s="0"/>
      <c r="DJ4018" s="0"/>
      <c r="DK4018" s="0"/>
      <c r="DL4018" s="0"/>
      <c r="DM4018" s="0"/>
      <c r="DN4018" s="0"/>
      <c r="DO4018" s="0"/>
      <c r="DP4018" s="0"/>
      <c r="DQ4018" s="0"/>
      <c r="DR4018" s="0"/>
      <c r="DS4018" s="0"/>
      <c r="DT4018" s="0"/>
      <c r="DU4018" s="0"/>
      <c r="DV4018" s="0"/>
      <c r="DW4018" s="0"/>
      <c r="DX4018" s="0"/>
      <c r="DY4018" s="0"/>
      <c r="DZ4018" s="0"/>
      <c r="EA4018" s="0"/>
      <c r="EB4018" s="0"/>
      <c r="EC4018" s="0"/>
      <c r="ED4018" s="0"/>
      <c r="EE4018" s="0"/>
      <c r="EF4018" s="0"/>
      <c r="EG4018" s="0"/>
      <c r="EH4018" s="0"/>
      <c r="EI4018" s="0"/>
      <c r="EJ4018" s="0"/>
      <c r="EK4018" s="0"/>
      <c r="EL4018" s="0"/>
      <c r="EM4018" s="0"/>
      <c r="EN4018" s="0"/>
      <c r="EO4018" s="0"/>
      <c r="EP4018" s="0"/>
      <c r="EQ4018" s="0"/>
      <c r="ER4018" s="0"/>
      <c r="ES4018" s="0"/>
      <c r="ET4018" s="0"/>
      <c r="EU4018" s="0"/>
      <c r="EV4018" s="0"/>
      <c r="EW4018" s="0"/>
      <c r="EX4018" s="0"/>
      <c r="EY4018" s="0"/>
      <c r="EZ4018" s="0"/>
      <c r="FA4018" s="0"/>
      <c r="FB4018" s="0"/>
      <c r="FC4018" s="0"/>
      <c r="FD4018" s="0"/>
      <c r="FE4018" s="0"/>
      <c r="FF4018" s="0"/>
      <c r="FG4018" s="0"/>
      <c r="FH4018" s="0"/>
      <c r="FI4018" s="0"/>
      <c r="FJ4018" s="0"/>
      <c r="FK4018" s="0"/>
      <c r="FL4018" s="0"/>
      <c r="FM4018" s="0"/>
      <c r="FN4018" s="0"/>
      <c r="FO4018" s="0"/>
      <c r="FP4018" s="0"/>
      <c r="FQ4018" s="0"/>
      <c r="FR4018" s="0"/>
      <c r="FS4018" s="0"/>
      <c r="FT4018" s="0"/>
      <c r="FU4018" s="0"/>
      <c r="FV4018" s="0"/>
      <c r="FW4018" s="0"/>
      <c r="FX4018" s="0"/>
      <c r="FY4018" s="0"/>
      <c r="FZ4018" s="0"/>
      <c r="GA4018" s="0"/>
      <c r="GB4018" s="0"/>
      <c r="GC4018" s="0"/>
      <c r="GD4018" s="0"/>
      <c r="GE4018" s="0"/>
      <c r="GF4018" s="0"/>
      <c r="GG4018" s="0"/>
      <c r="GH4018" s="0"/>
      <c r="GI4018" s="0"/>
      <c r="GJ4018" s="0"/>
      <c r="GK4018" s="0"/>
      <c r="GL4018" s="0"/>
      <c r="GM4018" s="0"/>
      <c r="GN4018" s="0"/>
      <c r="GO4018" s="0"/>
      <c r="GP4018" s="0"/>
      <c r="GQ4018" s="0"/>
      <c r="GR4018" s="0"/>
      <c r="GS4018" s="0"/>
      <c r="GT4018" s="0"/>
      <c r="GU4018" s="0"/>
      <c r="GV4018" s="0"/>
      <c r="GW4018" s="0"/>
      <c r="GX4018" s="0"/>
      <c r="GY4018" s="0"/>
      <c r="GZ4018" s="0"/>
      <c r="HA4018" s="0"/>
      <c r="HB4018" s="0"/>
      <c r="HC4018" s="0"/>
      <c r="HD4018" s="0"/>
      <c r="HE4018" s="0"/>
      <c r="HF4018" s="0"/>
      <c r="HG4018" s="0"/>
      <c r="HH4018" s="0"/>
      <c r="HI4018" s="0"/>
      <c r="HJ4018" s="0"/>
      <c r="HK4018" s="0"/>
      <c r="HL4018" s="0"/>
      <c r="HM4018" s="0"/>
      <c r="HN4018" s="0"/>
      <c r="HO4018" s="0"/>
      <c r="HP4018" s="0"/>
      <c r="HQ4018" s="0"/>
      <c r="HR4018" s="0"/>
      <c r="HS4018" s="0"/>
      <c r="HT4018" s="0"/>
      <c r="HU4018" s="0"/>
      <c r="HV4018" s="0"/>
      <c r="HW4018" s="0"/>
      <c r="HX4018" s="0"/>
      <c r="HY4018" s="0"/>
      <c r="HZ4018" s="0"/>
      <c r="IA4018" s="0"/>
      <c r="IB4018" s="0"/>
      <c r="IC4018" s="0"/>
      <c r="ID4018" s="0"/>
      <c r="IE4018" s="0"/>
      <c r="IF4018" s="0"/>
      <c r="IG4018" s="0"/>
      <c r="IH4018" s="0"/>
      <c r="II4018" s="0"/>
      <c r="IJ4018" s="0"/>
      <c r="IK4018" s="0"/>
      <c r="IL4018" s="0"/>
      <c r="IM4018" s="0"/>
      <c r="IN4018" s="0"/>
      <c r="IO4018" s="0"/>
      <c r="IP4018" s="0"/>
      <c r="IQ4018" s="0"/>
      <c r="IR4018" s="0"/>
      <c r="IS4018" s="0"/>
      <c r="IT4018" s="0"/>
      <c r="IU4018" s="0"/>
      <c r="IV4018" s="0"/>
      <c r="IW4018" s="0"/>
      <c r="IX4018" s="0"/>
      <c r="IY4018" s="0"/>
      <c r="IZ4018" s="0"/>
      <c r="AMH4018" s="13"/>
    </row>
    <row r="4019" customFormat="false" ht="13.8" hidden="false" customHeight="false" outlineLevel="0" collapsed="false">
      <c r="A4019" s="16" t="n">
        <v>40901017</v>
      </c>
      <c r="B4019" s="17" t="s">
        <v>4055</v>
      </c>
      <c r="C4019" s="18"/>
      <c r="D4019" s="18"/>
      <c r="E4019" s="16" t="s">
        <v>15</v>
      </c>
      <c r="F4019" s="19" t="n">
        <f aca="false">IF(C4019="",VLOOKUP(E4019,'PORTE E UCO'!$A$5:$D$46,4,0),VLOOKUP(E4019,'PORTE E UCO'!$A$5:$D$46,4,0)*C4019)</f>
        <v>93.13473</v>
      </c>
      <c r="G4019" s="20" t="n">
        <v>3.42</v>
      </c>
      <c r="H4019" s="21" t="n">
        <f aca="false">G4019*$R$2</f>
        <v>67.28382144</v>
      </c>
      <c r="I4019" s="16" t="n">
        <v>0</v>
      </c>
      <c r="J4019" s="22" t="str">
        <f aca="false">IF(I4019&gt;=1,F4019*$J$2,"")</f>
        <v/>
      </c>
      <c r="K4019" s="22" t="str">
        <f aca="false">IF(I4019&gt;=2,F4019*$K$2,"")</f>
        <v/>
      </c>
      <c r="L4019" s="22" t="str">
        <f aca="false">IF(I4019&gt;=3,F4019*$L$2,"")</f>
        <v/>
      </c>
      <c r="M4019" s="22" t="str">
        <f aca="false">IF(I4019&gt;=4,F4019*$M$2,"")</f>
        <v/>
      </c>
      <c r="N4019" s="16" t="n">
        <v>0</v>
      </c>
      <c r="O4019" s="16" t="n">
        <v>2</v>
      </c>
      <c r="P4019" s="23" t="n">
        <v>0.34</v>
      </c>
      <c r="Q4019" s="64" t="n">
        <f aca="false">P4019*($Q$2)</f>
        <v>9.1868</v>
      </c>
      <c r="R4019" s="34"/>
      <c r="S4019" s="25" t="n">
        <f aca="false">SUM(F4019,H4019,J4019,K4019,L4019,M4019)</f>
        <v>160.41855144</v>
      </c>
      <c r="T4019" s="25" t="n">
        <f aca="false">SUM(F4019,H4019,J4019,K4019,L4019,M4019,Q4019)</f>
        <v>169.60535144</v>
      </c>
      <c r="U4019" s="0"/>
      <c r="V4019" s="0"/>
      <c r="W4019" s="0"/>
      <c r="X4019" s="0"/>
      <c r="Y4019" s="0"/>
      <c r="Z4019" s="0"/>
      <c r="AA4019" s="0"/>
      <c r="AB4019" s="0"/>
      <c r="AC4019" s="0"/>
      <c r="AD4019" s="0"/>
      <c r="AE4019" s="0"/>
      <c r="AF4019" s="0"/>
      <c r="AG4019" s="0"/>
      <c r="AH4019" s="0"/>
      <c r="AI4019" s="0"/>
      <c r="AJ4019" s="0"/>
      <c r="AK4019" s="0"/>
      <c r="AL4019" s="0"/>
      <c r="AM4019" s="0"/>
      <c r="AN4019" s="0"/>
      <c r="AO4019" s="0"/>
      <c r="AP4019" s="0"/>
      <c r="AQ4019" s="0"/>
      <c r="AR4019" s="0"/>
      <c r="AS4019" s="0"/>
      <c r="AT4019" s="0"/>
      <c r="AU4019" s="0"/>
      <c r="AV4019" s="0"/>
      <c r="AW4019" s="0"/>
      <c r="AX4019" s="0"/>
      <c r="AY4019" s="0"/>
      <c r="AZ4019" s="0"/>
      <c r="BA4019" s="0"/>
      <c r="BB4019" s="0"/>
      <c r="BC4019" s="0"/>
      <c r="BD4019" s="0"/>
      <c r="BE4019" s="0"/>
      <c r="BF4019" s="0"/>
      <c r="BG4019" s="0"/>
      <c r="BH4019" s="0"/>
      <c r="BI4019" s="0"/>
      <c r="BJ4019" s="0"/>
      <c r="BK4019" s="0"/>
      <c r="BL4019" s="0"/>
      <c r="BM4019" s="0"/>
      <c r="BN4019" s="0"/>
      <c r="BO4019" s="0"/>
      <c r="BP4019" s="0"/>
      <c r="BQ4019" s="0"/>
      <c r="BR4019" s="0"/>
      <c r="BS4019" s="0"/>
      <c r="BT4019" s="0"/>
      <c r="BU4019" s="0"/>
      <c r="BV4019" s="0"/>
      <c r="BW4019" s="0"/>
      <c r="BX4019" s="0"/>
      <c r="BY4019" s="0"/>
      <c r="BZ4019" s="0"/>
      <c r="CA4019" s="0"/>
      <c r="CB4019" s="0"/>
      <c r="CC4019" s="0"/>
      <c r="CD4019" s="0"/>
      <c r="CE4019" s="0"/>
      <c r="CF4019" s="0"/>
      <c r="CG4019" s="0"/>
      <c r="CH4019" s="0"/>
      <c r="CI4019" s="0"/>
      <c r="CJ4019" s="0"/>
      <c r="CK4019" s="0"/>
      <c r="CL4019" s="0"/>
      <c r="CM4019" s="0"/>
      <c r="CN4019" s="0"/>
      <c r="CO4019" s="0"/>
      <c r="CP4019" s="0"/>
      <c r="CQ4019" s="0"/>
      <c r="CR4019" s="0"/>
      <c r="CS4019" s="0"/>
      <c r="CT4019" s="0"/>
      <c r="CU4019" s="0"/>
      <c r="CV4019" s="0"/>
      <c r="CW4019" s="0"/>
      <c r="CX4019" s="0"/>
      <c r="CY4019" s="0"/>
      <c r="CZ4019" s="0"/>
      <c r="DA4019" s="0"/>
      <c r="DB4019" s="0"/>
      <c r="DC4019" s="0"/>
      <c r="DD4019" s="0"/>
      <c r="DE4019" s="0"/>
      <c r="DF4019" s="0"/>
      <c r="DG4019" s="0"/>
      <c r="DH4019" s="0"/>
      <c r="DI4019" s="0"/>
      <c r="DJ4019" s="0"/>
      <c r="DK4019" s="0"/>
      <c r="DL4019" s="0"/>
      <c r="DM4019" s="0"/>
      <c r="DN4019" s="0"/>
      <c r="DO4019" s="0"/>
      <c r="DP4019" s="0"/>
      <c r="DQ4019" s="0"/>
      <c r="DR4019" s="0"/>
      <c r="DS4019" s="0"/>
      <c r="DT4019" s="0"/>
      <c r="DU4019" s="0"/>
      <c r="DV4019" s="0"/>
      <c r="DW4019" s="0"/>
      <c r="DX4019" s="0"/>
      <c r="DY4019" s="0"/>
      <c r="DZ4019" s="0"/>
      <c r="EA4019" s="0"/>
      <c r="EB4019" s="0"/>
      <c r="EC4019" s="0"/>
      <c r="ED4019" s="0"/>
      <c r="EE4019" s="0"/>
      <c r="EF4019" s="0"/>
      <c r="EG4019" s="0"/>
      <c r="EH4019" s="0"/>
      <c r="EI4019" s="0"/>
      <c r="EJ4019" s="0"/>
      <c r="EK4019" s="0"/>
      <c r="EL4019" s="0"/>
      <c r="EM4019" s="0"/>
      <c r="EN4019" s="0"/>
      <c r="EO4019" s="0"/>
      <c r="EP4019" s="0"/>
      <c r="EQ4019" s="0"/>
      <c r="ER4019" s="0"/>
      <c r="ES4019" s="0"/>
      <c r="ET4019" s="0"/>
      <c r="EU4019" s="0"/>
      <c r="EV4019" s="0"/>
      <c r="EW4019" s="0"/>
      <c r="EX4019" s="0"/>
      <c r="EY4019" s="0"/>
      <c r="EZ4019" s="0"/>
      <c r="FA4019" s="0"/>
      <c r="FB4019" s="0"/>
      <c r="FC4019" s="0"/>
      <c r="FD4019" s="0"/>
      <c r="FE4019" s="0"/>
      <c r="FF4019" s="0"/>
      <c r="FG4019" s="0"/>
      <c r="FH4019" s="0"/>
      <c r="FI4019" s="0"/>
      <c r="FJ4019" s="0"/>
      <c r="FK4019" s="0"/>
      <c r="FL4019" s="0"/>
      <c r="FM4019" s="0"/>
      <c r="FN4019" s="0"/>
      <c r="FO4019" s="0"/>
      <c r="FP4019" s="0"/>
      <c r="FQ4019" s="0"/>
      <c r="FR4019" s="0"/>
      <c r="FS4019" s="0"/>
      <c r="FT4019" s="0"/>
      <c r="FU4019" s="0"/>
      <c r="FV4019" s="0"/>
      <c r="FW4019" s="0"/>
      <c r="FX4019" s="0"/>
      <c r="FY4019" s="0"/>
      <c r="FZ4019" s="0"/>
      <c r="GA4019" s="0"/>
      <c r="GB4019" s="0"/>
      <c r="GC4019" s="0"/>
      <c r="GD4019" s="0"/>
      <c r="GE4019" s="0"/>
      <c r="GF4019" s="0"/>
      <c r="GG4019" s="0"/>
      <c r="GH4019" s="0"/>
      <c r="GI4019" s="0"/>
      <c r="GJ4019" s="0"/>
      <c r="GK4019" s="0"/>
      <c r="GL4019" s="0"/>
      <c r="GM4019" s="0"/>
      <c r="GN4019" s="0"/>
      <c r="GO4019" s="0"/>
      <c r="GP4019" s="0"/>
      <c r="GQ4019" s="0"/>
      <c r="GR4019" s="0"/>
      <c r="GS4019" s="0"/>
      <c r="GT4019" s="0"/>
      <c r="GU4019" s="0"/>
      <c r="GV4019" s="0"/>
      <c r="GW4019" s="0"/>
      <c r="GX4019" s="0"/>
      <c r="GY4019" s="0"/>
      <c r="GZ4019" s="0"/>
      <c r="HA4019" s="0"/>
      <c r="HB4019" s="0"/>
      <c r="HC4019" s="0"/>
      <c r="HD4019" s="0"/>
      <c r="HE4019" s="0"/>
      <c r="HF4019" s="0"/>
      <c r="HG4019" s="0"/>
      <c r="HH4019" s="0"/>
      <c r="HI4019" s="0"/>
      <c r="HJ4019" s="0"/>
      <c r="HK4019" s="0"/>
      <c r="HL4019" s="0"/>
      <c r="HM4019" s="0"/>
      <c r="HN4019" s="0"/>
      <c r="HO4019" s="0"/>
      <c r="HP4019" s="0"/>
      <c r="HQ4019" s="0"/>
      <c r="HR4019" s="0"/>
      <c r="HS4019" s="0"/>
      <c r="HT4019" s="0"/>
      <c r="HU4019" s="0"/>
      <c r="HV4019" s="0"/>
      <c r="HW4019" s="0"/>
      <c r="HX4019" s="0"/>
      <c r="HY4019" s="0"/>
      <c r="HZ4019" s="0"/>
      <c r="IA4019" s="0"/>
      <c r="IB4019" s="0"/>
      <c r="IC4019" s="0"/>
      <c r="ID4019" s="0"/>
      <c r="IE4019" s="0"/>
      <c r="IF4019" s="0"/>
      <c r="IG4019" s="0"/>
      <c r="IH4019" s="0"/>
      <c r="II4019" s="0"/>
      <c r="IJ4019" s="0"/>
      <c r="IK4019" s="0"/>
      <c r="IL4019" s="0"/>
      <c r="IM4019" s="0"/>
      <c r="IN4019" s="0"/>
      <c r="IO4019" s="0"/>
      <c r="IP4019" s="0"/>
      <c r="IQ4019" s="0"/>
      <c r="IR4019" s="0"/>
      <c r="IS4019" s="0"/>
      <c r="IT4019" s="0"/>
      <c r="IU4019" s="0"/>
      <c r="IV4019" s="0"/>
      <c r="IW4019" s="0"/>
      <c r="IX4019" s="0"/>
      <c r="IY4019" s="0"/>
      <c r="IZ4019" s="0"/>
      <c r="AMH4019" s="13"/>
    </row>
    <row r="4020" customFormat="false" ht="13.8" hidden="false" customHeight="false" outlineLevel="0" collapsed="false">
      <c r="A4020" s="27" t="n">
        <v>40901025</v>
      </c>
      <c r="B4020" s="28" t="s">
        <v>4056</v>
      </c>
      <c r="C4020" s="29"/>
      <c r="D4020" s="29"/>
      <c r="E4020" s="27" t="s">
        <v>17</v>
      </c>
      <c r="F4020" s="19" t="n">
        <f aca="false">IF(C4020="",VLOOKUP(E4020,'PORTE E UCO'!$A$5:$D$46,4,0),VLOOKUP(E4020,'PORTE E UCO'!$A$5:$D$46,4,0)*C4020)</f>
        <v>150.60084</v>
      </c>
      <c r="G4020" s="30" t="n">
        <v>8.26</v>
      </c>
      <c r="H4020" s="21" t="n">
        <f aca="false">G4020*$R$2</f>
        <v>162.50420032</v>
      </c>
      <c r="I4020" s="27" t="n">
        <v>0</v>
      </c>
      <c r="J4020" s="22" t="str">
        <f aca="false">IF(I4020&gt;=1,F4020*$J$2,"")</f>
        <v/>
      </c>
      <c r="K4020" s="22" t="str">
        <f aca="false">IF(I4020&gt;=2,F4020*$K$2,"")</f>
        <v/>
      </c>
      <c r="L4020" s="22" t="str">
        <f aca="false">IF(I4020&gt;=3,F4020*$L$2,"")</f>
        <v/>
      </c>
      <c r="M4020" s="22" t="str">
        <f aca="false">IF(I4020&gt;=4,F4020*$M$2,"")</f>
        <v/>
      </c>
      <c r="N4020" s="27" t="n">
        <v>0</v>
      </c>
      <c r="O4020" s="27" t="n">
        <v>2</v>
      </c>
      <c r="P4020" s="31" t="n">
        <v>0.34</v>
      </c>
      <c r="Q4020" s="64" t="n">
        <f aca="false">P4020*($Q$2)</f>
        <v>9.1868</v>
      </c>
      <c r="R4020" s="34"/>
      <c r="S4020" s="25" t="n">
        <f aca="false">SUM(F4020,H4020,J4020,K4020,L4020,M4020)</f>
        <v>313.10504032</v>
      </c>
      <c r="T4020" s="25" t="n">
        <f aca="false">SUM(F4020,H4020,J4020,K4020,L4020,M4020,Q4020)</f>
        <v>322.29184032</v>
      </c>
      <c r="U4020" s="0"/>
      <c r="V4020" s="0"/>
      <c r="W4020" s="0"/>
      <c r="X4020" s="0"/>
      <c r="Y4020" s="0"/>
      <c r="Z4020" s="0"/>
      <c r="AA4020" s="0"/>
      <c r="AB4020" s="0"/>
      <c r="AC4020" s="0"/>
      <c r="AD4020" s="0"/>
      <c r="AE4020" s="0"/>
      <c r="AF4020" s="0"/>
      <c r="AG4020" s="0"/>
      <c r="AH4020" s="0"/>
      <c r="AI4020" s="0"/>
      <c r="AJ4020" s="0"/>
      <c r="AK4020" s="0"/>
      <c r="AL4020" s="0"/>
      <c r="AM4020" s="0"/>
      <c r="AN4020" s="0"/>
      <c r="AO4020" s="0"/>
      <c r="AP4020" s="0"/>
      <c r="AQ4020" s="0"/>
      <c r="AR4020" s="0"/>
      <c r="AS4020" s="0"/>
      <c r="AT4020" s="0"/>
      <c r="AU4020" s="0"/>
      <c r="AV4020" s="0"/>
      <c r="AW4020" s="0"/>
      <c r="AX4020" s="0"/>
      <c r="AY4020" s="0"/>
      <c r="AZ4020" s="0"/>
      <c r="BA4020" s="0"/>
      <c r="BB4020" s="0"/>
      <c r="BC4020" s="0"/>
      <c r="BD4020" s="0"/>
      <c r="BE4020" s="0"/>
      <c r="BF4020" s="0"/>
      <c r="BG4020" s="0"/>
      <c r="BH4020" s="0"/>
      <c r="BI4020" s="0"/>
      <c r="BJ4020" s="0"/>
      <c r="BK4020" s="0"/>
      <c r="BL4020" s="0"/>
      <c r="BM4020" s="0"/>
      <c r="BN4020" s="0"/>
      <c r="BO4020" s="0"/>
      <c r="BP4020" s="0"/>
      <c r="BQ4020" s="0"/>
      <c r="BR4020" s="0"/>
      <c r="BS4020" s="0"/>
      <c r="BT4020" s="0"/>
      <c r="BU4020" s="0"/>
      <c r="BV4020" s="0"/>
      <c r="BW4020" s="0"/>
      <c r="BX4020" s="0"/>
      <c r="BY4020" s="0"/>
      <c r="BZ4020" s="0"/>
      <c r="CA4020" s="0"/>
      <c r="CB4020" s="0"/>
      <c r="CC4020" s="0"/>
      <c r="CD4020" s="0"/>
      <c r="CE4020" s="0"/>
      <c r="CF4020" s="0"/>
      <c r="CG4020" s="0"/>
      <c r="CH4020" s="0"/>
      <c r="CI4020" s="0"/>
      <c r="CJ4020" s="0"/>
      <c r="CK4020" s="0"/>
      <c r="CL4020" s="0"/>
      <c r="CM4020" s="0"/>
      <c r="CN4020" s="0"/>
      <c r="CO4020" s="0"/>
      <c r="CP4020" s="0"/>
      <c r="CQ4020" s="0"/>
      <c r="CR4020" s="0"/>
      <c r="CS4020" s="0"/>
      <c r="CT4020" s="0"/>
      <c r="CU4020" s="0"/>
      <c r="CV4020" s="0"/>
      <c r="CW4020" s="0"/>
      <c r="CX4020" s="0"/>
      <c r="CY4020" s="0"/>
      <c r="CZ4020" s="0"/>
      <c r="DA4020" s="0"/>
      <c r="DB4020" s="0"/>
      <c r="DC4020" s="0"/>
      <c r="DD4020" s="0"/>
      <c r="DE4020" s="0"/>
      <c r="DF4020" s="0"/>
      <c r="DG4020" s="0"/>
      <c r="DH4020" s="0"/>
      <c r="DI4020" s="0"/>
      <c r="DJ4020" s="0"/>
      <c r="DK4020" s="0"/>
      <c r="DL4020" s="0"/>
      <c r="DM4020" s="0"/>
      <c r="DN4020" s="0"/>
      <c r="DO4020" s="0"/>
      <c r="DP4020" s="0"/>
      <c r="DQ4020" s="0"/>
      <c r="DR4020" s="0"/>
      <c r="DS4020" s="0"/>
      <c r="DT4020" s="0"/>
      <c r="DU4020" s="0"/>
      <c r="DV4020" s="0"/>
      <c r="DW4020" s="0"/>
      <c r="DX4020" s="0"/>
      <c r="DY4020" s="0"/>
      <c r="DZ4020" s="0"/>
      <c r="EA4020" s="0"/>
      <c r="EB4020" s="0"/>
      <c r="EC4020" s="0"/>
      <c r="ED4020" s="0"/>
      <c r="EE4020" s="0"/>
      <c r="EF4020" s="0"/>
      <c r="EG4020" s="0"/>
      <c r="EH4020" s="0"/>
      <c r="EI4020" s="0"/>
      <c r="EJ4020" s="0"/>
      <c r="EK4020" s="0"/>
      <c r="EL4020" s="0"/>
      <c r="EM4020" s="0"/>
      <c r="EN4020" s="0"/>
      <c r="EO4020" s="0"/>
      <c r="EP4020" s="0"/>
      <c r="EQ4020" s="0"/>
      <c r="ER4020" s="0"/>
      <c r="ES4020" s="0"/>
      <c r="ET4020" s="0"/>
      <c r="EU4020" s="0"/>
      <c r="EV4020" s="0"/>
      <c r="EW4020" s="0"/>
      <c r="EX4020" s="0"/>
      <c r="EY4020" s="0"/>
      <c r="EZ4020" s="0"/>
      <c r="FA4020" s="0"/>
      <c r="FB4020" s="0"/>
      <c r="FC4020" s="0"/>
      <c r="FD4020" s="0"/>
      <c r="FE4020" s="0"/>
      <c r="FF4020" s="0"/>
      <c r="FG4020" s="0"/>
      <c r="FH4020" s="0"/>
      <c r="FI4020" s="0"/>
      <c r="FJ4020" s="0"/>
      <c r="FK4020" s="0"/>
      <c r="FL4020" s="0"/>
      <c r="FM4020" s="0"/>
      <c r="FN4020" s="0"/>
      <c r="FO4020" s="0"/>
      <c r="FP4020" s="0"/>
      <c r="FQ4020" s="0"/>
      <c r="FR4020" s="0"/>
      <c r="FS4020" s="0"/>
      <c r="FT4020" s="0"/>
      <c r="FU4020" s="0"/>
      <c r="FV4020" s="0"/>
      <c r="FW4020" s="0"/>
      <c r="FX4020" s="0"/>
      <c r="FY4020" s="0"/>
      <c r="FZ4020" s="0"/>
      <c r="GA4020" s="0"/>
      <c r="GB4020" s="0"/>
      <c r="GC4020" s="0"/>
      <c r="GD4020" s="0"/>
      <c r="GE4020" s="0"/>
      <c r="GF4020" s="0"/>
      <c r="GG4020" s="0"/>
      <c r="GH4020" s="0"/>
      <c r="GI4020" s="0"/>
      <c r="GJ4020" s="0"/>
      <c r="GK4020" s="0"/>
      <c r="GL4020" s="0"/>
      <c r="GM4020" s="0"/>
      <c r="GN4020" s="0"/>
      <c r="GO4020" s="0"/>
      <c r="GP4020" s="0"/>
      <c r="GQ4020" s="0"/>
      <c r="GR4020" s="0"/>
      <c r="GS4020" s="0"/>
      <c r="GT4020" s="0"/>
      <c r="GU4020" s="0"/>
      <c r="GV4020" s="0"/>
      <c r="GW4020" s="0"/>
      <c r="GX4020" s="0"/>
      <c r="GY4020" s="0"/>
      <c r="GZ4020" s="0"/>
      <c r="HA4020" s="0"/>
      <c r="HB4020" s="0"/>
      <c r="HC4020" s="0"/>
      <c r="HD4020" s="0"/>
      <c r="HE4020" s="0"/>
      <c r="HF4020" s="0"/>
      <c r="HG4020" s="0"/>
      <c r="HH4020" s="0"/>
      <c r="HI4020" s="0"/>
      <c r="HJ4020" s="0"/>
      <c r="HK4020" s="0"/>
      <c r="HL4020" s="0"/>
      <c r="HM4020" s="0"/>
      <c r="HN4020" s="0"/>
      <c r="HO4020" s="0"/>
      <c r="HP4020" s="0"/>
      <c r="HQ4020" s="0"/>
      <c r="HR4020" s="0"/>
      <c r="HS4020" s="0"/>
      <c r="HT4020" s="0"/>
      <c r="HU4020" s="0"/>
      <c r="HV4020" s="0"/>
      <c r="HW4020" s="0"/>
      <c r="HX4020" s="0"/>
      <c r="HY4020" s="0"/>
      <c r="HZ4020" s="0"/>
      <c r="IA4020" s="0"/>
      <c r="IB4020" s="0"/>
      <c r="IC4020" s="0"/>
      <c r="ID4020" s="0"/>
      <c r="IE4020" s="0"/>
      <c r="IF4020" s="0"/>
      <c r="IG4020" s="0"/>
      <c r="IH4020" s="0"/>
      <c r="II4020" s="0"/>
      <c r="IJ4020" s="0"/>
      <c r="IK4020" s="0"/>
      <c r="IL4020" s="0"/>
      <c r="IM4020" s="0"/>
      <c r="IN4020" s="0"/>
      <c r="IO4020" s="0"/>
      <c r="IP4020" s="0"/>
      <c r="IQ4020" s="0"/>
      <c r="IR4020" s="0"/>
      <c r="IS4020" s="0"/>
      <c r="IT4020" s="0"/>
      <c r="IU4020" s="0"/>
      <c r="IV4020" s="0"/>
      <c r="IW4020" s="0"/>
      <c r="IX4020" s="0"/>
      <c r="IY4020" s="0"/>
      <c r="IZ4020" s="0"/>
      <c r="AMH4020" s="13"/>
    </row>
    <row r="4021" customFormat="false" ht="13.8" hidden="false" customHeight="false" outlineLevel="0" collapsed="false">
      <c r="A4021" s="16" t="n">
        <v>40901327</v>
      </c>
      <c r="B4021" s="17" t="s">
        <v>4057</v>
      </c>
      <c r="C4021" s="18"/>
      <c r="D4021" s="18"/>
      <c r="E4021" s="16" t="s">
        <v>26</v>
      </c>
      <c r="F4021" s="19" t="n">
        <f aca="false">IF(C4021="",VLOOKUP(E4021,'PORTE E UCO'!$A$5:$D$46,4,0),VLOOKUP(E4021,'PORTE E UCO'!$A$5:$D$46,4,0)*C4021)</f>
        <v>324.442174</v>
      </c>
      <c r="G4021" s="20" t="n">
        <v>5.36</v>
      </c>
      <c r="H4021" s="21" t="n">
        <f aca="false">G4021*$R$2</f>
        <v>105.45066752</v>
      </c>
      <c r="I4021" s="16" t="n">
        <v>0</v>
      </c>
      <c r="J4021" s="22" t="str">
        <f aca="false">IF(I4021&gt;=1,F4021*$J$2,"")</f>
        <v/>
      </c>
      <c r="K4021" s="22" t="str">
        <f aca="false">IF(I4021&gt;=2,F4021*$K$2,"")</f>
        <v/>
      </c>
      <c r="L4021" s="22" t="str">
        <f aca="false">IF(I4021&gt;=3,F4021*$L$2,"")</f>
        <v/>
      </c>
      <c r="M4021" s="22" t="str">
        <f aca="false">IF(I4021&gt;=4,F4021*$M$2,"")</f>
        <v/>
      </c>
      <c r="N4021" s="16" t="n">
        <v>0</v>
      </c>
      <c r="O4021" s="16" t="n">
        <v>3</v>
      </c>
      <c r="P4021" s="23" t="n">
        <v>0.51</v>
      </c>
      <c r="Q4021" s="64" t="n">
        <f aca="false">P4021*($Q$2)</f>
        <v>13.7802</v>
      </c>
      <c r="R4021" s="34"/>
      <c r="S4021" s="25" t="n">
        <f aca="false">SUM(F4021,H4021,J4021,K4021,L4021,M4021)</f>
        <v>429.89284152</v>
      </c>
      <c r="T4021" s="25" t="n">
        <f aca="false">SUM(F4021,H4021,J4021,K4021,L4021,M4021,Q4021)</f>
        <v>443.67304152</v>
      </c>
      <c r="U4021" s="0"/>
      <c r="V4021" s="0"/>
      <c r="W4021" s="0"/>
      <c r="X4021" s="0"/>
      <c r="Y4021" s="0"/>
      <c r="Z4021" s="0"/>
      <c r="AA4021" s="0"/>
      <c r="AB4021" s="0"/>
      <c r="AC4021" s="0"/>
      <c r="AD4021" s="0"/>
      <c r="AE4021" s="0"/>
      <c r="AF4021" s="0"/>
      <c r="AG4021" s="0"/>
      <c r="AH4021" s="0"/>
      <c r="AI4021" s="0"/>
      <c r="AJ4021" s="0"/>
      <c r="AK4021" s="0"/>
      <c r="AL4021" s="0"/>
      <c r="AM4021" s="0"/>
      <c r="AN4021" s="0"/>
      <c r="AO4021" s="0"/>
      <c r="AP4021" s="0"/>
      <c r="AQ4021" s="0"/>
      <c r="AR4021" s="0"/>
      <c r="AS4021" s="0"/>
      <c r="AT4021" s="0"/>
      <c r="AU4021" s="0"/>
      <c r="AV4021" s="0"/>
      <c r="AW4021" s="0"/>
      <c r="AX4021" s="0"/>
      <c r="AY4021" s="0"/>
      <c r="AZ4021" s="0"/>
      <c r="BA4021" s="0"/>
      <c r="BB4021" s="0"/>
      <c r="BC4021" s="0"/>
      <c r="BD4021" s="0"/>
      <c r="BE4021" s="0"/>
      <c r="BF4021" s="0"/>
      <c r="BG4021" s="0"/>
      <c r="BH4021" s="0"/>
      <c r="BI4021" s="0"/>
      <c r="BJ4021" s="0"/>
      <c r="BK4021" s="0"/>
      <c r="BL4021" s="0"/>
      <c r="BM4021" s="0"/>
      <c r="BN4021" s="0"/>
      <c r="BO4021" s="0"/>
      <c r="BP4021" s="0"/>
      <c r="BQ4021" s="0"/>
      <c r="BR4021" s="0"/>
      <c r="BS4021" s="0"/>
      <c r="BT4021" s="0"/>
      <c r="BU4021" s="0"/>
      <c r="BV4021" s="0"/>
      <c r="BW4021" s="0"/>
      <c r="BX4021" s="0"/>
      <c r="BY4021" s="0"/>
      <c r="BZ4021" s="0"/>
      <c r="CA4021" s="0"/>
      <c r="CB4021" s="0"/>
      <c r="CC4021" s="0"/>
      <c r="CD4021" s="0"/>
      <c r="CE4021" s="0"/>
      <c r="CF4021" s="0"/>
      <c r="CG4021" s="0"/>
      <c r="CH4021" s="0"/>
      <c r="CI4021" s="0"/>
      <c r="CJ4021" s="0"/>
      <c r="CK4021" s="0"/>
      <c r="CL4021" s="0"/>
      <c r="CM4021" s="0"/>
      <c r="CN4021" s="0"/>
      <c r="CO4021" s="0"/>
      <c r="CP4021" s="0"/>
      <c r="CQ4021" s="0"/>
      <c r="CR4021" s="0"/>
      <c r="CS4021" s="0"/>
      <c r="CT4021" s="0"/>
      <c r="CU4021" s="0"/>
      <c r="CV4021" s="0"/>
      <c r="CW4021" s="0"/>
      <c r="CX4021" s="0"/>
      <c r="CY4021" s="0"/>
      <c r="CZ4021" s="0"/>
      <c r="DA4021" s="0"/>
      <c r="DB4021" s="0"/>
      <c r="DC4021" s="0"/>
      <c r="DD4021" s="0"/>
      <c r="DE4021" s="0"/>
      <c r="DF4021" s="0"/>
      <c r="DG4021" s="0"/>
      <c r="DH4021" s="0"/>
      <c r="DI4021" s="0"/>
      <c r="DJ4021" s="0"/>
      <c r="DK4021" s="0"/>
      <c r="DL4021" s="0"/>
      <c r="DM4021" s="0"/>
      <c r="DN4021" s="0"/>
      <c r="DO4021" s="0"/>
      <c r="DP4021" s="0"/>
      <c r="DQ4021" s="0"/>
      <c r="DR4021" s="0"/>
      <c r="DS4021" s="0"/>
      <c r="DT4021" s="0"/>
      <c r="DU4021" s="0"/>
      <c r="DV4021" s="0"/>
      <c r="DW4021" s="0"/>
      <c r="DX4021" s="0"/>
      <c r="DY4021" s="0"/>
      <c r="DZ4021" s="0"/>
      <c r="EA4021" s="0"/>
      <c r="EB4021" s="0"/>
      <c r="EC4021" s="0"/>
      <c r="ED4021" s="0"/>
      <c r="EE4021" s="0"/>
      <c r="EF4021" s="0"/>
      <c r="EG4021" s="0"/>
      <c r="EH4021" s="0"/>
      <c r="EI4021" s="0"/>
      <c r="EJ4021" s="0"/>
      <c r="EK4021" s="0"/>
      <c r="EL4021" s="0"/>
      <c r="EM4021" s="0"/>
      <c r="EN4021" s="0"/>
      <c r="EO4021" s="0"/>
      <c r="EP4021" s="0"/>
      <c r="EQ4021" s="0"/>
      <c r="ER4021" s="0"/>
      <c r="ES4021" s="0"/>
      <c r="ET4021" s="0"/>
      <c r="EU4021" s="0"/>
      <c r="EV4021" s="0"/>
      <c r="EW4021" s="0"/>
      <c r="EX4021" s="0"/>
      <c r="EY4021" s="0"/>
      <c r="EZ4021" s="0"/>
      <c r="FA4021" s="0"/>
      <c r="FB4021" s="0"/>
      <c r="FC4021" s="0"/>
      <c r="FD4021" s="0"/>
      <c r="FE4021" s="0"/>
      <c r="FF4021" s="0"/>
      <c r="FG4021" s="0"/>
      <c r="FH4021" s="0"/>
      <c r="FI4021" s="0"/>
      <c r="FJ4021" s="0"/>
      <c r="FK4021" s="0"/>
      <c r="FL4021" s="0"/>
      <c r="FM4021" s="0"/>
      <c r="FN4021" s="0"/>
      <c r="FO4021" s="0"/>
      <c r="FP4021" s="0"/>
      <c r="FQ4021" s="0"/>
      <c r="FR4021" s="0"/>
      <c r="FS4021" s="0"/>
      <c r="FT4021" s="0"/>
      <c r="FU4021" s="0"/>
      <c r="FV4021" s="0"/>
      <c r="FW4021" s="0"/>
      <c r="FX4021" s="0"/>
      <c r="FY4021" s="0"/>
      <c r="FZ4021" s="0"/>
      <c r="GA4021" s="0"/>
      <c r="GB4021" s="0"/>
      <c r="GC4021" s="0"/>
      <c r="GD4021" s="0"/>
      <c r="GE4021" s="0"/>
      <c r="GF4021" s="0"/>
      <c r="GG4021" s="0"/>
      <c r="GH4021" s="0"/>
      <c r="GI4021" s="0"/>
      <c r="GJ4021" s="0"/>
      <c r="GK4021" s="0"/>
      <c r="GL4021" s="0"/>
      <c r="GM4021" s="0"/>
      <c r="GN4021" s="0"/>
      <c r="GO4021" s="0"/>
      <c r="GP4021" s="0"/>
      <c r="GQ4021" s="0"/>
      <c r="GR4021" s="0"/>
      <c r="GS4021" s="0"/>
      <c r="GT4021" s="0"/>
      <c r="GU4021" s="0"/>
      <c r="GV4021" s="0"/>
      <c r="GW4021" s="0"/>
      <c r="GX4021" s="0"/>
      <c r="GY4021" s="0"/>
      <c r="GZ4021" s="0"/>
      <c r="HA4021" s="0"/>
      <c r="HB4021" s="0"/>
      <c r="HC4021" s="0"/>
      <c r="HD4021" s="0"/>
      <c r="HE4021" s="0"/>
      <c r="HF4021" s="0"/>
      <c r="HG4021" s="0"/>
      <c r="HH4021" s="0"/>
      <c r="HI4021" s="0"/>
      <c r="HJ4021" s="0"/>
      <c r="HK4021" s="0"/>
      <c r="HL4021" s="0"/>
      <c r="HM4021" s="0"/>
      <c r="HN4021" s="0"/>
      <c r="HO4021" s="0"/>
      <c r="HP4021" s="0"/>
      <c r="HQ4021" s="0"/>
      <c r="HR4021" s="0"/>
      <c r="HS4021" s="0"/>
      <c r="HT4021" s="0"/>
      <c r="HU4021" s="0"/>
      <c r="HV4021" s="0"/>
      <c r="HW4021" s="0"/>
      <c r="HX4021" s="0"/>
      <c r="HY4021" s="0"/>
      <c r="HZ4021" s="0"/>
      <c r="IA4021" s="0"/>
      <c r="IB4021" s="0"/>
      <c r="IC4021" s="0"/>
      <c r="ID4021" s="0"/>
      <c r="IE4021" s="0"/>
      <c r="IF4021" s="0"/>
      <c r="IG4021" s="0"/>
      <c r="IH4021" s="0"/>
      <c r="II4021" s="0"/>
      <c r="IJ4021" s="0"/>
      <c r="IK4021" s="0"/>
      <c r="IL4021" s="0"/>
      <c r="IM4021" s="0"/>
      <c r="IN4021" s="0"/>
      <c r="IO4021" s="0"/>
      <c r="IP4021" s="0"/>
      <c r="IQ4021" s="0"/>
      <c r="IR4021" s="0"/>
      <c r="IS4021" s="0"/>
      <c r="IT4021" s="0"/>
      <c r="IU4021" s="0"/>
      <c r="IV4021" s="0"/>
      <c r="IW4021" s="0"/>
      <c r="IX4021" s="0"/>
      <c r="IY4021" s="0"/>
      <c r="IZ4021" s="0"/>
      <c r="AMH4021" s="13"/>
    </row>
    <row r="4022" customFormat="false" ht="13.8" hidden="false" customHeight="false" outlineLevel="0" collapsed="false">
      <c r="A4022" s="27" t="n">
        <v>40901114</v>
      </c>
      <c r="B4022" s="28" t="s">
        <v>4058</v>
      </c>
      <c r="C4022" s="29"/>
      <c r="D4022" s="29"/>
      <c r="E4022" s="27" t="s">
        <v>15</v>
      </c>
      <c r="F4022" s="19" t="n">
        <f aca="false">IF(C4022="",VLOOKUP(E4022,'PORTE E UCO'!$A$5:$D$46,4,0),VLOOKUP(E4022,'PORTE E UCO'!$A$5:$D$46,4,0)*C4022)</f>
        <v>93.13473</v>
      </c>
      <c r="G4022" s="30" t="n">
        <v>3.42</v>
      </c>
      <c r="H4022" s="21" t="n">
        <f aca="false">G4022*$R$2</f>
        <v>67.28382144</v>
      </c>
      <c r="I4022" s="27" t="n">
        <v>0</v>
      </c>
      <c r="J4022" s="22" t="str">
        <f aca="false">IF(I4022&gt;=1,F4022*$J$2,"")</f>
        <v/>
      </c>
      <c r="K4022" s="22" t="str">
        <f aca="false">IF(I4022&gt;=2,F4022*$K$2,"")</f>
        <v/>
      </c>
      <c r="L4022" s="22" t="str">
        <f aca="false">IF(I4022&gt;=3,F4022*$L$2,"")</f>
        <v/>
      </c>
      <c r="M4022" s="22" t="str">
        <f aca="false">IF(I4022&gt;=4,F4022*$M$2,"")</f>
        <v/>
      </c>
      <c r="N4022" s="27" t="n">
        <v>0</v>
      </c>
      <c r="O4022" s="27" t="n">
        <v>2</v>
      </c>
      <c r="P4022" s="31" t="n">
        <v>0.34</v>
      </c>
      <c r="Q4022" s="64" t="n">
        <f aca="false">P4022*($Q$2)</f>
        <v>9.1868</v>
      </c>
      <c r="R4022" s="34"/>
      <c r="S4022" s="25" t="n">
        <f aca="false">SUM(F4022,H4022,J4022,K4022,L4022,M4022)</f>
        <v>160.41855144</v>
      </c>
      <c r="T4022" s="25" t="n">
        <f aca="false">SUM(F4022,H4022,J4022,K4022,L4022,M4022,Q4022)</f>
        <v>169.60535144</v>
      </c>
      <c r="U4022" s="0"/>
      <c r="V4022" s="0"/>
      <c r="W4022" s="0"/>
      <c r="X4022" s="0"/>
      <c r="Y4022" s="0"/>
      <c r="Z4022" s="0"/>
      <c r="AA4022" s="0"/>
      <c r="AB4022" s="0"/>
      <c r="AC4022" s="0"/>
      <c r="AD4022" s="0"/>
      <c r="AE4022" s="0"/>
      <c r="AF4022" s="0"/>
      <c r="AG4022" s="0"/>
      <c r="AH4022" s="0"/>
      <c r="AI4022" s="0"/>
      <c r="AJ4022" s="0"/>
      <c r="AK4022" s="0"/>
      <c r="AL4022" s="0"/>
      <c r="AM4022" s="0"/>
      <c r="AN4022" s="0"/>
      <c r="AO4022" s="0"/>
      <c r="AP4022" s="0"/>
      <c r="AQ4022" s="0"/>
      <c r="AR4022" s="0"/>
      <c r="AS4022" s="0"/>
      <c r="AT4022" s="0"/>
      <c r="AU4022" s="0"/>
      <c r="AV4022" s="0"/>
      <c r="AW4022" s="0"/>
      <c r="AX4022" s="0"/>
      <c r="AY4022" s="0"/>
      <c r="AZ4022" s="0"/>
      <c r="BA4022" s="0"/>
      <c r="BB4022" s="0"/>
      <c r="BC4022" s="0"/>
      <c r="BD4022" s="0"/>
      <c r="BE4022" s="0"/>
      <c r="BF4022" s="0"/>
      <c r="BG4022" s="0"/>
      <c r="BH4022" s="0"/>
      <c r="BI4022" s="0"/>
      <c r="BJ4022" s="0"/>
      <c r="BK4022" s="0"/>
      <c r="BL4022" s="0"/>
      <c r="BM4022" s="0"/>
      <c r="BN4022" s="0"/>
      <c r="BO4022" s="0"/>
      <c r="BP4022" s="0"/>
      <c r="BQ4022" s="0"/>
      <c r="BR4022" s="0"/>
      <c r="BS4022" s="0"/>
      <c r="BT4022" s="0"/>
      <c r="BU4022" s="0"/>
      <c r="BV4022" s="0"/>
      <c r="BW4022" s="0"/>
      <c r="BX4022" s="0"/>
      <c r="BY4022" s="0"/>
      <c r="BZ4022" s="0"/>
      <c r="CA4022" s="0"/>
      <c r="CB4022" s="0"/>
      <c r="CC4022" s="0"/>
      <c r="CD4022" s="0"/>
      <c r="CE4022" s="0"/>
      <c r="CF4022" s="0"/>
      <c r="CG4022" s="0"/>
      <c r="CH4022" s="0"/>
      <c r="CI4022" s="0"/>
      <c r="CJ4022" s="0"/>
      <c r="CK4022" s="0"/>
      <c r="CL4022" s="0"/>
      <c r="CM4022" s="0"/>
      <c r="CN4022" s="0"/>
      <c r="CO4022" s="0"/>
      <c r="CP4022" s="0"/>
      <c r="CQ4022" s="0"/>
      <c r="CR4022" s="0"/>
      <c r="CS4022" s="0"/>
      <c r="CT4022" s="0"/>
      <c r="CU4022" s="0"/>
      <c r="CV4022" s="0"/>
      <c r="CW4022" s="0"/>
      <c r="CX4022" s="0"/>
      <c r="CY4022" s="0"/>
      <c r="CZ4022" s="0"/>
      <c r="DA4022" s="0"/>
      <c r="DB4022" s="0"/>
      <c r="DC4022" s="0"/>
      <c r="DD4022" s="0"/>
      <c r="DE4022" s="0"/>
      <c r="DF4022" s="0"/>
      <c r="DG4022" s="0"/>
      <c r="DH4022" s="0"/>
      <c r="DI4022" s="0"/>
      <c r="DJ4022" s="0"/>
      <c r="DK4022" s="0"/>
      <c r="DL4022" s="0"/>
      <c r="DM4022" s="0"/>
      <c r="DN4022" s="0"/>
      <c r="DO4022" s="0"/>
      <c r="DP4022" s="0"/>
      <c r="DQ4022" s="0"/>
      <c r="DR4022" s="0"/>
      <c r="DS4022" s="0"/>
      <c r="DT4022" s="0"/>
      <c r="DU4022" s="0"/>
      <c r="DV4022" s="0"/>
      <c r="DW4022" s="0"/>
      <c r="DX4022" s="0"/>
      <c r="DY4022" s="0"/>
      <c r="DZ4022" s="0"/>
      <c r="EA4022" s="0"/>
      <c r="EB4022" s="0"/>
      <c r="EC4022" s="0"/>
      <c r="ED4022" s="0"/>
      <c r="EE4022" s="0"/>
      <c r="EF4022" s="0"/>
      <c r="EG4022" s="0"/>
      <c r="EH4022" s="0"/>
      <c r="EI4022" s="0"/>
      <c r="EJ4022" s="0"/>
      <c r="EK4022" s="0"/>
      <c r="EL4022" s="0"/>
      <c r="EM4022" s="0"/>
      <c r="EN4022" s="0"/>
      <c r="EO4022" s="0"/>
      <c r="EP4022" s="0"/>
      <c r="EQ4022" s="0"/>
      <c r="ER4022" s="0"/>
      <c r="ES4022" s="0"/>
      <c r="ET4022" s="0"/>
      <c r="EU4022" s="0"/>
      <c r="EV4022" s="0"/>
      <c r="EW4022" s="0"/>
      <c r="EX4022" s="0"/>
      <c r="EY4022" s="0"/>
      <c r="EZ4022" s="0"/>
      <c r="FA4022" s="0"/>
      <c r="FB4022" s="0"/>
      <c r="FC4022" s="0"/>
      <c r="FD4022" s="0"/>
      <c r="FE4022" s="0"/>
      <c r="FF4022" s="0"/>
      <c r="FG4022" s="0"/>
      <c r="FH4022" s="0"/>
      <c r="FI4022" s="0"/>
      <c r="FJ4022" s="0"/>
      <c r="FK4022" s="0"/>
      <c r="FL4022" s="0"/>
      <c r="FM4022" s="0"/>
      <c r="FN4022" s="0"/>
      <c r="FO4022" s="0"/>
      <c r="FP4022" s="0"/>
      <c r="FQ4022" s="0"/>
      <c r="FR4022" s="0"/>
      <c r="FS4022" s="0"/>
      <c r="FT4022" s="0"/>
      <c r="FU4022" s="0"/>
      <c r="FV4022" s="0"/>
      <c r="FW4022" s="0"/>
      <c r="FX4022" s="0"/>
      <c r="FY4022" s="0"/>
      <c r="FZ4022" s="0"/>
      <c r="GA4022" s="0"/>
      <c r="GB4022" s="0"/>
      <c r="GC4022" s="0"/>
      <c r="GD4022" s="0"/>
      <c r="GE4022" s="0"/>
      <c r="GF4022" s="0"/>
      <c r="GG4022" s="0"/>
      <c r="GH4022" s="0"/>
      <c r="GI4022" s="0"/>
      <c r="GJ4022" s="0"/>
      <c r="GK4022" s="0"/>
      <c r="GL4022" s="0"/>
      <c r="GM4022" s="0"/>
      <c r="GN4022" s="0"/>
      <c r="GO4022" s="0"/>
      <c r="GP4022" s="0"/>
      <c r="GQ4022" s="0"/>
      <c r="GR4022" s="0"/>
      <c r="GS4022" s="0"/>
      <c r="GT4022" s="0"/>
      <c r="GU4022" s="0"/>
      <c r="GV4022" s="0"/>
      <c r="GW4022" s="0"/>
      <c r="GX4022" s="0"/>
      <c r="GY4022" s="0"/>
      <c r="GZ4022" s="0"/>
      <c r="HA4022" s="0"/>
      <c r="HB4022" s="0"/>
      <c r="HC4022" s="0"/>
      <c r="HD4022" s="0"/>
      <c r="HE4022" s="0"/>
      <c r="HF4022" s="0"/>
      <c r="HG4022" s="0"/>
      <c r="HH4022" s="0"/>
      <c r="HI4022" s="0"/>
      <c r="HJ4022" s="0"/>
      <c r="HK4022" s="0"/>
      <c r="HL4022" s="0"/>
      <c r="HM4022" s="0"/>
      <c r="HN4022" s="0"/>
      <c r="HO4022" s="0"/>
      <c r="HP4022" s="0"/>
      <c r="HQ4022" s="0"/>
      <c r="HR4022" s="0"/>
      <c r="HS4022" s="0"/>
      <c r="HT4022" s="0"/>
      <c r="HU4022" s="0"/>
      <c r="HV4022" s="0"/>
      <c r="HW4022" s="0"/>
      <c r="HX4022" s="0"/>
      <c r="HY4022" s="0"/>
      <c r="HZ4022" s="0"/>
      <c r="IA4022" s="0"/>
      <c r="IB4022" s="0"/>
      <c r="IC4022" s="0"/>
      <c r="ID4022" s="0"/>
      <c r="IE4022" s="0"/>
      <c r="IF4022" s="0"/>
      <c r="IG4022" s="0"/>
      <c r="IH4022" s="0"/>
      <c r="II4022" s="0"/>
      <c r="IJ4022" s="0"/>
      <c r="IK4022" s="0"/>
      <c r="IL4022" s="0"/>
      <c r="IM4022" s="0"/>
      <c r="IN4022" s="0"/>
      <c r="IO4022" s="0"/>
      <c r="IP4022" s="0"/>
      <c r="IQ4022" s="0"/>
      <c r="IR4022" s="0"/>
      <c r="IS4022" s="0"/>
      <c r="IT4022" s="0"/>
      <c r="IU4022" s="0"/>
      <c r="IV4022" s="0"/>
      <c r="IW4022" s="0"/>
      <c r="IX4022" s="0"/>
      <c r="IY4022" s="0"/>
      <c r="IZ4022" s="0"/>
      <c r="AMH4022" s="13"/>
    </row>
    <row r="4023" customFormat="false" ht="13.8" hidden="false" customHeight="false" outlineLevel="0" collapsed="false">
      <c r="A4023" s="16" t="n">
        <v>40901238</v>
      </c>
      <c r="B4023" s="17" t="s">
        <v>4059</v>
      </c>
      <c r="C4023" s="18"/>
      <c r="D4023" s="18"/>
      <c r="E4023" s="16" t="s">
        <v>20</v>
      </c>
      <c r="F4023" s="19" t="n">
        <f aca="false">IF(C4023="",VLOOKUP(E4023,'PORTE E UCO'!$A$5:$D$46,4,0),VLOOKUP(E4023,'PORTE E UCO'!$A$5:$D$46,4,0)*C4023)</f>
        <v>70.656386</v>
      </c>
      <c r="G4023" s="20" t="n">
        <v>2.65</v>
      </c>
      <c r="H4023" s="21" t="n">
        <f aca="false">G4023*$R$2</f>
        <v>52.1351248</v>
      </c>
      <c r="I4023" s="16" t="n">
        <v>0</v>
      </c>
      <c r="J4023" s="22" t="str">
        <f aca="false">IF(I4023&gt;=1,F4023*$J$2,"")</f>
        <v/>
      </c>
      <c r="K4023" s="22" t="str">
        <f aca="false">IF(I4023&gt;=2,F4023*$K$2,"")</f>
        <v/>
      </c>
      <c r="L4023" s="22" t="str">
        <f aca="false">IF(I4023&gt;=3,F4023*$L$2,"")</f>
        <v/>
      </c>
      <c r="M4023" s="22" t="str">
        <f aca="false">IF(I4023&gt;=4,F4023*$M$2,"")</f>
        <v/>
      </c>
      <c r="N4023" s="16" t="n">
        <v>0</v>
      </c>
      <c r="O4023" s="16" t="n">
        <v>1</v>
      </c>
      <c r="P4023" s="23" t="n">
        <v>0.17</v>
      </c>
      <c r="Q4023" s="64" t="n">
        <f aca="false">P4023*($Q$2)</f>
        <v>4.5934</v>
      </c>
      <c r="R4023" s="34"/>
      <c r="S4023" s="25" t="n">
        <f aca="false">SUM(F4023,H4023,J4023,K4023,L4023,M4023)</f>
        <v>122.7915108</v>
      </c>
      <c r="T4023" s="25" t="n">
        <f aca="false">SUM(F4023,H4023,J4023,K4023,L4023,M4023,Q4023)</f>
        <v>127.3849108</v>
      </c>
      <c r="U4023" s="0"/>
      <c r="V4023" s="0"/>
      <c r="W4023" s="0"/>
      <c r="X4023" s="0"/>
      <c r="Y4023" s="0"/>
      <c r="Z4023" s="0"/>
      <c r="AA4023" s="0"/>
      <c r="AB4023" s="0"/>
      <c r="AC4023" s="0"/>
      <c r="AD4023" s="0"/>
      <c r="AE4023" s="0"/>
      <c r="AF4023" s="0"/>
      <c r="AG4023" s="0"/>
      <c r="AH4023" s="0"/>
      <c r="AI4023" s="0"/>
      <c r="AJ4023" s="0"/>
      <c r="AK4023" s="0"/>
      <c r="AL4023" s="0"/>
      <c r="AM4023" s="0"/>
      <c r="AN4023" s="0"/>
      <c r="AO4023" s="0"/>
      <c r="AP4023" s="0"/>
      <c r="AQ4023" s="0"/>
      <c r="AR4023" s="0"/>
      <c r="AS4023" s="0"/>
      <c r="AT4023" s="0"/>
      <c r="AU4023" s="0"/>
      <c r="AV4023" s="0"/>
      <c r="AW4023" s="0"/>
      <c r="AX4023" s="0"/>
      <c r="AY4023" s="0"/>
      <c r="AZ4023" s="0"/>
      <c r="BA4023" s="0"/>
      <c r="BB4023" s="0"/>
      <c r="BC4023" s="0"/>
      <c r="BD4023" s="0"/>
      <c r="BE4023" s="0"/>
      <c r="BF4023" s="0"/>
      <c r="BG4023" s="0"/>
      <c r="BH4023" s="0"/>
      <c r="BI4023" s="0"/>
      <c r="BJ4023" s="0"/>
      <c r="BK4023" s="0"/>
      <c r="BL4023" s="0"/>
      <c r="BM4023" s="0"/>
      <c r="BN4023" s="0"/>
      <c r="BO4023" s="0"/>
      <c r="BP4023" s="0"/>
      <c r="BQ4023" s="0"/>
      <c r="BR4023" s="0"/>
      <c r="BS4023" s="0"/>
      <c r="BT4023" s="0"/>
      <c r="BU4023" s="0"/>
      <c r="BV4023" s="0"/>
      <c r="BW4023" s="0"/>
      <c r="BX4023" s="0"/>
      <c r="BY4023" s="0"/>
      <c r="BZ4023" s="0"/>
      <c r="CA4023" s="0"/>
      <c r="CB4023" s="0"/>
      <c r="CC4023" s="0"/>
      <c r="CD4023" s="0"/>
      <c r="CE4023" s="0"/>
      <c r="CF4023" s="0"/>
      <c r="CG4023" s="0"/>
      <c r="CH4023" s="0"/>
      <c r="CI4023" s="0"/>
      <c r="CJ4023" s="0"/>
      <c r="CK4023" s="0"/>
      <c r="CL4023" s="0"/>
      <c r="CM4023" s="0"/>
      <c r="CN4023" s="0"/>
      <c r="CO4023" s="0"/>
      <c r="CP4023" s="0"/>
      <c r="CQ4023" s="0"/>
      <c r="CR4023" s="0"/>
      <c r="CS4023" s="0"/>
      <c r="CT4023" s="0"/>
      <c r="CU4023" s="0"/>
      <c r="CV4023" s="0"/>
      <c r="CW4023" s="0"/>
      <c r="CX4023" s="0"/>
      <c r="CY4023" s="0"/>
      <c r="CZ4023" s="0"/>
      <c r="DA4023" s="0"/>
      <c r="DB4023" s="0"/>
      <c r="DC4023" s="0"/>
      <c r="DD4023" s="0"/>
      <c r="DE4023" s="0"/>
      <c r="DF4023" s="0"/>
      <c r="DG4023" s="0"/>
      <c r="DH4023" s="0"/>
      <c r="DI4023" s="0"/>
      <c r="DJ4023" s="0"/>
      <c r="DK4023" s="0"/>
      <c r="DL4023" s="0"/>
      <c r="DM4023" s="0"/>
      <c r="DN4023" s="0"/>
      <c r="DO4023" s="0"/>
      <c r="DP4023" s="0"/>
      <c r="DQ4023" s="0"/>
      <c r="DR4023" s="0"/>
      <c r="DS4023" s="0"/>
      <c r="DT4023" s="0"/>
      <c r="DU4023" s="0"/>
      <c r="DV4023" s="0"/>
      <c r="DW4023" s="0"/>
      <c r="DX4023" s="0"/>
      <c r="DY4023" s="0"/>
      <c r="DZ4023" s="0"/>
      <c r="EA4023" s="0"/>
      <c r="EB4023" s="0"/>
      <c r="EC4023" s="0"/>
      <c r="ED4023" s="0"/>
      <c r="EE4023" s="0"/>
      <c r="EF4023" s="0"/>
      <c r="EG4023" s="0"/>
      <c r="EH4023" s="0"/>
      <c r="EI4023" s="0"/>
      <c r="EJ4023" s="0"/>
      <c r="EK4023" s="0"/>
      <c r="EL4023" s="0"/>
      <c r="EM4023" s="0"/>
      <c r="EN4023" s="0"/>
      <c r="EO4023" s="0"/>
      <c r="EP4023" s="0"/>
      <c r="EQ4023" s="0"/>
      <c r="ER4023" s="0"/>
      <c r="ES4023" s="0"/>
      <c r="ET4023" s="0"/>
      <c r="EU4023" s="0"/>
      <c r="EV4023" s="0"/>
      <c r="EW4023" s="0"/>
      <c r="EX4023" s="0"/>
      <c r="EY4023" s="0"/>
      <c r="EZ4023" s="0"/>
      <c r="FA4023" s="0"/>
      <c r="FB4023" s="0"/>
      <c r="FC4023" s="0"/>
      <c r="FD4023" s="0"/>
      <c r="FE4023" s="0"/>
      <c r="FF4023" s="0"/>
      <c r="FG4023" s="0"/>
      <c r="FH4023" s="0"/>
      <c r="FI4023" s="0"/>
      <c r="FJ4023" s="0"/>
      <c r="FK4023" s="0"/>
      <c r="FL4023" s="0"/>
      <c r="FM4023" s="0"/>
      <c r="FN4023" s="0"/>
      <c r="FO4023" s="0"/>
      <c r="FP4023" s="0"/>
      <c r="FQ4023" s="0"/>
      <c r="FR4023" s="0"/>
      <c r="FS4023" s="0"/>
      <c r="FT4023" s="0"/>
      <c r="FU4023" s="0"/>
      <c r="FV4023" s="0"/>
      <c r="FW4023" s="0"/>
      <c r="FX4023" s="0"/>
      <c r="FY4023" s="0"/>
      <c r="FZ4023" s="0"/>
      <c r="GA4023" s="0"/>
      <c r="GB4023" s="0"/>
      <c r="GC4023" s="0"/>
      <c r="GD4023" s="0"/>
      <c r="GE4023" s="0"/>
      <c r="GF4023" s="0"/>
      <c r="GG4023" s="0"/>
      <c r="GH4023" s="0"/>
      <c r="GI4023" s="0"/>
      <c r="GJ4023" s="0"/>
      <c r="GK4023" s="0"/>
      <c r="GL4023" s="0"/>
      <c r="GM4023" s="0"/>
      <c r="GN4023" s="0"/>
      <c r="GO4023" s="0"/>
      <c r="GP4023" s="0"/>
      <c r="GQ4023" s="0"/>
      <c r="GR4023" s="0"/>
      <c r="GS4023" s="0"/>
      <c r="GT4023" s="0"/>
      <c r="GU4023" s="0"/>
      <c r="GV4023" s="0"/>
      <c r="GW4023" s="0"/>
      <c r="GX4023" s="0"/>
      <c r="GY4023" s="0"/>
      <c r="GZ4023" s="0"/>
      <c r="HA4023" s="0"/>
      <c r="HB4023" s="0"/>
      <c r="HC4023" s="0"/>
      <c r="HD4023" s="0"/>
      <c r="HE4023" s="0"/>
      <c r="HF4023" s="0"/>
      <c r="HG4023" s="0"/>
      <c r="HH4023" s="0"/>
      <c r="HI4023" s="0"/>
      <c r="HJ4023" s="0"/>
      <c r="HK4023" s="0"/>
      <c r="HL4023" s="0"/>
      <c r="HM4023" s="0"/>
      <c r="HN4023" s="0"/>
      <c r="HO4023" s="0"/>
      <c r="HP4023" s="0"/>
      <c r="HQ4023" s="0"/>
      <c r="HR4023" s="0"/>
      <c r="HS4023" s="0"/>
      <c r="HT4023" s="0"/>
      <c r="HU4023" s="0"/>
      <c r="HV4023" s="0"/>
      <c r="HW4023" s="0"/>
      <c r="HX4023" s="0"/>
      <c r="HY4023" s="0"/>
      <c r="HZ4023" s="0"/>
      <c r="IA4023" s="0"/>
      <c r="IB4023" s="0"/>
      <c r="IC4023" s="0"/>
      <c r="ID4023" s="0"/>
      <c r="IE4023" s="0"/>
      <c r="IF4023" s="0"/>
      <c r="IG4023" s="0"/>
      <c r="IH4023" s="0"/>
      <c r="II4023" s="0"/>
      <c r="IJ4023" s="0"/>
      <c r="IK4023" s="0"/>
      <c r="IL4023" s="0"/>
      <c r="IM4023" s="0"/>
      <c r="IN4023" s="0"/>
      <c r="IO4023" s="0"/>
      <c r="IP4023" s="0"/>
      <c r="IQ4023" s="0"/>
      <c r="IR4023" s="0"/>
      <c r="IS4023" s="0"/>
      <c r="IT4023" s="0"/>
      <c r="IU4023" s="0"/>
      <c r="IV4023" s="0"/>
      <c r="IW4023" s="0"/>
      <c r="IX4023" s="0"/>
      <c r="IY4023" s="0"/>
      <c r="IZ4023" s="0"/>
      <c r="AMH4023" s="13"/>
    </row>
    <row r="4024" customFormat="false" ht="13.8" hidden="false" customHeight="false" outlineLevel="0" collapsed="false">
      <c r="A4024" s="27" t="n">
        <v>40901297</v>
      </c>
      <c r="B4024" s="28" t="s">
        <v>4060</v>
      </c>
      <c r="C4024" s="29"/>
      <c r="D4024" s="29"/>
      <c r="E4024" s="27" t="s">
        <v>22</v>
      </c>
      <c r="F4024" s="19" t="n">
        <f aca="false">IF(C4024="",VLOOKUP(E4024,'PORTE E UCO'!$A$5:$D$46,4,0),VLOOKUP(E4024,'PORTE E UCO'!$A$5:$D$46,4,0)*C4024)</f>
        <v>220.434104</v>
      </c>
      <c r="G4024" s="30" t="n">
        <v>3.82</v>
      </c>
      <c r="H4024" s="21" t="n">
        <f aca="false">G4024*$R$2</f>
        <v>75.15327424</v>
      </c>
      <c r="I4024" s="27" t="n">
        <v>0</v>
      </c>
      <c r="J4024" s="22" t="str">
        <f aca="false">IF(I4024&gt;=1,F4024*$J$2,"")</f>
        <v/>
      </c>
      <c r="K4024" s="22" t="str">
        <f aca="false">IF(I4024&gt;=2,F4024*$K$2,"")</f>
        <v/>
      </c>
      <c r="L4024" s="22" t="str">
        <f aca="false">IF(I4024&gt;=3,F4024*$L$2,"")</f>
        <v/>
      </c>
      <c r="M4024" s="22" t="str">
        <f aca="false">IF(I4024&gt;=4,F4024*$M$2,"")</f>
        <v/>
      </c>
      <c r="N4024" s="27" t="n">
        <v>0</v>
      </c>
      <c r="O4024" s="27" t="n">
        <v>2</v>
      </c>
      <c r="P4024" s="31" t="n">
        <v>0.34</v>
      </c>
      <c r="Q4024" s="64" t="n">
        <f aca="false">P4024*($Q$2)</f>
        <v>9.1868</v>
      </c>
      <c r="R4024" s="34"/>
      <c r="S4024" s="25" t="n">
        <f aca="false">SUM(F4024,H4024,J4024,K4024,L4024,M4024)</f>
        <v>295.58737824</v>
      </c>
      <c r="T4024" s="25" t="n">
        <f aca="false">SUM(F4024,H4024,J4024,K4024,L4024,M4024,Q4024)</f>
        <v>304.77417824</v>
      </c>
      <c r="U4024" s="0"/>
      <c r="V4024" s="0"/>
      <c r="W4024" s="0"/>
      <c r="X4024" s="0"/>
      <c r="Y4024" s="0"/>
      <c r="Z4024" s="0"/>
      <c r="AA4024" s="0"/>
      <c r="AB4024" s="0"/>
      <c r="AC4024" s="0"/>
      <c r="AD4024" s="0"/>
      <c r="AE4024" s="0"/>
      <c r="AF4024" s="0"/>
      <c r="AG4024" s="0"/>
      <c r="AH4024" s="0"/>
      <c r="AI4024" s="0"/>
      <c r="AJ4024" s="0"/>
      <c r="AK4024" s="0"/>
      <c r="AL4024" s="0"/>
      <c r="AM4024" s="0"/>
      <c r="AN4024" s="0"/>
      <c r="AO4024" s="0"/>
      <c r="AP4024" s="0"/>
      <c r="AQ4024" s="0"/>
      <c r="AR4024" s="0"/>
      <c r="AS4024" s="0"/>
      <c r="AT4024" s="0"/>
      <c r="AU4024" s="0"/>
      <c r="AV4024" s="0"/>
      <c r="AW4024" s="0"/>
      <c r="AX4024" s="0"/>
      <c r="AY4024" s="0"/>
      <c r="AZ4024" s="0"/>
      <c r="BA4024" s="0"/>
      <c r="BB4024" s="0"/>
      <c r="BC4024" s="0"/>
      <c r="BD4024" s="0"/>
      <c r="BE4024" s="0"/>
      <c r="BF4024" s="0"/>
      <c r="BG4024" s="0"/>
      <c r="BH4024" s="0"/>
      <c r="BI4024" s="0"/>
      <c r="BJ4024" s="0"/>
      <c r="BK4024" s="0"/>
      <c r="BL4024" s="0"/>
      <c r="BM4024" s="0"/>
      <c r="BN4024" s="0"/>
      <c r="BO4024" s="0"/>
      <c r="BP4024" s="0"/>
      <c r="BQ4024" s="0"/>
      <c r="BR4024" s="0"/>
      <c r="BS4024" s="0"/>
      <c r="BT4024" s="0"/>
      <c r="BU4024" s="0"/>
      <c r="BV4024" s="0"/>
      <c r="BW4024" s="0"/>
      <c r="BX4024" s="0"/>
      <c r="BY4024" s="0"/>
      <c r="BZ4024" s="0"/>
      <c r="CA4024" s="0"/>
      <c r="CB4024" s="0"/>
      <c r="CC4024" s="0"/>
      <c r="CD4024" s="0"/>
      <c r="CE4024" s="0"/>
      <c r="CF4024" s="0"/>
      <c r="CG4024" s="0"/>
      <c r="CH4024" s="0"/>
      <c r="CI4024" s="0"/>
      <c r="CJ4024" s="0"/>
      <c r="CK4024" s="0"/>
      <c r="CL4024" s="0"/>
      <c r="CM4024" s="0"/>
      <c r="CN4024" s="0"/>
      <c r="CO4024" s="0"/>
      <c r="CP4024" s="0"/>
      <c r="CQ4024" s="0"/>
      <c r="CR4024" s="0"/>
      <c r="CS4024" s="0"/>
      <c r="CT4024" s="0"/>
      <c r="CU4024" s="0"/>
      <c r="CV4024" s="0"/>
      <c r="CW4024" s="0"/>
      <c r="CX4024" s="0"/>
      <c r="CY4024" s="0"/>
      <c r="CZ4024" s="0"/>
      <c r="DA4024" s="0"/>
      <c r="DB4024" s="0"/>
      <c r="DC4024" s="0"/>
      <c r="DD4024" s="0"/>
      <c r="DE4024" s="0"/>
      <c r="DF4024" s="0"/>
      <c r="DG4024" s="0"/>
      <c r="DH4024" s="0"/>
      <c r="DI4024" s="0"/>
      <c r="DJ4024" s="0"/>
      <c r="DK4024" s="0"/>
      <c r="DL4024" s="0"/>
      <c r="DM4024" s="0"/>
      <c r="DN4024" s="0"/>
      <c r="DO4024" s="0"/>
      <c r="DP4024" s="0"/>
      <c r="DQ4024" s="0"/>
      <c r="DR4024" s="0"/>
      <c r="DS4024" s="0"/>
      <c r="DT4024" s="0"/>
      <c r="DU4024" s="0"/>
      <c r="DV4024" s="0"/>
      <c r="DW4024" s="0"/>
      <c r="DX4024" s="0"/>
      <c r="DY4024" s="0"/>
      <c r="DZ4024" s="0"/>
      <c r="EA4024" s="0"/>
      <c r="EB4024" s="0"/>
      <c r="EC4024" s="0"/>
      <c r="ED4024" s="0"/>
      <c r="EE4024" s="0"/>
      <c r="EF4024" s="0"/>
      <c r="EG4024" s="0"/>
      <c r="EH4024" s="0"/>
      <c r="EI4024" s="0"/>
      <c r="EJ4024" s="0"/>
      <c r="EK4024" s="0"/>
      <c r="EL4024" s="0"/>
      <c r="EM4024" s="0"/>
      <c r="EN4024" s="0"/>
      <c r="EO4024" s="0"/>
      <c r="EP4024" s="0"/>
      <c r="EQ4024" s="0"/>
      <c r="ER4024" s="0"/>
      <c r="ES4024" s="0"/>
      <c r="ET4024" s="0"/>
      <c r="EU4024" s="0"/>
      <c r="EV4024" s="0"/>
      <c r="EW4024" s="0"/>
      <c r="EX4024" s="0"/>
      <c r="EY4024" s="0"/>
      <c r="EZ4024" s="0"/>
      <c r="FA4024" s="0"/>
      <c r="FB4024" s="0"/>
      <c r="FC4024" s="0"/>
      <c r="FD4024" s="0"/>
      <c r="FE4024" s="0"/>
      <c r="FF4024" s="0"/>
      <c r="FG4024" s="0"/>
      <c r="FH4024" s="0"/>
      <c r="FI4024" s="0"/>
      <c r="FJ4024" s="0"/>
      <c r="FK4024" s="0"/>
      <c r="FL4024" s="0"/>
      <c r="FM4024" s="0"/>
      <c r="FN4024" s="0"/>
      <c r="FO4024" s="0"/>
      <c r="FP4024" s="0"/>
      <c r="FQ4024" s="0"/>
      <c r="FR4024" s="0"/>
      <c r="FS4024" s="0"/>
      <c r="FT4024" s="0"/>
      <c r="FU4024" s="0"/>
      <c r="FV4024" s="0"/>
      <c r="FW4024" s="0"/>
      <c r="FX4024" s="0"/>
      <c r="FY4024" s="0"/>
      <c r="FZ4024" s="0"/>
      <c r="GA4024" s="0"/>
      <c r="GB4024" s="0"/>
      <c r="GC4024" s="0"/>
      <c r="GD4024" s="0"/>
      <c r="GE4024" s="0"/>
      <c r="GF4024" s="0"/>
      <c r="GG4024" s="0"/>
      <c r="GH4024" s="0"/>
      <c r="GI4024" s="0"/>
      <c r="GJ4024" s="0"/>
      <c r="GK4024" s="0"/>
      <c r="GL4024" s="0"/>
      <c r="GM4024" s="0"/>
      <c r="GN4024" s="0"/>
      <c r="GO4024" s="0"/>
      <c r="GP4024" s="0"/>
      <c r="GQ4024" s="0"/>
      <c r="GR4024" s="0"/>
      <c r="GS4024" s="0"/>
      <c r="GT4024" s="0"/>
      <c r="GU4024" s="0"/>
      <c r="GV4024" s="0"/>
      <c r="GW4024" s="0"/>
      <c r="GX4024" s="0"/>
      <c r="GY4024" s="0"/>
      <c r="GZ4024" s="0"/>
      <c r="HA4024" s="0"/>
      <c r="HB4024" s="0"/>
      <c r="HC4024" s="0"/>
      <c r="HD4024" s="0"/>
      <c r="HE4024" s="0"/>
      <c r="HF4024" s="0"/>
      <c r="HG4024" s="0"/>
      <c r="HH4024" s="0"/>
      <c r="HI4024" s="0"/>
      <c r="HJ4024" s="0"/>
      <c r="HK4024" s="0"/>
      <c r="HL4024" s="0"/>
      <c r="HM4024" s="0"/>
      <c r="HN4024" s="0"/>
      <c r="HO4024" s="0"/>
      <c r="HP4024" s="0"/>
      <c r="HQ4024" s="0"/>
      <c r="HR4024" s="0"/>
      <c r="HS4024" s="0"/>
      <c r="HT4024" s="0"/>
      <c r="HU4024" s="0"/>
      <c r="HV4024" s="0"/>
      <c r="HW4024" s="0"/>
      <c r="HX4024" s="0"/>
      <c r="HY4024" s="0"/>
      <c r="HZ4024" s="0"/>
      <c r="IA4024" s="0"/>
      <c r="IB4024" s="0"/>
      <c r="IC4024" s="0"/>
      <c r="ID4024" s="0"/>
      <c r="IE4024" s="0"/>
      <c r="IF4024" s="0"/>
      <c r="IG4024" s="0"/>
      <c r="IH4024" s="0"/>
      <c r="II4024" s="0"/>
      <c r="IJ4024" s="0"/>
      <c r="IK4024" s="0"/>
      <c r="IL4024" s="0"/>
      <c r="IM4024" s="0"/>
      <c r="IN4024" s="0"/>
      <c r="IO4024" s="0"/>
      <c r="IP4024" s="0"/>
      <c r="IQ4024" s="0"/>
      <c r="IR4024" s="0"/>
      <c r="IS4024" s="0"/>
      <c r="IT4024" s="0"/>
      <c r="IU4024" s="0"/>
      <c r="IV4024" s="0"/>
      <c r="IW4024" s="0"/>
      <c r="IX4024" s="0"/>
      <c r="IY4024" s="0"/>
      <c r="IZ4024" s="0"/>
      <c r="AMH4024" s="13"/>
    </row>
    <row r="4025" customFormat="false" ht="13.8" hidden="false" customHeight="false" outlineLevel="0" collapsed="false">
      <c r="A4025" s="16" t="n">
        <v>40901254</v>
      </c>
      <c r="B4025" s="17" t="s">
        <v>4061</v>
      </c>
      <c r="C4025" s="18"/>
      <c r="D4025" s="18"/>
      <c r="E4025" s="16" t="s">
        <v>17</v>
      </c>
      <c r="F4025" s="19" t="n">
        <f aca="false">IF(C4025="",VLOOKUP(E4025,'PORTE E UCO'!$A$5:$D$46,4,0),VLOOKUP(E4025,'PORTE E UCO'!$A$5:$D$46,4,0)*C4025)</f>
        <v>150.60084</v>
      </c>
      <c r="G4025" s="20" t="n">
        <v>5.19</v>
      </c>
      <c r="H4025" s="21" t="n">
        <f aca="false">G4025*$R$2</f>
        <v>102.10615008</v>
      </c>
      <c r="I4025" s="16" t="n">
        <v>0</v>
      </c>
      <c r="J4025" s="22" t="str">
        <f aca="false">IF(I4025&gt;=1,F4025*$J$2,"")</f>
        <v/>
      </c>
      <c r="K4025" s="22" t="str">
        <f aca="false">IF(I4025&gt;=2,F4025*$K$2,"")</f>
        <v/>
      </c>
      <c r="L4025" s="22" t="str">
        <f aca="false">IF(I4025&gt;=3,F4025*$L$2,"")</f>
        <v/>
      </c>
      <c r="M4025" s="22" t="str">
        <f aca="false">IF(I4025&gt;=4,F4025*$M$2,"")</f>
        <v/>
      </c>
      <c r="N4025" s="16" t="n">
        <v>0</v>
      </c>
      <c r="O4025" s="16" t="n">
        <v>2</v>
      </c>
      <c r="P4025" s="23" t="n">
        <v>0.34</v>
      </c>
      <c r="Q4025" s="64" t="n">
        <f aca="false">P4025*($Q$2)</f>
        <v>9.1868</v>
      </c>
      <c r="R4025" s="34"/>
      <c r="S4025" s="25" t="n">
        <f aca="false">SUM(F4025,H4025,J4025,K4025,L4025,M4025)</f>
        <v>252.70699008</v>
      </c>
      <c r="T4025" s="25" t="n">
        <f aca="false">SUM(F4025,H4025,J4025,K4025,L4025,M4025,Q4025)</f>
        <v>261.89379008</v>
      </c>
      <c r="U4025" s="0"/>
      <c r="V4025" s="0"/>
      <c r="W4025" s="0"/>
      <c r="X4025" s="0"/>
      <c r="Y4025" s="0"/>
      <c r="Z4025" s="0"/>
      <c r="AA4025" s="0"/>
      <c r="AB4025" s="0"/>
      <c r="AC4025" s="0"/>
      <c r="AD4025" s="0"/>
      <c r="AE4025" s="0"/>
      <c r="AF4025" s="0"/>
      <c r="AG4025" s="0"/>
      <c r="AH4025" s="0"/>
      <c r="AI4025" s="0"/>
      <c r="AJ4025" s="0"/>
      <c r="AK4025" s="0"/>
      <c r="AL4025" s="0"/>
      <c r="AM4025" s="0"/>
      <c r="AN4025" s="0"/>
      <c r="AO4025" s="0"/>
      <c r="AP4025" s="0"/>
      <c r="AQ4025" s="0"/>
      <c r="AR4025" s="0"/>
      <c r="AS4025" s="0"/>
      <c r="AT4025" s="0"/>
      <c r="AU4025" s="0"/>
      <c r="AV4025" s="0"/>
      <c r="AW4025" s="0"/>
      <c r="AX4025" s="0"/>
      <c r="AY4025" s="0"/>
      <c r="AZ4025" s="0"/>
      <c r="BA4025" s="0"/>
      <c r="BB4025" s="0"/>
      <c r="BC4025" s="0"/>
      <c r="BD4025" s="0"/>
      <c r="BE4025" s="0"/>
      <c r="BF4025" s="0"/>
      <c r="BG4025" s="0"/>
      <c r="BH4025" s="0"/>
      <c r="BI4025" s="0"/>
      <c r="BJ4025" s="0"/>
      <c r="BK4025" s="0"/>
      <c r="BL4025" s="0"/>
      <c r="BM4025" s="0"/>
      <c r="BN4025" s="0"/>
      <c r="BO4025" s="0"/>
      <c r="BP4025" s="0"/>
      <c r="BQ4025" s="0"/>
      <c r="BR4025" s="0"/>
      <c r="BS4025" s="0"/>
      <c r="BT4025" s="0"/>
      <c r="BU4025" s="0"/>
      <c r="BV4025" s="0"/>
      <c r="BW4025" s="0"/>
      <c r="BX4025" s="0"/>
      <c r="BY4025" s="0"/>
      <c r="BZ4025" s="0"/>
      <c r="CA4025" s="0"/>
      <c r="CB4025" s="0"/>
      <c r="CC4025" s="0"/>
      <c r="CD4025" s="0"/>
      <c r="CE4025" s="0"/>
      <c r="CF4025" s="0"/>
      <c r="CG4025" s="0"/>
      <c r="CH4025" s="0"/>
      <c r="CI4025" s="0"/>
      <c r="CJ4025" s="0"/>
      <c r="CK4025" s="0"/>
      <c r="CL4025" s="0"/>
      <c r="CM4025" s="0"/>
      <c r="CN4025" s="0"/>
      <c r="CO4025" s="0"/>
      <c r="CP4025" s="0"/>
      <c r="CQ4025" s="0"/>
      <c r="CR4025" s="0"/>
      <c r="CS4025" s="0"/>
      <c r="CT4025" s="0"/>
      <c r="CU4025" s="0"/>
      <c r="CV4025" s="0"/>
      <c r="CW4025" s="0"/>
      <c r="CX4025" s="0"/>
      <c r="CY4025" s="0"/>
      <c r="CZ4025" s="0"/>
      <c r="DA4025" s="0"/>
      <c r="DB4025" s="0"/>
      <c r="DC4025" s="0"/>
      <c r="DD4025" s="0"/>
      <c r="DE4025" s="0"/>
      <c r="DF4025" s="0"/>
      <c r="DG4025" s="0"/>
      <c r="DH4025" s="0"/>
      <c r="DI4025" s="0"/>
      <c r="DJ4025" s="0"/>
      <c r="DK4025" s="0"/>
      <c r="DL4025" s="0"/>
      <c r="DM4025" s="0"/>
      <c r="DN4025" s="0"/>
      <c r="DO4025" s="0"/>
      <c r="DP4025" s="0"/>
      <c r="DQ4025" s="0"/>
      <c r="DR4025" s="0"/>
      <c r="DS4025" s="0"/>
      <c r="DT4025" s="0"/>
      <c r="DU4025" s="0"/>
      <c r="DV4025" s="0"/>
      <c r="DW4025" s="0"/>
      <c r="DX4025" s="0"/>
      <c r="DY4025" s="0"/>
      <c r="DZ4025" s="0"/>
      <c r="EA4025" s="0"/>
      <c r="EB4025" s="0"/>
      <c r="EC4025" s="0"/>
      <c r="ED4025" s="0"/>
      <c r="EE4025" s="0"/>
      <c r="EF4025" s="0"/>
      <c r="EG4025" s="0"/>
      <c r="EH4025" s="0"/>
      <c r="EI4025" s="0"/>
      <c r="EJ4025" s="0"/>
      <c r="EK4025" s="0"/>
      <c r="EL4025" s="0"/>
      <c r="EM4025" s="0"/>
      <c r="EN4025" s="0"/>
      <c r="EO4025" s="0"/>
      <c r="EP4025" s="0"/>
      <c r="EQ4025" s="0"/>
      <c r="ER4025" s="0"/>
      <c r="ES4025" s="0"/>
      <c r="ET4025" s="0"/>
      <c r="EU4025" s="0"/>
      <c r="EV4025" s="0"/>
      <c r="EW4025" s="0"/>
      <c r="EX4025" s="0"/>
      <c r="EY4025" s="0"/>
      <c r="EZ4025" s="0"/>
      <c r="FA4025" s="0"/>
      <c r="FB4025" s="0"/>
      <c r="FC4025" s="0"/>
      <c r="FD4025" s="0"/>
      <c r="FE4025" s="0"/>
      <c r="FF4025" s="0"/>
      <c r="FG4025" s="0"/>
      <c r="FH4025" s="0"/>
      <c r="FI4025" s="0"/>
      <c r="FJ4025" s="0"/>
      <c r="FK4025" s="0"/>
      <c r="FL4025" s="0"/>
      <c r="FM4025" s="0"/>
      <c r="FN4025" s="0"/>
      <c r="FO4025" s="0"/>
      <c r="FP4025" s="0"/>
      <c r="FQ4025" s="0"/>
      <c r="FR4025" s="0"/>
      <c r="FS4025" s="0"/>
      <c r="FT4025" s="0"/>
      <c r="FU4025" s="0"/>
      <c r="FV4025" s="0"/>
      <c r="FW4025" s="0"/>
      <c r="FX4025" s="0"/>
      <c r="FY4025" s="0"/>
      <c r="FZ4025" s="0"/>
      <c r="GA4025" s="0"/>
      <c r="GB4025" s="0"/>
      <c r="GC4025" s="0"/>
      <c r="GD4025" s="0"/>
      <c r="GE4025" s="0"/>
      <c r="GF4025" s="0"/>
      <c r="GG4025" s="0"/>
      <c r="GH4025" s="0"/>
      <c r="GI4025" s="0"/>
      <c r="GJ4025" s="0"/>
      <c r="GK4025" s="0"/>
      <c r="GL4025" s="0"/>
      <c r="GM4025" s="0"/>
      <c r="GN4025" s="0"/>
      <c r="GO4025" s="0"/>
      <c r="GP4025" s="0"/>
      <c r="GQ4025" s="0"/>
      <c r="GR4025" s="0"/>
      <c r="GS4025" s="0"/>
      <c r="GT4025" s="0"/>
      <c r="GU4025" s="0"/>
      <c r="GV4025" s="0"/>
      <c r="GW4025" s="0"/>
      <c r="GX4025" s="0"/>
      <c r="GY4025" s="0"/>
      <c r="GZ4025" s="0"/>
      <c r="HA4025" s="0"/>
      <c r="HB4025" s="0"/>
      <c r="HC4025" s="0"/>
      <c r="HD4025" s="0"/>
      <c r="HE4025" s="0"/>
      <c r="HF4025" s="0"/>
      <c r="HG4025" s="0"/>
      <c r="HH4025" s="0"/>
      <c r="HI4025" s="0"/>
      <c r="HJ4025" s="0"/>
      <c r="HK4025" s="0"/>
      <c r="HL4025" s="0"/>
      <c r="HM4025" s="0"/>
      <c r="HN4025" s="0"/>
      <c r="HO4025" s="0"/>
      <c r="HP4025" s="0"/>
      <c r="HQ4025" s="0"/>
      <c r="HR4025" s="0"/>
      <c r="HS4025" s="0"/>
      <c r="HT4025" s="0"/>
      <c r="HU4025" s="0"/>
      <c r="HV4025" s="0"/>
      <c r="HW4025" s="0"/>
      <c r="HX4025" s="0"/>
      <c r="HY4025" s="0"/>
      <c r="HZ4025" s="0"/>
      <c r="IA4025" s="0"/>
      <c r="IB4025" s="0"/>
      <c r="IC4025" s="0"/>
      <c r="ID4025" s="0"/>
      <c r="IE4025" s="0"/>
      <c r="IF4025" s="0"/>
      <c r="IG4025" s="0"/>
      <c r="IH4025" s="0"/>
      <c r="II4025" s="0"/>
      <c r="IJ4025" s="0"/>
      <c r="IK4025" s="0"/>
      <c r="IL4025" s="0"/>
      <c r="IM4025" s="0"/>
      <c r="IN4025" s="0"/>
      <c r="IO4025" s="0"/>
      <c r="IP4025" s="0"/>
      <c r="IQ4025" s="0"/>
      <c r="IR4025" s="0"/>
      <c r="IS4025" s="0"/>
      <c r="IT4025" s="0"/>
      <c r="IU4025" s="0"/>
      <c r="IV4025" s="0"/>
      <c r="IW4025" s="0"/>
      <c r="IX4025" s="0"/>
      <c r="IY4025" s="0"/>
      <c r="IZ4025" s="0"/>
      <c r="AMH4025" s="13"/>
    </row>
    <row r="4026" customFormat="false" ht="13.8" hidden="false" customHeight="false" outlineLevel="0" collapsed="false">
      <c r="A4026" s="27" t="n">
        <v>40901246</v>
      </c>
      <c r="B4026" s="28" t="s">
        <v>4062</v>
      </c>
      <c r="C4026" s="29"/>
      <c r="D4026" s="29"/>
      <c r="E4026" s="27" t="s">
        <v>17</v>
      </c>
      <c r="F4026" s="19" t="n">
        <f aca="false">IF(C4026="",VLOOKUP(E4026,'PORTE E UCO'!$A$5:$D$46,4,0),VLOOKUP(E4026,'PORTE E UCO'!$A$5:$D$46,4,0)*C4026)</f>
        <v>150.60084</v>
      </c>
      <c r="G4026" s="30" t="n">
        <v>6.27</v>
      </c>
      <c r="H4026" s="21" t="n">
        <f aca="false">G4026*$R$2</f>
        <v>123.35367264</v>
      </c>
      <c r="I4026" s="27" t="n">
        <v>0</v>
      </c>
      <c r="J4026" s="22" t="str">
        <f aca="false">IF(I4026&gt;=1,F4026*$J$2,"")</f>
        <v/>
      </c>
      <c r="K4026" s="22" t="str">
        <f aca="false">IF(I4026&gt;=2,F4026*$K$2,"")</f>
        <v/>
      </c>
      <c r="L4026" s="22" t="str">
        <f aca="false">IF(I4026&gt;=3,F4026*$L$2,"")</f>
        <v/>
      </c>
      <c r="M4026" s="22" t="str">
        <f aca="false">IF(I4026&gt;=4,F4026*$M$2,"")</f>
        <v/>
      </c>
      <c r="N4026" s="27" t="n">
        <v>0</v>
      </c>
      <c r="O4026" s="27" t="n">
        <v>3</v>
      </c>
      <c r="P4026" s="31" t="n">
        <v>0.51</v>
      </c>
      <c r="Q4026" s="64" t="n">
        <f aca="false">P4026*($Q$2)</f>
        <v>13.7802</v>
      </c>
      <c r="R4026" s="34"/>
      <c r="S4026" s="25" t="n">
        <f aca="false">SUM(F4026,H4026,J4026,K4026,L4026,M4026)</f>
        <v>273.95451264</v>
      </c>
      <c r="T4026" s="25" t="n">
        <f aca="false">SUM(F4026,H4026,J4026,K4026,L4026,M4026,Q4026)</f>
        <v>287.73471264</v>
      </c>
      <c r="U4026" s="0"/>
      <c r="V4026" s="0"/>
      <c r="W4026" s="0"/>
      <c r="X4026" s="0"/>
      <c r="Y4026" s="0"/>
      <c r="Z4026" s="0"/>
      <c r="AA4026" s="0"/>
      <c r="AB4026" s="0"/>
      <c r="AC4026" s="0"/>
      <c r="AD4026" s="0"/>
      <c r="AE4026" s="0"/>
      <c r="AF4026" s="0"/>
      <c r="AG4026" s="0"/>
      <c r="AH4026" s="0"/>
      <c r="AI4026" s="0"/>
      <c r="AJ4026" s="0"/>
      <c r="AK4026" s="0"/>
      <c r="AL4026" s="0"/>
      <c r="AM4026" s="0"/>
      <c r="AN4026" s="0"/>
      <c r="AO4026" s="0"/>
      <c r="AP4026" s="0"/>
      <c r="AQ4026" s="0"/>
      <c r="AR4026" s="0"/>
      <c r="AS4026" s="0"/>
      <c r="AT4026" s="0"/>
      <c r="AU4026" s="0"/>
      <c r="AV4026" s="0"/>
      <c r="AW4026" s="0"/>
      <c r="AX4026" s="0"/>
      <c r="AY4026" s="0"/>
      <c r="AZ4026" s="0"/>
      <c r="BA4026" s="0"/>
      <c r="BB4026" s="0"/>
      <c r="BC4026" s="0"/>
      <c r="BD4026" s="0"/>
      <c r="BE4026" s="0"/>
      <c r="BF4026" s="0"/>
      <c r="BG4026" s="0"/>
      <c r="BH4026" s="0"/>
      <c r="BI4026" s="0"/>
      <c r="BJ4026" s="0"/>
      <c r="BK4026" s="0"/>
      <c r="BL4026" s="0"/>
      <c r="BM4026" s="0"/>
      <c r="BN4026" s="0"/>
      <c r="BO4026" s="0"/>
      <c r="BP4026" s="0"/>
      <c r="BQ4026" s="0"/>
      <c r="BR4026" s="0"/>
      <c r="BS4026" s="0"/>
      <c r="BT4026" s="0"/>
      <c r="BU4026" s="0"/>
      <c r="BV4026" s="0"/>
      <c r="BW4026" s="0"/>
      <c r="BX4026" s="0"/>
      <c r="BY4026" s="0"/>
      <c r="BZ4026" s="0"/>
      <c r="CA4026" s="0"/>
      <c r="CB4026" s="0"/>
      <c r="CC4026" s="0"/>
      <c r="CD4026" s="0"/>
      <c r="CE4026" s="0"/>
      <c r="CF4026" s="0"/>
      <c r="CG4026" s="0"/>
      <c r="CH4026" s="0"/>
      <c r="CI4026" s="0"/>
      <c r="CJ4026" s="0"/>
      <c r="CK4026" s="0"/>
      <c r="CL4026" s="0"/>
      <c r="CM4026" s="0"/>
      <c r="CN4026" s="0"/>
      <c r="CO4026" s="0"/>
      <c r="CP4026" s="0"/>
      <c r="CQ4026" s="0"/>
      <c r="CR4026" s="0"/>
      <c r="CS4026" s="0"/>
      <c r="CT4026" s="0"/>
      <c r="CU4026" s="0"/>
      <c r="CV4026" s="0"/>
      <c r="CW4026" s="0"/>
      <c r="CX4026" s="0"/>
      <c r="CY4026" s="0"/>
      <c r="CZ4026" s="0"/>
      <c r="DA4026" s="0"/>
      <c r="DB4026" s="0"/>
      <c r="DC4026" s="0"/>
      <c r="DD4026" s="0"/>
      <c r="DE4026" s="0"/>
      <c r="DF4026" s="0"/>
      <c r="DG4026" s="0"/>
      <c r="DH4026" s="0"/>
      <c r="DI4026" s="0"/>
      <c r="DJ4026" s="0"/>
      <c r="DK4026" s="0"/>
      <c r="DL4026" s="0"/>
      <c r="DM4026" s="0"/>
      <c r="DN4026" s="0"/>
      <c r="DO4026" s="0"/>
      <c r="DP4026" s="0"/>
      <c r="DQ4026" s="0"/>
      <c r="DR4026" s="0"/>
      <c r="DS4026" s="0"/>
      <c r="DT4026" s="0"/>
      <c r="DU4026" s="0"/>
      <c r="DV4026" s="0"/>
      <c r="DW4026" s="0"/>
      <c r="DX4026" s="0"/>
      <c r="DY4026" s="0"/>
      <c r="DZ4026" s="0"/>
      <c r="EA4026" s="0"/>
      <c r="EB4026" s="0"/>
      <c r="EC4026" s="0"/>
      <c r="ED4026" s="0"/>
      <c r="EE4026" s="0"/>
      <c r="EF4026" s="0"/>
      <c r="EG4026" s="0"/>
      <c r="EH4026" s="0"/>
      <c r="EI4026" s="0"/>
      <c r="EJ4026" s="0"/>
      <c r="EK4026" s="0"/>
      <c r="EL4026" s="0"/>
      <c r="EM4026" s="0"/>
      <c r="EN4026" s="0"/>
      <c r="EO4026" s="0"/>
      <c r="EP4026" s="0"/>
      <c r="EQ4026" s="0"/>
      <c r="ER4026" s="0"/>
      <c r="ES4026" s="0"/>
      <c r="ET4026" s="0"/>
      <c r="EU4026" s="0"/>
      <c r="EV4026" s="0"/>
      <c r="EW4026" s="0"/>
      <c r="EX4026" s="0"/>
      <c r="EY4026" s="0"/>
      <c r="EZ4026" s="0"/>
      <c r="FA4026" s="0"/>
      <c r="FB4026" s="0"/>
      <c r="FC4026" s="0"/>
      <c r="FD4026" s="0"/>
      <c r="FE4026" s="0"/>
      <c r="FF4026" s="0"/>
      <c r="FG4026" s="0"/>
      <c r="FH4026" s="0"/>
      <c r="FI4026" s="0"/>
      <c r="FJ4026" s="0"/>
      <c r="FK4026" s="0"/>
      <c r="FL4026" s="0"/>
      <c r="FM4026" s="0"/>
      <c r="FN4026" s="0"/>
      <c r="FO4026" s="0"/>
      <c r="FP4026" s="0"/>
      <c r="FQ4026" s="0"/>
      <c r="FR4026" s="0"/>
      <c r="FS4026" s="0"/>
      <c r="FT4026" s="0"/>
      <c r="FU4026" s="0"/>
      <c r="FV4026" s="0"/>
      <c r="FW4026" s="0"/>
      <c r="FX4026" s="0"/>
      <c r="FY4026" s="0"/>
      <c r="FZ4026" s="0"/>
      <c r="GA4026" s="0"/>
      <c r="GB4026" s="0"/>
      <c r="GC4026" s="0"/>
      <c r="GD4026" s="0"/>
      <c r="GE4026" s="0"/>
      <c r="GF4026" s="0"/>
      <c r="GG4026" s="0"/>
      <c r="GH4026" s="0"/>
      <c r="GI4026" s="0"/>
      <c r="GJ4026" s="0"/>
      <c r="GK4026" s="0"/>
      <c r="GL4026" s="0"/>
      <c r="GM4026" s="0"/>
      <c r="GN4026" s="0"/>
      <c r="GO4026" s="0"/>
      <c r="GP4026" s="0"/>
      <c r="GQ4026" s="0"/>
      <c r="GR4026" s="0"/>
      <c r="GS4026" s="0"/>
      <c r="GT4026" s="0"/>
      <c r="GU4026" s="0"/>
      <c r="GV4026" s="0"/>
      <c r="GW4026" s="0"/>
      <c r="GX4026" s="0"/>
      <c r="GY4026" s="0"/>
      <c r="GZ4026" s="0"/>
      <c r="HA4026" s="0"/>
      <c r="HB4026" s="0"/>
      <c r="HC4026" s="0"/>
      <c r="HD4026" s="0"/>
      <c r="HE4026" s="0"/>
      <c r="HF4026" s="0"/>
      <c r="HG4026" s="0"/>
      <c r="HH4026" s="0"/>
      <c r="HI4026" s="0"/>
      <c r="HJ4026" s="0"/>
      <c r="HK4026" s="0"/>
      <c r="HL4026" s="0"/>
      <c r="HM4026" s="0"/>
      <c r="HN4026" s="0"/>
      <c r="HO4026" s="0"/>
      <c r="HP4026" s="0"/>
      <c r="HQ4026" s="0"/>
      <c r="HR4026" s="0"/>
      <c r="HS4026" s="0"/>
      <c r="HT4026" s="0"/>
      <c r="HU4026" s="0"/>
      <c r="HV4026" s="0"/>
      <c r="HW4026" s="0"/>
      <c r="HX4026" s="0"/>
      <c r="HY4026" s="0"/>
      <c r="HZ4026" s="0"/>
      <c r="IA4026" s="0"/>
      <c r="IB4026" s="0"/>
      <c r="IC4026" s="0"/>
      <c r="ID4026" s="0"/>
      <c r="IE4026" s="0"/>
      <c r="IF4026" s="0"/>
      <c r="IG4026" s="0"/>
      <c r="IH4026" s="0"/>
      <c r="II4026" s="0"/>
      <c r="IJ4026" s="0"/>
      <c r="IK4026" s="0"/>
      <c r="IL4026" s="0"/>
      <c r="IM4026" s="0"/>
      <c r="IN4026" s="0"/>
      <c r="IO4026" s="0"/>
      <c r="IP4026" s="0"/>
      <c r="IQ4026" s="0"/>
      <c r="IR4026" s="0"/>
      <c r="IS4026" s="0"/>
      <c r="IT4026" s="0"/>
      <c r="IU4026" s="0"/>
      <c r="IV4026" s="0"/>
      <c r="IW4026" s="0"/>
      <c r="IX4026" s="0"/>
      <c r="IY4026" s="0"/>
      <c r="IZ4026" s="0"/>
      <c r="AMH4026" s="13"/>
    </row>
    <row r="4027" customFormat="false" ht="13.8" hidden="false" customHeight="false" outlineLevel="0" collapsed="false">
      <c r="A4027" s="16" t="n">
        <v>40901289</v>
      </c>
      <c r="B4027" s="17" t="s">
        <v>4063</v>
      </c>
      <c r="C4027" s="18"/>
      <c r="D4027" s="18"/>
      <c r="E4027" s="16" t="s">
        <v>15</v>
      </c>
      <c r="F4027" s="19" t="n">
        <f aca="false">IF(C4027="",VLOOKUP(E4027,'PORTE E UCO'!$A$5:$D$46,4,0),VLOOKUP(E4027,'PORTE E UCO'!$A$5:$D$46,4,0)*C4027)</f>
        <v>93.13473</v>
      </c>
      <c r="G4027" s="20" t="n">
        <v>3.25</v>
      </c>
      <c r="H4027" s="21" t="n">
        <f aca="false">G4027*$R$2</f>
        <v>63.939304</v>
      </c>
      <c r="I4027" s="16" t="n">
        <v>0</v>
      </c>
      <c r="J4027" s="22" t="str">
        <f aca="false">IF(I4027&gt;=1,F4027*$J$2,"")</f>
        <v/>
      </c>
      <c r="K4027" s="22" t="str">
        <f aca="false">IF(I4027&gt;=2,F4027*$K$2,"")</f>
        <v/>
      </c>
      <c r="L4027" s="22" t="str">
        <f aca="false">IF(I4027&gt;=3,F4027*$L$2,"")</f>
        <v/>
      </c>
      <c r="M4027" s="22" t="str">
        <f aca="false">IF(I4027&gt;=4,F4027*$M$2,"")</f>
        <v/>
      </c>
      <c r="N4027" s="16" t="n">
        <v>0</v>
      </c>
      <c r="O4027" s="16" t="n">
        <v>1</v>
      </c>
      <c r="P4027" s="23" t="n">
        <v>0.17</v>
      </c>
      <c r="Q4027" s="64" t="n">
        <f aca="false">P4027*($Q$2)</f>
        <v>4.5934</v>
      </c>
      <c r="R4027" s="34"/>
      <c r="S4027" s="25" t="n">
        <f aca="false">SUM(F4027,H4027,J4027,K4027,L4027,M4027)</f>
        <v>157.074034</v>
      </c>
      <c r="T4027" s="25" t="n">
        <f aca="false">SUM(F4027,H4027,J4027,K4027,L4027,M4027,Q4027)</f>
        <v>161.667434</v>
      </c>
      <c r="U4027" s="0"/>
      <c r="V4027" s="0"/>
      <c r="W4027" s="0"/>
      <c r="X4027" s="0"/>
      <c r="Y4027" s="0"/>
      <c r="Z4027" s="0"/>
      <c r="AA4027" s="0"/>
      <c r="AB4027" s="0"/>
      <c r="AC4027" s="0"/>
      <c r="AD4027" s="0"/>
      <c r="AE4027" s="0"/>
      <c r="AF4027" s="0"/>
      <c r="AG4027" s="0"/>
      <c r="AH4027" s="0"/>
      <c r="AI4027" s="0"/>
      <c r="AJ4027" s="0"/>
      <c r="AK4027" s="0"/>
      <c r="AL4027" s="0"/>
      <c r="AM4027" s="0"/>
      <c r="AN4027" s="0"/>
      <c r="AO4027" s="0"/>
      <c r="AP4027" s="0"/>
      <c r="AQ4027" s="0"/>
      <c r="AR4027" s="0"/>
      <c r="AS4027" s="0"/>
      <c r="AT4027" s="0"/>
      <c r="AU4027" s="0"/>
      <c r="AV4027" s="0"/>
      <c r="AW4027" s="0"/>
      <c r="AX4027" s="0"/>
      <c r="AY4027" s="0"/>
      <c r="AZ4027" s="0"/>
      <c r="BA4027" s="0"/>
      <c r="BB4027" s="0"/>
      <c r="BC4027" s="0"/>
      <c r="BD4027" s="0"/>
      <c r="BE4027" s="0"/>
      <c r="BF4027" s="0"/>
      <c r="BG4027" s="0"/>
      <c r="BH4027" s="0"/>
      <c r="BI4027" s="0"/>
      <c r="BJ4027" s="0"/>
      <c r="BK4027" s="0"/>
      <c r="BL4027" s="0"/>
      <c r="BM4027" s="0"/>
      <c r="BN4027" s="0"/>
      <c r="BO4027" s="0"/>
      <c r="BP4027" s="0"/>
      <c r="BQ4027" s="0"/>
      <c r="BR4027" s="0"/>
      <c r="BS4027" s="0"/>
      <c r="BT4027" s="0"/>
      <c r="BU4027" s="0"/>
      <c r="BV4027" s="0"/>
      <c r="BW4027" s="0"/>
      <c r="BX4027" s="0"/>
      <c r="BY4027" s="0"/>
      <c r="BZ4027" s="0"/>
      <c r="CA4027" s="0"/>
      <c r="CB4027" s="0"/>
      <c r="CC4027" s="0"/>
      <c r="CD4027" s="0"/>
      <c r="CE4027" s="0"/>
      <c r="CF4027" s="0"/>
      <c r="CG4027" s="0"/>
      <c r="CH4027" s="0"/>
      <c r="CI4027" s="0"/>
      <c r="CJ4027" s="0"/>
      <c r="CK4027" s="0"/>
      <c r="CL4027" s="0"/>
      <c r="CM4027" s="0"/>
      <c r="CN4027" s="0"/>
      <c r="CO4027" s="0"/>
      <c r="CP4027" s="0"/>
      <c r="CQ4027" s="0"/>
      <c r="CR4027" s="0"/>
      <c r="CS4027" s="0"/>
      <c r="CT4027" s="0"/>
      <c r="CU4027" s="0"/>
      <c r="CV4027" s="0"/>
      <c r="CW4027" s="0"/>
      <c r="CX4027" s="0"/>
      <c r="CY4027" s="0"/>
      <c r="CZ4027" s="0"/>
      <c r="DA4027" s="0"/>
      <c r="DB4027" s="0"/>
      <c r="DC4027" s="0"/>
      <c r="DD4027" s="0"/>
      <c r="DE4027" s="0"/>
      <c r="DF4027" s="0"/>
      <c r="DG4027" s="0"/>
      <c r="DH4027" s="0"/>
      <c r="DI4027" s="0"/>
      <c r="DJ4027" s="0"/>
      <c r="DK4027" s="0"/>
      <c r="DL4027" s="0"/>
      <c r="DM4027" s="0"/>
      <c r="DN4027" s="0"/>
      <c r="DO4027" s="0"/>
      <c r="DP4027" s="0"/>
      <c r="DQ4027" s="0"/>
      <c r="DR4027" s="0"/>
      <c r="DS4027" s="0"/>
      <c r="DT4027" s="0"/>
      <c r="DU4027" s="0"/>
      <c r="DV4027" s="0"/>
      <c r="DW4027" s="0"/>
      <c r="DX4027" s="0"/>
      <c r="DY4027" s="0"/>
      <c r="DZ4027" s="0"/>
      <c r="EA4027" s="0"/>
      <c r="EB4027" s="0"/>
      <c r="EC4027" s="0"/>
      <c r="ED4027" s="0"/>
      <c r="EE4027" s="0"/>
      <c r="EF4027" s="0"/>
      <c r="EG4027" s="0"/>
      <c r="EH4027" s="0"/>
      <c r="EI4027" s="0"/>
      <c r="EJ4027" s="0"/>
      <c r="EK4027" s="0"/>
      <c r="EL4027" s="0"/>
      <c r="EM4027" s="0"/>
      <c r="EN4027" s="0"/>
      <c r="EO4027" s="0"/>
      <c r="EP4027" s="0"/>
      <c r="EQ4027" s="0"/>
      <c r="ER4027" s="0"/>
      <c r="ES4027" s="0"/>
      <c r="ET4027" s="0"/>
      <c r="EU4027" s="0"/>
      <c r="EV4027" s="0"/>
      <c r="EW4027" s="0"/>
      <c r="EX4027" s="0"/>
      <c r="EY4027" s="0"/>
      <c r="EZ4027" s="0"/>
      <c r="FA4027" s="0"/>
      <c r="FB4027" s="0"/>
      <c r="FC4027" s="0"/>
      <c r="FD4027" s="0"/>
      <c r="FE4027" s="0"/>
      <c r="FF4027" s="0"/>
      <c r="FG4027" s="0"/>
      <c r="FH4027" s="0"/>
      <c r="FI4027" s="0"/>
      <c r="FJ4027" s="0"/>
      <c r="FK4027" s="0"/>
      <c r="FL4027" s="0"/>
      <c r="FM4027" s="0"/>
      <c r="FN4027" s="0"/>
      <c r="FO4027" s="0"/>
      <c r="FP4027" s="0"/>
      <c r="FQ4027" s="0"/>
      <c r="FR4027" s="0"/>
      <c r="FS4027" s="0"/>
      <c r="FT4027" s="0"/>
      <c r="FU4027" s="0"/>
      <c r="FV4027" s="0"/>
      <c r="FW4027" s="0"/>
      <c r="FX4027" s="0"/>
      <c r="FY4027" s="0"/>
      <c r="FZ4027" s="0"/>
      <c r="GA4027" s="0"/>
      <c r="GB4027" s="0"/>
      <c r="GC4027" s="0"/>
      <c r="GD4027" s="0"/>
      <c r="GE4027" s="0"/>
      <c r="GF4027" s="0"/>
      <c r="GG4027" s="0"/>
      <c r="GH4027" s="0"/>
      <c r="GI4027" s="0"/>
      <c r="GJ4027" s="0"/>
      <c r="GK4027" s="0"/>
      <c r="GL4027" s="0"/>
      <c r="GM4027" s="0"/>
      <c r="GN4027" s="0"/>
      <c r="GO4027" s="0"/>
      <c r="GP4027" s="0"/>
      <c r="GQ4027" s="0"/>
      <c r="GR4027" s="0"/>
      <c r="GS4027" s="0"/>
      <c r="GT4027" s="0"/>
      <c r="GU4027" s="0"/>
      <c r="GV4027" s="0"/>
      <c r="GW4027" s="0"/>
      <c r="GX4027" s="0"/>
      <c r="GY4027" s="0"/>
      <c r="GZ4027" s="0"/>
      <c r="HA4027" s="0"/>
      <c r="HB4027" s="0"/>
      <c r="HC4027" s="0"/>
      <c r="HD4027" s="0"/>
      <c r="HE4027" s="0"/>
      <c r="HF4027" s="0"/>
      <c r="HG4027" s="0"/>
      <c r="HH4027" s="0"/>
      <c r="HI4027" s="0"/>
      <c r="HJ4027" s="0"/>
      <c r="HK4027" s="0"/>
      <c r="HL4027" s="0"/>
      <c r="HM4027" s="0"/>
      <c r="HN4027" s="0"/>
      <c r="HO4027" s="0"/>
      <c r="HP4027" s="0"/>
      <c r="HQ4027" s="0"/>
      <c r="HR4027" s="0"/>
      <c r="HS4027" s="0"/>
      <c r="HT4027" s="0"/>
      <c r="HU4027" s="0"/>
      <c r="HV4027" s="0"/>
      <c r="HW4027" s="0"/>
      <c r="HX4027" s="0"/>
      <c r="HY4027" s="0"/>
      <c r="HZ4027" s="0"/>
      <c r="IA4027" s="0"/>
      <c r="IB4027" s="0"/>
      <c r="IC4027" s="0"/>
      <c r="ID4027" s="0"/>
      <c r="IE4027" s="0"/>
      <c r="IF4027" s="0"/>
      <c r="IG4027" s="0"/>
      <c r="IH4027" s="0"/>
      <c r="II4027" s="0"/>
      <c r="IJ4027" s="0"/>
      <c r="IK4027" s="0"/>
      <c r="IL4027" s="0"/>
      <c r="IM4027" s="0"/>
      <c r="IN4027" s="0"/>
      <c r="IO4027" s="0"/>
      <c r="IP4027" s="0"/>
      <c r="IQ4027" s="0"/>
      <c r="IR4027" s="0"/>
      <c r="IS4027" s="0"/>
      <c r="IT4027" s="0"/>
      <c r="IU4027" s="0"/>
      <c r="IV4027" s="0"/>
      <c r="IW4027" s="0"/>
      <c r="IX4027" s="0"/>
      <c r="IY4027" s="0"/>
      <c r="IZ4027" s="0"/>
      <c r="AMH4027" s="13"/>
    </row>
    <row r="4028" customFormat="false" ht="13.8" hidden="false" customHeight="false" outlineLevel="0" collapsed="false">
      <c r="A4028" s="27" t="n">
        <v>40901270</v>
      </c>
      <c r="B4028" s="28" t="s">
        <v>4064</v>
      </c>
      <c r="C4028" s="29"/>
      <c r="D4028" s="29"/>
      <c r="E4028" s="27" t="s">
        <v>39</v>
      </c>
      <c r="F4028" s="19" t="n">
        <f aca="false">IF(C4028="",VLOOKUP(E4028,'PORTE E UCO'!$A$5:$D$46,4,0),VLOOKUP(E4028,'PORTE E UCO'!$A$5:$D$46,4,0)*C4028)</f>
        <v>52.984668</v>
      </c>
      <c r="G4028" s="30" t="n">
        <v>1.52</v>
      </c>
      <c r="H4028" s="21" t="n">
        <f aca="false">G4028*$R$2</f>
        <v>29.90392064</v>
      </c>
      <c r="I4028" s="27" t="n">
        <v>0</v>
      </c>
      <c r="J4028" s="22" t="str">
        <f aca="false">IF(I4028&gt;=1,F4028*$J$2,"")</f>
        <v/>
      </c>
      <c r="K4028" s="22" t="str">
        <f aca="false">IF(I4028&gt;=2,F4028*$K$2,"")</f>
        <v/>
      </c>
      <c r="L4028" s="22" t="str">
        <f aca="false">IF(I4028&gt;=3,F4028*$L$2,"")</f>
        <v/>
      </c>
      <c r="M4028" s="22" t="str">
        <f aca="false">IF(I4028&gt;=4,F4028*$M$2,"")</f>
        <v/>
      </c>
      <c r="N4028" s="27" t="n">
        <v>0</v>
      </c>
      <c r="O4028" s="27" t="n">
        <v>1</v>
      </c>
      <c r="P4028" s="31" t="n">
        <v>0.17</v>
      </c>
      <c r="Q4028" s="64" t="n">
        <f aca="false">P4028*($Q$2)</f>
        <v>4.5934</v>
      </c>
      <c r="R4028" s="34"/>
      <c r="S4028" s="25" t="n">
        <f aca="false">SUM(F4028,H4028,J4028,K4028,L4028,M4028)</f>
        <v>82.88858864</v>
      </c>
      <c r="T4028" s="25" t="n">
        <f aca="false">SUM(F4028,H4028,J4028,K4028,L4028,M4028,Q4028)</f>
        <v>87.48198864</v>
      </c>
      <c r="U4028" s="0"/>
      <c r="V4028" s="0"/>
      <c r="W4028" s="0"/>
      <c r="X4028" s="0"/>
      <c r="Y4028" s="0"/>
      <c r="Z4028" s="0"/>
      <c r="AA4028" s="0"/>
      <c r="AB4028" s="0"/>
      <c r="AC4028" s="0"/>
      <c r="AD4028" s="0"/>
      <c r="AE4028" s="0"/>
      <c r="AF4028" s="0"/>
      <c r="AG4028" s="0"/>
      <c r="AH4028" s="0"/>
      <c r="AI4028" s="0"/>
      <c r="AJ4028" s="0"/>
      <c r="AK4028" s="0"/>
      <c r="AL4028" s="0"/>
      <c r="AM4028" s="0"/>
      <c r="AN4028" s="0"/>
      <c r="AO4028" s="0"/>
      <c r="AP4028" s="0"/>
      <c r="AQ4028" s="0"/>
      <c r="AR4028" s="0"/>
      <c r="AS4028" s="0"/>
      <c r="AT4028" s="0"/>
      <c r="AU4028" s="0"/>
      <c r="AV4028" s="0"/>
      <c r="AW4028" s="0"/>
      <c r="AX4028" s="0"/>
      <c r="AY4028" s="0"/>
      <c r="AZ4028" s="0"/>
      <c r="BA4028" s="0"/>
      <c r="BB4028" s="0"/>
      <c r="BC4028" s="0"/>
      <c r="BD4028" s="0"/>
      <c r="BE4028" s="0"/>
      <c r="BF4028" s="0"/>
      <c r="BG4028" s="0"/>
      <c r="BH4028" s="0"/>
      <c r="BI4028" s="0"/>
      <c r="BJ4028" s="0"/>
      <c r="BK4028" s="0"/>
      <c r="BL4028" s="0"/>
      <c r="BM4028" s="0"/>
      <c r="BN4028" s="0"/>
      <c r="BO4028" s="0"/>
      <c r="BP4028" s="0"/>
      <c r="BQ4028" s="0"/>
      <c r="BR4028" s="0"/>
      <c r="BS4028" s="0"/>
      <c r="BT4028" s="0"/>
      <c r="BU4028" s="0"/>
      <c r="BV4028" s="0"/>
      <c r="BW4028" s="0"/>
      <c r="BX4028" s="0"/>
      <c r="BY4028" s="0"/>
      <c r="BZ4028" s="0"/>
      <c r="CA4028" s="0"/>
      <c r="CB4028" s="0"/>
      <c r="CC4028" s="0"/>
      <c r="CD4028" s="0"/>
      <c r="CE4028" s="0"/>
      <c r="CF4028" s="0"/>
      <c r="CG4028" s="0"/>
      <c r="CH4028" s="0"/>
      <c r="CI4028" s="0"/>
      <c r="CJ4028" s="0"/>
      <c r="CK4028" s="0"/>
      <c r="CL4028" s="0"/>
      <c r="CM4028" s="0"/>
      <c r="CN4028" s="0"/>
      <c r="CO4028" s="0"/>
      <c r="CP4028" s="0"/>
      <c r="CQ4028" s="0"/>
      <c r="CR4028" s="0"/>
      <c r="CS4028" s="0"/>
      <c r="CT4028" s="0"/>
      <c r="CU4028" s="0"/>
      <c r="CV4028" s="0"/>
      <c r="CW4028" s="0"/>
      <c r="CX4028" s="0"/>
      <c r="CY4028" s="0"/>
      <c r="CZ4028" s="0"/>
      <c r="DA4028" s="0"/>
      <c r="DB4028" s="0"/>
      <c r="DC4028" s="0"/>
      <c r="DD4028" s="0"/>
      <c r="DE4028" s="0"/>
      <c r="DF4028" s="0"/>
      <c r="DG4028" s="0"/>
      <c r="DH4028" s="0"/>
      <c r="DI4028" s="0"/>
      <c r="DJ4028" s="0"/>
      <c r="DK4028" s="0"/>
      <c r="DL4028" s="0"/>
      <c r="DM4028" s="0"/>
      <c r="DN4028" s="0"/>
      <c r="DO4028" s="0"/>
      <c r="DP4028" s="0"/>
      <c r="DQ4028" s="0"/>
      <c r="DR4028" s="0"/>
      <c r="DS4028" s="0"/>
      <c r="DT4028" s="0"/>
      <c r="DU4028" s="0"/>
      <c r="DV4028" s="0"/>
      <c r="DW4028" s="0"/>
      <c r="DX4028" s="0"/>
      <c r="DY4028" s="0"/>
      <c r="DZ4028" s="0"/>
      <c r="EA4028" s="0"/>
      <c r="EB4028" s="0"/>
      <c r="EC4028" s="0"/>
      <c r="ED4028" s="0"/>
      <c r="EE4028" s="0"/>
      <c r="EF4028" s="0"/>
      <c r="EG4028" s="0"/>
      <c r="EH4028" s="0"/>
      <c r="EI4028" s="0"/>
      <c r="EJ4028" s="0"/>
      <c r="EK4028" s="0"/>
      <c r="EL4028" s="0"/>
      <c r="EM4028" s="0"/>
      <c r="EN4028" s="0"/>
      <c r="EO4028" s="0"/>
      <c r="EP4028" s="0"/>
      <c r="EQ4028" s="0"/>
      <c r="ER4028" s="0"/>
      <c r="ES4028" s="0"/>
      <c r="ET4028" s="0"/>
      <c r="EU4028" s="0"/>
      <c r="EV4028" s="0"/>
      <c r="EW4028" s="0"/>
      <c r="EX4028" s="0"/>
      <c r="EY4028" s="0"/>
      <c r="EZ4028" s="0"/>
      <c r="FA4028" s="0"/>
      <c r="FB4028" s="0"/>
      <c r="FC4028" s="0"/>
      <c r="FD4028" s="0"/>
      <c r="FE4028" s="0"/>
      <c r="FF4028" s="0"/>
      <c r="FG4028" s="0"/>
      <c r="FH4028" s="0"/>
      <c r="FI4028" s="0"/>
      <c r="FJ4028" s="0"/>
      <c r="FK4028" s="0"/>
      <c r="FL4028" s="0"/>
      <c r="FM4028" s="0"/>
      <c r="FN4028" s="0"/>
      <c r="FO4028" s="0"/>
      <c r="FP4028" s="0"/>
      <c r="FQ4028" s="0"/>
      <c r="FR4028" s="0"/>
      <c r="FS4028" s="0"/>
      <c r="FT4028" s="0"/>
      <c r="FU4028" s="0"/>
      <c r="FV4028" s="0"/>
      <c r="FW4028" s="0"/>
      <c r="FX4028" s="0"/>
      <c r="FY4028" s="0"/>
      <c r="FZ4028" s="0"/>
      <c r="GA4028" s="0"/>
      <c r="GB4028" s="0"/>
      <c r="GC4028" s="0"/>
      <c r="GD4028" s="0"/>
      <c r="GE4028" s="0"/>
      <c r="GF4028" s="0"/>
      <c r="GG4028" s="0"/>
      <c r="GH4028" s="0"/>
      <c r="GI4028" s="0"/>
      <c r="GJ4028" s="0"/>
      <c r="GK4028" s="0"/>
      <c r="GL4028" s="0"/>
      <c r="GM4028" s="0"/>
      <c r="GN4028" s="0"/>
      <c r="GO4028" s="0"/>
      <c r="GP4028" s="0"/>
      <c r="GQ4028" s="0"/>
      <c r="GR4028" s="0"/>
      <c r="GS4028" s="0"/>
      <c r="GT4028" s="0"/>
      <c r="GU4028" s="0"/>
      <c r="GV4028" s="0"/>
      <c r="GW4028" s="0"/>
      <c r="GX4028" s="0"/>
      <c r="GY4028" s="0"/>
      <c r="GZ4028" s="0"/>
      <c r="HA4028" s="0"/>
      <c r="HB4028" s="0"/>
      <c r="HC4028" s="0"/>
      <c r="HD4028" s="0"/>
      <c r="HE4028" s="0"/>
      <c r="HF4028" s="0"/>
      <c r="HG4028" s="0"/>
      <c r="HH4028" s="0"/>
      <c r="HI4028" s="0"/>
      <c r="HJ4028" s="0"/>
      <c r="HK4028" s="0"/>
      <c r="HL4028" s="0"/>
      <c r="HM4028" s="0"/>
      <c r="HN4028" s="0"/>
      <c r="HO4028" s="0"/>
      <c r="HP4028" s="0"/>
      <c r="HQ4028" s="0"/>
      <c r="HR4028" s="0"/>
      <c r="HS4028" s="0"/>
      <c r="HT4028" s="0"/>
      <c r="HU4028" s="0"/>
      <c r="HV4028" s="0"/>
      <c r="HW4028" s="0"/>
      <c r="HX4028" s="0"/>
      <c r="HY4028" s="0"/>
      <c r="HZ4028" s="0"/>
      <c r="IA4028" s="0"/>
      <c r="IB4028" s="0"/>
      <c r="IC4028" s="0"/>
      <c r="ID4028" s="0"/>
      <c r="IE4028" s="0"/>
      <c r="IF4028" s="0"/>
      <c r="IG4028" s="0"/>
      <c r="IH4028" s="0"/>
      <c r="II4028" s="0"/>
      <c r="IJ4028" s="0"/>
      <c r="IK4028" s="0"/>
      <c r="IL4028" s="0"/>
      <c r="IM4028" s="0"/>
      <c r="IN4028" s="0"/>
      <c r="IO4028" s="0"/>
      <c r="IP4028" s="0"/>
      <c r="IQ4028" s="0"/>
      <c r="IR4028" s="0"/>
      <c r="IS4028" s="0"/>
      <c r="IT4028" s="0"/>
      <c r="IU4028" s="0"/>
      <c r="IV4028" s="0"/>
      <c r="IW4028" s="0"/>
      <c r="IX4028" s="0"/>
      <c r="IY4028" s="0"/>
      <c r="IZ4028" s="0"/>
      <c r="AMH4028" s="13"/>
    </row>
    <row r="4029" customFormat="false" ht="13.8" hidden="false" customHeight="false" outlineLevel="0" collapsed="false">
      <c r="A4029" s="16" t="n">
        <v>40901262</v>
      </c>
      <c r="B4029" s="17" t="s">
        <v>4065</v>
      </c>
      <c r="C4029" s="18"/>
      <c r="D4029" s="18"/>
      <c r="E4029" s="16" t="s">
        <v>22</v>
      </c>
      <c r="F4029" s="19" t="n">
        <f aca="false">IF(C4029="",VLOOKUP(E4029,'PORTE E UCO'!$A$5:$D$46,4,0),VLOOKUP(E4029,'PORTE E UCO'!$A$5:$D$46,4,0)*C4029)</f>
        <v>220.434104</v>
      </c>
      <c r="G4029" s="20" t="n">
        <v>4.72</v>
      </c>
      <c r="H4029" s="21" t="n">
        <f aca="false">G4029*$R$2</f>
        <v>92.85954304</v>
      </c>
      <c r="I4029" s="16" t="n">
        <v>0</v>
      </c>
      <c r="J4029" s="22" t="str">
        <f aca="false">IF(I4029&gt;=1,F4029*$J$2,"")</f>
        <v/>
      </c>
      <c r="K4029" s="22" t="str">
        <f aca="false">IF(I4029&gt;=2,F4029*$K$2,"")</f>
        <v/>
      </c>
      <c r="L4029" s="22" t="str">
        <f aca="false">IF(I4029&gt;=3,F4029*$L$2,"")</f>
        <v/>
      </c>
      <c r="M4029" s="22" t="str">
        <f aca="false">IF(I4029&gt;=4,F4029*$M$2,"")</f>
        <v/>
      </c>
      <c r="N4029" s="16" t="n">
        <v>0</v>
      </c>
      <c r="O4029" s="16" t="n">
        <v>3</v>
      </c>
      <c r="P4029" s="23" t="n">
        <v>0.51</v>
      </c>
      <c r="Q4029" s="64" t="n">
        <f aca="false">P4029*($Q$2)</f>
        <v>13.7802</v>
      </c>
      <c r="R4029" s="34"/>
      <c r="S4029" s="25" t="n">
        <f aca="false">SUM(F4029,H4029,J4029,K4029,L4029,M4029)</f>
        <v>313.29364704</v>
      </c>
      <c r="T4029" s="25" t="n">
        <f aca="false">SUM(F4029,H4029,J4029,K4029,L4029,M4029,Q4029)</f>
        <v>327.07384704</v>
      </c>
      <c r="U4029" s="0"/>
      <c r="V4029" s="0"/>
      <c r="W4029" s="0"/>
      <c r="X4029" s="0"/>
      <c r="Y4029" s="0"/>
      <c r="Z4029" s="0"/>
      <c r="AA4029" s="0"/>
      <c r="AB4029" s="0"/>
      <c r="AC4029" s="0"/>
      <c r="AD4029" s="0"/>
      <c r="AE4029" s="0"/>
      <c r="AF4029" s="0"/>
      <c r="AG4029" s="0"/>
      <c r="AH4029" s="0"/>
      <c r="AI4029" s="0"/>
      <c r="AJ4029" s="0"/>
      <c r="AK4029" s="0"/>
      <c r="AL4029" s="0"/>
      <c r="AM4029" s="0"/>
      <c r="AN4029" s="0"/>
      <c r="AO4029" s="0"/>
      <c r="AP4029" s="0"/>
      <c r="AQ4029" s="0"/>
      <c r="AR4029" s="0"/>
      <c r="AS4029" s="0"/>
      <c r="AT4029" s="0"/>
      <c r="AU4029" s="0"/>
      <c r="AV4029" s="0"/>
      <c r="AW4029" s="0"/>
      <c r="AX4029" s="0"/>
      <c r="AY4029" s="0"/>
      <c r="AZ4029" s="0"/>
      <c r="BA4029" s="0"/>
      <c r="BB4029" s="0"/>
      <c r="BC4029" s="0"/>
      <c r="BD4029" s="0"/>
      <c r="BE4029" s="0"/>
      <c r="BF4029" s="0"/>
      <c r="BG4029" s="0"/>
      <c r="BH4029" s="0"/>
      <c r="BI4029" s="0"/>
      <c r="BJ4029" s="0"/>
      <c r="BK4029" s="0"/>
      <c r="BL4029" s="0"/>
      <c r="BM4029" s="0"/>
      <c r="BN4029" s="0"/>
      <c r="BO4029" s="0"/>
      <c r="BP4029" s="0"/>
      <c r="BQ4029" s="0"/>
      <c r="BR4029" s="0"/>
      <c r="BS4029" s="0"/>
      <c r="BT4029" s="0"/>
      <c r="BU4029" s="0"/>
      <c r="BV4029" s="0"/>
      <c r="BW4029" s="0"/>
      <c r="BX4029" s="0"/>
      <c r="BY4029" s="0"/>
      <c r="BZ4029" s="0"/>
      <c r="CA4029" s="0"/>
      <c r="CB4029" s="0"/>
      <c r="CC4029" s="0"/>
      <c r="CD4029" s="0"/>
      <c r="CE4029" s="0"/>
      <c r="CF4029" s="0"/>
      <c r="CG4029" s="0"/>
      <c r="CH4029" s="0"/>
      <c r="CI4029" s="0"/>
      <c r="CJ4029" s="0"/>
      <c r="CK4029" s="0"/>
      <c r="CL4029" s="0"/>
      <c r="CM4029" s="0"/>
      <c r="CN4029" s="0"/>
      <c r="CO4029" s="0"/>
      <c r="CP4029" s="0"/>
      <c r="CQ4029" s="0"/>
      <c r="CR4029" s="0"/>
      <c r="CS4029" s="0"/>
      <c r="CT4029" s="0"/>
      <c r="CU4029" s="0"/>
      <c r="CV4029" s="0"/>
      <c r="CW4029" s="0"/>
      <c r="CX4029" s="0"/>
      <c r="CY4029" s="0"/>
      <c r="CZ4029" s="0"/>
      <c r="DA4029" s="0"/>
      <c r="DB4029" s="0"/>
      <c r="DC4029" s="0"/>
      <c r="DD4029" s="0"/>
      <c r="DE4029" s="0"/>
      <c r="DF4029" s="0"/>
      <c r="DG4029" s="0"/>
      <c r="DH4029" s="0"/>
      <c r="DI4029" s="0"/>
      <c r="DJ4029" s="0"/>
      <c r="DK4029" s="0"/>
      <c r="DL4029" s="0"/>
      <c r="DM4029" s="0"/>
      <c r="DN4029" s="0"/>
      <c r="DO4029" s="0"/>
      <c r="DP4029" s="0"/>
      <c r="DQ4029" s="0"/>
      <c r="DR4029" s="0"/>
      <c r="DS4029" s="0"/>
      <c r="DT4029" s="0"/>
      <c r="DU4029" s="0"/>
      <c r="DV4029" s="0"/>
      <c r="DW4029" s="0"/>
      <c r="DX4029" s="0"/>
      <c r="DY4029" s="0"/>
      <c r="DZ4029" s="0"/>
      <c r="EA4029" s="0"/>
      <c r="EB4029" s="0"/>
      <c r="EC4029" s="0"/>
      <c r="ED4029" s="0"/>
      <c r="EE4029" s="0"/>
      <c r="EF4029" s="0"/>
      <c r="EG4029" s="0"/>
      <c r="EH4029" s="0"/>
      <c r="EI4029" s="0"/>
      <c r="EJ4029" s="0"/>
      <c r="EK4029" s="0"/>
      <c r="EL4029" s="0"/>
      <c r="EM4029" s="0"/>
      <c r="EN4029" s="0"/>
      <c r="EO4029" s="0"/>
      <c r="EP4029" s="0"/>
      <c r="EQ4029" s="0"/>
      <c r="ER4029" s="0"/>
      <c r="ES4029" s="0"/>
      <c r="ET4029" s="0"/>
      <c r="EU4029" s="0"/>
      <c r="EV4029" s="0"/>
      <c r="EW4029" s="0"/>
      <c r="EX4029" s="0"/>
      <c r="EY4029" s="0"/>
      <c r="EZ4029" s="0"/>
      <c r="FA4029" s="0"/>
      <c r="FB4029" s="0"/>
      <c r="FC4029" s="0"/>
      <c r="FD4029" s="0"/>
      <c r="FE4029" s="0"/>
      <c r="FF4029" s="0"/>
      <c r="FG4029" s="0"/>
      <c r="FH4029" s="0"/>
      <c r="FI4029" s="0"/>
      <c r="FJ4029" s="0"/>
      <c r="FK4029" s="0"/>
      <c r="FL4029" s="0"/>
      <c r="FM4029" s="0"/>
      <c r="FN4029" s="0"/>
      <c r="FO4029" s="0"/>
      <c r="FP4029" s="0"/>
      <c r="FQ4029" s="0"/>
      <c r="FR4029" s="0"/>
      <c r="FS4029" s="0"/>
      <c r="FT4029" s="0"/>
      <c r="FU4029" s="0"/>
      <c r="FV4029" s="0"/>
      <c r="FW4029" s="0"/>
      <c r="FX4029" s="0"/>
      <c r="FY4029" s="0"/>
      <c r="FZ4029" s="0"/>
      <c r="GA4029" s="0"/>
      <c r="GB4029" s="0"/>
      <c r="GC4029" s="0"/>
      <c r="GD4029" s="0"/>
      <c r="GE4029" s="0"/>
      <c r="GF4029" s="0"/>
      <c r="GG4029" s="0"/>
      <c r="GH4029" s="0"/>
      <c r="GI4029" s="0"/>
      <c r="GJ4029" s="0"/>
      <c r="GK4029" s="0"/>
      <c r="GL4029" s="0"/>
      <c r="GM4029" s="0"/>
      <c r="GN4029" s="0"/>
      <c r="GO4029" s="0"/>
      <c r="GP4029" s="0"/>
      <c r="GQ4029" s="0"/>
      <c r="GR4029" s="0"/>
      <c r="GS4029" s="0"/>
      <c r="GT4029" s="0"/>
      <c r="GU4029" s="0"/>
      <c r="GV4029" s="0"/>
      <c r="GW4029" s="0"/>
      <c r="GX4029" s="0"/>
      <c r="GY4029" s="0"/>
      <c r="GZ4029" s="0"/>
      <c r="HA4029" s="0"/>
      <c r="HB4029" s="0"/>
      <c r="HC4029" s="0"/>
      <c r="HD4029" s="0"/>
      <c r="HE4029" s="0"/>
      <c r="HF4029" s="0"/>
      <c r="HG4029" s="0"/>
      <c r="HH4029" s="0"/>
      <c r="HI4029" s="0"/>
      <c r="HJ4029" s="0"/>
      <c r="HK4029" s="0"/>
      <c r="HL4029" s="0"/>
      <c r="HM4029" s="0"/>
      <c r="HN4029" s="0"/>
      <c r="HO4029" s="0"/>
      <c r="HP4029" s="0"/>
      <c r="HQ4029" s="0"/>
      <c r="HR4029" s="0"/>
      <c r="HS4029" s="0"/>
      <c r="HT4029" s="0"/>
      <c r="HU4029" s="0"/>
      <c r="HV4029" s="0"/>
      <c r="HW4029" s="0"/>
      <c r="HX4029" s="0"/>
      <c r="HY4029" s="0"/>
      <c r="HZ4029" s="0"/>
      <c r="IA4029" s="0"/>
      <c r="IB4029" s="0"/>
      <c r="IC4029" s="0"/>
      <c r="ID4029" s="0"/>
      <c r="IE4029" s="0"/>
      <c r="IF4029" s="0"/>
      <c r="IG4029" s="0"/>
      <c r="IH4029" s="0"/>
      <c r="II4029" s="0"/>
      <c r="IJ4029" s="0"/>
      <c r="IK4029" s="0"/>
      <c r="IL4029" s="0"/>
      <c r="IM4029" s="0"/>
      <c r="IN4029" s="0"/>
      <c r="IO4029" s="0"/>
      <c r="IP4029" s="0"/>
      <c r="IQ4029" s="0"/>
      <c r="IR4029" s="0"/>
      <c r="IS4029" s="0"/>
      <c r="IT4029" s="0"/>
      <c r="IU4029" s="0"/>
      <c r="IV4029" s="0"/>
      <c r="IW4029" s="0"/>
      <c r="IX4029" s="0"/>
      <c r="IY4029" s="0"/>
      <c r="IZ4029" s="0"/>
      <c r="AMH4029" s="13"/>
    </row>
    <row r="4030" customFormat="false" ht="13.8" hidden="false" customHeight="false" outlineLevel="0" collapsed="false">
      <c r="A4030" s="27" t="n">
        <v>40901505</v>
      </c>
      <c r="B4030" s="28" t="s">
        <v>4066</v>
      </c>
      <c r="C4030" s="29"/>
      <c r="D4030" s="29"/>
      <c r="E4030" s="27" t="s">
        <v>22</v>
      </c>
      <c r="F4030" s="19" t="n">
        <f aca="false">IF(C4030="",VLOOKUP(E4030,'PORTE E UCO'!$A$5:$D$46,4,0),VLOOKUP(E4030,'PORTE E UCO'!$A$5:$D$46,4,0)*C4030)</f>
        <v>220.434104</v>
      </c>
      <c r="G4030" s="30" t="n">
        <v>4.72</v>
      </c>
      <c r="H4030" s="21" t="n">
        <f aca="false">G4030*$R$2</f>
        <v>92.85954304</v>
      </c>
      <c r="I4030" s="27" t="n">
        <v>0</v>
      </c>
      <c r="J4030" s="22" t="str">
        <f aca="false">IF(I4030&gt;=1,F4030*$J$2,"")</f>
        <v/>
      </c>
      <c r="K4030" s="22" t="str">
        <f aca="false">IF(I4030&gt;=2,F4030*$K$2,"")</f>
        <v/>
      </c>
      <c r="L4030" s="22" t="str">
        <f aca="false">IF(I4030&gt;=3,F4030*$L$2,"")</f>
        <v/>
      </c>
      <c r="M4030" s="22" t="str">
        <f aca="false">IF(I4030&gt;=4,F4030*$M$2,"")</f>
        <v/>
      </c>
      <c r="N4030" s="27" t="n">
        <v>0</v>
      </c>
      <c r="O4030" s="27" t="n">
        <v>3</v>
      </c>
      <c r="P4030" s="31" t="n">
        <v>0.51</v>
      </c>
      <c r="Q4030" s="64" t="n">
        <f aca="false">P4030*($Q$2)</f>
        <v>13.7802</v>
      </c>
      <c r="R4030" s="34"/>
      <c r="S4030" s="25" t="n">
        <f aca="false">SUM(F4030,H4030,J4030,K4030,L4030,M4030)</f>
        <v>313.29364704</v>
      </c>
      <c r="T4030" s="25" t="n">
        <f aca="false">SUM(F4030,H4030,J4030,K4030,L4030,M4030,Q4030)</f>
        <v>327.07384704</v>
      </c>
      <c r="U4030" s="0"/>
      <c r="V4030" s="0"/>
      <c r="W4030" s="0"/>
      <c r="X4030" s="0"/>
      <c r="Y4030" s="0"/>
      <c r="Z4030" s="0"/>
      <c r="AA4030" s="0"/>
      <c r="AB4030" s="0"/>
      <c r="AC4030" s="0"/>
      <c r="AD4030" s="0"/>
      <c r="AE4030" s="0"/>
      <c r="AF4030" s="0"/>
      <c r="AG4030" s="0"/>
      <c r="AH4030" s="0"/>
      <c r="AI4030" s="0"/>
      <c r="AJ4030" s="0"/>
      <c r="AK4030" s="0"/>
      <c r="AL4030" s="0"/>
      <c r="AM4030" s="0"/>
      <c r="AN4030" s="0"/>
      <c r="AO4030" s="0"/>
      <c r="AP4030" s="0"/>
      <c r="AQ4030" s="0"/>
      <c r="AR4030" s="0"/>
      <c r="AS4030" s="0"/>
      <c r="AT4030" s="0"/>
      <c r="AU4030" s="0"/>
      <c r="AV4030" s="0"/>
      <c r="AW4030" s="0"/>
      <c r="AX4030" s="0"/>
      <c r="AY4030" s="0"/>
      <c r="AZ4030" s="0"/>
      <c r="BA4030" s="0"/>
      <c r="BB4030" s="0"/>
      <c r="BC4030" s="0"/>
      <c r="BD4030" s="0"/>
      <c r="BE4030" s="0"/>
      <c r="BF4030" s="0"/>
      <c r="BG4030" s="0"/>
      <c r="BH4030" s="0"/>
      <c r="BI4030" s="0"/>
      <c r="BJ4030" s="0"/>
      <c r="BK4030" s="0"/>
      <c r="BL4030" s="0"/>
      <c r="BM4030" s="0"/>
      <c r="BN4030" s="0"/>
      <c r="BO4030" s="0"/>
      <c r="BP4030" s="0"/>
      <c r="BQ4030" s="0"/>
      <c r="BR4030" s="0"/>
      <c r="BS4030" s="0"/>
      <c r="BT4030" s="0"/>
      <c r="BU4030" s="0"/>
      <c r="BV4030" s="0"/>
      <c r="BW4030" s="0"/>
      <c r="BX4030" s="0"/>
      <c r="BY4030" s="0"/>
      <c r="BZ4030" s="0"/>
      <c r="CA4030" s="0"/>
      <c r="CB4030" s="0"/>
      <c r="CC4030" s="0"/>
      <c r="CD4030" s="0"/>
      <c r="CE4030" s="0"/>
      <c r="CF4030" s="0"/>
      <c r="CG4030" s="0"/>
      <c r="CH4030" s="0"/>
      <c r="CI4030" s="0"/>
      <c r="CJ4030" s="0"/>
      <c r="CK4030" s="0"/>
      <c r="CL4030" s="0"/>
      <c r="CM4030" s="0"/>
      <c r="CN4030" s="0"/>
      <c r="CO4030" s="0"/>
      <c r="CP4030" s="0"/>
      <c r="CQ4030" s="0"/>
      <c r="CR4030" s="0"/>
      <c r="CS4030" s="0"/>
      <c r="CT4030" s="0"/>
      <c r="CU4030" s="0"/>
      <c r="CV4030" s="0"/>
      <c r="CW4030" s="0"/>
      <c r="CX4030" s="0"/>
      <c r="CY4030" s="0"/>
      <c r="CZ4030" s="0"/>
      <c r="DA4030" s="0"/>
      <c r="DB4030" s="0"/>
      <c r="DC4030" s="0"/>
      <c r="DD4030" s="0"/>
      <c r="DE4030" s="0"/>
      <c r="DF4030" s="0"/>
      <c r="DG4030" s="0"/>
      <c r="DH4030" s="0"/>
      <c r="DI4030" s="0"/>
      <c r="DJ4030" s="0"/>
      <c r="DK4030" s="0"/>
      <c r="DL4030" s="0"/>
      <c r="DM4030" s="0"/>
      <c r="DN4030" s="0"/>
      <c r="DO4030" s="0"/>
      <c r="DP4030" s="0"/>
      <c r="DQ4030" s="0"/>
      <c r="DR4030" s="0"/>
      <c r="DS4030" s="0"/>
      <c r="DT4030" s="0"/>
      <c r="DU4030" s="0"/>
      <c r="DV4030" s="0"/>
      <c r="DW4030" s="0"/>
      <c r="DX4030" s="0"/>
      <c r="DY4030" s="0"/>
      <c r="DZ4030" s="0"/>
      <c r="EA4030" s="0"/>
      <c r="EB4030" s="0"/>
      <c r="EC4030" s="0"/>
      <c r="ED4030" s="0"/>
      <c r="EE4030" s="0"/>
      <c r="EF4030" s="0"/>
      <c r="EG4030" s="0"/>
      <c r="EH4030" s="0"/>
      <c r="EI4030" s="0"/>
      <c r="EJ4030" s="0"/>
      <c r="EK4030" s="0"/>
      <c r="EL4030" s="0"/>
      <c r="EM4030" s="0"/>
      <c r="EN4030" s="0"/>
      <c r="EO4030" s="0"/>
      <c r="EP4030" s="0"/>
      <c r="EQ4030" s="0"/>
      <c r="ER4030" s="0"/>
      <c r="ES4030" s="0"/>
      <c r="ET4030" s="0"/>
      <c r="EU4030" s="0"/>
      <c r="EV4030" s="0"/>
      <c r="EW4030" s="0"/>
      <c r="EX4030" s="0"/>
      <c r="EY4030" s="0"/>
      <c r="EZ4030" s="0"/>
      <c r="FA4030" s="0"/>
      <c r="FB4030" s="0"/>
      <c r="FC4030" s="0"/>
      <c r="FD4030" s="0"/>
      <c r="FE4030" s="0"/>
      <c r="FF4030" s="0"/>
      <c r="FG4030" s="0"/>
      <c r="FH4030" s="0"/>
      <c r="FI4030" s="0"/>
      <c r="FJ4030" s="0"/>
      <c r="FK4030" s="0"/>
      <c r="FL4030" s="0"/>
      <c r="FM4030" s="0"/>
      <c r="FN4030" s="0"/>
      <c r="FO4030" s="0"/>
      <c r="FP4030" s="0"/>
      <c r="FQ4030" s="0"/>
      <c r="FR4030" s="0"/>
      <c r="FS4030" s="0"/>
      <c r="FT4030" s="0"/>
      <c r="FU4030" s="0"/>
      <c r="FV4030" s="0"/>
      <c r="FW4030" s="0"/>
      <c r="FX4030" s="0"/>
      <c r="FY4030" s="0"/>
      <c r="FZ4030" s="0"/>
      <c r="GA4030" s="0"/>
      <c r="GB4030" s="0"/>
      <c r="GC4030" s="0"/>
      <c r="GD4030" s="0"/>
      <c r="GE4030" s="0"/>
      <c r="GF4030" s="0"/>
      <c r="GG4030" s="0"/>
      <c r="GH4030" s="0"/>
      <c r="GI4030" s="0"/>
      <c r="GJ4030" s="0"/>
      <c r="GK4030" s="0"/>
      <c r="GL4030" s="0"/>
      <c r="GM4030" s="0"/>
      <c r="GN4030" s="0"/>
      <c r="GO4030" s="0"/>
      <c r="GP4030" s="0"/>
      <c r="GQ4030" s="0"/>
      <c r="GR4030" s="0"/>
      <c r="GS4030" s="0"/>
      <c r="GT4030" s="0"/>
      <c r="GU4030" s="0"/>
      <c r="GV4030" s="0"/>
      <c r="GW4030" s="0"/>
      <c r="GX4030" s="0"/>
      <c r="GY4030" s="0"/>
      <c r="GZ4030" s="0"/>
      <c r="HA4030" s="0"/>
      <c r="HB4030" s="0"/>
      <c r="HC4030" s="0"/>
      <c r="HD4030" s="0"/>
      <c r="HE4030" s="0"/>
      <c r="HF4030" s="0"/>
      <c r="HG4030" s="0"/>
      <c r="HH4030" s="0"/>
      <c r="HI4030" s="0"/>
      <c r="HJ4030" s="0"/>
      <c r="HK4030" s="0"/>
      <c r="HL4030" s="0"/>
      <c r="HM4030" s="0"/>
      <c r="HN4030" s="0"/>
      <c r="HO4030" s="0"/>
      <c r="HP4030" s="0"/>
      <c r="HQ4030" s="0"/>
      <c r="HR4030" s="0"/>
      <c r="HS4030" s="0"/>
      <c r="HT4030" s="0"/>
      <c r="HU4030" s="0"/>
      <c r="HV4030" s="0"/>
      <c r="HW4030" s="0"/>
      <c r="HX4030" s="0"/>
      <c r="HY4030" s="0"/>
      <c r="HZ4030" s="0"/>
      <c r="IA4030" s="0"/>
      <c r="IB4030" s="0"/>
      <c r="IC4030" s="0"/>
      <c r="ID4030" s="0"/>
      <c r="IE4030" s="0"/>
      <c r="IF4030" s="0"/>
      <c r="IG4030" s="0"/>
      <c r="IH4030" s="0"/>
      <c r="II4030" s="0"/>
      <c r="IJ4030" s="0"/>
      <c r="IK4030" s="0"/>
      <c r="IL4030" s="0"/>
      <c r="IM4030" s="0"/>
      <c r="IN4030" s="0"/>
      <c r="IO4030" s="0"/>
      <c r="IP4030" s="0"/>
      <c r="IQ4030" s="0"/>
      <c r="IR4030" s="0"/>
      <c r="IS4030" s="0"/>
      <c r="IT4030" s="0"/>
      <c r="IU4030" s="0"/>
      <c r="IV4030" s="0"/>
      <c r="IW4030" s="0"/>
      <c r="IX4030" s="0"/>
      <c r="IY4030" s="0"/>
      <c r="IZ4030" s="0"/>
      <c r="AMH4030" s="13"/>
    </row>
    <row r="4031" customFormat="false" ht="13.8" hidden="false" customHeight="false" outlineLevel="0" collapsed="false">
      <c r="A4031" s="16" t="n">
        <v>40901203</v>
      </c>
      <c r="B4031" s="17" t="s">
        <v>4067</v>
      </c>
      <c r="C4031" s="18"/>
      <c r="D4031" s="18"/>
      <c r="E4031" s="16" t="s">
        <v>20</v>
      </c>
      <c r="F4031" s="19" t="n">
        <f aca="false">IF(C4031="",VLOOKUP(E4031,'PORTE E UCO'!$A$5:$D$46,4,0),VLOOKUP(E4031,'PORTE E UCO'!$A$5:$D$46,4,0)*C4031)</f>
        <v>70.656386</v>
      </c>
      <c r="G4031" s="20" t="n">
        <v>3.42</v>
      </c>
      <c r="H4031" s="21" t="n">
        <f aca="false">G4031*$R$2</f>
        <v>67.28382144</v>
      </c>
      <c r="I4031" s="16" t="n">
        <v>0</v>
      </c>
      <c r="J4031" s="22" t="str">
        <f aca="false">IF(I4031&gt;=1,F4031*$J$2,"")</f>
        <v/>
      </c>
      <c r="K4031" s="22" t="str">
        <f aca="false">IF(I4031&gt;=2,F4031*$K$2,"")</f>
        <v/>
      </c>
      <c r="L4031" s="22" t="str">
        <f aca="false">IF(I4031&gt;=3,F4031*$L$2,"")</f>
        <v/>
      </c>
      <c r="M4031" s="22" t="str">
        <f aca="false">IF(I4031&gt;=4,F4031*$M$2,"")</f>
        <v/>
      </c>
      <c r="N4031" s="16" t="n">
        <v>0</v>
      </c>
      <c r="O4031" s="16" t="n">
        <v>1</v>
      </c>
      <c r="P4031" s="23" t="n">
        <v>0.17</v>
      </c>
      <c r="Q4031" s="64" t="n">
        <f aca="false">P4031*($Q$2)</f>
        <v>4.5934</v>
      </c>
      <c r="R4031" s="34"/>
      <c r="S4031" s="25" t="n">
        <f aca="false">SUM(F4031,H4031,J4031,K4031,L4031,M4031)</f>
        <v>137.94020744</v>
      </c>
      <c r="T4031" s="25" t="n">
        <f aca="false">SUM(F4031,H4031,J4031,K4031,L4031,M4031,Q4031)</f>
        <v>142.53360744</v>
      </c>
      <c r="U4031" s="0"/>
      <c r="V4031" s="0"/>
      <c r="W4031" s="0"/>
      <c r="X4031" s="0"/>
      <c r="Y4031" s="0"/>
      <c r="Z4031" s="0"/>
      <c r="AA4031" s="0"/>
      <c r="AB4031" s="0"/>
      <c r="AC4031" s="0"/>
      <c r="AD4031" s="0"/>
      <c r="AE4031" s="0"/>
      <c r="AF4031" s="0"/>
      <c r="AG4031" s="0"/>
      <c r="AH4031" s="0"/>
      <c r="AI4031" s="0"/>
      <c r="AJ4031" s="0"/>
      <c r="AK4031" s="0"/>
      <c r="AL4031" s="0"/>
      <c r="AM4031" s="0"/>
      <c r="AN4031" s="0"/>
      <c r="AO4031" s="0"/>
      <c r="AP4031" s="0"/>
      <c r="AQ4031" s="0"/>
      <c r="AR4031" s="0"/>
      <c r="AS4031" s="0"/>
      <c r="AT4031" s="0"/>
      <c r="AU4031" s="0"/>
      <c r="AV4031" s="0"/>
      <c r="AW4031" s="0"/>
      <c r="AX4031" s="0"/>
      <c r="AY4031" s="0"/>
      <c r="AZ4031" s="0"/>
      <c r="BA4031" s="0"/>
      <c r="BB4031" s="0"/>
      <c r="BC4031" s="0"/>
      <c r="BD4031" s="0"/>
      <c r="BE4031" s="0"/>
      <c r="BF4031" s="0"/>
      <c r="BG4031" s="0"/>
      <c r="BH4031" s="0"/>
      <c r="BI4031" s="0"/>
      <c r="BJ4031" s="0"/>
      <c r="BK4031" s="0"/>
      <c r="BL4031" s="0"/>
      <c r="BM4031" s="0"/>
      <c r="BN4031" s="0"/>
      <c r="BO4031" s="0"/>
      <c r="BP4031" s="0"/>
      <c r="BQ4031" s="0"/>
      <c r="BR4031" s="0"/>
      <c r="BS4031" s="0"/>
      <c r="BT4031" s="0"/>
      <c r="BU4031" s="0"/>
      <c r="BV4031" s="0"/>
      <c r="BW4031" s="0"/>
      <c r="BX4031" s="0"/>
      <c r="BY4031" s="0"/>
      <c r="BZ4031" s="0"/>
      <c r="CA4031" s="0"/>
      <c r="CB4031" s="0"/>
      <c r="CC4031" s="0"/>
      <c r="CD4031" s="0"/>
      <c r="CE4031" s="0"/>
      <c r="CF4031" s="0"/>
      <c r="CG4031" s="0"/>
      <c r="CH4031" s="0"/>
      <c r="CI4031" s="0"/>
      <c r="CJ4031" s="0"/>
      <c r="CK4031" s="0"/>
      <c r="CL4031" s="0"/>
      <c r="CM4031" s="0"/>
      <c r="CN4031" s="0"/>
      <c r="CO4031" s="0"/>
      <c r="CP4031" s="0"/>
      <c r="CQ4031" s="0"/>
      <c r="CR4031" s="0"/>
      <c r="CS4031" s="0"/>
      <c r="CT4031" s="0"/>
      <c r="CU4031" s="0"/>
      <c r="CV4031" s="0"/>
      <c r="CW4031" s="0"/>
      <c r="CX4031" s="0"/>
      <c r="CY4031" s="0"/>
      <c r="CZ4031" s="0"/>
      <c r="DA4031" s="0"/>
      <c r="DB4031" s="0"/>
      <c r="DC4031" s="0"/>
      <c r="DD4031" s="0"/>
      <c r="DE4031" s="0"/>
      <c r="DF4031" s="0"/>
      <c r="DG4031" s="0"/>
      <c r="DH4031" s="0"/>
      <c r="DI4031" s="0"/>
      <c r="DJ4031" s="0"/>
      <c r="DK4031" s="0"/>
      <c r="DL4031" s="0"/>
      <c r="DM4031" s="0"/>
      <c r="DN4031" s="0"/>
      <c r="DO4031" s="0"/>
      <c r="DP4031" s="0"/>
      <c r="DQ4031" s="0"/>
      <c r="DR4031" s="0"/>
      <c r="DS4031" s="0"/>
      <c r="DT4031" s="0"/>
      <c r="DU4031" s="0"/>
      <c r="DV4031" s="0"/>
      <c r="DW4031" s="0"/>
      <c r="DX4031" s="0"/>
      <c r="DY4031" s="0"/>
      <c r="DZ4031" s="0"/>
      <c r="EA4031" s="0"/>
      <c r="EB4031" s="0"/>
      <c r="EC4031" s="0"/>
      <c r="ED4031" s="0"/>
      <c r="EE4031" s="0"/>
      <c r="EF4031" s="0"/>
      <c r="EG4031" s="0"/>
      <c r="EH4031" s="0"/>
      <c r="EI4031" s="0"/>
      <c r="EJ4031" s="0"/>
      <c r="EK4031" s="0"/>
      <c r="EL4031" s="0"/>
      <c r="EM4031" s="0"/>
      <c r="EN4031" s="0"/>
      <c r="EO4031" s="0"/>
      <c r="EP4031" s="0"/>
      <c r="EQ4031" s="0"/>
      <c r="ER4031" s="0"/>
      <c r="ES4031" s="0"/>
      <c r="ET4031" s="0"/>
      <c r="EU4031" s="0"/>
      <c r="EV4031" s="0"/>
      <c r="EW4031" s="0"/>
      <c r="EX4031" s="0"/>
      <c r="EY4031" s="0"/>
      <c r="EZ4031" s="0"/>
      <c r="FA4031" s="0"/>
      <c r="FB4031" s="0"/>
      <c r="FC4031" s="0"/>
      <c r="FD4031" s="0"/>
      <c r="FE4031" s="0"/>
      <c r="FF4031" s="0"/>
      <c r="FG4031" s="0"/>
      <c r="FH4031" s="0"/>
      <c r="FI4031" s="0"/>
      <c r="FJ4031" s="0"/>
      <c r="FK4031" s="0"/>
      <c r="FL4031" s="0"/>
      <c r="FM4031" s="0"/>
      <c r="FN4031" s="0"/>
      <c r="FO4031" s="0"/>
      <c r="FP4031" s="0"/>
      <c r="FQ4031" s="0"/>
      <c r="FR4031" s="0"/>
      <c r="FS4031" s="0"/>
      <c r="FT4031" s="0"/>
      <c r="FU4031" s="0"/>
      <c r="FV4031" s="0"/>
      <c r="FW4031" s="0"/>
      <c r="FX4031" s="0"/>
      <c r="FY4031" s="0"/>
      <c r="FZ4031" s="0"/>
      <c r="GA4031" s="0"/>
      <c r="GB4031" s="0"/>
      <c r="GC4031" s="0"/>
      <c r="GD4031" s="0"/>
      <c r="GE4031" s="0"/>
      <c r="GF4031" s="0"/>
      <c r="GG4031" s="0"/>
      <c r="GH4031" s="0"/>
      <c r="GI4031" s="0"/>
      <c r="GJ4031" s="0"/>
      <c r="GK4031" s="0"/>
      <c r="GL4031" s="0"/>
      <c r="GM4031" s="0"/>
      <c r="GN4031" s="0"/>
      <c r="GO4031" s="0"/>
      <c r="GP4031" s="0"/>
      <c r="GQ4031" s="0"/>
      <c r="GR4031" s="0"/>
      <c r="GS4031" s="0"/>
      <c r="GT4031" s="0"/>
      <c r="GU4031" s="0"/>
      <c r="GV4031" s="0"/>
      <c r="GW4031" s="0"/>
      <c r="GX4031" s="0"/>
      <c r="GY4031" s="0"/>
      <c r="GZ4031" s="0"/>
      <c r="HA4031" s="0"/>
      <c r="HB4031" s="0"/>
      <c r="HC4031" s="0"/>
      <c r="HD4031" s="0"/>
      <c r="HE4031" s="0"/>
      <c r="HF4031" s="0"/>
      <c r="HG4031" s="0"/>
      <c r="HH4031" s="0"/>
      <c r="HI4031" s="0"/>
      <c r="HJ4031" s="0"/>
      <c r="HK4031" s="0"/>
      <c r="HL4031" s="0"/>
      <c r="HM4031" s="0"/>
      <c r="HN4031" s="0"/>
      <c r="HO4031" s="0"/>
      <c r="HP4031" s="0"/>
      <c r="HQ4031" s="0"/>
      <c r="HR4031" s="0"/>
      <c r="HS4031" s="0"/>
      <c r="HT4031" s="0"/>
      <c r="HU4031" s="0"/>
      <c r="HV4031" s="0"/>
      <c r="HW4031" s="0"/>
      <c r="HX4031" s="0"/>
      <c r="HY4031" s="0"/>
      <c r="HZ4031" s="0"/>
      <c r="IA4031" s="0"/>
      <c r="IB4031" s="0"/>
      <c r="IC4031" s="0"/>
      <c r="ID4031" s="0"/>
      <c r="IE4031" s="0"/>
      <c r="IF4031" s="0"/>
      <c r="IG4031" s="0"/>
      <c r="IH4031" s="0"/>
      <c r="II4031" s="0"/>
      <c r="IJ4031" s="0"/>
      <c r="IK4031" s="0"/>
      <c r="IL4031" s="0"/>
      <c r="IM4031" s="0"/>
      <c r="IN4031" s="0"/>
      <c r="IO4031" s="0"/>
      <c r="IP4031" s="0"/>
      <c r="IQ4031" s="0"/>
      <c r="IR4031" s="0"/>
      <c r="IS4031" s="0"/>
      <c r="IT4031" s="0"/>
      <c r="IU4031" s="0"/>
      <c r="IV4031" s="0"/>
      <c r="IW4031" s="0"/>
      <c r="IX4031" s="0"/>
      <c r="IY4031" s="0"/>
      <c r="IZ4031" s="0"/>
      <c r="AMH4031" s="13"/>
    </row>
    <row r="4032" customFormat="false" ht="13.8" hidden="false" customHeight="false" outlineLevel="0" collapsed="false">
      <c r="A4032" s="27" t="n">
        <v>40901335</v>
      </c>
      <c r="B4032" s="28" t="s">
        <v>4068</v>
      </c>
      <c r="C4032" s="29"/>
      <c r="D4032" s="29"/>
      <c r="E4032" s="27" t="s">
        <v>17</v>
      </c>
      <c r="F4032" s="19" t="n">
        <f aca="false">IF(C4032="",VLOOKUP(E4032,'PORTE E UCO'!$A$5:$D$46,4,0),VLOOKUP(E4032,'PORTE E UCO'!$A$5:$D$46,4,0)*C4032)</f>
        <v>150.60084</v>
      </c>
      <c r="G4032" s="30" t="n">
        <v>5.68</v>
      </c>
      <c r="H4032" s="21" t="n">
        <f aca="false">G4032*$R$2</f>
        <v>111.74622976</v>
      </c>
      <c r="I4032" s="27" t="n">
        <v>0</v>
      </c>
      <c r="J4032" s="22" t="str">
        <f aca="false">IF(I4032&gt;=1,F4032*$J$2,"")</f>
        <v/>
      </c>
      <c r="K4032" s="22" t="str">
        <f aca="false">IF(I4032&gt;=2,F4032*$K$2,"")</f>
        <v/>
      </c>
      <c r="L4032" s="22" t="str">
        <f aca="false">IF(I4032&gt;=3,F4032*$L$2,"")</f>
        <v/>
      </c>
      <c r="M4032" s="22" t="str">
        <f aca="false">IF(I4032&gt;=4,F4032*$M$2,"")</f>
        <v/>
      </c>
      <c r="N4032" s="27" t="n">
        <v>0</v>
      </c>
      <c r="O4032" s="27" t="n">
        <v>2</v>
      </c>
      <c r="P4032" s="31" t="n">
        <v>0.34</v>
      </c>
      <c r="Q4032" s="64" t="n">
        <f aca="false">P4032*($Q$2)</f>
        <v>9.1868</v>
      </c>
      <c r="R4032" s="34"/>
      <c r="S4032" s="25" t="n">
        <f aca="false">SUM(F4032,H4032,J4032,K4032,L4032,M4032)</f>
        <v>262.34706976</v>
      </c>
      <c r="T4032" s="25" t="n">
        <f aca="false">SUM(F4032,H4032,J4032,K4032,L4032,M4032,Q4032)</f>
        <v>271.53386976</v>
      </c>
      <c r="U4032" s="0"/>
      <c r="V4032" s="0"/>
      <c r="W4032" s="0"/>
      <c r="X4032" s="0"/>
      <c r="Y4032" s="0"/>
      <c r="Z4032" s="0"/>
      <c r="AA4032" s="0"/>
      <c r="AB4032" s="0"/>
      <c r="AC4032" s="0"/>
      <c r="AD4032" s="0"/>
      <c r="AE4032" s="0"/>
      <c r="AF4032" s="0"/>
      <c r="AG4032" s="0"/>
      <c r="AH4032" s="0"/>
      <c r="AI4032" s="0"/>
      <c r="AJ4032" s="0"/>
      <c r="AK4032" s="0"/>
      <c r="AL4032" s="0"/>
      <c r="AM4032" s="0"/>
      <c r="AN4032" s="0"/>
      <c r="AO4032" s="0"/>
      <c r="AP4032" s="0"/>
      <c r="AQ4032" s="0"/>
      <c r="AR4032" s="0"/>
      <c r="AS4032" s="0"/>
      <c r="AT4032" s="0"/>
      <c r="AU4032" s="0"/>
      <c r="AV4032" s="0"/>
      <c r="AW4032" s="0"/>
      <c r="AX4032" s="0"/>
      <c r="AY4032" s="0"/>
      <c r="AZ4032" s="0"/>
      <c r="BA4032" s="0"/>
      <c r="BB4032" s="0"/>
      <c r="BC4032" s="0"/>
      <c r="BD4032" s="0"/>
      <c r="BE4032" s="0"/>
      <c r="BF4032" s="0"/>
      <c r="BG4032" s="0"/>
      <c r="BH4032" s="0"/>
      <c r="BI4032" s="0"/>
      <c r="BJ4032" s="0"/>
      <c r="BK4032" s="0"/>
      <c r="BL4032" s="0"/>
      <c r="BM4032" s="0"/>
      <c r="BN4032" s="0"/>
      <c r="BO4032" s="0"/>
      <c r="BP4032" s="0"/>
      <c r="BQ4032" s="0"/>
      <c r="BR4032" s="0"/>
      <c r="BS4032" s="0"/>
      <c r="BT4032" s="0"/>
      <c r="BU4032" s="0"/>
      <c r="BV4032" s="0"/>
      <c r="BW4032" s="0"/>
      <c r="BX4032" s="0"/>
      <c r="BY4032" s="0"/>
      <c r="BZ4032" s="0"/>
      <c r="CA4032" s="0"/>
      <c r="CB4032" s="0"/>
      <c r="CC4032" s="0"/>
      <c r="CD4032" s="0"/>
      <c r="CE4032" s="0"/>
      <c r="CF4032" s="0"/>
      <c r="CG4032" s="0"/>
      <c r="CH4032" s="0"/>
      <c r="CI4032" s="0"/>
      <c r="CJ4032" s="0"/>
      <c r="CK4032" s="0"/>
      <c r="CL4032" s="0"/>
      <c r="CM4032" s="0"/>
      <c r="CN4032" s="0"/>
      <c r="CO4032" s="0"/>
      <c r="CP4032" s="0"/>
      <c r="CQ4032" s="0"/>
      <c r="CR4032" s="0"/>
      <c r="CS4032" s="0"/>
      <c r="CT4032" s="0"/>
      <c r="CU4032" s="0"/>
      <c r="CV4032" s="0"/>
      <c r="CW4032" s="0"/>
      <c r="CX4032" s="0"/>
      <c r="CY4032" s="0"/>
      <c r="CZ4032" s="0"/>
      <c r="DA4032" s="0"/>
      <c r="DB4032" s="0"/>
      <c r="DC4032" s="0"/>
      <c r="DD4032" s="0"/>
      <c r="DE4032" s="0"/>
      <c r="DF4032" s="0"/>
      <c r="DG4032" s="0"/>
      <c r="DH4032" s="0"/>
      <c r="DI4032" s="0"/>
      <c r="DJ4032" s="0"/>
      <c r="DK4032" s="0"/>
      <c r="DL4032" s="0"/>
      <c r="DM4032" s="0"/>
      <c r="DN4032" s="0"/>
      <c r="DO4032" s="0"/>
      <c r="DP4032" s="0"/>
      <c r="DQ4032" s="0"/>
      <c r="DR4032" s="0"/>
      <c r="DS4032" s="0"/>
      <c r="DT4032" s="0"/>
      <c r="DU4032" s="0"/>
      <c r="DV4032" s="0"/>
      <c r="DW4032" s="0"/>
      <c r="DX4032" s="0"/>
      <c r="DY4032" s="0"/>
      <c r="DZ4032" s="0"/>
      <c r="EA4032" s="0"/>
      <c r="EB4032" s="0"/>
      <c r="EC4032" s="0"/>
      <c r="ED4032" s="0"/>
      <c r="EE4032" s="0"/>
      <c r="EF4032" s="0"/>
      <c r="EG4032" s="0"/>
      <c r="EH4032" s="0"/>
      <c r="EI4032" s="0"/>
      <c r="EJ4032" s="0"/>
      <c r="EK4032" s="0"/>
      <c r="EL4032" s="0"/>
      <c r="EM4032" s="0"/>
      <c r="EN4032" s="0"/>
      <c r="EO4032" s="0"/>
      <c r="EP4032" s="0"/>
      <c r="EQ4032" s="0"/>
      <c r="ER4032" s="0"/>
      <c r="ES4032" s="0"/>
      <c r="ET4032" s="0"/>
      <c r="EU4032" s="0"/>
      <c r="EV4032" s="0"/>
      <c r="EW4032" s="0"/>
      <c r="EX4032" s="0"/>
      <c r="EY4032" s="0"/>
      <c r="EZ4032" s="0"/>
      <c r="FA4032" s="0"/>
      <c r="FB4032" s="0"/>
      <c r="FC4032" s="0"/>
      <c r="FD4032" s="0"/>
      <c r="FE4032" s="0"/>
      <c r="FF4032" s="0"/>
      <c r="FG4032" s="0"/>
      <c r="FH4032" s="0"/>
      <c r="FI4032" s="0"/>
      <c r="FJ4032" s="0"/>
      <c r="FK4032" s="0"/>
      <c r="FL4032" s="0"/>
      <c r="FM4032" s="0"/>
      <c r="FN4032" s="0"/>
      <c r="FO4032" s="0"/>
      <c r="FP4032" s="0"/>
      <c r="FQ4032" s="0"/>
      <c r="FR4032" s="0"/>
      <c r="FS4032" s="0"/>
      <c r="FT4032" s="0"/>
      <c r="FU4032" s="0"/>
      <c r="FV4032" s="0"/>
      <c r="FW4032" s="0"/>
      <c r="FX4032" s="0"/>
      <c r="FY4032" s="0"/>
      <c r="FZ4032" s="0"/>
      <c r="GA4032" s="0"/>
      <c r="GB4032" s="0"/>
      <c r="GC4032" s="0"/>
      <c r="GD4032" s="0"/>
      <c r="GE4032" s="0"/>
      <c r="GF4032" s="0"/>
      <c r="GG4032" s="0"/>
      <c r="GH4032" s="0"/>
      <c r="GI4032" s="0"/>
      <c r="GJ4032" s="0"/>
      <c r="GK4032" s="0"/>
      <c r="GL4032" s="0"/>
      <c r="GM4032" s="0"/>
      <c r="GN4032" s="0"/>
      <c r="GO4032" s="0"/>
      <c r="GP4032" s="0"/>
      <c r="GQ4032" s="0"/>
      <c r="GR4032" s="0"/>
      <c r="GS4032" s="0"/>
      <c r="GT4032" s="0"/>
      <c r="GU4032" s="0"/>
      <c r="GV4032" s="0"/>
      <c r="GW4032" s="0"/>
      <c r="GX4032" s="0"/>
      <c r="GY4032" s="0"/>
      <c r="GZ4032" s="0"/>
      <c r="HA4032" s="0"/>
      <c r="HB4032" s="0"/>
      <c r="HC4032" s="0"/>
      <c r="HD4032" s="0"/>
      <c r="HE4032" s="0"/>
      <c r="HF4032" s="0"/>
      <c r="HG4032" s="0"/>
      <c r="HH4032" s="0"/>
      <c r="HI4032" s="0"/>
      <c r="HJ4032" s="0"/>
      <c r="HK4032" s="0"/>
      <c r="HL4032" s="0"/>
      <c r="HM4032" s="0"/>
      <c r="HN4032" s="0"/>
      <c r="HO4032" s="0"/>
      <c r="HP4032" s="0"/>
      <c r="HQ4032" s="0"/>
      <c r="HR4032" s="0"/>
      <c r="HS4032" s="0"/>
      <c r="HT4032" s="0"/>
      <c r="HU4032" s="0"/>
      <c r="HV4032" s="0"/>
      <c r="HW4032" s="0"/>
      <c r="HX4032" s="0"/>
      <c r="HY4032" s="0"/>
      <c r="HZ4032" s="0"/>
      <c r="IA4032" s="0"/>
      <c r="IB4032" s="0"/>
      <c r="IC4032" s="0"/>
      <c r="ID4032" s="0"/>
      <c r="IE4032" s="0"/>
      <c r="IF4032" s="0"/>
      <c r="IG4032" s="0"/>
      <c r="IH4032" s="0"/>
      <c r="II4032" s="0"/>
      <c r="IJ4032" s="0"/>
      <c r="IK4032" s="0"/>
      <c r="IL4032" s="0"/>
      <c r="IM4032" s="0"/>
      <c r="IN4032" s="0"/>
      <c r="IO4032" s="0"/>
      <c r="IP4032" s="0"/>
      <c r="IQ4032" s="0"/>
      <c r="IR4032" s="0"/>
      <c r="IS4032" s="0"/>
      <c r="IT4032" s="0"/>
      <c r="IU4032" s="0"/>
      <c r="IV4032" s="0"/>
      <c r="IW4032" s="0"/>
      <c r="IX4032" s="0"/>
      <c r="IY4032" s="0"/>
      <c r="IZ4032" s="0"/>
      <c r="AMH4032" s="13"/>
    </row>
    <row r="4033" customFormat="false" ht="13.8" hidden="false" customHeight="false" outlineLevel="0" collapsed="false">
      <c r="A4033" s="16" t="n">
        <v>40901149</v>
      </c>
      <c r="B4033" s="17" t="s">
        <v>4069</v>
      </c>
      <c r="C4033" s="18"/>
      <c r="D4033" s="18"/>
      <c r="E4033" s="16" t="s">
        <v>17</v>
      </c>
      <c r="F4033" s="19" t="n">
        <f aca="false">IF(C4033="",VLOOKUP(E4033,'PORTE E UCO'!$A$5:$D$46,4,0),VLOOKUP(E4033,'PORTE E UCO'!$A$5:$D$46,4,0)*C4033)</f>
        <v>150.60084</v>
      </c>
      <c r="G4033" s="20" t="n">
        <v>3.78</v>
      </c>
      <c r="H4033" s="21" t="n">
        <f aca="false">G4033*$R$2</f>
        <v>74.36632896</v>
      </c>
      <c r="I4033" s="16" t="n">
        <v>0</v>
      </c>
      <c r="J4033" s="22" t="str">
        <f aca="false">IF(I4033&gt;=1,F4033*$J$2,"")</f>
        <v/>
      </c>
      <c r="K4033" s="22" t="str">
        <f aca="false">IF(I4033&gt;=2,F4033*$K$2,"")</f>
        <v/>
      </c>
      <c r="L4033" s="22" t="str">
        <f aca="false">IF(I4033&gt;=3,F4033*$L$2,"")</f>
        <v/>
      </c>
      <c r="M4033" s="22" t="str">
        <f aca="false">IF(I4033&gt;=4,F4033*$M$2,"")</f>
        <v/>
      </c>
      <c r="N4033" s="16" t="n">
        <v>0</v>
      </c>
      <c r="O4033" s="16" t="n">
        <v>2</v>
      </c>
      <c r="P4033" s="23" t="n">
        <v>0.34</v>
      </c>
      <c r="Q4033" s="64" t="n">
        <f aca="false">P4033*($Q$2)</f>
        <v>9.1868</v>
      </c>
      <c r="R4033" s="34"/>
      <c r="S4033" s="25" t="n">
        <f aca="false">SUM(F4033,H4033,J4033,K4033,L4033,M4033)</f>
        <v>224.96716896</v>
      </c>
      <c r="T4033" s="25" t="n">
        <f aca="false">SUM(F4033,H4033,J4033,K4033,L4033,M4033,Q4033)</f>
        <v>234.15396896</v>
      </c>
      <c r="U4033" s="0"/>
      <c r="V4033" s="0"/>
      <c r="W4033" s="0"/>
      <c r="X4033" s="0"/>
      <c r="Y4033" s="0"/>
      <c r="Z4033" s="0"/>
      <c r="AA4033" s="0"/>
      <c r="AB4033" s="0"/>
      <c r="AC4033" s="0"/>
      <c r="AD4033" s="0"/>
      <c r="AE4033" s="0"/>
      <c r="AF4033" s="0"/>
      <c r="AG4033" s="0"/>
      <c r="AH4033" s="0"/>
      <c r="AI4033" s="0"/>
      <c r="AJ4033" s="0"/>
      <c r="AK4033" s="0"/>
      <c r="AL4033" s="0"/>
      <c r="AM4033" s="0"/>
      <c r="AN4033" s="0"/>
      <c r="AO4033" s="0"/>
      <c r="AP4033" s="0"/>
      <c r="AQ4033" s="0"/>
      <c r="AR4033" s="0"/>
      <c r="AS4033" s="0"/>
      <c r="AT4033" s="0"/>
      <c r="AU4033" s="0"/>
      <c r="AV4033" s="0"/>
      <c r="AW4033" s="0"/>
      <c r="AX4033" s="0"/>
      <c r="AY4033" s="0"/>
      <c r="AZ4033" s="0"/>
      <c r="BA4033" s="0"/>
      <c r="BB4033" s="0"/>
      <c r="BC4033" s="0"/>
      <c r="BD4033" s="0"/>
      <c r="BE4033" s="0"/>
      <c r="BF4033" s="0"/>
      <c r="BG4033" s="0"/>
      <c r="BH4033" s="0"/>
      <c r="BI4033" s="0"/>
      <c r="BJ4033" s="0"/>
      <c r="BK4033" s="0"/>
      <c r="BL4033" s="0"/>
      <c r="BM4033" s="0"/>
      <c r="BN4033" s="0"/>
      <c r="BO4033" s="0"/>
      <c r="BP4033" s="0"/>
      <c r="BQ4033" s="0"/>
      <c r="BR4033" s="0"/>
      <c r="BS4033" s="0"/>
      <c r="BT4033" s="0"/>
      <c r="BU4033" s="0"/>
      <c r="BV4033" s="0"/>
      <c r="BW4033" s="0"/>
      <c r="BX4033" s="0"/>
      <c r="BY4033" s="0"/>
      <c r="BZ4033" s="0"/>
      <c r="CA4033" s="0"/>
      <c r="CB4033" s="0"/>
      <c r="CC4033" s="0"/>
      <c r="CD4033" s="0"/>
      <c r="CE4033" s="0"/>
      <c r="CF4033" s="0"/>
      <c r="CG4033" s="0"/>
      <c r="CH4033" s="0"/>
      <c r="CI4033" s="0"/>
      <c r="CJ4033" s="0"/>
      <c r="CK4033" s="0"/>
      <c r="CL4033" s="0"/>
      <c r="CM4033" s="0"/>
      <c r="CN4033" s="0"/>
      <c r="CO4033" s="0"/>
      <c r="CP4033" s="0"/>
      <c r="CQ4033" s="0"/>
      <c r="CR4033" s="0"/>
      <c r="CS4033" s="0"/>
      <c r="CT4033" s="0"/>
      <c r="CU4033" s="0"/>
      <c r="CV4033" s="0"/>
      <c r="CW4033" s="0"/>
      <c r="CX4033" s="0"/>
      <c r="CY4033" s="0"/>
      <c r="CZ4033" s="0"/>
      <c r="DA4033" s="0"/>
      <c r="DB4033" s="0"/>
      <c r="DC4033" s="0"/>
      <c r="DD4033" s="0"/>
      <c r="DE4033" s="0"/>
      <c r="DF4033" s="0"/>
      <c r="DG4033" s="0"/>
      <c r="DH4033" s="0"/>
      <c r="DI4033" s="0"/>
      <c r="DJ4033" s="0"/>
      <c r="DK4033" s="0"/>
      <c r="DL4033" s="0"/>
      <c r="DM4033" s="0"/>
      <c r="DN4033" s="0"/>
      <c r="DO4033" s="0"/>
      <c r="DP4033" s="0"/>
      <c r="DQ4033" s="0"/>
      <c r="DR4033" s="0"/>
      <c r="DS4033" s="0"/>
      <c r="DT4033" s="0"/>
      <c r="DU4033" s="0"/>
      <c r="DV4033" s="0"/>
      <c r="DW4033" s="0"/>
      <c r="DX4033" s="0"/>
      <c r="DY4033" s="0"/>
      <c r="DZ4033" s="0"/>
      <c r="EA4033" s="0"/>
      <c r="EB4033" s="0"/>
      <c r="EC4033" s="0"/>
      <c r="ED4033" s="0"/>
      <c r="EE4033" s="0"/>
      <c r="EF4033" s="0"/>
      <c r="EG4033" s="0"/>
      <c r="EH4033" s="0"/>
      <c r="EI4033" s="0"/>
      <c r="EJ4033" s="0"/>
      <c r="EK4033" s="0"/>
      <c r="EL4033" s="0"/>
      <c r="EM4033" s="0"/>
      <c r="EN4033" s="0"/>
      <c r="EO4033" s="0"/>
      <c r="EP4033" s="0"/>
      <c r="EQ4033" s="0"/>
      <c r="ER4033" s="0"/>
      <c r="ES4033" s="0"/>
      <c r="ET4033" s="0"/>
      <c r="EU4033" s="0"/>
      <c r="EV4033" s="0"/>
      <c r="EW4033" s="0"/>
      <c r="EX4033" s="0"/>
      <c r="EY4033" s="0"/>
      <c r="EZ4033" s="0"/>
      <c r="FA4033" s="0"/>
      <c r="FB4033" s="0"/>
      <c r="FC4033" s="0"/>
      <c r="FD4033" s="0"/>
      <c r="FE4033" s="0"/>
      <c r="FF4033" s="0"/>
      <c r="FG4033" s="0"/>
      <c r="FH4033" s="0"/>
      <c r="FI4033" s="0"/>
      <c r="FJ4033" s="0"/>
      <c r="FK4033" s="0"/>
      <c r="FL4033" s="0"/>
      <c r="FM4033" s="0"/>
      <c r="FN4033" s="0"/>
      <c r="FO4033" s="0"/>
      <c r="FP4033" s="0"/>
      <c r="FQ4033" s="0"/>
      <c r="FR4033" s="0"/>
      <c r="FS4033" s="0"/>
      <c r="FT4033" s="0"/>
      <c r="FU4033" s="0"/>
      <c r="FV4033" s="0"/>
      <c r="FW4033" s="0"/>
      <c r="FX4033" s="0"/>
      <c r="FY4033" s="0"/>
      <c r="FZ4033" s="0"/>
      <c r="GA4033" s="0"/>
      <c r="GB4033" s="0"/>
      <c r="GC4033" s="0"/>
      <c r="GD4033" s="0"/>
      <c r="GE4033" s="0"/>
      <c r="GF4033" s="0"/>
      <c r="GG4033" s="0"/>
      <c r="GH4033" s="0"/>
      <c r="GI4033" s="0"/>
      <c r="GJ4033" s="0"/>
      <c r="GK4033" s="0"/>
      <c r="GL4033" s="0"/>
      <c r="GM4033" s="0"/>
      <c r="GN4033" s="0"/>
      <c r="GO4033" s="0"/>
      <c r="GP4033" s="0"/>
      <c r="GQ4033" s="0"/>
      <c r="GR4033" s="0"/>
      <c r="GS4033" s="0"/>
      <c r="GT4033" s="0"/>
      <c r="GU4033" s="0"/>
      <c r="GV4033" s="0"/>
      <c r="GW4033" s="0"/>
      <c r="GX4033" s="0"/>
      <c r="GY4033" s="0"/>
      <c r="GZ4033" s="0"/>
      <c r="HA4033" s="0"/>
      <c r="HB4033" s="0"/>
      <c r="HC4033" s="0"/>
      <c r="HD4033" s="0"/>
      <c r="HE4033" s="0"/>
      <c r="HF4033" s="0"/>
      <c r="HG4033" s="0"/>
      <c r="HH4033" s="0"/>
      <c r="HI4033" s="0"/>
      <c r="HJ4033" s="0"/>
      <c r="HK4033" s="0"/>
      <c r="HL4033" s="0"/>
      <c r="HM4033" s="0"/>
      <c r="HN4033" s="0"/>
      <c r="HO4033" s="0"/>
      <c r="HP4033" s="0"/>
      <c r="HQ4033" s="0"/>
      <c r="HR4033" s="0"/>
      <c r="HS4033" s="0"/>
      <c r="HT4033" s="0"/>
      <c r="HU4033" s="0"/>
      <c r="HV4033" s="0"/>
      <c r="HW4033" s="0"/>
      <c r="HX4033" s="0"/>
      <c r="HY4033" s="0"/>
      <c r="HZ4033" s="0"/>
      <c r="IA4033" s="0"/>
      <c r="IB4033" s="0"/>
      <c r="IC4033" s="0"/>
      <c r="ID4033" s="0"/>
      <c r="IE4033" s="0"/>
      <c r="IF4033" s="0"/>
      <c r="IG4033" s="0"/>
      <c r="IH4033" s="0"/>
      <c r="II4033" s="0"/>
      <c r="IJ4033" s="0"/>
      <c r="IK4033" s="0"/>
      <c r="IL4033" s="0"/>
      <c r="IM4033" s="0"/>
      <c r="IN4033" s="0"/>
      <c r="IO4033" s="0"/>
      <c r="IP4033" s="0"/>
      <c r="IQ4033" s="0"/>
      <c r="IR4033" s="0"/>
      <c r="IS4033" s="0"/>
      <c r="IT4033" s="0"/>
      <c r="IU4033" s="0"/>
      <c r="IV4033" s="0"/>
      <c r="IW4033" s="0"/>
      <c r="IX4033" s="0"/>
      <c r="IY4033" s="0"/>
      <c r="IZ4033" s="0"/>
      <c r="AMH4033" s="13"/>
    </row>
    <row r="4034" customFormat="false" ht="13.8" hidden="false" customHeight="false" outlineLevel="0" collapsed="false">
      <c r="A4034" s="27" t="n">
        <v>40901041</v>
      </c>
      <c r="B4034" s="28" t="s">
        <v>4070</v>
      </c>
      <c r="C4034" s="29"/>
      <c r="D4034" s="29"/>
      <c r="E4034" s="27" t="s">
        <v>20</v>
      </c>
      <c r="F4034" s="19" t="n">
        <f aca="false">IF(C4034="",VLOOKUP(E4034,'PORTE E UCO'!$A$5:$D$46,4,0),VLOOKUP(E4034,'PORTE E UCO'!$A$5:$D$46,4,0)*C4034)</f>
        <v>70.656386</v>
      </c>
      <c r="G4034" s="30" t="n">
        <v>2.25</v>
      </c>
      <c r="H4034" s="21" t="n">
        <f aca="false">G4034*$R$2</f>
        <v>44.265672</v>
      </c>
      <c r="I4034" s="27" t="n">
        <v>0</v>
      </c>
      <c r="J4034" s="22" t="str">
        <f aca="false">IF(I4034&gt;=1,F4034*$J$2,"")</f>
        <v/>
      </c>
      <c r="K4034" s="22" t="str">
        <f aca="false">IF(I4034&gt;=2,F4034*$K$2,"")</f>
        <v/>
      </c>
      <c r="L4034" s="22" t="str">
        <f aca="false">IF(I4034&gt;=3,F4034*$L$2,"")</f>
        <v/>
      </c>
      <c r="M4034" s="22" t="str">
        <f aca="false">IF(I4034&gt;=4,F4034*$M$2,"")</f>
        <v/>
      </c>
      <c r="N4034" s="27" t="n">
        <v>0</v>
      </c>
      <c r="O4034" s="27" t="n">
        <v>1</v>
      </c>
      <c r="P4034" s="31" t="n">
        <v>0.17</v>
      </c>
      <c r="Q4034" s="64" t="n">
        <f aca="false">P4034*($Q$2)</f>
        <v>4.5934</v>
      </c>
      <c r="R4034" s="34"/>
      <c r="S4034" s="25" t="n">
        <f aca="false">SUM(F4034,H4034,J4034,K4034,L4034,M4034)</f>
        <v>114.922058</v>
      </c>
      <c r="T4034" s="25" t="n">
        <f aca="false">SUM(F4034,H4034,J4034,K4034,L4034,M4034,Q4034)</f>
        <v>119.515458</v>
      </c>
      <c r="U4034" s="0"/>
      <c r="V4034" s="0"/>
      <c r="W4034" s="0"/>
      <c r="X4034" s="0"/>
      <c r="Y4034" s="0"/>
      <c r="Z4034" s="0"/>
      <c r="AA4034" s="0"/>
      <c r="AB4034" s="0"/>
      <c r="AC4034" s="0"/>
      <c r="AD4034" s="0"/>
      <c r="AE4034" s="0"/>
      <c r="AF4034" s="0"/>
      <c r="AG4034" s="0"/>
      <c r="AH4034" s="0"/>
      <c r="AI4034" s="0"/>
      <c r="AJ4034" s="0"/>
      <c r="AK4034" s="0"/>
      <c r="AL4034" s="0"/>
      <c r="AM4034" s="0"/>
      <c r="AN4034" s="0"/>
      <c r="AO4034" s="0"/>
      <c r="AP4034" s="0"/>
      <c r="AQ4034" s="0"/>
      <c r="AR4034" s="0"/>
      <c r="AS4034" s="0"/>
      <c r="AT4034" s="0"/>
      <c r="AU4034" s="0"/>
      <c r="AV4034" s="0"/>
      <c r="AW4034" s="0"/>
      <c r="AX4034" s="0"/>
      <c r="AY4034" s="0"/>
      <c r="AZ4034" s="0"/>
      <c r="BA4034" s="0"/>
      <c r="BB4034" s="0"/>
      <c r="BC4034" s="0"/>
      <c r="BD4034" s="0"/>
      <c r="BE4034" s="0"/>
      <c r="BF4034" s="0"/>
      <c r="BG4034" s="0"/>
      <c r="BH4034" s="0"/>
      <c r="BI4034" s="0"/>
      <c r="BJ4034" s="0"/>
      <c r="BK4034" s="0"/>
      <c r="BL4034" s="0"/>
      <c r="BM4034" s="0"/>
      <c r="BN4034" s="0"/>
      <c r="BO4034" s="0"/>
      <c r="BP4034" s="0"/>
      <c r="BQ4034" s="0"/>
      <c r="BR4034" s="0"/>
      <c r="BS4034" s="0"/>
      <c r="BT4034" s="0"/>
      <c r="BU4034" s="0"/>
      <c r="BV4034" s="0"/>
      <c r="BW4034" s="0"/>
      <c r="BX4034" s="0"/>
      <c r="BY4034" s="0"/>
      <c r="BZ4034" s="0"/>
      <c r="CA4034" s="0"/>
      <c r="CB4034" s="0"/>
      <c r="CC4034" s="0"/>
      <c r="CD4034" s="0"/>
      <c r="CE4034" s="0"/>
      <c r="CF4034" s="0"/>
      <c r="CG4034" s="0"/>
      <c r="CH4034" s="0"/>
      <c r="CI4034" s="0"/>
      <c r="CJ4034" s="0"/>
      <c r="CK4034" s="0"/>
      <c r="CL4034" s="0"/>
      <c r="CM4034" s="0"/>
      <c r="CN4034" s="0"/>
      <c r="CO4034" s="0"/>
      <c r="CP4034" s="0"/>
      <c r="CQ4034" s="0"/>
      <c r="CR4034" s="0"/>
      <c r="CS4034" s="0"/>
      <c r="CT4034" s="0"/>
      <c r="CU4034" s="0"/>
      <c r="CV4034" s="0"/>
      <c r="CW4034" s="0"/>
      <c r="CX4034" s="0"/>
      <c r="CY4034" s="0"/>
      <c r="CZ4034" s="0"/>
      <c r="DA4034" s="0"/>
      <c r="DB4034" s="0"/>
      <c r="DC4034" s="0"/>
      <c r="DD4034" s="0"/>
      <c r="DE4034" s="0"/>
      <c r="DF4034" s="0"/>
      <c r="DG4034" s="0"/>
      <c r="DH4034" s="0"/>
      <c r="DI4034" s="0"/>
      <c r="DJ4034" s="0"/>
      <c r="DK4034" s="0"/>
      <c r="DL4034" s="0"/>
      <c r="DM4034" s="0"/>
      <c r="DN4034" s="0"/>
      <c r="DO4034" s="0"/>
      <c r="DP4034" s="0"/>
      <c r="DQ4034" s="0"/>
      <c r="DR4034" s="0"/>
      <c r="DS4034" s="0"/>
      <c r="DT4034" s="0"/>
      <c r="DU4034" s="0"/>
      <c r="DV4034" s="0"/>
      <c r="DW4034" s="0"/>
      <c r="DX4034" s="0"/>
      <c r="DY4034" s="0"/>
      <c r="DZ4034" s="0"/>
      <c r="EA4034" s="0"/>
      <c r="EB4034" s="0"/>
      <c r="EC4034" s="0"/>
      <c r="ED4034" s="0"/>
      <c r="EE4034" s="0"/>
      <c r="EF4034" s="0"/>
      <c r="EG4034" s="0"/>
      <c r="EH4034" s="0"/>
      <c r="EI4034" s="0"/>
      <c r="EJ4034" s="0"/>
      <c r="EK4034" s="0"/>
      <c r="EL4034" s="0"/>
      <c r="EM4034" s="0"/>
      <c r="EN4034" s="0"/>
      <c r="EO4034" s="0"/>
      <c r="EP4034" s="0"/>
      <c r="EQ4034" s="0"/>
      <c r="ER4034" s="0"/>
      <c r="ES4034" s="0"/>
      <c r="ET4034" s="0"/>
      <c r="EU4034" s="0"/>
      <c r="EV4034" s="0"/>
      <c r="EW4034" s="0"/>
      <c r="EX4034" s="0"/>
      <c r="EY4034" s="0"/>
      <c r="EZ4034" s="0"/>
      <c r="FA4034" s="0"/>
      <c r="FB4034" s="0"/>
      <c r="FC4034" s="0"/>
      <c r="FD4034" s="0"/>
      <c r="FE4034" s="0"/>
      <c r="FF4034" s="0"/>
      <c r="FG4034" s="0"/>
      <c r="FH4034" s="0"/>
      <c r="FI4034" s="0"/>
      <c r="FJ4034" s="0"/>
      <c r="FK4034" s="0"/>
      <c r="FL4034" s="0"/>
      <c r="FM4034" s="0"/>
      <c r="FN4034" s="0"/>
      <c r="FO4034" s="0"/>
      <c r="FP4034" s="0"/>
      <c r="FQ4034" s="0"/>
      <c r="FR4034" s="0"/>
      <c r="FS4034" s="0"/>
      <c r="FT4034" s="0"/>
      <c r="FU4034" s="0"/>
      <c r="FV4034" s="0"/>
      <c r="FW4034" s="0"/>
      <c r="FX4034" s="0"/>
      <c r="FY4034" s="0"/>
      <c r="FZ4034" s="0"/>
      <c r="GA4034" s="0"/>
      <c r="GB4034" s="0"/>
      <c r="GC4034" s="0"/>
      <c r="GD4034" s="0"/>
      <c r="GE4034" s="0"/>
      <c r="GF4034" s="0"/>
      <c r="GG4034" s="0"/>
      <c r="GH4034" s="0"/>
      <c r="GI4034" s="0"/>
      <c r="GJ4034" s="0"/>
      <c r="GK4034" s="0"/>
      <c r="GL4034" s="0"/>
      <c r="GM4034" s="0"/>
      <c r="GN4034" s="0"/>
      <c r="GO4034" s="0"/>
      <c r="GP4034" s="0"/>
      <c r="GQ4034" s="0"/>
      <c r="GR4034" s="0"/>
      <c r="GS4034" s="0"/>
      <c r="GT4034" s="0"/>
      <c r="GU4034" s="0"/>
      <c r="GV4034" s="0"/>
      <c r="GW4034" s="0"/>
      <c r="GX4034" s="0"/>
      <c r="GY4034" s="0"/>
      <c r="GZ4034" s="0"/>
      <c r="HA4034" s="0"/>
      <c r="HB4034" s="0"/>
      <c r="HC4034" s="0"/>
      <c r="HD4034" s="0"/>
      <c r="HE4034" s="0"/>
      <c r="HF4034" s="0"/>
      <c r="HG4034" s="0"/>
      <c r="HH4034" s="0"/>
      <c r="HI4034" s="0"/>
      <c r="HJ4034" s="0"/>
      <c r="HK4034" s="0"/>
      <c r="HL4034" s="0"/>
      <c r="HM4034" s="0"/>
      <c r="HN4034" s="0"/>
      <c r="HO4034" s="0"/>
      <c r="HP4034" s="0"/>
      <c r="HQ4034" s="0"/>
      <c r="HR4034" s="0"/>
      <c r="HS4034" s="0"/>
      <c r="HT4034" s="0"/>
      <c r="HU4034" s="0"/>
      <c r="HV4034" s="0"/>
      <c r="HW4034" s="0"/>
      <c r="HX4034" s="0"/>
      <c r="HY4034" s="0"/>
      <c r="HZ4034" s="0"/>
      <c r="IA4034" s="0"/>
      <c r="IB4034" s="0"/>
      <c r="IC4034" s="0"/>
      <c r="ID4034" s="0"/>
      <c r="IE4034" s="0"/>
      <c r="IF4034" s="0"/>
      <c r="IG4034" s="0"/>
      <c r="IH4034" s="0"/>
      <c r="II4034" s="0"/>
      <c r="IJ4034" s="0"/>
      <c r="IK4034" s="0"/>
      <c r="IL4034" s="0"/>
      <c r="IM4034" s="0"/>
      <c r="IN4034" s="0"/>
      <c r="IO4034" s="0"/>
      <c r="IP4034" s="0"/>
      <c r="IQ4034" s="0"/>
      <c r="IR4034" s="0"/>
      <c r="IS4034" s="0"/>
      <c r="IT4034" s="0"/>
      <c r="IU4034" s="0"/>
      <c r="IV4034" s="0"/>
      <c r="IW4034" s="0"/>
      <c r="IX4034" s="0"/>
      <c r="IY4034" s="0"/>
      <c r="IZ4034" s="0"/>
      <c r="AMH4034" s="13"/>
    </row>
    <row r="4035" customFormat="false" ht="13.8" hidden="false" customHeight="false" outlineLevel="0" collapsed="false">
      <c r="A4035" s="16" t="n">
        <v>40901300</v>
      </c>
      <c r="B4035" s="17" t="s">
        <v>4071</v>
      </c>
      <c r="C4035" s="18"/>
      <c r="D4035" s="18"/>
      <c r="E4035" s="16" t="s">
        <v>15</v>
      </c>
      <c r="F4035" s="19" t="n">
        <f aca="false">IF(C4035="",VLOOKUP(E4035,'PORTE E UCO'!$A$5:$D$46,4,0),VLOOKUP(E4035,'PORTE E UCO'!$A$5:$D$46,4,0)*C4035)</f>
        <v>93.13473</v>
      </c>
      <c r="G4035" s="20" t="n">
        <v>3.82</v>
      </c>
      <c r="H4035" s="21" t="n">
        <f aca="false">G4035*$R$2</f>
        <v>75.15327424</v>
      </c>
      <c r="I4035" s="16" t="n">
        <v>0</v>
      </c>
      <c r="J4035" s="22" t="str">
        <f aca="false">IF(I4035&gt;=1,F4035*$J$2,"")</f>
        <v/>
      </c>
      <c r="K4035" s="22" t="str">
        <f aca="false">IF(I4035&gt;=2,F4035*$K$2,"")</f>
        <v/>
      </c>
      <c r="L4035" s="22" t="str">
        <f aca="false">IF(I4035&gt;=3,F4035*$L$2,"")</f>
        <v/>
      </c>
      <c r="M4035" s="22" t="str">
        <f aca="false">IF(I4035&gt;=4,F4035*$M$2,"")</f>
        <v/>
      </c>
      <c r="N4035" s="16" t="n">
        <v>0</v>
      </c>
      <c r="O4035" s="16" t="n">
        <v>1</v>
      </c>
      <c r="P4035" s="23" t="n">
        <v>0.17</v>
      </c>
      <c r="Q4035" s="64" t="n">
        <f aca="false">P4035*($Q$2)</f>
        <v>4.5934</v>
      </c>
      <c r="R4035" s="34"/>
      <c r="S4035" s="25" t="n">
        <f aca="false">SUM(F4035,H4035,J4035,K4035,L4035,M4035)</f>
        <v>168.28800424</v>
      </c>
      <c r="T4035" s="25" t="n">
        <f aca="false">SUM(F4035,H4035,J4035,K4035,L4035,M4035,Q4035)</f>
        <v>172.88140424</v>
      </c>
      <c r="U4035" s="0"/>
      <c r="V4035" s="0"/>
      <c r="W4035" s="0"/>
      <c r="X4035" s="0"/>
      <c r="Y4035" s="0"/>
      <c r="Z4035" s="0"/>
      <c r="AA4035" s="0"/>
      <c r="AB4035" s="0"/>
      <c r="AC4035" s="0"/>
      <c r="AD4035" s="0"/>
      <c r="AE4035" s="0"/>
      <c r="AF4035" s="0"/>
      <c r="AG4035" s="0"/>
      <c r="AH4035" s="0"/>
      <c r="AI4035" s="0"/>
      <c r="AJ4035" s="0"/>
      <c r="AK4035" s="0"/>
      <c r="AL4035" s="0"/>
      <c r="AM4035" s="0"/>
      <c r="AN4035" s="0"/>
      <c r="AO4035" s="0"/>
      <c r="AP4035" s="0"/>
      <c r="AQ4035" s="0"/>
      <c r="AR4035" s="0"/>
      <c r="AS4035" s="0"/>
      <c r="AT4035" s="0"/>
      <c r="AU4035" s="0"/>
      <c r="AV4035" s="0"/>
      <c r="AW4035" s="0"/>
      <c r="AX4035" s="0"/>
      <c r="AY4035" s="0"/>
      <c r="AZ4035" s="0"/>
      <c r="BA4035" s="0"/>
      <c r="BB4035" s="0"/>
      <c r="BC4035" s="0"/>
      <c r="BD4035" s="0"/>
      <c r="BE4035" s="0"/>
      <c r="BF4035" s="0"/>
      <c r="BG4035" s="0"/>
      <c r="BH4035" s="0"/>
      <c r="BI4035" s="0"/>
      <c r="BJ4035" s="0"/>
      <c r="BK4035" s="0"/>
      <c r="BL4035" s="0"/>
      <c r="BM4035" s="0"/>
      <c r="BN4035" s="0"/>
      <c r="BO4035" s="0"/>
      <c r="BP4035" s="0"/>
      <c r="BQ4035" s="0"/>
      <c r="BR4035" s="0"/>
      <c r="BS4035" s="0"/>
      <c r="BT4035" s="0"/>
      <c r="BU4035" s="0"/>
      <c r="BV4035" s="0"/>
      <c r="BW4035" s="0"/>
      <c r="BX4035" s="0"/>
      <c r="BY4035" s="0"/>
      <c r="BZ4035" s="0"/>
      <c r="CA4035" s="0"/>
      <c r="CB4035" s="0"/>
      <c r="CC4035" s="0"/>
      <c r="CD4035" s="0"/>
      <c r="CE4035" s="0"/>
      <c r="CF4035" s="0"/>
      <c r="CG4035" s="0"/>
      <c r="CH4035" s="0"/>
      <c r="CI4035" s="0"/>
      <c r="CJ4035" s="0"/>
      <c r="CK4035" s="0"/>
      <c r="CL4035" s="0"/>
      <c r="CM4035" s="0"/>
      <c r="CN4035" s="0"/>
      <c r="CO4035" s="0"/>
      <c r="CP4035" s="0"/>
      <c r="CQ4035" s="0"/>
      <c r="CR4035" s="0"/>
      <c r="CS4035" s="0"/>
      <c r="CT4035" s="0"/>
      <c r="CU4035" s="0"/>
      <c r="CV4035" s="0"/>
      <c r="CW4035" s="0"/>
      <c r="CX4035" s="0"/>
      <c r="CY4035" s="0"/>
      <c r="CZ4035" s="0"/>
      <c r="DA4035" s="0"/>
      <c r="DB4035" s="0"/>
      <c r="DC4035" s="0"/>
      <c r="DD4035" s="0"/>
      <c r="DE4035" s="0"/>
      <c r="DF4035" s="0"/>
      <c r="DG4035" s="0"/>
      <c r="DH4035" s="0"/>
      <c r="DI4035" s="0"/>
      <c r="DJ4035" s="0"/>
      <c r="DK4035" s="0"/>
      <c r="DL4035" s="0"/>
      <c r="DM4035" s="0"/>
      <c r="DN4035" s="0"/>
      <c r="DO4035" s="0"/>
      <c r="DP4035" s="0"/>
      <c r="DQ4035" s="0"/>
      <c r="DR4035" s="0"/>
      <c r="DS4035" s="0"/>
      <c r="DT4035" s="0"/>
      <c r="DU4035" s="0"/>
      <c r="DV4035" s="0"/>
      <c r="DW4035" s="0"/>
      <c r="DX4035" s="0"/>
      <c r="DY4035" s="0"/>
      <c r="DZ4035" s="0"/>
      <c r="EA4035" s="0"/>
      <c r="EB4035" s="0"/>
      <c r="EC4035" s="0"/>
      <c r="ED4035" s="0"/>
      <c r="EE4035" s="0"/>
      <c r="EF4035" s="0"/>
      <c r="EG4035" s="0"/>
      <c r="EH4035" s="0"/>
      <c r="EI4035" s="0"/>
      <c r="EJ4035" s="0"/>
      <c r="EK4035" s="0"/>
      <c r="EL4035" s="0"/>
      <c r="EM4035" s="0"/>
      <c r="EN4035" s="0"/>
      <c r="EO4035" s="0"/>
      <c r="EP4035" s="0"/>
      <c r="EQ4035" s="0"/>
      <c r="ER4035" s="0"/>
      <c r="ES4035" s="0"/>
      <c r="ET4035" s="0"/>
      <c r="EU4035" s="0"/>
      <c r="EV4035" s="0"/>
      <c r="EW4035" s="0"/>
      <c r="EX4035" s="0"/>
      <c r="EY4035" s="0"/>
      <c r="EZ4035" s="0"/>
      <c r="FA4035" s="0"/>
      <c r="FB4035" s="0"/>
      <c r="FC4035" s="0"/>
      <c r="FD4035" s="0"/>
      <c r="FE4035" s="0"/>
      <c r="FF4035" s="0"/>
      <c r="FG4035" s="0"/>
      <c r="FH4035" s="0"/>
      <c r="FI4035" s="0"/>
      <c r="FJ4035" s="0"/>
      <c r="FK4035" s="0"/>
      <c r="FL4035" s="0"/>
      <c r="FM4035" s="0"/>
      <c r="FN4035" s="0"/>
      <c r="FO4035" s="0"/>
      <c r="FP4035" s="0"/>
      <c r="FQ4035" s="0"/>
      <c r="FR4035" s="0"/>
      <c r="FS4035" s="0"/>
      <c r="FT4035" s="0"/>
      <c r="FU4035" s="0"/>
      <c r="FV4035" s="0"/>
      <c r="FW4035" s="0"/>
      <c r="FX4035" s="0"/>
      <c r="FY4035" s="0"/>
      <c r="FZ4035" s="0"/>
      <c r="GA4035" s="0"/>
      <c r="GB4035" s="0"/>
      <c r="GC4035" s="0"/>
      <c r="GD4035" s="0"/>
      <c r="GE4035" s="0"/>
      <c r="GF4035" s="0"/>
      <c r="GG4035" s="0"/>
      <c r="GH4035" s="0"/>
      <c r="GI4035" s="0"/>
      <c r="GJ4035" s="0"/>
      <c r="GK4035" s="0"/>
      <c r="GL4035" s="0"/>
      <c r="GM4035" s="0"/>
      <c r="GN4035" s="0"/>
      <c r="GO4035" s="0"/>
      <c r="GP4035" s="0"/>
      <c r="GQ4035" s="0"/>
      <c r="GR4035" s="0"/>
      <c r="GS4035" s="0"/>
      <c r="GT4035" s="0"/>
      <c r="GU4035" s="0"/>
      <c r="GV4035" s="0"/>
      <c r="GW4035" s="0"/>
      <c r="GX4035" s="0"/>
      <c r="GY4035" s="0"/>
      <c r="GZ4035" s="0"/>
      <c r="HA4035" s="0"/>
      <c r="HB4035" s="0"/>
      <c r="HC4035" s="0"/>
      <c r="HD4035" s="0"/>
      <c r="HE4035" s="0"/>
      <c r="HF4035" s="0"/>
      <c r="HG4035" s="0"/>
      <c r="HH4035" s="0"/>
      <c r="HI4035" s="0"/>
      <c r="HJ4035" s="0"/>
      <c r="HK4035" s="0"/>
      <c r="HL4035" s="0"/>
      <c r="HM4035" s="0"/>
      <c r="HN4035" s="0"/>
      <c r="HO4035" s="0"/>
      <c r="HP4035" s="0"/>
      <c r="HQ4035" s="0"/>
      <c r="HR4035" s="0"/>
      <c r="HS4035" s="0"/>
      <c r="HT4035" s="0"/>
      <c r="HU4035" s="0"/>
      <c r="HV4035" s="0"/>
      <c r="HW4035" s="0"/>
      <c r="HX4035" s="0"/>
      <c r="HY4035" s="0"/>
      <c r="HZ4035" s="0"/>
      <c r="IA4035" s="0"/>
      <c r="IB4035" s="0"/>
      <c r="IC4035" s="0"/>
      <c r="ID4035" s="0"/>
      <c r="IE4035" s="0"/>
      <c r="IF4035" s="0"/>
      <c r="IG4035" s="0"/>
      <c r="IH4035" s="0"/>
      <c r="II4035" s="0"/>
      <c r="IJ4035" s="0"/>
      <c r="IK4035" s="0"/>
      <c r="IL4035" s="0"/>
      <c r="IM4035" s="0"/>
      <c r="IN4035" s="0"/>
      <c r="IO4035" s="0"/>
      <c r="IP4035" s="0"/>
      <c r="IQ4035" s="0"/>
      <c r="IR4035" s="0"/>
      <c r="IS4035" s="0"/>
      <c r="IT4035" s="0"/>
      <c r="IU4035" s="0"/>
      <c r="IV4035" s="0"/>
      <c r="IW4035" s="0"/>
      <c r="IX4035" s="0"/>
      <c r="IY4035" s="0"/>
      <c r="IZ4035" s="0"/>
      <c r="AMH4035" s="13"/>
    </row>
    <row r="4036" customFormat="false" ht="14.95" hidden="false" customHeight="false" outlineLevel="0" collapsed="false">
      <c r="A4036" s="27" t="n">
        <v>40901319</v>
      </c>
      <c r="B4036" s="28" t="s">
        <v>4072</v>
      </c>
      <c r="C4036" s="29"/>
      <c r="D4036" s="29"/>
      <c r="E4036" s="27" t="s">
        <v>17</v>
      </c>
      <c r="F4036" s="19" t="n">
        <f aca="false">IF(C4036="",VLOOKUP(E4036,'PORTE E UCO'!$A$5:$D$46,4,0),VLOOKUP(E4036,'PORTE E UCO'!$A$5:$D$46,4,0)*C4036)</f>
        <v>150.60084</v>
      </c>
      <c r="G4036" s="30" t="n">
        <v>8.8</v>
      </c>
      <c r="H4036" s="21" t="n">
        <f aca="false">G4036*$R$2</f>
        <v>173.1279616</v>
      </c>
      <c r="I4036" s="27" t="n">
        <v>0</v>
      </c>
      <c r="J4036" s="22" t="str">
        <f aca="false">IF(I4036&gt;=1,F4036*$J$2,"")</f>
        <v/>
      </c>
      <c r="K4036" s="22" t="str">
        <f aca="false">IF(I4036&gt;=2,F4036*$K$2,"")</f>
        <v/>
      </c>
      <c r="L4036" s="22" t="str">
        <f aca="false">IF(I4036&gt;=3,F4036*$L$2,"")</f>
        <v/>
      </c>
      <c r="M4036" s="22" t="str">
        <f aca="false">IF(I4036&gt;=4,F4036*$M$2,"")</f>
        <v/>
      </c>
      <c r="N4036" s="27" t="n">
        <v>0</v>
      </c>
      <c r="O4036" s="27" t="n">
        <v>3</v>
      </c>
      <c r="P4036" s="31" t="n">
        <v>0.51</v>
      </c>
      <c r="Q4036" s="64" t="n">
        <f aca="false">P4036*($Q$2)</f>
        <v>13.7802</v>
      </c>
      <c r="R4036" s="34"/>
      <c r="S4036" s="25" t="n">
        <f aca="false">SUM(F4036,H4036,J4036,K4036,L4036,M4036)</f>
        <v>323.7288016</v>
      </c>
      <c r="T4036" s="25" t="n">
        <f aca="false">SUM(F4036,H4036,J4036,K4036,L4036,M4036,Q4036)</f>
        <v>337.5090016</v>
      </c>
      <c r="U4036" s="0"/>
      <c r="V4036" s="0"/>
      <c r="W4036" s="0"/>
      <c r="X4036" s="0"/>
      <c r="Y4036" s="0"/>
      <c r="Z4036" s="0"/>
      <c r="AA4036" s="0"/>
      <c r="AB4036" s="0"/>
      <c r="AC4036" s="0"/>
      <c r="AD4036" s="0"/>
      <c r="AE4036" s="0"/>
      <c r="AF4036" s="0"/>
      <c r="AG4036" s="0"/>
      <c r="AH4036" s="0"/>
      <c r="AI4036" s="0"/>
      <c r="AJ4036" s="0"/>
      <c r="AK4036" s="0"/>
      <c r="AL4036" s="0"/>
      <c r="AM4036" s="0"/>
      <c r="AN4036" s="0"/>
      <c r="AO4036" s="0"/>
      <c r="AP4036" s="0"/>
      <c r="AQ4036" s="0"/>
      <c r="AR4036" s="0"/>
      <c r="AS4036" s="0"/>
      <c r="AT4036" s="0"/>
      <c r="AU4036" s="0"/>
      <c r="AV4036" s="0"/>
      <c r="AW4036" s="0"/>
      <c r="AX4036" s="0"/>
      <c r="AY4036" s="0"/>
      <c r="AZ4036" s="0"/>
      <c r="BA4036" s="0"/>
      <c r="BB4036" s="0"/>
      <c r="BC4036" s="0"/>
      <c r="BD4036" s="0"/>
      <c r="BE4036" s="0"/>
      <c r="BF4036" s="0"/>
      <c r="BG4036" s="0"/>
      <c r="BH4036" s="0"/>
      <c r="BI4036" s="0"/>
      <c r="BJ4036" s="0"/>
      <c r="BK4036" s="0"/>
      <c r="BL4036" s="0"/>
      <c r="BM4036" s="0"/>
      <c r="BN4036" s="0"/>
      <c r="BO4036" s="0"/>
      <c r="BP4036" s="0"/>
      <c r="BQ4036" s="0"/>
      <c r="BR4036" s="0"/>
      <c r="BS4036" s="0"/>
      <c r="BT4036" s="0"/>
      <c r="BU4036" s="0"/>
      <c r="BV4036" s="0"/>
      <c r="BW4036" s="0"/>
      <c r="BX4036" s="0"/>
      <c r="BY4036" s="0"/>
      <c r="BZ4036" s="0"/>
      <c r="CA4036" s="0"/>
      <c r="CB4036" s="0"/>
      <c r="CC4036" s="0"/>
      <c r="CD4036" s="0"/>
      <c r="CE4036" s="0"/>
      <c r="CF4036" s="0"/>
      <c r="CG4036" s="0"/>
      <c r="CH4036" s="0"/>
      <c r="CI4036" s="0"/>
      <c r="CJ4036" s="0"/>
      <c r="CK4036" s="0"/>
      <c r="CL4036" s="0"/>
      <c r="CM4036" s="0"/>
      <c r="CN4036" s="0"/>
      <c r="CO4036" s="0"/>
      <c r="CP4036" s="0"/>
      <c r="CQ4036" s="0"/>
      <c r="CR4036" s="0"/>
      <c r="CS4036" s="0"/>
      <c r="CT4036" s="0"/>
      <c r="CU4036" s="0"/>
      <c r="CV4036" s="0"/>
      <c r="CW4036" s="0"/>
      <c r="CX4036" s="0"/>
      <c r="CY4036" s="0"/>
      <c r="CZ4036" s="0"/>
      <c r="DA4036" s="0"/>
      <c r="DB4036" s="0"/>
      <c r="DC4036" s="0"/>
      <c r="DD4036" s="0"/>
      <c r="DE4036" s="0"/>
      <c r="DF4036" s="0"/>
      <c r="DG4036" s="0"/>
      <c r="DH4036" s="0"/>
      <c r="DI4036" s="0"/>
      <c r="DJ4036" s="0"/>
      <c r="DK4036" s="0"/>
      <c r="DL4036" s="0"/>
      <c r="DM4036" s="0"/>
      <c r="DN4036" s="0"/>
      <c r="DO4036" s="0"/>
      <c r="DP4036" s="0"/>
      <c r="DQ4036" s="0"/>
      <c r="DR4036" s="0"/>
      <c r="DS4036" s="0"/>
      <c r="DT4036" s="0"/>
      <c r="DU4036" s="0"/>
      <c r="DV4036" s="0"/>
      <c r="DW4036" s="0"/>
      <c r="DX4036" s="0"/>
      <c r="DY4036" s="0"/>
      <c r="DZ4036" s="0"/>
      <c r="EA4036" s="0"/>
      <c r="EB4036" s="0"/>
      <c r="EC4036" s="0"/>
      <c r="ED4036" s="0"/>
      <c r="EE4036" s="0"/>
      <c r="EF4036" s="0"/>
      <c r="EG4036" s="0"/>
      <c r="EH4036" s="0"/>
      <c r="EI4036" s="0"/>
      <c r="EJ4036" s="0"/>
      <c r="EK4036" s="0"/>
      <c r="EL4036" s="0"/>
      <c r="EM4036" s="0"/>
      <c r="EN4036" s="0"/>
      <c r="EO4036" s="0"/>
      <c r="EP4036" s="0"/>
      <c r="EQ4036" s="0"/>
      <c r="ER4036" s="0"/>
      <c r="ES4036" s="0"/>
      <c r="ET4036" s="0"/>
      <c r="EU4036" s="0"/>
      <c r="EV4036" s="0"/>
      <c r="EW4036" s="0"/>
      <c r="EX4036" s="0"/>
      <c r="EY4036" s="0"/>
      <c r="EZ4036" s="0"/>
      <c r="FA4036" s="0"/>
      <c r="FB4036" s="0"/>
      <c r="FC4036" s="0"/>
      <c r="FD4036" s="0"/>
      <c r="FE4036" s="0"/>
      <c r="FF4036" s="0"/>
      <c r="FG4036" s="0"/>
      <c r="FH4036" s="0"/>
      <c r="FI4036" s="0"/>
      <c r="FJ4036" s="0"/>
      <c r="FK4036" s="0"/>
      <c r="FL4036" s="0"/>
      <c r="FM4036" s="0"/>
      <c r="FN4036" s="0"/>
      <c r="FO4036" s="0"/>
      <c r="FP4036" s="0"/>
      <c r="FQ4036" s="0"/>
      <c r="FR4036" s="0"/>
      <c r="FS4036" s="0"/>
      <c r="FT4036" s="0"/>
      <c r="FU4036" s="0"/>
      <c r="FV4036" s="0"/>
      <c r="FW4036" s="0"/>
      <c r="FX4036" s="0"/>
      <c r="FY4036" s="0"/>
      <c r="FZ4036" s="0"/>
      <c r="GA4036" s="0"/>
      <c r="GB4036" s="0"/>
      <c r="GC4036" s="0"/>
      <c r="GD4036" s="0"/>
      <c r="GE4036" s="0"/>
      <c r="GF4036" s="0"/>
      <c r="GG4036" s="0"/>
      <c r="GH4036" s="0"/>
      <c r="GI4036" s="0"/>
      <c r="GJ4036" s="0"/>
      <c r="GK4036" s="0"/>
      <c r="GL4036" s="0"/>
      <c r="GM4036" s="0"/>
      <c r="GN4036" s="0"/>
      <c r="GO4036" s="0"/>
      <c r="GP4036" s="0"/>
      <c r="GQ4036" s="0"/>
      <c r="GR4036" s="0"/>
      <c r="GS4036" s="0"/>
      <c r="GT4036" s="0"/>
      <c r="GU4036" s="0"/>
      <c r="GV4036" s="0"/>
      <c r="GW4036" s="0"/>
      <c r="GX4036" s="0"/>
      <c r="GY4036" s="0"/>
      <c r="GZ4036" s="0"/>
      <c r="HA4036" s="0"/>
      <c r="HB4036" s="0"/>
      <c r="HC4036" s="0"/>
      <c r="HD4036" s="0"/>
      <c r="HE4036" s="0"/>
      <c r="HF4036" s="0"/>
      <c r="HG4036" s="0"/>
      <c r="HH4036" s="0"/>
      <c r="HI4036" s="0"/>
      <c r="HJ4036" s="0"/>
      <c r="HK4036" s="0"/>
      <c r="HL4036" s="0"/>
      <c r="HM4036" s="0"/>
      <c r="HN4036" s="0"/>
      <c r="HO4036" s="0"/>
      <c r="HP4036" s="0"/>
      <c r="HQ4036" s="0"/>
      <c r="HR4036" s="0"/>
      <c r="HS4036" s="0"/>
      <c r="HT4036" s="0"/>
      <c r="HU4036" s="0"/>
      <c r="HV4036" s="0"/>
      <c r="HW4036" s="0"/>
      <c r="HX4036" s="0"/>
      <c r="HY4036" s="0"/>
      <c r="HZ4036" s="0"/>
      <c r="IA4036" s="0"/>
      <c r="IB4036" s="0"/>
      <c r="IC4036" s="0"/>
      <c r="ID4036" s="0"/>
      <c r="IE4036" s="0"/>
      <c r="IF4036" s="0"/>
      <c r="IG4036" s="0"/>
      <c r="IH4036" s="0"/>
      <c r="II4036" s="0"/>
      <c r="IJ4036" s="0"/>
      <c r="IK4036" s="0"/>
      <c r="IL4036" s="0"/>
      <c r="IM4036" s="0"/>
      <c r="IN4036" s="0"/>
      <c r="IO4036" s="0"/>
      <c r="IP4036" s="0"/>
      <c r="IQ4036" s="0"/>
      <c r="IR4036" s="0"/>
      <c r="IS4036" s="0"/>
      <c r="IT4036" s="0"/>
      <c r="IU4036" s="0"/>
      <c r="IV4036" s="0"/>
      <c r="IW4036" s="0"/>
      <c r="IX4036" s="0"/>
      <c r="IY4036" s="0"/>
      <c r="IZ4036" s="0"/>
      <c r="AMH4036" s="13"/>
    </row>
    <row r="4037" customFormat="false" ht="13.8" hidden="false" customHeight="false" outlineLevel="0" collapsed="false">
      <c r="A4037" s="16" t="n">
        <v>40901491</v>
      </c>
      <c r="B4037" s="17" t="s">
        <v>4073</v>
      </c>
      <c r="C4037" s="18"/>
      <c r="D4037" s="18"/>
      <c r="E4037" s="16" t="s">
        <v>15</v>
      </c>
      <c r="F4037" s="19" t="n">
        <f aca="false">IF(C4037="",VLOOKUP(E4037,'PORTE E UCO'!$A$5:$D$46,4,0),VLOOKUP(E4037,'PORTE E UCO'!$A$5:$D$46,4,0)*C4037)</f>
        <v>93.13473</v>
      </c>
      <c r="G4037" s="20" t="n">
        <v>2.89</v>
      </c>
      <c r="H4037" s="21" t="n">
        <f aca="false">G4037*$R$2</f>
        <v>56.85679648</v>
      </c>
      <c r="I4037" s="16" t="n">
        <v>0</v>
      </c>
      <c r="J4037" s="22" t="str">
        <f aca="false">IF(I4037&gt;=1,F4037*$J$2,"")</f>
        <v/>
      </c>
      <c r="K4037" s="22" t="str">
        <f aca="false">IF(I4037&gt;=2,F4037*$K$2,"")</f>
        <v/>
      </c>
      <c r="L4037" s="22" t="str">
        <f aca="false">IF(I4037&gt;=3,F4037*$L$2,"")</f>
        <v/>
      </c>
      <c r="M4037" s="22" t="str">
        <f aca="false">IF(I4037&gt;=4,F4037*$M$2,"")</f>
        <v/>
      </c>
      <c r="N4037" s="16" t="n">
        <v>0</v>
      </c>
      <c r="O4037" s="16" t="n">
        <v>4</v>
      </c>
      <c r="P4037" s="23" t="n">
        <v>0.68</v>
      </c>
      <c r="Q4037" s="64" t="n">
        <f aca="false">P4037*($Q$2)</f>
        <v>18.3736</v>
      </c>
      <c r="R4037" s="34"/>
      <c r="S4037" s="25" t="n">
        <f aca="false">SUM(F4037,H4037,J4037,K4037,L4037,M4037)</f>
        <v>149.99152648</v>
      </c>
      <c r="T4037" s="25" t="n">
        <f aca="false">SUM(F4037,H4037,J4037,K4037,L4037,M4037,Q4037)</f>
        <v>168.36512648</v>
      </c>
      <c r="U4037" s="0"/>
      <c r="V4037" s="0"/>
      <c r="W4037" s="0"/>
      <c r="X4037" s="0"/>
      <c r="Y4037" s="0"/>
      <c r="Z4037" s="0"/>
      <c r="AA4037" s="0"/>
      <c r="AB4037" s="0"/>
      <c r="AC4037" s="0"/>
      <c r="AD4037" s="0"/>
      <c r="AE4037" s="0"/>
      <c r="AF4037" s="0"/>
      <c r="AG4037" s="0"/>
      <c r="AH4037" s="0"/>
      <c r="AI4037" s="0"/>
      <c r="AJ4037" s="0"/>
      <c r="AK4037" s="0"/>
      <c r="AL4037" s="0"/>
      <c r="AM4037" s="0"/>
      <c r="AN4037" s="0"/>
      <c r="AO4037" s="0"/>
      <c r="AP4037" s="0"/>
      <c r="AQ4037" s="0"/>
      <c r="AR4037" s="0"/>
      <c r="AS4037" s="0"/>
      <c r="AT4037" s="0"/>
      <c r="AU4037" s="0"/>
      <c r="AV4037" s="0"/>
      <c r="AW4037" s="0"/>
      <c r="AX4037" s="0"/>
      <c r="AY4037" s="0"/>
      <c r="AZ4037" s="0"/>
      <c r="BA4037" s="0"/>
      <c r="BB4037" s="0"/>
      <c r="BC4037" s="0"/>
      <c r="BD4037" s="0"/>
      <c r="BE4037" s="0"/>
      <c r="BF4037" s="0"/>
      <c r="BG4037" s="0"/>
      <c r="BH4037" s="0"/>
      <c r="BI4037" s="0"/>
      <c r="BJ4037" s="0"/>
      <c r="BK4037" s="0"/>
      <c r="BL4037" s="0"/>
      <c r="BM4037" s="0"/>
      <c r="BN4037" s="0"/>
      <c r="BO4037" s="0"/>
      <c r="BP4037" s="0"/>
      <c r="BQ4037" s="0"/>
      <c r="BR4037" s="0"/>
      <c r="BS4037" s="0"/>
      <c r="BT4037" s="0"/>
      <c r="BU4037" s="0"/>
      <c r="BV4037" s="0"/>
      <c r="BW4037" s="0"/>
      <c r="BX4037" s="0"/>
      <c r="BY4037" s="0"/>
      <c r="BZ4037" s="0"/>
      <c r="CA4037" s="0"/>
      <c r="CB4037" s="0"/>
      <c r="CC4037" s="0"/>
      <c r="CD4037" s="0"/>
      <c r="CE4037" s="0"/>
      <c r="CF4037" s="0"/>
      <c r="CG4037" s="0"/>
      <c r="CH4037" s="0"/>
      <c r="CI4037" s="0"/>
      <c r="CJ4037" s="0"/>
      <c r="CK4037" s="0"/>
      <c r="CL4037" s="0"/>
      <c r="CM4037" s="0"/>
      <c r="CN4037" s="0"/>
      <c r="CO4037" s="0"/>
      <c r="CP4037" s="0"/>
      <c r="CQ4037" s="0"/>
      <c r="CR4037" s="0"/>
      <c r="CS4037" s="0"/>
      <c r="CT4037" s="0"/>
      <c r="CU4037" s="0"/>
      <c r="CV4037" s="0"/>
      <c r="CW4037" s="0"/>
      <c r="CX4037" s="0"/>
      <c r="CY4037" s="0"/>
      <c r="CZ4037" s="0"/>
      <c r="DA4037" s="0"/>
      <c r="DB4037" s="0"/>
      <c r="DC4037" s="0"/>
      <c r="DD4037" s="0"/>
      <c r="DE4037" s="0"/>
      <c r="DF4037" s="0"/>
      <c r="DG4037" s="0"/>
      <c r="DH4037" s="0"/>
      <c r="DI4037" s="0"/>
      <c r="DJ4037" s="0"/>
      <c r="DK4037" s="0"/>
      <c r="DL4037" s="0"/>
      <c r="DM4037" s="0"/>
      <c r="DN4037" s="0"/>
      <c r="DO4037" s="0"/>
      <c r="DP4037" s="0"/>
      <c r="DQ4037" s="0"/>
      <c r="DR4037" s="0"/>
      <c r="DS4037" s="0"/>
      <c r="DT4037" s="0"/>
      <c r="DU4037" s="0"/>
      <c r="DV4037" s="0"/>
      <c r="DW4037" s="0"/>
      <c r="DX4037" s="0"/>
      <c r="DY4037" s="0"/>
      <c r="DZ4037" s="0"/>
      <c r="EA4037" s="0"/>
      <c r="EB4037" s="0"/>
      <c r="EC4037" s="0"/>
      <c r="ED4037" s="0"/>
      <c r="EE4037" s="0"/>
      <c r="EF4037" s="0"/>
      <c r="EG4037" s="0"/>
      <c r="EH4037" s="0"/>
      <c r="EI4037" s="0"/>
      <c r="EJ4037" s="0"/>
      <c r="EK4037" s="0"/>
      <c r="EL4037" s="0"/>
      <c r="EM4037" s="0"/>
      <c r="EN4037" s="0"/>
      <c r="EO4037" s="0"/>
      <c r="EP4037" s="0"/>
      <c r="EQ4037" s="0"/>
      <c r="ER4037" s="0"/>
      <c r="ES4037" s="0"/>
      <c r="ET4037" s="0"/>
      <c r="EU4037" s="0"/>
      <c r="EV4037" s="0"/>
      <c r="EW4037" s="0"/>
      <c r="EX4037" s="0"/>
      <c r="EY4037" s="0"/>
      <c r="EZ4037" s="0"/>
      <c r="FA4037" s="0"/>
      <c r="FB4037" s="0"/>
      <c r="FC4037" s="0"/>
      <c r="FD4037" s="0"/>
      <c r="FE4037" s="0"/>
      <c r="FF4037" s="0"/>
      <c r="FG4037" s="0"/>
      <c r="FH4037" s="0"/>
      <c r="FI4037" s="0"/>
      <c r="FJ4037" s="0"/>
      <c r="FK4037" s="0"/>
      <c r="FL4037" s="0"/>
      <c r="FM4037" s="0"/>
      <c r="FN4037" s="0"/>
      <c r="FO4037" s="0"/>
      <c r="FP4037" s="0"/>
      <c r="FQ4037" s="0"/>
      <c r="FR4037" s="0"/>
      <c r="FS4037" s="0"/>
      <c r="FT4037" s="0"/>
      <c r="FU4037" s="0"/>
      <c r="FV4037" s="0"/>
      <c r="FW4037" s="0"/>
      <c r="FX4037" s="0"/>
      <c r="FY4037" s="0"/>
      <c r="FZ4037" s="0"/>
      <c r="GA4037" s="0"/>
      <c r="GB4037" s="0"/>
      <c r="GC4037" s="0"/>
      <c r="GD4037" s="0"/>
      <c r="GE4037" s="0"/>
      <c r="GF4037" s="0"/>
      <c r="GG4037" s="0"/>
      <c r="GH4037" s="0"/>
      <c r="GI4037" s="0"/>
      <c r="GJ4037" s="0"/>
      <c r="GK4037" s="0"/>
      <c r="GL4037" s="0"/>
      <c r="GM4037" s="0"/>
      <c r="GN4037" s="0"/>
      <c r="GO4037" s="0"/>
      <c r="GP4037" s="0"/>
      <c r="GQ4037" s="0"/>
      <c r="GR4037" s="0"/>
      <c r="GS4037" s="0"/>
      <c r="GT4037" s="0"/>
      <c r="GU4037" s="0"/>
      <c r="GV4037" s="0"/>
      <c r="GW4037" s="0"/>
      <c r="GX4037" s="0"/>
      <c r="GY4037" s="0"/>
      <c r="GZ4037" s="0"/>
      <c r="HA4037" s="0"/>
      <c r="HB4037" s="0"/>
      <c r="HC4037" s="0"/>
      <c r="HD4037" s="0"/>
      <c r="HE4037" s="0"/>
      <c r="HF4037" s="0"/>
      <c r="HG4037" s="0"/>
      <c r="HH4037" s="0"/>
      <c r="HI4037" s="0"/>
      <c r="HJ4037" s="0"/>
      <c r="HK4037" s="0"/>
      <c r="HL4037" s="0"/>
      <c r="HM4037" s="0"/>
      <c r="HN4037" s="0"/>
      <c r="HO4037" s="0"/>
      <c r="HP4037" s="0"/>
      <c r="HQ4037" s="0"/>
      <c r="HR4037" s="0"/>
      <c r="HS4037" s="0"/>
      <c r="HT4037" s="0"/>
      <c r="HU4037" s="0"/>
      <c r="HV4037" s="0"/>
      <c r="HW4037" s="0"/>
      <c r="HX4037" s="0"/>
      <c r="HY4037" s="0"/>
      <c r="HZ4037" s="0"/>
      <c r="IA4037" s="0"/>
      <c r="IB4037" s="0"/>
      <c r="IC4037" s="0"/>
      <c r="ID4037" s="0"/>
      <c r="IE4037" s="0"/>
      <c r="IF4037" s="0"/>
      <c r="IG4037" s="0"/>
      <c r="IH4037" s="0"/>
      <c r="II4037" s="0"/>
      <c r="IJ4037" s="0"/>
      <c r="IK4037" s="0"/>
      <c r="IL4037" s="0"/>
      <c r="IM4037" s="0"/>
      <c r="IN4037" s="0"/>
      <c r="IO4037" s="0"/>
      <c r="IP4037" s="0"/>
      <c r="IQ4037" s="0"/>
      <c r="IR4037" s="0"/>
      <c r="IS4037" s="0"/>
      <c r="IT4037" s="0"/>
      <c r="IU4037" s="0"/>
      <c r="IV4037" s="0"/>
      <c r="IW4037" s="0"/>
      <c r="IX4037" s="0"/>
      <c r="IY4037" s="0"/>
      <c r="IZ4037" s="0"/>
      <c r="AMH4037" s="13"/>
    </row>
    <row r="4038" customFormat="false" ht="13.8" hidden="false" customHeight="false" outlineLevel="0" collapsed="false">
      <c r="A4038" s="27" t="n">
        <v>40901521</v>
      </c>
      <c r="B4038" s="28" t="s">
        <v>4074</v>
      </c>
      <c r="C4038" s="29"/>
      <c r="D4038" s="29"/>
      <c r="E4038" s="27" t="s">
        <v>17</v>
      </c>
      <c r="F4038" s="19" t="n">
        <f aca="false">IF(C4038="",VLOOKUP(E4038,'PORTE E UCO'!$A$5:$D$46,4,0),VLOOKUP(E4038,'PORTE E UCO'!$A$5:$D$46,4,0)*C4038)</f>
        <v>150.60084</v>
      </c>
      <c r="G4038" s="30" t="n">
        <v>6.29</v>
      </c>
      <c r="H4038" s="21" t="n">
        <f aca="false">G4038*$R$2</f>
        <v>123.74714528</v>
      </c>
      <c r="I4038" s="27" t="n">
        <v>0</v>
      </c>
      <c r="J4038" s="22" t="str">
        <f aca="false">IF(I4038&gt;=1,F4038*$J$2,"")</f>
        <v/>
      </c>
      <c r="K4038" s="22" t="str">
        <f aca="false">IF(I4038&gt;=2,F4038*$K$2,"")</f>
        <v/>
      </c>
      <c r="L4038" s="22" t="str">
        <f aca="false">IF(I4038&gt;=3,F4038*$L$2,"")</f>
        <v/>
      </c>
      <c r="M4038" s="22" t="str">
        <f aca="false">IF(I4038&gt;=4,F4038*$M$2,"")</f>
        <v/>
      </c>
      <c r="N4038" s="27" t="n">
        <v>0</v>
      </c>
      <c r="O4038" s="27" t="n">
        <v>0</v>
      </c>
      <c r="P4038" s="31" t="n">
        <v>0</v>
      </c>
      <c r="Q4038" s="64" t="n">
        <f aca="false">P4038*($Q$2)</f>
        <v>0</v>
      </c>
      <c r="R4038" s="34"/>
      <c r="S4038" s="25" t="n">
        <f aca="false">SUM(F4038,H4038,J4038,K4038,L4038,M4038)</f>
        <v>274.34798528</v>
      </c>
      <c r="T4038" s="25" t="n">
        <f aca="false">SUM(F4038,H4038,J4038,K4038,L4038,M4038,Q4038)</f>
        <v>274.34798528</v>
      </c>
      <c r="U4038" s="0"/>
      <c r="V4038" s="0"/>
      <c r="W4038" s="0"/>
      <c r="X4038" s="0"/>
      <c r="Y4038" s="0"/>
      <c r="Z4038" s="0"/>
      <c r="AA4038" s="0"/>
      <c r="AB4038" s="0"/>
      <c r="AC4038" s="0"/>
      <c r="AD4038" s="0"/>
      <c r="AE4038" s="0"/>
      <c r="AF4038" s="0"/>
      <c r="AG4038" s="0"/>
      <c r="AH4038" s="0"/>
      <c r="AI4038" s="0"/>
      <c r="AJ4038" s="0"/>
      <c r="AK4038" s="0"/>
      <c r="AL4038" s="0"/>
      <c r="AM4038" s="0"/>
      <c r="AN4038" s="0"/>
      <c r="AO4038" s="0"/>
      <c r="AP4038" s="0"/>
      <c r="AQ4038" s="0"/>
      <c r="AR4038" s="0"/>
      <c r="AS4038" s="0"/>
      <c r="AT4038" s="0"/>
      <c r="AU4038" s="0"/>
      <c r="AV4038" s="0"/>
      <c r="AW4038" s="0"/>
      <c r="AX4038" s="0"/>
      <c r="AY4038" s="0"/>
      <c r="AZ4038" s="0"/>
      <c r="BA4038" s="0"/>
      <c r="BB4038" s="0"/>
      <c r="BC4038" s="0"/>
      <c r="BD4038" s="0"/>
      <c r="BE4038" s="0"/>
      <c r="BF4038" s="0"/>
      <c r="BG4038" s="0"/>
      <c r="BH4038" s="0"/>
      <c r="BI4038" s="0"/>
      <c r="BJ4038" s="0"/>
      <c r="BK4038" s="0"/>
      <c r="BL4038" s="0"/>
      <c r="BM4038" s="0"/>
      <c r="BN4038" s="0"/>
      <c r="BO4038" s="0"/>
      <c r="BP4038" s="0"/>
      <c r="BQ4038" s="0"/>
      <c r="BR4038" s="0"/>
      <c r="BS4038" s="0"/>
      <c r="BT4038" s="0"/>
      <c r="BU4038" s="0"/>
      <c r="BV4038" s="0"/>
      <c r="BW4038" s="0"/>
      <c r="BX4038" s="0"/>
      <c r="BY4038" s="0"/>
      <c r="BZ4038" s="0"/>
      <c r="CA4038" s="0"/>
      <c r="CB4038" s="0"/>
      <c r="CC4038" s="0"/>
      <c r="CD4038" s="0"/>
      <c r="CE4038" s="0"/>
      <c r="CF4038" s="0"/>
      <c r="CG4038" s="0"/>
      <c r="CH4038" s="0"/>
      <c r="CI4038" s="0"/>
      <c r="CJ4038" s="0"/>
      <c r="CK4038" s="0"/>
      <c r="CL4038" s="0"/>
      <c r="CM4038" s="0"/>
      <c r="CN4038" s="0"/>
      <c r="CO4038" s="0"/>
      <c r="CP4038" s="0"/>
      <c r="CQ4038" s="0"/>
      <c r="CR4038" s="0"/>
      <c r="CS4038" s="0"/>
      <c r="CT4038" s="0"/>
      <c r="CU4038" s="0"/>
      <c r="CV4038" s="0"/>
      <c r="CW4038" s="0"/>
      <c r="CX4038" s="0"/>
      <c r="CY4038" s="0"/>
      <c r="CZ4038" s="0"/>
      <c r="DA4038" s="0"/>
      <c r="DB4038" s="0"/>
      <c r="DC4038" s="0"/>
      <c r="DD4038" s="0"/>
      <c r="DE4038" s="0"/>
      <c r="DF4038" s="0"/>
      <c r="DG4038" s="0"/>
      <c r="DH4038" s="0"/>
      <c r="DI4038" s="0"/>
      <c r="DJ4038" s="0"/>
      <c r="DK4038" s="0"/>
      <c r="DL4038" s="0"/>
      <c r="DM4038" s="0"/>
      <c r="DN4038" s="0"/>
      <c r="DO4038" s="0"/>
      <c r="DP4038" s="0"/>
      <c r="DQ4038" s="0"/>
      <c r="DR4038" s="0"/>
      <c r="DS4038" s="0"/>
      <c r="DT4038" s="0"/>
      <c r="DU4038" s="0"/>
      <c r="DV4038" s="0"/>
      <c r="DW4038" s="0"/>
      <c r="DX4038" s="0"/>
      <c r="DY4038" s="0"/>
      <c r="DZ4038" s="0"/>
      <c r="EA4038" s="0"/>
      <c r="EB4038" s="0"/>
      <c r="EC4038" s="0"/>
      <c r="ED4038" s="0"/>
      <c r="EE4038" s="0"/>
      <c r="EF4038" s="0"/>
      <c r="EG4038" s="0"/>
      <c r="EH4038" s="0"/>
      <c r="EI4038" s="0"/>
      <c r="EJ4038" s="0"/>
      <c r="EK4038" s="0"/>
      <c r="EL4038" s="0"/>
      <c r="EM4038" s="0"/>
      <c r="EN4038" s="0"/>
      <c r="EO4038" s="0"/>
      <c r="EP4038" s="0"/>
      <c r="EQ4038" s="0"/>
      <c r="ER4038" s="0"/>
      <c r="ES4038" s="0"/>
      <c r="ET4038" s="0"/>
      <c r="EU4038" s="0"/>
      <c r="EV4038" s="0"/>
      <c r="EW4038" s="0"/>
      <c r="EX4038" s="0"/>
      <c r="EY4038" s="0"/>
      <c r="EZ4038" s="0"/>
      <c r="FA4038" s="0"/>
      <c r="FB4038" s="0"/>
      <c r="FC4038" s="0"/>
      <c r="FD4038" s="0"/>
      <c r="FE4038" s="0"/>
      <c r="FF4038" s="0"/>
      <c r="FG4038" s="0"/>
      <c r="FH4038" s="0"/>
      <c r="FI4038" s="0"/>
      <c r="FJ4038" s="0"/>
      <c r="FK4038" s="0"/>
      <c r="FL4038" s="0"/>
      <c r="FM4038" s="0"/>
      <c r="FN4038" s="0"/>
      <c r="FO4038" s="0"/>
      <c r="FP4038" s="0"/>
      <c r="FQ4038" s="0"/>
      <c r="FR4038" s="0"/>
      <c r="FS4038" s="0"/>
      <c r="FT4038" s="0"/>
      <c r="FU4038" s="0"/>
      <c r="FV4038" s="0"/>
      <c r="FW4038" s="0"/>
      <c r="FX4038" s="0"/>
      <c r="FY4038" s="0"/>
      <c r="FZ4038" s="0"/>
      <c r="GA4038" s="0"/>
      <c r="GB4038" s="0"/>
      <c r="GC4038" s="0"/>
      <c r="GD4038" s="0"/>
      <c r="GE4038" s="0"/>
      <c r="GF4038" s="0"/>
      <c r="GG4038" s="0"/>
      <c r="GH4038" s="0"/>
      <c r="GI4038" s="0"/>
      <c r="GJ4038" s="0"/>
      <c r="GK4038" s="0"/>
      <c r="GL4038" s="0"/>
      <c r="GM4038" s="0"/>
      <c r="GN4038" s="0"/>
      <c r="GO4038" s="0"/>
      <c r="GP4038" s="0"/>
      <c r="GQ4038" s="0"/>
      <c r="GR4038" s="0"/>
      <c r="GS4038" s="0"/>
      <c r="GT4038" s="0"/>
      <c r="GU4038" s="0"/>
      <c r="GV4038" s="0"/>
      <c r="GW4038" s="0"/>
      <c r="GX4038" s="0"/>
      <c r="GY4038" s="0"/>
      <c r="GZ4038" s="0"/>
      <c r="HA4038" s="0"/>
      <c r="HB4038" s="0"/>
      <c r="HC4038" s="0"/>
      <c r="HD4038" s="0"/>
      <c r="HE4038" s="0"/>
      <c r="HF4038" s="0"/>
      <c r="HG4038" s="0"/>
      <c r="HH4038" s="0"/>
      <c r="HI4038" s="0"/>
      <c r="HJ4038" s="0"/>
      <c r="HK4038" s="0"/>
      <c r="HL4038" s="0"/>
      <c r="HM4038" s="0"/>
      <c r="HN4038" s="0"/>
      <c r="HO4038" s="0"/>
      <c r="HP4038" s="0"/>
      <c r="HQ4038" s="0"/>
      <c r="HR4038" s="0"/>
      <c r="HS4038" s="0"/>
      <c r="HT4038" s="0"/>
      <c r="HU4038" s="0"/>
      <c r="HV4038" s="0"/>
      <c r="HW4038" s="0"/>
      <c r="HX4038" s="0"/>
      <c r="HY4038" s="0"/>
      <c r="HZ4038" s="0"/>
      <c r="IA4038" s="0"/>
      <c r="IB4038" s="0"/>
      <c r="IC4038" s="0"/>
      <c r="ID4038" s="0"/>
      <c r="IE4038" s="0"/>
      <c r="IF4038" s="0"/>
      <c r="IG4038" s="0"/>
      <c r="IH4038" s="0"/>
      <c r="II4038" s="0"/>
      <c r="IJ4038" s="0"/>
      <c r="IK4038" s="0"/>
      <c r="IL4038" s="0"/>
      <c r="IM4038" s="0"/>
      <c r="IN4038" s="0"/>
      <c r="IO4038" s="0"/>
      <c r="IP4038" s="0"/>
      <c r="IQ4038" s="0"/>
      <c r="IR4038" s="0"/>
      <c r="IS4038" s="0"/>
      <c r="IT4038" s="0"/>
      <c r="IU4038" s="0"/>
      <c r="IV4038" s="0"/>
      <c r="IW4038" s="0"/>
      <c r="IX4038" s="0"/>
      <c r="IY4038" s="0"/>
      <c r="IZ4038" s="0"/>
      <c r="AMH4038" s="13"/>
    </row>
    <row r="4039" customFormat="false" ht="13.8" hidden="false" customHeight="false" outlineLevel="0" collapsed="false">
      <c r="A4039" s="16" t="n">
        <v>40901530</v>
      </c>
      <c r="B4039" s="17" t="s">
        <v>4075</v>
      </c>
      <c r="C4039" s="18"/>
      <c r="D4039" s="18"/>
      <c r="E4039" s="16" t="s">
        <v>17</v>
      </c>
      <c r="F4039" s="19" t="n">
        <f aca="false">IF(C4039="",VLOOKUP(E4039,'PORTE E UCO'!$A$5:$D$46,4,0),VLOOKUP(E4039,'PORTE E UCO'!$A$5:$D$46,4,0)*C4039)</f>
        <v>150.60084</v>
      </c>
      <c r="G4039" s="20" t="n">
        <v>2.5</v>
      </c>
      <c r="H4039" s="21" t="n">
        <f aca="false">G4039*$R$2</f>
        <v>49.18408</v>
      </c>
      <c r="I4039" s="16" t="n">
        <v>0</v>
      </c>
      <c r="J4039" s="22" t="str">
        <f aca="false">IF(I4039&gt;=1,F4039*$J$2,"")</f>
        <v/>
      </c>
      <c r="K4039" s="22" t="str">
        <f aca="false">IF(I4039&gt;=2,F4039*$K$2,"")</f>
        <v/>
      </c>
      <c r="L4039" s="22" t="str">
        <f aca="false">IF(I4039&gt;=3,F4039*$L$2,"")</f>
        <v/>
      </c>
      <c r="M4039" s="22" t="str">
        <f aca="false">IF(I4039&gt;=4,F4039*$M$2,"")</f>
        <v/>
      </c>
      <c r="N4039" s="16" t="n">
        <v>0</v>
      </c>
      <c r="O4039" s="16" t="n">
        <v>0</v>
      </c>
      <c r="P4039" s="23" t="n">
        <v>0</v>
      </c>
      <c r="Q4039" s="64" t="n">
        <f aca="false">P4039*($Q$2)</f>
        <v>0</v>
      </c>
      <c r="R4039" s="33"/>
      <c r="S4039" s="25" t="n">
        <f aca="false">SUM(F4039,H4039,J4039,K4039,L4039,M4039)</f>
        <v>199.78492</v>
      </c>
      <c r="T4039" s="25" t="n">
        <f aca="false">SUM(F4039,H4039,J4039,K4039,L4039,M4039,Q4039)</f>
        <v>199.78492</v>
      </c>
      <c r="U4039" s="13"/>
      <c r="V4039" s="13"/>
      <c r="W4039" s="13"/>
      <c r="X4039" s="13"/>
      <c r="Y4039" s="13"/>
      <c r="Z4039" s="13"/>
      <c r="AA4039" s="13"/>
      <c r="AB4039" s="13"/>
      <c r="AC4039" s="13"/>
      <c r="AD4039" s="13"/>
      <c r="AE4039" s="13"/>
      <c r="AF4039" s="13"/>
      <c r="AG4039" s="13"/>
      <c r="AH4039" s="13"/>
      <c r="AI4039" s="13"/>
      <c r="AJ4039" s="13"/>
      <c r="AK4039" s="13"/>
      <c r="AL4039" s="13"/>
      <c r="AM4039" s="13"/>
      <c r="AN4039" s="13"/>
      <c r="AO4039" s="13"/>
      <c r="AP4039" s="13"/>
      <c r="AQ4039" s="13"/>
      <c r="AR4039" s="13"/>
      <c r="AS4039" s="13"/>
      <c r="AT4039" s="13"/>
      <c r="AU4039" s="13"/>
      <c r="AV4039" s="13"/>
      <c r="AW4039" s="13"/>
      <c r="AX4039" s="13"/>
      <c r="AY4039" s="13"/>
      <c r="AZ4039" s="13"/>
      <c r="BA4039" s="13"/>
      <c r="BB4039" s="13"/>
      <c r="BC4039" s="13"/>
      <c r="BD4039" s="13"/>
      <c r="BE4039" s="13"/>
      <c r="BF4039" s="13"/>
      <c r="BG4039" s="13"/>
      <c r="BH4039" s="13"/>
      <c r="BI4039" s="13"/>
      <c r="BJ4039" s="13"/>
      <c r="BK4039" s="13"/>
      <c r="BL4039" s="13"/>
      <c r="BM4039" s="13"/>
      <c r="BN4039" s="13"/>
      <c r="BO4039" s="13"/>
      <c r="BP4039" s="13"/>
      <c r="BQ4039" s="13"/>
      <c r="BR4039" s="13"/>
      <c r="BS4039" s="13"/>
      <c r="BT4039" s="13"/>
      <c r="BU4039" s="13"/>
      <c r="BV4039" s="13"/>
      <c r="BW4039" s="13"/>
      <c r="BX4039" s="13"/>
      <c r="BY4039" s="13"/>
      <c r="BZ4039" s="13"/>
      <c r="CA4039" s="13"/>
      <c r="CB4039" s="13"/>
      <c r="CC4039" s="13"/>
      <c r="CD4039" s="13"/>
      <c r="CE4039" s="13"/>
      <c r="CF4039" s="13"/>
      <c r="CG4039" s="13"/>
      <c r="CH4039" s="13"/>
      <c r="CI4039" s="13"/>
      <c r="CJ4039" s="13"/>
      <c r="CK4039" s="13"/>
      <c r="CL4039" s="13"/>
      <c r="CM4039" s="13"/>
      <c r="CN4039" s="13"/>
      <c r="CO4039" s="13"/>
      <c r="CP4039" s="13"/>
      <c r="CQ4039" s="13"/>
      <c r="CR4039" s="13"/>
      <c r="CS4039" s="13"/>
      <c r="CT4039" s="13"/>
      <c r="CU4039" s="13"/>
      <c r="CV4039" s="13"/>
      <c r="CW4039" s="13"/>
      <c r="CX4039" s="13"/>
      <c r="CY4039" s="13"/>
      <c r="CZ4039" s="13"/>
      <c r="DA4039" s="13"/>
      <c r="DB4039" s="13"/>
      <c r="DC4039" s="13"/>
      <c r="DD4039" s="13"/>
      <c r="DE4039" s="13"/>
      <c r="DF4039" s="13"/>
      <c r="DG4039" s="13"/>
      <c r="DH4039" s="13"/>
      <c r="DI4039" s="13"/>
      <c r="DJ4039" s="13"/>
      <c r="DK4039" s="13"/>
      <c r="DL4039" s="13"/>
      <c r="DM4039" s="13"/>
      <c r="DN4039" s="13"/>
      <c r="DO4039" s="13"/>
      <c r="DP4039" s="13"/>
      <c r="DQ4039" s="13"/>
      <c r="DR4039" s="13"/>
      <c r="DS4039" s="13"/>
      <c r="DT4039" s="13"/>
      <c r="DU4039" s="13"/>
      <c r="DV4039" s="13"/>
      <c r="DW4039" s="13"/>
      <c r="DX4039" s="13"/>
      <c r="DY4039" s="13"/>
      <c r="DZ4039" s="13"/>
      <c r="EA4039" s="13"/>
      <c r="EB4039" s="13"/>
      <c r="EC4039" s="13"/>
      <c r="ED4039" s="13"/>
      <c r="EE4039" s="13"/>
      <c r="EF4039" s="13"/>
      <c r="EG4039" s="13"/>
      <c r="EH4039" s="13"/>
      <c r="EI4039" s="13"/>
      <c r="EJ4039" s="13"/>
      <c r="EK4039" s="13"/>
      <c r="EL4039" s="13"/>
      <c r="EM4039" s="13"/>
      <c r="EN4039" s="13"/>
      <c r="EO4039" s="13"/>
      <c r="EP4039" s="13"/>
      <c r="EQ4039" s="13"/>
      <c r="ER4039" s="13"/>
      <c r="ES4039" s="13"/>
      <c r="ET4039" s="13"/>
      <c r="EU4039" s="13"/>
      <c r="EV4039" s="13"/>
      <c r="EW4039" s="13"/>
      <c r="EX4039" s="13"/>
      <c r="EY4039" s="13"/>
      <c r="EZ4039" s="13"/>
      <c r="FA4039" s="13"/>
      <c r="FB4039" s="13"/>
      <c r="FC4039" s="13"/>
      <c r="FD4039" s="13"/>
      <c r="FE4039" s="13"/>
      <c r="FF4039" s="13"/>
      <c r="FG4039" s="13"/>
      <c r="FH4039" s="13"/>
      <c r="FI4039" s="13"/>
      <c r="FJ4039" s="13"/>
      <c r="FK4039" s="13"/>
      <c r="FL4039" s="13"/>
      <c r="FM4039" s="13"/>
      <c r="FN4039" s="13"/>
      <c r="FO4039" s="13"/>
      <c r="FP4039" s="13"/>
      <c r="FQ4039" s="13"/>
      <c r="FR4039" s="13"/>
      <c r="FS4039" s="13"/>
      <c r="FT4039" s="13"/>
      <c r="FU4039" s="13"/>
      <c r="FV4039" s="13"/>
      <c r="FW4039" s="13"/>
      <c r="FX4039" s="13"/>
      <c r="FY4039" s="13"/>
      <c r="FZ4039" s="13"/>
      <c r="GA4039" s="13"/>
      <c r="GB4039" s="13"/>
      <c r="GC4039" s="13"/>
      <c r="GD4039" s="13"/>
      <c r="GE4039" s="13"/>
      <c r="GF4039" s="13"/>
      <c r="GG4039" s="13"/>
      <c r="GH4039" s="13"/>
      <c r="GI4039" s="13"/>
      <c r="GJ4039" s="13"/>
      <c r="GK4039" s="13"/>
      <c r="GL4039" s="13"/>
      <c r="GM4039" s="13"/>
      <c r="GN4039" s="13"/>
      <c r="GO4039" s="13"/>
      <c r="GP4039" s="13"/>
      <c r="GQ4039" s="13"/>
      <c r="GR4039" s="13"/>
      <c r="GS4039" s="13"/>
      <c r="GT4039" s="13"/>
      <c r="GU4039" s="13"/>
      <c r="GV4039" s="13"/>
      <c r="GW4039" s="13"/>
      <c r="GX4039" s="13"/>
      <c r="GY4039" s="13"/>
      <c r="GZ4039" s="13"/>
      <c r="HA4039" s="13"/>
      <c r="HB4039" s="13"/>
      <c r="HC4039" s="13"/>
      <c r="HD4039" s="13"/>
      <c r="HE4039" s="13"/>
      <c r="HF4039" s="13"/>
      <c r="HG4039" s="13"/>
      <c r="HH4039" s="13"/>
      <c r="HI4039" s="13"/>
      <c r="HJ4039" s="13"/>
      <c r="HK4039" s="13"/>
      <c r="HL4039" s="13"/>
      <c r="HM4039" s="13"/>
      <c r="HN4039" s="13"/>
      <c r="HO4039" s="13"/>
      <c r="HP4039" s="13"/>
      <c r="HQ4039" s="13"/>
      <c r="HR4039" s="13"/>
      <c r="HS4039" s="13"/>
      <c r="HT4039" s="13"/>
      <c r="HU4039" s="13"/>
      <c r="HV4039" s="13"/>
      <c r="HW4039" s="13"/>
      <c r="HX4039" s="13"/>
      <c r="HY4039" s="13"/>
      <c r="HZ4039" s="13"/>
      <c r="IA4039" s="13"/>
      <c r="IB4039" s="13"/>
      <c r="IC4039" s="13"/>
      <c r="ID4039" s="13"/>
      <c r="IE4039" s="13"/>
      <c r="IF4039" s="13"/>
      <c r="IG4039" s="13"/>
      <c r="IH4039" s="13"/>
      <c r="II4039" s="13"/>
      <c r="IJ4039" s="13"/>
      <c r="IK4039" s="13"/>
      <c r="IL4039" s="13"/>
      <c r="IM4039" s="13"/>
      <c r="IN4039" s="13"/>
      <c r="IO4039" s="13"/>
      <c r="IP4039" s="13"/>
      <c r="IQ4039" s="13"/>
      <c r="IR4039" s="13"/>
      <c r="IS4039" s="13"/>
      <c r="IT4039" s="13"/>
      <c r="IU4039" s="13"/>
      <c r="IV4039" s="13"/>
      <c r="IW4039" s="13"/>
      <c r="IX4039" s="13"/>
      <c r="IY4039" s="13"/>
      <c r="IZ4039" s="13"/>
    </row>
    <row r="4040" customFormat="false" ht="13.8" hidden="false" customHeight="false" outlineLevel="0" collapsed="false">
      <c r="A4040" s="27" t="n">
        <v>40902064</v>
      </c>
      <c r="B4040" s="28" t="s">
        <v>4076</v>
      </c>
      <c r="C4040" s="29"/>
      <c r="D4040" s="29"/>
      <c r="E4040" s="27" t="s">
        <v>24</v>
      </c>
      <c r="F4040" s="19" t="n">
        <f aca="false">IF(C4040="",VLOOKUP(E4040,'PORTE E UCO'!$A$5:$D$46,4,0),VLOOKUP(E4040,'PORTE E UCO'!$A$5:$D$46,4,0)*C4040)</f>
        <v>377.223602</v>
      </c>
      <c r="G4040" s="30" t="n">
        <v>8.26</v>
      </c>
      <c r="H4040" s="21" t="n">
        <f aca="false">G4040*$R$2</f>
        <v>162.50420032</v>
      </c>
      <c r="I4040" s="27" t="n">
        <v>0</v>
      </c>
      <c r="J4040" s="22" t="str">
        <f aca="false">IF(I4040&gt;=1,F4040*$J$2,"")</f>
        <v/>
      </c>
      <c r="K4040" s="22" t="str">
        <f aca="false">IF(I4040&gt;=2,F4040*$K$2,"")</f>
        <v/>
      </c>
      <c r="L4040" s="22" t="str">
        <f aca="false">IF(I4040&gt;=3,F4040*$L$2,"")</f>
        <v/>
      </c>
      <c r="M4040" s="22" t="str">
        <f aca="false">IF(I4040&gt;=4,F4040*$M$2,"")</f>
        <v/>
      </c>
      <c r="N4040" s="27" t="n">
        <v>0</v>
      </c>
      <c r="O4040" s="27" t="n">
        <v>2</v>
      </c>
      <c r="P4040" s="31" t="n">
        <v>0.34</v>
      </c>
      <c r="Q4040" s="64" t="n">
        <f aca="false">P4040*($Q$2)</f>
        <v>9.1868</v>
      </c>
      <c r="R4040" s="33"/>
      <c r="S4040" s="25" t="n">
        <f aca="false">SUM(F4040,H4040,J4040,K4040,L4040,M4040)</f>
        <v>539.72780232</v>
      </c>
      <c r="T4040" s="25" t="n">
        <f aca="false">SUM(F4040,H4040,J4040,K4040,L4040,M4040,Q4040)</f>
        <v>548.91460232</v>
      </c>
      <c r="U4040" s="13"/>
      <c r="V4040" s="13"/>
      <c r="W4040" s="13"/>
      <c r="X4040" s="13"/>
      <c r="Y4040" s="13"/>
      <c r="Z4040" s="13"/>
      <c r="AA4040" s="13"/>
      <c r="AB4040" s="13"/>
      <c r="AC4040" s="13"/>
      <c r="AD4040" s="13"/>
      <c r="AE4040" s="13"/>
      <c r="AF4040" s="13"/>
      <c r="AG4040" s="13"/>
      <c r="AH4040" s="13"/>
      <c r="AI4040" s="13"/>
      <c r="AJ4040" s="13"/>
      <c r="AK4040" s="13"/>
      <c r="AL4040" s="13"/>
      <c r="AM4040" s="13"/>
      <c r="AN4040" s="13"/>
      <c r="AO4040" s="13"/>
      <c r="AP4040" s="13"/>
      <c r="AQ4040" s="13"/>
      <c r="AR4040" s="13"/>
      <c r="AS4040" s="13"/>
      <c r="AT4040" s="13"/>
      <c r="AU4040" s="13"/>
      <c r="AV4040" s="13"/>
      <c r="AW4040" s="13"/>
      <c r="AX4040" s="13"/>
      <c r="AY4040" s="13"/>
      <c r="AZ4040" s="13"/>
      <c r="BA4040" s="13"/>
      <c r="BB4040" s="13"/>
      <c r="BC4040" s="13"/>
      <c r="BD4040" s="13"/>
      <c r="BE4040" s="13"/>
      <c r="BF4040" s="13"/>
      <c r="BG4040" s="13"/>
      <c r="BH4040" s="13"/>
      <c r="BI4040" s="13"/>
      <c r="BJ4040" s="13"/>
      <c r="BK4040" s="13"/>
      <c r="BL4040" s="13"/>
      <c r="BM4040" s="13"/>
      <c r="BN4040" s="13"/>
      <c r="BO4040" s="13"/>
      <c r="BP4040" s="13"/>
      <c r="BQ4040" s="13"/>
      <c r="BR4040" s="13"/>
      <c r="BS4040" s="13"/>
      <c r="BT4040" s="13"/>
      <c r="BU4040" s="13"/>
      <c r="BV4040" s="13"/>
      <c r="BW4040" s="13"/>
      <c r="BX4040" s="13"/>
      <c r="BY4040" s="13"/>
      <c r="BZ4040" s="13"/>
      <c r="CA4040" s="13"/>
      <c r="CB4040" s="13"/>
      <c r="CC4040" s="13"/>
      <c r="CD4040" s="13"/>
      <c r="CE4040" s="13"/>
      <c r="CF4040" s="13"/>
      <c r="CG4040" s="13"/>
      <c r="CH4040" s="13"/>
      <c r="CI4040" s="13"/>
      <c r="CJ4040" s="13"/>
      <c r="CK4040" s="13"/>
      <c r="CL4040" s="13"/>
      <c r="CM4040" s="13"/>
      <c r="CN4040" s="13"/>
      <c r="CO4040" s="13"/>
      <c r="CP4040" s="13"/>
      <c r="CQ4040" s="13"/>
      <c r="CR4040" s="13"/>
      <c r="CS4040" s="13"/>
      <c r="CT4040" s="13"/>
      <c r="CU4040" s="13"/>
      <c r="CV4040" s="13"/>
      <c r="CW4040" s="13"/>
      <c r="CX4040" s="13"/>
      <c r="CY4040" s="13"/>
      <c r="CZ4040" s="13"/>
      <c r="DA4040" s="13"/>
      <c r="DB4040" s="13"/>
      <c r="DC4040" s="13"/>
      <c r="DD4040" s="13"/>
      <c r="DE4040" s="13"/>
      <c r="DF4040" s="13"/>
      <c r="DG4040" s="13"/>
      <c r="DH4040" s="13"/>
      <c r="DI4040" s="13"/>
      <c r="DJ4040" s="13"/>
      <c r="DK4040" s="13"/>
      <c r="DL4040" s="13"/>
      <c r="DM4040" s="13"/>
      <c r="DN4040" s="13"/>
      <c r="DO4040" s="13"/>
      <c r="DP4040" s="13"/>
      <c r="DQ4040" s="13"/>
      <c r="DR4040" s="13"/>
      <c r="DS4040" s="13"/>
      <c r="DT4040" s="13"/>
      <c r="DU4040" s="13"/>
      <c r="DV4040" s="13"/>
      <c r="DW4040" s="13"/>
      <c r="DX4040" s="13"/>
      <c r="DY4040" s="13"/>
      <c r="DZ4040" s="13"/>
      <c r="EA4040" s="13"/>
      <c r="EB4040" s="13"/>
      <c r="EC4040" s="13"/>
      <c r="ED4040" s="13"/>
      <c r="EE4040" s="13"/>
      <c r="EF4040" s="13"/>
      <c r="EG4040" s="13"/>
      <c r="EH4040" s="13"/>
      <c r="EI4040" s="13"/>
      <c r="EJ4040" s="13"/>
      <c r="EK4040" s="13"/>
      <c r="EL4040" s="13"/>
      <c r="EM4040" s="13"/>
      <c r="EN4040" s="13"/>
      <c r="EO4040" s="13"/>
      <c r="EP4040" s="13"/>
      <c r="EQ4040" s="13"/>
      <c r="ER4040" s="13"/>
      <c r="ES4040" s="13"/>
      <c r="ET4040" s="13"/>
      <c r="EU4040" s="13"/>
      <c r="EV4040" s="13"/>
      <c r="EW4040" s="13"/>
      <c r="EX4040" s="13"/>
      <c r="EY4040" s="13"/>
      <c r="EZ4040" s="13"/>
      <c r="FA4040" s="13"/>
      <c r="FB4040" s="13"/>
      <c r="FC4040" s="13"/>
      <c r="FD4040" s="13"/>
      <c r="FE4040" s="13"/>
      <c r="FF4040" s="13"/>
      <c r="FG4040" s="13"/>
      <c r="FH4040" s="13"/>
      <c r="FI4040" s="13"/>
      <c r="FJ4040" s="13"/>
      <c r="FK4040" s="13"/>
      <c r="FL4040" s="13"/>
      <c r="FM4040" s="13"/>
      <c r="FN4040" s="13"/>
      <c r="FO4040" s="13"/>
      <c r="FP4040" s="13"/>
      <c r="FQ4040" s="13"/>
      <c r="FR4040" s="13"/>
      <c r="FS4040" s="13"/>
      <c r="FT4040" s="13"/>
      <c r="FU4040" s="13"/>
      <c r="FV4040" s="13"/>
      <c r="FW4040" s="13"/>
      <c r="FX4040" s="13"/>
      <c r="FY4040" s="13"/>
      <c r="FZ4040" s="13"/>
      <c r="GA4040" s="13"/>
      <c r="GB4040" s="13"/>
      <c r="GC4040" s="13"/>
      <c r="GD4040" s="13"/>
      <c r="GE4040" s="13"/>
      <c r="GF4040" s="13"/>
      <c r="GG4040" s="13"/>
      <c r="GH4040" s="13"/>
      <c r="GI4040" s="13"/>
      <c r="GJ4040" s="13"/>
      <c r="GK4040" s="13"/>
      <c r="GL4040" s="13"/>
      <c r="GM4040" s="13"/>
      <c r="GN4040" s="13"/>
      <c r="GO4040" s="13"/>
      <c r="GP4040" s="13"/>
      <c r="GQ4040" s="13"/>
      <c r="GR4040" s="13"/>
      <c r="GS4040" s="13"/>
      <c r="GT4040" s="13"/>
      <c r="GU4040" s="13"/>
      <c r="GV4040" s="13"/>
      <c r="GW4040" s="13"/>
      <c r="GX4040" s="13"/>
      <c r="GY4040" s="13"/>
      <c r="GZ4040" s="13"/>
      <c r="HA4040" s="13"/>
      <c r="HB4040" s="13"/>
      <c r="HC4040" s="13"/>
      <c r="HD4040" s="13"/>
      <c r="HE4040" s="13"/>
      <c r="HF4040" s="13"/>
      <c r="HG4040" s="13"/>
      <c r="HH4040" s="13"/>
      <c r="HI4040" s="13"/>
      <c r="HJ4040" s="13"/>
      <c r="HK4040" s="13"/>
      <c r="HL4040" s="13"/>
      <c r="HM4040" s="13"/>
      <c r="HN4040" s="13"/>
      <c r="HO4040" s="13"/>
      <c r="HP4040" s="13"/>
      <c r="HQ4040" s="13"/>
      <c r="HR4040" s="13"/>
      <c r="HS4040" s="13"/>
      <c r="HT4040" s="13"/>
      <c r="HU4040" s="13"/>
      <c r="HV4040" s="13"/>
      <c r="HW4040" s="13"/>
      <c r="HX4040" s="13"/>
      <c r="HY4040" s="13"/>
      <c r="HZ4040" s="13"/>
      <c r="IA4040" s="13"/>
      <c r="IB4040" s="13"/>
      <c r="IC4040" s="13"/>
      <c r="ID4040" s="13"/>
      <c r="IE4040" s="13"/>
      <c r="IF4040" s="13"/>
      <c r="IG4040" s="13"/>
      <c r="IH4040" s="13"/>
      <c r="II4040" s="13"/>
      <c r="IJ4040" s="13"/>
      <c r="IK4040" s="13"/>
      <c r="IL4040" s="13"/>
      <c r="IM4040" s="13"/>
      <c r="IN4040" s="13"/>
      <c r="IO4040" s="13"/>
      <c r="IP4040" s="13"/>
      <c r="IQ4040" s="13"/>
      <c r="IR4040" s="13"/>
      <c r="IS4040" s="13"/>
      <c r="IT4040" s="13"/>
      <c r="IU4040" s="13"/>
      <c r="IV4040" s="13"/>
      <c r="IW4040" s="13"/>
      <c r="IX4040" s="13"/>
      <c r="IY4040" s="13"/>
      <c r="IZ4040" s="13"/>
    </row>
    <row r="4041" customFormat="false" ht="14.95" hidden="false" customHeight="false" outlineLevel="0" collapsed="false">
      <c r="A4041" s="16" t="n">
        <v>40902110</v>
      </c>
      <c r="B4041" s="17" t="s">
        <v>4077</v>
      </c>
      <c r="C4041" s="18"/>
      <c r="D4041" s="18"/>
      <c r="E4041" s="16" t="s">
        <v>59</v>
      </c>
      <c r="F4041" s="19" t="n">
        <f aca="false">IF(C4041="",VLOOKUP(E4041,'PORTE E UCO'!$A$5:$D$46,4,0),VLOOKUP(E4041,'PORTE E UCO'!$A$5:$D$46,4,0)*C4041)</f>
        <v>349.26794</v>
      </c>
      <c r="G4041" s="20" t="n">
        <v>0</v>
      </c>
      <c r="H4041" s="21" t="n">
        <f aca="false">G4041*$R$2</f>
        <v>0</v>
      </c>
      <c r="I4041" s="16" t="n">
        <v>0</v>
      </c>
      <c r="J4041" s="22" t="str">
        <f aca="false">IF(I4041&gt;=1,F4041*$J$2,"")</f>
        <v/>
      </c>
      <c r="K4041" s="22" t="str">
        <f aca="false">IF(I4041&gt;=2,F4041*$K$2,"")</f>
        <v/>
      </c>
      <c r="L4041" s="22" t="str">
        <f aca="false">IF(I4041&gt;=3,F4041*$L$2,"")</f>
        <v/>
      </c>
      <c r="M4041" s="22" t="str">
        <f aca="false">IF(I4041&gt;=4,F4041*$M$2,"")</f>
        <v/>
      </c>
      <c r="N4041" s="16" t="n">
        <v>0</v>
      </c>
      <c r="O4041" s="16" t="n">
        <v>0</v>
      </c>
      <c r="P4041" s="23" t="n">
        <v>0</v>
      </c>
      <c r="Q4041" s="64" t="n">
        <f aca="false">P4041*($Q$2)</f>
        <v>0</v>
      </c>
      <c r="R4041" s="33"/>
      <c r="S4041" s="25" t="n">
        <f aca="false">SUM(F4041,H4041,J4041,K4041,L4041,M4041)</f>
        <v>349.26794</v>
      </c>
      <c r="T4041" s="25" t="n">
        <f aca="false">SUM(F4041,H4041,J4041,K4041,L4041,M4041,Q4041)</f>
        <v>349.26794</v>
      </c>
      <c r="U4041" s="13"/>
      <c r="V4041" s="13"/>
      <c r="W4041" s="13"/>
      <c r="X4041" s="13"/>
      <c r="Y4041" s="13"/>
      <c r="Z4041" s="13"/>
      <c r="AA4041" s="13"/>
      <c r="AB4041" s="13"/>
      <c r="AC4041" s="13"/>
      <c r="AD4041" s="13"/>
      <c r="AE4041" s="13"/>
      <c r="AF4041" s="13"/>
      <c r="AG4041" s="13"/>
      <c r="AH4041" s="13"/>
      <c r="AI4041" s="13"/>
      <c r="AJ4041" s="13"/>
      <c r="AK4041" s="13"/>
      <c r="AL4041" s="13"/>
      <c r="AM4041" s="13"/>
      <c r="AN4041" s="13"/>
      <c r="AO4041" s="13"/>
      <c r="AP4041" s="13"/>
      <c r="AQ4041" s="13"/>
      <c r="AR4041" s="13"/>
      <c r="AS4041" s="13"/>
      <c r="AT4041" s="13"/>
      <c r="AU4041" s="13"/>
      <c r="AV4041" s="13"/>
      <c r="AW4041" s="13"/>
      <c r="AX4041" s="13"/>
      <c r="AY4041" s="13"/>
      <c r="AZ4041" s="13"/>
      <c r="BA4041" s="13"/>
      <c r="BB4041" s="13"/>
      <c r="BC4041" s="13"/>
      <c r="BD4041" s="13"/>
      <c r="BE4041" s="13"/>
      <c r="BF4041" s="13"/>
      <c r="BG4041" s="13"/>
      <c r="BH4041" s="13"/>
      <c r="BI4041" s="13"/>
      <c r="BJ4041" s="13"/>
      <c r="BK4041" s="13"/>
      <c r="BL4041" s="13"/>
      <c r="BM4041" s="13"/>
      <c r="BN4041" s="13"/>
      <c r="BO4041" s="13"/>
      <c r="BP4041" s="13"/>
      <c r="BQ4041" s="13"/>
      <c r="BR4041" s="13"/>
      <c r="BS4041" s="13"/>
      <c r="BT4041" s="13"/>
      <c r="BU4041" s="13"/>
      <c r="BV4041" s="13"/>
      <c r="BW4041" s="13"/>
      <c r="BX4041" s="13"/>
      <c r="BY4041" s="13"/>
      <c r="BZ4041" s="13"/>
      <c r="CA4041" s="13"/>
      <c r="CB4041" s="13"/>
      <c r="CC4041" s="13"/>
      <c r="CD4041" s="13"/>
      <c r="CE4041" s="13"/>
      <c r="CF4041" s="13"/>
      <c r="CG4041" s="13"/>
      <c r="CH4041" s="13"/>
      <c r="CI4041" s="13"/>
      <c r="CJ4041" s="13"/>
      <c r="CK4041" s="13"/>
      <c r="CL4041" s="13"/>
      <c r="CM4041" s="13"/>
      <c r="CN4041" s="13"/>
      <c r="CO4041" s="13"/>
      <c r="CP4041" s="13"/>
      <c r="CQ4041" s="13"/>
      <c r="CR4041" s="13"/>
      <c r="CS4041" s="13"/>
      <c r="CT4041" s="13"/>
      <c r="CU4041" s="13"/>
      <c r="CV4041" s="13"/>
      <c r="CW4041" s="13"/>
      <c r="CX4041" s="13"/>
      <c r="CY4041" s="13"/>
      <c r="CZ4041" s="13"/>
      <c r="DA4041" s="13"/>
      <c r="DB4041" s="13"/>
      <c r="DC4041" s="13"/>
      <c r="DD4041" s="13"/>
      <c r="DE4041" s="13"/>
      <c r="DF4041" s="13"/>
      <c r="DG4041" s="13"/>
      <c r="DH4041" s="13"/>
      <c r="DI4041" s="13"/>
      <c r="DJ4041" s="13"/>
      <c r="DK4041" s="13"/>
      <c r="DL4041" s="13"/>
      <c r="DM4041" s="13"/>
      <c r="DN4041" s="13"/>
      <c r="DO4041" s="13"/>
      <c r="DP4041" s="13"/>
      <c r="DQ4041" s="13"/>
      <c r="DR4041" s="13"/>
      <c r="DS4041" s="13"/>
      <c r="DT4041" s="13"/>
      <c r="DU4041" s="13"/>
      <c r="DV4041" s="13"/>
      <c r="DW4041" s="13"/>
      <c r="DX4041" s="13"/>
      <c r="DY4041" s="13"/>
      <c r="DZ4041" s="13"/>
      <c r="EA4041" s="13"/>
      <c r="EB4041" s="13"/>
      <c r="EC4041" s="13"/>
      <c r="ED4041" s="13"/>
      <c r="EE4041" s="13"/>
      <c r="EF4041" s="13"/>
      <c r="EG4041" s="13"/>
      <c r="EH4041" s="13"/>
      <c r="EI4041" s="13"/>
      <c r="EJ4041" s="13"/>
      <c r="EK4041" s="13"/>
      <c r="EL4041" s="13"/>
      <c r="EM4041" s="13"/>
      <c r="EN4041" s="13"/>
      <c r="EO4041" s="13"/>
      <c r="EP4041" s="13"/>
      <c r="EQ4041" s="13"/>
      <c r="ER4041" s="13"/>
      <c r="ES4041" s="13"/>
      <c r="ET4041" s="13"/>
      <c r="EU4041" s="13"/>
      <c r="EV4041" s="13"/>
      <c r="EW4041" s="13"/>
      <c r="EX4041" s="13"/>
      <c r="EY4041" s="13"/>
      <c r="EZ4041" s="13"/>
      <c r="FA4041" s="13"/>
      <c r="FB4041" s="13"/>
      <c r="FC4041" s="13"/>
      <c r="FD4041" s="13"/>
      <c r="FE4041" s="13"/>
      <c r="FF4041" s="13"/>
      <c r="FG4041" s="13"/>
      <c r="FH4041" s="13"/>
      <c r="FI4041" s="13"/>
      <c r="FJ4041" s="13"/>
      <c r="FK4041" s="13"/>
      <c r="FL4041" s="13"/>
      <c r="FM4041" s="13"/>
      <c r="FN4041" s="13"/>
      <c r="FO4041" s="13"/>
      <c r="FP4041" s="13"/>
      <c r="FQ4041" s="13"/>
      <c r="FR4041" s="13"/>
      <c r="FS4041" s="13"/>
      <c r="FT4041" s="13"/>
      <c r="FU4041" s="13"/>
      <c r="FV4041" s="13"/>
      <c r="FW4041" s="13"/>
      <c r="FX4041" s="13"/>
      <c r="FY4041" s="13"/>
      <c r="FZ4041" s="13"/>
      <c r="GA4041" s="13"/>
      <c r="GB4041" s="13"/>
      <c r="GC4041" s="13"/>
      <c r="GD4041" s="13"/>
      <c r="GE4041" s="13"/>
      <c r="GF4041" s="13"/>
      <c r="GG4041" s="13"/>
      <c r="GH4041" s="13"/>
      <c r="GI4041" s="13"/>
      <c r="GJ4041" s="13"/>
      <c r="GK4041" s="13"/>
      <c r="GL4041" s="13"/>
      <c r="GM4041" s="13"/>
      <c r="GN4041" s="13"/>
      <c r="GO4041" s="13"/>
      <c r="GP4041" s="13"/>
      <c r="GQ4041" s="13"/>
      <c r="GR4041" s="13"/>
      <c r="GS4041" s="13"/>
      <c r="GT4041" s="13"/>
      <c r="GU4041" s="13"/>
      <c r="GV4041" s="13"/>
      <c r="GW4041" s="13"/>
      <c r="GX4041" s="13"/>
      <c r="GY4041" s="13"/>
      <c r="GZ4041" s="13"/>
      <c r="HA4041" s="13"/>
      <c r="HB4041" s="13"/>
      <c r="HC4041" s="13"/>
      <c r="HD4041" s="13"/>
      <c r="HE4041" s="13"/>
      <c r="HF4041" s="13"/>
      <c r="HG4041" s="13"/>
      <c r="HH4041" s="13"/>
      <c r="HI4041" s="13"/>
      <c r="HJ4041" s="13"/>
      <c r="HK4041" s="13"/>
      <c r="HL4041" s="13"/>
      <c r="HM4041" s="13"/>
      <c r="HN4041" s="13"/>
      <c r="HO4041" s="13"/>
      <c r="HP4041" s="13"/>
      <c r="HQ4041" s="13"/>
      <c r="HR4041" s="13"/>
      <c r="HS4041" s="13"/>
      <c r="HT4041" s="13"/>
      <c r="HU4041" s="13"/>
      <c r="HV4041" s="13"/>
      <c r="HW4041" s="13"/>
      <c r="HX4041" s="13"/>
      <c r="HY4041" s="13"/>
      <c r="HZ4041" s="13"/>
      <c r="IA4041" s="13"/>
      <c r="IB4041" s="13"/>
      <c r="IC4041" s="13"/>
      <c r="ID4041" s="13"/>
      <c r="IE4041" s="13"/>
      <c r="IF4041" s="13"/>
      <c r="IG4041" s="13"/>
      <c r="IH4041" s="13"/>
      <c r="II4041" s="13"/>
      <c r="IJ4041" s="13"/>
      <c r="IK4041" s="13"/>
      <c r="IL4041" s="13"/>
      <c r="IM4041" s="13"/>
      <c r="IN4041" s="13"/>
      <c r="IO4041" s="13"/>
      <c r="IP4041" s="13"/>
      <c r="IQ4041" s="13"/>
      <c r="IR4041" s="13"/>
      <c r="IS4041" s="13"/>
      <c r="IT4041" s="13"/>
      <c r="IU4041" s="13"/>
      <c r="IV4041" s="13"/>
      <c r="IW4041" s="13"/>
      <c r="IX4041" s="13"/>
      <c r="IY4041" s="13"/>
      <c r="IZ4041" s="13"/>
    </row>
    <row r="4042" customFormat="false" ht="14.95" hidden="false" customHeight="false" outlineLevel="0" collapsed="false">
      <c r="A4042" s="27" t="n">
        <v>40902080</v>
      </c>
      <c r="B4042" s="28" t="s">
        <v>4078</v>
      </c>
      <c r="C4042" s="29"/>
      <c r="D4042" s="29"/>
      <c r="E4042" s="27" t="s">
        <v>20</v>
      </c>
      <c r="F4042" s="19" t="n">
        <f aca="false">IF(C4042="",VLOOKUP(E4042,'PORTE E UCO'!$A$5:$D$46,4,0),VLOOKUP(E4042,'PORTE E UCO'!$A$5:$D$46,4,0)*C4042)</f>
        <v>70.656386</v>
      </c>
      <c r="G4042" s="30"/>
      <c r="H4042" s="21" t="n">
        <f aca="false">G4042*$R$2</f>
        <v>0</v>
      </c>
      <c r="I4042" s="27" t="n">
        <v>0</v>
      </c>
      <c r="J4042" s="22" t="str">
        <f aca="false">IF(I4042&gt;=1,F4042*$J$2,"")</f>
        <v/>
      </c>
      <c r="K4042" s="22" t="str">
        <f aca="false">IF(I4042&gt;=2,F4042*$K$2,"")</f>
        <v/>
      </c>
      <c r="L4042" s="22" t="str">
        <f aca="false">IF(I4042&gt;=3,F4042*$L$2,"")</f>
        <v/>
      </c>
      <c r="M4042" s="22" t="str">
        <f aca="false">IF(I4042&gt;=4,F4042*$M$2,"")</f>
        <v/>
      </c>
      <c r="N4042" s="27" t="n">
        <v>0</v>
      </c>
      <c r="O4042" s="27" t="n">
        <v>1</v>
      </c>
      <c r="P4042" s="31" t="n">
        <v>0.17</v>
      </c>
      <c r="Q4042" s="64" t="n">
        <f aca="false">P4042*($Q$2)</f>
        <v>4.5934</v>
      </c>
      <c r="R4042" s="33"/>
      <c r="S4042" s="25" t="n">
        <f aca="false">SUM(F4042,H4042,J4042,K4042,L4042,M4042)</f>
        <v>70.656386</v>
      </c>
      <c r="T4042" s="25" t="n">
        <f aca="false">SUM(F4042,H4042,J4042,K4042,L4042,M4042,Q4042)</f>
        <v>75.249786</v>
      </c>
      <c r="U4042" s="13"/>
      <c r="V4042" s="13"/>
      <c r="W4042" s="13"/>
      <c r="X4042" s="13"/>
      <c r="Y4042" s="13"/>
      <c r="Z4042" s="13"/>
      <c r="AA4042" s="13"/>
      <c r="AB4042" s="13"/>
      <c r="AC4042" s="13"/>
      <c r="AD4042" s="13"/>
      <c r="AE4042" s="13"/>
      <c r="AF4042" s="13"/>
      <c r="AG4042" s="13"/>
      <c r="AH4042" s="13"/>
      <c r="AI4042" s="13"/>
      <c r="AJ4042" s="13"/>
      <c r="AK4042" s="13"/>
      <c r="AL4042" s="13"/>
      <c r="AM4042" s="13"/>
      <c r="AN4042" s="13"/>
      <c r="AO4042" s="13"/>
      <c r="AP4042" s="13"/>
      <c r="AQ4042" s="13"/>
      <c r="AR4042" s="13"/>
      <c r="AS4042" s="13"/>
      <c r="AT4042" s="13"/>
      <c r="AU4042" s="13"/>
      <c r="AV4042" s="13"/>
      <c r="AW4042" s="13"/>
      <c r="AX4042" s="13"/>
      <c r="AY4042" s="13"/>
      <c r="AZ4042" s="13"/>
      <c r="BA4042" s="13"/>
      <c r="BB4042" s="13"/>
      <c r="BC4042" s="13"/>
      <c r="BD4042" s="13"/>
      <c r="BE4042" s="13"/>
      <c r="BF4042" s="13"/>
      <c r="BG4042" s="13"/>
      <c r="BH4042" s="13"/>
      <c r="BI4042" s="13"/>
      <c r="BJ4042" s="13"/>
      <c r="BK4042" s="13"/>
      <c r="BL4042" s="13"/>
      <c r="BM4042" s="13"/>
      <c r="BN4042" s="13"/>
      <c r="BO4042" s="13"/>
      <c r="BP4042" s="13"/>
      <c r="BQ4042" s="13"/>
      <c r="BR4042" s="13"/>
      <c r="BS4042" s="13"/>
      <c r="BT4042" s="13"/>
      <c r="BU4042" s="13"/>
      <c r="BV4042" s="13"/>
      <c r="BW4042" s="13"/>
      <c r="BX4042" s="13"/>
      <c r="BY4042" s="13"/>
      <c r="BZ4042" s="13"/>
      <c r="CA4042" s="13"/>
      <c r="CB4042" s="13"/>
      <c r="CC4042" s="13"/>
      <c r="CD4042" s="13"/>
      <c r="CE4042" s="13"/>
      <c r="CF4042" s="13"/>
      <c r="CG4042" s="13"/>
      <c r="CH4042" s="13"/>
      <c r="CI4042" s="13"/>
      <c r="CJ4042" s="13"/>
      <c r="CK4042" s="13"/>
      <c r="CL4042" s="13"/>
      <c r="CM4042" s="13"/>
      <c r="CN4042" s="13"/>
      <c r="CO4042" s="13"/>
      <c r="CP4042" s="13"/>
      <c r="CQ4042" s="13"/>
      <c r="CR4042" s="13"/>
      <c r="CS4042" s="13"/>
      <c r="CT4042" s="13"/>
      <c r="CU4042" s="13"/>
      <c r="CV4042" s="13"/>
      <c r="CW4042" s="13"/>
      <c r="CX4042" s="13"/>
      <c r="CY4042" s="13"/>
      <c r="CZ4042" s="13"/>
      <c r="DA4042" s="13"/>
      <c r="DB4042" s="13"/>
      <c r="DC4042" s="13"/>
      <c r="DD4042" s="13"/>
      <c r="DE4042" s="13"/>
      <c r="DF4042" s="13"/>
      <c r="DG4042" s="13"/>
      <c r="DH4042" s="13"/>
      <c r="DI4042" s="13"/>
      <c r="DJ4042" s="13"/>
      <c r="DK4042" s="13"/>
      <c r="DL4042" s="13"/>
      <c r="DM4042" s="13"/>
      <c r="DN4042" s="13"/>
      <c r="DO4042" s="13"/>
      <c r="DP4042" s="13"/>
      <c r="DQ4042" s="13"/>
      <c r="DR4042" s="13"/>
      <c r="DS4042" s="13"/>
      <c r="DT4042" s="13"/>
      <c r="DU4042" s="13"/>
      <c r="DV4042" s="13"/>
      <c r="DW4042" s="13"/>
      <c r="DX4042" s="13"/>
      <c r="DY4042" s="13"/>
      <c r="DZ4042" s="13"/>
      <c r="EA4042" s="13"/>
      <c r="EB4042" s="13"/>
      <c r="EC4042" s="13"/>
      <c r="ED4042" s="13"/>
      <c r="EE4042" s="13"/>
      <c r="EF4042" s="13"/>
      <c r="EG4042" s="13"/>
      <c r="EH4042" s="13"/>
      <c r="EI4042" s="13"/>
      <c r="EJ4042" s="13"/>
      <c r="EK4042" s="13"/>
      <c r="EL4042" s="13"/>
      <c r="EM4042" s="13"/>
      <c r="EN4042" s="13"/>
      <c r="EO4042" s="13"/>
      <c r="EP4042" s="13"/>
      <c r="EQ4042" s="13"/>
      <c r="ER4042" s="13"/>
      <c r="ES4042" s="13"/>
      <c r="ET4042" s="13"/>
      <c r="EU4042" s="13"/>
      <c r="EV4042" s="13"/>
      <c r="EW4042" s="13"/>
      <c r="EX4042" s="13"/>
      <c r="EY4042" s="13"/>
      <c r="EZ4042" s="13"/>
      <c r="FA4042" s="13"/>
      <c r="FB4042" s="13"/>
      <c r="FC4042" s="13"/>
      <c r="FD4042" s="13"/>
      <c r="FE4042" s="13"/>
      <c r="FF4042" s="13"/>
      <c r="FG4042" s="13"/>
      <c r="FH4042" s="13"/>
      <c r="FI4042" s="13"/>
      <c r="FJ4042" s="13"/>
      <c r="FK4042" s="13"/>
      <c r="FL4042" s="13"/>
      <c r="FM4042" s="13"/>
      <c r="FN4042" s="13"/>
      <c r="FO4042" s="13"/>
      <c r="FP4042" s="13"/>
      <c r="FQ4042" s="13"/>
      <c r="FR4042" s="13"/>
      <c r="FS4042" s="13"/>
      <c r="FT4042" s="13"/>
      <c r="FU4042" s="13"/>
      <c r="FV4042" s="13"/>
      <c r="FW4042" s="13"/>
      <c r="FX4042" s="13"/>
      <c r="FY4042" s="13"/>
      <c r="FZ4042" s="13"/>
      <c r="GA4042" s="13"/>
      <c r="GB4042" s="13"/>
      <c r="GC4042" s="13"/>
      <c r="GD4042" s="13"/>
      <c r="GE4042" s="13"/>
      <c r="GF4042" s="13"/>
      <c r="GG4042" s="13"/>
      <c r="GH4042" s="13"/>
      <c r="GI4042" s="13"/>
      <c r="GJ4042" s="13"/>
      <c r="GK4042" s="13"/>
      <c r="GL4042" s="13"/>
      <c r="GM4042" s="13"/>
      <c r="GN4042" s="13"/>
      <c r="GO4042" s="13"/>
      <c r="GP4042" s="13"/>
      <c r="GQ4042" s="13"/>
      <c r="GR4042" s="13"/>
      <c r="GS4042" s="13"/>
      <c r="GT4042" s="13"/>
      <c r="GU4042" s="13"/>
      <c r="GV4042" s="13"/>
      <c r="GW4042" s="13"/>
      <c r="GX4042" s="13"/>
      <c r="GY4042" s="13"/>
      <c r="GZ4042" s="13"/>
      <c r="HA4042" s="13"/>
      <c r="HB4042" s="13"/>
      <c r="HC4042" s="13"/>
      <c r="HD4042" s="13"/>
      <c r="HE4042" s="13"/>
      <c r="HF4042" s="13"/>
      <c r="HG4042" s="13"/>
      <c r="HH4042" s="13"/>
      <c r="HI4042" s="13"/>
      <c r="HJ4042" s="13"/>
      <c r="HK4042" s="13"/>
      <c r="HL4042" s="13"/>
      <c r="HM4042" s="13"/>
      <c r="HN4042" s="13"/>
      <c r="HO4042" s="13"/>
      <c r="HP4042" s="13"/>
      <c r="HQ4042" s="13"/>
      <c r="HR4042" s="13"/>
      <c r="HS4042" s="13"/>
      <c r="HT4042" s="13"/>
      <c r="HU4042" s="13"/>
      <c r="HV4042" s="13"/>
      <c r="HW4042" s="13"/>
      <c r="HX4042" s="13"/>
      <c r="HY4042" s="13"/>
      <c r="HZ4042" s="13"/>
      <c r="IA4042" s="13"/>
      <c r="IB4042" s="13"/>
      <c r="IC4042" s="13"/>
      <c r="ID4042" s="13"/>
      <c r="IE4042" s="13"/>
      <c r="IF4042" s="13"/>
      <c r="IG4042" s="13"/>
      <c r="IH4042" s="13"/>
      <c r="II4042" s="13"/>
      <c r="IJ4042" s="13"/>
      <c r="IK4042" s="13"/>
      <c r="IL4042" s="13"/>
      <c r="IM4042" s="13"/>
      <c r="IN4042" s="13"/>
      <c r="IO4042" s="13"/>
      <c r="IP4042" s="13"/>
      <c r="IQ4042" s="13"/>
      <c r="IR4042" s="13"/>
      <c r="IS4042" s="13"/>
      <c r="IT4042" s="13"/>
      <c r="IU4042" s="13"/>
      <c r="IV4042" s="13"/>
      <c r="IW4042" s="13"/>
      <c r="IX4042" s="13"/>
      <c r="IY4042" s="13"/>
      <c r="IZ4042" s="13"/>
    </row>
    <row r="4043" customFormat="false" ht="14.95" hidden="false" customHeight="false" outlineLevel="0" collapsed="false">
      <c r="A4043" s="16" t="n">
        <v>40902072</v>
      </c>
      <c r="B4043" s="17" t="s">
        <v>4079</v>
      </c>
      <c r="C4043" s="18"/>
      <c r="D4043" s="18"/>
      <c r="E4043" s="16" t="s">
        <v>31</v>
      </c>
      <c r="F4043" s="19" t="n">
        <f aca="false">IF(C4043="",VLOOKUP(E4043,'PORTE E UCO'!$A$5:$D$46,4,0),VLOOKUP(E4043,'PORTE E UCO'!$A$5:$D$46,4,0)*C4043)</f>
        <v>262.342192</v>
      </c>
      <c r="G4043" s="20"/>
      <c r="H4043" s="21" t="n">
        <f aca="false">G4043*$R$2</f>
        <v>0</v>
      </c>
      <c r="I4043" s="16" t="n">
        <v>0</v>
      </c>
      <c r="J4043" s="22" t="str">
        <f aca="false">IF(I4043&gt;=1,F4043*$J$2,"")</f>
        <v/>
      </c>
      <c r="K4043" s="22" t="str">
        <f aca="false">IF(I4043&gt;=2,F4043*$K$2,"")</f>
        <v/>
      </c>
      <c r="L4043" s="22" t="str">
        <f aca="false">IF(I4043&gt;=3,F4043*$L$2,"")</f>
        <v/>
      </c>
      <c r="M4043" s="22" t="str">
        <f aca="false">IF(I4043&gt;=4,F4043*$M$2,"")</f>
        <v/>
      </c>
      <c r="N4043" s="16" t="n">
        <v>0</v>
      </c>
      <c r="O4043" s="16" t="n">
        <v>2</v>
      </c>
      <c r="P4043" s="23" t="n">
        <v>0.34</v>
      </c>
      <c r="Q4043" s="64" t="n">
        <f aca="false">P4043*($Q$2)</f>
        <v>9.1868</v>
      </c>
      <c r="R4043" s="33"/>
      <c r="S4043" s="25" t="n">
        <f aca="false">SUM(F4043,H4043,J4043,K4043,L4043,M4043)</f>
        <v>262.342192</v>
      </c>
      <c r="T4043" s="25" t="n">
        <f aca="false">SUM(F4043,H4043,J4043,K4043,L4043,M4043,Q4043)</f>
        <v>271.528992</v>
      </c>
      <c r="U4043" s="13"/>
      <c r="V4043" s="13"/>
      <c r="W4043" s="13"/>
      <c r="X4043" s="13"/>
      <c r="Y4043" s="13"/>
      <c r="Z4043" s="13"/>
      <c r="AA4043" s="13"/>
      <c r="AB4043" s="13"/>
      <c r="AC4043" s="13"/>
      <c r="AD4043" s="13"/>
      <c r="AE4043" s="13"/>
      <c r="AF4043" s="13"/>
      <c r="AG4043" s="13"/>
      <c r="AH4043" s="13"/>
      <c r="AI4043" s="13"/>
      <c r="AJ4043" s="13"/>
      <c r="AK4043" s="13"/>
      <c r="AL4043" s="13"/>
      <c r="AM4043" s="13"/>
      <c r="AN4043" s="13"/>
      <c r="AO4043" s="13"/>
      <c r="AP4043" s="13"/>
      <c r="AQ4043" s="13"/>
      <c r="AR4043" s="13"/>
      <c r="AS4043" s="13"/>
      <c r="AT4043" s="13"/>
      <c r="AU4043" s="13"/>
      <c r="AV4043" s="13"/>
      <c r="AW4043" s="13"/>
      <c r="AX4043" s="13"/>
      <c r="AY4043" s="13"/>
      <c r="AZ4043" s="13"/>
      <c r="BA4043" s="13"/>
      <c r="BB4043" s="13"/>
      <c r="BC4043" s="13"/>
      <c r="BD4043" s="13"/>
      <c r="BE4043" s="13"/>
      <c r="BF4043" s="13"/>
      <c r="BG4043" s="13"/>
      <c r="BH4043" s="13"/>
      <c r="BI4043" s="13"/>
      <c r="BJ4043" s="13"/>
      <c r="BK4043" s="13"/>
      <c r="BL4043" s="13"/>
      <c r="BM4043" s="13"/>
      <c r="BN4043" s="13"/>
      <c r="BO4043" s="13"/>
      <c r="BP4043" s="13"/>
      <c r="BQ4043" s="13"/>
      <c r="BR4043" s="13"/>
      <c r="BS4043" s="13"/>
      <c r="BT4043" s="13"/>
      <c r="BU4043" s="13"/>
      <c r="BV4043" s="13"/>
      <c r="BW4043" s="13"/>
      <c r="BX4043" s="13"/>
      <c r="BY4043" s="13"/>
      <c r="BZ4043" s="13"/>
      <c r="CA4043" s="13"/>
      <c r="CB4043" s="13"/>
      <c r="CC4043" s="13"/>
      <c r="CD4043" s="13"/>
      <c r="CE4043" s="13"/>
      <c r="CF4043" s="13"/>
      <c r="CG4043" s="13"/>
      <c r="CH4043" s="13"/>
      <c r="CI4043" s="13"/>
      <c r="CJ4043" s="13"/>
      <c r="CK4043" s="13"/>
      <c r="CL4043" s="13"/>
      <c r="CM4043" s="13"/>
      <c r="CN4043" s="13"/>
      <c r="CO4043" s="13"/>
      <c r="CP4043" s="13"/>
      <c r="CQ4043" s="13"/>
      <c r="CR4043" s="13"/>
      <c r="CS4043" s="13"/>
      <c r="CT4043" s="13"/>
      <c r="CU4043" s="13"/>
      <c r="CV4043" s="13"/>
      <c r="CW4043" s="13"/>
      <c r="CX4043" s="13"/>
      <c r="CY4043" s="13"/>
      <c r="CZ4043" s="13"/>
      <c r="DA4043" s="13"/>
      <c r="DB4043" s="13"/>
      <c r="DC4043" s="13"/>
      <c r="DD4043" s="13"/>
      <c r="DE4043" s="13"/>
      <c r="DF4043" s="13"/>
      <c r="DG4043" s="13"/>
      <c r="DH4043" s="13"/>
      <c r="DI4043" s="13"/>
      <c r="DJ4043" s="13"/>
      <c r="DK4043" s="13"/>
      <c r="DL4043" s="13"/>
      <c r="DM4043" s="13"/>
      <c r="DN4043" s="13"/>
      <c r="DO4043" s="13"/>
      <c r="DP4043" s="13"/>
      <c r="DQ4043" s="13"/>
      <c r="DR4043" s="13"/>
      <c r="DS4043" s="13"/>
      <c r="DT4043" s="13"/>
      <c r="DU4043" s="13"/>
      <c r="DV4043" s="13"/>
      <c r="DW4043" s="13"/>
      <c r="DX4043" s="13"/>
      <c r="DY4043" s="13"/>
      <c r="DZ4043" s="13"/>
      <c r="EA4043" s="13"/>
      <c r="EB4043" s="13"/>
      <c r="EC4043" s="13"/>
      <c r="ED4043" s="13"/>
      <c r="EE4043" s="13"/>
      <c r="EF4043" s="13"/>
      <c r="EG4043" s="13"/>
      <c r="EH4043" s="13"/>
      <c r="EI4043" s="13"/>
      <c r="EJ4043" s="13"/>
      <c r="EK4043" s="13"/>
      <c r="EL4043" s="13"/>
      <c r="EM4043" s="13"/>
      <c r="EN4043" s="13"/>
      <c r="EO4043" s="13"/>
      <c r="EP4043" s="13"/>
      <c r="EQ4043" s="13"/>
      <c r="ER4043" s="13"/>
      <c r="ES4043" s="13"/>
      <c r="ET4043" s="13"/>
      <c r="EU4043" s="13"/>
      <c r="EV4043" s="13"/>
      <c r="EW4043" s="13"/>
      <c r="EX4043" s="13"/>
      <c r="EY4043" s="13"/>
      <c r="EZ4043" s="13"/>
      <c r="FA4043" s="13"/>
      <c r="FB4043" s="13"/>
      <c r="FC4043" s="13"/>
      <c r="FD4043" s="13"/>
      <c r="FE4043" s="13"/>
      <c r="FF4043" s="13"/>
      <c r="FG4043" s="13"/>
      <c r="FH4043" s="13"/>
      <c r="FI4043" s="13"/>
      <c r="FJ4043" s="13"/>
      <c r="FK4043" s="13"/>
      <c r="FL4043" s="13"/>
      <c r="FM4043" s="13"/>
      <c r="FN4043" s="13"/>
      <c r="FO4043" s="13"/>
      <c r="FP4043" s="13"/>
      <c r="FQ4043" s="13"/>
      <c r="FR4043" s="13"/>
      <c r="FS4043" s="13"/>
      <c r="FT4043" s="13"/>
      <c r="FU4043" s="13"/>
      <c r="FV4043" s="13"/>
      <c r="FW4043" s="13"/>
      <c r="FX4043" s="13"/>
      <c r="FY4043" s="13"/>
      <c r="FZ4043" s="13"/>
      <c r="GA4043" s="13"/>
      <c r="GB4043" s="13"/>
      <c r="GC4043" s="13"/>
      <c r="GD4043" s="13"/>
      <c r="GE4043" s="13"/>
      <c r="GF4043" s="13"/>
      <c r="GG4043" s="13"/>
      <c r="GH4043" s="13"/>
      <c r="GI4043" s="13"/>
      <c r="GJ4043" s="13"/>
      <c r="GK4043" s="13"/>
      <c r="GL4043" s="13"/>
      <c r="GM4043" s="13"/>
      <c r="GN4043" s="13"/>
      <c r="GO4043" s="13"/>
      <c r="GP4043" s="13"/>
      <c r="GQ4043" s="13"/>
      <c r="GR4043" s="13"/>
      <c r="GS4043" s="13"/>
      <c r="GT4043" s="13"/>
      <c r="GU4043" s="13"/>
      <c r="GV4043" s="13"/>
      <c r="GW4043" s="13"/>
      <c r="GX4043" s="13"/>
      <c r="GY4043" s="13"/>
      <c r="GZ4043" s="13"/>
      <c r="HA4043" s="13"/>
      <c r="HB4043" s="13"/>
      <c r="HC4043" s="13"/>
      <c r="HD4043" s="13"/>
      <c r="HE4043" s="13"/>
      <c r="HF4043" s="13"/>
      <c r="HG4043" s="13"/>
      <c r="HH4043" s="13"/>
      <c r="HI4043" s="13"/>
      <c r="HJ4043" s="13"/>
      <c r="HK4043" s="13"/>
      <c r="HL4043" s="13"/>
      <c r="HM4043" s="13"/>
      <c r="HN4043" s="13"/>
      <c r="HO4043" s="13"/>
      <c r="HP4043" s="13"/>
      <c r="HQ4043" s="13"/>
      <c r="HR4043" s="13"/>
      <c r="HS4043" s="13"/>
      <c r="HT4043" s="13"/>
      <c r="HU4043" s="13"/>
      <c r="HV4043" s="13"/>
      <c r="HW4043" s="13"/>
      <c r="HX4043" s="13"/>
      <c r="HY4043" s="13"/>
      <c r="HZ4043" s="13"/>
      <c r="IA4043" s="13"/>
      <c r="IB4043" s="13"/>
      <c r="IC4043" s="13"/>
      <c r="ID4043" s="13"/>
      <c r="IE4043" s="13"/>
      <c r="IF4043" s="13"/>
      <c r="IG4043" s="13"/>
      <c r="IH4043" s="13"/>
      <c r="II4043" s="13"/>
      <c r="IJ4043" s="13"/>
      <c r="IK4043" s="13"/>
      <c r="IL4043" s="13"/>
      <c r="IM4043" s="13"/>
      <c r="IN4043" s="13"/>
      <c r="IO4043" s="13"/>
      <c r="IP4043" s="13"/>
      <c r="IQ4043" s="13"/>
      <c r="IR4043" s="13"/>
      <c r="IS4043" s="13"/>
      <c r="IT4043" s="13"/>
      <c r="IU4043" s="13"/>
      <c r="IV4043" s="13"/>
      <c r="IW4043" s="13"/>
      <c r="IX4043" s="13"/>
      <c r="IY4043" s="13"/>
      <c r="IZ4043" s="13"/>
    </row>
    <row r="4044" customFormat="false" ht="13.8" hidden="false" customHeight="false" outlineLevel="0" collapsed="false">
      <c r="A4044" s="27" t="n">
        <v>40902056</v>
      </c>
      <c r="B4044" s="28" t="s">
        <v>4080</v>
      </c>
      <c r="C4044" s="29"/>
      <c r="D4044" s="29"/>
      <c r="E4044" s="27" t="s">
        <v>31</v>
      </c>
      <c r="F4044" s="19" t="n">
        <f aca="false">IF(C4044="",VLOOKUP(E4044,'PORTE E UCO'!$A$5:$D$46,4,0),VLOOKUP(E4044,'PORTE E UCO'!$A$5:$D$46,4,0)*C4044)</f>
        <v>262.342192</v>
      </c>
      <c r="G4044" s="30" t="n">
        <v>6.04</v>
      </c>
      <c r="H4044" s="21" t="n">
        <f aca="false">G4044*$R$2</f>
        <v>118.82873728</v>
      </c>
      <c r="I4044" s="27" t="n">
        <v>0</v>
      </c>
      <c r="J4044" s="22" t="str">
        <f aca="false">IF(I4044&gt;=1,F4044*$J$2,"")</f>
        <v/>
      </c>
      <c r="K4044" s="22" t="str">
        <f aca="false">IF(I4044&gt;=2,F4044*$K$2,"")</f>
        <v/>
      </c>
      <c r="L4044" s="22" t="str">
        <f aca="false">IF(I4044&gt;=3,F4044*$L$2,"")</f>
        <v/>
      </c>
      <c r="M4044" s="22" t="str">
        <f aca="false">IF(I4044&gt;=4,F4044*$M$2,"")</f>
        <v/>
      </c>
      <c r="N4044" s="27" t="n">
        <v>0</v>
      </c>
      <c r="O4044" s="27" t="n">
        <v>2</v>
      </c>
      <c r="P4044" s="31" t="n">
        <v>0.34</v>
      </c>
      <c r="Q4044" s="64" t="n">
        <f aca="false">P4044*($Q$2)</f>
        <v>9.1868</v>
      </c>
      <c r="R4044" s="33"/>
      <c r="S4044" s="25" t="n">
        <f aca="false">SUM(F4044,H4044,J4044,K4044,L4044,M4044)</f>
        <v>381.17092928</v>
      </c>
      <c r="T4044" s="25" t="n">
        <f aca="false">SUM(F4044,H4044,J4044,K4044,L4044,M4044,Q4044)</f>
        <v>390.35772928</v>
      </c>
      <c r="U4044" s="13"/>
      <c r="V4044" s="13"/>
      <c r="W4044" s="13"/>
      <c r="X4044" s="13"/>
      <c r="Y4044" s="13"/>
      <c r="Z4044" s="13"/>
      <c r="AA4044" s="13"/>
      <c r="AB4044" s="13"/>
      <c r="AC4044" s="13"/>
      <c r="AD4044" s="13"/>
      <c r="AE4044" s="13"/>
      <c r="AF4044" s="13"/>
      <c r="AG4044" s="13"/>
      <c r="AH4044" s="13"/>
      <c r="AI4044" s="13"/>
      <c r="AJ4044" s="13"/>
      <c r="AK4044" s="13"/>
      <c r="AL4044" s="13"/>
      <c r="AM4044" s="13"/>
      <c r="AN4044" s="13"/>
      <c r="AO4044" s="13"/>
      <c r="AP4044" s="13"/>
      <c r="AQ4044" s="13"/>
      <c r="AR4044" s="13"/>
      <c r="AS4044" s="13"/>
      <c r="AT4044" s="13"/>
      <c r="AU4044" s="13"/>
      <c r="AV4044" s="13"/>
      <c r="AW4044" s="13"/>
      <c r="AX4044" s="13"/>
      <c r="AY4044" s="13"/>
      <c r="AZ4044" s="13"/>
      <c r="BA4044" s="13"/>
      <c r="BB4044" s="13"/>
      <c r="BC4044" s="13"/>
      <c r="BD4044" s="13"/>
      <c r="BE4044" s="13"/>
      <c r="BF4044" s="13"/>
      <c r="BG4044" s="13"/>
      <c r="BH4044" s="13"/>
      <c r="BI4044" s="13"/>
      <c r="BJ4044" s="13"/>
      <c r="BK4044" s="13"/>
      <c r="BL4044" s="13"/>
      <c r="BM4044" s="13"/>
      <c r="BN4044" s="13"/>
      <c r="BO4044" s="13"/>
      <c r="BP4044" s="13"/>
      <c r="BQ4044" s="13"/>
      <c r="BR4044" s="13"/>
      <c r="BS4044" s="13"/>
      <c r="BT4044" s="13"/>
      <c r="BU4044" s="13"/>
      <c r="BV4044" s="13"/>
      <c r="BW4044" s="13"/>
      <c r="BX4044" s="13"/>
      <c r="BY4044" s="13"/>
      <c r="BZ4044" s="13"/>
      <c r="CA4044" s="13"/>
      <c r="CB4044" s="13"/>
      <c r="CC4044" s="13"/>
      <c r="CD4044" s="13"/>
      <c r="CE4044" s="13"/>
      <c r="CF4044" s="13"/>
      <c r="CG4044" s="13"/>
      <c r="CH4044" s="13"/>
      <c r="CI4044" s="13"/>
      <c r="CJ4044" s="13"/>
      <c r="CK4044" s="13"/>
      <c r="CL4044" s="13"/>
      <c r="CM4044" s="13"/>
      <c r="CN4044" s="13"/>
      <c r="CO4044" s="13"/>
      <c r="CP4044" s="13"/>
      <c r="CQ4044" s="13"/>
      <c r="CR4044" s="13"/>
      <c r="CS4044" s="13"/>
      <c r="CT4044" s="13"/>
      <c r="CU4044" s="13"/>
      <c r="CV4044" s="13"/>
      <c r="CW4044" s="13"/>
      <c r="CX4044" s="13"/>
      <c r="CY4044" s="13"/>
      <c r="CZ4044" s="13"/>
      <c r="DA4044" s="13"/>
      <c r="DB4044" s="13"/>
      <c r="DC4044" s="13"/>
      <c r="DD4044" s="13"/>
      <c r="DE4044" s="13"/>
      <c r="DF4044" s="13"/>
      <c r="DG4044" s="13"/>
      <c r="DH4044" s="13"/>
      <c r="DI4044" s="13"/>
      <c r="DJ4044" s="13"/>
      <c r="DK4044" s="13"/>
      <c r="DL4044" s="13"/>
      <c r="DM4044" s="13"/>
      <c r="DN4044" s="13"/>
      <c r="DO4044" s="13"/>
      <c r="DP4044" s="13"/>
      <c r="DQ4044" s="13"/>
      <c r="DR4044" s="13"/>
      <c r="DS4044" s="13"/>
      <c r="DT4044" s="13"/>
      <c r="DU4044" s="13"/>
      <c r="DV4044" s="13"/>
      <c r="DW4044" s="13"/>
      <c r="DX4044" s="13"/>
      <c r="DY4044" s="13"/>
      <c r="DZ4044" s="13"/>
      <c r="EA4044" s="13"/>
      <c r="EB4044" s="13"/>
      <c r="EC4044" s="13"/>
      <c r="ED4044" s="13"/>
      <c r="EE4044" s="13"/>
      <c r="EF4044" s="13"/>
      <c r="EG4044" s="13"/>
      <c r="EH4044" s="13"/>
      <c r="EI4044" s="13"/>
      <c r="EJ4044" s="13"/>
      <c r="EK4044" s="13"/>
      <c r="EL4044" s="13"/>
      <c r="EM4044" s="13"/>
      <c r="EN4044" s="13"/>
      <c r="EO4044" s="13"/>
      <c r="EP4044" s="13"/>
      <c r="EQ4044" s="13"/>
      <c r="ER4044" s="13"/>
      <c r="ES4044" s="13"/>
      <c r="ET4044" s="13"/>
      <c r="EU4044" s="13"/>
      <c r="EV4044" s="13"/>
      <c r="EW4044" s="13"/>
      <c r="EX4044" s="13"/>
      <c r="EY4044" s="13"/>
      <c r="EZ4044" s="13"/>
      <c r="FA4044" s="13"/>
      <c r="FB4044" s="13"/>
      <c r="FC4044" s="13"/>
      <c r="FD4044" s="13"/>
      <c r="FE4044" s="13"/>
      <c r="FF4044" s="13"/>
      <c r="FG4044" s="13"/>
      <c r="FH4044" s="13"/>
      <c r="FI4044" s="13"/>
      <c r="FJ4044" s="13"/>
      <c r="FK4044" s="13"/>
      <c r="FL4044" s="13"/>
      <c r="FM4044" s="13"/>
      <c r="FN4044" s="13"/>
      <c r="FO4044" s="13"/>
      <c r="FP4044" s="13"/>
      <c r="FQ4044" s="13"/>
      <c r="FR4044" s="13"/>
      <c r="FS4044" s="13"/>
      <c r="FT4044" s="13"/>
      <c r="FU4044" s="13"/>
      <c r="FV4044" s="13"/>
      <c r="FW4044" s="13"/>
      <c r="FX4044" s="13"/>
      <c r="FY4044" s="13"/>
      <c r="FZ4044" s="13"/>
      <c r="GA4044" s="13"/>
      <c r="GB4044" s="13"/>
      <c r="GC4044" s="13"/>
      <c r="GD4044" s="13"/>
      <c r="GE4044" s="13"/>
      <c r="GF4044" s="13"/>
      <c r="GG4044" s="13"/>
      <c r="GH4044" s="13"/>
      <c r="GI4044" s="13"/>
      <c r="GJ4044" s="13"/>
      <c r="GK4044" s="13"/>
      <c r="GL4044" s="13"/>
      <c r="GM4044" s="13"/>
      <c r="GN4044" s="13"/>
      <c r="GO4044" s="13"/>
      <c r="GP4044" s="13"/>
      <c r="GQ4044" s="13"/>
      <c r="GR4044" s="13"/>
      <c r="GS4044" s="13"/>
      <c r="GT4044" s="13"/>
      <c r="GU4044" s="13"/>
      <c r="GV4044" s="13"/>
      <c r="GW4044" s="13"/>
      <c r="GX4044" s="13"/>
      <c r="GY4044" s="13"/>
      <c r="GZ4044" s="13"/>
      <c r="HA4044" s="13"/>
      <c r="HB4044" s="13"/>
      <c r="HC4044" s="13"/>
      <c r="HD4044" s="13"/>
      <c r="HE4044" s="13"/>
      <c r="HF4044" s="13"/>
      <c r="HG4044" s="13"/>
      <c r="HH4044" s="13"/>
      <c r="HI4044" s="13"/>
      <c r="HJ4044" s="13"/>
      <c r="HK4044" s="13"/>
      <c r="HL4044" s="13"/>
      <c r="HM4044" s="13"/>
      <c r="HN4044" s="13"/>
      <c r="HO4044" s="13"/>
      <c r="HP4044" s="13"/>
      <c r="HQ4044" s="13"/>
      <c r="HR4044" s="13"/>
      <c r="HS4044" s="13"/>
      <c r="HT4044" s="13"/>
      <c r="HU4044" s="13"/>
      <c r="HV4044" s="13"/>
      <c r="HW4044" s="13"/>
      <c r="HX4044" s="13"/>
      <c r="HY4044" s="13"/>
      <c r="HZ4044" s="13"/>
      <c r="IA4044" s="13"/>
      <c r="IB4044" s="13"/>
      <c r="IC4044" s="13"/>
      <c r="ID4044" s="13"/>
      <c r="IE4044" s="13"/>
      <c r="IF4044" s="13"/>
      <c r="IG4044" s="13"/>
      <c r="IH4044" s="13"/>
      <c r="II4044" s="13"/>
      <c r="IJ4044" s="13"/>
      <c r="IK4044" s="13"/>
      <c r="IL4044" s="13"/>
      <c r="IM4044" s="13"/>
      <c r="IN4044" s="13"/>
      <c r="IO4044" s="13"/>
      <c r="IP4044" s="13"/>
      <c r="IQ4044" s="13"/>
      <c r="IR4044" s="13"/>
      <c r="IS4044" s="13"/>
      <c r="IT4044" s="13"/>
      <c r="IU4044" s="13"/>
      <c r="IV4044" s="13"/>
      <c r="IW4044" s="13"/>
      <c r="IX4044" s="13"/>
      <c r="IY4044" s="13"/>
      <c r="IZ4044" s="13"/>
    </row>
    <row r="4045" customFormat="false" ht="13.8" hidden="false" customHeight="false" outlineLevel="0" collapsed="false">
      <c r="A4045" s="16" t="n">
        <v>40902137</v>
      </c>
      <c r="B4045" s="17" t="s">
        <v>4081</v>
      </c>
      <c r="C4045" s="18"/>
      <c r="D4045" s="18"/>
      <c r="E4045" s="16" t="s">
        <v>54</v>
      </c>
      <c r="F4045" s="19" t="n">
        <f aca="false">IF(C4045="",VLOOKUP(E4045,'PORTE E UCO'!$A$5:$D$46,4,0),VLOOKUP(E4045,'PORTE E UCO'!$A$5:$D$46,4,0)*C4045)</f>
        <v>35.31295</v>
      </c>
      <c r="G4045" s="20" t="n">
        <v>3.33</v>
      </c>
      <c r="H4045" s="21" t="n">
        <f aca="false">G4045*$R$2</f>
        <v>65.51319456</v>
      </c>
      <c r="I4045" s="16" t="n">
        <v>0</v>
      </c>
      <c r="J4045" s="22" t="str">
        <f aca="false">IF(I4045&gt;=1,F4045*$J$2,"")</f>
        <v/>
      </c>
      <c r="K4045" s="22" t="str">
        <f aca="false">IF(I4045&gt;=2,F4045*$K$2,"")</f>
        <v/>
      </c>
      <c r="L4045" s="22" t="str">
        <f aca="false">IF(I4045&gt;=3,F4045*$L$2,"")</f>
        <v/>
      </c>
      <c r="M4045" s="22" t="str">
        <f aca="false">IF(I4045&gt;=4,F4045*$M$2,"")</f>
        <v/>
      </c>
      <c r="N4045" s="16" t="n">
        <v>0</v>
      </c>
      <c r="O4045" s="16" t="n">
        <v>0</v>
      </c>
      <c r="P4045" s="23" t="n">
        <v>0.34</v>
      </c>
      <c r="Q4045" s="64" t="n">
        <f aca="false">P4045*($Q$2)</f>
        <v>9.1868</v>
      </c>
      <c r="R4045" s="33"/>
      <c r="S4045" s="25" t="n">
        <f aca="false">SUM(F4045,H4045,J4045,K4045,L4045,M4045)</f>
        <v>100.82614456</v>
      </c>
      <c r="T4045" s="25" t="n">
        <f aca="false">SUM(F4045,H4045,J4045,K4045,L4045,M4045,Q4045)</f>
        <v>110.01294456</v>
      </c>
      <c r="U4045" s="13"/>
      <c r="V4045" s="13"/>
      <c r="W4045" s="13"/>
      <c r="X4045" s="13"/>
      <c r="Y4045" s="13"/>
      <c r="Z4045" s="13"/>
      <c r="AA4045" s="13"/>
      <c r="AB4045" s="13"/>
      <c r="AC4045" s="13"/>
      <c r="AD4045" s="13"/>
      <c r="AE4045" s="13"/>
      <c r="AF4045" s="13"/>
      <c r="AG4045" s="13"/>
      <c r="AH4045" s="13"/>
      <c r="AI4045" s="13"/>
      <c r="AJ4045" s="13"/>
      <c r="AK4045" s="13"/>
      <c r="AL4045" s="13"/>
      <c r="AM4045" s="13"/>
      <c r="AN4045" s="13"/>
      <c r="AO4045" s="13"/>
      <c r="AP4045" s="13"/>
      <c r="AQ4045" s="13"/>
      <c r="AR4045" s="13"/>
      <c r="AS4045" s="13"/>
      <c r="AT4045" s="13"/>
      <c r="AU4045" s="13"/>
      <c r="AV4045" s="13"/>
      <c r="AW4045" s="13"/>
      <c r="AX4045" s="13"/>
      <c r="AY4045" s="13"/>
      <c r="AZ4045" s="13"/>
      <c r="BA4045" s="13"/>
      <c r="BB4045" s="13"/>
      <c r="BC4045" s="13"/>
      <c r="BD4045" s="13"/>
      <c r="BE4045" s="13"/>
      <c r="BF4045" s="13"/>
      <c r="BG4045" s="13"/>
      <c r="BH4045" s="13"/>
      <c r="BI4045" s="13"/>
      <c r="BJ4045" s="13"/>
      <c r="BK4045" s="13"/>
      <c r="BL4045" s="13"/>
      <c r="BM4045" s="13"/>
      <c r="BN4045" s="13"/>
      <c r="BO4045" s="13"/>
      <c r="BP4045" s="13"/>
      <c r="BQ4045" s="13"/>
      <c r="BR4045" s="13"/>
      <c r="BS4045" s="13"/>
      <c r="BT4045" s="13"/>
      <c r="BU4045" s="13"/>
      <c r="BV4045" s="13"/>
      <c r="BW4045" s="13"/>
      <c r="BX4045" s="13"/>
      <c r="BY4045" s="13"/>
      <c r="BZ4045" s="13"/>
      <c r="CA4045" s="13"/>
      <c r="CB4045" s="13"/>
      <c r="CC4045" s="13"/>
      <c r="CD4045" s="13"/>
      <c r="CE4045" s="13"/>
      <c r="CF4045" s="13"/>
      <c r="CG4045" s="13"/>
      <c r="CH4045" s="13"/>
      <c r="CI4045" s="13"/>
      <c r="CJ4045" s="13"/>
      <c r="CK4045" s="13"/>
      <c r="CL4045" s="13"/>
      <c r="CM4045" s="13"/>
      <c r="CN4045" s="13"/>
      <c r="CO4045" s="13"/>
      <c r="CP4045" s="13"/>
      <c r="CQ4045" s="13"/>
      <c r="CR4045" s="13"/>
      <c r="CS4045" s="13"/>
      <c r="CT4045" s="13"/>
      <c r="CU4045" s="13"/>
      <c r="CV4045" s="13"/>
      <c r="CW4045" s="13"/>
      <c r="CX4045" s="13"/>
      <c r="CY4045" s="13"/>
      <c r="CZ4045" s="13"/>
      <c r="DA4045" s="13"/>
      <c r="DB4045" s="13"/>
      <c r="DC4045" s="13"/>
      <c r="DD4045" s="13"/>
      <c r="DE4045" s="13"/>
      <c r="DF4045" s="13"/>
      <c r="DG4045" s="13"/>
      <c r="DH4045" s="13"/>
      <c r="DI4045" s="13"/>
      <c r="DJ4045" s="13"/>
      <c r="DK4045" s="13"/>
      <c r="DL4045" s="13"/>
      <c r="DM4045" s="13"/>
      <c r="DN4045" s="13"/>
      <c r="DO4045" s="13"/>
      <c r="DP4045" s="13"/>
      <c r="DQ4045" s="13"/>
      <c r="DR4045" s="13"/>
      <c r="DS4045" s="13"/>
      <c r="DT4045" s="13"/>
      <c r="DU4045" s="13"/>
      <c r="DV4045" s="13"/>
      <c r="DW4045" s="13"/>
      <c r="DX4045" s="13"/>
      <c r="DY4045" s="13"/>
      <c r="DZ4045" s="13"/>
      <c r="EA4045" s="13"/>
      <c r="EB4045" s="13"/>
      <c r="EC4045" s="13"/>
      <c r="ED4045" s="13"/>
      <c r="EE4045" s="13"/>
      <c r="EF4045" s="13"/>
      <c r="EG4045" s="13"/>
      <c r="EH4045" s="13"/>
      <c r="EI4045" s="13"/>
      <c r="EJ4045" s="13"/>
      <c r="EK4045" s="13"/>
      <c r="EL4045" s="13"/>
      <c r="EM4045" s="13"/>
      <c r="EN4045" s="13"/>
      <c r="EO4045" s="13"/>
      <c r="EP4045" s="13"/>
      <c r="EQ4045" s="13"/>
      <c r="ER4045" s="13"/>
      <c r="ES4045" s="13"/>
      <c r="ET4045" s="13"/>
      <c r="EU4045" s="13"/>
      <c r="EV4045" s="13"/>
      <c r="EW4045" s="13"/>
      <c r="EX4045" s="13"/>
      <c r="EY4045" s="13"/>
      <c r="EZ4045" s="13"/>
      <c r="FA4045" s="13"/>
      <c r="FB4045" s="13"/>
      <c r="FC4045" s="13"/>
      <c r="FD4045" s="13"/>
      <c r="FE4045" s="13"/>
      <c r="FF4045" s="13"/>
      <c r="FG4045" s="13"/>
      <c r="FH4045" s="13"/>
      <c r="FI4045" s="13"/>
      <c r="FJ4045" s="13"/>
      <c r="FK4045" s="13"/>
      <c r="FL4045" s="13"/>
      <c r="FM4045" s="13"/>
      <c r="FN4045" s="13"/>
      <c r="FO4045" s="13"/>
      <c r="FP4045" s="13"/>
      <c r="FQ4045" s="13"/>
      <c r="FR4045" s="13"/>
      <c r="FS4045" s="13"/>
      <c r="FT4045" s="13"/>
      <c r="FU4045" s="13"/>
      <c r="FV4045" s="13"/>
      <c r="FW4045" s="13"/>
      <c r="FX4045" s="13"/>
      <c r="FY4045" s="13"/>
      <c r="FZ4045" s="13"/>
      <c r="GA4045" s="13"/>
      <c r="GB4045" s="13"/>
      <c r="GC4045" s="13"/>
      <c r="GD4045" s="13"/>
      <c r="GE4045" s="13"/>
      <c r="GF4045" s="13"/>
      <c r="GG4045" s="13"/>
      <c r="GH4045" s="13"/>
      <c r="GI4045" s="13"/>
      <c r="GJ4045" s="13"/>
      <c r="GK4045" s="13"/>
      <c r="GL4045" s="13"/>
      <c r="GM4045" s="13"/>
      <c r="GN4045" s="13"/>
      <c r="GO4045" s="13"/>
      <c r="GP4045" s="13"/>
      <c r="GQ4045" s="13"/>
      <c r="GR4045" s="13"/>
      <c r="GS4045" s="13"/>
      <c r="GT4045" s="13"/>
      <c r="GU4045" s="13"/>
      <c r="GV4045" s="13"/>
      <c r="GW4045" s="13"/>
      <c r="GX4045" s="13"/>
      <c r="GY4045" s="13"/>
      <c r="GZ4045" s="13"/>
      <c r="HA4045" s="13"/>
      <c r="HB4045" s="13"/>
      <c r="HC4045" s="13"/>
      <c r="HD4045" s="13"/>
      <c r="HE4045" s="13"/>
      <c r="HF4045" s="13"/>
      <c r="HG4045" s="13"/>
      <c r="HH4045" s="13"/>
      <c r="HI4045" s="13"/>
      <c r="HJ4045" s="13"/>
      <c r="HK4045" s="13"/>
      <c r="HL4045" s="13"/>
      <c r="HM4045" s="13"/>
      <c r="HN4045" s="13"/>
      <c r="HO4045" s="13"/>
      <c r="HP4045" s="13"/>
      <c r="HQ4045" s="13"/>
      <c r="HR4045" s="13"/>
      <c r="HS4045" s="13"/>
      <c r="HT4045" s="13"/>
      <c r="HU4045" s="13"/>
      <c r="HV4045" s="13"/>
      <c r="HW4045" s="13"/>
      <c r="HX4045" s="13"/>
      <c r="HY4045" s="13"/>
      <c r="HZ4045" s="13"/>
      <c r="IA4045" s="13"/>
      <c r="IB4045" s="13"/>
      <c r="IC4045" s="13"/>
      <c r="ID4045" s="13"/>
      <c r="IE4045" s="13"/>
      <c r="IF4045" s="13"/>
      <c r="IG4045" s="13"/>
      <c r="IH4045" s="13"/>
      <c r="II4045" s="13"/>
      <c r="IJ4045" s="13"/>
      <c r="IK4045" s="13"/>
      <c r="IL4045" s="13"/>
      <c r="IM4045" s="13"/>
      <c r="IN4045" s="13"/>
      <c r="IO4045" s="13"/>
      <c r="IP4045" s="13"/>
      <c r="IQ4045" s="13"/>
      <c r="IR4045" s="13"/>
      <c r="IS4045" s="13"/>
      <c r="IT4045" s="13"/>
      <c r="IU4045" s="13"/>
      <c r="IV4045" s="13"/>
      <c r="IW4045" s="13"/>
      <c r="IX4045" s="13"/>
      <c r="IY4045" s="13"/>
      <c r="IZ4045" s="13"/>
    </row>
    <row r="4046" customFormat="false" ht="13.8" hidden="false" customHeight="false" outlineLevel="0" collapsed="false">
      <c r="A4046" s="27" t="n">
        <v>40902021</v>
      </c>
      <c r="B4046" s="28" t="s">
        <v>4082</v>
      </c>
      <c r="C4046" s="29"/>
      <c r="D4046" s="29"/>
      <c r="E4046" s="27" t="s">
        <v>59</v>
      </c>
      <c r="F4046" s="19" t="n">
        <f aca="false">IF(C4046="",VLOOKUP(E4046,'PORTE E UCO'!$A$5:$D$46,4,0),VLOOKUP(E4046,'PORTE E UCO'!$A$5:$D$46,4,0)*C4046)</f>
        <v>349.26794</v>
      </c>
      <c r="G4046" s="30" t="n">
        <v>4.05</v>
      </c>
      <c r="H4046" s="21" t="n">
        <f aca="false">G4046*$R$2</f>
        <v>79.6782096</v>
      </c>
      <c r="I4046" s="27" t="n">
        <v>0</v>
      </c>
      <c r="J4046" s="22" t="str">
        <f aca="false">IF(I4046&gt;=1,F4046*$J$2,"")</f>
        <v/>
      </c>
      <c r="K4046" s="22" t="str">
        <f aca="false">IF(I4046&gt;=2,F4046*$K$2,"")</f>
        <v/>
      </c>
      <c r="L4046" s="22" t="str">
        <f aca="false">IF(I4046&gt;=3,F4046*$L$2,"")</f>
        <v/>
      </c>
      <c r="M4046" s="22" t="str">
        <f aca="false">IF(I4046&gt;=4,F4046*$M$2,"")</f>
        <v/>
      </c>
      <c r="N4046" s="27" t="n">
        <v>0</v>
      </c>
      <c r="O4046" s="27" t="n">
        <v>3</v>
      </c>
      <c r="P4046" s="31" t="n">
        <v>0.51</v>
      </c>
      <c r="Q4046" s="64" t="n">
        <f aca="false">P4046*($Q$2)</f>
        <v>13.7802</v>
      </c>
      <c r="R4046" s="33"/>
      <c r="S4046" s="25" t="n">
        <f aca="false">SUM(F4046,H4046,J4046,K4046,L4046,M4046)</f>
        <v>428.9461496</v>
      </c>
      <c r="T4046" s="25" t="n">
        <f aca="false">SUM(F4046,H4046,J4046,K4046,L4046,M4046,Q4046)</f>
        <v>442.7263496</v>
      </c>
      <c r="U4046" s="13"/>
      <c r="V4046" s="13"/>
      <c r="W4046" s="13"/>
      <c r="X4046" s="13"/>
      <c r="Y4046" s="13"/>
      <c r="Z4046" s="13"/>
      <c r="AA4046" s="13"/>
      <c r="AB4046" s="13"/>
      <c r="AC4046" s="13"/>
      <c r="AD4046" s="13"/>
      <c r="AE4046" s="13"/>
      <c r="AF4046" s="13"/>
      <c r="AG4046" s="13"/>
      <c r="AH4046" s="13"/>
      <c r="AI4046" s="13"/>
      <c r="AJ4046" s="13"/>
      <c r="AK4046" s="13"/>
      <c r="AL4046" s="13"/>
      <c r="AM4046" s="13"/>
      <c r="AN4046" s="13"/>
      <c r="AO4046" s="13"/>
      <c r="AP4046" s="13"/>
      <c r="AQ4046" s="13"/>
      <c r="AR4046" s="13"/>
      <c r="AS4046" s="13"/>
      <c r="AT4046" s="13"/>
      <c r="AU4046" s="13"/>
      <c r="AV4046" s="13"/>
      <c r="AW4046" s="13"/>
      <c r="AX4046" s="13"/>
      <c r="AY4046" s="13"/>
      <c r="AZ4046" s="13"/>
      <c r="BA4046" s="13"/>
      <c r="BB4046" s="13"/>
      <c r="BC4046" s="13"/>
      <c r="BD4046" s="13"/>
      <c r="BE4046" s="13"/>
      <c r="BF4046" s="13"/>
      <c r="BG4046" s="13"/>
      <c r="BH4046" s="13"/>
      <c r="BI4046" s="13"/>
      <c r="BJ4046" s="13"/>
      <c r="BK4046" s="13"/>
      <c r="BL4046" s="13"/>
      <c r="BM4046" s="13"/>
      <c r="BN4046" s="13"/>
      <c r="BO4046" s="13"/>
      <c r="BP4046" s="13"/>
      <c r="BQ4046" s="13"/>
      <c r="BR4046" s="13"/>
      <c r="BS4046" s="13"/>
      <c r="BT4046" s="13"/>
      <c r="BU4046" s="13"/>
      <c r="BV4046" s="13"/>
      <c r="BW4046" s="13"/>
      <c r="BX4046" s="13"/>
      <c r="BY4046" s="13"/>
      <c r="BZ4046" s="13"/>
      <c r="CA4046" s="13"/>
      <c r="CB4046" s="13"/>
      <c r="CC4046" s="13"/>
      <c r="CD4046" s="13"/>
      <c r="CE4046" s="13"/>
      <c r="CF4046" s="13"/>
      <c r="CG4046" s="13"/>
      <c r="CH4046" s="13"/>
      <c r="CI4046" s="13"/>
      <c r="CJ4046" s="13"/>
      <c r="CK4046" s="13"/>
      <c r="CL4046" s="13"/>
      <c r="CM4046" s="13"/>
      <c r="CN4046" s="13"/>
      <c r="CO4046" s="13"/>
      <c r="CP4046" s="13"/>
      <c r="CQ4046" s="13"/>
      <c r="CR4046" s="13"/>
      <c r="CS4046" s="13"/>
      <c r="CT4046" s="13"/>
      <c r="CU4046" s="13"/>
      <c r="CV4046" s="13"/>
      <c r="CW4046" s="13"/>
      <c r="CX4046" s="13"/>
      <c r="CY4046" s="13"/>
      <c r="CZ4046" s="13"/>
      <c r="DA4046" s="13"/>
      <c r="DB4046" s="13"/>
      <c r="DC4046" s="13"/>
      <c r="DD4046" s="13"/>
      <c r="DE4046" s="13"/>
      <c r="DF4046" s="13"/>
      <c r="DG4046" s="13"/>
      <c r="DH4046" s="13"/>
      <c r="DI4046" s="13"/>
      <c r="DJ4046" s="13"/>
      <c r="DK4046" s="13"/>
      <c r="DL4046" s="13"/>
      <c r="DM4046" s="13"/>
      <c r="DN4046" s="13"/>
      <c r="DO4046" s="13"/>
      <c r="DP4046" s="13"/>
      <c r="DQ4046" s="13"/>
      <c r="DR4046" s="13"/>
      <c r="DS4046" s="13"/>
      <c r="DT4046" s="13"/>
      <c r="DU4046" s="13"/>
      <c r="DV4046" s="13"/>
      <c r="DW4046" s="13"/>
      <c r="DX4046" s="13"/>
      <c r="DY4046" s="13"/>
      <c r="DZ4046" s="13"/>
      <c r="EA4046" s="13"/>
      <c r="EB4046" s="13"/>
      <c r="EC4046" s="13"/>
      <c r="ED4046" s="13"/>
      <c r="EE4046" s="13"/>
      <c r="EF4046" s="13"/>
      <c r="EG4046" s="13"/>
      <c r="EH4046" s="13"/>
      <c r="EI4046" s="13"/>
      <c r="EJ4046" s="13"/>
      <c r="EK4046" s="13"/>
      <c r="EL4046" s="13"/>
      <c r="EM4046" s="13"/>
      <c r="EN4046" s="13"/>
      <c r="EO4046" s="13"/>
      <c r="EP4046" s="13"/>
      <c r="EQ4046" s="13"/>
      <c r="ER4046" s="13"/>
      <c r="ES4046" s="13"/>
      <c r="ET4046" s="13"/>
      <c r="EU4046" s="13"/>
      <c r="EV4046" s="13"/>
      <c r="EW4046" s="13"/>
      <c r="EX4046" s="13"/>
      <c r="EY4046" s="13"/>
      <c r="EZ4046" s="13"/>
      <c r="FA4046" s="13"/>
      <c r="FB4046" s="13"/>
      <c r="FC4046" s="13"/>
      <c r="FD4046" s="13"/>
      <c r="FE4046" s="13"/>
      <c r="FF4046" s="13"/>
      <c r="FG4046" s="13"/>
      <c r="FH4046" s="13"/>
      <c r="FI4046" s="13"/>
      <c r="FJ4046" s="13"/>
      <c r="FK4046" s="13"/>
      <c r="FL4046" s="13"/>
      <c r="FM4046" s="13"/>
      <c r="FN4046" s="13"/>
      <c r="FO4046" s="13"/>
      <c r="FP4046" s="13"/>
      <c r="FQ4046" s="13"/>
      <c r="FR4046" s="13"/>
      <c r="FS4046" s="13"/>
      <c r="FT4046" s="13"/>
      <c r="FU4046" s="13"/>
      <c r="FV4046" s="13"/>
      <c r="FW4046" s="13"/>
      <c r="FX4046" s="13"/>
      <c r="FY4046" s="13"/>
      <c r="FZ4046" s="13"/>
      <c r="GA4046" s="13"/>
      <c r="GB4046" s="13"/>
      <c r="GC4046" s="13"/>
      <c r="GD4046" s="13"/>
      <c r="GE4046" s="13"/>
      <c r="GF4046" s="13"/>
      <c r="GG4046" s="13"/>
      <c r="GH4046" s="13"/>
      <c r="GI4046" s="13"/>
      <c r="GJ4046" s="13"/>
      <c r="GK4046" s="13"/>
      <c r="GL4046" s="13"/>
      <c r="GM4046" s="13"/>
      <c r="GN4046" s="13"/>
      <c r="GO4046" s="13"/>
      <c r="GP4046" s="13"/>
      <c r="GQ4046" s="13"/>
      <c r="GR4046" s="13"/>
      <c r="GS4046" s="13"/>
      <c r="GT4046" s="13"/>
      <c r="GU4046" s="13"/>
      <c r="GV4046" s="13"/>
      <c r="GW4046" s="13"/>
      <c r="GX4046" s="13"/>
      <c r="GY4046" s="13"/>
      <c r="GZ4046" s="13"/>
      <c r="HA4046" s="13"/>
      <c r="HB4046" s="13"/>
      <c r="HC4046" s="13"/>
      <c r="HD4046" s="13"/>
      <c r="HE4046" s="13"/>
      <c r="HF4046" s="13"/>
      <c r="HG4046" s="13"/>
      <c r="HH4046" s="13"/>
      <c r="HI4046" s="13"/>
      <c r="HJ4046" s="13"/>
      <c r="HK4046" s="13"/>
      <c r="HL4046" s="13"/>
      <c r="HM4046" s="13"/>
      <c r="HN4046" s="13"/>
      <c r="HO4046" s="13"/>
      <c r="HP4046" s="13"/>
      <c r="HQ4046" s="13"/>
      <c r="HR4046" s="13"/>
      <c r="HS4046" s="13"/>
      <c r="HT4046" s="13"/>
      <c r="HU4046" s="13"/>
      <c r="HV4046" s="13"/>
      <c r="HW4046" s="13"/>
      <c r="HX4046" s="13"/>
      <c r="HY4046" s="13"/>
      <c r="HZ4046" s="13"/>
      <c r="IA4046" s="13"/>
      <c r="IB4046" s="13"/>
      <c r="IC4046" s="13"/>
      <c r="ID4046" s="13"/>
      <c r="IE4046" s="13"/>
      <c r="IF4046" s="13"/>
      <c r="IG4046" s="13"/>
      <c r="IH4046" s="13"/>
      <c r="II4046" s="13"/>
      <c r="IJ4046" s="13"/>
      <c r="IK4046" s="13"/>
      <c r="IL4046" s="13"/>
      <c r="IM4046" s="13"/>
      <c r="IN4046" s="13"/>
      <c r="IO4046" s="13"/>
      <c r="IP4046" s="13"/>
      <c r="IQ4046" s="13"/>
      <c r="IR4046" s="13"/>
      <c r="IS4046" s="13"/>
      <c r="IT4046" s="13"/>
      <c r="IU4046" s="13"/>
      <c r="IV4046" s="13"/>
      <c r="IW4046" s="13"/>
      <c r="IX4046" s="13"/>
      <c r="IY4046" s="13"/>
      <c r="IZ4046" s="13"/>
    </row>
    <row r="4047" customFormat="false" ht="13.8" hidden="false" customHeight="false" outlineLevel="0" collapsed="false">
      <c r="A4047" s="16" t="n">
        <v>40902013</v>
      </c>
      <c r="B4047" s="17" t="s">
        <v>4083</v>
      </c>
      <c r="C4047" s="18"/>
      <c r="D4047" s="18"/>
      <c r="E4047" s="16" t="s">
        <v>37</v>
      </c>
      <c r="F4047" s="19" t="n">
        <f aca="false">IF(C4047="",VLOOKUP(E4047,'PORTE E UCO'!$A$5:$D$46,4,0),VLOOKUP(E4047,'PORTE E UCO'!$A$5:$D$46,4,0)*C4047)</f>
        <v>192.437794</v>
      </c>
      <c r="G4047" s="20" t="n">
        <v>3.72</v>
      </c>
      <c r="H4047" s="21" t="n">
        <f aca="false">G4047*$R$2</f>
        <v>73.18591104</v>
      </c>
      <c r="I4047" s="16" t="n">
        <v>0</v>
      </c>
      <c r="J4047" s="22" t="str">
        <f aca="false">IF(I4047&gt;=1,F4047*$J$2,"")</f>
        <v/>
      </c>
      <c r="K4047" s="22" t="str">
        <f aca="false">IF(I4047&gt;=2,F4047*$K$2,"")</f>
        <v/>
      </c>
      <c r="L4047" s="22" t="str">
        <f aca="false">IF(I4047&gt;=3,F4047*$L$2,"")</f>
        <v/>
      </c>
      <c r="M4047" s="22" t="str">
        <f aca="false">IF(I4047&gt;=4,F4047*$M$2,"")</f>
        <v/>
      </c>
      <c r="N4047" s="16" t="n">
        <v>0</v>
      </c>
      <c r="O4047" s="16" t="n">
        <v>2</v>
      </c>
      <c r="P4047" s="23" t="n">
        <v>0.34</v>
      </c>
      <c r="Q4047" s="64" t="n">
        <f aca="false">P4047*($Q$2)</f>
        <v>9.1868</v>
      </c>
      <c r="R4047" s="33"/>
      <c r="S4047" s="25" t="n">
        <f aca="false">SUM(F4047,H4047,J4047,K4047,L4047,M4047)</f>
        <v>265.62370504</v>
      </c>
      <c r="T4047" s="25" t="n">
        <f aca="false">SUM(F4047,H4047,J4047,K4047,L4047,M4047,Q4047)</f>
        <v>274.81050504</v>
      </c>
      <c r="U4047" s="13"/>
      <c r="V4047" s="13"/>
      <c r="W4047" s="13"/>
      <c r="X4047" s="13"/>
      <c r="Y4047" s="13"/>
      <c r="Z4047" s="13"/>
      <c r="AA4047" s="13"/>
      <c r="AB4047" s="13"/>
      <c r="AC4047" s="13"/>
      <c r="AD4047" s="13"/>
      <c r="AE4047" s="13"/>
      <c r="AF4047" s="13"/>
      <c r="AG4047" s="13"/>
      <c r="AH4047" s="13"/>
      <c r="AI4047" s="13"/>
      <c r="AJ4047" s="13"/>
      <c r="AK4047" s="13"/>
      <c r="AL4047" s="13"/>
      <c r="AM4047" s="13"/>
      <c r="AN4047" s="13"/>
      <c r="AO4047" s="13"/>
      <c r="AP4047" s="13"/>
      <c r="AQ4047" s="13"/>
      <c r="AR4047" s="13"/>
      <c r="AS4047" s="13"/>
      <c r="AT4047" s="13"/>
      <c r="AU4047" s="13"/>
      <c r="AV4047" s="13"/>
      <c r="AW4047" s="13"/>
      <c r="AX4047" s="13"/>
      <c r="AY4047" s="13"/>
      <c r="AZ4047" s="13"/>
      <c r="BA4047" s="13"/>
      <c r="BB4047" s="13"/>
      <c r="BC4047" s="13"/>
      <c r="BD4047" s="13"/>
      <c r="BE4047" s="13"/>
      <c r="BF4047" s="13"/>
      <c r="BG4047" s="13"/>
      <c r="BH4047" s="13"/>
      <c r="BI4047" s="13"/>
      <c r="BJ4047" s="13"/>
      <c r="BK4047" s="13"/>
      <c r="BL4047" s="13"/>
      <c r="BM4047" s="13"/>
      <c r="BN4047" s="13"/>
      <c r="BO4047" s="13"/>
      <c r="BP4047" s="13"/>
      <c r="BQ4047" s="13"/>
      <c r="BR4047" s="13"/>
      <c r="BS4047" s="13"/>
      <c r="BT4047" s="13"/>
      <c r="BU4047" s="13"/>
      <c r="BV4047" s="13"/>
      <c r="BW4047" s="13"/>
      <c r="BX4047" s="13"/>
      <c r="BY4047" s="13"/>
      <c r="BZ4047" s="13"/>
      <c r="CA4047" s="13"/>
      <c r="CB4047" s="13"/>
      <c r="CC4047" s="13"/>
      <c r="CD4047" s="13"/>
      <c r="CE4047" s="13"/>
      <c r="CF4047" s="13"/>
      <c r="CG4047" s="13"/>
      <c r="CH4047" s="13"/>
      <c r="CI4047" s="13"/>
      <c r="CJ4047" s="13"/>
      <c r="CK4047" s="13"/>
      <c r="CL4047" s="13"/>
      <c r="CM4047" s="13"/>
      <c r="CN4047" s="13"/>
      <c r="CO4047" s="13"/>
      <c r="CP4047" s="13"/>
      <c r="CQ4047" s="13"/>
      <c r="CR4047" s="13"/>
      <c r="CS4047" s="13"/>
      <c r="CT4047" s="13"/>
      <c r="CU4047" s="13"/>
      <c r="CV4047" s="13"/>
      <c r="CW4047" s="13"/>
      <c r="CX4047" s="13"/>
      <c r="CY4047" s="13"/>
      <c r="CZ4047" s="13"/>
      <c r="DA4047" s="13"/>
      <c r="DB4047" s="13"/>
      <c r="DC4047" s="13"/>
      <c r="DD4047" s="13"/>
      <c r="DE4047" s="13"/>
      <c r="DF4047" s="13"/>
      <c r="DG4047" s="13"/>
      <c r="DH4047" s="13"/>
      <c r="DI4047" s="13"/>
      <c r="DJ4047" s="13"/>
      <c r="DK4047" s="13"/>
      <c r="DL4047" s="13"/>
      <c r="DM4047" s="13"/>
      <c r="DN4047" s="13"/>
      <c r="DO4047" s="13"/>
      <c r="DP4047" s="13"/>
      <c r="DQ4047" s="13"/>
      <c r="DR4047" s="13"/>
      <c r="DS4047" s="13"/>
      <c r="DT4047" s="13"/>
      <c r="DU4047" s="13"/>
      <c r="DV4047" s="13"/>
      <c r="DW4047" s="13"/>
      <c r="DX4047" s="13"/>
      <c r="DY4047" s="13"/>
      <c r="DZ4047" s="13"/>
      <c r="EA4047" s="13"/>
      <c r="EB4047" s="13"/>
      <c r="EC4047" s="13"/>
      <c r="ED4047" s="13"/>
      <c r="EE4047" s="13"/>
      <c r="EF4047" s="13"/>
      <c r="EG4047" s="13"/>
      <c r="EH4047" s="13"/>
      <c r="EI4047" s="13"/>
      <c r="EJ4047" s="13"/>
      <c r="EK4047" s="13"/>
      <c r="EL4047" s="13"/>
      <c r="EM4047" s="13"/>
      <c r="EN4047" s="13"/>
      <c r="EO4047" s="13"/>
      <c r="EP4047" s="13"/>
      <c r="EQ4047" s="13"/>
      <c r="ER4047" s="13"/>
      <c r="ES4047" s="13"/>
      <c r="ET4047" s="13"/>
      <c r="EU4047" s="13"/>
      <c r="EV4047" s="13"/>
      <c r="EW4047" s="13"/>
      <c r="EX4047" s="13"/>
      <c r="EY4047" s="13"/>
      <c r="EZ4047" s="13"/>
      <c r="FA4047" s="13"/>
      <c r="FB4047" s="13"/>
      <c r="FC4047" s="13"/>
      <c r="FD4047" s="13"/>
      <c r="FE4047" s="13"/>
      <c r="FF4047" s="13"/>
      <c r="FG4047" s="13"/>
      <c r="FH4047" s="13"/>
      <c r="FI4047" s="13"/>
      <c r="FJ4047" s="13"/>
      <c r="FK4047" s="13"/>
      <c r="FL4047" s="13"/>
      <c r="FM4047" s="13"/>
      <c r="FN4047" s="13"/>
      <c r="FO4047" s="13"/>
      <c r="FP4047" s="13"/>
      <c r="FQ4047" s="13"/>
      <c r="FR4047" s="13"/>
      <c r="FS4047" s="13"/>
      <c r="FT4047" s="13"/>
      <c r="FU4047" s="13"/>
      <c r="FV4047" s="13"/>
      <c r="FW4047" s="13"/>
      <c r="FX4047" s="13"/>
      <c r="FY4047" s="13"/>
      <c r="FZ4047" s="13"/>
      <c r="GA4047" s="13"/>
      <c r="GB4047" s="13"/>
      <c r="GC4047" s="13"/>
      <c r="GD4047" s="13"/>
      <c r="GE4047" s="13"/>
      <c r="GF4047" s="13"/>
      <c r="GG4047" s="13"/>
      <c r="GH4047" s="13"/>
      <c r="GI4047" s="13"/>
      <c r="GJ4047" s="13"/>
      <c r="GK4047" s="13"/>
      <c r="GL4047" s="13"/>
      <c r="GM4047" s="13"/>
      <c r="GN4047" s="13"/>
      <c r="GO4047" s="13"/>
      <c r="GP4047" s="13"/>
      <c r="GQ4047" s="13"/>
      <c r="GR4047" s="13"/>
      <c r="GS4047" s="13"/>
      <c r="GT4047" s="13"/>
      <c r="GU4047" s="13"/>
      <c r="GV4047" s="13"/>
      <c r="GW4047" s="13"/>
      <c r="GX4047" s="13"/>
      <c r="GY4047" s="13"/>
      <c r="GZ4047" s="13"/>
      <c r="HA4047" s="13"/>
      <c r="HB4047" s="13"/>
      <c r="HC4047" s="13"/>
      <c r="HD4047" s="13"/>
      <c r="HE4047" s="13"/>
      <c r="HF4047" s="13"/>
      <c r="HG4047" s="13"/>
      <c r="HH4047" s="13"/>
      <c r="HI4047" s="13"/>
      <c r="HJ4047" s="13"/>
      <c r="HK4047" s="13"/>
      <c r="HL4047" s="13"/>
      <c r="HM4047" s="13"/>
      <c r="HN4047" s="13"/>
      <c r="HO4047" s="13"/>
      <c r="HP4047" s="13"/>
      <c r="HQ4047" s="13"/>
      <c r="HR4047" s="13"/>
      <c r="HS4047" s="13"/>
      <c r="HT4047" s="13"/>
      <c r="HU4047" s="13"/>
      <c r="HV4047" s="13"/>
      <c r="HW4047" s="13"/>
      <c r="HX4047" s="13"/>
      <c r="HY4047" s="13"/>
      <c r="HZ4047" s="13"/>
      <c r="IA4047" s="13"/>
      <c r="IB4047" s="13"/>
      <c r="IC4047" s="13"/>
      <c r="ID4047" s="13"/>
      <c r="IE4047" s="13"/>
      <c r="IF4047" s="13"/>
      <c r="IG4047" s="13"/>
      <c r="IH4047" s="13"/>
      <c r="II4047" s="13"/>
      <c r="IJ4047" s="13"/>
      <c r="IK4047" s="13"/>
      <c r="IL4047" s="13"/>
      <c r="IM4047" s="13"/>
      <c r="IN4047" s="13"/>
      <c r="IO4047" s="13"/>
      <c r="IP4047" s="13"/>
      <c r="IQ4047" s="13"/>
      <c r="IR4047" s="13"/>
      <c r="IS4047" s="13"/>
      <c r="IT4047" s="13"/>
      <c r="IU4047" s="13"/>
      <c r="IV4047" s="13"/>
      <c r="IW4047" s="13"/>
      <c r="IX4047" s="13"/>
      <c r="IY4047" s="13"/>
      <c r="IZ4047" s="13"/>
    </row>
    <row r="4048" customFormat="false" ht="13.8" hidden="false" customHeight="false" outlineLevel="0" collapsed="false">
      <c r="A4048" s="27" t="n">
        <v>40902030</v>
      </c>
      <c r="B4048" s="28" t="s">
        <v>4084</v>
      </c>
      <c r="C4048" s="29"/>
      <c r="D4048" s="29"/>
      <c r="E4048" s="27" t="s">
        <v>26</v>
      </c>
      <c r="F4048" s="19" t="n">
        <f aca="false">IF(C4048="",VLOOKUP(E4048,'PORTE E UCO'!$A$5:$D$46,4,0),VLOOKUP(E4048,'PORTE E UCO'!$A$5:$D$46,4,0)*C4048)</f>
        <v>324.442174</v>
      </c>
      <c r="G4048" s="30" t="n">
        <v>5.68</v>
      </c>
      <c r="H4048" s="21" t="n">
        <f aca="false">G4048*$R$2</f>
        <v>111.74622976</v>
      </c>
      <c r="I4048" s="27" t="n">
        <v>0</v>
      </c>
      <c r="J4048" s="22" t="str">
        <f aca="false">IF(I4048&gt;=1,F4048*$J$2,"")</f>
        <v/>
      </c>
      <c r="K4048" s="22" t="str">
        <f aca="false">IF(I4048&gt;=2,F4048*$K$2,"")</f>
        <v/>
      </c>
      <c r="L4048" s="22" t="str">
        <f aca="false">IF(I4048&gt;=3,F4048*$L$2,"")</f>
        <v/>
      </c>
      <c r="M4048" s="22" t="str">
        <f aca="false">IF(I4048&gt;=4,F4048*$M$2,"")</f>
        <v/>
      </c>
      <c r="N4048" s="27" t="n">
        <v>0</v>
      </c>
      <c r="O4048" s="27" t="n">
        <v>2</v>
      </c>
      <c r="P4048" s="31" t="n">
        <v>0.34</v>
      </c>
      <c r="Q4048" s="64" t="n">
        <f aca="false">P4048*($Q$2)</f>
        <v>9.1868</v>
      </c>
      <c r="R4048" s="33"/>
      <c r="S4048" s="25" t="n">
        <f aca="false">SUM(F4048,H4048,J4048,K4048,L4048,M4048)</f>
        <v>436.18840376</v>
      </c>
      <c r="T4048" s="25" t="n">
        <f aca="false">SUM(F4048,H4048,J4048,K4048,L4048,M4048,Q4048)</f>
        <v>445.37520376</v>
      </c>
      <c r="U4048" s="13"/>
      <c r="V4048" s="13"/>
      <c r="W4048" s="13"/>
      <c r="X4048" s="13"/>
      <c r="Y4048" s="13"/>
      <c r="Z4048" s="13"/>
      <c r="AA4048" s="13"/>
      <c r="AB4048" s="13"/>
      <c r="AC4048" s="13"/>
      <c r="AD4048" s="13"/>
      <c r="AE4048" s="13"/>
      <c r="AF4048" s="13"/>
      <c r="AG4048" s="13"/>
      <c r="AH4048" s="13"/>
      <c r="AI4048" s="13"/>
      <c r="AJ4048" s="13"/>
      <c r="AK4048" s="13"/>
      <c r="AL4048" s="13"/>
      <c r="AM4048" s="13"/>
      <c r="AN4048" s="13"/>
      <c r="AO4048" s="13"/>
      <c r="AP4048" s="13"/>
      <c r="AQ4048" s="13"/>
      <c r="AR4048" s="13"/>
      <c r="AS4048" s="13"/>
      <c r="AT4048" s="13"/>
      <c r="AU4048" s="13"/>
      <c r="AV4048" s="13"/>
      <c r="AW4048" s="13"/>
      <c r="AX4048" s="13"/>
      <c r="AY4048" s="13"/>
      <c r="AZ4048" s="13"/>
      <c r="BA4048" s="13"/>
      <c r="BB4048" s="13"/>
      <c r="BC4048" s="13"/>
      <c r="BD4048" s="13"/>
      <c r="BE4048" s="13"/>
      <c r="BF4048" s="13"/>
      <c r="BG4048" s="13"/>
      <c r="BH4048" s="13"/>
      <c r="BI4048" s="13"/>
      <c r="BJ4048" s="13"/>
      <c r="BK4048" s="13"/>
      <c r="BL4048" s="13"/>
      <c r="BM4048" s="13"/>
      <c r="BN4048" s="13"/>
      <c r="BO4048" s="13"/>
      <c r="BP4048" s="13"/>
      <c r="BQ4048" s="13"/>
      <c r="BR4048" s="13"/>
      <c r="BS4048" s="13"/>
      <c r="BT4048" s="13"/>
      <c r="BU4048" s="13"/>
      <c r="BV4048" s="13"/>
      <c r="BW4048" s="13"/>
      <c r="BX4048" s="13"/>
      <c r="BY4048" s="13"/>
      <c r="BZ4048" s="13"/>
      <c r="CA4048" s="13"/>
      <c r="CB4048" s="13"/>
      <c r="CC4048" s="13"/>
      <c r="CD4048" s="13"/>
      <c r="CE4048" s="13"/>
      <c r="CF4048" s="13"/>
      <c r="CG4048" s="13"/>
      <c r="CH4048" s="13"/>
      <c r="CI4048" s="13"/>
      <c r="CJ4048" s="13"/>
      <c r="CK4048" s="13"/>
      <c r="CL4048" s="13"/>
      <c r="CM4048" s="13"/>
      <c r="CN4048" s="13"/>
      <c r="CO4048" s="13"/>
      <c r="CP4048" s="13"/>
      <c r="CQ4048" s="13"/>
      <c r="CR4048" s="13"/>
      <c r="CS4048" s="13"/>
      <c r="CT4048" s="13"/>
      <c r="CU4048" s="13"/>
      <c r="CV4048" s="13"/>
      <c r="CW4048" s="13"/>
      <c r="CX4048" s="13"/>
      <c r="CY4048" s="13"/>
      <c r="CZ4048" s="13"/>
      <c r="DA4048" s="13"/>
      <c r="DB4048" s="13"/>
      <c r="DC4048" s="13"/>
      <c r="DD4048" s="13"/>
      <c r="DE4048" s="13"/>
      <c r="DF4048" s="13"/>
      <c r="DG4048" s="13"/>
      <c r="DH4048" s="13"/>
      <c r="DI4048" s="13"/>
      <c r="DJ4048" s="13"/>
      <c r="DK4048" s="13"/>
      <c r="DL4048" s="13"/>
      <c r="DM4048" s="13"/>
      <c r="DN4048" s="13"/>
      <c r="DO4048" s="13"/>
      <c r="DP4048" s="13"/>
      <c r="DQ4048" s="13"/>
      <c r="DR4048" s="13"/>
      <c r="DS4048" s="13"/>
      <c r="DT4048" s="13"/>
      <c r="DU4048" s="13"/>
      <c r="DV4048" s="13"/>
      <c r="DW4048" s="13"/>
      <c r="DX4048" s="13"/>
      <c r="DY4048" s="13"/>
      <c r="DZ4048" s="13"/>
      <c r="EA4048" s="13"/>
      <c r="EB4048" s="13"/>
      <c r="EC4048" s="13"/>
      <c r="ED4048" s="13"/>
      <c r="EE4048" s="13"/>
      <c r="EF4048" s="13"/>
      <c r="EG4048" s="13"/>
      <c r="EH4048" s="13"/>
      <c r="EI4048" s="13"/>
      <c r="EJ4048" s="13"/>
      <c r="EK4048" s="13"/>
      <c r="EL4048" s="13"/>
      <c r="EM4048" s="13"/>
      <c r="EN4048" s="13"/>
      <c r="EO4048" s="13"/>
      <c r="EP4048" s="13"/>
      <c r="EQ4048" s="13"/>
      <c r="ER4048" s="13"/>
      <c r="ES4048" s="13"/>
      <c r="ET4048" s="13"/>
      <c r="EU4048" s="13"/>
      <c r="EV4048" s="13"/>
      <c r="EW4048" s="13"/>
      <c r="EX4048" s="13"/>
      <c r="EY4048" s="13"/>
      <c r="EZ4048" s="13"/>
      <c r="FA4048" s="13"/>
      <c r="FB4048" s="13"/>
      <c r="FC4048" s="13"/>
      <c r="FD4048" s="13"/>
      <c r="FE4048" s="13"/>
      <c r="FF4048" s="13"/>
      <c r="FG4048" s="13"/>
      <c r="FH4048" s="13"/>
      <c r="FI4048" s="13"/>
      <c r="FJ4048" s="13"/>
      <c r="FK4048" s="13"/>
      <c r="FL4048" s="13"/>
      <c r="FM4048" s="13"/>
      <c r="FN4048" s="13"/>
      <c r="FO4048" s="13"/>
      <c r="FP4048" s="13"/>
      <c r="FQ4048" s="13"/>
      <c r="FR4048" s="13"/>
      <c r="FS4048" s="13"/>
      <c r="FT4048" s="13"/>
      <c r="FU4048" s="13"/>
      <c r="FV4048" s="13"/>
      <c r="FW4048" s="13"/>
      <c r="FX4048" s="13"/>
      <c r="FY4048" s="13"/>
      <c r="FZ4048" s="13"/>
      <c r="GA4048" s="13"/>
      <c r="GB4048" s="13"/>
      <c r="GC4048" s="13"/>
      <c r="GD4048" s="13"/>
      <c r="GE4048" s="13"/>
      <c r="GF4048" s="13"/>
      <c r="GG4048" s="13"/>
      <c r="GH4048" s="13"/>
      <c r="GI4048" s="13"/>
      <c r="GJ4048" s="13"/>
      <c r="GK4048" s="13"/>
      <c r="GL4048" s="13"/>
      <c r="GM4048" s="13"/>
      <c r="GN4048" s="13"/>
      <c r="GO4048" s="13"/>
      <c r="GP4048" s="13"/>
      <c r="GQ4048" s="13"/>
      <c r="GR4048" s="13"/>
      <c r="GS4048" s="13"/>
      <c r="GT4048" s="13"/>
      <c r="GU4048" s="13"/>
      <c r="GV4048" s="13"/>
      <c r="GW4048" s="13"/>
      <c r="GX4048" s="13"/>
      <c r="GY4048" s="13"/>
      <c r="GZ4048" s="13"/>
      <c r="HA4048" s="13"/>
      <c r="HB4048" s="13"/>
      <c r="HC4048" s="13"/>
      <c r="HD4048" s="13"/>
      <c r="HE4048" s="13"/>
      <c r="HF4048" s="13"/>
      <c r="HG4048" s="13"/>
      <c r="HH4048" s="13"/>
      <c r="HI4048" s="13"/>
      <c r="HJ4048" s="13"/>
      <c r="HK4048" s="13"/>
      <c r="HL4048" s="13"/>
      <c r="HM4048" s="13"/>
      <c r="HN4048" s="13"/>
      <c r="HO4048" s="13"/>
      <c r="HP4048" s="13"/>
      <c r="HQ4048" s="13"/>
      <c r="HR4048" s="13"/>
      <c r="HS4048" s="13"/>
      <c r="HT4048" s="13"/>
      <c r="HU4048" s="13"/>
      <c r="HV4048" s="13"/>
      <c r="HW4048" s="13"/>
      <c r="HX4048" s="13"/>
      <c r="HY4048" s="13"/>
      <c r="HZ4048" s="13"/>
      <c r="IA4048" s="13"/>
      <c r="IB4048" s="13"/>
      <c r="IC4048" s="13"/>
      <c r="ID4048" s="13"/>
      <c r="IE4048" s="13"/>
      <c r="IF4048" s="13"/>
      <c r="IG4048" s="13"/>
      <c r="IH4048" s="13"/>
      <c r="II4048" s="13"/>
      <c r="IJ4048" s="13"/>
      <c r="IK4048" s="13"/>
      <c r="IL4048" s="13"/>
      <c r="IM4048" s="13"/>
      <c r="IN4048" s="13"/>
      <c r="IO4048" s="13"/>
      <c r="IP4048" s="13"/>
      <c r="IQ4048" s="13"/>
      <c r="IR4048" s="13"/>
      <c r="IS4048" s="13"/>
      <c r="IT4048" s="13"/>
      <c r="IU4048" s="13"/>
      <c r="IV4048" s="13"/>
      <c r="IW4048" s="13"/>
      <c r="IX4048" s="13"/>
      <c r="IY4048" s="13"/>
      <c r="IZ4048" s="13"/>
    </row>
    <row r="4049" customFormat="false" ht="13.8" hidden="false" customHeight="false" outlineLevel="0" collapsed="false">
      <c r="A4049" s="16" t="n">
        <v>40902048</v>
      </c>
      <c r="B4049" s="17" t="s">
        <v>4085</v>
      </c>
      <c r="C4049" s="18"/>
      <c r="D4049" s="18"/>
      <c r="E4049" s="16" t="s">
        <v>24</v>
      </c>
      <c r="F4049" s="19" t="n">
        <f aca="false">IF(C4049="",VLOOKUP(E4049,'PORTE E UCO'!$A$5:$D$46,4,0),VLOOKUP(E4049,'PORTE E UCO'!$A$5:$D$46,4,0)*C4049)</f>
        <v>377.223602</v>
      </c>
      <c r="G4049" s="20" t="n">
        <v>8.52</v>
      </c>
      <c r="H4049" s="21" t="n">
        <f aca="false">G4049*$R$2</f>
        <v>167.61934464</v>
      </c>
      <c r="I4049" s="16" t="n">
        <v>0</v>
      </c>
      <c r="J4049" s="22" t="str">
        <f aca="false">IF(I4049&gt;=1,F4049*$J$2,"")</f>
        <v/>
      </c>
      <c r="K4049" s="22" t="str">
        <f aca="false">IF(I4049&gt;=2,F4049*$K$2,"")</f>
        <v/>
      </c>
      <c r="L4049" s="22" t="str">
        <f aca="false">IF(I4049&gt;=3,F4049*$L$2,"")</f>
        <v/>
      </c>
      <c r="M4049" s="22" t="str">
        <f aca="false">IF(I4049&gt;=4,F4049*$M$2,"")</f>
        <v/>
      </c>
      <c r="N4049" s="16" t="n">
        <v>0</v>
      </c>
      <c r="O4049" s="16" t="n">
        <v>2</v>
      </c>
      <c r="P4049" s="23" t="n">
        <v>0.34</v>
      </c>
      <c r="Q4049" s="64" t="n">
        <f aca="false">P4049*($Q$2)</f>
        <v>9.1868</v>
      </c>
      <c r="R4049" s="33"/>
      <c r="S4049" s="25" t="n">
        <f aca="false">SUM(F4049,H4049,J4049,K4049,L4049,M4049)</f>
        <v>544.84294664</v>
      </c>
      <c r="T4049" s="25" t="n">
        <f aca="false">SUM(F4049,H4049,J4049,K4049,L4049,M4049,Q4049)</f>
        <v>554.02974664</v>
      </c>
      <c r="U4049" s="13"/>
      <c r="V4049" s="13"/>
      <c r="W4049" s="13"/>
      <c r="X4049" s="13"/>
      <c r="Y4049" s="13"/>
      <c r="Z4049" s="13"/>
      <c r="AA4049" s="13"/>
      <c r="AB4049" s="13"/>
      <c r="AC4049" s="13"/>
      <c r="AD4049" s="13"/>
      <c r="AE4049" s="13"/>
      <c r="AF4049" s="13"/>
      <c r="AG4049" s="13"/>
      <c r="AH4049" s="13"/>
      <c r="AI4049" s="13"/>
      <c r="AJ4049" s="13"/>
      <c r="AK4049" s="13"/>
      <c r="AL4049" s="13"/>
      <c r="AM4049" s="13"/>
      <c r="AN4049" s="13"/>
      <c r="AO4049" s="13"/>
      <c r="AP4049" s="13"/>
      <c r="AQ4049" s="13"/>
      <c r="AR4049" s="13"/>
      <c r="AS4049" s="13"/>
      <c r="AT4049" s="13"/>
      <c r="AU4049" s="13"/>
      <c r="AV4049" s="13"/>
      <c r="AW4049" s="13"/>
      <c r="AX4049" s="13"/>
      <c r="AY4049" s="13"/>
      <c r="AZ4049" s="13"/>
      <c r="BA4049" s="13"/>
      <c r="BB4049" s="13"/>
      <c r="BC4049" s="13"/>
      <c r="BD4049" s="13"/>
      <c r="BE4049" s="13"/>
      <c r="BF4049" s="13"/>
      <c r="BG4049" s="13"/>
      <c r="BH4049" s="13"/>
      <c r="BI4049" s="13"/>
      <c r="BJ4049" s="13"/>
      <c r="BK4049" s="13"/>
      <c r="BL4049" s="13"/>
      <c r="BM4049" s="13"/>
      <c r="BN4049" s="13"/>
      <c r="BO4049" s="13"/>
      <c r="BP4049" s="13"/>
      <c r="BQ4049" s="13"/>
      <c r="BR4049" s="13"/>
      <c r="BS4049" s="13"/>
      <c r="BT4049" s="13"/>
      <c r="BU4049" s="13"/>
      <c r="BV4049" s="13"/>
      <c r="BW4049" s="13"/>
      <c r="BX4049" s="13"/>
      <c r="BY4049" s="13"/>
      <c r="BZ4049" s="13"/>
      <c r="CA4049" s="13"/>
      <c r="CB4049" s="13"/>
      <c r="CC4049" s="13"/>
      <c r="CD4049" s="13"/>
      <c r="CE4049" s="13"/>
      <c r="CF4049" s="13"/>
      <c r="CG4049" s="13"/>
      <c r="CH4049" s="13"/>
      <c r="CI4049" s="13"/>
      <c r="CJ4049" s="13"/>
      <c r="CK4049" s="13"/>
      <c r="CL4049" s="13"/>
      <c r="CM4049" s="13"/>
      <c r="CN4049" s="13"/>
      <c r="CO4049" s="13"/>
      <c r="CP4049" s="13"/>
      <c r="CQ4049" s="13"/>
      <c r="CR4049" s="13"/>
      <c r="CS4049" s="13"/>
      <c r="CT4049" s="13"/>
      <c r="CU4049" s="13"/>
      <c r="CV4049" s="13"/>
      <c r="CW4049" s="13"/>
      <c r="CX4049" s="13"/>
      <c r="CY4049" s="13"/>
      <c r="CZ4049" s="13"/>
      <c r="DA4049" s="13"/>
      <c r="DB4049" s="13"/>
      <c r="DC4049" s="13"/>
      <c r="DD4049" s="13"/>
      <c r="DE4049" s="13"/>
      <c r="DF4049" s="13"/>
      <c r="DG4049" s="13"/>
      <c r="DH4049" s="13"/>
      <c r="DI4049" s="13"/>
      <c r="DJ4049" s="13"/>
      <c r="DK4049" s="13"/>
      <c r="DL4049" s="13"/>
      <c r="DM4049" s="13"/>
      <c r="DN4049" s="13"/>
      <c r="DO4049" s="13"/>
      <c r="DP4049" s="13"/>
      <c r="DQ4049" s="13"/>
      <c r="DR4049" s="13"/>
      <c r="DS4049" s="13"/>
      <c r="DT4049" s="13"/>
      <c r="DU4049" s="13"/>
      <c r="DV4049" s="13"/>
      <c r="DW4049" s="13"/>
      <c r="DX4049" s="13"/>
      <c r="DY4049" s="13"/>
      <c r="DZ4049" s="13"/>
      <c r="EA4049" s="13"/>
      <c r="EB4049" s="13"/>
      <c r="EC4049" s="13"/>
      <c r="ED4049" s="13"/>
      <c r="EE4049" s="13"/>
      <c r="EF4049" s="13"/>
      <c r="EG4049" s="13"/>
      <c r="EH4049" s="13"/>
      <c r="EI4049" s="13"/>
      <c r="EJ4049" s="13"/>
      <c r="EK4049" s="13"/>
      <c r="EL4049" s="13"/>
      <c r="EM4049" s="13"/>
      <c r="EN4049" s="13"/>
      <c r="EO4049" s="13"/>
      <c r="EP4049" s="13"/>
      <c r="EQ4049" s="13"/>
      <c r="ER4049" s="13"/>
      <c r="ES4049" s="13"/>
      <c r="ET4049" s="13"/>
      <c r="EU4049" s="13"/>
      <c r="EV4049" s="13"/>
      <c r="EW4049" s="13"/>
      <c r="EX4049" s="13"/>
      <c r="EY4049" s="13"/>
      <c r="EZ4049" s="13"/>
      <c r="FA4049" s="13"/>
      <c r="FB4049" s="13"/>
      <c r="FC4049" s="13"/>
      <c r="FD4049" s="13"/>
      <c r="FE4049" s="13"/>
      <c r="FF4049" s="13"/>
      <c r="FG4049" s="13"/>
      <c r="FH4049" s="13"/>
      <c r="FI4049" s="13"/>
      <c r="FJ4049" s="13"/>
      <c r="FK4049" s="13"/>
      <c r="FL4049" s="13"/>
      <c r="FM4049" s="13"/>
      <c r="FN4049" s="13"/>
      <c r="FO4049" s="13"/>
      <c r="FP4049" s="13"/>
      <c r="FQ4049" s="13"/>
      <c r="FR4049" s="13"/>
      <c r="FS4049" s="13"/>
      <c r="FT4049" s="13"/>
      <c r="FU4049" s="13"/>
      <c r="FV4049" s="13"/>
      <c r="FW4049" s="13"/>
      <c r="FX4049" s="13"/>
      <c r="FY4049" s="13"/>
      <c r="FZ4049" s="13"/>
      <c r="GA4049" s="13"/>
      <c r="GB4049" s="13"/>
      <c r="GC4049" s="13"/>
      <c r="GD4049" s="13"/>
      <c r="GE4049" s="13"/>
      <c r="GF4049" s="13"/>
      <c r="GG4049" s="13"/>
      <c r="GH4049" s="13"/>
      <c r="GI4049" s="13"/>
      <c r="GJ4049" s="13"/>
      <c r="GK4049" s="13"/>
      <c r="GL4049" s="13"/>
      <c r="GM4049" s="13"/>
      <c r="GN4049" s="13"/>
      <c r="GO4049" s="13"/>
      <c r="GP4049" s="13"/>
      <c r="GQ4049" s="13"/>
      <c r="GR4049" s="13"/>
      <c r="GS4049" s="13"/>
      <c r="GT4049" s="13"/>
      <c r="GU4049" s="13"/>
      <c r="GV4049" s="13"/>
      <c r="GW4049" s="13"/>
      <c r="GX4049" s="13"/>
      <c r="GY4049" s="13"/>
      <c r="GZ4049" s="13"/>
      <c r="HA4049" s="13"/>
      <c r="HB4049" s="13"/>
      <c r="HC4049" s="13"/>
      <c r="HD4049" s="13"/>
      <c r="HE4049" s="13"/>
      <c r="HF4049" s="13"/>
      <c r="HG4049" s="13"/>
      <c r="HH4049" s="13"/>
      <c r="HI4049" s="13"/>
      <c r="HJ4049" s="13"/>
      <c r="HK4049" s="13"/>
      <c r="HL4049" s="13"/>
      <c r="HM4049" s="13"/>
      <c r="HN4049" s="13"/>
      <c r="HO4049" s="13"/>
      <c r="HP4049" s="13"/>
      <c r="HQ4049" s="13"/>
      <c r="HR4049" s="13"/>
      <c r="HS4049" s="13"/>
      <c r="HT4049" s="13"/>
      <c r="HU4049" s="13"/>
      <c r="HV4049" s="13"/>
      <c r="HW4049" s="13"/>
      <c r="HX4049" s="13"/>
      <c r="HY4049" s="13"/>
      <c r="HZ4049" s="13"/>
      <c r="IA4049" s="13"/>
      <c r="IB4049" s="13"/>
      <c r="IC4049" s="13"/>
      <c r="ID4049" s="13"/>
      <c r="IE4049" s="13"/>
      <c r="IF4049" s="13"/>
      <c r="IG4049" s="13"/>
      <c r="IH4049" s="13"/>
      <c r="II4049" s="13"/>
      <c r="IJ4049" s="13"/>
      <c r="IK4049" s="13"/>
      <c r="IL4049" s="13"/>
      <c r="IM4049" s="13"/>
      <c r="IN4049" s="13"/>
      <c r="IO4049" s="13"/>
      <c r="IP4049" s="13"/>
      <c r="IQ4049" s="13"/>
      <c r="IR4049" s="13"/>
      <c r="IS4049" s="13"/>
      <c r="IT4049" s="13"/>
      <c r="IU4049" s="13"/>
      <c r="IV4049" s="13"/>
      <c r="IW4049" s="13"/>
      <c r="IX4049" s="13"/>
      <c r="IY4049" s="13"/>
      <c r="IZ4049" s="13"/>
    </row>
    <row r="4050" customFormat="false" ht="14.95" hidden="false" customHeight="false" outlineLevel="0" collapsed="false">
      <c r="A4050" s="27" t="n">
        <v>40902129</v>
      </c>
      <c r="B4050" s="28" t="s">
        <v>4086</v>
      </c>
      <c r="C4050" s="29"/>
      <c r="D4050" s="29"/>
      <c r="E4050" s="27" t="s">
        <v>17</v>
      </c>
      <c r="F4050" s="19" t="n">
        <f aca="false">IF(C4050="",VLOOKUP(E4050,'PORTE E UCO'!$A$5:$D$46,4,0),VLOOKUP(E4050,'PORTE E UCO'!$A$5:$D$46,4,0)*C4050)</f>
        <v>150.60084</v>
      </c>
      <c r="G4050" s="30" t="n">
        <v>0</v>
      </c>
      <c r="H4050" s="21" t="n">
        <f aca="false">G4050*$R$2</f>
        <v>0</v>
      </c>
      <c r="I4050" s="27" t="n">
        <v>0</v>
      </c>
      <c r="J4050" s="22" t="str">
        <f aca="false">IF(I4050&gt;=1,F4050*$J$2,"")</f>
        <v/>
      </c>
      <c r="K4050" s="22" t="str">
        <f aca="false">IF(I4050&gt;=2,F4050*$K$2,"")</f>
        <v/>
      </c>
      <c r="L4050" s="22" t="str">
        <f aca="false">IF(I4050&gt;=3,F4050*$L$2,"")</f>
        <v/>
      </c>
      <c r="M4050" s="22" t="str">
        <f aca="false">IF(I4050&gt;=4,F4050*$M$2,"")</f>
        <v/>
      </c>
      <c r="N4050" s="27" t="n">
        <v>0</v>
      </c>
      <c r="O4050" s="27" t="n">
        <v>0</v>
      </c>
      <c r="P4050" s="31" t="n">
        <v>0</v>
      </c>
      <c r="Q4050" s="64" t="n">
        <f aca="false">P4050*($Q$2)</f>
        <v>0</v>
      </c>
      <c r="R4050" s="33"/>
      <c r="S4050" s="25" t="n">
        <f aca="false">SUM(F4050,H4050,J4050,K4050,L4050,M4050)</f>
        <v>150.60084</v>
      </c>
      <c r="T4050" s="25" t="n">
        <f aca="false">SUM(F4050,H4050,J4050,K4050,L4050,M4050,Q4050)</f>
        <v>150.60084</v>
      </c>
      <c r="U4050" s="13"/>
      <c r="V4050" s="13"/>
      <c r="W4050" s="13"/>
      <c r="X4050" s="13"/>
      <c r="Y4050" s="13"/>
      <c r="Z4050" s="13"/>
      <c r="AA4050" s="13"/>
      <c r="AB4050" s="13"/>
      <c r="AC4050" s="13"/>
      <c r="AD4050" s="13"/>
      <c r="AE4050" s="13"/>
      <c r="AF4050" s="13"/>
      <c r="AG4050" s="13"/>
      <c r="AH4050" s="13"/>
      <c r="AI4050" s="13"/>
      <c r="AJ4050" s="13"/>
      <c r="AK4050" s="13"/>
      <c r="AL4050" s="13"/>
      <c r="AM4050" s="13"/>
      <c r="AN4050" s="13"/>
      <c r="AO4050" s="13"/>
      <c r="AP4050" s="13"/>
      <c r="AQ4050" s="13"/>
      <c r="AR4050" s="13"/>
      <c r="AS4050" s="13"/>
      <c r="AT4050" s="13"/>
      <c r="AU4050" s="13"/>
      <c r="AV4050" s="13"/>
      <c r="AW4050" s="13"/>
      <c r="AX4050" s="13"/>
      <c r="AY4050" s="13"/>
      <c r="AZ4050" s="13"/>
      <c r="BA4050" s="13"/>
      <c r="BB4050" s="13"/>
      <c r="BC4050" s="13"/>
      <c r="BD4050" s="13"/>
      <c r="BE4050" s="13"/>
      <c r="BF4050" s="13"/>
      <c r="BG4050" s="13"/>
      <c r="BH4050" s="13"/>
      <c r="BI4050" s="13"/>
      <c r="BJ4050" s="13"/>
      <c r="BK4050" s="13"/>
      <c r="BL4050" s="13"/>
      <c r="BM4050" s="13"/>
      <c r="BN4050" s="13"/>
      <c r="BO4050" s="13"/>
      <c r="BP4050" s="13"/>
      <c r="BQ4050" s="13"/>
      <c r="BR4050" s="13"/>
      <c r="BS4050" s="13"/>
      <c r="BT4050" s="13"/>
      <c r="BU4050" s="13"/>
      <c r="BV4050" s="13"/>
      <c r="BW4050" s="13"/>
      <c r="BX4050" s="13"/>
      <c r="BY4050" s="13"/>
      <c r="BZ4050" s="13"/>
      <c r="CA4050" s="13"/>
      <c r="CB4050" s="13"/>
      <c r="CC4050" s="13"/>
      <c r="CD4050" s="13"/>
      <c r="CE4050" s="13"/>
      <c r="CF4050" s="13"/>
      <c r="CG4050" s="13"/>
      <c r="CH4050" s="13"/>
      <c r="CI4050" s="13"/>
      <c r="CJ4050" s="13"/>
      <c r="CK4050" s="13"/>
      <c r="CL4050" s="13"/>
      <c r="CM4050" s="13"/>
      <c r="CN4050" s="13"/>
      <c r="CO4050" s="13"/>
      <c r="CP4050" s="13"/>
      <c r="CQ4050" s="13"/>
      <c r="CR4050" s="13"/>
      <c r="CS4050" s="13"/>
      <c r="CT4050" s="13"/>
      <c r="CU4050" s="13"/>
      <c r="CV4050" s="13"/>
      <c r="CW4050" s="13"/>
      <c r="CX4050" s="13"/>
      <c r="CY4050" s="13"/>
      <c r="CZ4050" s="13"/>
      <c r="DA4050" s="13"/>
      <c r="DB4050" s="13"/>
      <c r="DC4050" s="13"/>
      <c r="DD4050" s="13"/>
      <c r="DE4050" s="13"/>
      <c r="DF4050" s="13"/>
      <c r="DG4050" s="13"/>
      <c r="DH4050" s="13"/>
      <c r="DI4050" s="13"/>
      <c r="DJ4050" s="13"/>
      <c r="DK4050" s="13"/>
      <c r="DL4050" s="13"/>
      <c r="DM4050" s="13"/>
      <c r="DN4050" s="13"/>
      <c r="DO4050" s="13"/>
      <c r="DP4050" s="13"/>
      <c r="DQ4050" s="13"/>
      <c r="DR4050" s="13"/>
      <c r="DS4050" s="13"/>
      <c r="DT4050" s="13"/>
      <c r="DU4050" s="13"/>
      <c r="DV4050" s="13"/>
      <c r="DW4050" s="13"/>
      <c r="DX4050" s="13"/>
      <c r="DY4050" s="13"/>
      <c r="DZ4050" s="13"/>
      <c r="EA4050" s="13"/>
      <c r="EB4050" s="13"/>
      <c r="EC4050" s="13"/>
      <c r="ED4050" s="13"/>
      <c r="EE4050" s="13"/>
      <c r="EF4050" s="13"/>
      <c r="EG4050" s="13"/>
      <c r="EH4050" s="13"/>
      <c r="EI4050" s="13"/>
      <c r="EJ4050" s="13"/>
      <c r="EK4050" s="13"/>
      <c r="EL4050" s="13"/>
      <c r="EM4050" s="13"/>
      <c r="EN4050" s="13"/>
      <c r="EO4050" s="13"/>
      <c r="EP4050" s="13"/>
      <c r="EQ4050" s="13"/>
      <c r="ER4050" s="13"/>
      <c r="ES4050" s="13"/>
      <c r="ET4050" s="13"/>
      <c r="EU4050" s="13"/>
      <c r="EV4050" s="13"/>
      <c r="EW4050" s="13"/>
      <c r="EX4050" s="13"/>
      <c r="EY4050" s="13"/>
      <c r="EZ4050" s="13"/>
      <c r="FA4050" s="13"/>
      <c r="FB4050" s="13"/>
      <c r="FC4050" s="13"/>
      <c r="FD4050" s="13"/>
      <c r="FE4050" s="13"/>
      <c r="FF4050" s="13"/>
      <c r="FG4050" s="13"/>
      <c r="FH4050" s="13"/>
      <c r="FI4050" s="13"/>
      <c r="FJ4050" s="13"/>
      <c r="FK4050" s="13"/>
      <c r="FL4050" s="13"/>
      <c r="FM4050" s="13"/>
      <c r="FN4050" s="13"/>
      <c r="FO4050" s="13"/>
      <c r="FP4050" s="13"/>
      <c r="FQ4050" s="13"/>
      <c r="FR4050" s="13"/>
      <c r="FS4050" s="13"/>
      <c r="FT4050" s="13"/>
      <c r="FU4050" s="13"/>
      <c r="FV4050" s="13"/>
      <c r="FW4050" s="13"/>
      <c r="FX4050" s="13"/>
      <c r="FY4050" s="13"/>
      <c r="FZ4050" s="13"/>
      <c r="GA4050" s="13"/>
      <c r="GB4050" s="13"/>
      <c r="GC4050" s="13"/>
      <c r="GD4050" s="13"/>
      <c r="GE4050" s="13"/>
      <c r="GF4050" s="13"/>
      <c r="GG4050" s="13"/>
      <c r="GH4050" s="13"/>
      <c r="GI4050" s="13"/>
      <c r="GJ4050" s="13"/>
      <c r="GK4050" s="13"/>
      <c r="GL4050" s="13"/>
      <c r="GM4050" s="13"/>
      <c r="GN4050" s="13"/>
      <c r="GO4050" s="13"/>
      <c r="GP4050" s="13"/>
      <c r="GQ4050" s="13"/>
      <c r="GR4050" s="13"/>
      <c r="GS4050" s="13"/>
      <c r="GT4050" s="13"/>
      <c r="GU4050" s="13"/>
      <c r="GV4050" s="13"/>
      <c r="GW4050" s="13"/>
      <c r="GX4050" s="13"/>
      <c r="GY4050" s="13"/>
      <c r="GZ4050" s="13"/>
      <c r="HA4050" s="13"/>
      <c r="HB4050" s="13"/>
      <c r="HC4050" s="13"/>
      <c r="HD4050" s="13"/>
      <c r="HE4050" s="13"/>
      <c r="HF4050" s="13"/>
      <c r="HG4050" s="13"/>
      <c r="HH4050" s="13"/>
      <c r="HI4050" s="13"/>
      <c r="HJ4050" s="13"/>
      <c r="HK4050" s="13"/>
      <c r="HL4050" s="13"/>
      <c r="HM4050" s="13"/>
      <c r="HN4050" s="13"/>
      <c r="HO4050" s="13"/>
      <c r="HP4050" s="13"/>
      <c r="HQ4050" s="13"/>
      <c r="HR4050" s="13"/>
      <c r="HS4050" s="13"/>
      <c r="HT4050" s="13"/>
      <c r="HU4050" s="13"/>
      <c r="HV4050" s="13"/>
      <c r="HW4050" s="13"/>
      <c r="HX4050" s="13"/>
      <c r="HY4050" s="13"/>
      <c r="HZ4050" s="13"/>
      <c r="IA4050" s="13"/>
      <c r="IB4050" s="13"/>
      <c r="IC4050" s="13"/>
      <c r="ID4050" s="13"/>
      <c r="IE4050" s="13"/>
      <c r="IF4050" s="13"/>
      <c r="IG4050" s="13"/>
      <c r="IH4050" s="13"/>
      <c r="II4050" s="13"/>
      <c r="IJ4050" s="13"/>
      <c r="IK4050" s="13"/>
      <c r="IL4050" s="13"/>
      <c r="IM4050" s="13"/>
      <c r="IN4050" s="13"/>
      <c r="IO4050" s="13"/>
      <c r="IP4050" s="13"/>
      <c r="IQ4050" s="13"/>
      <c r="IR4050" s="13"/>
      <c r="IS4050" s="13"/>
      <c r="IT4050" s="13"/>
      <c r="IU4050" s="13"/>
      <c r="IV4050" s="13"/>
      <c r="IW4050" s="13"/>
      <c r="IX4050" s="13"/>
      <c r="IY4050" s="13"/>
      <c r="IZ4050" s="13"/>
    </row>
    <row r="4051" customFormat="false" ht="13.8" hidden="false" customHeight="false" outlineLevel="0" collapsed="false">
      <c r="A4051" s="16" t="n">
        <v>41001109</v>
      </c>
      <c r="B4051" s="17" t="s">
        <v>4087</v>
      </c>
      <c r="C4051" s="18"/>
      <c r="D4051" s="18"/>
      <c r="E4051" s="16" t="s">
        <v>37</v>
      </c>
      <c r="F4051" s="19" t="n">
        <f aca="false">IF(C4051="",VLOOKUP(E4051,'PORTE E UCO'!$A$5:$D$46,4,0),VLOOKUP(E4051,'PORTE E UCO'!$A$5:$D$46,4,0)*C4051)</f>
        <v>192.437794</v>
      </c>
      <c r="G4051" s="20" t="n">
        <v>22.38</v>
      </c>
      <c r="H4051" s="21" t="n">
        <f aca="false">G4051*$R$2</f>
        <v>440.29588416</v>
      </c>
      <c r="I4051" s="16" t="n">
        <v>0</v>
      </c>
      <c r="J4051" s="22" t="str">
        <f aca="false">IF(I4051&gt;=1,F4051*$J$2,"")</f>
        <v/>
      </c>
      <c r="K4051" s="22" t="str">
        <f aca="false">IF(I4051&gt;=2,F4051*$K$2,"")</f>
        <v/>
      </c>
      <c r="L4051" s="22" t="str">
        <f aca="false">IF(I4051&gt;=3,F4051*$L$2,"")</f>
        <v/>
      </c>
      <c r="M4051" s="22" t="str">
        <f aca="false">IF(I4051&gt;=4,F4051*$M$2,"")</f>
        <v/>
      </c>
      <c r="N4051" s="16" t="n">
        <v>0</v>
      </c>
      <c r="O4051" s="16" t="n">
        <v>0</v>
      </c>
      <c r="P4051" s="23" t="n">
        <v>1.5</v>
      </c>
      <c r="Q4051" s="64" t="n">
        <f aca="false">P4051*($Q$2)</f>
        <v>40.53</v>
      </c>
      <c r="R4051" s="33"/>
      <c r="S4051" s="25" t="n">
        <f aca="false">SUM(F4051,H4051,J4051,K4051,L4051,M4051)</f>
        <v>632.73367816</v>
      </c>
      <c r="T4051" s="25" t="n">
        <f aca="false">SUM(F4051,H4051,J4051,K4051,L4051,M4051,Q4051)</f>
        <v>673.26367816</v>
      </c>
      <c r="U4051" s="13"/>
      <c r="V4051" s="13"/>
      <c r="W4051" s="13"/>
      <c r="X4051" s="13"/>
      <c r="Y4051" s="13"/>
      <c r="Z4051" s="13"/>
      <c r="AA4051" s="13"/>
      <c r="AB4051" s="13"/>
      <c r="AC4051" s="13"/>
      <c r="AD4051" s="13"/>
      <c r="AE4051" s="13"/>
      <c r="AF4051" s="13"/>
      <c r="AG4051" s="13"/>
      <c r="AH4051" s="13"/>
      <c r="AI4051" s="13"/>
      <c r="AJ4051" s="13"/>
      <c r="AK4051" s="13"/>
      <c r="AL4051" s="13"/>
      <c r="AM4051" s="13"/>
      <c r="AN4051" s="13"/>
      <c r="AO4051" s="13"/>
      <c r="AP4051" s="13"/>
      <c r="AQ4051" s="13"/>
      <c r="AR4051" s="13"/>
      <c r="AS4051" s="13"/>
      <c r="AT4051" s="13"/>
      <c r="AU4051" s="13"/>
      <c r="AV4051" s="13"/>
      <c r="AW4051" s="13"/>
      <c r="AX4051" s="13"/>
      <c r="AY4051" s="13"/>
      <c r="AZ4051" s="13"/>
      <c r="BA4051" s="13"/>
      <c r="BB4051" s="13"/>
      <c r="BC4051" s="13"/>
      <c r="BD4051" s="13"/>
      <c r="BE4051" s="13"/>
      <c r="BF4051" s="13"/>
      <c r="BG4051" s="13"/>
      <c r="BH4051" s="13"/>
      <c r="BI4051" s="13"/>
      <c r="BJ4051" s="13"/>
      <c r="BK4051" s="13"/>
      <c r="BL4051" s="13"/>
      <c r="BM4051" s="13"/>
      <c r="BN4051" s="13"/>
      <c r="BO4051" s="13"/>
      <c r="BP4051" s="13"/>
      <c r="BQ4051" s="13"/>
      <c r="BR4051" s="13"/>
      <c r="BS4051" s="13"/>
      <c r="BT4051" s="13"/>
      <c r="BU4051" s="13"/>
      <c r="BV4051" s="13"/>
      <c r="BW4051" s="13"/>
      <c r="BX4051" s="13"/>
      <c r="BY4051" s="13"/>
      <c r="BZ4051" s="13"/>
      <c r="CA4051" s="13"/>
      <c r="CB4051" s="13"/>
      <c r="CC4051" s="13"/>
      <c r="CD4051" s="13"/>
      <c r="CE4051" s="13"/>
      <c r="CF4051" s="13"/>
      <c r="CG4051" s="13"/>
      <c r="CH4051" s="13"/>
      <c r="CI4051" s="13"/>
      <c r="CJ4051" s="13"/>
      <c r="CK4051" s="13"/>
      <c r="CL4051" s="13"/>
      <c r="CM4051" s="13"/>
      <c r="CN4051" s="13"/>
      <c r="CO4051" s="13"/>
      <c r="CP4051" s="13"/>
      <c r="CQ4051" s="13"/>
      <c r="CR4051" s="13"/>
      <c r="CS4051" s="13"/>
      <c r="CT4051" s="13"/>
      <c r="CU4051" s="13"/>
      <c r="CV4051" s="13"/>
      <c r="CW4051" s="13"/>
      <c r="CX4051" s="13"/>
      <c r="CY4051" s="13"/>
      <c r="CZ4051" s="13"/>
      <c r="DA4051" s="13"/>
      <c r="DB4051" s="13"/>
      <c r="DC4051" s="13"/>
      <c r="DD4051" s="13"/>
      <c r="DE4051" s="13"/>
      <c r="DF4051" s="13"/>
      <c r="DG4051" s="13"/>
      <c r="DH4051" s="13"/>
      <c r="DI4051" s="13"/>
      <c r="DJ4051" s="13"/>
      <c r="DK4051" s="13"/>
      <c r="DL4051" s="13"/>
      <c r="DM4051" s="13"/>
      <c r="DN4051" s="13"/>
      <c r="DO4051" s="13"/>
      <c r="DP4051" s="13"/>
      <c r="DQ4051" s="13"/>
      <c r="DR4051" s="13"/>
      <c r="DS4051" s="13"/>
      <c r="DT4051" s="13"/>
      <c r="DU4051" s="13"/>
      <c r="DV4051" s="13"/>
      <c r="DW4051" s="13"/>
      <c r="DX4051" s="13"/>
      <c r="DY4051" s="13"/>
      <c r="DZ4051" s="13"/>
      <c r="EA4051" s="13"/>
      <c r="EB4051" s="13"/>
      <c r="EC4051" s="13"/>
      <c r="ED4051" s="13"/>
      <c r="EE4051" s="13"/>
      <c r="EF4051" s="13"/>
      <c r="EG4051" s="13"/>
      <c r="EH4051" s="13"/>
      <c r="EI4051" s="13"/>
      <c r="EJ4051" s="13"/>
      <c r="EK4051" s="13"/>
      <c r="EL4051" s="13"/>
      <c r="EM4051" s="13"/>
      <c r="EN4051" s="13"/>
      <c r="EO4051" s="13"/>
      <c r="EP4051" s="13"/>
      <c r="EQ4051" s="13"/>
      <c r="ER4051" s="13"/>
      <c r="ES4051" s="13"/>
      <c r="ET4051" s="13"/>
      <c r="EU4051" s="13"/>
      <c r="EV4051" s="13"/>
      <c r="EW4051" s="13"/>
      <c r="EX4051" s="13"/>
      <c r="EY4051" s="13"/>
      <c r="EZ4051" s="13"/>
      <c r="FA4051" s="13"/>
      <c r="FB4051" s="13"/>
      <c r="FC4051" s="13"/>
      <c r="FD4051" s="13"/>
      <c r="FE4051" s="13"/>
      <c r="FF4051" s="13"/>
      <c r="FG4051" s="13"/>
      <c r="FH4051" s="13"/>
      <c r="FI4051" s="13"/>
      <c r="FJ4051" s="13"/>
      <c r="FK4051" s="13"/>
      <c r="FL4051" s="13"/>
      <c r="FM4051" s="13"/>
      <c r="FN4051" s="13"/>
      <c r="FO4051" s="13"/>
      <c r="FP4051" s="13"/>
      <c r="FQ4051" s="13"/>
      <c r="FR4051" s="13"/>
      <c r="FS4051" s="13"/>
      <c r="FT4051" s="13"/>
      <c r="FU4051" s="13"/>
      <c r="FV4051" s="13"/>
      <c r="FW4051" s="13"/>
      <c r="FX4051" s="13"/>
      <c r="FY4051" s="13"/>
      <c r="FZ4051" s="13"/>
      <c r="GA4051" s="13"/>
      <c r="GB4051" s="13"/>
      <c r="GC4051" s="13"/>
      <c r="GD4051" s="13"/>
      <c r="GE4051" s="13"/>
      <c r="GF4051" s="13"/>
      <c r="GG4051" s="13"/>
      <c r="GH4051" s="13"/>
      <c r="GI4051" s="13"/>
      <c r="GJ4051" s="13"/>
      <c r="GK4051" s="13"/>
      <c r="GL4051" s="13"/>
      <c r="GM4051" s="13"/>
      <c r="GN4051" s="13"/>
      <c r="GO4051" s="13"/>
      <c r="GP4051" s="13"/>
      <c r="GQ4051" s="13"/>
      <c r="GR4051" s="13"/>
      <c r="GS4051" s="13"/>
      <c r="GT4051" s="13"/>
      <c r="GU4051" s="13"/>
      <c r="GV4051" s="13"/>
      <c r="GW4051" s="13"/>
      <c r="GX4051" s="13"/>
      <c r="GY4051" s="13"/>
      <c r="GZ4051" s="13"/>
      <c r="HA4051" s="13"/>
      <c r="HB4051" s="13"/>
      <c r="HC4051" s="13"/>
      <c r="HD4051" s="13"/>
      <c r="HE4051" s="13"/>
      <c r="HF4051" s="13"/>
      <c r="HG4051" s="13"/>
      <c r="HH4051" s="13"/>
      <c r="HI4051" s="13"/>
      <c r="HJ4051" s="13"/>
      <c r="HK4051" s="13"/>
      <c r="HL4051" s="13"/>
      <c r="HM4051" s="13"/>
      <c r="HN4051" s="13"/>
      <c r="HO4051" s="13"/>
      <c r="HP4051" s="13"/>
      <c r="HQ4051" s="13"/>
      <c r="HR4051" s="13"/>
      <c r="HS4051" s="13"/>
      <c r="HT4051" s="13"/>
      <c r="HU4051" s="13"/>
      <c r="HV4051" s="13"/>
      <c r="HW4051" s="13"/>
      <c r="HX4051" s="13"/>
      <c r="HY4051" s="13"/>
      <c r="HZ4051" s="13"/>
      <c r="IA4051" s="13"/>
      <c r="IB4051" s="13"/>
      <c r="IC4051" s="13"/>
      <c r="ID4051" s="13"/>
      <c r="IE4051" s="13"/>
      <c r="IF4051" s="13"/>
      <c r="IG4051" s="13"/>
      <c r="IH4051" s="13"/>
      <c r="II4051" s="13"/>
      <c r="IJ4051" s="13"/>
      <c r="IK4051" s="13"/>
      <c r="IL4051" s="13"/>
      <c r="IM4051" s="13"/>
      <c r="IN4051" s="13"/>
      <c r="IO4051" s="13"/>
      <c r="IP4051" s="13"/>
      <c r="IQ4051" s="13"/>
      <c r="IR4051" s="13"/>
      <c r="IS4051" s="13"/>
      <c r="IT4051" s="13"/>
      <c r="IU4051" s="13"/>
      <c r="IV4051" s="13"/>
      <c r="IW4051" s="13"/>
      <c r="IX4051" s="13"/>
      <c r="IY4051" s="13"/>
      <c r="IZ4051" s="13"/>
    </row>
    <row r="4052" customFormat="false" ht="13.8" hidden="false" customHeight="false" outlineLevel="0" collapsed="false">
      <c r="A4052" s="27" t="n">
        <v>41001095</v>
      </c>
      <c r="B4052" s="28" t="s">
        <v>4088</v>
      </c>
      <c r="C4052" s="29"/>
      <c r="D4052" s="29"/>
      <c r="E4052" s="27" t="s">
        <v>22</v>
      </c>
      <c r="F4052" s="19" t="n">
        <f aca="false">IF(C4052="",VLOOKUP(E4052,'PORTE E UCO'!$A$5:$D$46,4,0),VLOOKUP(E4052,'PORTE E UCO'!$A$5:$D$46,4,0)*C4052)</f>
        <v>220.434104</v>
      </c>
      <c r="G4052" s="30" t="n">
        <v>37.45</v>
      </c>
      <c r="H4052" s="21" t="n">
        <f aca="false">G4052*$R$2</f>
        <v>736.7775184</v>
      </c>
      <c r="I4052" s="27" t="n">
        <v>0</v>
      </c>
      <c r="J4052" s="22" t="str">
        <f aca="false">IF(I4052&gt;=1,F4052*$J$2,"")</f>
        <v/>
      </c>
      <c r="K4052" s="22" t="str">
        <f aca="false">IF(I4052&gt;=2,F4052*$K$2,"")</f>
        <v/>
      </c>
      <c r="L4052" s="22" t="str">
        <f aca="false">IF(I4052&gt;=3,F4052*$L$2,"")</f>
        <v/>
      </c>
      <c r="M4052" s="22" t="str">
        <f aca="false">IF(I4052&gt;=4,F4052*$M$2,"")</f>
        <v/>
      </c>
      <c r="N4052" s="27" t="n">
        <v>0</v>
      </c>
      <c r="O4052" s="27" t="n">
        <v>0</v>
      </c>
      <c r="P4052" s="31" t="n">
        <v>2.5</v>
      </c>
      <c r="Q4052" s="64" t="n">
        <f aca="false">P4052*($Q$2)</f>
        <v>67.55</v>
      </c>
      <c r="R4052" s="33"/>
      <c r="S4052" s="25" t="n">
        <f aca="false">SUM(F4052,H4052,J4052,K4052,L4052,M4052)</f>
        <v>957.2116224</v>
      </c>
      <c r="T4052" s="25" t="n">
        <f aca="false">SUM(F4052,H4052,J4052,K4052,L4052,M4052,Q4052)</f>
        <v>1024.7616224</v>
      </c>
      <c r="U4052" s="13"/>
      <c r="V4052" s="13"/>
      <c r="W4052" s="13"/>
      <c r="X4052" s="13"/>
      <c r="Y4052" s="13"/>
      <c r="Z4052" s="13"/>
      <c r="AA4052" s="13"/>
      <c r="AB4052" s="13"/>
      <c r="AC4052" s="13"/>
      <c r="AD4052" s="13"/>
      <c r="AE4052" s="13"/>
      <c r="AF4052" s="13"/>
      <c r="AG4052" s="13"/>
      <c r="AH4052" s="13"/>
      <c r="AI4052" s="13"/>
      <c r="AJ4052" s="13"/>
      <c r="AK4052" s="13"/>
      <c r="AL4052" s="13"/>
      <c r="AM4052" s="13"/>
      <c r="AN4052" s="13"/>
      <c r="AO4052" s="13"/>
      <c r="AP4052" s="13"/>
      <c r="AQ4052" s="13"/>
      <c r="AR4052" s="13"/>
      <c r="AS4052" s="13"/>
      <c r="AT4052" s="13"/>
      <c r="AU4052" s="13"/>
      <c r="AV4052" s="13"/>
      <c r="AW4052" s="13"/>
      <c r="AX4052" s="13"/>
      <c r="AY4052" s="13"/>
      <c r="AZ4052" s="13"/>
      <c r="BA4052" s="13"/>
      <c r="BB4052" s="13"/>
      <c r="BC4052" s="13"/>
      <c r="BD4052" s="13"/>
      <c r="BE4052" s="13"/>
      <c r="BF4052" s="13"/>
      <c r="BG4052" s="13"/>
      <c r="BH4052" s="13"/>
      <c r="BI4052" s="13"/>
      <c r="BJ4052" s="13"/>
      <c r="BK4052" s="13"/>
      <c r="BL4052" s="13"/>
      <c r="BM4052" s="13"/>
      <c r="BN4052" s="13"/>
      <c r="BO4052" s="13"/>
      <c r="BP4052" s="13"/>
      <c r="BQ4052" s="13"/>
      <c r="BR4052" s="13"/>
      <c r="BS4052" s="13"/>
      <c r="BT4052" s="13"/>
      <c r="BU4052" s="13"/>
      <c r="BV4052" s="13"/>
      <c r="BW4052" s="13"/>
      <c r="BX4052" s="13"/>
      <c r="BY4052" s="13"/>
      <c r="BZ4052" s="13"/>
      <c r="CA4052" s="13"/>
      <c r="CB4052" s="13"/>
      <c r="CC4052" s="13"/>
      <c r="CD4052" s="13"/>
      <c r="CE4052" s="13"/>
      <c r="CF4052" s="13"/>
      <c r="CG4052" s="13"/>
      <c r="CH4052" s="13"/>
      <c r="CI4052" s="13"/>
      <c r="CJ4052" s="13"/>
      <c r="CK4052" s="13"/>
      <c r="CL4052" s="13"/>
      <c r="CM4052" s="13"/>
      <c r="CN4052" s="13"/>
      <c r="CO4052" s="13"/>
      <c r="CP4052" s="13"/>
      <c r="CQ4052" s="13"/>
      <c r="CR4052" s="13"/>
      <c r="CS4052" s="13"/>
      <c r="CT4052" s="13"/>
      <c r="CU4052" s="13"/>
      <c r="CV4052" s="13"/>
      <c r="CW4052" s="13"/>
      <c r="CX4052" s="13"/>
      <c r="CY4052" s="13"/>
      <c r="CZ4052" s="13"/>
      <c r="DA4052" s="13"/>
      <c r="DB4052" s="13"/>
      <c r="DC4052" s="13"/>
      <c r="DD4052" s="13"/>
      <c r="DE4052" s="13"/>
      <c r="DF4052" s="13"/>
      <c r="DG4052" s="13"/>
      <c r="DH4052" s="13"/>
      <c r="DI4052" s="13"/>
      <c r="DJ4052" s="13"/>
      <c r="DK4052" s="13"/>
      <c r="DL4052" s="13"/>
      <c r="DM4052" s="13"/>
      <c r="DN4052" s="13"/>
      <c r="DO4052" s="13"/>
      <c r="DP4052" s="13"/>
      <c r="DQ4052" s="13"/>
      <c r="DR4052" s="13"/>
      <c r="DS4052" s="13"/>
      <c r="DT4052" s="13"/>
      <c r="DU4052" s="13"/>
      <c r="DV4052" s="13"/>
      <c r="DW4052" s="13"/>
      <c r="DX4052" s="13"/>
      <c r="DY4052" s="13"/>
      <c r="DZ4052" s="13"/>
      <c r="EA4052" s="13"/>
      <c r="EB4052" s="13"/>
      <c r="EC4052" s="13"/>
      <c r="ED4052" s="13"/>
      <c r="EE4052" s="13"/>
      <c r="EF4052" s="13"/>
      <c r="EG4052" s="13"/>
      <c r="EH4052" s="13"/>
      <c r="EI4052" s="13"/>
      <c r="EJ4052" s="13"/>
      <c r="EK4052" s="13"/>
      <c r="EL4052" s="13"/>
      <c r="EM4052" s="13"/>
      <c r="EN4052" s="13"/>
      <c r="EO4052" s="13"/>
      <c r="EP4052" s="13"/>
      <c r="EQ4052" s="13"/>
      <c r="ER4052" s="13"/>
      <c r="ES4052" s="13"/>
      <c r="ET4052" s="13"/>
      <c r="EU4052" s="13"/>
      <c r="EV4052" s="13"/>
      <c r="EW4052" s="13"/>
      <c r="EX4052" s="13"/>
      <c r="EY4052" s="13"/>
      <c r="EZ4052" s="13"/>
      <c r="FA4052" s="13"/>
      <c r="FB4052" s="13"/>
      <c r="FC4052" s="13"/>
      <c r="FD4052" s="13"/>
      <c r="FE4052" s="13"/>
      <c r="FF4052" s="13"/>
      <c r="FG4052" s="13"/>
      <c r="FH4052" s="13"/>
      <c r="FI4052" s="13"/>
      <c r="FJ4052" s="13"/>
      <c r="FK4052" s="13"/>
      <c r="FL4052" s="13"/>
      <c r="FM4052" s="13"/>
      <c r="FN4052" s="13"/>
      <c r="FO4052" s="13"/>
      <c r="FP4052" s="13"/>
      <c r="FQ4052" s="13"/>
      <c r="FR4052" s="13"/>
      <c r="FS4052" s="13"/>
      <c r="FT4052" s="13"/>
      <c r="FU4052" s="13"/>
      <c r="FV4052" s="13"/>
      <c r="FW4052" s="13"/>
      <c r="FX4052" s="13"/>
      <c r="FY4052" s="13"/>
      <c r="FZ4052" s="13"/>
      <c r="GA4052" s="13"/>
      <c r="GB4052" s="13"/>
      <c r="GC4052" s="13"/>
      <c r="GD4052" s="13"/>
      <c r="GE4052" s="13"/>
      <c r="GF4052" s="13"/>
      <c r="GG4052" s="13"/>
      <c r="GH4052" s="13"/>
      <c r="GI4052" s="13"/>
      <c r="GJ4052" s="13"/>
      <c r="GK4052" s="13"/>
      <c r="GL4052" s="13"/>
      <c r="GM4052" s="13"/>
      <c r="GN4052" s="13"/>
      <c r="GO4052" s="13"/>
      <c r="GP4052" s="13"/>
      <c r="GQ4052" s="13"/>
      <c r="GR4052" s="13"/>
      <c r="GS4052" s="13"/>
      <c r="GT4052" s="13"/>
      <c r="GU4052" s="13"/>
      <c r="GV4052" s="13"/>
      <c r="GW4052" s="13"/>
      <c r="GX4052" s="13"/>
      <c r="GY4052" s="13"/>
      <c r="GZ4052" s="13"/>
      <c r="HA4052" s="13"/>
      <c r="HB4052" s="13"/>
      <c r="HC4052" s="13"/>
      <c r="HD4052" s="13"/>
      <c r="HE4052" s="13"/>
      <c r="HF4052" s="13"/>
      <c r="HG4052" s="13"/>
      <c r="HH4052" s="13"/>
      <c r="HI4052" s="13"/>
      <c r="HJ4052" s="13"/>
      <c r="HK4052" s="13"/>
      <c r="HL4052" s="13"/>
      <c r="HM4052" s="13"/>
      <c r="HN4052" s="13"/>
      <c r="HO4052" s="13"/>
      <c r="HP4052" s="13"/>
      <c r="HQ4052" s="13"/>
      <c r="HR4052" s="13"/>
      <c r="HS4052" s="13"/>
      <c r="HT4052" s="13"/>
      <c r="HU4052" s="13"/>
      <c r="HV4052" s="13"/>
      <c r="HW4052" s="13"/>
      <c r="HX4052" s="13"/>
      <c r="HY4052" s="13"/>
      <c r="HZ4052" s="13"/>
      <c r="IA4052" s="13"/>
      <c r="IB4052" s="13"/>
      <c r="IC4052" s="13"/>
      <c r="ID4052" s="13"/>
      <c r="IE4052" s="13"/>
      <c r="IF4052" s="13"/>
      <c r="IG4052" s="13"/>
      <c r="IH4052" s="13"/>
      <c r="II4052" s="13"/>
      <c r="IJ4052" s="13"/>
      <c r="IK4052" s="13"/>
      <c r="IL4052" s="13"/>
      <c r="IM4052" s="13"/>
      <c r="IN4052" s="13"/>
      <c r="IO4052" s="13"/>
      <c r="IP4052" s="13"/>
      <c r="IQ4052" s="13"/>
      <c r="IR4052" s="13"/>
      <c r="IS4052" s="13"/>
      <c r="IT4052" s="13"/>
      <c r="IU4052" s="13"/>
      <c r="IV4052" s="13"/>
      <c r="IW4052" s="13"/>
      <c r="IX4052" s="13"/>
      <c r="IY4052" s="13"/>
      <c r="IZ4052" s="13"/>
    </row>
    <row r="4053" customFormat="false" ht="21.65" hidden="false" customHeight="false" outlineLevel="0" collapsed="false">
      <c r="A4053" s="16" t="n">
        <v>41001168</v>
      </c>
      <c r="B4053" s="17" t="s">
        <v>4089</v>
      </c>
      <c r="C4053" s="18"/>
      <c r="D4053" s="18"/>
      <c r="E4053" s="16" t="s">
        <v>22</v>
      </c>
      <c r="F4053" s="19" t="n">
        <f aca="false">IF(C4053="",VLOOKUP(E4053,'PORTE E UCO'!$A$5:$D$46,4,0),VLOOKUP(E4053,'PORTE E UCO'!$A$5:$D$46,4,0)*C4053)</f>
        <v>220.434104</v>
      </c>
      <c r="G4053" s="20" t="n">
        <v>22.38</v>
      </c>
      <c r="H4053" s="21" t="n">
        <f aca="false">G4053*$R$2</f>
        <v>440.29588416</v>
      </c>
      <c r="I4053" s="16" t="n">
        <v>0</v>
      </c>
      <c r="J4053" s="22" t="str">
        <f aca="false">IF(I4053&gt;=1,F4053*$J$2,"")</f>
        <v/>
      </c>
      <c r="K4053" s="22" t="str">
        <f aca="false">IF(I4053&gt;=2,F4053*$K$2,"")</f>
        <v/>
      </c>
      <c r="L4053" s="22" t="str">
        <f aca="false">IF(I4053&gt;=3,F4053*$L$2,"")</f>
        <v/>
      </c>
      <c r="M4053" s="22" t="str">
        <f aca="false">IF(I4053&gt;=4,F4053*$M$2,"")</f>
        <v/>
      </c>
      <c r="N4053" s="16" t="n">
        <v>0</v>
      </c>
      <c r="O4053" s="16" t="n">
        <v>0</v>
      </c>
      <c r="P4053" s="23" t="n">
        <v>1.5</v>
      </c>
      <c r="Q4053" s="64" t="n">
        <f aca="false">P4053*($Q$2)</f>
        <v>40.53</v>
      </c>
      <c r="R4053" s="33"/>
      <c r="S4053" s="25" t="n">
        <f aca="false">SUM(F4053,H4053,J4053,K4053,L4053,M4053)</f>
        <v>660.72998816</v>
      </c>
      <c r="T4053" s="25" t="n">
        <f aca="false">SUM(F4053,H4053,J4053,K4053,L4053,M4053,Q4053)</f>
        <v>701.25998816</v>
      </c>
      <c r="U4053" s="13"/>
      <c r="V4053" s="13"/>
      <c r="W4053" s="13"/>
      <c r="X4053" s="13"/>
      <c r="Y4053" s="13"/>
      <c r="Z4053" s="13"/>
      <c r="AA4053" s="13"/>
      <c r="AB4053" s="13"/>
      <c r="AC4053" s="13"/>
      <c r="AD4053" s="13"/>
      <c r="AE4053" s="13"/>
      <c r="AF4053" s="13"/>
      <c r="AG4053" s="13"/>
      <c r="AH4053" s="13"/>
      <c r="AI4053" s="13"/>
      <c r="AJ4053" s="13"/>
      <c r="AK4053" s="13"/>
      <c r="AL4053" s="13"/>
      <c r="AM4053" s="13"/>
      <c r="AN4053" s="13"/>
      <c r="AO4053" s="13"/>
      <c r="AP4053" s="13"/>
      <c r="AQ4053" s="13"/>
      <c r="AR4053" s="13"/>
      <c r="AS4053" s="13"/>
      <c r="AT4053" s="13"/>
      <c r="AU4053" s="13"/>
      <c r="AV4053" s="13"/>
      <c r="AW4053" s="13"/>
      <c r="AX4053" s="13"/>
      <c r="AY4053" s="13"/>
      <c r="AZ4053" s="13"/>
      <c r="BA4053" s="13"/>
      <c r="BB4053" s="13"/>
      <c r="BC4053" s="13"/>
      <c r="BD4053" s="13"/>
      <c r="BE4053" s="13"/>
      <c r="BF4053" s="13"/>
      <c r="BG4053" s="13"/>
      <c r="BH4053" s="13"/>
      <c r="BI4053" s="13"/>
      <c r="BJ4053" s="13"/>
      <c r="BK4053" s="13"/>
      <c r="BL4053" s="13"/>
      <c r="BM4053" s="13"/>
      <c r="BN4053" s="13"/>
      <c r="BO4053" s="13"/>
      <c r="BP4053" s="13"/>
      <c r="BQ4053" s="13"/>
      <c r="BR4053" s="13"/>
      <c r="BS4053" s="13"/>
      <c r="BT4053" s="13"/>
      <c r="BU4053" s="13"/>
      <c r="BV4053" s="13"/>
      <c r="BW4053" s="13"/>
      <c r="BX4053" s="13"/>
      <c r="BY4053" s="13"/>
      <c r="BZ4053" s="13"/>
      <c r="CA4053" s="13"/>
      <c r="CB4053" s="13"/>
      <c r="CC4053" s="13"/>
      <c r="CD4053" s="13"/>
      <c r="CE4053" s="13"/>
      <c r="CF4053" s="13"/>
      <c r="CG4053" s="13"/>
      <c r="CH4053" s="13"/>
      <c r="CI4053" s="13"/>
      <c r="CJ4053" s="13"/>
      <c r="CK4053" s="13"/>
      <c r="CL4053" s="13"/>
      <c r="CM4053" s="13"/>
      <c r="CN4053" s="13"/>
      <c r="CO4053" s="13"/>
      <c r="CP4053" s="13"/>
      <c r="CQ4053" s="13"/>
      <c r="CR4053" s="13"/>
      <c r="CS4053" s="13"/>
      <c r="CT4053" s="13"/>
      <c r="CU4053" s="13"/>
      <c r="CV4053" s="13"/>
      <c r="CW4053" s="13"/>
      <c r="CX4053" s="13"/>
      <c r="CY4053" s="13"/>
      <c r="CZ4053" s="13"/>
      <c r="DA4053" s="13"/>
      <c r="DB4053" s="13"/>
      <c r="DC4053" s="13"/>
      <c r="DD4053" s="13"/>
      <c r="DE4053" s="13"/>
      <c r="DF4053" s="13"/>
      <c r="DG4053" s="13"/>
      <c r="DH4053" s="13"/>
      <c r="DI4053" s="13"/>
      <c r="DJ4053" s="13"/>
      <c r="DK4053" s="13"/>
      <c r="DL4053" s="13"/>
      <c r="DM4053" s="13"/>
      <c r="DN4053" s="13"/>
      <c r="DO4053" s="13"/>
      <c r="DP4053" s="13"/>
      <c r="DQ4053" s="13"/>
      <c r="DR4053" s="13"/>
      <c r="DS4053" s="13"/>
      <c r="DT4053" s="13"/>
      <c r="DU4053" s="13"/>
      <c r="DV4053" s="13"/>
      <c r="DW4053" s="13"/>
      <c r="DX4053" s="13"/>
      <c r="DY4053" s="13"/>
      <c r="DZ4053" s="13"/>
      <c r="EA4053" s="13"/>
      <c r="EB4053" s="13"/>
      <c r="EC4053" s="13"/>
      <c r="ED4053" s="13"/>
      <c r="EE4053" s="13"/>
      <c r="EF4053" s="13"/>
      <c r="EG4053" s="13"/>
      <c r="EH4053" s="13"/>
      <c r="EI4053" s="13"/>
      <c r="EJ4053" s="13"/>
      <c r="EK4053" s="13"/>
      <c r="EL4053" s="13"/>
      <c r="EM4053" s="13"/>
      <c r="EN4053" s="13"/>
      <c r="EO4053" s="13"/>
      <c r="EP4053" s="13"/>
      <c r="EQ4053" s="13"/>
      <c r="ER4053" s="13"/>
      <c r="ES4053" s="13"/>
      <c r="ET4053" s="13"/>
      <c r="EU4053" s="13"/>
      <c r="EV4053" s="13"/>
      <c r="EW4053" s="13"/>
      <c r="EX4053" s="13"/>
      <c r="EY4053" s="13"/>
      <c r="EZ4053" s="13"/>
      <c r="FA4053" s="13"/>
      <c r="FB4053" s="13"/>
      <c r="FC4053" s="13"/>
      <c r="FD4053" s="13"/>
      <c r="FE4053" s="13"/>
      <c r="FF4053" s="13"/>
      <c r="FG4053" s="13"/>
      <c r="FH4053" s="13"/>
      <c r="FI4053" s="13"/>
      <c r="FJ4053" s="13"/>
      <c r="FK4053" s="13"/>
      <c r="FL4053" s="13"/>
      <c r="FM4053" s="13"/>
      <c r="FN4053" s="13"/>
      <c r="FO4053" s="13"/>
      <c r="FP4053" s="13"/>
      <c r="FQ4053" s="13"/>
      <c r="FR4053" s="13"/>
      <c r="FS4053" s="13"/>
      <c r="FT4053" s="13"/>
      <c r="FU4053" s="13"/>
      <c r="FV4053" s="13"/>
      <c r="FW4053" s="13"/>
      <c r="FX4053" s="13"/>
      <c r="FY4053" s="13"/>
      <c r="FZ4053" s="13"/>
      <c r="GA4053" s="13"/>
      <c r="GB4053" s="13"/>
      <c r="GC4053" s="13"/>
      <c r="GD4053" s="13"/>
      <c r="GE4053" s="13"/>
      <c r="GF4053" s="13"/>
      <c r="GG4053" s="13"/>
      <c r="GH4053" s="13"/>
      <c r="GI4053" s="13"/>
      <c r="GJ4053" s="13"/>
      <c r="GK4053" s="13"/>
      <c r="GL4053" s="13"/>
      <c r="GM4053" s="13"/>
      <c r="GN4053" s="13"/>
      <c r="GO4053" s="13"/>
      <c r="GP4053" s="13"/>
      <c r="GQ4053" s="13"/>
      <c r="GR4053" s="13"/>
      <c r="GS4053" s="13"/>
      <c r="GT4053" s="13"/>
      <c r="GU4053" s="13"/>
      <c r="GV4053" s="13"/>
      <c r="GW4053" s="13"/>
      <c r="GX4053" s="13"/>
      <c r="GY4053" s="13"/>
      <c r="GZ4053" s="13"/>
      <c r="HA4053" s="13"/>
      <c r="HB4053" s="13"/>
      <c r="HC4053" s="13"/>
      <c r="HD4053" s="13"/>
      <c r="HE4053" s="13"/>
      <c r="HF4053" s="13"/>
      <c r="HG4053" s="13"/>
      <c r="HH4053" s="13"/>
      <c r="HI4053" s="13"/>
      <c r="HJ4053" s="13"/>
      <c r="HK4053" s="13"/>
      <c r="HL4053" s="13"/>
      <c r="HM4053" s="13"/>
      <c r="HN4053" s="13"/>
      <c r="HO4053" s="13"/>
      <c r="HP4053" s="13"/>
      <c r="HQ4053" s="13"/>
      <c r="HR4053" s="13"/>
      <c r="HS4053" s="13"/>
      <c r="HT4053" s="13"/>
      <c r="HU4053" s="13"/>
      <c r="HV4053" s="13"/>
      <c r="HW4053" s="13"/>
      <c r="HX4053" s="13"/>
      <c r="HY4053" s="13"/>
      <c r="HZ4053" s="13"/>
      <c r="IA4053" s="13"/>
      <c r="IB4053" s="13"/>
      <c r="IC4053" s="13"/>
      <c r="ID4053" s="13"/>
      <c r="IE4053" s="13"/>
      <c r="IF4053" s="13"/>
      <c r="IG4053" s="13"/>
      <c r="IH4053" s="13"/>
      <c r="II4053" s="13"/>
      <c r="IJ4053" s="13"/>
      <c r="IK4053" s="13"/>
      <c r="IL4053" s="13"/>
      <c r="IM4053" s="13"/>
      <c r="IN4053" s="13"/>
      <c r="IO4053" s="13"/>
      <c r="IP4053" s="13"/>
      <c r="IQ4053" s="13"/>
      <c r="IR4053" s="13"/>
      <c r="IS4053" s="13"/>
      <c r="IT4053" s="13"/>
      <c r="IU4053" s="13"/>
      <c r="IV4053" s="13"/>
      <c r="IW4053" s="13"/>
      <c r="IX4053" s="13"/>
      <c r="IY4053" s="13"/>
      <c r="IZ4053" s="13"/>
    </row>
    <row r="4054" customFormat="false" ht="13.8" hidden="false" customHeight="false" outlineLevel="0" collapsed="false">
      <c r="A4054" s="27" t="n">
        <v>41001230</v>
      </c>
      <c r="B4054" s="28" t="s">
        <v>4090</v>
      </c>
      <c r="C4054" s="28"/>
      <c r="D4054" s="28"/>
      <c r="E4054" s="27" t="s">
        <v>22</v>
      </c>
      <c r="F4054" s="19" t="n">
        <f aca="false">IF(C4054="",VLOOKUP(E4054,'PORTE E UCO'!$A$5:$D$46,4,0),VLOOKUP(E4054,'PORTE E UCO'!$A$5:$D$46,4,0)*C4054)</f>
        <v>220.434104</v>
      </c>
      <c r="G4054" s="30" t="n">
        <v>33.57</v>
      </c>
      <c r="H4054" s="21" t="n">
        <f aca="false">G4054*$R$2</f>
        <v>660.44382624</v>
      </c>
      <c r="I4054" s="27" t="n">
        <v>0</v>
      </c>
      <c r="J4054" s="22" t="str">
        <f aca="false">IF(I4054&gt;=1,F4054*$J$2,"")</f>
        <v/>
      </c>
      <c r="K4054" s="22" t="str">
        <f aca="false">IF(I4054&gt;=2,F4054*$K$2,"")</f>
        <v/>
      </c>
      <c r="L4054" s="22" t="str">
        <f aca="false">IF(I4054&gt;=3,F4054*$L$2,"")</f>
        <v/>
      </c>
      <c r="M4054" s="22" t="str">
        <f aca="false">IF(I4054&gt;=4,F4054*$M$2,"")</f>
        <v/>
      </c>
      <c r="N4054" s="27" t="n">
        <v>0</v>
      </c>
      <c r="O4054" s="27" t="n">
        <v>0</v>
      </c>
      <c r="P4054" s="31" t="n">
        <v>2.5</v>
      </c>
      <c r="Q4054" s="64" t="n">
        <f aca="false">P4054*($Q$2)</f>
        <v>67.55</v>
      </c>
      <c r="R4054" s="33"/>
      <c r="S4054" s="25" t="n">
        <f aca="false">SUM(F4054,H4054,J4054,K4054,L4054,M4054)</f>
        <v>880.87793024</v>
      </c>
      <c r="T4054" s="25" t="n">
        <f aca="false">SUM(F4054,H4054,J4054,K4054,L4054,M4054,Q4054)</f>
        <v>948.42793024</v>
      </c>
      <c r="U4054" s="13"/>
      <c r="V4054" s="13"/>
      <c r="W4054" s="13"/>
      <c r="X4054" s="13"/>
      <c r="Y4054" s="13"/>
      <c r="Z4054" s="13"/>
      <c r="AA4054" s="13"/>
      <c r="AB4054" s="13"/>
      <c r="AC4054" s="13"/>
      <c r="AD4054" s="13"/>
      <c r="AE4054" s="13"/>
      <c r="AF4054" s="13"/>
      <c r="AG4054" s="13"/>
      <c r="AH4054" s="13"/>
      <c r="AI4054" s="13"/>
      <c r="AJ4054" s="13"/>
      <c r="AK4054" s="13"/>
      <c r="AL4054" s="13"/>
      <c r="AM4054" s="13"/>
      <c r="AN4054" s="13"/>
      <c r="AO4054" s="13"/>
      <c r="AP4054" s="13"/>
      <c r="AQ4054" s="13"/>
      <c r="AR4054" s="13"/>
      <c r="AS4054" s="13"/>
      <c r="AT4054" s="13"/>
      <c r="AU4054" s="13"/>
      <c r="AV4054" s="13"/>
      <c r="AW4054" s="13"/>
      <c r="AX4054" s="13"/>
      <c r="AY4054" s="13"/>
      <c r="AZ4054" s="13"/>
      <c r="BA4054" s="13"/>
      <c r="BB4054" s="13"/>
      <c r="BC4054" s="13"/>
      <c r="BD4054" s="13"/>
      <c r="BE4054" s="13"/>
      <c r="BF4054" s="13"/>
      <c r="BG4054" s="13"/>
      <c r="BH4054" s="13"/>
      <c r="BI4054" s="13"/>
      <c r="BJ4054" s="13"/>
      <c r="BK4054" s="13"/>
      <c r="BL4054" s="13"/>
      <c r="BM4054" s="13"/>
      <c r="BN4054" s="13"/>
      <c r="BO4054" s="13"/>
      <c r="BP4054" s="13"/>
      <c r="BQ4054" s="13"/>
      <c r="BR4054" s="13"/>
      <c r="BS4054" s="13"/>
      <c r="BT4054" s="13"/>
      <c r="BU4054" s="13"/>
      <c r="BV4054" s="13"/>
      <c r="BW4054" s="13"/>
      <c r="BX4054" s="13"/>
      <c r="BY4054" s="13"/>
      <c r="BZ4054" s="13"/>
      <c r="CA4054" s="13"/>
      <c r="CB4054" s="13"/>
      <c r="CC4054" s="13"/>
      <c r="CD4054" s="13"/>
      <c r="CE4054" s="13"/>
      <c r="CF4054" s="13"/>
      <c r="CG4054" s="13"/>
      <c r="CH4054" s="13"/>
      <c r="CI4054" s="13"/>
      <c r="CJ4054" s="13"/>
      <c r="CK4054" s="13"/>
      <c r="CL4054" s="13"/>
      <c r="CM4054" s="13"/>
      <c r="CN4054" s="13"/>
      <c r="CO4054" s="13"/>
      <c r="CP4054" s="13"/>
      <c r="CQ4054" s="13"/>
      <c r="CR4054" s="13"/>
      <c r="CS4054" s="13"/>
      <c r="CT4054" s="13"/>
      <c r="CU4054" s="13"/>
      <c r="CV4054" s="13"/>
      <c r="CW4054" s="13"/>
      <c r="CX4054" s="13"/>
      <c r="CY4054" s="13"/>
      <c r="CZ4054" s="13"/>
      <c r="DA4054" s="13"/>
      <c r="DB4054" s="13"/>
      <c r="DC4054" s="13"/>
      <c r="DD4054" s="13"/>
      <c r="DE4054" s="13"/>
      <c r="DF4054" s="13"/>
      <c r="DG4054" s="13"/>
      <c r="DH4054" s="13"/>
      <c r="DI4054" s="13"/>
      <c r="DJ4054" s="13"/>
      <c r="DK4054" s="13"/>
      <c r="DL4054" s="13"/>
      <c r="DM4054" s="13"/>
      <c r="DN4054" s="13"/>
      <c r="DO4054" s="13"/>
      <c r="DP4054" s="13"/>
      <c r="DQ4054" s="13"/>
      <c r="DR4054" s="13"/>
      <c r="DS4054" s="13"/>
      <c r="DT4054" s="13"/>
      <c r="DU4054" s="13"/>
      <c r="DV4054" s="13"/>
      <c r="DW4054" s="13"/>
      <c r="DX4054" s="13"/>
      <c r="DY4054" s="13"/>
      <c r="DZ4054" s="13"/>
      <c r="EA4054" s="13"/>
      <c r="EB4054" s="13"/>
      <c r="EC4054" s="13"/>
      <c r="ED4054" s="13"/>
      <c r="EE4054" s="13"/>
      <c r="EF4054" s="13"/>
      <c r="EG4054" s="13"/>
      <c r="EH4054" s="13"/>
      <c r="EI4054" s="13"/>
      <c r="EJ4054" s="13"/>
      <c r="EK4054" s="13"/>
      <c r="EL4054" s="13"/>
      <c r="EM4054" s="13"/>
      <c r="EN4054" s="13"/>
      <c r="EO4054" s="13"/>
      <c r="EP4054" s="13"/>
      <c r="EQ4054" s="13"/>
      <c r="ER4054" s="13"/>
      <c r="ES4054" s="13"/>
      <c r="ET4054" s="13"/>
      <c r="EU4054" s="13"/>
      <c r="EV4054" s="13"/>
      <c r="EW4054" s="13"/>
      <c r="EX4054" s="13"/>
      <c r="EY4054" s="13"/>
      <c r="EZ4054" s="13"/>
      <c r="FA4054" s="13"/>
      <c r="FB4054" s="13"/>
      <c r="FC4054" s="13"/>
      <c r="FD4054" s="13"/>
      <c r="FE4054" s="13"/>
      <c r="FF4054" s="13"/>
      <c r="FG4054" s="13"/>
      <c r="FH4054" s="13"/>
      <c r="FI4054" s="13"/>
      <c r="FJ4054" s="13"/>
      <c r="FK4054" s="13"/>
      <c r="FL4054" s="13"/>
      <c r="FM4054" s="13"/>
      <c r="FN4054" s="13"/>
      <c r="FO4054" s="13"/>
      <c r="FP4054" s="13"/>
      <c r="FQ4054" s="13"/>
      <c r="FR4054" s="13"/>
      <c r="FS4054" s="13"/>
      <c r="FT4054" s="13"/>
      <c r="FU4054" s="13"/>
      <c r="FV4054" s="13"/>
      <c r="FW4054" s="13"/>
      <c r="FX4054" s="13"/>
      <c r="FY4054" s="13"/>
      <c r="FZ4054" s="13"/>
      <c r="GA4054" s="13"/>
      <c r="GB4054" s="13"/>
      <c r="GC4054" s="13"/>
      <c r="GD4054" s="13"/>
      <c r="GE4054" s="13"/>
      <c r="GF4054" s="13"/>
      <c r="GG4054" s="13"/>
      <c r="GH4054" s="13"/>
      <c r="GI4054" s="13"/>
      <c r="GJ4054" s="13"/>
      <c r="GK4054" s="13"/>
      <c r="GL4054" s="13"/>
      <c r="GM4054" s="13"/>
      <c r="GN4054" s="13"/>
      <c r="GO4054" s="13"/>
      <c r="GP4054" s="13"/>
      <c r="GQ4054" s="13"/>
      <c r="GR4054" s="13"/>
      <c r="GS4054" s="13"/>
      <c r="GT4054" s="13"/>
      <c r="GU4054" s="13"/>
      <c r="GV4054" s="13"/>
      <c r="GW4054" s="13"/>
      <c r="GX4054" s="13"/>
      <c r="GY4054" s="13"/>
      <c r="GZ4054" s="13"/>
      <c r="HA4054" s="13"/>
      <c r="HB4054" s="13"/>
      <c r="HC4054" s="13"/>
      <c r="HD4054" s="13"/>
      <c r="HE4054" s="13"/>
      <c r="HF4054" s="13"/>
      <c r="HG4054" s="13"/>
      <c r="HH4054" s="13"/>
      <c r="HI4054" s="13"/>
      <c r="HJ4054" s="13"/>
      <c r="HK4054" s="13"/>
      <c r="HL4054" s="13"/>
      <c r="HM4054" s="13"/>
      <c r="HN4054" s="13"/>
      <c r="HO4054" s="13"/>
      <c r="HP4054" s="13"/>
      <c r="HQ4054" s="13"/>
      <c r="HR4054" s="13"/>
      <c r="HS4054" s="13"/>
      <c r="HT4054" s="13"/>
      <c r="HU4054" s="13"/>
      <c r="HV4054" s="13"/>
      <c r="HW4054" s="13"/>
      <c r="HX4054" s="13"/>
      <c r="HY4054" s="13"/>
      <c r="HZ4054" s="13"/>
      <c r="IA4054" s="13"/>
      <c r="IB4054" s="13"/>
      <c r="IC4054" s="13"/>
      <c r="ID4054" s="13"/>
      <c r="IE4054" s="13"/>
      <c r="IF4054" s="13"/>
      <c r="IG4054" s="13"/>
      <c r="IH4054" s="13"/>
      <c r="II4054" s="13"/>
      <c r="IJ4054" s="13"/>
      <c r="IK4054" s="13"/>
      <c r="IL4054" s="13"/>
      <c r="IM4054" s="13"/>
      <c r="IN4054" s="13"/>
      <c r="IO4054" s="13"/>
      <c r="IP4054" s="13"/>
      <c r="IQ4054" s="13"/>
      <c r="IR4054" s="13"/>
      <c r="IS4054" s="13"/>
      <c r="IT4054" s="13"/>
      <c r="IU4054" s="13"/>
      <c r="IV4054" s="13"/>
      <c r="IW4054" s="13"/>
      <c r="IX4054" s="13"/>
      <c r="IY4054" s="13"/>
      <c r="IZ4054" s="13"/>
    </row>
    <row r="4055" customFormat="false" ht="13.8" hidden="false" customHeight="false" outlineLevel="0" collapsed="false">
      <c r="A4055" s="16" t="n">
        <v>41001184</v>
      </c>
      <c r="B4055" s="17" t="s">
        <v>4091</v>
      </c>
      <c r="C4055" s="18"/>
      <c r="D4055" s="18"/>
      <c r="E4055" s="16" t="s">
        <v>22</v>
      </c>
      <c r="F4055" s="19" t="n">
        <f aca="false">IF(C4055="",VLOOKUP(E4055,'PORTE E UCO'!$A$5:$D$46,4,0),VLOOKUP(E4055,'PORTE E UCO'!$A$5:$D$46,4,0)*C4055)</f>
        <v>220.434104</v>
      </c>
      <c r="G4055" s="20" t="n">
        <v>22.38</v>
      </c>
      <c r="H4055" s="21" t="n">
        <f aca="false">G4055*$R$2</f>
        <v>440.29588416</v>
      </c>
      <c r="I4055" s="16" t="n">
        <v>0</v>
      </c>
      <c r="J4055" s="22" t="str">
        <f aca="false">IF(I4055&gt;=1,F4055*$J$2,"")</f>
        <v/>
      </c>
      <c r="K4055" s="22" t="str">
        <f aca="false">IF(I4055&gt;=2,F4055*$K$2,"")</f>
        <v/>
      </c>
      <c r="L4055" s="22" t="str">
        <f aca="false">IF(I4055&gt;=3,F4055*$L$2,"")</f>
        <v/>
      </c>
      <c r="M4055" s="22" t="str">
        <f aca="false">IF(I4055&gt;=4,F4055*$M$2,"")</f>
        <v/>
      </c>
      <c r="N4055" s="16" t="n">
        <v>0</v>
      </c>
      <c r="O4055" s="16" t="n">
        <v>0</v>
      </c>
      <c r="P4055" s="23" t="n">
        <v>1.5</v>
      </c>
      <c r="Q4055" s="64" t="n">
        <f aca="false">P4055*($Q$2)</f>
        <v>40.53</v>
      </c>
      <c r="R4055" s="33"/>
      <c r="S4055" s="25" t="n">
        <f aca="false">SUM(F4055,H4055,J4055,K4055,L4055,M4055)</f>
        <v>660.72998816</v>
      </c>
      <c r="T4055" s="25" t="n">
        <f aca="false">SUM(F4055,H4055,J4055,K4055,L4055,M4055,Q4055)</f>
        <v>701.25998816</v>
      </c>
      <c r="U4055" s="13"/>
      <c r="V4055" s="13"/>
      <c r="W4055" s="13"/>
      <c r="X4055" s="13"/>
      <c r="Y4055" s="13"/>
      <c r="Z4055" s="13"/>
      <c r="AA4055" s="13"/>
      <c r="AB4055" s="13"/>
      <c r="AC4055" s="13"/>
      <c r="AD4055" s="13"/>
      <c r="AE4055" s="13"/>
      <c r="AF4055" s="13"/>
      <c r="AG4055" s="13"/>
      <c r="AH4055" s="13"/>
      <c r="AI4055" s="13"/>
      <c r="AJ4055" s="13"/>
      <c r="AK4055" s="13"/>
      <c r="AL4055" s="13"/>
      <c r="AM4055" s="13"/>
      <c r="AN4055" s="13"/>
      <c r="AO4055" s="13"/>
      <c r="AP4055" s="13"/>
      <c r="AQ4055" s="13"/>
      <c r="AR4055" s="13"/>
      <c r="AS4055" s="13"/>
      <c r="AT4055" s="13"/>
      <c r="AU4055" s="13"/>
      <c r="AV4055" s="13"/>
      <c r="AW4055" s="13"/>
      <c r="AX4055" s="13"/>
      <c r="AY4055" s="13"/>
      <c r="AZ4055" s="13"/>
      <c r="BA4055" s="13"/>
      <c r="BB4055" s="13"/>
      <c r="BC4055" s="13"/>
      <c r="BD4055" s="13"/>
      <c r="BE4055" s="13"/>
      <c r="BF4055" s="13"/>
      <c r="BG4055" s="13"/>
      <c r="BH4055" s="13"/>
      <c r="BI4055" s="13"/>
      <c r="BJ4055" s="13"/>
      <c r="BK4055" s="13"/>
      <c r="BL4055" s="13"/>
      <c r="BM4055" s="13"/>
      <c r="BN4055" s="13"/>
      <c r="BO4055" s="13"/>
      <c r="BP4055" s="13"/>
      <c r="BQ4055" s="13"/>
      <c r="BR4055" s="13"/>
      <c r="BS4055" s="13"/>
      <c r="BT4055" s="13"/>
      <c r="BU4055" s="13"/>
      <c r="BV4055" s="13"/>
      <c r="BW4055" s="13"/>
      <c r="BX4055" s="13"/>
      <c r="BY4055" s="13"/>
      <c r="BZ4055" s="13"/>
      <c r="CA4055" s="13"/>
      <c r="CB4055" s="13"/>
      <c r="CC4055" s="13"/>
      <c r="CD4055" s="13"/>
      <c r="CE4055" s="13"/>
      <c r="CF4055" s="13"/>
      <c r="CG4055" s="13"/>
      <c r="CH4055" s="13"/>
      <c r="CI4055" s="13"/>
      <c r="CJ4055" s="13"/>
      <c r="CK4055" s="13"/>
      <c r="CL4055" s="13"/>
      <c r="CM4055" s="13"/>
      <c r="CN4055" s="13"/>
      <c r="CO4055" s="13"/>
      <c r="CP4055" s="13"/>
      <c r="CQ4055" s="13"/>
      <c r="CR4055" s="13"/>
      <c r="CS4055" s="13"/>
      <c r="CT4055" s="13"/>
      <c r="CU4055" s="13"/>
      <c r="CV4055" s="13"/>
      <c r="CW4055" s="13"/>
      <c r="CX4055" s="13"/>
      <c r="CY4055" s="13"/>
      <c r="CZ4055" s="13"/>
      <c r="DA4055" s="13"/>
      <c r="DB4055" s="13"/>
      <c r="DC4055" s="13"/>
      <c r="DD4055" s="13"/>
      <c r="DE4055" s="13"/>
      <c r="DF4055" s="13"/>
      <c r="DG4055" s="13"/>
      <c r="DH4055" s="13"/>
      <c r="DI4055" s="13"/>
      <c r="DJ4055" s="13"/>
      <c r="DK4055" s="13"/>
      <c r="DL4055" s="13"/>
      <c r="DM4055" s="13"/>
      <c r="DN4055" s="13"/>
      <c r="DO4055" s="13"/>
      <c r="DP4055" s="13"/>
      <c r="DQ4055" s="13"/>
      <c r="DR4055" s="13"/>
      <c r="DS4055" s="13"/>
      <c r="DT4055" s="13"/>
      <c r="DU4055" s="13"/>
      <c r="DV4055" s="13"/>
      <c r="DW4055" s="13"/>
      <c r="DX4055" s="13"/>
      <c r="DY4055" s="13"/>
      <c r="DZ4055" s="13"/>
      <c r="EA4055" s="13"/>
      <c r="EB4055" s="13"/>
      <c r="EC4055" s="13"/>
      <c r="ED4055" s="13"/>
      <c r="EE4055" s="13"/>
      <c r="EF4055" s="13"/>
      <c r="EG4055" s="13"/>
      <c r="EH4055" s="13"/>
      <c r="EI4055" s="13"/>
      <c r="EJ4055" s="13"/>
      <c r="EK4055" s="13"/>
      <c r="EL4055" s="13"/>
      <c r="EM4055" s="13"/>
      <c r="EN4055" s="13"/>
      <c r="EO4055" s="13"/>
      <c r="EP4055" s="13"/>
      <c r="EQ4055" s="13"/>
      <c r="ER4055" s="13"/>
      <c r="ES4055" s="13"/>
      <c r="ET4055" s="13"/>
      <c r="EU4055" s="13"/>
      <c r="EV4055" s="13"/>
      <c r="EW4055" s="13"/>
      <c r="EX4055" s="13"/>
      <c r="EY4055" s="13"/>
      <c r="EZ4055" s="13"/>
      <c r="FA4055" s="13"/>
      <c r="FB4055" s="13"/>
      <c r="FC4055" s="13"/>
      <c r="FD4055" s="13"/>
      <c r="FE4055" s="13"/>
      <c r="FF4055" s="13"/>
      <c r="FG4055" s="13"/>
      <c r="FH4055" s="13"/>
      <c r="FI4055" s="13"/>
      <c r="FJ4055" s="13"/>
      <c r="FK4055" s="13"/>
      <c r="FL4055" s="13"/>
      <c r="FM4055" s="13"/>
      <c r="FN4055" s="13"/>
      <c r="FO4055" s="13"/>
      <c r="FP4055" s="13"/>
      <c r="FQ4055" s="13"/>
      <c r="FR4055" s="13"/>
      <c r="FS4055" s="13"/>
      <c r="FT4055" s="13"/>
      <c r="FU4055" s="13"/>
      <c r="FV4055" s="13"/>
      <c r="FW4055" s="13"/>
      <c r="FX4055" s="13"/>
      <c r="FY4055" s="13"/>
      <c r="FZ4055" s="13"/>
      <c r="GA4055" s="13"/>
      <c r="GB4055" s="13"/>
      <c r="GC4055" s="13"/>
      <c r="GD4055" s="13"/>
      <c r="GE4055" s="13"/>
      <c r="GF4055" s="13"/>
      <c r="GG4055" s="13"/>
      <c r="GH4055" s="13"/>
      <c r="GI4055" s="13"/>
      <c r="GJ4055" s="13"/>
      <c r="GK4055" s="13"/>
      <c r="GL4055" s="13"/>
      <c r="GM4055" s="13"/>
      <c r="GN4055" s="13"/>
      <c r="GO4055" s="13"/>
      <c r="GP4055" s="13"/>
      <c r="GQ4055" s="13"/>
      <c r="GR4055" s="13"/>
      <c r="GS4055" s="13"/>
      <c r="GT4055" s="13"/>
      <c r="GU4055" s="13"/>
      <c r="GV4055" s="13"/>
      <c r="GW4055" s="13"/>
      <c r="GX4055" s="13"/>
      <c r="GY4055" s="13"/>
      <c r="GZ4055" s="13"/>
      <c r="HA4055" s="13"/>
      <c r="HB4055" s="13"/>
      <c r="HC4055" s="13"/>
      <c r="HD4055" s="13"/>
      <c r="HE4055" s="13"/>
      <c r="HF4055" s="13"/>
      <c r="HG4055" s="13"/>
      <c r="HH4055" s="13"/>
      <c r="HI4055" s="13"/>
      <c r="HJ4055" s="13"/>
      <c r="HK4055" s="13"/>
      <c r="HL4055" s="13"/>
      <c r="HM4055" s="13"/>
      <c r="HN4055" s="13"/>
      <c r="HO4055" s="13"/>
      <c r="HP4055" s="13"/>
      <c r="HQ4055" s="13"/>
      <c r="HR4055" s="13"/>
      <c r="HS4055" s="13"/>
      <c r="HT4055" s="13"/>
      <c r="HU4055" s="13"/>
      <c r="HV4055" s="13"/>
      <c r="HW4055" s="13"/>
      <c r="HX4055" s="13"/>
      <c r="HY4055" s="13"/>
      <c r="HZ4055" s="13"/>
      <c r="IA4055" s="13"/>
      <c r="IB4055" s="13"/>
      <c r="IC4055" s="13"/>
      <c r="ID4055" s="13"/>
      <c r="IE4055" s="13"/>
      <c r="IF4055" s="13"/>
      <c r="IG4055" s="13"/>
      <c r="IH4055" s="13"/>
      <c r="II4055" s="13"/>
      <c r="IJ4055" s="13"/>
      <c r="IK4055" s="13"/>
      <c r="IL4055" s="13"/>
      <c r="IM4055" s="13"/>
      <c r="IN4055" s="13"/>
      <c r="IO4055" s="13"/>
      <c r="IP4055" s="13"/>
      <c r="IQ4055" s="13"/>
      <c r="IR4055" s="13"/>
      <c r="IS4055" s="13"/>
      <c r="IT4055" s="13"/>
      <c r="IU4055" s="13"/>
      <c r="IV4055" s="13"/>
      <c r="IW4055" s="13"/>
      <c r="IX4055" s="13"/>
      <c r="IY4055" s="13"/>
      <c r="IZ4055" s="13"/>
    </row>
    <row r="4056" customFormat="false" ht="13.8" hidden="false" customHeight="false" outlineLevel="0" collapsed="false">
      <c r="A4056" s="27" t="n">
        <v>41001176</v>
      </c>
      <c r="B4056" s="28" t="s">
        <v>4092</v>
      </c>
      <c r="C4056" s="29"/>
      <c r="D4056" s="29"/>
      <c r="E4056" s="27" t="s">
        <v>22</v>
      </c>
      <c r="F4056" s="19" t="n">
        <f aca="false">IF(C4056="",VLOOKUP(E4056,'PORTE E UCO'!$A$5:$D$46,4,0),VLOOKUP(E4056,'PORTE E UCO'!$A$5:$D$46,4,0)*C4056)</f>
        <v>220.434104</v>
      </c>
      <c r="G4056" s="30" t="n">
        <v>22.38</v>
      </c>
      <c r="H4056" s="21" t="n">
        <f aca="false">G4056*$R$2</f>
        <v>440.29588416</v>
      </c>
      <c r="I4056" s="27" t="n">
        <v>0</v>
      </c>
      <c r="J4056" s="22" t="str">
        <f aca="false">IF(I4056&gt;=1,F4056*$J$2,"")</f>
        <v/>
      </c>
      <c r="K4056" s="22" t="str">
        <f aca="false">IF(I4056&gt;=2,F4056*$K$2,"")</f>
        <v/>
      </c>
      <c r="L4056" s="22" t="str">
        <f aca="false">IF(I4056&gt;=3,F4056*$L$2,"")</f>
        <v/>
      </c>
      <c r="M4056" s="22" t="str">
        <f aca="false">IF(I4056&gt;=4,F4056*$M$2,"")</f>
        <v/>
      </c>
      <c r="N4056" s="27" t="n">
        <v>0</v>
      </c>
      <c r="O4056" s="27" t="n">
        <v>0</v>
      </c>
      <c r="P4056" s="31" t="n">
        <v>1.5</v>
      </c>
      <c r="Q4056" s="64" t="n">
        <f aca="false">P4056*($Q$2)</f>
        <v>40.53</v>
      </c>
      <c r="R4056" s="33"/>
      <c r="S4056" s="25" t="n">
        <f aca="false">SUM(F4056,H4056,J4056,K4056,L4056,M4056)</f>
        <v>660.72998816</v>
      </c>
      <c r="T4056" s="25" t="n">
        <f aca="false">SUM(F4056,H4056,J4056,K4056,L4056,M4056,Q4056)</f>
        <v>701.25998816</v>
      </c>
      <c r="U4056" s="13"/>
      <c r="V4056" s="13"/>
      <c r="W4056" s="13"/>
      <c r="X4056" s="13"/>
      <c r="Y4056" s="13"/>
      <c r="Z4056" s="13"/>
      <c r="AA4056" s="13"/>
      <c r="AB4056" s="13"/>
      <c r="AC4056" s="13"/>
      <c r="AD4056" s="13"/>
      <c r="AE4056" s="13"/>
      <c r="AF4056" s="13"/>
      <c r="AG4056" s="13"/>
      <c r="AH4056" s="13"/>
      <c r="AI4056" s="13"/>
      <c r="AJ4056" s="13"/>
      <c r="AK4056" s="13"/>
      <c r="AL4056" s="13"/>
      <c r="AM4056" s="13"/>
      <c r="AN4056" s="13"/>
      <c r="AO4056" s="13"/>
      <c r="AP4056" s="13"/>
      <c r="AQ4056" s="13"/>
      <c r="AR4056" s="13"/>
      <c r="AS4056" s="13"/>
      <c r="AT4056" s="13"/>
      <c r="AU4056" s="13"/>
      <c r="AV4056" s="13"/>
      <c r="AW4056" s="13"/>
      <c r="AX4056" s="13"/>
      <c r="AY4056" s="13"/>
      <c r="AZ4056" s="13"/>
      <c r="BA4056" s="13"/>
      <c r="BB4056" s="13"/>
      <c r="BC4056" s="13"/>
      <c r="BD4056" s="13"/>
      <c r="BE4056" s="13"/>
      <c r="BF4056" s="13"/>
      <c r="BG4056" s="13"/>
      <c r="BH4056" s="13"/>
      <c r="BI4056" s="13"/>
      <c r="BJ4056" s="13"/>
      <c r="BK4056" s="13"/>
      <c r="BL4056" s="13"/>
      <c r="BM4056" s="13"/>
      <c r="BN4056" s="13"/>
      <c r="BO4056" s="13"/>
      <c r="BP4056" s="13"/>
      <c r="BQ4056" s="13"/>
      <c r="BR4056" s="13"/>
      <c r="BS4056" s="13"/>
      <c r="BT4056" s="13"/>
      <c r="BU4056" s="13"/>
      <c r="BV4056" s="13"/>
      <c r="BW4056" s="13"/>
      <c r="BX4056" s="13"/>
      <c r="BY4056" s="13"/>
      <c r="BZ4056" s="13"/>
      <c r="CA4056" s="13"/>
      <c r="CB4056" s="13"/>
      <c r="CC4056" s="13"/>
      <c r="CD4056" s="13"/>
      <c r="CE4056" s="13"/>
      <c r="CF4056" s="13"/>
      <c r="CG4056" s="13"/>
      <c r="CH4056" s="13"/>
      <c r="CI4056" s="13"/>
      <c r="CJ4056" s="13"/>
      <c r="CK4056" s="13"/>
      <c r="CL4056" s="13"/>
      <c r="CM4056" s="13"/>
      <c r="CN4056" s="13"/>
      <c r="CO4056" s="13"/>
      <c r="CP4056" s="13"/>
      <c r="CQ4056" s="13"/>
      <c r="CR4056" s="13"/>
      <c r="CS4056" s="13"/>
      <c r="CT4056" s="13"/>
      <c r="CU4056" s="13"/>
      <c r="CV4056" s="13"/>
      <c r="CW4056" s="13"/>
      <c r="CX4056" s="13"/>
      <c r="CY4056" s="13"/>
      <c r="CZ4056" s="13"/>
      <c r="DA4056" s="13"/>
      <c r="DB4056" s="13"/>
      <c r="DC4056" s="13"/>
      <c r="DD4056" s="13"/>
      <c r="DE4056" s="13"/>
      <c r="DF4056" s="13"/>
      <c r="DG4056" s="13"/>
      <c r="DH4056" s="13"/>
      <c r="DI4056" s="13"/>
      <c r="DJ4056" s="13"/>
      <c r="DK4056" s="13"/>
      <c r="DL4056" s="13"/>
      <c r="DM4056" s="13"/>
      <c r="DN4056" s="13"/>
      <c r="DO4056" s="13"/>
      <c r="DP4056" s="13"/>
      <c r="DQ4056" s="13"/>
      <c r="DR4056" s="13"/>
      <c r="DS4056" s="13"/>
      <c r="DT4056" s="13"/>
      <c r="DU4056" s="13"/>
      <c r="DV4056" s="13"/>
      <c r="DW4056" s="13"/>
      <c r="DX4056" s="13"/>
      <c r="DY4056" s="13"/>
      <c r="DZ4056" s="13"/>
      <c r="EA4056" s="13"/>
      <c r="EB4056" s="13"/>
      <c r="EC4056" s="13"/>
      <c r="ED4056" s="13"/>
      <c r="EE4056" s="13"/>
      <c r="EF4056" s="13"/>
      <c r="EG4056" s="13"/>
      <c r="EH4056" s="13"/>
      <c r="EI4056" s="13"/>
      <c r="EJ4056" s="13"/>
      <c r="EK4056" s="13"/>
      <c r="EL4056" s="13"/>
      <c r="EM4056" s="13"/>
      <c r="EN4056" s="13"/>
      <c r="EO4056" s="13"/>
      <c r="EP4056" s="13"/>
      <c r="EQ4056" s="13"/>
      <c r="ER4056" s="13"/>
      <c r="ES4056" s="13"/>
      <c r="ET4056" s="13"/>
      <c r="EU4056" s="13"/>
      <c r="EV4056" s="13"/>
      <c r="EW4056" s="13"/>
      <c r="EX4056" s="13"/>
      <c r="EY4056" s="13"/>
      <c r="EZ4056" s="13"/>
      <c r="FA4056" s="13"/>
      <c r="FB4056" s="13"/>
      <c r="FC4056" s="13"/>
      <c r="FD4056" s="13"/>
      <c r="FE4056" s="13"/>
      <c r="FF4056" s="13"/>
      <c r="FG4056" s="13"/>
      <c r="FH4056" s="13"/>
      <c r="FI4056" s="13"/>
      <c r="FJ4056" s="13"/>
      <c r="FK4056" s="13"/>
      <c r="FL4056" s="13"/>
      <c r="FM4056" s="13"/>
      <c r="FN4056" s="13"/>
      <c r="FO4056" s="13"/>
      <c r="FP4056" s="13"/>
      <c r="FQ4056" s="13"/>
      <c r="FR4056" s="13"/>
      <c r="FS4056" s="13"/>
      <c r="FT4056" s="13"/>
      <c r="FU4056" s="13"/>
      <c r="FV4056" s="13"/>
      <c r="FW4056" s="13"/>
      <c r="FX4056" s="13"/>
      <c r="FY4056" s="13"/>
      <c r="FZ4056" s="13"/>
      <c r="GA4056" s="13"/>
      <c r="GB4056" s="13"/>
      <c r="GC4056" s="13"/>
      <c r="GD4056" s="13"/>
      <c r="GE4056" s="13"/>
      <c r="GF4056" s="13"/>
      <c r="GG4056" s="13"/>
      <c r="GH4056" s="13"/>
      <c r="GI4056" s="13"/>
      <c r="GJ4056" s="13"/>
      <c r="GK4056" s="13"/>
      <c r="GL4056" s="13"/>
      <c r="GM4056" s="13"/>
      <c r="GN4056" s="13"/>
      <c r="GO4056" s="13"/>
      <c r="GP4056" s="13"/>
      <c r="GQ4056" s="13"/>
      <c r="GR4056" s="13"/>
      <c r="GS4056" s="13"/>
      <c r="GT4056" s="13"/>
      <c r="GU4056" s="13"/>
      <c r="GV4056" s="13"/>
      <c r="GW4056" s="13"/>
      <c r="GX4056" s="13"/>
      <c r="GY4056" s="13"/>
      <c r="GZ4056" s="13"/>
      <c r="HA4056" s="13"/>
      <c r="HB4056" s="13"/>
      <c r="HC4056" s="13"/>
      <c r="HD4056" s="13"/>
      <c r="HE4056" s="13"/>
      <c r="HF4056" s="13"/>
      <c r="HG4056" s="13"/>
      <c r="HH4056" s="13"/>
      <c r="HI4056" s="13"/>
      <c r="HJ4056" s="13"/>
      <c r="HK4056" s="13"/>
      <c r="HL4056" s="13"/>
      <c r="HM4056" s="13"/>
      <c r="HN4056" s="13"/>
      <c r="HO4056" s="13"/>
      <c r="HP4056" s="13"/>
      <c r="HQ4056" s="13"/>
      <c r="HR4056" s="13"/>
      <c r="HS4056" s="13"/>
      <c r="HT4056" s="13"/>
      <c r="HU4056" s="13"/>
      <c r="HV4056" s="13"/>
      <c r="HW4056" s="13"/>
      <c r="HX4056" s="13"/>
      <c r="HY4056" s="13"/>
      <c r="HZ4056" s="13"/>
      <c r="IA4056" s="13"/>
      <c r="IB4056" s="13"/>
      <c r="IC4056" s="13"/>
      <c r="ID4056" s="13"/>
      <c r="IE4056" s="13"/>
      <c r="IF4056" s="13"/>
      <c r="IG4056" s="13"/>
      <c r="IH4056" s="13"/>
      <c r="II4056" s="13"/>
      <c r="IJ4056" s="13"/>
      <c r="IK4056" s="13"/>
      <c r="IL4056" s="13"/>
      <c r="IM4056" s="13"/>
      <c r="IN4056" s="13"/>
      <c r="IO4056" s="13"/>
      <c r="IP4056" s="13"/>
      <c r="IQ4056" s="13"/>
      <c r="IR4056" s="13"/>
      <c r="IS4056" s="13"/>
      <c r="IT4056" s="13"/>
      <c r="IU4056" s="13"/>
      <c r="IV4056" s="13"/>
      <c r="IW4056" s="13"/>
      <c r="IX4056" s="13"/>
      <c r="IY4056" s="13"/>
      <c r="IZ4056" s="13"/>
    </row>
    <row r="4057" customFormat="false" ht="14.95" hidden="false" customHeight="false" outlineLevel="0" collapsed="false">
      <c r="A4057" s="16" t="n">
        <v>41001141</v>
      </c>
      <c r="B4057" s="17" t="s">
        <v>4093</v>
      </c>
      <c r="C4057" s="18"/>
      <c r="D4057" s="18"/>
      <c r="E4057" s="16" t="s">
        <v>17</v>
      </c>
      <c r="F4057" s="19" t="n">
        <f aca="false">IF(C4057="",VLOOKUP(E4057,'PORTE E UCO'!$A$5:$D$46,4,0),VLOOKUP(E4057,'PORTE E UCO'!$A$5:$D$46,4,0)*C4057)</f>
        <v>150.60084</v>
      </c>
      <c r="G4057" s="20" t="n">
        <v>22.38</v>
      </c>
      <c r="H4057" s="21" t="n">
        <f aca="false">G4057*$R$2</f>
        <v>440.29588416</v>
      </c>
      <c r="I4057" s="16" t="n">
        <v>0</v>
      </c>
      <c r="J4057" s="22" t="str">
        <f aca="false">IF(I4057&gt;=1,F4057*$J$2,"")</f>
        <v/>
      </c>
      <c r="K4057" s="22" t="str">
        <f aca="false">IF(I4057&gt;=2,F4057*$K$2,"")</f>
        <v/>
      </c>
      <c r="L4057" s="22" t="str">
        <f aca="false">IF(I4057&gt;=3,F4057*$L$2,"")</f>
        <v/>
      </c>
      <c r="M4057" s="22" t="str">
        <f aca="false">IF(I4057&gt;=4,F4057*$M$2,"")</f>
        <v/>
      </c>
      <c r="N4057" s="16" t="n">
        <v>0</v>
      </c>
      <c r="O4057" s="16" t="n">
        <v>0</v>
      </c>
      <c r="P4057" s="23" t="n">
        <v>1.5</v>
      </c>
      <c r="Q4057" s="64" t="n">
        <f aca="false">P4057*($Q$2)</f>
        <v>40.53</v>
      </c>
      <c r="R4057" s="33"/>
      <c r="S4057" s="25" t="n">
        <f aca="false">SUM(F4057,H4057,J4057,K4057,L4057,M4057)</f>
        <v>590.89672416</v>
      </c>
      <c r="T4057" s="25" t="n">
        <f aca="false">SUM(F4057,H4057,J4057,K4057,L4057,M4057,Q4057)</f>
        <v>631.42672416</v>
      </c>
      <c r="U4057" s="13"/>
      <c r="V4057" s="13"/>
      <c r="W4057" s="13"/>
      <c r="X4057" s="13"/>
      <c r="Y4057" s="13"/>
      <c r="Z4057" s="13"/>
      <c r="AA4057" s="13"/>
      <c r="AB4057" s="13"/>
      <c r="AC4057" s="13"/>
      <c r="AD4057" s="13"/>
      <c r="AE4057" s="13"/>
      <c r="AF4057" s="13"/>
      <c r="AG4057" s="13"/>
      <c r="AH4057" s="13"/>
      <c r="AI4057" s="13"/>
      <c r="AJ4057" s="13"/>
      <c r="AK4057" s="13"/>
      <c r="AL4057" s="13"/>
      <c r="AM4057" s="13"/>
      <c r="AN4057" s="13"/>
      <c r="AO4057" s="13"/>
      <c r="AP4057" s="13"/>
      <c r="AQ4057" s="13"/>
      <c r="AR4057" s="13"/>
      <c r="AS4057" s="13"/>
      <c r="AT4057" s="13"/>
      <c r="AU4057" s="13"/>
      <c r="AV4057" s="13"/>
      <c r="AW4057" s="13"/>
      <c r="AX4057" s="13"/>
      <c r="AY4057" s="13"/>
      <c r="AZ4057" s="13"/>
      <c r="BA4057" s="13"/>
      <c r="BB4057" s="13"/>
      <c r="BC4057" s="13"/>
      <c r="BD4057" s="13"/>
      <c r="BE4057" s="13"/>
      <c r="BF4057" s="13"/>
      <c r="BG4057" s="13"/>
      <c r="BH4057" s="13"/>
      <c r="BI4057" s="13"/>
      <c r="BJ4057" s="13"/>
      <c r="BK4057" s="13"/>
      <c r="BL4057" s="13"/>
      <c r="BM4057" s="13"/>
      <c r="BN4057" s="13"/>
      <c r="BO4057" s="13"/>
      <c r="BP4057" s="13"/>
      <c r="BQ4057" s="13"/>
      <c r="BR4057" s="13"/>
      <c r="BS4057" s="13"/>
      <c r="BT4057" s="13"/>
      <c r="BU4057" s="13"/>
      <c r="BV4057" s="13"/>
      <c r="BW4057" s="13"/>
      <c r="BX4057" s="13"/>
      <c r="BY4057" s="13"/>
      <c r="BZ4057" s="13"/>
      <c r="CA4057" s="13"/>
      <c r="CB4057" s="13"/>
      <c r="CC4057" s="13"/>
      <c r="CD4057" s="13"/>
      <c r="CE4057" s="13"/>
      <c r="CF4057" s="13"/>
      <c r="CG4057" s="13"/>
      <c r="CH4057" s="13"/>
      <c r="CI4057" s="13"/>
      <c r="CJ4057" s="13"/>
      <c r="CK4057" s="13"/>
      <c r="CL4057" s="13"/>
      <c r="CM4057" s="13"/>
      <c r="CN4057" s="13"/>
      <c r="CO4057" s="13"/>
      <c r="CP4057" s="13"/>
      <c r="CQ4057" s="13"/>
      <c r="CR4057" s="13"/>
      <c r="CS4057" s="13"/>
      <c r="CT4057" s="13"/>
      <c r="CU4057" s="13"/>
      <c r="CV4057" s="13"/>
      <c r="CW4057" s="13"/>
      <c r="CX4057" s="13"/>
      <c r="CY4057" s="13"/>
      <c r="CZ4057" s="13"/>
      <c r="DA4057" s="13"/>
      <c r="DB4057" s="13"/>
      <c r="DC4057" s="13"/>
      <c r="DD4057" s="13"/>
      <c r="DE4057" s="13"/>
      <c r="DF4057" s="13"/>
      <c r="DG4057" s="13"/>
      <c r="DH4057" s="13"/>
      <c r="DI4057" s="13"/>
      <c r="DJ4057" s="13"/>
      <c r="DK4057" s="13"/>
      <c r="DL4057" s="13"/>
      <c r="DM4057" s="13"/>
      <c r="DN4057" s="13"/>
      <c r="DO4057" s="13"/>
      <c r="DP4057" s="13"/>
      <c r="DQ4057" s="13"/>
      <c r="DR4057" s="13"/>
      <c r="DS4057" s="13"/>
      <c r="DT4057" s="13"/>
      <c r="DU4057" s="13"/>
      <c r="DV4057" s="13"/>
      <c r="DW4057" s="13"/>
      <c r="DX4057" s="13"/>
      <c r="DY4057" s="13"/>
      <c r="DZ4057" s="13"/>
      <c r="EA4057" s="13"/>
      <c r="EB4057" s="13"/>
      <c r="EC4057" s="13"/>
      <c r="ED4057" s="13"/>
      <c r="EE4057" s="13"/>
      <c r="EF4057" s="13"/>
      <c r="EG4057" s="13"/>
      <c r="EH4057" s="13"/>
      <c r="EI4057" s="13"/>
      <c r="EJ4057" s="13"/>
      <c r="EK4057" s="13"/>
      <c r="EL4057" s="13"/>
      <c r="EM4057" s="13"/>
      <c r="EN4057" s="13"/>
      <c r="EO4057" s="13"/>
      <c r="EP4057" s="13"/>
      <c r="EQ4057" s="13"/>
      <c r="ER4057" s="13"/>
      <c r="ES4057" s="13"/>
      <c r="ET4057" s="13"/>
      <c r="EU4057" s="13"/>
      <c r="EV4057" s="13"/>
      <c r="EW4057" s="13"/>
      <c r="EX4057" s="13"/>
      <c r="EY4057" s="13"/>
      <c r="EZ4057" s="13"/>
      <c r="FA4057" s="13"/>
      <c r="FB4057" s="13"/>
      <c r="FC4057" s="13"/>
      <c r="FD4057" s="13"/>
      <c r="FE4057" s="13"/>
      <c r="FF4057" s="13"/>
      <c r="FG4057" s="13"/>
      <c r="FH4057" s="13"/>
      <c r="FI4057" s="13"/>
      <c r="FJ4057" s="13"/>
      <c r="FK4057" s="13"/>
      <c r="FL4057" s="13"/>
      <c r="FM4057" s="13"/>
      <c r="FN4057" s="13"/>
      <c r="FO4057" s="13"/>
      <c r="FP4057" s="13"/>
      <c r="FQ4057" s="13"/>
      <c r="FR4057" s="13"/>
      <c r="FS4057" s="13"/>
      <c r="FT4057" s="13"/>
      <c r="FU4057" s="13"/>
      <c r="FV4057" s="13"/>
      <c r="FW4057" s="13"/>
      <c r="FX4057" s="13"/>
      <c r="FY4057" s="13"/>
      <c r="FZ4057" s="13"/>
      <c r="GA4057" s="13"/>
      <c r="GB4057" s="13"/>
      <c r="GC4057" s="13"/>
      <c r="GD4057" s="13"/>
      <c r="GE4057" s="13"/>
      <c r="GF4057" s="13"/>
      <c r="GG4057" s="13"/>
      <c r="GH4057" s="13"/>
      <c r="GI4057" s="13"/>
      <c r="GJ4057" s="13"/>
      <c r="GK4057" s="13"/>
      <c r="GL4057" s="13"/>
      <c r="GM4057" s="13"/>
      <c r="GN4057" s="13"/>
      <c r="GO4057" s="13"/>
      <c r="GP4057" s="13"/>
      <c r="GQ4057" s="13"/>
      <c r="GR4057" s="13"/>
      <c r="GS4057" s="13"/>
      <c r="GT4057" s="13"/>
      <c r="GU4057" s="13"/>
      <c r="GV4057" s="13"/>
      <c r="GW4057" s="13"/>
      <c r="GX4057" s="13"/>
      <c r="GY4057" s="13"/>
      <c r="GZ4057" s="13"/>
      <c r="HA4057" s="13"/>
      <c r="HB4057" s="13"/>
      <c r="HC4057" s="13"/>
      <c r="HD4057" s="13"/>
      <c r="HE4057" s="13"/>
      <c r="HF4057" s="13"/>
      <c r="HG4057" s="13"/>
      <c r="HH4057" s="13"/>
      <c r="HI4057" s="13"/>
      <c r="HJ4057" s="13"/>
      <c r="HK4057" s="13"/>
      <c r="HL4057" s="13"/>
      <c r="HM4057" s="13"/>
      <c r="HN4057" s="13"/>
      <c r="HO4057" s="13"/>
      <c r="HP4057" s="13"/>
      <c r="HQ4057" s="13"/>
      <c r="HR4057" s="13"/>
      <c r="HS4057" s="13"/>
      <c r="HT4057" s="13"/>
      <c r="HU4057" s="13"/>
      <c r="HV4057" s="13"/>
      <c r="HW4057" s="13"/>
      <c r="HX4057" s="13"/>
      <c r="HY4057" s="13"/>
      <c r="HZ4057" s="13"/>
      <c r="IA4057" s="13"/>
      <c r="IB4057" s="13"/>
      <c r="IC4057" s="13"/>
      <c r="ID4057" s="13"/>
      <c r="IE4057" s="13"/>
      <c r="IF4057" s="13"/>
      <c r="IG4057" s="13"/>
      <c r="IH4057" s="13"/>
      <c r="II4057" s="13"/>
      <c r="IJ4057" s="13"/>
      <c r="IK4057" s="13"/>
      <c r="IL4057" s="13"/>
      <c r="IM4057" s="13"/>
      <c r="IN4057" s="13"/>
      <c r="IO4057" s="13"/>
      <c r="IP4057" s="13"/>
      <c r="IQ4057" s="13"/>
      <c r="IR4057" s="13"/>
      <c r="IS4057" s="13"/>
      <c r="IT4057" s="13"/>
      <c r="IU4057" s="13"/>
      <c r="IV4057" s="13"/>
      <c r="IW4057" s="13"/>
      <c r="IX4057" s="13"/>
      <c r="IY4057" s="13"/>
      <c r="IZ4057" s="13"/>
    </row>
    <row r="4058" customFormat="false" ht="13.8" hidden="false" customHeight="false" outlineLevel="0" collapsed="false">
      <c r="A4058" s="27" t="n">
        <v>41001044</v>
      </c>
      <c r="B4058" s="28" t="s">
        <v>4094</v>
      </c>
      <c r="C4058" s="29"/>
      <c r="D4058" s="29"/>
      <c r="E4058" s="27" t="s">
        <v>37</v>
      </c>
      <c r="F4058" s="19" t="n">
        <f aca="false">IF(C4058="",VLOOKUP(E4058,'PORTE E UCO'!$A$5:$D$46,4,0),VLOOKUP(E4058,'PORTE E UCO'!$A$5:$D$46,4,0)*C4058)</f>
        <v>192.437794</v>
      </c>
      <c r="G4058" s="30" t="n">
        <v>22.38</v>
      </c>
      <c r="H4058" s="21" t="n">
        <f aca="false">G4058*$R$2</f>
        <v>440.29588416</v>
      </c>
      <c r="I4058" s="27" t="n">
        <v>0</v>
      </c>
      <c r="J4058" s="22" t="str">
        <f aca="false">IF(I4058&gt;=1,F4058*$J$2,"")</f>
        <v/>
      </c>
      <c r="K4058" s="22" t="str">
        <f aca="false">IF(I4058&gt;=2,F4058*$K$2,"")</f>
        <v/>
      </c>
      <c r="L4058" s="22" t="str">
        <f aca="false">IF(I4058&gt;=3,F4058*$L$2,"")</f>
        <v/>
      </c>
      <c r="M4058" s="22" t="str">
        <f aca="false">IF(I4058&gt;=4,F4058*$M$2,"")</f>
        <v/>
      </c>
      <c r="N4058" s="27" t="n">
        <v>0</v>
      </c>
      <c r="O4058" s="27" t="n">
        <v>0</v>
      </c>
      <c r="P4058" s="31" t="n">
        <v>1</v>
      </c>
      <c r="Q4058" s="64" t="n">
        <f aca="false">P4058*($Q$2)</f>
        <v>27.02</v>
      </c>
      <c r="R4058" s="28"/>
      <c r="S4058" s="25" t="n">
        <f aca="false">SUM(F4058,H4058,J4058,K4058,L4058,M4058)</f>
        <v>632.73367816</v>
      </c>
      <c r="T4058" s="25" t="n">
        <f aca="false">SUM(F4058,H4058,J4058,K4058,L4058,M4058,Q4058)</f>
        <v>659.75367816</v>
      </c>
      <c r="U4058" s="65"/>
      <c r="V4058" s="65"/>
      <c r="W4058" s="65"/>
      <c r="X4058" s="65"/>
      <c r="Y4058" s="65"/>
      <c r="Z4058" s="65"/>
      <c r="AA4058" s="65"/>
      <c r="AB4058" s="65"/>
      <c r="AC4058" s="65"/>
      <c r="AD4058" s="65"/>
      <c r="AE4058" s="65"/>
      <c r="AF4058" s="65"/>
      <c r="AG4058" s="65"/>
      <c r="AH4058" s="65"/>
      <c r="AI4058" s="65"/>
      <c r="AJ4058" s="65"/>
      <c r="AK4058" s="65"/>
      <c r="AL4058" s="65"/>
      <c r="AM4058" s="65"/>
      <c r="AN4058" s="65"/>
      <c r="AO4058" s="65"/>
      <c r="AP4058" s="65"/>
      <c r="AQ4058" s="65"/>
      <c r="AR4058" s="65"/>
      <c r="AS4058" s="65"/>
      <c r="AT4058" s="65"/>
      <c r="AU4058" s="65"/>
      <c r="AV4058" s="65"/>
      <c r="AW4058" s="65"/>
      <c r="AX4058" s="65"/>
      <c r="AY4058" s="65"/>
      <c r="AZ4058" s="65"/>
      <c r="BA4058" s="65"/>
      <c r="BB4058" s="65"/>
      <c r="BC4058" s="65"/>
      <c r="BD4058" s="65"/>
      <c r="BE4058" s="65"/>
      <c r="BF4058" s="65"/>
      <c r="BG4058" s="65"/>
      <c r="BH4058" s="65"/>
      <c r="BI4058" s="65"/>
      <c r="BJ4058" s="65"/>
      <c r="BK4058" s="65"/>
      <c r="BL4058" s="65"/>
      <c r="BM4058" s="65"/>
      <c r="BN4058" s="65"/>
      <c r="BO4058" s="65"/>
      <c r="BP4058" s="65"/>
      <c r="BQ4058" s="65"/>
      <c r="BR4058" s="65"/>
      <c r="BS4058" s="65"/>
      <c r="BT4058" s="65"/>
      <c r="BU4058" s="65"/>
      <c r="BV4058" s="65"/>
      <c r="BW4058" s="65"/>
      <c r="BX4058" s="65"/>
      <c r="BY4058" s="65"/>
      <c r="BZ4058" s="65"/>
      <c r="CA4058" s="65"/>
      <c r="CB4058" s="65"/>
      <c r="CC4058" s="65"/>
      <c r="CD4058" s="65"/>
      <c r="CE4058" s="65"/>
      <c r="CF4058" s="65"/>
      <c r="CG4058" s="65"/>
      <c r="CH4058" s="65"/>
      <c r="CI4058" s="65"/>
      <c r="CJ4058" s="65"/>
      <c r="CK4058" s="65"/>
      <c r="CL4058" s="65"/>
      <c r="CM4058" s="65"/>
      <c r="CN4058" s="65"/>
      <c r="CO4058" s="65"/>
      <c r="CP4058" s="65"/>
      <c r="CQ4058" s="65"/>
      <c r="CR4058" s="65"/>
      <c r="CS4058" s="65"/>
      <c r="CT4058" s="65"/>
      <c r="CU4058" s="65"/>
      <c r="CV4058" s="65"/>
      <c r="CW4058" s="65"/>
      <c r="CX4058" s="65"/>
      <c r="CY4058" s="65"/>
      <c r="CZ4058" s="65"/>
      <c r="DA4058" s="65"/>
      <c r="DB4058" s="65"/>
      <c r="DC4058" s="65"/>
      <c r="DD4058" s="65"/>
      <c r="DE4058" s="65"/>
      <c r="DF4058" s="65"/>
      <c r="DG4058" s="65"/>
      <c r="DH4058" s="65"/>
      <c r="DI4058" s="65"/>
      <c r="DJ4058" s="65"/>
      <c r="DK4058" s="65"/>
      <c r="DL4058" s="65"/>
      <c r="DM4058" s="65"/>
      <c r="DN4058" s="65"/>
      <c r="DO4058" s="65"/>
      <c r="DP4058" s="65"/>
      <c r="DQ4058" s="65"/>
      <c r="DR4058" s="65"/>
      <c r="DS4058" s="65"/>
      <c r="DT4058" s="65"/>
      <c r="DU4058" s="65"/>
      <c r="DV4058" s="65"/>
      <c r="DW4058" s="65"/>
      <c r="DX4058" s="65"/>
      <c r="DY4058" s="65"/>
      <c r="DZ4058" s="65"/>
      <c r="EA4058" s="65"/>
      <c r="EB4058" s="65"/>
      <c r="EC4058" s="65"/>
      <c r="ED4058" s="65"/>
      <c r="EE4058" s="65"/>
      <c r="EF4058" s="65"/>
      <c r="EG4058" s="65"/>
      <c r="EH4058" s="65"/>
      <c r="EI4058" s="65"/>
      <c r="EJ4058" s="65"/>
      <c r="EK4058" s="65"/>
      <c r="EL4058" s="65"/>
      <c r="EM4058" s="65"/>
      <c r="EN4058" s="65"/>
      <c r="EO4058" s="65"/>
      <c r="EP4058" s="65"/>
      <c r="EQ4058" s="65"/>
      <c r="ER4058" s="65"/>
      <c r="ES4058" s="65"/>
      <c r="ET4058" s="65"/>
      <c r="EU4058" s="65"/>
      <c r="EV4058" s="65"/>
      <c r="EW4058" s="65"/>
      <c r="EX4058" s="65"/>
      <c r="EY4058" s="65"/>
      <c r="EZ4058" s="65"/>
      <c r="FA4058" s="65"/>
      <c r="FB4058" s="65"/>
      <c r="FC4058" s="65"/>
      <c r="FD4058" s="65"/>
      <c r="FE4058" s="65"/>
      <c r="FF4058" s="65"/>
      <c r="FG4058" s="65"/>
      <c r="FH4058" s="65"/>
      <c r="FI4058" s="65"/>
      <c r="FJ4058" s="65"/>
      <c r="FK4058" s="65"/>
      <c r="FL4058" s="65"/>
      <c r="FM4058" s="65"/>
      <c r="FN4058" s="65"/>
      <c r="FO4058" s="65"/>
      <c r="FP4058" s="65"/>
      <c r="FQ4058" s="65"/>
      <c r="FR4058" s="65"/>
      <c r="FS4058" s="65"/>
      <c r="FT4058" s="65"/>
      <c r="FU4058" s="65"/>
      <c r="FV4058" s="65"/>
      <c r="FW4058" s="65"/>
      <c r="FX4058" s="65"/>
      <c r="FY4058" s="65"/>
      <c r="FZ4058" s="65"/>
      <c r="GA4058" s="65"/>
      <c r="GB4058" s="65"/>
      <c r="GC4058" s="65"/>
      <c r="GD4058" s="65"/>
      <c r="GE4058" s="65"/>
      <c r="GF4058" s="65"/>
      <c r="GG4058" s="65"/>
      <c r="GH4058" s="65"/>
      <c r="GI4058" s="65"/>
      <c r="GJ4058" s="65"/>
      <c r="GK4058" s="65"/>
      <c r="GL4058" s="65"/>
      <c r="GM4058" s="65"/>
      <c r="GN4058" s="65"/>
      <c r="GO4058" s="65"/>
      <c r="GP4058" s="65"/>
      <c r="GQ4058" s="65"/>
      <c r="GR4058" s="65"/>
      <c r="GS4058" s="65"/>
      <c r="GT4058" s="65"/>
      <c r="GU4058" s="65"/>
      <c r="GV4058" s="65"/>
      <c r="GW4058" s="65"/>
      <c r="GX4058" s="65"/>
      <c r="GY4058" s="65"/>
      <c r="GZ4058" s="65"/>
      <c r="HA4058" s="65"/>
      <c r="HB4058" s="65"/>
      <c r="HC4058" s="65"/>
      <c r="HD4058" s="65"/>
      <c r="HE4058" s="65"/>
      <c r="HF4058" s="65"/>
      <c r="HG4058" s="65"/>
      <c r="HH4058" s="65"/>
      <c r="HI4058" s="65"/>
      <c r="HJ4058" s="65"/>
      <c r="HK4058" s="65"/>
      <c r="HL4058" s="65"/>
      <c r="HM4058" s="65"/>
      <c r="HN4058" s="65"/>
      <c r="HO4058" s="65"/>
      <c r="HP4058" s="65"/>
      <c r="HQ4058" s="65"/>
      <c r="HR4058" s="65"/>
      <c r="HS4058" s="65"/>
      <c r="HT4058" s="65"/>
      <c r="HU4058" s="65"/>
      <c r="HV4058" s="65"/>
      <c r="HW4058" s="65"/>
      <c r="HX4058" s="65"/>
      <c r="HY4058" s="65"/>
      <c r="HZ4058" s="65"/>
      <c r="IA4058" s="65"/>
      <c r="IB4058" s="65"/>
      <c r="IC4058" s="65"/>
      <c r="ID4058" s="65"/>
      <c r="IE4058" s="65"/>
      <c r="IF4058" s="65"/>
      <c r="IG4058" s="65"/>
      <c r="IH4058" s="65"/>
      <c r="II4058" s="65"/>
      <c r="IJ4058" s="65"/>
      <c r="IK4058" s="65"/>
      <c r="IL4058" s="65"/>
      <c r="IM4058" s="65"/>
      <c r="IN4058" s="65"/>
      <c r="IO4058" s="65"/>
      <c r="IP4058" s="65"/>
      <c r="IQ4058" s="65"/>
      <c r="IR4058" s="65"/>
      <c r="IS4058" s="65"/>
      <c r="IT4058" s="65"/>
      <c r="IU4058" s="65"/>
      <c r="IV4058" s="65"/>
      <c r="IW4058" s="65"/>
      <c r="IX4058" s="65"/>
      <c r="IY4058" s="65"/>
      <c r="IZ4058" s="65"/>
    </row>
    <row r="4059" customFormat="false" ht="13.8" hidden="false" customHeight="false" outlineLevel="0" collapsed="false">
      <c r="A4059" s="16" t="n">
        <v>41001133</v>
      </c>
      <c r="B4059" s="17" t="s">
        <v>4095</v>
      </c>
      <c r="C4059" s="18"/>
      <c r="D4059" s="18"/>
      <c r="E4059" s="16" t="s">
        <v>39</v>
      </c>
      <c r="F4059" s="19" t="n">
        <f aca="false">IF(C4059="",VLOOKUP(E4059,'PORTE E UCO'!$A$5:$D$46,4,0),VLOOKUP(E4059,'PORTE E UCO'!$A$5:$D$46,4,0)*C4059)</f>
        <v>52.984668</v>
      </c>
      <c r="G4059" s="20" t="n">
        <v>4.28</v>
      </c>
      <c r="H4059" s="21" t="n">
        <f aca="false">G4059*$R$2</f>
        <v>84.20314496</v>
      </c>
      <c r="I4059" s="16" t="n">
        <v>0</v>
      </c>
      <c r="J4059" s="22" t="str">
        <f aca="false">IF(I4059&gt;=1,F4059*$J$2,"")</f>
        <v/>
      </c>
      <c r="K4059" s="22" t="str">
        <f aca="false">IF(I4059&gt;=2,F4059*$K$2,"")</f>
        <v/>
      </c>
      <c r="L4059" s="22" t="str">
        <f aca="false">IF(I4059&gt;=3,F4059*$L$2,"")</f>
        <v/>
      </c>
      <c r="M4059" s="22" t="str">
        <f aca="false">IF(I4059&gt;=4,F4059*$M$2,"")</f>
        <v/>
      </c>
      <c r="N4059" s="16" t="n">
        <v>0</v>
      </c>
      <c r="O4059" s="16" t="n">
        <v>0</v>
      </c>
      <c r="P4059" s="23" t="n">
        <v>0.5</v>
      </c>
      <c r="Q4059" s="64" t="n">
        <f aca="false">P4059*($Q$2)</f>
        <v>13.51</v>
      </c>
      <c r="R4059" s="66"/>
      <c r="S4059" s="25" t="n">
        <f aca="false">SUM(F4059,H4059,J4059,K4059,L4059,M4059)</f>
        <v>137.18781296</v>
      </c>
      <c r="T4059" s="25" t="n">
        <f aca="false">SUM(F4059,H4059,J4059,K4059,L4059,M4059,Q4059)</f>
        <v>150.69781296</v>
      </c>
      <c r="U4059" s="67"/>
      <c r="V4059" s="67"/>
      <c r="W4059" s="67"/>
      <c r="X4059" s="67"/>
      <c r="Y4059" s="67"/>
      <c r="Z4059" s="67"/>
      <c r="AA4059" s="67"/>
      <c r="AB4059" s="67"/>
      <c r="AC4059" s="67"/>
      <c r="AD4059" s="67"/>
      <c r="AE4059" s="67"/>
      <c r="AF4059" s="67"/>
      <c r="AG4059" s="67"/>
      <c r="AH4059" s="67"/>
      <c r="AI4059" s="67"/>
      <c r="AJ4059" s="67"/>
      <c r="AK4059" s="67"/>
      <c r="AL4059" s="67"/>
      <c r="AM4059" s="67"/>
      <c r="AN4059" s="67"/>
      <c r="AO4059" s="67"/>
      <c r="AP4059" s="67"/>
      <c r="AQ4059" s="67"/>
      <c r="AR4059" s="67"/>
      <c r="AS4059" s="67"/>
      <c r="AT4059" s="67"/>
      <c r="AU4059" s="67"/>
      <c r="AV4059" s="67"/>
      <c r="AW4059" s="67"/>
      <c r="AX4059" s="67"/>
      <c r="AY4059" s="67"/>
      <c r="AZ4059" s="67"/>
      <c r="BA4059" s="67"/>
      <c r="BB4059" s="67"/>
      <c r="BC4059" s="67"/>
      <c r="BD4059" s="67"/>
      <c r="BE4059" s="67"/>
      <c r="BF4059" s="67"/>
      <c r="BG4059" s="67"/>
      <c r="BH4059" s="67"/>
      <c r="BI4059" s="67"/>
      <c r="BJ4059" s="67"/>
      <c r="BK4059" s="67"/>
      <c r="BL4059" s="67"/>
      <c r="BM4059" s="67"/>
      <c r="BN4059" s="67"/>
      <c r="BO4059" s="67"/>
      <c r="BP4059" s="67"/>
      <c r="BQ4059" s="67"/>
      <c r="BR4059" s="67"/>
      <c r="BS4059" s="67"/>
      <c r="BT4059" s="67"/>
      <c r="BU4059" s="67"/>
      <c r="BV4059" s="67"/>
      <c r="BW4059" s="67"/>
      <c r="BX4059" s="67"/>
      <c r="BY4059" s="67"/>
      <c r="BZ4059" s="67"/>
      <c r="CA4059" s="67"/>
      <c r="CB4059" s="67"/>
      <c r="CC4059" s="67"/>
      <c r="CD4059" s="67"/>
      <c r="CE4059" s="67"/>
      <c r="CF4059" s="67"/>
      <c r="CG4059" s="67"/>
      <c r="CH4059" s="67"/>
      <c r="CI4059" s="67"/>
      <c r="CJ4059" s="67"/>
      <c r="CK4059" s="67"/>
      <c r="CL4059" s="67"/>
      <c r="CM4059" s="67"/>
      <c r="CN4059" s="67"/>
      <c r="CO4059" s="67"/>
      <c r="CP4059" s="67"/>
      <c r="CQ4059" s="67"/>
      <c r="CR4059" s="67"/>
      <c r="CS4059" s="67"/>
      <c r="CT4059" s="67"/>
      <c r="CU4059" s="67"/>
      <c r="CV4059" s="67"/>
      <c r="CW4059" s="67"/>
      <c r="CX4059" s="67"/>
      <c r="CY4059" s="67"/>
      <c r="CZ4059" s="67"/>
      <c r="DA4059" s="67"/>
      <c r="DB4059" s="67"/>
      <c r="DC4059" s="67"/>
      <c r="DD4059" s="67"/>
      <c r="DE4059" s="67"/>
      <c r="DF4059" s="67"/>
      <c r="DG4059" s="67"/>
      <c r="DH4059" s="67"/>
      <c r="DI4059" s="67"/>
      <c r="DJ4059" s="67"/>
      <c r="DK4059" s="67"/>
      <c r="DL4059" s="67"/>
      <c r="DM4059" s="67"/>
      <c r="DN4059" s="67"/>
      <c r="DO4059" s="67"/>
      <c r="DP4059" s="67"/>
      <c r="DQ4059" s="67"/>
      <c r="DR4059" s="67"/>
      <c r="DS4059" s="67"/>
      <c r="DT4059" s="67"/>
      <c r="DU4059" s="67"/>
      <c r="DV4059" s="67"/>
      <c r="DW4059" s="67"/>
      <c r="DX4059" s="67"/>
      <c r="DY4059" s="67"/>
      <c r="DZ4059" s="67"/>
      <c r="EA4059" s="67"/>
      <c r="EB4059" s="67"/>
      <c r="EC4059" s="67"/>
      <c r="ED4059" s="67"/>
      <c r="EE4059" s="67"/>
      <c r="EF4059" s="67"/>
      <c r="EG4059" s="67"/>
      <c r="EH4059" s="67"/>
      <c r="EI4059" s="67"/>
      <c r="EJ4059" s="67"/>
      <c r="EK4059" s="67"/>
      <c r="EL4059" s="67"/>
      <c r="EM4059" s="67"/>
      <c r="EN4059" s="67"/>
      <c r="EO4059" s="67"/>
      <c r="EP4059" s="67"/>
      <c r="EQ4059" s="67"/>
      <c r="ER4059" s="67"/>
      <c r="ES4059" s="67"/>
      <c r="ET4059" s="67"/>
      <c r="EU4059" s="67"/>
      <c r="EV4059" s="67"/>
      <c r="EW4059" s="67"/>
      <c r="EX4059" s="67"/>
      <c r="EY4059" s="67"/>
      <c r="EZ4059" s="67"/>
      <c r="FA4059" s="67"/>
      <c r="FB4059" s="67"/>
      <c r="FC4059" s="67"/>
      <c r="FD4059" s="67"/>
      <c r="FE4059" s="67"/>
      <c r="FF4059" s="67"/>
      <c r="FG4059" s="67"/>
      <c r="FH4059" s="67"/>
      <c r="FI4059" s="67"/>
      <c r="FJ4059" s="67"/>
      <c r="FK4059" s="67"/>
      <c r="FL4059" s="67"/>
      <c r="FM4059" s="67"/>
      <c r="FN4059" s="67"/>
      <c r="FO4059" s="67"/>
      <c r="FP4059" s="67"/>
      <c r="FQ4059" s="67"/>
      <c r="FR4059" s="67"/>
      <c r="FS4059" s="67"/>
      <c r="FT4059" s="67"/>
      <c r="FU4059" s="67"/>
      <c r="FV4059" s="67"/>
      <c r="FW4059" s="67"/>
      <c r="FX4059" s="67"/>
      <c r="FY4059" s="67"/>
      <c r="FZ4059" s="67"/>
      <c r="GA4059" s="67"/>
      <c r="GB4059" s="67"/>
      <c r="GC4059" s="67"/>
      <c r="GD4059" s="67"/>
      <c r="GE4059" s="67"/>
      <c r="GF4059" s="67"/>
      <c r="GG4059" s="67"/>
      <c r="GH4059" s="67"/>
      <c r="GI4059" s="67"/>
      <c r="GJ4059" s="67"/>
      <c r="GK4059" s="67"/>
      <c r="GL4059" s="67"/>
      <c r="GM4059" s="67"/>
      <c r="GN4059" s="67"/>
      <c r="GO4059" s="67"/>
      <c r="GP4059" s="67"/>
      <c r="GQ4059" s="67"/>
      <c r="GR4059" s="67"/>
      <c r="GS4059" s="67"/>
      <c r="GT4059" s="67"/>
      <c r="GU4059" s="67"/>
      <c r="GV4059" s="67"/>
      <c r="GW4059" s="67"/>
      <c r="GX4059" s="67"/>
      <c r="GY4059" s="67"/>
      <c r="GZ4059" s="67"/>
      <c r="HA4059" s="67"/>
      <c r="HB4059" s="67"/>
      <c r="HC4059" s="67"/>
      <c r="HD4059" s="67"/>
      <c r="HE4059" s="67"/>
      <c r="HF4059" s="67"/>
      <c r="HG4059" s="67"/>
      <c r="HH4059" s="67"/>
      <c r="HI4059" s="67"/>
      <c r="HJ4059" s="67"/>
      <c r="HK4059" s="67"/>
      <c r="HL4059" s="67"/>
      <c r="HM4059" s="67"/>
      <c r="HN4059" s="67"/>
      <c r="HO4059" s="67"/>
      <c r="HP4059" s="67"/>
      <c r="HQ4059" s="67"/>
      <c r="HR4059" s="67"/>
      <c r="HS4059" s="67"/>
      <c r="HT4059" s="67"/>
      <c r="HU4059" s="67"/>
      <c r="HV4059" s="67"/>
      <c r="HW4059" s="67"/>
      <c r="HX4059" s="67"/>
      <c r="HY4059" s="67"/>
      <c r="HZ4059" s="67"/>
      <c r="IA4059" s="67"/>
      <c r="IB4059" s="67"/>
      <c r="IC4059" s="67"/>
      <c r="ID4059" s="67"/>
      <c r="IE4059" s="67"/>
      <c r="IF4059" s="67"/>
      <c r="IG4059" s="67"/>
      <c r="IH4059" s="67"/>
      <c r="II4059" s="67"/>
      <c r="IJ4059" s="67"/>
      <c r="IK4059" s="67"/>
      <c r="IL4059" s="67"/>
      <c r="IM4059" s="67"/>
      <c r="IN4059" s="67"/>
      <c r="IO4059" s="67"/>
      <c r="IP4059" s="67"/>
      <c r="IQ4059" s="67"/>
      <c r="IR4059" s="67"/>
      <c r="IS4059" s="67"/>
      <c r="IT4059" s="67"/>
      <c r="IU4059" s="67"/>
      <c r="IV4059" s="67"/>
      <c r="IW4059" s="67"/>
      <c r="IX4059" s="67"/>
      <c r="IY4059" s="67"/>
      <c r="IZ4059" s="67"/>
    </row>
    <row r="4060" customFormat="false" ht="13.8" hidden="false" customHeight="false" outlineLevel="0" collapsed="false">
      <c r="A4060" s="27" t="n">
        <v>41001125</v>
      </c>
      <c r="B4060" s="28" t="s">
        <v>4096</v>
      </c>
      <c r="C4060" s="29"/>
      <c r="D4060" s="29"/>
      <c r="E4060" s="27" t="s">
        <v>17</v>
      </c>
      <c r="F4060" s="19" t="n">
        <f aca="false">IF(C4060="",VLOOKUP(E4060,'PORTE E UCO'!$A$5:$D$46,4,0),VLOOKUP(E4060,'PORTE E UCO'!$A$5:$D$46,4,0)*C4060)</f>
        <v>150.60084</v>
      </c>
      <c r="G4060" s="30" t="n">
        <v>18.2</v>
      </c>
      <c r="H4060" s="21" t="n">
        <f aca="false">G4060*$R$2</f>
        <v>358.0601024</v>
      </c>
      <c r="I4060" s="27" t="n">
        <v>0</v>
      </c>
      <c r="J4060" s="22" t="str">
        <f aca="false">IF(I4060&gt;=1,F4060*$J$2,"")</f>
        <v/>
      </c>
      <c r="K4060" s="22" t="str">
        <f aca="false">IF(I4060&gt;=2,F4060*$K$2,"")</f>
        <v/>
      </c>
      <c r="L4060" s="22" t="str">
        <f aca="false">IF(I4060&gt;=3,F4060*$L$2,"")</f>
        <v/>
      </c>
      <c r="M4060" s="22" t="str">
        <f aca="false">IF(I4060&gt;=4,F4060*$M$2,"")</f>
        <v/>
      </c>
      <c r="N4060" s="27" t="n">
        <v>0</v>
      </c>
      <c r="O4060" s="27" t="n">
        <v>0</v>
      </c>
      <c r="P4060" s="31" t="n">
        <v>1</v>
      </c>
      <c r="Q4060" s="64" t="n">
        <f aca="false">P4060*($Q$2)</f>
        <v>27.02</v>
      </c>
      <c r="R4060" s="66"/>
      <c r="S4060" s="25" t="n">
        <f aca="false">SUM(F4060,H4060,J4060,K4060,L4060,M4060)</f>
        <v>508.6609424</v>
      </c>
      <c r="T4060" s="25" t="n">
        <f aca="false">SUM(F4060,H4060,J4060,K4060,L4060,M4060,Q4060)</f>
        <v>535.6809424</v>
      </c>
      <c r="U4060" s="67"/>
      <c r="V4060" s="67"/>
      <c r="W4060" s="67"/>
      <c r="X4060" s="67"/>
      <c r="Y4060" s="67"/>
      <c r="Z4060" s="67"/>
      <c r="AA4060" s="67"/>
      <c r="AB4060" s="67"/>
      <c r="AC4060" s="67"/>
      <c r="AD4060" s="67"/>
      <c r="AE4060" s="67"/>
      <c r="AF4060" s="67"/>
      <c r="AG4060" s="67"/>
      <c r="AH4060" s="67"/>
      <c r="AI4060" s="67"/>
      <c r="AJ4060" s="67"/>
      <c r="AK4060" s="67"/>
      <c r="AL4060" s="67"/>
      <c r="AM4060" s="67"/>
      <c r="AN4060" s="67"/>
      <c r="AO4060" s="67"/>
      <c r="AP4060" s="67"/>
      <c r="AQ4060" s="67"/>
      <c r="AR4060" s="67"/>
      <c r="AS4060" s="67"/>
      <c r="AT4060" s="67"/>
      <c r="AU4060" s="67"/>
      <c r="AV4060" s="67"/>
      <c r="AW4060" s="67"/>
      <c r="AX4060" s="67"/>
      <c r="AY4060" s="67"/>
      <c r="AZ4060" s="67"/>
      <c r="BA4060" s="67"/>
      <c r="BB4060" s="67"/>
      <c r="BC4060" s="67"/>
      <c r="BD4060" s="67"/>
      <c r="BE4060" s="67"/>
      <c r="BF4060" s="67"/>
      <c r="BG4060" s="67"/>
      <c r="BH4060" s="67"/>
      <c r="BI4060" s="67"/>
      <c r="BJ4060" s="67"/>
      <c r="BK4060" s="67"/>
      <c r="BL4060" s="67"/>
      <c r="BM4060" s="67"/>
      <c r="BN4060" s="67"/>
      <c r="BO4060" s="67"/>
      <c r="BP4060" s="67"/>
      <c r="BQ4060" s="67"/>
      <c r="BR4060" s="67"/>
      <c r="BS4060" s="67"/>
      <c r="BT4060" s="67"/>
      <c r="BU4060" s="67"/>
      <c r="BV4060" s="67"/>
      <c r="BW4060" s="67"/>
      <c r="BX4060" s="67"/>
      <c r="BY4060" s="67"/>
      <c r="BZ4060" s="67"/>
      <c r="CA4060" s="67"/>
      <c r="CB4060" s="67"/>
      <c r="CC4060" s="67"/>
      <c r="CD4060" s="67"/>
      <c r="CE4060" s="67"/>
      <c r="CF4060" s="67"/>
      <c r="CG4060" s="67"/>
      <c r="CH4060" s="67"/>
      <c r="CI4060" s="67"/>
      <c r="CJ4060" s="67"/>
      <c r="CK4060" s="67"/>
      <c r="CL4060" s="67"/>
      <c r="CM4060" s="67"/>
      <c r="CN4060" s="67"/>
      <c r="CO4060" s="67"/>
      <c r="CP4060" s="67"/>
      <c r="CQ4060" s="67"/>
      <c r="CR4060" s="67"/>
      <c r="CS4060" s="67"/>
      <c r="CT4060" s="67"/>
      <c r="CU4060" s="67"/>
      <c r="CV4060" s="67"/>
      <c r="CW4060" s="67"/>
      <c r="CX4060" s="67"/>
      <c r="CY4060" s="67"/>
      <c r="CZ4060" s="67"/>
      <c r="DA4060" s="67"/>
      <c r="DB4060" s="67"/>
      <c r="DC4060" s="67"/>
      <c r="DD4060" s="67"/>
      <c r="DE4060" s="67"/>
      <c r="DF4060" s="67"/>
      <c r="DG4060" s="67"/>
      <c r="DH4060" s="67"/>
      <c r="DI4060" s="67"/>
      <c r="DJ4060" s="67"/>
      <c r="DK4060" s="67"/>
      <c r="DL4060" s="67"/>
      <c r="DM4060" s="67"/>
      <c r="DN4060" s="67"/>
      <c r="DO4060" s="67"/>
      <c r="DP4060" s="67"/>
      <c r="DQ4060" s="67"/>
      <c r="DR4060" s="67"/>
      <c r="DS4060" s="67"/>
      <c r="DT4060" s="67"/>
      <c r="DU4060" s="67"/>
      <c r="DV4060" s="67"/>
      <c r="DW4060" s="67"/>
      <c r="DX4060" s="67"/>
      <c r="DY4060" s="67"/>
      <c r="DZ4060" s="67"/>
      <c r="EA4060" s="67"/>
      <c r="EB4060" s="67"/>
      <c r="EC4060" s="67"/>
      <c r="ED4060" s="67"/>
      <c r="EE4060" s="67"/>
      <c r="EF4060" s="67"/>
      <c r="EG4060" s="67"/>
      <c r="EH4060" s="67"/>
      <c r="EI4060" s="67"/>
      <c r="EJ4060" s="67"/>
      <c r="EK4060" s="67"/>
      <c r="EL4060" s="67"/>
      <c r="EM4060" s="67"/>
      <c r="EN4060" s="67"/>
      <c r="EO4060" s="67"/>
      <c r="EP4060" s="67"/>
      <c r="EQ4060" s="67"/>
      <c r="ER4060" s="67"/>
      <c r="ES4060" s="67"/>
      <c r="ET4060" s="67"/>
      <c r="EU4060" s="67"/>
      <c r="EV4060" s="67"/>
      <c r="EW4060" s="67"/>
      <c r="EX4060" s="67"/>
      <c r="EY4060" s="67"/>
      <c r="EZ4060" s="67"/>
      <c r="FA4060" s="67"/>
      <c r="FB4060" s="67"/>
      <c r="FC4060" s="67"/>
      <c r="FD4060" s="67"/>
      <c r="FE4060" s="67"/>
      <c r="FF4060" s="67"/>
      <c r="FG4060" s="67"/>
      <c r="FH4060" s="67"/>
      <c r="FI4060" s="67"/>
      <c r="FJ4060" s="67"/>
      <c r="FK4060" s="67"/>
      <c r="FL4060" s="67"/>
      <c r="FM4060" s="67"/>
      <c r="FN4060" s="67"/>
      <c r="FO4060" s="67"/>
      <c r="FP4060" s="67"/>
      <c r="FQ4060" s="67"/>
      <c r="FR4060" s="67"/>
      <c r="FS4060" s="67"/>
      <c r="FT4060" s="67"/>
      <c r="FU4060" s="67"/>
      <c r="FV4060" s="67"/>
      <c r="FW4060" s="67"/>
      <c r="FX4060" s="67"/>
      <c r="FY4060" s="67"/>
      <c r="FZ4060" s="67"/>
      <c r="GA4060" s="67"/>
      <c r="GB4060" s="67"/>
      <c r="GC4060" s="67"/>
      <c r="GD4060" s="67"/>
      <c r="GE4060" s="67"/>
      <c r="GF4060" s="67"/>
      <c r="GG4060" s="67"/>
      <c r="GH4060" s="67"/>
      <c r="GI4060" s="67"/>
      <c r="GJ4060" s="67"/>
      <c r="GK4060" s="67"/>
      <c r="GL4060" s="67"/>
      <c r="GM4060" s="67"/>
      <c r="GN4060" s="67"/>
      <c r="GO4060" s="67"/>
      <c r="GP4060" s="67"/>
      <c r="GQ4060" s="67"/>
      <c r="GR4060" s="67"/>
      <c r="GS4060" s="67"/>
      <c r="GT4060" s="67"/>
      <c r="GU4060" s="67"/>
      <c r="GV4060" s="67"/>
      <c r="GW4060" s="67"/>
      <c r="GX4060" s="67"/>
      <c r="GY4060" s="67"/>
      <c r="GZ4060" s="67"/>
      <c r="HA4060" s="67"/>
      <c r="HB4060" s="67"/>
      <c r="HC4060" s="67"/>
      <c r="HD4060" s="67"/>
      <c r="HE4060" s="67"/>
      <c r="HF4060" s="67"/>
      <c r="HG4060" s="67"/>
      <c r="HH4060" s="67"/>
      <c r="HI4060" s="67"/>
      <c r="HJ4060" s="67"/>
      <c r="HK4060" s="67"/>
      <c r="HL4060" s="67"/>
      <c r="HM4060" s="67"/>
      <c r="HN4060" s="67"/>
      <c r="HO4060" s="67"/>
      <c r="HP4060" s="67"/>
      <c r="HQ4060" s="67"/>
      <c r="HR4060" s="67"/>
      <c r="HS4060" s="67"/>
      <c r="HT4060" s="67"/>
      <c r="HU4060" s="67"/>
      <c r="HV4060" s="67"/>
      <c r="HW4060" s="67"/>
      <c r="HX4060" s="67"/>
      <c r="HY4060" s="67"/>
      <c r="HZ4060" s="67"/>
      <c r="IA4060" s="67"/>
      <c r="IB4060" s="67"/>
      <c r="IC4060" s="67"/>
      <c r="ID4060" s="67"/>
      <c r="IE4060" s="67"/>
      <c r="IF4060" s="67"/>
      <c r="IG4060" s="67"/>
      <c r="IH4060" s="67"/>
      <c r="II4060" s="67"/>
      <c r="IJ4060" s="67"/>
      <c r="IK4060" s="67"/>
      <c r="IL4060" s="67"/>
      <c r="IM4060" s="67"/>
      <c r="IN4060" s="67"/>
      <c r="IO4060" s="67"/>
      <c r="IP4060" s="67"/>
      <c r="IQ4060" s="67"/>
      <c r="IR4060" s="67"/>
      <c r="IS4060" s="67"/>
      <c r="IT4060" s="67"/>
      <c r="IU4060" s="67"/>
      <c r="IV4060" s="67"/>
      <c r="IW4060" s="67"/>
      <c r="IX4060" s="67"/>
      <c r="IY4060" s="67"/>
      <c r="IZ4060" s="67"/>
    </row>
    <row r="4061" customFormat="false" ht="13.8" hidden="false" customHeight="false" outlineLevel="0" collapsed="false">
      <c r="A4061" s="16" t="n">
        <v>41001087</v>
      </c>
      <c r="B4061" s="17" t="s">
        <v>4097</v>
      </c>
      <c r="C4061" s="18"/>
      <c r="D4061" s="18"/>
      <c r="E4061" s="16" t="s">
        <v>17</v>
      </c>
      <c r="F4061" s="19" t="n">
        <f aca="false">IF(C4061="",VLOOKUP(E4061,'PORTE E UCO'!$A$5:$D$46,4,0),VLOOKUP(E4061,'PORTE E UCO'!$A$5:$D$46,4,0)*C4061)</f>
        <v>150.60084</v>
      </c>
      <c r="G4061" s="20" t="n">
        <v>28.75</v>
      </c>
      <c r="H4061" s="21" t="n">
        <f aca="false">G4061*$R$2</f>
        <v>565.61692</v>
      </c>
      <c r="I4061" s="16" t="n">
        <v>0</v>
      </c>
      <c r="J4061" s="22" t="str">
        <f aca="false">IF(I4061&gt;=1,F4061*$J$2,"")</f>
        <v/>
      </c>
      <c r="K4061" s="22" t="str">
        <f aca="false">IF(I4061&gt;=2,F4061*$K$2,"")</f>
        <v/>
      </c>
      <c r="L4061" s="22" t="str">
        <f aca="false">IF(I4061&gt;=3,F4061*$L$2,"")</f>
        <v/>
      </c>
      <c r="M4061" s="22" t="str">
        <f aca="false">IF(I4061&gt;=4,F4061*$M$2,"")</f>
        <v/>
      </c>
      <c r="N4061" s="16" t="n">
        <v>0</v>
      </c>
      <c r="O4061" s="16" t="n">
        <v>0</v>
      </c>
      <c r="P4061" s="23" t="n">
        <v>1</v>
      </c>
      <c r="Q4061" s="64" t="n">
        <f aca="false">P4061*($Q$2)</f>
        <v>27.02</v>
      </c>
      <c r="R4061" s="66"/>
      <c r="S4061" s="25" t="n">
        <f aca="false">SUM(F4061,H4061,J4061,K4061,L4061,M4061)</f>
        <v>716.21776</v>
      </c>
      <c r="T4061" s="25" t="n">
        <f aca="false">SUM(F4061,H4061,J4061,K4061,L4061,M4061,Q4061)</f>
        <v>743.23776</v>
      </c>
      <c r="U4061" s="67"/>
      <c r="V4061" s="67"/>
      <c r="W4061" s="67"/>
      <c r="X4061" s="67"/>
      <c r="Y4061" s="67"/>
      <c r="Z4061" s="67"/>
      <c r="AA4061" s="67"/>
      <c r="AB4061" s="67"/>
      <c r="AC4061" s="67"/>
      <c r="AD4061" s="67"/>
      <c r="AE4061" s="67"/>
      <c r="AF4061" s="67"/>
      <c r="AG4061" s="67"/>
      <c r="AH4061" s="67"/>
      <c r="AI4061" s="67"/>
      <c r="AJ4061" s="67"/>
      <c r="AK4061" s="67"/>
      <c r="AL4061" s="67"/>
      <c r="AM4061" s="67"/>
      <c r="AN4061" s="67"/>
      <c r="AO4061" s="67"/>
      <c r="AP4061" s="67"/>
      <c r="AQ4061" s="67"/>
      <c r="AR4061" s="67"/>
      <c r="AS4061" s="67"/>
      <c r="AT4061" s="67"/>
      <c r="AU4061" s="67"/>
      <c r="AV4061" s="67"/>
      <c r="AW4061" s="67"/>
      <c r="AX4061" s="67"/>
      <c r="AY4061" s="67"/>
      <c r="AZ4061" s="67"/>
      <c r="BA4061" s="67"/>
      <c r="BB4061" s="67"/>
      <c r="BC4061" s="67"/>
      <c r="BD4061" s="67"/>
      <c r="BE4061" s="67"/>
      <c r="BF4061" s="67"/>
      <c r="BG4061" s="67"/>
      <c r="BH4061" s="67"/>
      <c r="BI4061" s="67"/>
      <c r="BJ4061" s="67"/>
      <c r="BK4061" s="67"/>
      <c r="BL4061" s="67"/>
      <c r="BM4061" s="67"/>
      <c r="BN4061" s="67"/>
      <c r="BO4061" s="67"/>
      <c r="BP4061" s="67"/>
      <c r="BQ4061" s="67"/>
      <c r="BR4061" s="67"/>
      <c r="BS4061" s="67"/>
      <c r="BT4061" s="67"/>
      <c r="BU4061" s="67"/>
      <c r="BV4061" s="67"/>
      <c r="BW4061" s="67"/>
      <c r="BX4061" s="67"/>
      <c r="BY4061" s="67"/>
      <c r="BZ4061" s="67"/>
      <c r="CA4061" s="67"/>
      <c r="CB4061" s="67"/>
      <c r="CC4061" s="67"/>
      <c r="CD4061" s="67"/>
      <c r="CE4061" s="67"/>
      <c r="CF4061" s="67"/>
      <c r="CG4061" s="67"/>
      <c r="CH4061" s="67"/>
      <c r="CI4061" s="67"/>
      <c r="CJ4061" s="67"/>
      <c r="CK4061" s="67"/>
      <c r="CL4061" s="67"/>
      <c r="CM4061" s="67"/>
      <c r="CN4061" s="67"/>
      <c r="CO4061" s="67"/>
      <c r="CP4061" s="67"/>
      <c r="CQ4061" s="67"/>
      <c r="CR4061" s="67"/>
      <c r="CS4061" s="67"/>
      <c r="CT4061" s="67"/>
      <c r="CU4061" s="67"/>
      <c r="CV4061" s="67"/>
      <c r="CW4061" s="67"/>
      <c r="CX4061" s="67"/>
      <c r="CY4061" s="67"/>
      <c r="CZ4061" s="67"/>
      <c r="DA4061" s="67"/>
      <c r="DB4061" s="67"/>
      <c r="DC4061" s="67"/>
      <c r="DD4061" s="67"/>
      <c r="DE4061" s="67"/>
      <c r="DF4061" s="67"/>
      <c r="DG4061" s="67"/>
      <c r="DH4061" s="67"/>
      <c r="DI4061" s="67"/>
      <c r="DJ4061" s="67"/>
      <c r="DK4061" s="67"/>
      <c r="DL4061" s="67"/>
      <c r="DM4061" s="67"/>
      <c r="DN4061" s="67"/>
      <c r="DO4061" s="67"/>
      <c r="DP4061" s="67"/>
      <c r="DQ4061" s="67"/>
      <c r="DR4061" s="67"/>
      <c r="DS4061" s="67"/>
      <c r="DT4061" s="67"/>
      <c r="DU4061" s="67"/>
      <c r="DV4061" s="67"/>
      <c r="DW4061" s="67"/>
      <c r="DX4061" s="67"/>
      <c r="DY4061" s="67"/>
      <c r="DZ4061" s="67"/>
      <c r="EA4061" s="67"/>
      <c r="EB4061" s="67"/>
      <c r="EC4061" s="67"/>
      <c r="ED4061" s="67"/>
      <c r="EE4061" s="67"/>
      <c r="EF4061" s="67"/>
      <c r="EG4061" s="67"/>
      <c r="EH4061" s="67"/>
      <c r="EI4061" s="67"/>
      <c r="EJ4061" s="67"/>
      <c r="EK4061" s="67"/>
      <c r="EL4061" s="67"/>
      <c r="EM4061" s="67"/>
      <c r="EN4061" s="67"/>
      <c r="EO4061" s="67"/>
      <c r="EP4061" s="67"/>
      <c r="EQ4061" s="67"/>
      <c r="ER4061" s="67"/>
      <c r="ES4061" s="67"/>
      <c r="ET4061" s="67"/>
      <c r="EU4061" s="67"/>
      <c r="EV4061" s="67"/>
      <c r="EW4061" s="67"/>
      <c r="EX4061" s="67"/>
      <c r="EY4061" s="67"/>
      <c r="EZ4061" s="67"/>
      <c r="FA4061" s="67"/>
      <c r="FB4061" s="67"/>
      <c r="FC4061" s="67"/>
      <c r="FD4061" s="67"/>
      <c r="FE4061" s="67"/>
      <c r="FF4061" s="67"/>
      <c r="FG4061" s="67"/>
      <c r="FH4061" s="67"/>
      <c r="FI4061" s="67"/>
      <c r="FJ4061" s="67"/>
      <c r="FK4061" s="67"/>
      <c r="FL4061" s="67"/>
      <c r="FM4061" s="67"/>
      <c r="FN4061" s="67"/>
      <c r="FO4061" s="67"/>
      <c r="FP4061" s="67"/>
      <c r="FQ4061" s="67"/>
      <c r="FR4061" s="67"/>
      <c r="FS4061" s="67"/>
      <c r="FT4061" s="67"/>
      <c r="FU4061" s="67"/>
      <c r="FV4061" s="67"/>
      <c r="FW4061" s="67"/>
      <c r="FX4061" s="67"/>
      <c r="FY4061" s="67"/>
      <c r="FZ4061" s="67"/>
      <c r="GA4061" s="67"/>
      <c r="GB4061" s="67"/>
      <c r="GC4061" s="67"/>
      <c r="GD4061" s="67"/>
      <c r="GE4061" s="67"/>
      <c r="GF4061" s="67"/>
      <c r="GG4061" s="67"/>
      <c r="GH4061" s="67"/>
      <c r="GI4061" s="67"/>
      <c r="GJ4061" s="67"/>
      <c r="GK4061" s="67"/>
      <c r="GL4061" s="67"/>
      <c r="GM4061" s="67"/>
      <c r="GN4061" s="67"/>
      <c r="GO4061" s="67"/>
      <c r="GP4061" s="67"/>
      <c r="GQ4061" s="67"/>
      <c r="GR4061" s="67"/>
      <c r="GS4061" s="67"/>
      <c r="GT4061" s="67"/>
      <c r="GU4061" s="67"/>
      <c r="GV4061" s="67"/>
      <c r="GW4061" s="67"/>
      <c r="GX4061" s="67"/>
      <c r="GY4061" s="67"/>
      <c r="GZ4061" s="67"/>
      <c r="HA4061" s="67"/>
      <c r="HB4061" s="67"/>
      <c r="HC4061" s="67"/>
      <c r="HD4061" s="67"/>
      <c r="HE4061" s="67"/>
      <c r="HF4061" s="67"/>
      <c r="HG4061" s="67"/>
      <c r="HH4061" s="67"/>
      <c r="HI4061" s="67"/>
      <c r="HJ4061" s="67"/>
      <c r="HK4061" s="67"/>
      <c r="HL4061" s="67"/>
      <c r="HM4061" s="67"/>
      <c r="HN4061" s="67"/>
      <c r="HO4061" s="67"/>
      <c r="HP4061" s="67"/>
      <c r="HQ4061" s="67"/>
      <c r="HR4061" s="67"/>
      <c r="HS4061" s="67"/>
      <c r="HT4061" s="67"/>
      <c r="HU4061" s="67"/>
      <c r="HV4061" s="67"/>
      <c r="HW4061" s="67"/>
      <c r="HX4061" s="67"/>
      <c r="HY4061" s="67"/>
      <c r="HZ4061" s="67"/>
      <c r="IA4061" s="67"/>
      <c r="IB4061" s="67"/>
      <c r="IC4061" s="67"/>
      <c r="ID4061" s="67"/>
      <c r="IE4061" s="67"/>
      <c r="IF4061" s="67"/>
      <c r="IG4061" s="67"/>
      <c r="IH4061" s="67"/>
      <c r="II4061" s="67"/>
      <c r="IJ4061" s="67"/>
      <c r="IK4061" s="67"/>
      <c r="IL4061" s="67"/>
      <c r="IM4061" s="67"/>
      <c r="IN4061" s="67"/>
      <c r="IO4061" s="67"/>
      <c r="IP4061" s="67"/>
      <c r="IQ4061" s="67"/>
      <c r="IR4061" s="67"/>
      <c r="IS4061" s="67"/>
      <c r="IT4061" s="67"/>
      <c r="IU4061" s="67"/>
      <c r="IV4061" s="67"/>
      <c r="IW4061" s="67"/>
      <c r="IX4061" s="67"/>
      <c r="IY4061" s="67"/>
      <c r="IZ4061" s="67"/>
    </row>
    <row r="4062" customFormat="false" ht="13.8" hidden="false" customHeight="false" outlineLevel="0" collapsed="false">
      <c r="A4062" s="27" t="n">
        <v>41001010</v>
      </c>
      <c r="B4062" s="28" t="s">
        <v>4098</v>
      </c>
      <c r="C4062" s="29"/>
      <c r="D4062" s="29"/>
      <c r="E4062" s="27" t="s">
        <v>37</v>
      </c>
      <c r="F4062" s="19" t="n">
        <f aca="false">IF(C4062="",VLOOKUP(E4062,'PORTE E UCO'!$A$5:$D$46,4,0),VLOOKUP(E4062,'PORTE E UCO'!$A$5:$D$46,4,0)*C4062)</f>
        <v>192.437794</v>
      </c>
      <c r="G4062" s="30" t="n">
        <v>19.1</v>
      </c>
      <c r="H4062" s="21" t="n">
        <f aca="false">G4062*$R$2</f>
        <v>375.7663712</v>
      </c>
      <c r="I4062" s="27" t="n">
        <v>0</v>
      </c>
      <c r="J4062" s="22" t="str">
        <f aca="false">IF(I4062&gt;=1,F4062*$J$2,"")</f>
        <v/>
      </c>
      <c r="K4062" s="22" t="str">
        <f aca="false">IF(I4062&gt;=2,F4062*$K$2,"")</f>
        <v/>
      </c>
      <c r="L4062" s="22" t="str">
        <f aca="false">IF(I4062&gt;=3,F4062*$L$2,"")</f>
        <v/>
      </c>
      <c r="M4062" s="22" t="str">
        <f aca="false">IF(I4062&gt;=4,F4062*$M$2,"")</f>
        <v/>
      </c>
      <c r="N4062" s="27" t="n">
        <v>0</v>
      </c>
      <c r="O4062" s="27" t="n">
        <v>0</v>
      </c>
      <c r="P4062" s="31" t="n">
        <v>1</v>
      </c>
      <c r="Q4062" s="64" t="n">
        <f aca="false">P4062*($Q$2)</f>
        <v>27.02</v>
      </c>
      <c r="R4062" s="66"/>
      <c r="S4062" s="25" t="n">
        <f aca="false">SUM(F4062,H4062,J4062,K4062,L4062,M4062)</f>
        <v>568.2041652</v>
      </c>
      <c r="T4062" s="25" t="n">
        <f aca="false">SUM(F4062,H4062,J4062,K4062,L4062,M4062,Q4062)</f>
        <v>595.2241652</v>
      </c>
      <c r="U4062" s="67"/>
      <c r="V4062" s="67"/>
      <c r="W4062" s="67"/>
      <c r="X4062" s="67"/>
      <c r="Y4062" s="67"/>
      <c r="Z4062" s="67"/>
      <c r="AA4062" s="67"/>
      <c r="AB4062" s="67"/>
      <c r="AC4062" s="67"/>
      <c r="AD4062" s="67"/>
      <c r="AE4062" s="67"/>
      <c r="AF4062" s="67"/>
      <c r="AG4062" s="67"/>
      <c r="AH4062" s="67"/>
      <c r="AI4062" s="67"/>
      <c r="AJ4062" s="67"/>
      <c r="AK4062" s="67"/>
      <c r="AL4062" s="67"/>
      <c r="AM4062" s="67"/>
      <c r="AN4062" s="67"/>
      <c r="AO4062" s="67"/>
      <c r="AP4062" s="67"/>
      <c r="AQ4062" s="67"/>
      <c r="AR4062" s="67"/>
      <c r="AS4062" s="67"/>
      <c r="AT4062" s="67"/>
      <c r="AU4062" s="67"/>
      <c r="AV4062" s="67"/>
      <c r="AW4062" s="67"/>
      <c r="AX4062" s="67"/>
      <c r="AY4062" s="67"/>
      <c r="AZ4062" s="67"/>
      <c r="BA4062" s="67"/>
      <c r="BB4062" s="67"/>
      <c r="BC4062" s="67"/>
      <c r="BD4062" s="67"/>
      <c r="BE4062" s="67"/>
      <c r="BF4062" s="67"/>
      <c r="BG4062" s="67"/>
      <c r="BH4062" s="67"/>
      <c r="BI4062" s="67"/>
      <c r="BJ4062" s="67"/>
      <c r="BK4062" s="67"/>
      <c r="BL4062" s="67"/>
      <c r="BM4062" s="67"/>
      <c r="BN4062" s="67"/>
      <c r="BO4062" s="67"/>
      <c r="BP4062" s="67"/>
      <c r="BQ4062" s="67"/>
      <c r="BR4062" s="67"/>
      <c r="BS4062" s="67"/>
      <c r="BT4062" s="67"/>
      <c r="BU4062" s="67"/>
      <c r="BV4062" s="67"/>
      <c r="BW4062" s="67"/>
      <c r="BX4062" s="67"/>
      <c r="BY4062" s="67"/>
      <c r="BZ4062" s="67"/>
      <c r="CA4062" s="67"/>
      <c r="CB4062" s="67"/>
      <c r="CC4062" s="67"/>
      <c r="CD4062" s="67"/>
      <c r="CE4062" s="67"/>
      <c r="CF4062" s="67"/>
      <c r="CG4062" s="67"/>
      <c r="CH4062" s="67"/>
      <c r="CI4062" s="67"/>
      <c r="CJ4062" s="67"/>
      <c r="CK4062" s="67"/>
      <c r="CL4062" s="67"/>
      <c r="CM4062" s="67"/>
      <c r="CN4062" s="67"/>
      <c r="CO4062" s="67"/>
      <c r="CP4062" s="67"/>
      <c r="CQ4062" s="67"/>
      <c r="CR4062" s="67"/>
      <c r="CS4062" s="67"/>
      <c r="CT4062" s="67"/>
      <c r="CU4062" s="67"/>
      <c r="CV4062" s="67"/>
      <c r="CW4062" s="67"/>
      <c r="CX4062" s="67"/>
      <c r="CY4062" s="67"/>
      <c r="CZ4062" s="67"/>
      <c r="DA4062" s="67"/>
      <c r="DB4062" s="67"/>
      <c r="DC4062" s="67"/>
      <c r="DD4062" s="67"/>
      <c r="DE4062" s="67"/>
      <c r="DF4062" s="67"/>
      <c r="DG4062" s="67"/>
      <c r="DH4062" s="67"/>
      <c r="DI4062" s="67"/>
      <c r="DJ4062" s="67"/>
      <c r="DK4062" s="67"/>
      <c r="DL4062" s="67"/>
      <c r="DM4062" s="67"/>
      <c r="DN4062" s="67"/>
      <c r="DO4062" s="67"/>
      <c r="DP4062" s="67"/>
      <c r="DQ4062" s="67"/>
      <c r="DR4062" s="67"/>
      <c r="DS4062" s="67"/>
      <c r="DT4062" s="67"/>
      <c r="DU4062" s="67"/>
      <c r="DV4062" s="67"/>
      <c r="DW4062" s="67"/>
      <c r="DX4062" s="67"/>
      <c r="DY4062" s="67"/>
      <c r="DZ4062" s="67"/>
      <c r="EA4062" s="67"/>
      <c r="EB4062" s="67"/>
      <c r="EC4062" s="67"/>
      <c r="ED4062" s="67"/>
      <c r="EE4062" s="67"/>
      <c r="EF4062" s="67"/>
      <c r="EG4062" s="67"/>
      <c r="EH4062" s="67"/>
      <c r="EI4062" s="67"/>
      <c r="EJ4062" s="67"/>
      <c r="EK4062" s="67"/>
      <c r="EL4062" s="67"/>
      <c r="EM4062" s="67"/>
      <c r="EN4062" s="67"/>
      <c r="EO4062" s="67"/>
      <c r="EP4062" s="67"/>
      <c r="EQ4062" s="67"/>
      <c r="ER4062" s="67"/>
      <c r="ES4062" s="67"/>
      <c r="ET4062" s="67"/>
      <c r="EU4062" s="67"/>
      <c r="EV4062" s="67"/>
      <c r="EW4062" s="67"/>
      <c r="EX4062" s="67"/>
      <c r="EY4062" s="67"/>
      <c r="EZ4062" s="67"/>
      <c r="FA4062" s="67"/>
      <c r="FB4062" s="67"/>
      <c r="FC4062" s="67"/>
      <c r="FD4062" s="67"/>
      <c r="FE4062" s="67"/>
      <c r="FF4062" s="67"/>
      <c r="FG4062" s="67"/>
      <c r="FH4062" s="67"/>
      <c r="FI4062" s="67"/>
      <c r="FJ4062" s="67"/>
      <c r="FK4062" s="67"/>
      <c r="FL4062" s="67"/>
      <c r="FM4062" s="67"/>
      <c r="FN4062" s="67"/>
      <c r="FO4062" s="67"/>
      <c r="FP4062" s="67"/>
      <c r="FQ4062" s="67"/>
      <c r="FR4062" s="67"/>
      <c r="FS4062" s="67"/>
      <c r="FT4062" s="67"/>
      <c r="FU4062" s="67"/>
      <c r="FV4062" s="67"/>
      <c r="FW4062" s="67"/>
      <c r="FX4062" s="67"/>
      <c r="FY4062" s="67"/>
      <c r="FZ4062" s="67"/>
      <c r="GA4062" s="67"/>
      <c r="GB4062" s="67"/>
      <c r="GC4062" s="67"/>
      <c r="GD4062" s="67"/>
      <c r="GE4062" s="67"/>
      <c r="GF4062" s="67"/>
      <c r="GG4062" s="67"/>
      <c r="GH4062" s="67"/>
      <c r="GI4062" s="67"/>
      <c r="GJ4062" s="67"/>
      <c r="GK4062" s="67"/>
      <c r="GL4062" s="67"/>
      <c r="GM4062" s="67"/>
      <c r="GN4062" s="67"/>
      <c r="GO4062" s="67"/>
      <c r="GP4062" s="67"/>
      <c r="GQ4062" s="67"/>
      <c r="GR4062" s="67"/>
      <c r="GS4062" s="67"/>
      <c r="GT4062" s="67"/>
      <c r="GU4062" s="67"/>
      <c r="GV4062" s="67"/>
      <c r="GW4062" s="67"/>
      <c r="GX4062" s="67"/>
      <c r="GY4062" s="67"/>
      <c r="GZ4062" s="67"/>
      <c r="HA4062" s="67"/>
      <c r="HB4062" s="67"/>
      <c r="HC4062" s="67"/>
      <c r="HD4062" s="67"/>
      <c r="HE4062" s="67"/>
      <c r="HF4062" s="67"/>
      <c r="HG4062" s="67"/>
      <c r="HH4062" s="67"/>
      <c r="HI4062" s="67"/>
      <c r="HJ4062" s="67"/>
      <c r="HK4062" s="67"/>
      <c r="HL4062" s="67"/>
      <c r="HM4062" s="67"/>
      <c r="HN4062" s="67"/>
      <c r="HO4062" s="67"/>
      <c r="HP4062" s="67"/>
      <c r="HQ4062" s="67"/>
      <c r="HR4062" s="67"/>
      <c r="HS4062" s="67"/>
      <c r="HT4062" s="67"/>
      <c r="HU4062" s="67"/>
      <c r="HV4062" s="67"/>
      <c r="HW4062" s="67"/>
      <c r="HX4062" s="67"/>
      <c r="HY4062" s="67"/>
      <c r="HZ4062" s="67"/>
      <c r="IA4062" s="67"/>
      <c r="IB4062" s="67"/>
      <c r="IC4062" s="67"/>
      <c r="ID4062" s="67"/>
      <c r="IE4062" s="67"/>
      <c r="IF4062" s="67"/>
      <c r="IG4062" s="67"/>
      <c r="IH4062" s="67"/>
      <c r="II4062" s="67"/>
      <c r="IJ4062" s="67"/>
      <c r="IK4062" s="67"/>
      <c r="IL4062" s="67"/>
      <c r="IM4062" s="67"/>
      <c r="IN4062" s="67"/>
      <c r="IO4062" s="67"/>
      <c r="IP4062" s="67"/>
      <c r="IQ4062" s="67"/>
      <c r="IR4062" s="67"/>
      <c r="IS4062" s="67"/>
      <c r="IT4062" s="67"/>
      <c r="IU4062" s="67"/>
      <c r="IV4062" s="67"/>
      <c r="IW4062" s="67"/>
      <c r="IX4062" s="67"/>
      <c r="IY4062" s="67"/>
      <c r="IZ4062" s="67"/>
    </row>
    <row r="4063" customFormat="false" ht="13.8" hidden="false" customHeight="false" outlineLevel="0" collapsed="false">
      <c r="A4063" s="16" t="n">
        <v>41001052</v>
      </c>
      <c r="B4063" s="17" t="s">
        <v>4099</v>
      </c>
      <c r="C4063" s="18"/>
      <c r="D4063" s="18"/>
      <c r="E4063" s="16" t="s">
        <v>17</v>
      </c>
      <c r="F4063" s="19" t="n">
        <f aca="false">IF(C4063="",VLOOKUP(E4063,'PORTE E UCO'!$A$5:$D$46,4,0),VLOOKUP(E4063,'PORTE E UCO'!$A$5:$D$46,4,0)*C4063)</f>
        <v>150.60084</v>
      </c>
      <c r="G4063" s="20" t="n">
        <v>19.1</v>
      </c>
      <c r="H4063" s="21" t="n">
        <f aca="false">G4063*$R$2</f>
        <v>375.7663712</v>
      </c>
      <c r="I4063" s="16" t="n">
        <v>0</v>
      </c>
      <c r="J4063" s="22" t="str">
        <f aca="false">IF(I4063&gt;=1,F4063*$J$2,"")</f>
        <v/>
      </c>
      <c r="K4063" s="22" t="str">
        <f aca="false">IF(I4063&gt;=2,F4063*$K$2,"")</f>
        <v/>
      </c>
      <c r="L4063" s="22" t="str">
        <f aca="false">IF(I4063&gt;=3,F4063*$L$2,"")</f>
        <v/>
      </c>
      <c r="M4063" s="22" t="str">
        <f aca="false">IF(I4063&gt;=4,F4063*$M$2,"")</f>
        <v/>
      </c>
      <c r="N4063" s="16" t="n">
        <v>0</v>
      </c>
      <c r="O4063" s="16" t="n">
        <v>0</v>
      </c>
      <c r="P4063" s="23" t="n">
        <v>1</v>
      </c>
      <c r="Q4063" s="64" t="n">
        <f aca="false">P4063*($Q$2)</f>
        <v>27.02</v>
      </c>
      <c r="R4063" s="66"/>
      <c r="S4063" s="25" t="n">
        <f aca="false">SUM(F4063,H4063,J4063,K4063,L4063,M4063)</f>
        <v>526.3672112</v>
      </c>
      <c r="T4063" s="25" t="n">
        <f aca="false">SUM(F4063,H4063,J4063,K4063,L4063,M4063,Q4063)</f>
        <v>553.3872112</v>
      </c>
      <c r="U4063" s="67"/>
      <c r="V4063" s="67"/>
      <c r="W4063" s="67"/>
      <c r="X4063" s="67"/>
      <c r="Y4063" s="67"/>
      <c r="Z4063" s="67"/>
      <c r="AA4063" s="67"/>
      <c r="AB4063" s="67"/>
      <c r="AC4063" s="67"/>
      <c r="AD4063" s="67"/>
      <c r="AE4063" s="67"/>
      <c r="AF4063" s="67"/>
      <c r="AG4063" s="67"/>
      <c r="AH4063" s="67"/>
      <c r="AI4063" s="67"/>
      <c r="AJ4063" s="67"/>
      <c r="AK4063" s="67"/>
      <c r="AL4063" s="67"/>
      <c r="AM4063" s="67"/>
      <c r="AN4063" s="67"/>
      <c r="AO4063" s="67"/>
      <c r="AP4063" s="67"/>
      <c r="AQ4063" s="67"/>
      <c r="AR4063" s="67"/>
      <c r="AS4063" s="67"/>
      <c r="AT4063" s="67"/>
      <c r="AU4063" s="67"/>
      <c r="AV4063" s="67"/>
      <c r="AW4063" s="67"/>
      <c r="AX4063" s="67"/>
      <c r="AY4063" s="67"/>
      <c r="AZ4063" s="67"/>
      <c r="BA4063" s="67"/>
      <c r="BB4063" s="67"/>
      <c r="BC4063" s="67"/>
      <c r="BD4063" s="67"/>
      <c r="BE4063" s="67"/>
      <c r="BF4063" s="67"/>
      <c r="BG4063" s="67"/>
      <c r="BH4063" s="67"/>
      <c r="BI4063" s="67"/>
      <c r="BJ4063" s="67"/>
      <c r="BK4063" s="67"/>
      <c r="BL4063" s="67"/>
      <c r="BM4063" s="67"/>
      <c r="BN4063" s="67"/>
      <c r="BO4063" s="67"/>
      <c r="BP4063" s="67"/>
      <c r="BQ4063" s="67"/>
      <c r="BR4063" s="67"/>
      <c r="BS4063" s="67"/>
      <c r="BT4063" s="67"/>
      <c r="BU4063" s="67"/>
      <c r="BV4063" s="67"/>
      <c r="BW4063" s="67"/>
      <c r="BX4063" s="67"/>
      <c r="BY4063" s="67"/>
      <c r="BZ4063" s="67"/>
      <c r="CA4063" s="67"/>
      <c r="CB4063" s="67"/>
      <c r="CC4063" s="67"/>
      <c r="CD4063" s="67"/>
      <c r="CE4063" s="67"/>
      <c r="CF4063" s="67"/>
      <c r="CG4063" s="67"/>
      <c r="CH4063" s="67"/>
      <c r="CI4063" s="67"/>
      <c r="CJ4063" s="67"/>
      <c r="CK4063" s="67"/>
      <c r="CL4063" s="67"/>
      <c r="CM4063" s="67"/>
      <c r="CN4063" s="67"/>
      <c r="CO4063" s="67"/>
      <c r="CP4063" s="67"/>
      <c r="CQ4063" s="67"/>
      <c r="CR4063" s="67"/>
      <c r="CS4063" s="67"/>
      <c r="CT4063" s="67"/>
      <c r="CU4063" s="67"/>
      <c r="CV4063" s="67"/>
      <c r="CW4063" s="67"/>
      <c r="CX4063" s="67"/>
      <c r="CY4063" s="67"/>
      <c r="CZ4063" s="67"/>
      <c r="DA4063" s="67"/>
      <c r="DB4063" s="67"/>
      <c r="DC4063" s="67"/>
      <c r="DD4063" s="67"/>
      <c r="DE4063" s="67"/>
      <c r="DF4063" s="67"/>
      <c r="DG4063" s="67"/>
      <c r="DH4063" s="67"/>
      <c r="DI4063" s="67"/>
      <c r="DJ4063" s="67"/>
      <c r="DK4063" s="67"/>
      <c r="DL4063" s="67"/>
      <c r="DM4063" s="67"/>
      <c r="DN4063" s="67"/>
      <c r="DO4063" s="67"/>
      <c r="DP4063" s="67"/>
      <c r="DQ4063" s="67"/>
      <c r="DR4063" s="67"/>
      <c r="DS4063" s="67"/>
      <c r="DT4063" s="67"/>
      <c r="DU4063" s="67"/>
      <c r="DV4063" s="67"/>
      <c r="DW4063" s="67"/>
      <c r="DX4063" s="67"/>
      <c r="DY4063" s="67"/>
      <c r="DZ4063" s="67"/>
      <c r="EA4063" s="67"/>
      <c r="EB4063" s="67"/>
      <c r="EC4063" s="67"/>
      <c r="ED4063" s="67"/>
      <c r="EE4063" s="67"/>
      <c r="EF4063" s="67"/>
      <c r="EG4063" s="67"/>
      <c r="EH4063" s="67"/>
      <c r="EI4063" s="67"/>
      <c r="EJ4063" s="67"/>
      <c r="EK4063" s="67"/>
      <c r="EL4063" s="67"/>
      <c r="EM4063" s="67"/>
      <c r="EN4063" s="67"/>
      <c r="EO4063" s="67"/>
      <c r="EP4063" s="67"/>
      <c r="EQ4063" s="67"/>
      <c r="ER4063" s="67"/>
      <c r="ES4063" s="67"/>
      <c r="ET4063" s="67"/>
      <c r="EU4063" s="67"/>
      <c r="EV4063" s="67"/>
      <c r="EW4063" s="67"/>
      <c r="EX4063" s="67"/>
      <c r="EY4063" s="67"/>
      <c r="EZ4063" s="67"/>
      <c r="FA4063" s="67"/>
      <c r="FB4063" s="67"/>
      <c r="FC4063" s="67"/>
      <c r="FD4063" s="67"/>
      <c r="FE4063" s="67"/>
      <c r="FF4063" s="67"/>
      <c r="FG4063" s="67"/>
      <c r="FH4063" s="67"/>
      <c r="FI4063" s="67"/>
      <c r="FJ4063" s="67"/>
      <c r="FK4063" s="67"/>
      <c r="FL4063" s="67"/>
      <c r="FM4063" s="67"/>
      <c r="FN4063" s="67"/>
      <c r="FO4063" s="67"/>
      <c r="FP4063" s="67"/>
      <c r="FQ4063" s="67"/>
      <c r="FR4063" s="67"/>
      <c r="FS4063" s="67"/>
      <c r="FT4063" s="67"/>
      <c r="FU4063" s="67"/>
      <c r="FV4063" s="67"/>
      <c r="FW4063" s="67"/>
      <c r="FX4063" s="67"/>
      <c r="FY4063" s="67"/>
      <c r="FZ4063" s="67"/>
      <c r="GA4063" s="67"/>
      <c r="GB4063" s="67"/>
      <c r="GC4063" s="67"/>
      <c r="GD4063" s="67"/>
      <c r="GE4063" s="67"/>
      <c r="GF4063" s="67"/>
      <c r="GG4063" s="67"/>
      <c r="GH4063" s="67"/>
      <c r="GI4063" s="67"/>
      <c r="GJ4063" s="67"/>
      <c r="GK4063" s="67"/>
      <c r="GL4063" s="67"/>
      <c r="GM4063" s="67"/>
      <c r="GN4063" s="67"/>
      <c r="GO4063" s="67"/>
      <c r="GP4063" s="67"/>
      <c r="GQ4063" s="67"/>
      <c r="GR4063" s="67"/>
      <c r="GS4063" s="67"/>
      <c r="GT4063" s="67"/>
      <c r="GU4063" s="67"/>
      <c r="GV4063" s="67"/>
      <c r="GW4063" s="67"/>
      <c r="GX4063" s="67"/>
      <c r="GY4063" s="67"/>
      <c r="GZ4063" s="67"/>
      <c r="HA4063" s="67"/>
      <c r="HB4063" s="67"/>
      <c r="HC4063" s="67"/>
      <c r="HD4063" s="67"/>
      <c r="HE4063" s="67"/>
      <c r="HF4063" s="67"/>
      <c r="HG4063" s="67"/>
      <c r="HH4063" s="67"/>
      <c r="HI4063" s="67"/>
      <c r="HJ4063" s="67"/>
      <c r="HK4063" s="67"/>
      <c r="HL4063" s="67"/>
      <c r="HM4063" s="67"/>
      <c r="HN4063" s="67"/>
      <c r="HO4063" s="67"/>
      <c r="HP4063" s="67"/>
      <c r="HQ4063" s="67"/>
      <c r="HR4063" s="67"/>
      <c r="HS4063" s="67"/>
      <c r="HT4063" s="67"/>
      <c r="HU4063" s="67"/>
      <c r="HV4063" s="67"/>
      <c r="HW4063" s="67"/>
      <c r="HX4063" s="67"/>
      <c r="HY4063" s="67"/>
      <c r="HZ4063" s="67"/>
      <c r="IA4063" s="67"/>
      <c r="IB4063" s="67"/>
      <c r="IC4063" s="67"/>
      <c r="ID4063" s="67"/>
      <c r="IE4063" s="67"/>
      <c r="IF4063" s="67"/>
      <c r="IG4063" s="67"/>
      <c r="IH4063" s="67"/>
      <c r="II4063" s="67"/>
      <c r="IJ4063" s="67"/>
      <c r="IK4063" s="67"/>
      <c r="IL4063" s="67"/>
      <c r="IM4063" s="67"/>
      <c r="IN4063" s="67"/>
      <c r="IO4063" s="67"/>
      <c r="IP4063" s="67"/>
      <c r="IQ4063" s="67"/>
      <c r="IR4063" s="67"/>
      <c r="IS4063" s="67"/>
      <c r="IT4063" s="67"/>
      <c r="IU4063" s="67"/>
      <c r="IV4063" s="67"/>
      <c r="IW4063" s="67"/>
      <c r="IX4063" s="67"/>
      <c r="IY4063" s="67"/>
      <c r="IZ4063" s="67"/>
    </row>
    <row r="4064" customFormat="false" ht="14.95" hidden="false" customHeight="false" outlineLevel="0" collapsed="false">
      <c r="A4064" s="27" t="n">
        <v>41001214</v>
      </c>
      <c r="B4064" s="28" t="s">
        <v>4100</v>
      </c>
      <c r="C4064" s="29"/>
      <c r="D4064" s="29"/>
      <c r="E4064" s="27" t="s">
        <v>39</v>
      </c>
      <c r="F4064" s="19" t="n">
        <f aca="false">IF(C4064="",VLOOKUP(E4064,'PORTE E UCO'!$A$5:$D$46,4,0),VLOOKUP(E4064,'PORTE E UCO'!$A$5:$D$46,4,0)*C4064)</f>
        <v>52.984668</v>
      </c>
      <c r="G4064" s="30" t="n">
        <v>6.45</v>
      </c>
      <c r="H4064" s="21" t="n">
        <f aca="false">G4064*$R$2</f>
        <v>126.8949264</v>
      </c>
      <c r="I4064" s="27" t="n">
        <v>0</v>
      </c>
      <c r="J4064" s="22" t="str">
        <f aca="false">IF(I4064&gt;=1,F4064*$J$2,"")</f>
        <v/>
      </c>
      <c r="K4064" s="22" t="str">
        <f aca="false">IF(I4064&gt;=2,F4064*$K$2,"")</f>
        <v/>
      </c>
      <c r="L4064" s="22" t="str">
        <f aca="false">IF(I4064&gt;=3,F4064*$L$2,"")</f>
        <v/>
      </c>
      <c r="M4064" s="22" t="str">
        <f aca="false">IF(I4064&gt;=4,F4064*$M$2,"")</f>
        <v/>
      </c>
      <c r="N4064" s="27" t="n">
        <v>0</v>
      </c>
      <c r="O4064" s="27" t="n">
        <v>0</v>
      </c>
      <c r="P4064" s="31" t="n">
        <v>0.5</v>
      </c>
      <c r="Q4064" s="64" t="n">
        <f aca="false">P4064*($Q$2)</f>
        <v>13.51</v>
      </c>
      <c r="R4064" s="66"/>
      <c r="S4064" s="25" t="n">
        <f aca="false">SUM(F4064,H4064,J4064,K4064,L4064,M4064)</f>
        <v>179.8795944</v>
      </c>
      <c r="T4064" s="25" t="n">
        <f aca="false">SUM(F4064,H4064,J4064,K4064,L4064,M4064,Q4064)</f>
        <v>193.3895944</v>
      </c>
      <c r="U4064" s="67"/>
      <c r="V4064" s="67"/>
      <c r="W4064" s="67"/>
      <c r="X4064" s="67"/>
      <c r="Y4064" s="67"/>
      <c r="Z4064" s="67"/>
      <c r="AA4064" s="67"/>
      <c r="AB4064" s="67"/>
      <c r="AC4064" s="67"/>
      <c r="AD4064" s="67"/>
      <c r="AE4064" s="67"/>
      <c r="AF4064" s="67"/>
      <c r="AG4064" s="67"/>
      <c r="AH4064" s="67"/>
      <c r="AI4064" s="67"/>
      <c r="AJ4064" s="67"/>
      <c r="AK4064" s="67"/>
      <c r="AL4064" s="67"/>
      <c r="AM4064" s="67"/>
      <c r="AN4064" s="67"/>
      <c r="AO4064" s="67"/>
      <c r="AP4064" s="67"/>
      <c r="AQ4064" s="67"/>
      <c r="AR4064" s="67"/>
      <c r="AS4064" s="67"/>
      <c r="AT4064" s="67"/>
      <c r="AU4064" s="67"/>
      <c r="AV4064" s="67"/>
      <c r="AW4064" s="67"/>
      <c r="AX4064" s="67"/>
      <c r="AY4064" s="67"/>
      <c r="AZ4064" s="67"/>
      <c r="BA4064" s="67"/>
      <c r="BB4064" s="67"/>
      <c r="BC4064" s="67"/>
      <c r="BD4064" s="67"/>
      <c r="BE4064" s="67"/>
      <c r="BF4064" s="67"/>
      <c r="BG4064" s="67"/>
      <c r="BH4064" s="67"/>
      <c r="BI4064" s="67"/>
      <c r="BJ4064" s="67"/>
      <c r="BK4064" s="67"/>
      <c r="BL4064" s="67"/>
      <c r="BM4064" s="67"/>
      <c r="BN4064" s="67"/>
      <c r="BO4064" s="67"/>
      <c r="BP4064" s="67"/>
      <c r="BQ4064" s="67"/>
      <c r="BR4064" s="67"/>
      <c r="BS4064" s="67"/>
      <c r="BT4064" s="67"/>
      <c r="BU4064" s="67"/>
      <c r="BV4064" s="67"/>
      <c r="BW4064" s="67"/>
      <c r="BX4064" s="67"/>
      <c r="BY4064" s="67"/>
      <c r="BZ4064" s="67"/>
      <c r="CA4064" s="67"/>
      <c r="CB4064" s="67"/>
      <c r="CC4064" s="67"/>
      <c r="CD4064" s="67"/>
      <c r="CE4064" s="67"/>
      <c r="CF4064" s="67"/>
      <c r="CG4064" s="67"/>
      <c r="CH4064" s="67"/>
      <c r="CI4064" s="67"/>
      <c r="CJ4064" s="67"/>
      <c r="CK4064" s="67"/>
      <c r="CL4064" s="67"/>
      <c r="CM4064" s="67"/>
      <c r="CN4064" s="67"/>
      <c r="CO4064" s="67"/>
      <c r="CP4064" s="67"/>
      <c r="CQ4064" s="67"/>
      <c r="CR4064" s="67"/>
      <c r="CS4064" s="67"/>
      <c r="CT4064" s="67"/>
      <c r="CU4064" s="67"/>
      <c r="CV4064" s="67"/>
      <c r="CW4064" s="67"/>
      <c r="CX4064" s="67"/>
      <c r="CY4064" s="67"/>
      <c r="CZ4064" s="67"/>
      <c r="DA4064" s="67"/>
      <c r="DB4064" s="67"/>
      <c r="DC4064" s="67"/>
      <c r="DD4064" s="67"/>
      <c r="DE4064" s="67"/>
      <c r="DF4064" s="67"/>
      <c r="DG4064" s="67"/>
      <c r="DH4064" s="67"/>
      <c r="DI4064" s="67"/>
      <c r="DJ4064" s="67"/>
      <c r="DK4064" s="67"/>
      <c r="DL4064" s="67"/>
      <c r="DM4064" s="67"/>
      <c r="DN4064" s="67"/>
      <c r="DO4064" s="67"/>
      <c r="DP4064" s="67"/>
      <c r="DQ4064" s="67"/>
      <c r="DR4064" s="67"/>
      <c r="DS4064" s="67"/>
      <c r="DT4064" s="67"/>
      <c r="DU4064" s="67"/>
      <c r="DV4064" s="67"/>
      <c r="DW4064" s="67"/>
      <c r="DX4064" s="67"/>
      <c r="DY4064" s="67"/>
      <c r="DZ4064" s="67"/>
      <c r="EA4064" s="67"/>
      <c r="EB4064" s="67"/>
      <c r="EC4064" s="67"/>
      <c r="ED4064" s="67"/>
      <c r="EE4064" s="67"/>
      <c r="EF4064" s="67"/>
      <c r="EG4064" s="67"/>
      <c r="EH4064" s="67"/>
      <c r="EI4064" s="67"/>
      <c r="EJ4064" s="67"/>
      <c r="EK4064" s="67"/>
      <c r="EL4064" s="67"/>
      <c r="EM4064" s="67"/>
      <c r="EN4064" s="67"/>
      <c r="EO4064" s="67"/>
      <c r="EP4064" s="67"/>
      <c r="EQ4064" s="67"/>
      <c r="ER4064" s="67"/>
      <c r="ES4064" s="67"/>
      <c r="ET4064" s="67"/>
      <c r="EU4064" s="67"/>
      <c r="EV4064" s="67"/>
      <c r="EW4064" s="67"/>
      <c r="EX4064" s="67"/>
      <c r="EY4064" s="67"/>
      <c r="EZ4064" s="67"/>
      <c r="FA4064" s="67"/>
      <c r="FB4064" s="67"/>
      <c r="FC4064" s="67"/>
      <c r="FD4064" s="67"/>
      <c r="FE4064" s="67"/>
      <c r="FF4064" s="67"/>
      <c r="FG4064" s="67"/>
      <c r="FH4064" s="67"/>
      <c r="FI4064" s="67"/>
      <c r="FJ4064" s="67"/>
      <c r="FK4064" s="67"/>
      <c r="FL4064" s="67"/>
      <c r="FM4064" s="67"/>
      <c r="FN4064" s="67"/>
      <c r="FO4064" s="67"/>
      <c r="FP4064" s="67"/>
      <c r="FQ4064" s="67"/>
      <c r="FR4064" s="67"/>
      <c r="FS4064" s="67"/>
      <c r="FT4064" s="67"/>
      <c r="FU4064" s="67"/>
      <c r="FV4064" s="67"/>
      <c r="FW4064" s="67"/>
      <c r="FX4064" s="67"/>
      <c r="FY4064" s="67"/>
      <c r="FZ4064" s="67"/>
      <c r="GA4064" s="67"/>
      <c r="GB4064" s="67"/>
      <c r="GC4064" s="67"/>
      <c r="GD4064" s="67"/>
      <c r="GE4064" s="67"/>
      <c r="GF4064" s="67"/>
      <c r="GG4064" s="67"/>
      <c r="GH4064" s="67"/>
      <c r="GI4064" s="67"/>
      <c r="GJ4064" s="67"/>
      <c r="GK4064" s="67"/>
      <c r="GL4064" s="67"/>
      <c r="GM4064" s="67"/>
      <c r="GN4064" s="67"/>
      <c r="GO4064" s="67"/>
      <c r="GP4064" s="67"/>
      <c r="GQ4064" s="67"/>
      <c r="GR4064" s="67"/>
      <c r="GS4064" s="67"/>
      <c r="GT4064" s="67"/>
      <c r="GU4064" s="67"/>
      <c r="GV4064" s="67"/>
      <c r="GW4064" s="67"/>
      <c r="GX4064" s="67"/>
      <c r="GY4064" s="67"/>
      <c r="GZ4064" s="67"/>
      <c r="HA4064" s="67"/>
      <c r="HB4064" s="67"/>
      <c r="HC4064" s="67"/>
      <c r="HD4064" s="67"/>
      <c r="HE4064" s="67"/>
      <c r="HF4064" s="67"/>
      <c r="HG4064" s="67"/>
      <c r="HH4064" s="67"/>
      <c r="HI4064" s="67"/>
      <c r="HJ4064" s="67"/>
      <c r="HK4064" s="67"/>
      <c r="HL4064" s="67"/>
      <c r="HM4064" s="67"/>
      <c r="HN4064" s="67"/>
      <c r="HO4064" s="67"/>
      <c r="HP4064" s="67"/>
      <c r="HQ4064" s="67"/>
      <c r="HR4064" s="67"/>
      <c r="HS4064" s="67"/>
      <c r="HT4064" s="67"/>
      <c r="HU4064" s="67"/>
      <c r="HV4064" s="67"/>
      <c r="HW4064" s="67"/>
      <c r="HX4064" s="67"/>
      <c r="HY4064" s="67"/>
      <c r="HZ4064" s="67"/>
      <c r="IA4064" s="67"/>
      <c r="IB4064" s="67"/>
      <c r="IC4064" s="67"/>
      <c r="ID4064" s="67"/>
      <c r="IE4064" s="67"/>
      <c r="IF4064" s="67"/>
      <c r="IG4064" s="67"/>
      <c r="IH4064" s="67"/>
      <c r="II4064" s="67"/>
      <c r="IJ4064" s="67"/>
      <c r="IK4064" s="67"/>
      <c r="IL4064" s="67"/>
      <c r="IM4064" s="67"/>
      <c r="IN4064" s="67"/>
      <c r="IO4064" s="67"/>
      <c r="IP4064" s="67"/>
      <c r="IQ4064" s="67"/>
      <c r="IR4064" s="67"/>
      <c r="IS4064" s="67"/>
      <c r="IT4064" s="67"/>
      <c r="IU4064" s="67"/>
      <c r="IV4064" s="67"/>
      <c r="IW4064" s="67"/>
      <c r="IX4064" s="67"/>
      <c r="IY4064" s="67"/>
      <c r="IZ4064" s="67"/>
    </row>
    <row r="4065" customFormat="false" ht="13.8" hidden="false" customHeight="false" outlineLevel="0" collapsed="false">
      <c r="A4065" s="16" t="n">
        <v>41001192</v>
      </c>
      <c r="B4065" s="17" t="s">
        <v>4101</v>
      </c>
      <c r="C4065" s="18"/>
      <c r="D4065" s="18"/>
      <c r="E4065" s="16" t="s">
        <v>15</v>
      </c>
      <c r="F4065" s="19" t="n">
        <f aca="false">IF(C4065="",VLOOKUP(E4065,'PORTE E UCO'!$A$5:$D$46,4,0),VLOOKUP(E4065,'PORTE E UCO'!$A$5:$D$46,4,0)*C4065)</f>
        <v>93.13473</v>
      </c>
      <c r="G4065" s="20" t="n">
        <v>8.25</v>
      </c>
      <c r="H4065" s="21" t="n">
        <f aca="false">G4065*$R$2</f>
        <v>162.307464</v>
      </c>
      <c r="I4065" s="16" t="n">
        <v>0</v>
      </c>
      <c r="J4065" s="22" t="str">
        <f aca="false">IF(I4065&gt;=1,F4065*$J$2,"")</f>
        <v/>
      </c>
      <c r="K4065" s="22" t="str">
        <f aca="false">IF(I4065&gt;=2,F4065*$K$2,"")</f>
        <v/>
      </c>
      <c r="L4065" s="22" t="str">
        <f aca="false">IF(I4065&gt;=3,F4065*$L$2,"")</f>
        <v/>
      </c>
      <c r="M4065" s="22" t="str">
        <f aca="false">IF(I4065&gt;=4,F4065*$M$2,"")</f>
        <v/>
      </c>
      <c r="N4065" s="16" t="n">
        <v>0</v>
      </c>
      <c r="O4065" s="16" t="n">
        <v>0</v>
      </c>
      <c r="P4065" s="23" t="n">
        <v>0.5</v>
      </c>
      <c r="Q4065" s="64" t="n">
        <f aca="false">P4065*($Q$2)</f>
        <v>13.51</v>
      </c>
      <c r="R4065" s="66"/>
      <c r="S4065" s="25" t="n">
        <f aca="false">SUM(F4065,H4065,J4065,K4065,L4065,M4065)</f>
        <v>255.442194</v>
      </c>
      <c r="T4065" s="25" t="n">
        <f aca="false">SUM(F4065,H4065,J4065,K4065,L4065,M4065,Q4065)</f>
        <v>268.952194</v>
      </c>
      <c r="U4065" s="67"/>
      <c r="V4065" s="67"/>
      <c r="W4065" s="67"/>
      <c r="X4065" s="67"/>
      <c r="Y4065" s="67"/>
      <c r="Z4065" s="67"/>
      <c r="AA4065" s="67"/>
      <c r="AB4065" s="67"/>
      <c r="AC4065" s="67"/>
      <c r="AD4065" s="67"/>
      <c r="AE4065" s="67"/>
      <c r="AF4065" s="67"/>
      <c r="AG4065" s="67"/>
      <c r="AH4065" s="67"/>
      <c r="AI4065" s="67"/>
      <c r="AJ4065" s="67"/>
      <c r="AK4065" s="67"/>
      <c r="AL4065" s="67"/>
      <c r="AM4065" s="67"/>
      <c r="AN4065" s="67"/>
      <c r="AO4065" s="67"/>
      <c r="AP4065" s="67"/>
      <c r="AQ4065" s="67"/>
      <c r="AR4065" s="67"/>
      <c r="AS4065" s="67"/>
      <c r="AT4065" s="67"/>
      <c r="AU4065" s="67"/>
      <c r="AV4065" s="67"/>
      <c r="AW4065" s="67"/>
      <c r="AX4065" s="67"/>
      <c r="AY4065" s="67"/>
      <c r="AZ4065" s="67"/>
      <c r="BA4065" s="67"/>
      <c r="BB4065" s="67"/>
      <c r="BC4065" s="67"/>
      <c r="BD4065" s="67"/>
      <c r="BE4065" s="67"/>
      <c r="BF4065" s="67"/>
      <c r="BG4065" s="67"/>
      <c r="BH4065" s="67"/>
      <c r="BI4065" s="67"/>
      <c r="BJ4065" s="67"/>
      <c r="BK4065" s="67"/>
      <c r="BL4065" s="67"/>
      <c r="BM4065" s="67"/>
      <c r="BN4065" s="67"/>
      <c r="BO4065" s="67"/>
      <c r="BP4065" s="67"/>
      <c r="BQ4065" s="67"/>
      <c r="BR4065" s="67"/>
      <c r="BS4065" s="67"/>
      <c r="BT4065" s="67"/>
      <c r="BU4065" s="67"/>
      <c r="BV4065" s="67"/>
      <c r="BW4065" s="67"/>
      <c r="BX4065" s="67"/>
      <c r="BY4065" s="67"/>
      <c r="BZ4065" s="67"/>
      <c r="CA4065" s="67"/>
      <c r="CB4065" s="67"/>
      <c r="CC4065" s="67"/>
      <c r="CD4065" s="67"/>
      <c r="CE4065" s="67"/>
      <c r="CF4065" s="67"/>
      <c r="CG4065" s="67"/>
      <c r="CH4065" s="67"/>
      <c r="CI4065" s="67"/>
      <c r="CJ4065" s="67"/>
      <c r="CK4065" s="67"/>
      <c r="CL4065" s="67"/>
      <c r="CM4065" s="67"/>
      <c r="CN4065" s="67"/>
      <c r="CO4065" s="67"/>
      <c r="CP4065" s="67"/>
      <c r="CQ4065" s="67"/>
      <c r="CR4065" s="67"/>
      <c r="CS4065" s="67"/>
      <c r="CT4065" s="67"/>
      <c r="CU4065" s="67"/>
      <c r="CV4065" s="67"/>
      <c r="CW4065" s="67"/>
      <c r="CX4065" s="67"/>
      <c r="CY4065" s="67"/>
      <c r="CZ4065" s="67"/>
      <c r="DA4065" s="67"/>
      <c r="DB4065" s="67"/>
      <c r="DC4065" s="67"/>
      <c r="DD4065" s="67"/>
      <c r="DE4065" s="67"/>
      <c r="DF4065" s="67"/>
      <c r="DG4065" s="67"/>
      <c r="DH4065" s="67"/>
      <c r="DI4065" s="67"/>
      <c r="DJ4065" s="67"/>
      <c r="DK4065" s="67"/>
      <c r="DL4065" s="67"/>
      <c r="DM4065" s="67"/>
      <c r="DN4065" s="67"/>
      <c r="DO4065" s="67"/>
      <c r="DP4065" s="67"/>
      <c r="DQ4065" s="67"/>
      <c r="DR4065" s="67"/>
      <c r="DS4065" s="67"/>
      <c r="DT4065" s="67"/>
      <c r="DU4065" s="67"/>
      <c r="DV4065" s="67"/>
      <c r="DW4065" s="67"/>
      <c r="DX4065" s="67"/>
      <c r="DY4065" s="67"/>
      <c r="DZ4065" s="67"/>
      <c r="EA4065" s="67"/>
      <c r="EB4065" s="67"/>
      <c r="EC4065" s="67"/>
      <c r="ED4065" s="67"/>
      <c r="EE4065" s="67"/>
      <c r="EF4065" s="67"/>
      <c r="EG4065" s="67"/>
      <c r="EH4065" s="67"/>
      <c r="EI4065" s="67"/>
      <c r="EJ4065" s="67"/>
      <c r="EK4065" s="67"/>
      <c r="EL4065" s="67"/>
      <c r="EM4065" s="67"/>
      <c r="EN4065" s="67"/>
      <c r="EO4065" s="67"/>
      <c r="EP4065" s="67"/>
      <c r="EQ4065" s="67"/>
      <c r="ER4065" s="67"/>
      <c r="ES4065" s="67"/>
      <c r="ET4065" s="67"/>
      <c r="EU4065" s="67"/>
      <c r="EV4065" s="67"/>
      <c r="EW4065" s="67"/>
      <c r="EX4065" s="67"/>
      <c r="EY4065" s="67"/>
      <c r="EZ4065" s="67"/>
      <c r="FA4065" s="67"/>
      <c r="FB4065" s="67"/>
      <c r="FC4065" s="67"/>
      <c r="FD4065" s="67"/>
      <c r="FE4065" s="67"/>
      <c r="FF4065" s="67"/>
      <c r="FG4065" s="67"/>
      <c r="FH4065" s="67"/>
      <c r="FI4065" s="67"/>
      <c r="FJ4065" s="67"/>
      <c r="FK4065" s="67"/>
      <c r="FL4065" s="67"/>
      <c r="FM4065" s="67"/>
      <c r="FN4065" s="67"/>
      <c r="FO4065" s="67"/>
      <c r="FP4065" s="67"/>
      <c r="FQ4065" s="67"/>
      <c r="FR4065" s="67"/>
      <c r="FS4065" s="67"/>
      <c r="FT4065" s="67"/>
      <c r="FU4065" s="67"/>
      <c r="FV4065" s="67"/>
      <c r="FW4065" s="67"/>
      <c r="FX4065" s="67"/>
      <c r="FY4065" s="67"/>
      <c r="FZ4065" s="67"/>
      <c r="GA4065" s="67"/>
      <c r="GB4065" s="67"/>
      <c r="GC4065" s="67"/>
      <c r="GD4065" s="67"/>
      <c r="GE4065" s="67"/>
      <c r="GF4065" s="67"/>
      <c r="GG4065" s="67"/>
      <c r="GH4065" s="67"/>
      <c r="GI4065" s="67"/>
      <c r="GJ4065" s="67"/>
      <c r="GK4065" s="67"/>
      <c r="GL4065" s="67"/>
      <c r="GM4065" s="67"/>
      <c r="GN4065" s="67"/>
      <c r="GO4065" s="67"/>
      <c r="GP4065" s="67"/>
      <c r="GQ4065" s="67"/>
      <c r="GR4065" s="67"/>
      <c r="GS4065" s="67"/>
      <c r="GT4065" s="67"/>
      <c r="GU4065" s="67"/>
      <c r="GV4065" s="67"/>
      <c r="GW4065" s="67"/>
      <c r="GX4065" s="67"/>
      <c r="GY4065" s="67"/>
      <c r="GZ4065" s="67"/>
      <c r="HA4065" s="67"/>
      <c r="HB4065" s="67"/>
      <c r="HC4065" s="67"/>
      <c r="HD4065" s="67"/>
      <c r="HE4065" s="67"/>
      <c r="HF4065" s="67"/>
      <c r="HG4065" s="67"/>
      <c r="HH4065" s="67"/>
      <c r="HI4065" s="67"/>
      <c r="HJ4065" s="67"/>
      <c r="HK4065" s="67"/>
      <c r="HL4065" s="67"/>
      <c r="HM4065" s="67"/>
      <c r="HN4065" s="67"/>
      <c r="HO4065" s="67"/>
      <c r="HP4065" s="67"/>
      <c r="HQ4065" s="67"/>
      <c r="HR4065" s="67"/>
      <c r="HS4065" s="67"/>
      <c r="HT4065" s="67"/>
      <c r="HU4065" s="67"/>
      <c r="HV4065" s="67"/>
      <c r="HW4065" s="67"/>
      <c r="HX4065" s="67"/>
      <c r="HY4065" s="67"/>
      <c r="HZ4065" s="67"/>
      <c r="IA4065" s="67"/>
      <c r="IB4065" s="67"/>
      <c r="IC4065" s="67"/>
      <c r="ID4065" s="67"/>
      <c r="IE4065" s="67"/>
      <c r="IF4065" s="67"/>
      <c r="IG4065" s="67"/>
      <c r="IH4065" s="67"/>
      <c r="II4065" s="67"/>
      <c r="IJ4065" s="67"/>
      <c r="IK4065" s="67"/>
      <c r="IL4065" s="67"/>
      <c r="IM4065" s="67"/>
      <c r="IN4065" s="67"/>
      <c r="IO4065" s="67"/>
      <c r="IP4065" s="67"/>
      <c r="IQ4065" s="67"/>
      <c r="IR4065" s="67"/>
      <c r="IS4065" s="67"/>
      <c r="IT4065" s="67"/>
      <c r="IU4065" s="67"/>
      <c r="IV4065" s="67"/>
      <c r="IW4065" s="67"/>
      <c r="IX4065" s="67"/>
      <c r="IY4065" s="67"/>
      <c r="IZ4065" s="67"/>
    </row>
    <row r="4066" customFormat="false" ht="13.8" hidden="false" customHeight="false" outlineLevel="0" collapsed="false">
      <c r="A4066" s="27" t="n">
        <v>41001036</v>
      </c>
      <c r="B4066" s="28" t="s">
        <v>4102</v>
      </c>
      <c r="C4066" s="29"/>
      <c r="D4066" s="29"/>
      <c r="E4066" s="27" t="s">
        <v>37</v>
      </c>
      <c r="F4066" s="19" t="n">
        <f aca="false">IF(C4066="",VLOOKUP(E4066,'PORTE E UCO'!$A$5:$D$46,4,0),VLOOKUP(E4066,'PORTE E UCO'!$A$5:$D$46,4,0)*C4066)</f>
        <v>192.437794</v>
      </c>
      <c r="G4066" s="30" t="n">
        <v>22.38</v>
      </c>
      <c r="H4066" s="21" t="n">
        <f aca="false">G4066*$R$2</f>
        <v>440.29588416</v>
      </c>
      <c r="I4066" s="27" t="n">
        <v>0</v>
      </c>
      <c r="J4066" s="22" t="str">
        <f aca="false">IF(I4066&gt;=1,F4066*$J$2,"")</f>
        <v/>
      </c>
      <c r="K4066" s="22" t="str">
        <f aca="false">IF(I4066&gt;=2,F4066*$K$2,"")</f>
        <v/>
      </c>
      <c r="L4066" s="22" t="str">
        <f aca="false">IF(I4066&gt;=3,F4066*$L$2,"")</f>
        <v/>
      </c>
      <c r="M4066" s="22" t="str">
        <f aca="false">IF(I4066&gt;=4,F4066*$M$2,"")</f>
        <v/>
      </c>
      <c r="N4066" s="27" t="n">
        <v>0</v>
      </c>
      <c r="O4066" s="27" t="n">
        <v>0</v>
      </c>
      <c r="P4066" s="31" t="n">
        <v>1</v>
      </c>
      <c r="Q4066" s="64" t="n">
        <f aca="false">P4066*($Q$2)</f>
        <v>27.02</v>
      </c>
      <c r="R4066" s="66"/>
      <c r="S4066" s="25" t="n">
        <f aca="false">SUM(F4066,H4066,J4066,K4066,L4066,M4066)</f>
        <v>632.73367816</v>
      </c>
      <c r="T4066" s="25" t="n">
        <f aca="false">SUM(F4066,H4066,J4066,K4066,L4066,M4066,Q4066)</f>
        <v>659.75367816</v>
      </c>
      <c r="U4066" s="67"/>
      <c r="V4066" s="67"/>
      <c r="W4066" s="67"/>
      <c r="X4066" s="67"/>
      <c r="Y4066" s="67"/>
      <c r="Z4066" s="67"/>
      <c r="AA4066" s="67"/>
      <c r="AB4066" s="67"/>
      <c r="AC4066" s="67"/>
      <c r="AD4066" s="67"/>
      <c r="AE4066" s="67"/>
      <c r="AF4066" s="67"/>
      <c r="AG4066" s="67"/>
      <c r="AH4066" s="67"/>
      <c r="AI4066" s="67"/>
      <c r="AJ4066" s="67"/>
      <c r="AK4066" s="67"/>
      <c r="AL4066" s="67"/>
      <c r="AM4066" s="67"/>
      <c r="AN4066" s="67"/>
      <c r="AO4066" s="67"/>
      <c r="AP4066" s="67"/>
      <c r="AQ4066" s="67"/>
      <c r="AR4066" s="67"/>
      <c r="AS4066" s="67"/>
      <c r="AT4066" s="67"/>
      <c r="AU4066" s="67"/>
      <c r="AV4066" s="67"/>
      <c r="AW4066" s="67"/>
      <c r="AX4066" s="67"/>
      <c r="AY4066" s="67"/>
      <c r="AZ4066" s="67"/>
      <c r="BA4066" s="67"/>
      <c r="BB4066" s="67"/>
      <c r="BC4066" s="67"/>
      <c r="BD4066" s="67"/>
      <c r="BE4066" s="67"/>
      <c r="BF4066" s="67"/>
      <c r="BG4066" s="67"/>
      <c r="BH4066" s="67"/>
      <c r="BI4066" s="67"/>
      <c r="BJ4066" s="67"/>
      <c r="BK4066" s="67"/>
      <c r="BL4066" s="67"/>
      <c r="BM4066" s="67"/>
      <c r="BN4066" s="67"/>
      <c r="BO4066" s="67"/>
      <c r="BP4066" s="67"/>
      <c r="BQ4066" s="67"/>
      <c r="BR4066" s="67"/>
      <c r="BS4066" s="67"/>
      <c r="BT4066" s="67"/>
      <c r="BU4066" s="67"/>
      <c r="BV4066" s="67"/>
      <c r="BW4066" s="67"/>
      <c r="BX4066" s="67"/>
      <c r="BY4066" s="67"/>
      <c r="BZ4066" s="67"/>
      <c r="CA4066" s="67"/>
      <c r="CB4066" s="67"/>
      <c r="CC4066" s="67"/>
      <c r="CD4066" s="67"/>
      <c r="CE4066" s="67"/>
      <c r="CF4066" s="67"/>
      <c r="CG4066" s="67"/>
      <c r="CH4066" s="67"/>
      <c r="CI4066" s="67"/>
      <c r="CJ4066" s="67"/>
      <c r="CK4066" s="67"/>
      <c r="CL4066" s="67"/>
      <c r="CM4066" s="67"/>
      <c r="CN4066" s="67"/>
      <c r="CO4066" s="67"/>
      <c r="CP4066" s="67"/>
      <c r="CQ4066" s="67"/>
      <c r="CR4066" s="67"/>
      <c r="CS4066" s="67"/>
      <c r="CT4066" s="67"/>
      <c r="CU4066" s="67"/>
      <c r="CV4066" s="67"/>
      <c r="CW4066" s="67"/>
      <c r="CX4066" s="67"/>
      <c r="CY4066" s="67"/>
      <c r="CZ4066" s="67"/>
      <c r="DA4066" s="67"/>
      <c r="DB4066" s="67"/>
      <c r="DC4066" s="67"/>
      <c r="DD4066" s="67"/>
      <c r="DE4066" s="67"/>
      <c r="DF4066" s="67"/>
      <c r="DG4066" s="67"/>
      <c r="DH4066" s="67"/>
      <c r="DI4066" s="67"/>
      <c r="DJ4066" s="67"/>
      <c r="DK4066" s="67"/>
      <c r="DL4066" s="67"/>
      <c r="DM4066" s="67"/>
      <c r="DN4066" s="67"/>
      <c r="DO4066" s="67"/>
      <c r="DP4066" s="67"/>
      <c r="DQ4066" s="67"/>
      <c r="DR4066" s="67"/>
      <c r="DS4066" s="67"/>
      <c r="DT4066" s="67"/>
      <c r="DU4066" s="67"/>
      <c r="DV4066" s="67"/>
      <c r="DW4066" s="67"/>
      <c r="DX4066" s="67"/>
      <c r="DY4066" s="67"/>
      <c r="DZ4066" s="67"/>
      <c r="EA4066" s="67"/>
      <c r="EB4066" s="67"/>
      <c r="EC4066" s="67"/>
      <c r="ED4066" s="67"/>
      <c r="EE4066" s="67"/>
      <c r="EF4066" s="67"/>
      <c r="EG4066" s="67"/>
      <c r="EH4066" s="67"/>
      <c r="EI4066" s="67"/>
      <c r="EJ4066" s="67"/>
      <c r="EK4066" s="67"/>
      <c r="EL4066" s="67"/>
      <c r="EM4066" s="67"/>
      <c r="EN4066" s="67"/>
      <c r="EO4066" s="67"/>
      <c r="EP4066" s="67"/>
      <c r="EQ4066" s="67"/>
      <c r="ER4066" s="67"/>
      <c r="ES4066" s="67"/>
      <c r="ET4066" s="67"/>
      <c r="EU4066" s="67"/>
      <c r="EV4066" s="67"/>
      <c r="EW4066" s="67"/>
      <c r="EX4066" s="67"/>
      <c r="EY4066" s="67"/>
      <c r="EZ4066" s="67"/>
      <c r="FA4066" s="67"/>
      <c r="FB4066" s="67"/>
      <c r="FC4066" s="67"/>
      <c r="FD4066" s="67"/>
      <c r="FE4066" s="67"/>
      <c r="FF4066" s="67"/>
      <c r="FG4066" s="67"/>
      <c r="FH4066" s="67"/>
      <c r="FI4066" s="67"/>
      <c r="FJ4066" s="67"/>
      <c r="FK4066" s="67"/>
      <c r="FL4066" s="67"/>
      <c r="FM4066" s="67"/>
      <c r="FN4066" s="67"/>
      <c r="FO4066" s="67"/>
      <c r="FP4066" s="67"/>
      <c r="FQ4066" s="67"/>
      <c r="FR4066" s="67"/>
      <c r="FS4066" s="67"/>
      <c r="FT4066" s="67"/>
      <c r="FU4066" s="67"/>
      <c r="FV4066" s="67"/>
      <c r="FW4066" s="67"/>
      <c r="FX4066" s="67"/>
      <c r="FY4066" s="67"/>
      <c r="FZ4066" s="67"/>
      <c r="GA4066" s="67"/>
      <c r="GB4066" s="67"/>
      <c r="GC4066" s="67"/>
      <c r="GD4066" s="67"/>
      <c r="GE4066" s="67"/>
      <c r="GF4066" s="67"/>
      <c r="GG4066" s="67"/>
      <c r="GH4066" s="67"/>
      <c r="GI4066" s="67"/>
      <c r="GJ4066" s="67"/>
      <c r="GK4066" s="67"/>
      <c r="GL4066" s="67"/>
      <c r="GM4066" s="67"/>
      <c r="GN4066" s="67"/>
      <c r="GO4066" s="67"/>
      <c r="GP4066" s="67"/>
      <c r="GQ4066" s="67"/>
      <c r="GR4066" s="67"/>
      <c r="GS4066" s="67"/>
      <c r="GT4066" s="67"/>
      <c r="GU4066" s="67"/>
      <c r="GV4066" s="67"/>
      <c r="GW4066" s="67"/>
      <c r="GX4066" s="67"/>
      <c r="GY4066" s="67"/>
      <c r="GZ4066" s="67"/>
      <c r="HA4066" s="67"/>
      <c r="HB4066" s="67"/>
      <c r="HC4066" s="67"/>
      <c r="HD4066" s="67"/>
      <c r="HE4066" s="67"/>
      <c r="HF4066" s="67"/>
      <c r="HG4066" s="67"/>
      <c r="HH4066" s="67"/>
      <c r="HI4066" s="67"/>
      <c r="HJ4066" s="67"/>
      <c r="HK4066" s="67"/>
      <c r="HL4066" s="67"/>
      <c r="HM4066" s="67"/>
      <c r="HN4066" s="67"/>
      <c r="HO4066" s="67"/>
      <c r="HP4066" s="67"/>
      <c r="HQ4066" s="67"/>
      <c r="HR4066" s="67"/>
      <c r="HS4066" s="67"/>
      <c r="HT4066" s="67"/>
      <c r="HU4066" s="67"/>
      <c r="HV4066" s="67"/>
      <c r="HW4066" s="67"/>
      <c r="HX4066" s="67"/>
      <c r="HY4066" s="67"/>
      <c r="HZ4066" s="67"/>
      <c r="IA4066" s="67"/>
      <c r="IB4066" s="67"/>
      <c r="IC4066" s="67"/>
      <c r="ID4066" s="67"/>
      <c r="IE4066" s="67"/>
      <c r="IF4066" s="67"/>
      <c r="IG4066" s="67"/>
      <c r="IH4066" s="67"/>
      <c r="II4066" s="67"/>
      <c r="IJ4066" s="67"/>
      <c r="IK4066" s="67"/>
      <c r="IL4066" s="67"/>
      <c r="IM4066" s="67"/>
      <c r="IN4066" s="67"/>
      <c r="IO4066" s="67"/>
      <c r="IP4066" s="67"/>
      <c r="IQ4066" s="67"/>
      <c r="IR4066" s="67"/>
      <c r="IS4066" s="67"/>
      <c r="IT4066" s="67"/>
      <c r="IU4066" s="67"/>
      <c r="IV4066" s="67"/>
      <c r="IW4066" s="67"/>
      <c r="IX4066" s="67"/>
      <c r="IY4066" s="67"/>
      <c r="IZ4066" s="67"/>
    </row>
    <row r="4067" customFormat="false" ht="13.8" hidden="false" customHeight="false" outlineLevel="0" collapsed="false">
      <c r="A4067" s="16" t="n">
        <v>41001028</v>
      </c>
      <c r="B4067" s="17" t="s">
        <v>4103</v>
      </c>
      <c r="C4067" s="18"/>
      <c r="D4067" s="18"/>
      <c r="E4067" s="16" t="s">
        <v>17</v>
      </c>
      <c r="F4067" s="19" t="n">
        <f aca="false">IF(C4067="",VLOOKUP(E4067,'PORTE E UCO'!$A$5:$D$46,4,0),VLOOKUP(E4067,'PORTE E UCO'!$A$5:$D$46,4,0)*C4067)</f>
        <v>150.60084</v>
      </c>
      <c r="G4067" s="20" t="n">
        <v>22.38</v>
      </c>
      <c r="H4067" s="21" t="n">
        <f aca="false">G4067*$R$2</f>
        <v>440.29588416</v>
      </c>
      <c r="I4067" s="16" t="n">
        <v>0</v>
      </c>
      <c r="J4067" s="22" t="str">
        <f aca="false">IF(I4067&gt;=1,F4067*$J$2,"")</f>
        <v/>
      </c>
      <c r="K4067" s="22" t="str">
        <f aca="false">IF(I4067&gt;=2,F4067*$K$2,"")</f>
        <v/>
      </c>
      <c r="L4067" s="22" t="str">
        <f aca="false">IF(I4067&gt;=3,F4067*$L$2,"")</f>
        <v/>
      </c>
      <c r="M4067" s="22" t="str">
        <f aca="false">IF(I4067&gt;=4,F4067*$M$2,"")</f>
        <v/>
      </c>
      <c r="N4067" s="16" t="n">
        <v>0</v>
      </c>
      <c r="O4067" s="16" t="n">
        <v>0</v>
      </c>
      <c r="P4067" s="23" t="n">
        <v>1.5</v>
      </c>
      <c r="Q4067" s="64" t="n">
        <f aca="false">P4067*($Q$2)</f>
        <v>40.53</v>
      </c>
      <c r="R4067" s="66"/>
      <c r="S4067" s="25" t="n">
        <f aca="false">SUM(F4067,H4067,J4067,K4067,L4067,M4067)</f>
        <v>590.89672416</v>
      </c>
      <c r="T4067" s="25" t="n">
        <f aca="false">SUM(F4067,H4067,J4067,K4067,L4067,M4067,Q4067)</f>
        <v>631.42672416</v>
      </c>
      <c r="U4067" s="67"/>
      <c r="V4067" s="67"/>
      <c r="W4067" s="67"/>
      <c r="X4067" s="67"/>
      <c r="Y4067" s="67"/>
      <c r="Z4067" s="67"/>
      <c r="AA4067" s="67"/>
      <c r="AB4067" s="67"/>
      <c r="AC4067" s="67"/>
      <c r="AD4067" s="67"/>
      <c r="AE4067" s="67"/>
      <c r="AF4067" s="67"/>
      <c r="AG4067" s="67"/>
      <c r="AH4067" s="67"/>
      <c r="AI4067" s="67"/>
      <c r="AJ4067" s="67"/>
      <c r="AK4067" s="67"/>
      <c r="AL4067" s="67"/>
      <c r="AM4067" s="67"/>
      <c r="AN4067" s="67"/>
      <c r="AO4067" s="67"/>
      <c r="AP4067" s="67"/>
      <c r="AQ4067" s="67"/>
      <c r="AR4067" s="67"/>
      <c r="AS4067" s="67"/>
      <c r="AT4067" s="67"/>
      <c r="AU4067" s="67"/>
      <c r="AV4067" s="67"/>
      <c r="AW4067" s="67"/>
      <c r="AX4067" s="67"/>
      <c r="AY4067" s="67"/>
      <c r="AZ4067" s="67"/>
      <c r="BA4067" s="67"/>
      <c r="BB4067" s="67"/>
      <c r="BC4067" s="67"/>
      <c r="BD4067" s="67"/>
      <c r="BE4067" s="67"/>
      <c r="BF4067" s="67"/>
      <c r="BG4067" s="67"/>
      <c r="BH4067" s="67"/>
      <c r="BI4067" s="67"/>
      <c r="BJ4067" s="67"/>
      <c r="BK4067" s="67"/>
      <c r="BL4067" s="67"/>
      <c r="BM4067" s="67"/>
      <c r="BN4067" s="67"/>
      <c r="BO4067" s="67"/>
      <c r="BP4067" s="67"/>
      <c r="BQ4067" s="67"/>
      <c r="BR4067" s="67"/>
      <c r="BS4067" s="67"/>
      <c r="BT4067" s="67"/>
      <c r="BU4067" s="67"/>
      <c r="BV4067" s="67"/>
      <c r="BW4067" s="67"/>
      <c r="BX4067" s="67"/>
      <c r="BY4067" s="67"/>
      <c r="BZ4067" s="67"/>
      <c r="CA4067" s="67"/>
      <c r="CB4067" s="67"/>
      <c r="CC4067" s="67"/>
      <c r="CD4067" s="67"/>
      <c r="CE4067" s="67"/>
      <c r="CF4067" s="67"/>
      <c r="CG4067" s="67"/>
      <c r="CH4067" s="67"/>
      <c r="CI4067" s="67"/>
      <c r="CJ4067" s="67"/>
      <c r="CK4067" s="67"/>
      <c r="CL4067" s="67"/>
      <c r="CM4067" s="67"/>
      <c r="CN4067" s="67"/>
      <c r="CO4067" s="67"/>
      <c r="CP4067" s="67"/>
      <c r="CQ4067" s="67"/>
      <c r="CR4067" s="67"/>
      <c r="CS4067" s="67"/>
      <c r="CT4067" s="67"/>
      <c r="CU4067" s="67"/>
      <c r="CV4067" s="67"/>
      <c r="CW4067" s="67"/>
      <c r="CX4067" s="67"/>
      <c r="CY4067" s="67"/>
      <c r="CZ4067" s="67"/>
      <c r="DA4067" s="67"/>
      <c r="DB4067" s="67"/>
      <c r="DC4067" s="67"/>
      <c r="DD4067" s="67"/>
      <c r="DE4067" s="67"/>
      <c r="DF4067" s="67"/>
      <c r="DG4067" s="67"/>
      <c r="DH4067" s="67"/>
      <c r="DI4067" s="67"/>
      <c r="DJ4067" s="67"/>
      <c r="DK4067" s="67"/>
      <c r="DL4067" s="67"/>
      <c r="DM4067" s="67"/>
      <c r="DN4067" s="67"/>
      <c r="DO4067" s="67"/>
      <c r="DP4067" s="67"/>
      <c r="DQ4067" s="67"/>
      <c r="DR4067" s="67"/>
      <c r="DS4067" s="67"/>
      <c r="DT4067" s="67"/>
      <c r="DU4067" s="67"/>
      <c r="DV4067" s="67"/>
      <c r="DW4067" s="67"/>
      <c r="DX4067" s="67"/>
      <c r="DY4067" s="67"/>
      <c r="DZ4067" s="67"/>
      <c r="EA4067" s="67"/>
      <c r="EB4067" s="67"/>
      <c r="EC4067" s="67"/>
      <c r="ED4067" s="67"/>
      <c r="EE4067" s="67"/>
      <c r="EF4067" s="67"/>
      <c r="EG4067" s="67"/>
      <c r="EH4067" s="67"/>
      <c r="EI4067" s="67"/>
      <c r="EJ4067" s="67"/>
      <c r="EK4067" s="67"/>
      <c r="EL4067" s="67"/>
      <c r="EM4067" s="67"/>
      <c r="EN4067" s="67"/>
      <c r="EO4067" s="67"/>
      <c r="EP4067" s="67"/>
      <c r="EQ4067" s="67"/>
      <c r="ER4067" s="67"/>
      <c r="ES4067" s="67"/>
      <c r="ET4067" s="67"/>
      <c r="EU4067" s="67"/>
      <c r="EV4067" s="67"/>
      <c r="EW4067" s="67"/>
      <c r="EX4067" s="67"/>
      <c r="EY4067" s="67"/>
      <c r="EZ4067" s="67"/>
      <c r="FA4067" s="67"/>
      <c r="FB4067" s="67"/>
      <c r="FC4067" s="67"/>
      <c r="FD4067" s="67"/>
      <c r="FE4067" s="67"/>
      <c r="FF4067" s="67"/>
      <c r="FG4067" s="67"/>
      <c r="FH4067" s="67"/>
      <c r="FI4067" s="67"/>
      <c r="FJ4067" s="67"/>
      <c r="FK4067" s="67"/>
      <c r="FL4067" s="67"/>
      <c r="FM4067" s="67"/>
      <c r="FN4067" s="67"/>
      <c r="FO4067" s="67"/>
      <c r="FP4067" s="67"/>
      <c r="FQ4067" s="67"/>
      <c r="FR4067" s="67"/>
      <c r="FS4067" s="67"/>
      <c r="FT4067" s="67"/>
      <c r="FU4067" s="67"/>
      <c r="FV4067" s="67"/>
      <c r="FW4067" s="67"/>
      <c r="FX4067" s="67"/>
      <c r="FY4067" s="67"/>
      <c r="FZ4067" s="67"/>
      <c r="GA4067" s="67"/>
      <c r="GB4067" s="67"/>
      <c r="GC4067" s="67"/>
      <c r="GD4067" s="67"/>
      <c r="GE4067" s="67"/>
      <c r="GF4067" s="67"/>
      <c r="GG4067" s="67"/>
      <c r="GH4067" s="67"/>
      <c r="GI4067" s="67"/>
      <c r="GJ4067" s="67"/>
      <c r="GK4067" s="67"/>
      <c r="GL4067" s="67"/>
      <c r="GM4067" s="67"/>
      <c r="GN4067" s="67"/>
      <c r="GO4067" s="67"/>
      <c r="GP4067" s="67"/>
      <c r="GQ4067" s="67"/>
      <c r="GR4067" s="67"/>
      <c r="GS4067" s="67"/>
      <c r="GT4067" s="67"/>
      <c r="GU4067" s="67"/>
      <c r="GV4067" s="67"/>
      <c r="GW4067" s="67"/>
      <c r="GX4067" s="67"/>
      <c r="GY4067" s="67"/>
      <c r="GZ4067" s="67"/>
      <c r="HA4067" s="67"/>
      <c r="HB4067" s="67"/>
      <c r="HC4067" s="67"/>
      <c r="HD4067" s="67"/>
      <c r="HE4067" s="67"/>
      <c r="HF4067" s="67"/>
      <c r="HG4067" s="67"/>
      <c r="HH4067" s="67"/>
      <c r="HI4067" s="67"/>
      <c r="HJ4067" s="67"/>
      <c r="HK4067" s="67"/>
      <c r="HL4067" s="67"/>
      <c r="HM4067" s="67"/>
      <c r="HN4067" s="67"/>
      <c r="HO4067" s="67"/>
      <c r="HP4067" s="67"/>
      <c r="HQ4067" s="67"/>
      <c r="HR4067" s="67"/>
      <c r="HS4067" s="67"/>
      <c r="HT4067" s="67"/>
      <c r="HU4067" s="67"/>
      <c r="HV4067" s="67"/>
      <c r="HW4067" s="67"/>
      <c r="HX4067" s="67"/>
      <c r="HY4067" s="67"/>
      <c r="HZ4067" s="67"/>
      <c r="IA4067" s="67"/>
      <c r="IB4067" s="67"/>
      <c r="IC4067" s="67"/>
      <c r="ID4067" s="67"/>
      <c r="IE4067" s="67"/>
      <c r="IF4067" s="67"/>
      <c r="IG4067" s="67"/>
      <c r="IH4067" s="67"/>
      <c r="II4067" s="67"/>
      <c r="IJ4067" s="67"/>
      <c r="IK4067" s="67"/>
      <c r="IL4067" s="67"/>
      <c r="IM4067" s="67"/>
      <c r="IN4067" s="67"/>
      <c r="IO4067" s="67"/>
      <c r="IP4067" s="67"/>
      <c r="IQ4067" s="67"/>
      <c r="IR4067" s="67"/>
      <c r="IS4067" s="67"/>
      <c r="IT4067" s="67"/>
      <c r="IU4067" s="67"/>
      <c r="IV4067" s="67"/>
      <c r="IW4067" s="67"/>
      <c r="IX4067" s="67"/>
      <c r="IY4067" s="67"/>
      <c r="IZ4067" s="67"/>
    </row>
    <row r="4068" customFormat="false" ht="13.8" hidden="false" customHeight="false" outlineLevel="0" collapsed="false">
      <c r="A4068" s="27" t="n">
        <v>41001117</v>
      </c>
      <c r="B4068" s="28" t="s">
        <v>4104</v>
      </c>
      <c r="C4068" s="29"/>
      <c r="D4068" s="29"/>
      <c r="E4068" s="27" t="s">
        <v>17</v>
      </c>
      <c r="F4068" s="19" t="n">
        <f aca="false">IF(C4068="",VLOOKUP(E4068,'PORTE E UCO'!$A$5:$D$46,4,0),VLOOKUP(E4068,'PORTE E UCO'!$A$5:$D$46,4,0)*C4068)</f>
        <v>150.60084</v>
      </c>
      <c r="G4068" s="30" t="n">
        <v>22.38</v>
      </c>
      <c r="H4068" s="21" t="n">
        <f aca="false">G4068*$R$2</f>
        <v>440.29588416</v>
      </c>
      <c r="I4068" s="27" t="n">
        <v>0</v>
      </c>
      <c r="J4068" s="22" t="str">
        <f aca="false">IF(I4068&gt;=1,F4068*$J$2,"")</f>
        <v/>
      </c>
      <c r="K4068" s="22" t="str">
        <f aca="false">IF(I4068&gt;=2,F4068*$K$2,"")</f>
        <v/>
      </c>
      <c r="L4068" s="22" t="str">
        <f aca="false">IF(I4068&gt;=3,F4068*$L$2,"")</f>
        <v/>
      </c>
      <c r="M4068" s="22" t="str">
        <f aca="false">IF(I4068&gt;=4,F4068*$M$2,"")</f>
        <v/>
      </c>
      <c r="N4068" s="27" t="n">
        <v>0</v>
      </c>
      <c r="O4068" s="27" t="n">
        <v>0</v>
      </c>
      <c r="P4068" s="31" t="n">
        <v>1.5</v>
      </c>
      <c r="Q4068" s="64" t="n">
        <f aca="false">P4068*($Q$2)</f>
        <v>40.53</v>
      </c>
      <c r="R4068" s="66"/>
      <c r="S4068" s="25" t="n">
        <f aca="false">SUM(F4068,H4068,J4068,K4068,L4068,M4068)</f>
        <v>590.89672416</v>
      </c>
      <c r="T4068" s="25" t="n">
        <f aca="false">SUM(F4068,H4068,J4068,K4068,L4068,M4068,Q4068)</f>
        <v>631.42672416</v>
      </c>
      <c r="U4068" s="67"/>
      <c r="V4068" s="67"/>
      <c r="W4068" s="67"/>
      <c r="X4068" s="67"/>
      <c r="Y4068" s="67"/>
      <c r="Z4068" s="67"/>
      <c r="AA4068" s="67"/>
      <c r="AB4068" s="67"/>
      <c r="AC4068" s="67"/>
      <c r="AD4068" s="67"/>
      <c r="AE4068" s="67"/>
      <c r="AF4068" s="67"/>
      <c r="AG4068" s="67"/>
      <c r="AH4068" s="67"/>
      <c r="AI4068" s="67"/>
      <c r="AJ4068" s="67"/>
      <c r="AK4068" s="67"/>
      <c r="AL4068" s="67"/>
      <c r="AM4068" s="67"/>
      <c r="AN4068" s="67"/>
      <c r="AO4068" s="67"/>
      <c r="AP4068" s="67"/>
      <c r="AQ4068" s="67"/>
      <c r="AR4068" s="67"/>
      <c r="AS4068" s="67"/>
      <c r="AT4068" s="67"/>
      <c r="AU4068" s="67"/>
      <c r="AV4068" s="67"/>
      <c r="AW4068" s="67"/>
      <c r="AX4068" s="67"/>
      <c r="AY4068" s="67"/>
      <c r="AZ4068" s="67"/>
      <c r="BA4068" s="67"/>
      <c r="BB4068" s="67"/>
      <c r="BC4068" s="67"/>
      <c r="BD4068" s="67"/>
      <c r="BE4068" s="67"/>
      <c r="BF4068" s="67"/>
      <c r="BG4068" s="67"/>
      <c r="BH4068" s="67"/>
      <c r="BI4068" s="67"/>
      <c r="BJ4068" s="67"/>
      <c r="BK4068" s="67"/>
      <c r="BL4068" s="67"/>
      <c r="BM4068" s="67"/>
      <c r="BN4068" s="67"/>
      <c r="BO4068" s="67"/>
      <c r="BP4068" s="67"/>
      <c r="BQ4068" s="67"/>
      <c r="BR4068" s="67"/>
      <c r="BS4068" s="67"/>
      <c r="BT4068" s="67"/>
      <c r="BU4068" s="67"/>
      <c r="BV4068" s="67"/>
      <c r="BW4068" s="67"/>
      <c r="BX4068" s="67"/>
      <c r="BY4068" s="67"/>
      <c r="BZ4068" s="67"/>
      <c r="CA4068" s="67"/>
      <c r="CB4068" s="67"/>
      <c r="CC4068" s="67"/>
      <c r="CD4068" s="67"/>
      <c r="CE4068" s="67"/>
      <c r="CF4068" s="67"/>
      <c r="CG4068" s="67"/>
      <c r="CH4068" s="67"/>
      <c r="CI4068" s="67"/>
      <c r="CJ4068" s="67"/>
      <c r="CK4068" s="67"/>
      <c r="CL4068" s="67"/>
      <c r="CM4068" s="67"/>
      <c r="CN4068" s="67"/>
      <c r="CO4068" s="67"/>
      <c r="CP4068" s="67"/>
      <c r="CQ4068" s="67"/>
      <c r="CR4068" s="67"/>
      <c r="CS4068" s="67"/>
      <c r="CT4068" s="67"/>
      <c r="CU4068" s="67"/>
      <c r="CV4068" s="67"/>
      <c r="CW4068" s="67"/>
      <c r="CX4068" s="67"/>
      <c r="CY4068" s="67"/>
      <c r="CZ4068" s="67"/>
      <c r="DA4068" s="67"/>
      <c r="DB4068" s="67"/>
      <c r="DC4068" s="67"/>
      <c r="DD4068" s="67"/>
      <c r="DE4068" s="67"/>
      <c r="DF4068" s="67"/>
      <c r="DG4068" s="67"/>
      <c r="DH4068" s="67"/>
      <c r="DI4068" s="67"/>
      <c r="DJ4068" s="67"/>
      <c r="DK4068" s="67"/>
      <c r="DL4068" s="67"/>
      <c r="DM4068" s="67"/>
      <c r="DN4068" s="67"/>
      <c r="DO4068" s="67"/>
      <c r="DP4068" s="67"/>
      <c r="DQ4068" s="67"/>
      <c r="DR4068" s="67"/>
      <c r="DS4068" s="67"/>
      <c r="DT4068" s="67"/>
      <c r="DU4068" s="67"/>
      <c r="DV4068" s="67"/>
      <c r="DW4068" s="67"/>
      <c r="DX4068" s="67"/>
      <c r="DY4068" s="67"/>
      <c r="DZ4068" s="67"/>
      <c r="EA4068" s="67"/>
      <c r="EB4068" s="67"/>
      <c r="EC4068" s="67"/>
      <c r="ED4068" s="67"/>
      <c r="EE4068" s="67"/>
      <c r="EF4068" s="67"/>
      <c r="EG4068" s="67"/>
      <c r="EH4068" s="67"/>
      <c r="EI4068" s="67"/>
      <c r="EJ4068" s="67"/>
      <c r="EK4068" s="67"/>
      <c r="EL4068" s="67"/>
      <c r="EM4068" s="67"/>
      <c r="EN4068" s="67"/>
      <c r="EO4068" s="67"/>
      <c r="EP4068" s="67"/>
      <c r="EQ4068" s="67"/>
      <c r="ER4068" s="67"/>
      <c r="ES4068" s="67"/>
      <c r="ET4068" s="67"/>
      <c r="EU4068" s="67"/>
      <c r="EV4068" s="67"/>
      <c r="EW4068" s="67"/>
      <c r="EX4068" s="67"/>
      <c r="EY4068" s="67"/>
      <c r="EZ4068" s="67"/>
      <c r="FA4068" s="67"/>
      <c r="FB4068" s="67"/>
      <c r="FC4068" s="67"/>
      <c r="FD4068" s="67"/>
      <c r="FE4068" s="67"/>
      <c r="FF4068" s="67"/>
      <c r="FG4068" s="67"/>
      <c r="FH4068" s="67"/>
      <c r="FI4068" s="67"/>
      <c r="FJ4068" s="67"/>
      <c r="FK4068" s="67"/>
      <c r="FL4068" s="67"/>
      <c r="FM4068" s="67"/>
      <c r="FN4068" s="67"/>
      <c r="FO4068" s="67"/>
      <c r="FP4068" s="67"/>
      <c r="FQ4068" s="67"/>
      <c r="FR4068" s="67"/>
      <c r="FS4068" s="67"/>
      <c r="FT4068" s="67"/>
      <c r="FU4068" s="67"/>
      <c r="FV4068" s="67"/>
      <c r="FW4068" s="67"/>
      <c r="FX4068" s="67"/>
      <c r="FY4068" s="67"/>
      <c r="FZ4068" s="67"/>
      <c r="GA4068" s="67"/>
      <c r="GB4068" s="67"/>
      <c r="GC4068" s="67"/>
      <c r="GD4068" s="67"/>
      <c r="GE4068" s="67"/>
      <c r="GF4068" s="67"/>
      <c r="GG4068" s="67"/>
      <c r="GH4068" s="67"/>
      <c r="GI4068" s="67"/>
      <c r="GJ4068" s="67"/>
      <c r="GK4068" s="67"/>
      <c r="GL4068" s="67"/>
      <c r="GM4068" s="67"/>
      <c r="GN4068" s="67"/>
      <c r="GO4068" s="67"/>
      <c r="GP4068" s="67"/>
      <c r="GQ4068" s="67"/>
      <c r="GR4068" s="67"/>
      <c r="GS4068" s="67"/>
      <c r="GT4068" s="67"/>
      <c r="GU4068" s="67"/>
      <c r="GV4068" s="67"/>
      <c r="GW4068" s="67"/>
      <c r="GX4068" s="67"/>
      <c r="GY4068" s="67"/>
      <c r="GZ4068" s="67"/>
      <c r="HA4068" s="67"/>
      <c r="HB4068" s="67"/>
      <c r="HC4068" s="67"/>
      <c r="HD4068" s="67"/>
      <c r="HE4068" s="67"/>
      <c r="HF4068" s="67"/>
      <c r="HG4068" s="67"/>
      <c r="HH4068" s="67"/>
      <c r="HI4068" s="67"/>
      <c r="HJ4068" s="67"/>
      <c r="HK4068" s="67"/>
      <c r="HL4068" s="67"/>
      <c r="HM4068" s="67"/>
      <c r="HN4068" s="67"/>
      <c r="HO4068" s="67"/>
      <c r="HP4068" s="67"/>
      <c r="HQ4068" s="67"/>
      <c r="HR4068" s="67"/>
      <c r="HS4068" s="67"/>
      <c r="HT4068" s="67"/>
      <c r="HU4068" s="67"/>
      <c r="HV4068" s="67"/>
      <c r="HW4068" s="67"/>
      <c r="HX4068" s="67"/>
      <c r="HY4068" s="67"/>
      <c r="HZ4068" s="67"/>
      <c r="IA4068" s="67"/>
      <c r="IB4068" s="67"/>
      <c r="IC4068" s="67"/>
      <c r="ID4068" s="67"/>
      <c r="IE4068" s="67"/>
      <c r="IF4068" s="67"/>
      <c r="IG4068" s="67"/>
      <c r="IH4068" s="67"/>
      <c r="II4068" s="67"/>
      <c r="IJ4068" s="67"/>
      <c r="IK4068" s="67"/>
      <c r="IL4068" s="67"/>
      <c r="IM4068" s="67"/>
      <c r="IN4068" s="67"/>
      <c r="IO4068" s="67"/>
      <c r="IP4068" s="67"/>
      <c r="IQ4068" s="67"/>
      <c r="IR4068" s="67"/>
      <c r="IS4068" s="67"/>
      <c r="IT4068" s="67"/>
      <c r="IU4068" s="67"/>
      <c r="IV4068" s="67"/>
      <c r="IW4068" s="67"/>
      <c r="IX4068" s="67"/>
      <c r="IY4068" s="67"/>
      <c r="IZ4068" s="67"/>
    </row>
    <row r="4069" customFormat="false" ht="13.8" hidden="false" customHeight="false" outlineLevel="0" collapsed="false">
      <c r="A4069" s="16" t="n">
        <v>41001060</v>
      </c>
      <c r="B4069" s="17" t="s">
        <v>4105</v>
      </c>
      <c r="C4069" s="18"/>
      <c r="D4069" s="18"/>
      <c r="E4069" s="16" t="s">
        <v>37</v>
      </c>
      <c r="F4069" s="19" t="n">
        <f aca="false">IF(C4069="",VLOOKUP(E4069,'PORTE E UCO'!$A$5:$D$46,4,0),VLOOKUP(E4069,'PORTE E UCO'!$A$5:$D$46,4,0)*C4069)</f>
        <v>192.437794</v>
      </c>
      <c r="G4069" s="20" t="n">
        <v>22.38</v>
      </c>
      <c r="H4069" s="21" t="n">
        <f aca="false">G4069*$R$2</f>
        <v>440.29588416</v>
      </c>
      <c r="I4069" s="16" t="n">
        <v>0</v>
      </c>
      <c r="J4069" s="22" t="str">
        <f aca="false">IF(I4069&gt;=1,F4069*$J$2,"")</f>
        <v/>
      </c>
      <c r="K4069" s="22" t="str">
        <f aca="false">IF(I4069&gt;=2,F4069*$K$2,"")</f>
        <v/>
      </c>
      <c r="L4069" s="22" t="str">
        <f aca="false">IF(I4069&gt;=3,F4069*$L$2,"")</f>
        <v/>
      </c>
      <c r="M4069" s="22" t="str">
        <f aca="false">IF(I4069&gt;=4,F4069*$M$2,"")</f>
        <v/>
      </c>
      <c r="N4069" s="16" t="n">
        <v>0</v>
      </c>
      <c r="O4069" s="16" t="n">
        <v>0</v>
      </c>
      <c r="P4069" s="23" t="n">
        <v>1.5</v>
      </c>
      <c r="Q4069" s="64" t="n">
        <f aca="false">P4069*($Q$2)</f>
        <v>40.53</v>
      </c>
      <c r="R4069" s="66"/>
      <c r="S4069" s="25" t="n">
        <f aca="false">SUM(F4069,H4069,J4069,K4069,L4069,M4069)</f>
        <v>632.73367816</v>
      </c>
      <c r="T4069" s="25" t="n">
        <f aca="false">SUM(F4069,H4069,J4069,K4069,L4069,M4069,Q4069)</f>
        <v>673.26367816</v>
      </c>
      <c r="U4069" s="67"/>
      <c r="V4069" s="67"/>
      <c r="W4069" s="67"/>
      <c r="X4069" s="67"/>
      <c r="Y4069" s="67"/>
      <c r="Z4069" s="67"/>
      <c r="AA4069" s="67"/>
      <c r="AB4069" s="67"/>
      <c r="AC4069" s="67"/>
      <c r="AD4069" s="67"/>
      <c r="AE4069" s="67"/>
      <c r="AF4069" s="67"/>
      <c r="AG4069" s="67"/>
      <c r="AH4069" s="67"/>
      <c r="AI4069" s="67"/>
      <c r="AJ4069" s="67"/>
      <c r="AK4069" s="67"/>
      <c r="AL4069" s="67"/>
      <c r="AM4069" s="67"/>
      <c r="AN4069" s="67"/>
      <c r="AO4069" s="67"/>
      <c r="AP4069" s="67"/>
      <c r="AQ4069" s="67"/>
      <c r="AR4069" s="67"/>
      <c r="AS4069" s="67"/>
      <c r="AT4069" s="67"/>
      <c r="AU4069" s="67"/>
      <c r="AV4069" s="67"/>
      <c r="AW4069" s="67"/>
      <c r="AX4069" s="67"/>
      <c r="AY4069" s="67"/>
      <c r="AZ4069" s="67"/>
      <c r="BA4069" s="67"/>
      <c r="BB4069" s="67"/>
      <c r="BC4069" s="67"/>
      <c r="BD4069" s="67"/>
      <c r="BE4069" s="67"/>
      <c r="BF4069" s="67"/>
      <c r="BG4069" s="67"/>
      <c r="BH4069" s="67"/>
      <c r="BI4069" s="67"/>
      <c r="BJ4069" s="67"/>
      <c r="BK4069" s="67"/>
      <c r="BL4069" s="67"/>
      <c r="BM4069" s="67"/>
      <c r="BN4069" s="67"/>
      <c r="BO4069" s="67"/>
      <c r="BP4069" s="67"/>
      <c r="BQ4069" s="67"/>
      <c r="BR4069" s="67"/>
      <c r="BS4069" s="67"/>
      <c r="BT4069" s="67"/>
      <c r="BU4069" s="67"/>
      <c r="BV4069" s="67"/>
      <c r="BW4069" s="67"/>
      <c r="BX4069" s="67"/>
      <c r="BY4069" s="67"/>
      <c r="BZ4069" s="67"/>
      <c r="CA4069" s="67"/>
      <c r="CB4069" s="67"/>
      <c r="CC4069" s="67"/>
      <c r="CD4069" s="67"/>
      <c r="CE4069" s="67"/>
      <c r="CF4069" s="67"/>
      <c r="CG4069" s="67"/>
      <c r="CH4069" s="67"/>
      <c r="CI4069" s="67"/>
      <c r="CJ4069" s="67"/>
      <c r="CK4069" s="67"/>
      <c r="CL4069" s="67"/>
      <c r="CM4069" s="67"/>
      <c r="CN4069" s="67"/>
      <c r="CO4069" s="67"/>
      <c r="CP4069" s="67"/>
      <c r="CQ4069" s="67"/>
      <c r="CR4069" s="67"/>
      <c r="CS4069" s="67"/>
      <c r="CT4069" s="67"/>
      <c r="CU4069" s="67"/>
      <c r="CV4069" s="67"/>
      <c r="CW4069" s="67"/>
      <c r="CX4069" s="67"/>
      <c r="CY4069" s="67"/>
      <c r="CZ4069" s="67"/>
      <c r="DA4069" s="67"/>
      <c r="DB4069" s="67"/>
      <c r="DC4069" s="67"/>
      <c r="DD4069" s="67"/>
      <c r="DE4069" s="67"/>
      <c r="DF4069" s="67"/>
      <c r="DG4069" s="67"/>
      <c r="DH4069" s="67"/>
      <c r="DI4069" s="67"/>
      <c r="DJ4069" s="67"/>
      <c r="DK4069" s="67"/>
      <c r="DL4069" s="67"/>
      <c r="DM4069" s="67"/>
      <c r="DN4069" s="67"/>
      <c r="DO4069" s="67"/>
      <c r="DP4069" s="67"/>
      <c r="DQ4069" s="67"/>
      <c r="DR4069" s="67"/>
      <c r="DS4069" s="67"/>
      <c r="DT4069" s="67"/>
      <c r="DU4069" s="67"/>
      <c r="DV4069" s="67"/>
      <c r="DW4069" s="67"/>
      <c r="DX4069" s="67"/>
      <c r="DY4069" s="67"/>
      <c r="DZ4069" s="67"/>
      <c r="EA4069" s="67"/>
      <c r="EB4069" s="67"/>
      <c r="EC4069" s="67"/>
      <c r="ED4069" s="67"/>
      <c r="EE4069" s="67"/>
      <c r="EF4069" s="67"/>
      <c r="EG4069" s="67"/>
      <c r="EH4069" s="67"/>
      <c r="EI4069" s="67"/>
      <c r="EJ4069" s="67"/>
      <c r="EK4069" s="67"/>
      <c r="EL4069" s="67"/>
      <c r="EM4069" s="67"/>
      <c r="EN4069" s="67"/>
      <c r="EO4069" s="67"/>
      <c r="EP4069" s="67"/>
      <c r="EQ4069" s="67"/>
      <c r="ER4069" s="67"/>
      <c r="ES4069" s="67"/>
      <c r="ET4069" s="67"/>
      <c r="EU4069" s="67"/>
      <c r="EV4069" s="67"/>
      <c r="EW4069" s="67"/>
      <c r="EX4069" s="67"/>
      <c r="EY4069" s="67"/>
      <c r="EZ4069" s="67"/>
      <c r="FA4069" s="67"/>
      <c r="FB4069" s="67"/>
      <c r="FC4069" s="67"/>
      <c r="FD4069" s="67"/>
      <c r="FE4069" s="67"/>
      <c r="FF4069" s="67"/>
      <c r="FG4069" s="67"/>
      <c r="FH4069" s="67"/>
      <c r="FI4069" s="67"/>
      <c r="FJ4069" s="67"/>
      <c r="FK4069" s="67"/>
      <c r="FL4069" s="67"/>
      <c r="FM4069" s="67"/>
      <c r="FN4069" s="67"/>
      <c r="FO4069" s="67"/>
      <c r="FP4069" s="67"/>
      <c r="FQ4069" s="67"/>
      <c r="FR4069" s="67"/>
      <c r="FS4069" s="67"/>
      <c r="FT4069" s="67"/>
      <c r="FU4069" s="67"/>
      <c r="FV4069" s="67"/>
      <c r="FW4069" s="67"/>
      <c r="FX4069" s="67"/>
      <c r="FY4069" s="67"/>
      <c r="FZ4069" s="67"/>
      <c r="GA4069" s="67"/>
      <c r="GB4069" s="67"/>
      <c r="GC4069" s="67"/>
      <c r="GD4069" s="67"/>
      <c r="GE4069" s="67"/>
      <c r="GF4069" s="67"/>
      <c r="GG4069" s="67"/>
      <c r="GH4069" s="67"/>
      <c r="GI4069" s="67"/>
      <c r="GJ4069" s="67"/>
      <c r="GK4069" s="67"/>
      <c r="GL4069" s="67"/>
      <c r="GM4069" s="67"/>
      <c r="GN4069" s="67"/>
      <c r="GO4069" s="67"/>
      <c r="GP4069" s="67"/>
      <c r="GQ4069" s="67"/>
      <c r="GR4069" s="67"/>
      <c r="GS4069" s="67"/>
      <c r="GT4069" s="67"/>
      <c r="GU4069" s="67"/>
      <c r="GV4069" s="67"/>
      <c r="GW4069" s="67"/>
      <c r="GX4069" s="67"/>
      <c r="GY4069" s="67"/>
      <c r="GZ4069" s="67"/>
      <c r="HA4069" s="67"/>
      <c r="HB4069" s="67"/>
      <c r="HC4069" s="67"/>
      <c r="HD4069" s="67"/>
      <c r="HE4069" s="67"/>
      <c r="HF4069" s="67"/>
      <c r="HG4069" s="67"/>
      <c r="HH4069" s="67"/>
      <c r="HI4069" s="67"/>
      <c r="HJ4069" s="67"/>
      <c r="HK4069" s="67"/>
      <c r="HL4069" s="67"/>
      <c r="HM4069" s="67"/>
      <c r="HN4069" s="67"/>
      <c r="HO4069" s="67"/>
      <c r="HP4069" s="67"/>
      <c r="HQ4069" s="67"/>
      <c r="HR4069" s="67"/>
      <c r="HS4069" s="67"/>
      <c r="HT4069" s="67"/>
      <c r="HU4069" s="67"/>
      <c r="HV4069" s="67"/>
      <c r="HW4069" s="67"/>
      <c r="HX4069" s="67"/>
      <c r="HY4069" s="67"/>
      <c r="HZ4069" s="67"/>
      <c r="IA4069" s="67"/>
      <c r="IB4069" s="67"/>
      <c r="IC4069" s="67"/>
      <c r="ID4069" s="67"/>
      <c r="IE4069" s="67"/>
      <c r="IF4069" s="67"/>
      <c r="IG4069" s="67"/>
      <c r="IH4069" s="67"/>
      <c r="II4069" s="67"/>
      <c r="IJ4069" s="67"/>
      <c r="IK4069" s="67"/>
      <c r="IL4069" s="67"/>
      <c r="IM4069" s="67"/>
      <c r="IN4069" s="67"/>
      <c r="IO4069" s="67"/>
      <c r="IP4069" s="67"/>
      <c r="IQ4069" s="67"/>
      <c r="IR4069" s="67"/>
      <c r="IS4069" s="67"/>
      <c r="IT4069" s="67"/>
      <c r="IU4069" s="67"/>
      <c r="IV4069" s="67"/>
      <c r="IW4069" s="67"/>
      <c r="IX4069" s="67"/>
      <c r="IY4069" s="67"/>
      <c r="IZ4069" s="67"/>
    </row>
    <row r="4070" customFormat="false" ht="14.95" hidden="false" customHeight="false" outlineLevel="0" collapsed="false">
      <c r="A4070" s="27" t="n">
        <v>41001206</v>
      </c>
      <c r="B4070" s="28" t="s">
        <v>4106</v>
      </c>
      <c r="C4070" s="29"/>
      <c r="D4070" s="29"/>
      <c r="E4070" s="27" t="s">
        <v>39</v>
      </c>
      <c r="F4070" s="19" t="n">
        <f aca="false">IF(C4070="",VLOOKUP(E4070,'PORTE E UCO'!$A$5:$D$46,4,0),VLOOKUP(E4070,'PORTE E UCO'!$A$5:$D$46,4,0)*C4070)</f>
        <v>52.984668</v>
      </c>
      <c r="G4070" s="30" t="n">
        <v>6.45</v>
      </c>
      <c r="H4070" s="21" t="n">
        <f aca="false">G4070*$R$2</f>
        <v>126.8949264</v>
      </c>
      <c r="I4070" s="27" t="n">
        <v>0</v>
      </c>
      <c r="J4070" s="22" t="str">
        <f aca="false">IF(I4070&gt;=1,F4070*$J$2,"")</f>
        <v/>
      </c>
      <c r="K4070" s="22" t="str">
        <f aca="false">IF(I4070&gt;=2,F4070*$K$2,"")</f>
        <v/>
      </c>
      <c r="L4070" s="22" t="str">
        <f aca="false">IF(I4070&gt;=3,F4070*$L$2,"")</f>
        <v/>
      </c>
      <c r="M4070" s="22" t="str">
        <f aca="false">IF(I4070&gt;=4,F4070*$M$2,"")</f>
        <v/>
      </c>
      <c r="N4070" s="27" t="n">
        <v>0</v>
      </c>
      <c r="O4070" s="27" t="n">
        <v>0</v>
      </c>
      <c r="P4070" s="31" t="n">
        <v>0.5</v>
      </c>
      <c r="Q4070" s="64" t="n">
        <f aca="false">P4070*($Q$2)</f>
        <v>13.51</v>
      </c>
      <c r="R4070" s="66"/>
      <c r="S4070" s="25" t="n">
        <f aca="false">SUM(F4070,H4070,J4070,K4070,L4070,M4070)</f>
        <v>179.8795944</v>
      </c>
      <c r="T4070" s="25" t="n">
        <f aca="false">SUM(F4070,H4070,J4070,K4070,L4070,M4070,Q4070)</f>
        <v>193.3895944</v>
      </c>
      <c r="U4070" s="67"/>
      <c r="V4070" s="67"/>
      <c r="W4070" s="67"/>
      <c r="X4070" s="67"/>
      <c r="Y4070" s="67"/>
      <c r="Z4070" s="67"/>
      <c r="AA4070" s="67"/>
      <c r="AB4070" s="67"/>
      <c r="AC4070" s="67"/>
      <c r="AD4070" s="67"/>
      <c r="AE4070" s="67"/>
      <c r="AF4070" s="67"/>
      <c r="AG4070" s="67"/>
      <c r="AH4070" s="67"/>
      <c r="AI4070" s="67"/>
      <c r="AJ4070" s="67"/>
      <c r="AK4070" s="67"/>
      <c r="AL4070" s="67"/>
      <c r="AM4070" s="67"/>
      <c r="AN4070" s="67"/>
      <c r="AO4070" s="67"/>
      <c r="AP4070" s="67"/>
      <c r="AQ4070" s="67"/>
      <c r="AR4070" s="67"/>
      <c r="AS4070" s="67"/>
      <c r="AT4070" s="67"/>
      <c r="AU4070" s="67"/>
      <c r="AV4070" s="67"/>
      <c r="AW4070" s="67"/>
      <c r="AX4070" s="67"/>
      <c r="AY4070" s="67"/>
      <c r="AZ4070" s="67"/>
      <c r="BA4070" s="67"/>
      <c r="BB4070" s="67"/>
      <c r="BC4070" s="67"/>
      <c r="BD4070" s="67"/>
      <c r="BE4070" s="67"/>
      <c r="BF4070" s="67"/>
      <c r="BG4070" s="67"/>
      <c r="BH4070" s="67"/>
      <c r="BI4070" s="67"/>
      <c r="BJ4070" s="67"/>
      <c r="BK4070" s="67"/>
      <c r="BL4070" s="67"/>
      <c r="BM4070" s="67"/>
      <c r="BN4070" s="67"/>
      <c r="BO4070" s="67"/>
      <c r="BP4070" s="67"/>
      <c r="BQ4070" s="67"/>
      <c r="BR4070" s="67"/>
      <c r="BS4070" s="67"/>
      <c r="BT4070" s="67"/>
      <c r="BU4070" s="67"/>
      <c r="BV4070" s="67"/>
      <c r="BW4070" s="67"/>
      <c r="BX4070" s="67"/>
      <c r="BY4070" s="67"/>
      <c r="BZ4070" s="67"/>
      <c r="CA4070" s="67"/>
      <c r="CB4070" s="67"/>
      <c r="CC4070" s="67"/>
      <c r="CD4070" s="67"/>
      <c r="CE4070" s="67"/>
      <c r="CF4070" s="67"/>
      <c r="CG4070" s="67"/>
      <c r="CH4070" s="67"/>
      <c r="CI4070" s="67"/>
      <c r="CJ4070" s="67"/>
      <c r="CK4070" s="67"/>
      <c r="CL4070" s="67"/>
      <c r="CM4070" s="67"/>
      <c r="CN4070" s="67"/>
      <c r="CO4070" s="67"/>
      <c r="CP4070" s="67"/>
      <c r="CQ4070" s="67"/>
      <c r="CR4070" s="67"/>
      <c r="CS4070" s="67"/>
      <c r="CT4070" s="67"/>
      <c r="CU4070" s="67"/>
      <c r="CV4070" s="67"/>
      <c r="CW4070" s="67"/>
      <c r="CX4070" s="67"/>
      <c r="CY4070" s="67"/>
      <c r="CZ4070" s="67"/>
      <c r="DA4070" s="67"/>
      <c r="DB4070" s="67"/>
      <c r="DC4070" s="67"/>
      <c r="DD4070" s="67"/>
      <c r="DE4070" s="67"/>
      <c r="DF4070" s="67"/>
      <c r="DG4070" s="67"/>
      <c r="DH4070" s="67"/>
      <c r="DI4070" s="67"/>
      <c r="DJ4070" s="67"/>
      <c r="DK4070" s="67"/>
      <c r="DL4070" s="67"/>
      <c r="DM4070" s="67"/>
      <c r="DN4070" s="67"/>
      <c r="DO4070" s="67"/>
      <c r="DP4070" s="67"/>
      <c r="DQ4070" s="67"/>
      <c r="DR4070" s="67"/>
      <c r="DS4070" s="67"/>
      <c r="DT4070" s="67"/>
      <c r="DU4070" s="67"/>
      <c r="DV4070" s="67"/>
      <c r="DW4070" s="67"/>
      <c r="DX4070" s="67"/>
      <c r="DY4070" s="67"/>
      <c r="DZ4070" s="67"/>
      <c r="EA4070" s="67"/>
      <c r="EB4070" s="67"/>
      <c r="EC4070" s="67"/>
      <c r="ED4070" s="67"/>
      <c r="EE4070" s="67"/>
      <c r="EF4070" s="67"/>
      <c r="EG4070" s="67"/>
      <c r="EH4070" s="67"/>
      <c r="EI4070" s="67"/>
      <c r="EJ4070" s="67"/>
      <c r="EK4070" s="67"/>
      <c r="EL4070" s="67"/>
      <c r="EM4070" s="67"/>
      <c r="EN4070" s="67"/>
      <c r="EO4070" s="67"/>
      <c r="EP4070" s="67"/>
      <c r="EQ4070" s="67"/>
      <c r="ER4070" s="67"/>
      <c r="ES4070" s="67"/>
      <c r="ET4070" s="67"/>
      <c r="EU4070" s="67"/>
      <c r="EV4070" s="67"/>
      <c r="EW4070" s="67"/>
      <c r="EX4070" s="67"/>
      <c r="EY4070" s="67"/>
      <c r="EZ4070" s="67"/>
      <c r="FA4070" s="67"/>
      <c r="FB4070" s="67"/>
      <c r="FC4070" s="67"/>
      <c r="FD4070" s="67"/>
      <c r="FE4070" s="67"/>
      <c r="FF4070" s="67"/>
      <c r="FG4070" s="67"/>
      <c r="FH4070" s="67"/>
      <c r="FI4070" s="67"/>
      <c r="FJ4070" s="67"/>
      <c r="FK4070" s="67"/>
      <c r="FL4070" s="67"/>
      <c r="FM4070" s="67"/>
      <c r="FN4070" s="67"/>
      <c r="FO4070" s="67"/>
      <c r="FP4070" s="67"/>
      <c r="FQ4070" s="67"/>
      <c r="FR4070" s="67"/>
      <c r="FS4070" s="67"/>
      <c r="FT4070" s="67"/>
      <c r="FU4070" s="67"/>
      <c r="FV4070" s="67"/>
      <c r="FW4070" s="67"/>
      <c r="FX4070" s="67"/>
      <c r="FY4070" s="67"/>
      <c r="FZ4070" s="67"/>
      <c r="GA4070" s="67"/>
      <c r="GB4070" s="67"/>
      <c r="GC4070" s="67"/>
      <c r="GD4070" s="67"/>
      <c r="GE4070" s="67"/>
      <c r="GF4070" s="67"/>
      <c r="GG4070" s="67"/>
      <c r="GH4070" s="67"/>
      <c r="GI4070" s="67"/>
      <c r="GJ4070" s="67"/>
      <c r="GK4070" s="67"/>
      <c r="GL4070" s="67"/>
      <c r="GM4070" s="67"/>
      <c r="GN4070" s="67"/>
      <c r="GO4070" s="67"/>
      <c r="GP4070" s="67"/>
      <c r="GQ4070" s="67"/>
      <c r="GR4070" s="67"/>
      <c r="GS4070" s="67"/>
      <c r="GT4070" s="67"/>
      <c r="GU4070" s="67"/>
      <c r="GV4070" s="67"/>
      <c r="GW4070" s="67"/>
      <c r="GX4070" s="67"/>
      <c r="GY4070" s="67"/>
      <c r="GZ4070" s="67"/>
      <c r="HA4070" s="67"/>
      <c r="HB4070" s="67"/>
      <c r="HC4070" s="67"/>
      <c r="HD4070" s="67"/>
      <c r="HE4070" s="67"/>
      <c r="HF4070" s="67"/>
      <c r="HG4070" s="67"/>
      <c r="HH4070" s="67"/>
      <c r="HI4070" s="67"/>
      <c r="HJ4070" s="67"/>
      <c r="HK4070" s="67"/>
      <c r="HL4070" s="67"/>
      <c r="HM4070" s="67"/>
      <c r="HN4070" s="67"/>
      <c r="HO4070" s="67"/>
      <c r="HP4070" s="67"/>
      <c r="HQ4070" s="67"/>
      <c r="HR4070" s="67"/>
      <c r="HS4070" s="67"/>
      <c r="HT4070" s="67"/>
      <c r="HU4070" s="67"/>
      <c r="HV4070" s="67"/>
      <c r="HW4070" s="67"/>
      <c r="HX4070" s="67"/>
      <c r="HY4070" s="67"/>
      <c r="HZ4070" s="67"/>
      <c r="IA4070" s="67"/>
      <c r="IB4070" s="67"/>
      <c r="IC4070" s="67"/>
      <c r="ID4070" s="67"/>
      <c r="IE4070" s="67"/>
      <c r="IF4070" s="67"/>
      <c r="IG4070" s="67"/>
      <c r="IH4070" s="67"/>
      <c r="II4070" s="67"/>
      <c r="IJ4070" s="67"/>
      <c r="IK4070" s="67"/>
      <c r="IL4070" s="67"/>
      <c r="IM4070" s="67"/>
      <c r="IN4070" s="67"/>
      <c r="IO4070" s="67"/>
      <c r="IP4070" s="67"/>
      <c r="IQ4070" s="67"/>
      <c r="IR4070" s="67"/>
      <c r="IS4070" s="67"/>
      <c r="IT4070" s="67"/>
      <c r="IU4070" s="67"/>
      <c r="IV4070" s="67"/>
      <c r="IW4070" s="67"/>
      <c r="IX4070" s="67"/>
      <c r="IY4070" s="67"/>
      <c r="IZ4070" s="67"/>
    </row>
    <row r="4071" customFormat="false" ht="14.95" hidden="false" customHeight="false" outlineLevel="0" collapsed="false">
      <c r="A4071" s="16" t="n">
        <v>41001150</v>
      </c>
      <c r="B4071" s="17" t="s">
        <v>4107</v>
      </c>
      <c r="C4071" s="18"/>
      <c r="D4071" s="18"/>
      <c r="E4071" s="16" t="s">
        <v>17</v>
      </c>
      <c r="F4071" s="19" t="n">
        <f aca="false">IF(C4071="",VLOOKUP(E4071,'PORTE E UCO'!$A$5:$D$46,4,0),VLOOKUP(E4071,'PORTE E UCO'!$A$5:$D$46,4,0)*C4071)</f>
        <v>150.60084</v>
      </c>
      <c r="G4071" s="20" t="n">
        <v>22.38</v>
      </c>
      <c r="H4071" s="21" t="n">
        <f aca="false">G4071*$R$2</f>
        <v>440.29588416</v>
      </c>
      <c r="I4071" s="16" t="n">
        <v>0</v>
      </c>
      <c r="J4071" s="22" t="str">
        <f aca="false">IF(I4071&gt;=1,F4071*$J$2,"")</f>
        <v/>
      </c>
      <c r="K4071" s="22" t="str">
        <f aca="false">IF(I4071&gt;=2,F4071*$K$2,"")</f>
        <v/>
      </c>
      <c r="L4071" s="22" t="str">
        <f aca="false">IF(I4071&gt;=3,F4071*$L$2,"")</f>
        <v/>
      </c>
      <c r="M4071" s="22" t="str">
        <f aca="false">IF(I4071&gt;=4,F4071*$M$2,"")</f>
        <v/>
      </c>
      <c r="N4071" s="16" t="n">
        <v>0</v>
      </c>
      <c r="O4071" s="16" t="n">
        <v>0</v>
      </c>
      <c r="P4071" s="23" t="n">
        <v>1.5</v>
      </c>
      <c r="Q4071" s="64" t="n">
        <f aca="false">P4071*($Q$2)</f>
        <v>40.53</v>
      </c>
      <c r="R4071" s="66"/>
      <c r="S4071" s="25" t="n">
        <f aca="false">SUM(F4071,H4071,J4071,K4071,L4071,M4071)</f>
        <v>590.89672416</v>
      </c>
      <c r="T4071" s="25" t="n">
        <f aca="false">SUM(F4071,H4071,J4071,K4071,L4071,M4071,Q4071)</f>
        <v>631.42672416</v>
      </c>
      <c r="U4071" s="67"/>
      <c r="V4071" s="67"/>
      <c r="W4071" s="67"/>
      <c r="X4071" s="67"/>
      <c r="Y4071" s="67"/>
      <c r="Z4071" s="67"/>
      <c r="AA4071" s="67"/>
      <c r="AB4071" s="67"/>
      <c r="AC4071" s="67"/>
      <c r="AD4071" s="67"/>
      <c r="AE4071" s="67"/>
      <c r="AF4071" s="67"/>
      <c r="AG4071" s="67"/>
      <c r="AH4071" s="67"/>
      <c r="AI4071" s="67"/>
      <c r="AJ4071" s="67"/>
      <c r="AK4071" s="67"/>
      <c r="AL4071" s="67"/>
      <c r="AM4071" s="67"/>
      <c r="AN4071" s="67"/>
      <c r="AO4071" s="67"/>
      <c r="AP4071" s="67"/>
      <c r="AQ4071" s="67"/>
      <c r="AR4071" s="67"/>
      <c r="AS4071" s="67"/>
      <c r="AT4071" s="67"/>
      <c r="AU4071" s="67"/>
      <c r="AV4071" s="67"/>
      <c r="AW4071" s="67"/>
      <c r="AX4071" s="67"/>
      <c r="AY4071" s="67"/>
      <c r="AZ4071" s="67"/>
      <c r="BA4071" s="67"/>
      <c r="BB4071" s="67"/>
      <c r="BC4071" s="67"/>
      <c r="BD4071" s="67"/>
      <c r="BE4071" s="67"/>
      <c r="BF4071" s="67"/>
      <c r="BG4071" s="67"/>
      <c r="BH4071" s="67"/>
      <c r="BI4071" s="67"/>
      <c r="BJ4071" s="67"/>
      <c r="BK4071" s="67"/>
      <c r="BL4071" s="67"/>
      <c r="BM4071" s="67"/>
      <c r="BN4071" s="67"/>
      <c r="BO4071" s="67"/>
      <c r="BP4071" s="67"/>
      <c r="BQ4071" s="67"/>
      <c r="BR4071" s="67"/>
      <c r="BS4071" s="67"/>
      <c r="BT4071" s="67"/>
      <c r="BU4071" s="67"/>
      <c r="BV4071" s="67"/>
      <c r="BW4071" s="67"/>
      <c r="BX4071" s="67"/>
      <c r="BY4071" s="67"/>
      <c r="BZ4071" s="67"/>
      <c r="CA4071" s="67"/>
      <c r="CB4071" s="67"/>
      <c r="CC4071" s="67"/>
      <c r="CD4071" s="67"/>
      <c r="CE4071" s="67"/>
      <c r="CF4071" s="67"/>
      <c r="CG4071" s="67"/>
      <c r="CH4071" s="67"/>
      <c r="CI4071" s="67"/>
      <c r="CJ4071" s="67"/>
      <c r="CK4071" s="67"/>
      <c r="CL4071" s="67"/>
      <c r="CM4071" s="67"/>
      <c r="CN4071" s="67"/>
      <c r="CO4071" s="67"/>
      <c r="CP4071" s="67"/>
      <c r="CQ4071" s="67"/>
      <c r="CR4071" s="67"/>
      <c r="CS4071" s="67"/>
      <c r="CT4071" s="67"/>
      <c r="CU4071" s="67"/>
      <c r="CV4071" s="67"/>
      <c r="CW4071" s="67"/>
      <c r="CX4071" s="67"/>
      <c r="CY4071" s="67"/>
      <c r="CZ4071" s="67"/>
      <c r="DA4071" s="67"/>
      <c r="DB4071" s="67"/>
      <c r="DC4071" s="67"/>
      <c r="DD4071" s="67"/>
      <c r="DE4071" s="67"/>
      <c r="DF4071" s="67"/>
      <c r="DG4071" s="67"/>
      <c r="DH4071" s="67"/>
      <c r="DI4071" s="67"/>
      <c r="DJ4071" s="67"/>
      <c r="DK4071" s="67"/>
      <c r="DL4071" s="67"/>
      <c r="DM4071" s="67"/>
      <c r="DN4071" s="67"/>
      <c r="DO4071" s="67"/>
      <c r="DP4071" s="67"/>
      <c r="DQ4071" s="67"/>
      <c r="DR4071" s="67"/>
      <c r="DS4071" s="67"/>
      <c r="DT4071" s="67"/>
      <c r="DU4071" s="67"/>
      <c r="DV4071" s="67"/>
      <c r="DW4071" s="67"/>
      <c r="DX4071" s="67"/>
      <c r="DY4071" s="67"/>
      <c r="DZ4071" s="67"/>
      <c r="EA4071" s="67"/>
      <c r="EB4071" s="67"/>
      <c r="EC4071" s="67"/>
      <c r="ED4071" s="67"/>
      <c r="EE4071" s="67"/>
      <c r="EF4071" s="67"/>
      <c r="EG4071" s="67"/>
      <c r="EH4071" s="67"/>
      <c r="EI4071" s="67"/>
      <c r="EJ4071" s="67"/>
      <c r="EK4071" s="67"/>
      <c r="EL4071" s="67"/>
      <c r="EM4071" s="67"/>
      <c r="EN4071" s="67"/>
      <c r="EO4071" s="67"/>
      <c r="EP4071" s="67"/>
      <c r="EQ4071" s="67"/>
      <c r="ER4071" s="67"/>
      <c r="ES4071" s="67"/>
      <c r="ET4071" s="67"/>
      <c r="EU4071" s="67"/>
      <c r="EV4071" s="67"/>
      <c r="EW4071" s="67"/>
      <c r="EX4071" s="67"/>
      <c r="EY4071" s="67"/>
      <c r="EZ4071" s="67"/>
      <c r="FA4071" s="67"/>
      <c r="FB4071" s="67"/>
      <c r="FC4071" s="67"/>
      <c r="FD4071" s="67"/>
      <c r="FE4071" s="67"/>
      <c r="FF4071" s="67"/>
      <c r="FG4071" s="67"/>
      <c r="FH4071" s="67"/>
      <c r="FI4071" s="67"/>
      <c r="FJ4071" s="67"/>
      <c r="FK4071" s="67"/>
      <c r="FL4071" s="67"/>
      <c r="FM4071" s="67"/>
      <c r="FN4071" s="67"/>
      <c r="FO4071" s="67"/>
      <c r="FP4071" s="67"/>
      <c r="FQ4071" s="67"/>
      <c r="FR4071" s="67"/>
      <c r="FS4071" s="67"/>
      <c r="FT4071" s="67"/>
      <c r="FU4071" s="67"/>
      <c r="FV4071" s="67"/>
      <c r="FW4071" s="67"/>
      <c r="FX4071" s="67"/>
      <c r="FY4071" s="67"/>
      <c r="FZ4071" s="67"/>
      <c r="GA4071" s="67"/>
      <c r="GB4071" s="67"/>
      <c r="GC4071" s="67"/>
      <c r="GD4071" s="67"/>
      <c r="GE4071" s="67"/>
      <c r="GF4071" s="67"/>
      <c r="GG4071" s="67"/>
      <c r="GH4071" s="67"/>
      <c r="GI4071" s="67"/>
      <c r="GJ4071" s="67"/>
      <c r="GK4071" s="67"/>
      <c r="GL4071" s="67"/>
      <c r="GM4071" s="67"/>
      <c r="GN4071" s="67"/>
      <c r="GO4071" s="67"/>
      <c r="GP4071" s="67"/>
      <c r="GQ4071" s="67"/>
      <c r="GR4071" s="67"/>
      <c r="GS4071" s="67"/>
      <c r="GT4071" s="67"/>
      <c r="GU4071" s="67"/>
      <c r="GV4071" s="67"/>
      <c r="GW4071" s="67"/>
      <c r="GX4071" s="67"/>
      <c r="GY4071" s="67"/>
      <c r="GZ4071" s="67"/>
      <c r="HA4071" s="67"/>
      <c r="HB4071" s="67"/>
      <c r="HC4071" s="67"/>
      <c r="HD4071" s="67"/>
      <c r="HE4071" s="67"/>
      <c r="HF4071" s="67"/>
      <c r="HG4071" s="67"/>
      <c r="HH4071" s="67"/>
      <c r="HI4071" s="67"/>
      <c r="HJ4071" s="67"/>
      <c r="HK4071" s="67"/>
      <c r="HL4071" s="67"/>
      <c r="HM4071" s="67"/>
      <c r="HN4071" s="67"/>
      <c r="HO4071" s="67"/>
      <c r="HP4071" s="67"/>
      <c r="HQ4071" s="67"/>
      <c r="HR4071" s="67"/>
      <c r="HS4071" s="67"/>
      <c r="HT4071" s="67"/>
      <c r="HU4071" s="67"/>
      <c r="HV4071" s="67"/>
      <c r="HW4071" s="67"/>
      <c r="HX4071" s="67"/>
      <c r="HY4071" s="67"/>
      <c r="HZ4071" s="67"/>
      <c r="IA4071" s="67"/>
      <c r="IB4071" s="67"/>
      <c r="IC4071" s="67"/>
      <c r="ID4071" s="67"/>
      <c r="IE4071" s="67"/>
      <c r="IF4071" s="67"/>
      <c r="IG4071" s="67"/>
      <c r="IH4071" s="67"/>
      <c r="II4071" s="67"/>
      <c r="IJ4071" s="67"/>
      <c r="IK4071" s="67"/>
      <c r="IL4071" s="67"/>
      <c r="IM4071" s="67"/>
      <c r="IN4071" s="67"/>
      <c r="IO4071" s="67"/>
      <c r="IP4071" s="67"/>
      <c r="IQ4071" s="67"/>
      <c r="IR4071" s="67"/>
      <c r="IS4071" s="67"/>
      <c r="IT4071" s="67"/>
      <c r="IU4071" s="67"/>
      <c r="IV4071" s="67"/>
      <c r="IW4071" s="67"/>
      <c r="IX4071" s="67"/>
      <c r="IY4071" s="67"/>
      <c r="IZ4071" s="67"/>
    </row>
    <row r="4072" customFormat="false" ht="13.8" hidden="false" customHeight="false" outlineLevel="0" collapsed="false">
      <c r="A4072" s="27" t="n">
        <v>41001222</v>
      </c>
      <c r="B4072" s="28" t="s">
        <v>4108</v>
      </c>
      <c r="C4072" s="29"/>
      <c r="D4072" s="29"/>
      <c r="E4072" s="27" t="s">
        <v>59</v>
      </c>
      <c r="F4072" s="19" t="n">
        <f aca="false">IF(C4072="",VLOOKUP(E4072,'PORTE E UCO'!$A$5:$D$46,4,0),VLOOKUP(E4072,'PORTE E UCO'!$A$5:$D$46,4,0)*C4072)</f>
        <v>349.26794</v>
      </c>
      <c r="G4072" s="30" t="n">
        <v>44.077</v>
      </c>
      <c r="H4072" s="21" t="n">
        <f aca="false">G4072*$R$2</f>
        <v>867.154677664</v>
      </c>
      <c r="I4072" s="27" t="n">
        <v>0</v>
      </c>
      <c r="J4072" s="22" t="str">
        <f aca="false">IF(I4072&gt;=1,F4072*$J$2,"")</f>
        <v/>
      </c>
      <c r="K4072" s="22" t="str">
        <f aca="false">IF(I4072&gt;=2,F4072*$K$2,"")</f>
        <v/>
      </c>
      <c r="L4072" s="22" t="str">
        <f aca="false">IF(I4072&gt;=3,F4072*$L$2,"")</f>
        <v/>
      </c>
      <c r="M4072" s="22" t="str">
        <f aca="false">IF(I4072&gt;=4,F4072*$M$2,"")</f>
        <v/>
      </c>
      <c r="N4072" s="27" t="n">
        <v>0</v>
      </c>
      <c r="O4072" s="27" t="n">
        <v>0</v>
      </c>
      <c r="P4072" s="31" t="n">
        <v>1.5</v>
      </c>
      <c r="Q4072" s="64" t="n">
        <f aca="false">P4072*($Q$2)</f>
        <v>40.53</v>
      </c>
      <c r="R4072" s="66"/>
      <c r="S4072" s="25" t="n">
        <f aca="false">SUM(F4072,H4072,J4072,K4072,L4072,M4072)</f>
        <v>1216.422617664</v>
      </c>
      <c r="T4072" s="25" t="n">
        <f aca="false">SUM(F4072,H4072,J4072,K4072,L4072,M4072,Q4072)</f>
        <v>1256.952617664</v>
      </c>
      <c r="U4072" s="67"/>
      <c r="V4072" s="67"/>
      <c r="W4072" s="67"/>
      <c r="X4072" s="67"/>
      <c r="Y4072" s="67"/>
      <c r="Z4072" s="67"/>
      <c r="AA4072" s="67"/>
      <c r="AB4072" s="67"/>
      <c r="AC4072" s="67"/>
      <c r="AD4072" s="67"/>
      <c r="AE4072" s="67"/>
      <c r="AF4072" s="67"/>
      <c r="AG4072" s="67"/>
      <c r="AH4072" s="67"/>
      <c r="AI4072" s="67"/>
      <c r="AJ4072" s="67"/>
      <c r="AK4072" s="67"/>
      <c r="AL4072" s="67"/>
      <c r="AM4072" s="67"/>
      <c r="AN4072" s="67"/>
      <c r="AO4072" s="67"/>
      <c r="AP4072" s="67"/>
      <c r="AQ4072" s="67"/>
      <c r="AR4072" s="67"/>
      <c r="AS4072" s="67"/>
      <c r="AT4072" s="67"/>
      <c r="AU4072" s="67"/>
      <c r="AV4072" s="67"/>
      <c r="AW4072" s="67"/>
      <c r="AX4072" s="67"/>
      <c r="AY4072" s="67"/>
      <c r="AZ4072" s="67"/>
      <c r="BA4072" s="67"/>
      <c r="BB4072" s="67"/>
      <c r="BC4072" s="67"/>
      <c r="BD4072" s="67"/>
      <c r="BE4072" s="67"/>
      <c r="BF4072" s="67"/>
      <c r="BG4072" s="67"/>
      <c r="BH4072" s="67"/>
      <c r="BI4072" s="67"/>
      <c r="BJ4072" s="67"/>
      <c r="BK4072" s="67"/>
      <c r="BL4072" s="67"/>
      <c r="BM4072" s="67"/>
      <c r="BN4072" s="67"/>
      <c r="BO4072" s="67"/>
      <c r="BP4072" s="67"/>
      <c r="BQ4072" s="67"/>
      <c r="BR4072" s="67"/>
      <c r="BS4072" s="67"/>
      <c r="BT4072" s="67"/>
      <c r="BU4072" s="67"/>
      <c r="BV4072" s="67"/>
      <c r="BW4072" s="67"/>
      <c r="BX4072" s="67"/>
      <c r="BY4072" s="67"/>
      <c r="BZ4072" s="67"/>
      <c r="CA4072" s="67"/>
      <c r="CB4072" s="67"/>
      <c r="CC4072" s="67"/>
      <c r="CD4072" s="67"/>
      <c r="CE4072" s="67"/>
      <c r="CF4072" s="67"/>
      <c r="CG4072" s="67"/>
      <c r="CH4072" s="67"/>
      <c r="CI4072" s="67"/>
      <c r="CJ4072" s="67"/>
      <c r="CK4072" s="67"/>
      <c r="CL4072" s="67"/>
      <c r="CM4072" s="67"/>
      <c r="CN4072" s="67"/>
      <c r="CO4072" s="67"/>
      <c r="CP4072" s="67"/>
      <c r="CQ4072" s="67"/>
      <c r="CR4072" s="67"/>
      <c r="CS4072" s="67"/>
      <c r="CT4072" s="67"/>
      <c r="CU4072" s="67"/>
      <c r="CV4072" s="67"/>
      <c r="CW4072" s="67"/>
      <c r="CX4072" s="67"/>
      <c r="CY4072" s="67"/>
      <c r="CZ4072" s="67"/>
      <c r="DA4072" s="67"/>
      <c r="DB4072" s="67"/>
      <c r="DC4072" s="67"/>
      <c r="DD4072" s="67"/>
      <c r="DE4072" s="67"/>
      <c r="DF4072" s="67"/>
      <c r="DG4072" s="67"/>
      <c r="DH4072" s="67"/>
      <c r="DI4072" s="67"/>
      <c r="DJ4072" s="67"/>
      <c r="DK4072" s="67"/>
      <c r="DL4072" s="67"/>
      <c r="DM4072" s="67"/>
      <c r="DN4072" s="67"/>
      <c r="DO4072" s="67"/>
      <c r="DP4072" s="67"/>
      <c r="DQ4072" s="67"/>
      <c r="DR4072" s="67"/>
      <c r="DS4072" s="67"/>
      <c r="DT4072" s="67"/>
      <c r="DU4072" s="67"/>
      <c r="DV4072" s="67"/>
      <c r="DW4072" s="67"/>
      <c r="DX4072" s="67"/>
      <c r="DY4072" s="67"/>
      <c r="DZ4072" s="67"/>
      <c r="EA4072" s="67"/>
      <c r="EB4072" s="67"/>
      <c r="EC4072" s="67"/>
      <c r="ED4072" s="67"/>
      <c r="EE4072" s="67"/>
      <c r="EF4072" s="67"/>
      <c r="EG4072" s="67"/>
      <c r="EH4072" s="67"/>
      <c r="EI4072" s="67"/>
      <c r="EJ4072" s="67"/>
      <c r="EK4072" s="67"/>
      <c r="EL4072" s="67"/>
      <c r="EM4072" s="67"/>
      <c r="EN4072" s="67"/>
      <c r="EO4072" s="67"/>
      <c r="EP4072" s="67"/>
      <c r="EQ4072" s="67"/>
      <c r="ER4072" s="67"/>
      <c r="ES4072" s="67"/>
      <c r="ET4072" s="67"/>
      <c r="EU4072" s="67"/>
      <c r="EV4072" s="67"/>
      <c r="EW4072" s="67"/>
      <c r="EX4072" s="67"/>
      <c r="EY4072" s="67"/>
      <c r="EZ4072" s="67"/>
      <c r="FA4072" s="67"/>
      <c r="FB4072" s="67"/>
      <c r="FC4072" s="67"/>
      <c r="FD4072" s="67"/>
      <c r="FE4072" s="67"/>
      <c r="FF4072" s="67"/>
      <c r="FG4072" s="67"/>
      <c r="FH4072" s="67"/>
      <c r="FI4072" s="67"/>
      <c r="FJ4072" s="67"/>
      <c r="FK4072" s="67"/>
      <c r="FL4072" s="67"/>
      <c r="FM4072" s="67"/>
      <c r="FN4072" s="67"/>
      <c r="FO4072" s="67"/>
      <c r="FP4072" s="67"/>
      <c r="FQ4072" s="67"/>
      <c r="FR4072" s="67"/>
      <c r="FS4072" s="67"/>
      <c r="FT4072" s="67"/>
      <c r="FU4072" s="67"/>
      <c r="FV4072" s="67"/>
      <c r="FW4072" s="67"/>
      <c r="FX4072" s="67"/>
      <c r="FY4072" s="67"/>
      <c r="FZ4072" s="67"/>
      <c r="GA4072" s="67"/>
      <c r="GB4072" s="67"/>
      <c r="GC4072" s="67"/>
      <c r="GD4072" s="67"/>
      <c r="GE4072" s="67"/>
      <c r="GF4072" s="67"/>
      <c r="GG4072" s="67"/>
      <c r="GH4072" s="67"/>
      <c r="GI4072" s="67"/>
      <c r="GJ4072" s="67"/>
      <c r="GK4072" s="67"/>
      <c r="GL4072" s="67"/>
      <c r="GM4072" s="67"/>
      <c r="GN4072" s="67"/>
      <c r="GO4072" s="67"/>
      <c r="GP4072" s="67"/>
      <c r="GQ4072" s="67"/>
      <c r="GR4072" s="67"/>
      <c r="GS4072" s="67"/>
      <c r="GT4072" s="67"/>
      <c r="GU4072" s="67"/>
      <c r="GV4072" s="67"/>
      <c r="GW4072" s="67"/>
      <c r="GX4072" s="67"/>
      <c r="GY4072" s="67"/>
      <c r="GZ4072" s="67"/>
      <c r="HA4072" s="67"/>
      <c r="HB4072" s="67"/>
      <c r="HC4072" s="67"/>
      <c r="HD4072" s="67"/>
      <c r="HE4072" s="67"/>
      <c r="HF4072" s="67"/>
      <c r="HG4072" s="67"/>
      <c r="HH4072" s="67"/>
      <c r="HI4072" s="67"/>
      <c r="HJ4072" s="67"/>
      <c r="HK4072" s="67"/>
      <c r="HL4072" s="67"/>
      <c r="HM4072" s="67"/>
      <c r="HN4072" s="67"/>
      <c r="HO4072" s="67"/>
      <c r="HP4072" s="67"/>
      <c r="HQ4072" s="67"/>
      <c r="HR4072" s="67"/>
      <c r="HS4072" s="67"/>
      <c r="HT4072" s="67"/>
      <c r="HU4072" s="67"/>
      <c r="HV4072" s="67"/>
      <c r="HW4072" s="67"/>
      <c r="HX4072" s="67"/>
      <c r="HY4072" s="67"/>
      <c r="HZ4072" s="67"/>
      <c r="IA4072" s="67"/>
      <c r="IB4072" s="67"/>
      <c r="IC4072" s="67"/>
      <c r="ID4072" s="67"/>
      <c r="IE4072" s="67"/>
      <c r="IF4072" s="67"/>
      <c r="IG4072" s="67"/>
      <c r="IH4072" s="67"/>
      <c r="II4072" s="67"/>
      <c r="IJ4072" s="67"/>
      <c r="IK4072" s="67"/>
      <c r="IL4072" s="67"/>
      <c r="IM4072" s="67"/>
      <c r="IN4072" s="67"/>
      <c r="IO4072" s="67"/>
      <c r="IP4072" s="67"/>
      <c r="IQ4072" s="67"/>
      <c r="IR4072" s="67"/>
      <c r="IS4072" s="67"/>
      <c r="IT4072" s="67"/>
      <c r="IU4072" s="67"/>
      <c r="IV4072" s="67"/>
      <c r="IW4072" s="67"/>
      <c r="IX4072" s="67"/>
      <c r="IY4072" s="67"/>
      <c r="IZ4072" s="67"/>
    </row>
    <row r="4073" customFormat="false" ht="13.8" hidden="false" customHeight="false" outlineLevel="0" collapsed="false">
      <c r="A4073" s="16" t="n">
        <v>41001079</v>
      </c>
      <c r="B4073" s="17" t="s">
        <v>4109</v>
      </c>
      <c r="C4073" s="18"/>
      <c r="D4073" s="18"/>
      <c r="E4073" s="16" t="s">
        <v>37</v>
      </c>
      <c r="F4073" s="19" t="n">
        <f aca="false">IF(C4073="",VLOOKUP(E4073,'PORTE E UCO'!$A$5:$D$46,4,0),VLOOKUP(E4073,'PORTE E UCO'!$A$5:$D$46,4,0)*C4073)</f>
        <v>192.437794</v>
      </c>
      <c r="G4073" s="20" t="n">
        <v>22.38</v>
      </c>
      <c r="H4073" s="21" t="n">
        <f aca="false">G4073*$R$2</f>
        <v>440.29588416</v>
      </c>
      <c r="I4073" s="16" t="n">
        <v>0</v>
      </c>
      <c r="J4073" s="22" t="str">
        <f aca="false">IF(I4073&gt;=1,F4073*$J$2,"")</f>
        <v/>
      </c>
      <c r="K4073" s="22" t="str">
        <f aca="false">IF(I4073&gt;=2,F4073*$K$2,"")</f>
        <v/>
      </c>
      <c r="L4073" s="22" t="str">
        <f aca="false">IF(I4073&gt;=3,F4073*$L$2,"")</f>
        <v/>
      </c>
      <c r="M4073" s="22" t="str">
        <f aca="false">IF(I4073&gt;=4,F4073*$M$2,"")</f>
        <v/>
      </c>
      <c r="N4073" s="16" t="n">
        <v>0</v>
      </c>
      <c r="O4073" s="16" t="n">
        <v>0</v>
      </c>
      <c r="P4073" s="23" t="n">
        <v>1.5</v>
      </c>
      <c r="Q4073" s="64" t="n">
        <f aca="false">P4073*($Q$2)</f>
        <v>40.53</v>
      </c>
      <c r="R4073" s="66"/>
      <c r="S4073" s="25" t="n">
        <f aca="false">SUM(F4073,H4073,J4073,K4073,L4073,M4073)</f>
        <v>632.73367816</v>
      </c>
      <c r="T4073" s="25" t="n">
        <f aca="false">SUM(F4073,H4073,J4073,K4073,L4073,M4073,Q4073)</f>
        <v>673.26367816</v>
      </c>
      <c r="U4073" s="67"/>
      <c r="V4073" s="67"/>
      <c r="W4073" s="67"/>
      <c r="X4073" s="67"/>
      <c r="Y4073" s="67"/>
      <c r="Z4073" s="67"/>
      <c r="AA4073" s="67"/>
      <c r="AB4073" s="67"/>
      <c r="AC4073" s="67"/>
      <c r="AD4073" s="67"/>
      <c r="AE4073" s="67"/>
      <c r="AF4073" s="67"/>
      <c r="AG4073" s="67"/>
      <c r="AH4073" s="67"/>
      <c r="AI4073" s="67"/>
      <c r="AJ4073" s="67"/>
      <c r="AK4073" s="67"/>
      <c r="AL4073" s="67"/>
      <c r="AM4073" s="67"/>
      <c r="AN4073" s="67"/>
      <c r="AO4073" s="67"/>
      <c r="AP4073" s="67"/>
      <c r="AQ4073" s="67"/>
      <c r="AR4073" s="67"/>
      <c r="AS4073" s="67"/>
      <c r="AT4073" s="67"/>
      <c r="AU4073" s="67"/>
      <c r="AV4073" s="67"/>
      <c r="AW4073" s="67"/>
      <c r="AX4073" s="67"/>
      <c r="AY4073" s="67"/>
      <c r="AZ4073" s="67"/>
      <c r="BA4073" s="67"/>
      <c r="BB4073" s="67"/>
      <c r="BC4073" s="67"/>
      <c r="BD4073" s="67"/>
      <c r="BE4073" s="67"/>
      <c r="BF4073" s="67"/>
      <c r="BG4073" s="67"/>
      <c r="BH4073" s="67"/>
      <c r="BI4073" s="67"/>
      <c r="BJ4073" s="67"/>
      <c r="BK4073" s="67"/>
      <c r="BL4073" s="67"/>
      <c r="BM4073" s="67"/>
      <c r="BN4073" s="67"/>
      <c r="BO4073" s="67"/>
      <c r="BP4073" s="67"/>
      <c r="BQ4073" s="67"/>
      <c r="BR4073" s="67"/>
      <c r="BS4073" s="67"/>
      <c r="BT4073" s="67"/>
      <c r="BU4073" s="67"/>
      <c r="BV4073" s="67"/>
      <c r="BW4073" s="67"/>
      <c r="BX4073" s="67"/>
      <c r="BY4073" s="67"/>
      <c r="BZ4073" s="67"/>
      <c r="CA4073" s="67"/>
      <c r="CB4073" s="67"/>
      <c r="CC4073" s="67"/>
      <c r="CD4073" s="67"/>
      <c r="CE4073" s="67"/>
      <c r="CF4073" s="67"/>
      <c r="CG4073" s="67"/>
      <c r="CH4073" s="67"/>
      <c r="CI4073" s="67"/>
      <c r="CJ4073" s="67"/>
      <c r="CK4073" s="67"/>
      <c r="CL4073" s="67"/>
      <c r="CM4073" s="67"/>
      <c r="CN4073" s="67"/>
      <c r="CO4073" s="67"/>
      <c r="CP4073" s="67"/>
      <c r="CQ4073" s="67"/>
      <c r="CR4073" s="67"/>
      <c r="CS4073" s="67"/>
      <c r="CT4073" s="67"/>
      <c r="CU4073" s="67"/>
      <c r="CV4073" s="67"/>
      <c r="CW4073" s="67"/>
      <c r="CX4073" s="67"/>
      <c r="CY4073" s="67"/>
      <c r="CZ4073" s="67"/>
      <c r="DA4073" s="67"/>
      <c r="DB4073" s="67"/>
      <c r="DC4073" s="67"/>
      <c r="DD4073" s="67"/>
      <c r="DE4073" s="67"/>
      <c r="DF4073" s="67"/>
      <c r="DG4073" s="67"/>
      <c r="DH4073" s="67"/>
      <c r="DI4073" s="67"/>
      <c r="DJ4073" s="67"/>
      <c r="DK4073" s="67"/>
      <c r="DL4073" s="67"/>
      <c r="DM4073" s="67"/>
      <c r="DN4073" s="67"/>
      <c r="DO4073" s="67"/>
      <c r="DP4073" s="67"/>
      <c r="DQ4073" s="67"/>
      <c r="DR4073" s="67"/>
      <c r="DS4073" s="67"/>
      <c r="DT4073" s="67"/>
      <c r="DU4073" s="67"/>
      <c r="DV4073" s="67"/>
      <c r="DW4073" s="67"/>
      <c r="DX4073" s="67"/>
      <c r="DY4073" s="67"/>
      <c r="DZ4073" s="67"/>
      <c r="EA4073" s="67"/>
      <c r="EB4073" s="67"/>
      <c r="EC4073" s="67"/>
      <c r="ED4073" s="67"/>
      <c r="EE4073" s="67"/>
      <c r="EF4073" s="67"/>
      <c r="EG4073" s="67"/>
      <c r="EH4073" s="67"/>
      <c r="EI4073" s="67"/>
      <c r="EJ4073" s="67"/>
      <c r="EK4073" s="67"/>
      <c r="EL4073" s="67"/>
      <c r="EM4073" s="67"/>
      <c r="EN4073" s="67"/>
      <c r="EO4073" s="67"/>
      <c r="EP4073" s="67"/>
      <c r="EQ4073" s="67"/>
      <c r="ER4073" s="67"/>
      <c r="ES4073" s="67"/>
      <c r="ET4073" s="67"/>
      <c r="EU4073" s="67"/>
      <c r="EV4073" s="67"/>
      <c r="EW4073" s="67"/>
      <c r="EX4073" s="67"/>
      <c r="EY4073" s="67"/>
      <c r="EZ4073" s="67"/>
      <c r="FA4073" s="67"/>
      <c r="FB4073" s="67"/>
      <c r="FC4073" s="67"/>
      <c r="FD4073" s="67"/>
      <c r="FE4073" s="67"/>
      <c r="FF4073" s="67"/>
      <c r="FG4073" s="67"/>
      <c r="FH4073" s="67"/>
      <c r="FI4073" s="67"/>
      <c r="FJ4073" s="67"/>
      <c r="FK4073" s="67"/>
      <c r="FL4073" s="67"/>
      <c r="FM4073" s="67"/>
      <c r="FN4073" s="67"/>
      <c r="FO4073" s="67"/>
      <c r="FP4073" s="67"/>
      <c r="FQ4073" s="67"/>
      <c r="FR4073" s="67"/>
      <c r="FS4073" s="67"/>
      <c r="FT4073" s="67"/>
      <c r="FU4073" s="67"/>
      <c r="FV4073" s="67"/>
      <c r="FW4073" s="67"/>
      <c r="FX4073" s="67"/>
      <c r="FY4073" s="67"/>
      <c r="FZ4073" s="67"/>
      <c r="GA4073" s="67"/>
      <c r="GB4073" s="67"/>
      <c r="GC4073" s="67"/>
      <c r="GD4073" s="67"/>
      <c r="GE4073" s="67"/>
      <c r="GF4073" s="67"/>
      <c r="GG4073" s="67"/>
      <c r="GH4073" s="67"/>
      <c r="GI4073" s="67"/>
      <c r="GJ4073" s="67"/>
      <c r="GK4073" s="67"/>
      <c r="GL4073" s="67"/>
      <c r="GM4073" s="67"/>
      <c r="GN4073" s="67"/>
      <c r="GO4073" s="67"/>
      <c r="GP4073" s="67"/>
      <c r="GQ4073" s="67"/>
      <c r="GR4073" s="67"/>
      <c r="GS4073" s="67"/>
      <c r="GT4073" s="67"/>
      <c r="GU4073" s="67"/>
      <c r="GV4073" s="67"/>
      <c r="GW4073" s="67"/>
      <c r="GX4073" s="67"/>
      <c r="GY4073" s="67"/>
      <c r="GZ4073" s="67"/>
      <c r="HA4073" s="67"/>
      <c r="HB4073" s="67"/>
      <c r="HC4073" s="67"/>
      <c r="HD4073" s="67"/>
      <c r="HE4073" s="67"/>
      <c r="HF4073" s="67"/>
      <c r="HG4073" s="67"/>
      <c r="HH4073" s="67"/>
      <c r="HI4073" s="67"/>
      <c r="HJ4073" s="67"/>
      <c r="HK4073" s="67"/>
      <c r="HL4073" s="67"/>
      <c r="HM4073" s="67"/>
      <c r="HN4073" s="67"/>
      <c r="HO4073" s="67"/>
      <c r="HP4073" s="67"/>
      <c r="HQ4073" s="67"/>
      <c r="HR4073" s="67"/>
      <c r="HS4073" s="67"/>
      <c r="HT4073" s="67"/>
      <c r="HU4073" s="67"/>
      <c r="HV4073" s="67"/>
      <c r="HW4073" s="67"/>
      <c r="HX4073" s="67"/>
      <c r="HY4073" s="67"/>
      <c r="HZ4073" s="67"/>
      <c r="IA4073" s="67"/>
      <c r="IB4073" s="67"/>
      <c r="IC4073" s="67"/>
      <c r="ID4073" s="67"/>
      <c r="IE4073" s="67"/>
      <c r="IF4073" s="67"/>
      <c r="IG4073" s="67"/>
      <c r="IH4073" s="67"/>
      <c r="II4073" s="67"/>
      <c r="IJ4073" s="67"/>
      <c r="IK4073" s="67"/>
      <c r="IL4073" s="67"/>
      <c r="IM4073" s="67"/>
      <c r="IN4073" s="67"/>
      <c r="IO4073" s="67"/>
      <c r="IP4073" s="67"/>
      <c r="IQ4073" s="67"/>
      <c r="IR4073" s="67"/>
      <c r="IS4073" s="67"/>
      <c r="IT4073" s="67"/>
      <c r="IU4073" s="67"/>
      <c r="IV4073" s="67"/>
      <c r="IW4073" s="67"/>
      <c r="IX4073" s="67"/>
      <c r="IY4073" s="67"/>
      <c r="IZ4073" s="67"/>
    </row>
    <row r="4074" customFormat="false" ht="14.95" hidden="false" customHeight="false" outlineLevel="0" collapsed="false">
      <c r="A4074" s="27" t="n">
        <v>41002032</v>
      </c>
      <c r="B4074" s="28" t="s">
        <v>4110</v>
      </c>
      <c r="C4074" s="29"/>
      <c r="D4074" s="29"/>
      <c r="E4074" s="27" t="s">
        <v>59</v>
      </c>
      <c r="F4074" s="19" t="n">
        <f aca="false">IF(C4074="",VLOOKUP(E4074,'PORTE E UCO'!$A$5:$D$46,4,0),VLOOKUP(E4074,'PORTE E UCO'!$A$5:$D$46,4,0)*C4074)</f>
        <v>349.26794</v>
      </c>
      <c r="G4074" s="30" t="n">
        <v>0</v>
      </c>
      <c r="H4074" s="21" t="n">
        <f aca="false">G4074*$R$2</f>
        <v>0</v>
      </c>
      <c r="I4074" s="27" t="n">
        <v>0</v>
      </c>
      <c r="J4074" s="22" t="str">
        <f aca="false">IF(I4074&gt;=1,F4074*$J$2,"")</f>
        <v/>
      </c>
      <c r="K4074" s="22" t="str">
        <f aca="false">IF(I4074&gt;=2,F4074*$K$2,"")</f>
        <v/>
      </c>
      <c r="L4074" s="22" t="str">
        <f aca="false">IF(I4074&gt;=3,F4074*$L$2,"")</f>
        <v/>
      </c>
      <c r="M4074" s="22" t="str">
        <f aca="false">IF(I4074&gt;=4,F4074*$M$2,"")</f>
        <v/>
      </c>
      <c r="N4074" s="27" t="n">
        <v>0</v>
      </c>
      <c r="O4074" s="27" t="n">
        <v>0</v>
      </c>
      <c r="P4074" s="31" t="n">
        <v>0</v>
      </c>
      <c r="Q4074" s="64" t="n">
        <f aca="false">P4074*($Q$2)</f>
        <v>0</v>
      </c>
      <c r="R4074" s="66"/>
      <c r="S4074" s="25" t="n">
        <f aca="false">SUM(F4074,H4074,J4074,K4074,L4074,M4074)</f>
        <v>349.26794</v>
      </c>
      <c r="T4074" s="25" t="n">
        <f aca="false">SUM(F4074,H4074,J4074,K4074,L4074,M4074,Q4074)</f>
        <v>349.26794</v>
      </c>
      <c r="U4074" s="67"/>
      <c r="V4074" s="67"/>
      <c r="W4074" s="67"/>
      <c r="X4074" s="67"/>
      <c r="Y4074" s="67"/>
      <c r="Z4074" s="67"/>
      <c r="AA4074" s="67"/>
      <c r="AB4074" s="67"/>
      <c r="AC4074" s="67"/>
      <c r="AD4074" s="67"/>
      <c r="AE4074" s="67"/>
      <c r="AF4074" s="67"/>
      <c r="AG4074" s="67"/>
      <c r="AH4074" s="67"/>
      <c r="AI4074" s="67"/>
      <c r="AJ4074" s="67"/>
      <c r="AK4074" s="67"/>
      <c r="AL4074" s="67"/>
      <c r="AM4074" s="67"/>
      <c r="AN4074" s="67"/>
      <c r="AO4074" s="67"/>
      <c r="AP4074" s="67"/>
      <c r="AQ4074" s="67"/>
      <c r="AR4074" s="67"/>
      <c r="AS4074" s="67"/>
      <c r="AT4074" s="67"/>
      <c r="AU4074" s="67"/>
      <c r="AV4074" s="67"/>
      <c r="AW4074" s="67"/>
      <c r="AX4074" s="67"/>
      <c r="AY4074" s="67"/>
      <c r="AZ4074" s="67"/>
      <c r="BA4074" s="67"/>
      <c r="BB4074" s="67"/>
      <c r="BC4074" s="67"/>
      <c r="BD4074" s="67"/>
      <c r="BE4074" s="67"/>
      <c r="BF4074" s="67"/>
      <c r="BG4074" s="67"/>
      <c r="BH4074" s="67"/>
      <c r="BI4074" s="67"/>
      <c r="BJ4074" s="67"/>
      <c r="BK4074" s="67"/>
      <c r="BL4074" s="67"/>
      <c r="BM4074" s="67"/>
      <c r="BN4074" s="67"/>
      <c r="BO4074" s="67"/>
      <c r="BP4074" s="67"/>
      <c r="BQ4074" s="67"/>
      <c r="BR4074" s="67"/>
      <c r="BS4074" s="67"/>
      <c r="BT4074" s="67"/>
      <c r="BU4074" s="67"/>
      <c r="BV4074" s="67"/>
      <c r="BW4074" s="67"/>
      <c r="BX4074" s="67"/>
      <c r="BY4074" s="67"/>
      <c r="BZ4074" s="67"/>
      <c r="CA4074" s="67"/>
      <c r="CB4074" s="67"/>
      <c r="CC4074" s="67"/>
      <c r="CD4074" s="67"/>
      <c r="CE4074" s="67"/>
      <c r="CF4074" s="67"/>
      <c r="CG4074" s="67"/>
      <c r="CH4074" s="67"/>
      <c r="CI4074" s="67"/>
      <c r="CJ4074" s="67"/>
      <c r="CK4074" s="67"/>
      <c r="CL4074" s="67"/>
      <c r="CM4074" s="67"/>
      <c r="CN4074" s="67"/>
      <c r="CO4074" s="67"/>
      <c r="CP4074" s="67"/>
      <c r="CQ4074" s="67"/>
      <c r="CR4074" s="67"/>
      <c r="CS4074" s="67"/>
      <c r="CT4074" s="67"/>
      <c r="CU4074" s="67"/>
      <c r="CV4074" s="67"/>
      <c r="CW4074" s="67"/>
      <c r="CX4074" s="67"/>
      <c r="CY4074" s="67"/>
      <c r="CZ4074" s="67"/>
      <c r="DA4074" s="67"/>
      <c r="DB4074" s="67"/>
      <c r="DC4074" s="67"/>
      <c r="DD4074" s="67"/>
      <c r="DE4074" s="67"/>
      <c r="DF4074" s="67"/>
      <c r="DG4074" s="67"/>
      <c r="DH4074" s="67"/>
      <c r="DI4074" s="67"/>
      <c r="DJ4074" s="67"/>
      <c r="DK4074" s="67"/>
      <c r="DL4074" s="67"/>
      <c r="DM4074" s="67"/>
      <c r="DN4074" s="67"/>
      <c r="DO4074" s="67"/>
      <c r="DP4074" s="67"/>
      <c r="DQ4074" s="67"/>
      <c r="DR4074" s="67"/>
      <c r="DS4074" s="67"/>
      <c r="DT4074" s="67"/>
      <c r="DU4074" s="67"/>
      <c r="DV4074" s="67"/>
      <c r="DW4074" s="67"/>
      <c r="DX4074" s="67"/>
      <c r="DY4074" s="67"/>
      <c r="DZ4074" s="67"/>
      <c r="EA4074" s="67"/>
      <c r="EB4074" s="67"/>
      <c r="EC4074" s="67"/>
      <c r="ED4074" s="67"/>
      <c r="EE4074" s="67"/>
      <c r="EF4074" s="67"/>
      <c r="EG4074" s="67"/>
      <c r="EH4074" s="67"/>
      <c r="EI4074" s="67"/>
      <c r="EJ4074" s="67"/>
      <c r="EK4074" s="67"/>
      <c r="EL4074" s="67"/>
      <c r="EM4074" s="67"/>
      <c r="EN4074" s="67"/>
      <c r="EO4074" s="67"/>
      <c r="EP4074" s="67"/>
      <c r="EQ4074" s="67"/>
      <c r="ER4074" s="67"/>
      <c r="ES4074" s="67"/>
      <c r="ET4074" s="67"/>
      <c r="EU4074" s="67"/>
      <c r="EV4074" s="67"/>
      <c r="EW4074" s="67"/>
      <c r="EX4074" s="67"/>
      <c r="EY4074" s="67"/>
      <c r="EZ4074" s="67"/>
      <c r="FA4074" s="67"/>
      <c r="FB4074" s="67"/>
      <c r="FC4074" s="67"/>
      <c r="FD4074" s="67"/>
      <c r="FE4074" s="67"/>
      <c r="FF4074" s="67"/>
      <c r="FG4074" s="67"/>
      <c r="FH4074" s="67"/>
      <c r="FI4074" s="67"/>
      <c r="FJ4074" s="67"/>
      <c r="FK4074" s="67"/>
      <c r="FL4074" s="67"/>
      <c r="FM4074" s="67"/>
      <c r="FN4074" s="67"/>
      <c r="FO4074" s="67"/>
      <c r="FP4074" s="67"/>
      <c r="FQ4074" s="67"/>
      <c r="FR4074" s="67"/>
      <c r="FS4074" s="67"/>
      <c r="FT4074" s="67"/>
      <c r="FU4074" s="67"/>
      <c r="FV4074" s="67"/>
      <c r="FW4074" s="67"/>
      <c r="FX4074" s="67"/>
      <c r="FY4074" s="67"/>
      <c r="FZ4074" s="67"/>
      <c r="GA4074" s="67"/>
      <c r="GB4074" s="67"/>
      <c r="GC4074" s="67"/>
      <c r="GD4074" s="67"/>
      <c r="GE4074" s="67"/>
      <c r="GF4074" s="67"/>
      <c r="GG4074" s="67"/>
      <c r="GH4074" s="67"/>
      <c r="GI4074" s="67"/>
      <c r="GJ4074" s="67"/>
      <c r="GK4074" s="67"/>
      <c r="GL4074" s="67"/>
      <c r="GM4074" s="67"/>
      <c r="GN4074" s="67"/>
      <c r="GO4074" s="67"/>
      <c r="GP4074" s="67"/>
      <c r="GQ4074" s="67"/>
      <c r="GR4074" s="67"/>
      <c r="GS4074" s="67"/>
      <c r="GT4074" s="67"/>
      <c r="GU4074" s="67"/>
      <c r="GV4074" s="67"/>
      <c r="GW4074" s="67"/>
      <c r="GX4074" s="67"/>
      <c r="GY4074" s="67"/>
      <c r="GZ4074" s="67"/>
      <c r="HA4074" s="67"/>
      <c r="HB4074" s="67"/>
      <c r="HC4074" s="67"/>
      <c r="HD4074" s="67"/>
      <c r="HE4074" s="67"/>
      <c r="HF4074" s="67"/>
      <c r="HG4074" s="67"/>
      <c r="HH4074" s="67"/>
      <c r="HI4074" s="67"/>
      <c r="HJ4074" s="67"/>
      <c r="HK4074" s="67"/>
      <c r="HL4074" s="67"/>
      <c r="HM4074" s="67"/>
      <c r="HN4074" s="67"/>
      <c r="HO4074" s="67"/>
      <c r="HP4074" s="67"/>
      <c r="HQ4074" s="67"/>
      <c r="HR4074" s="67"/>
      <c r="HS4074" s="67"/>
      <c r="HT4074" s="67"/>
      <c r="HU4074" s="67"/>
      <c r="HV4074" s="67"/>
      <c r="HW4074" s="67"/>
      <c r="HX4074" s="67"/>
      <c r="HY4074" s="67"/>
      <c r="HZ4074" s="67"/>
      <c r="IA4074" s="67"/>
      <c r="IB4074" s="67"/>
      <c r="IC4074" s="67"/>
      <c r="ID4074" s="67"/>
      <c r="IE4074" s="67"/>
      <c r="IF4074" s="67"/>
      <c r="IG4074" s="67"/>
      <c r="IH4074" s="67"/>
      <c r="II4074" s="67"/>
      <c r="IJ4074" s="67"/>
      <c r="IK4074" s="67"/>
      <c r="IL4074" s="67"/>
      <c r="IM4074" s="67"/>
      <c r="IN4074" s="67"/>
      <c r="IO4074" s="67"/>
      <c r="IP4074" s="67"/>
      <c r="IQ4074" s="67"/>
      <c r="IR4074" s="67"/>
      <c r="IS4074" s="67"/>
      <c r="IT4074" s="67"/>
      <c r="IU4074" s="67"/>
      <c r="IV4074" s="67"/>
      <c r="IW4074" s="67"/>
      <c r="IX4074" s="67"/>
      <c r="IY4074" s="67"/>
      <c r="IZ4074" s="67"/>
    </row>
    <row r="4075" customFormat="false" ht="13.8" hidden="false" customHeight="false" outlineLevel="0" collapsed="false">
      <c r="A4075" s="16" t="n">
        <v>41002024</v>
      </c>
      <c r="B4075" s="17" t="s">
        <v>4111</v>
      </c>
      <c r="C4075" s="18"/>
      <c r="D4075" s="18"/>
      <c r="E4075" s="16" t="s">
        <v>17</v>
      </c>
      <c r="F4075" s="19" t="n">
        <f aca="false">IF(C4075="",VLOOKUP(E4075,'PORTE E UCO'!$A$5:$D$46,4,0),VLOOKUP(E4075,'PORTE E UCO'!$A$5:$D$46,4,0)*C4075)</f>
        <v>150.60084</v>
      </c>
      <c r="G4075" s="20" t="n">
        <v>0</v>
      </c>
      <c r="H4075" s="21" t="n">
        <f aca="false">G4075*$R$2</f>
        <v>0</v>
      </c>
      <c r="I4075" s="16" t="n">
        <v>0</v>
      </c>
      <c r="J4075" s="22" t="str">
        <f aca="false">IF(I4075&gt;=1,F4075*$J$2,"")</f>
        <v/>
      </c>
      <c r="K4075" s="22" t="str">
        <f aca="false">IF(I4075&gt;=2,F4075*$K$2,"")</f>
        <v/>
      </c>
      <c r="L4075" s="22" t="str">
        <f aca="false">IF(I4075&gt;=3,F4075*$L$2,"")</f>
        <v/>
      </c>
      <c r="M4075" s="22" t="str">
        <f aca="false">IF(I4075&gt;=4,F4075*$M$2,"")</f>
        <v/>
      </c>
      <c r="N4075" s="16" t="n">
        <v>0</v>
      </c>
      <c r="O4075" s="16" t="n">
        <v>0</v>
      </c>
      <c r="P4075" s="23" t="n">
        <v>0</v>
      </c>
      <c r="Q4075" s="64" t="n">
        <f aca="false">P4075*($Q$2)</f>
        <v>0</v>
      </c>
      <c r="R4075" s="66"/>
      <c r="S4075" s="25" t="n">
        <f aca="false">SUM(F4075,H4075,J4075,K4075,L4075,M4075)</f>
        <v>150.60084</v>
      </c>
      <c r="T4075" s="25" t="n">
        <f aca="false">SUM(F4075,H4075,J4075,K4075,L4075,M4075,Q4075)</f>
        <v>150.60084</v>
      </c>
      <c r="U4075" s="67"/>
      <c r="V4075" s="67"/>
      <c r="W4075" s="67"/>
      <c r="X4075" s="67"/>
      <c r="Y4075" s="67"/>
      <c r="Z4075" s="67"/>
      <c r="AA4075" s="67"/>
      <c r="AB4075" s="67"/>
      <c r="AC4075" s="67"/>
      <c r="AD4075" s="67"/>
      <c r="AE4075" s="67"/>
      <c r="AF4075" s="67"/>
      <c r="AG4075" s="67"/>
      <c r="AH4075" s="67"/>
      <c r="AI4075" s="67"/>
      <c r="AJ4075" s="67"/>
      <c r="AK4075" s="67"/>
      <c r="AL4075" s="67"/>
      <c r="AM4075" s="67"/>
      <c r="AN4075" s="67"/>
      <c r="AO4075" s="67"/>
      <c r="AP4075" s="67"/>
      <c r="AQ4075" s="67"/>
      <c r="AR4075" s="67"/>
      <c r="AS4075" s="67"/>
      <c r="AT4075" s="67"/>
      <c r="AU4075" s="67"/>
      <c r="AV4075" s="67"/>
      <c r="AW4075" s="67"/>
      <c r="AX4075" s="67"/>
      <c r="AY4075" s="67"/>
      <c r="AZ4075" s="67"/>
      <c r="BA4075" s="67"/>
      <c r="BB4075" s="67"/>
      <c r="BC4075" s="67"/>
      <c r="BD4075" s="67"/>
      <c r="BE4075" s="67"/>
      <c r="BF4075" s="67"/>
      <c r="BG4075" s="67"/>
      <c r="BH4075" s="67"/>
      <c r="BI4075" s="67"/>
      <c r="BJ4075" s="67"/>
      <c r="BK4075" s="67"/>
      <c r="BL4075" s="67"/>
      <c r="BM4075" s="67"/>
      <c r="BN4075" s="67"/>
      <c r="BO4075" s="67"/>
      <c r="BP4075" s="67"/>
      <c r="BQ4075" s="67"/>
      <c r="BR4075" s="67"/>
      <c r="BS4075" s="67"/>
      <c r="BT4075" s="67"/>
      <c r="BU4075" s="67"/>
      <c r="BV4075" s="67"/>
      <c r="BW4075" s="67"/>
      <c r="BX4075" s="67"/>
      <c r="BY4075" s="67"/>
      <c r="BZ4075" s="67"/>
      <c r="CA4075" s="67"/>
      <c r="CB4075" s="67"/>
      <c r="CC4075" s="67"/>
      <c r="CD4075" s="67"/>
      <c r="CE4075" s="67"/>
      <c r="CF4075" s="67"/>
      <c r="CG4075" s="67"/>
      <c r="CH4075" s="67"/>
      <c r="CI4075" s="67"/>
      <c r="CJ4075" s="67"/>
      <c r="CK4075" s="67"/>
      <c r="CL4075" s="67"/>
      <c r="CM4075" s="67"/>
      <c r="CN4075" s="67"/>
      <c r="CO4075" s="67"/>
      <c r="CP4075" s="67"/>
      <c r="CQ4075" s="67"/>
      <c r="CR4075" s="67"/>
      <c r="CS4075" s="67"/>
      <c r="CT4075" s="67"/>
      <c r="CU4075" s="67"/>
      <c r="CV4075" s="67"/>
      <c r="CW4075" s="67"/>
      <c r="CX4075" s="67"/>
      <c r="CY4075" s="67"/>
      <c r="CZ4075" s="67"/>
      <c r="DA4075" s="67"/>
      <c r="DB4075" s="67"/>
      <c r="DC4075" s="67"/>
      <c r="DD4075" s="67"/>
      <c r="DE4075" s="67"/>
      <c r="DF4075" s="67"/>
      <c r="DG4075" s="67"/>
      <c r="DH4075" s="67"/>
      <c r="DI4075" s="67"/>
      <c r="DJ4075" s="67"/>
      <c r="DK4075" s="67"/>
      <c r="DL4075" s="67"/>
      <c r="DM4075" s="67"/>
      <c r="DN4075" s="67"/>
      <c r="DO4075" s="67"/>
      <c r="DP4075" s="67"/>
      <c r="DQ4075" s="67"/>
      <c r="DR4075" s="67"/>
      <c r="DS4075" s="67"/>
      <c r="DT4075" s="67"/>
      <c r="DU4075" s="67"/>
      <c r="DV4075" s="67"/>
      <c r="DW4075" s="67"/>
      <c r="DX4075" s="67"/>
      <c r="DY4075" s="67"/>
      <c r="DZ4075" s="67"/>
      <c r="EA4075" s="67"/>
      <c r="EB4075" s="67"/>
      <c r="EC4075" s="67"/>
      <c r="ED4075" s="67"/>
      <c r="EE4075" s="67"/>
      <c r="EF4075" s="67"/>
      <c r="EG4075" s="67"/>
      <c r="EH4075" s="67"/>
      <c r="EI4075" s="67"/>
      <c r="EJ4075" s="67"/>
      <c r="EK4075" s="67"/>
      <c r="EL4075" s="67"/>
      <c r="EM4075" s="67"/>
      <c r="EN4075" s="67"/>
      <c r="EO4075" s="67"/>
      <c r="EP4075" s="67"/>
      <c r="EQ4075" s="67"/>
      <c r="ER4075" s="67"/>
      <c r="ES4075" s="67"/>
      <c r="ET4075" s="67"/>
      <c r="EU4075" s="67"/>
      <c r="EV4075" s="67"/>
      <c r="EW4075" s="67"/>
      <c r="EX4075" s="67"/>
      <c r="EY4075" s="67"/>
      <c r="EZ4075" s="67"/>
      <c r="FA4075" s="67"/>
      <c r="FB4075" s="67"/>
      <c r="FC4075" s="67"/>
      <c r="FD4075" s="67"/>
      <c r="FE4075" s="67"/>
      <c r="FF4075" s="67"/>
      <c r="FG4075" s="67"/>
      <c r="FH4075" s="67"/>
      <c r="FI4075" s="67"/>
      <c r="FJ4075" s="67"/>
      <c r="FK4075" s="67"/>
      <c r="FL4075" s="67"/>
      <c r="FM4075" s="67"/>
      <c r="FN4075" s="67"/>
      <c r="FO4075" s="67"/>
      <c r="FP4075" s="67"/>
      <c r="FQ4075" s="67"/>
      <c r="FR4075" s="67"/>
      <c r="FS4075" s="67"/>
      <c r="FT4075" s="67"/>
      <c r="FU4075" s="67"/>
      <c r="FV4075" s="67"/>
      <c r="FW4075" s="67"/>
      <c r="FX4075" s="67"/>
      <c r="FY4075" s="67"/>
      <c r="FZ4075" s="67"/>
      <c r="GA4075" s="67"/>
      <c r="GB4075" s="67"/>
      <c r="GC4075" s="67"/>
      <c r="GD4075" s="67"/>
      <c r="GE4075" s="67"/>
      <c r="GF4075" s="67"/>
      <c r="GG4075" s="67"/>
      <c r="GH4075" s="67"/>
      <c r="GI4075" s="67"/>
      <c r="GJ4075" s="67"/>
      <c r="GK4075" s="67"/>
      <c r="GL4075" s="67"/>
      <c r="GM4075" s="67"/>
      <c r="GN4075" s="67"/>
      <c r="GO4075" s="67"/>
      <c r="GP4075" s="67"/>
      <c r="GQ4075" s="67"/>
      <c r="GR4075" s="67"/>
      <c r="GS4075" s="67"/>
      <c r="GT4075" s="67"/>
      <c r="GU4075" s="67"/>
      <c r="GV4075" s="67"/>
      <c r="GW4075" s="67"/>
      <c r="GX4075" s="67"/>
      <c r="GY4075" s="67"/>
      <c r="GZ4075" s="67"/>
      <c r="HA4075" s="67"/>
      <c r="HB4075" s="67"/>
      <c r="HC4075" s="67"/>
      <c r="HD4075" s="67"/>
      <c r="HE4075" s="67"/>
      <c r="HF4075" s="67"/>
      <c r="HG4075" s="67"/>
      <c r="HH4075" s="67"/>
      <c r="HI4075" s="67"/>
      <c r="HJ4075" s="67"/>
      <c r="HK4075" s="67"/>
      <c r="HL4075" s="67"/>
      <c r="HM4075" s="67"/>
      <c r="HN4075" s="67"/>
      <c r="HO4075" s="67"/>
      <c r="HP4075" s="67"/>
      <c r="HQ4075" s="67"/>
      <c r="HR4075" s="67"/>
      <c r="HS4075" s="67"/>
      <c r="HT4075" s="67"/>
      <c r="HU4075" s="67"/>
      <c r="HV4075" s="67"/>
      <c r="HW4075" s="67"/>
      <c r="HX4075" s="67"/>
      <c r="HY4075" s="67"/>
      <c r="HZ4075" s="67"/>
      <c r="IA4075" s="67"/>
      <c r="IB4075" s="67"/>
      <c r="IC4075" s="67"/>
      <c r="ID4075" s="67"/>
      <c r="IE4075" s="67"/>
      <c r="IF4075" s="67"/>
      <c r="IG4075" s="67"/>
      <c r="IH4075" s="67"/>
      <c r="II4075" s="67"/>
      <c r="IJ4075" s="67"/>
      <c r="IK4075" s="67"/>
      <c r="IL4075" s="67"/>
      <c r="IM4075" s="67"/>
      <c r="IN4075" s="67"/>
      <c r="IO4075" s="67"/>
      <c r="IP4075" s="67"/>
      <c r="IQ4075" s="67"/>
      <c r="IR4075" s="67"/>
      <c r="IS4075" s="67"/>
      <c r="IT4075" s="67"/>
      <c r="IU4075" s="67"/>
      <c r="IV4075" s="67"/>
      <c r="IW4075" s="67"/>
      <c r="IX4075" s="67"/>
      <c r="IY4075" s="67"/>
      <c r="IZ4075" s="67"/>
    </row>
    <row r="4076" customFormat="false" ht="13.8" hidden="false" customHeight="false" outlineLevel="0" collapsed="false">
      <c r="A4076" s="27" t="n">
        <v>41002040</v>
      </c>
      <c r="B4076" s="28" t="s">
        <v>4112</v>
      </c>
      <c r="C4076" s="29"/>
      <c r="D4076" s="29"/>
      <c r="E4076" s="27" t="s">
        <v>17</v>
      </c>
      <c r="F4076" s="19" t="n">
        <f aca="false">IF(C4076="",VLOOKUP(E4076,'PORTE E UCO'!$A$5:$D$46,4,0),VLOOKUP(E4076,'PORTE E UCO'!$A$5:$D$46,4,0)*C4076)</f>
        <v>150.60084</v>
      </c>
      <c r="G4076" s="30" t="n">
        <v>0</v>
      </c>
      <c r="H4076" s="21" t="n">
        <f aca="false">G4076*$R$2</f>
        <v>0</v>
      </c>
      <c r="I4076" s="27" t="n">
        <v>0</v>
      </c>
      <c r="J4076" s="22" t="str">
        <f aca="false">IF(I4076&gt;=1,F4076*$J$2,"")</f>
        <v/>
      </c>
      <c r="K4076" s="22" t="str">
        <f aca="false">IF(I4076&gt;=2,F4076*$K$2,"")</f>
        <v/>
      </c>
      <c r="L4076" s="22" t="str">
        <f aca="false">IF(I4076&gt;=3,F4076*$L$2,"")</f>
        <v/>
      </c>
      <c r="M4076" s="22" t="str">
        <f aca="false">IF(I4076&gt;=4,F4076*$M$2,"")</f>
        <v/>
      </c>
      <c r="N4076" s="27" t="n">
        <v>0</v>
      </c>
      <c r="O4076" s="27" t="n">
        <v>0</v>
      </c>
      <c r="P4076" s="31" t="n">
        <v>0</v>
      </c>
      <c r="Q4076" s="64" t="n">
        <f aca="false">P4076*($Q$2)</f>
        <v>0</v>
      </c>
      <c r="R4076" s="66"/>
      <c r="S4076" s="25" t="n">
        <f aca="false">SUM(F4076,H4076,J4076,K4076,L4076,M4076)</f>
        <v>150.60084</v>
      </c>
      <c r="T4076" s="25" t="n">
        <f aca="false">SUM(F4076,H4076,J4076,K4076,L4076,M4076,Q4076)</f>
        <v>150.60084</v>
      </c>
      <c r="U4076" s="67"/>
      <c r="V4076" s="67"/>
      <c r="W4076" s="67"/>
      <c r="X4076" s="67"/>
      <c r="Y4076" s="67"/>
      <c r="Z4076" s="67"/>
      <c r="AA4076" s="67"/>
      <c r="AB4076" s="67"/>
      <c r="AC4076" s="67"/>
      <c r="AD4076" s="67"/>
      <c r="AE4076" s="67"/>
      <c r="AF4076" s="67"/>
      <c r="AG4076" s="67"/>
      <c r="AH4076" s="67"/>
      <c r="AI4076" s="67"/>
      <c r="AJ4076" s="67"/>
      <c r="AK4076" s="67"/>
      <c r="AL4076" s="67"/>
      <c r="AM4076" s="67"/>
      <c r="AN4076" s="67"/>
      <c r="AO4076" s="67"/>
      <c r="AP4076" s="67"/>
      <c r="AQ4076" s="67"/>
      <c r="AR4076" s="67"/>
      <c r="AS4076" s="67"/>
      <c r="AT4076" s="67"/>
      <c r="AU4076" s="67"/>
      <c r="AV4076" s="67"/>
      <c r="AW4076" s="67"/>
      <c r="AX4076" s="67"/>
      <c r="AY4076" s="67"/>
      <c r="AZ4076" s="67"/>
      <c r="BA4076" s="67"/>
      <c r="BB4076" s="67"/>
      <c r="BC4076" s="67"/>
      <c r="BD4076" s="67"/>
      <c r="BE4076" s="67"/>
      <c r="BF4076" s="67"/>
      <c r="BG4076" s="67"/>
      <c r="BH4076" s="67"/>
      <c r="BI4076" s="67"/>
      <c r="BJ4076" s="67"/>
      <c r="BK4076" s="67"/>
      <c r="BL4076" s="67"/>
      <c r="BM4076" s="67"/>
      <c r="BN4076" s="67"/>
      <c r="BO4076" s="67"/>
      <c r="BP4076" s="67"/>
      <c r="BQ4076" s="67"/>
      <c r="BR4076" s="67"/>
      <c r="BS4076" s="67"/>
      <c r="BT4076" s="67"/>
      <c r="BU4076" s="67"/>
      <c r="BV4076" s="67"/>
      <c r="BW4076" s="67"/>
      <c r="BX4076" s="67"/>
      <c r="BY4076" s="67"/>
      <c r="BZ4076" s="67"/>
      <c r="CA4076" s="67"/>
      <c r="CB4076" s="67"/>
      <c r="CC4076" s="67"/>
      <c r="CD4076" s="67"/>
      <c r="CE4076" s="67"/>
      <c r="CF4076" s="67"/>
      <c r="CG4076" s="67"/>
      <c r="CH4076" s="67"/>
      <c r="CI4076" s="67"/>
      <c r="CJ4076" s="67"/>
      <c r="CK4076" s="67"/>
      <c r="CL4076" s="67"/>
      <c r="CM4076" s="67"/>
      <c r="CN4076" s="67"/>
      <c r="CO4076" s="67"/>
      <c r="CP4076" s="67"/>
      <c r="CQ4076" s="67"/>
      <c r="CR4076" s="67"/>
      <c r="CS4076" s="67"/>
      <c r="CT4076" s="67"/>
      <c r="CU4076" s="67"/>
      <c r="CV4076" s="67"/>
      <c r="CW4076" s="67"/>
      <c r="CX4076" s="67"/>
      <c r="CY4076" s="67"/>
      <c r="CZ4076" s="67"/>
      <c r="DA4076" s="67"/>
      <c r="DB4076" s="67"/>
      <c r="DC4076" s="67"/>
      <c r="DD4076" s="67"/>
      <c r="DE4076" s="67"/>
      <c r="DF4076" s="67"/>
      <c r="DG4076" s="67"/>
      <c r="DH4076" s="67"/>
      <c r="DI4076" s="67"/>
      <c r="DJ4076" s="67"/>
      <c r="DK4076" s="67"/>
      <c r="DL4076" s="67"/>
      <c r="DM4076" s="67"/>
      <c r="DN4076" s="67"/>
      <c r="DO4076" s="67"/>
      <c r="DP4076" s="67"/>
      <c r="DQ4076" s="67"/>
      <c r="DR4076" s="67"/>
      <c r="DS4076" s="67"/>
      <c r="DT4076" s="67"/>
      <c r="DU4076" s="67"/>
      <c r="DV4076" s="67"/>
      <c r="DW4076" s="67"/>
      <c r="DX4076" s="67"/>
      <c r="DY4076" s="67"/>
      <c r="DZ4076" s="67"/>
      <c r="EA4076" s="67"/>
      <c r="EB4076" s="67"/>
      <c r="EC4076" s="67"/>
      <c r="ED4076" s="67"/>
      <c r="EE4076" s="67"/>
      <c r="EF4076" s="67"/>
      <c r="EG4076" s="67"/>
      <c r="EH4076" s="67"/>
      <c r="EI4076" s="67"/>
      <c r="EJ4076" s="67"/>
      <c r="EK4076" s="67"/>
      <c r="EL4076" s="67"/>
      <c r="EM4076" s="67"/>
      <c r="EN4076" s="67"/>
      <c r="EO4076" s="67"/>
      <c r="EP4076" s="67"/>
      <c r="EQ4076" s="67"/>
      <c r="ER4076" s="67"/>
      <c r="ES4076" s="67"/>
      <c r="ET4076" s="67"/>
      <c r="EU4076" s="67"/>
      <c r="EV4076" s="67"/>
      <c r="EW4076" s="67"/>
      <c r="EX4076" s="67"/>
      <c r="EY4076" s="67"/>
      <c r="EZ4076" s="67"/>
      <c r="FA4076" s="67"/>
      <c r="FB4076" s="67"/>
      <c r="FC4076" s="67"/>
      <c r="FD4076" s="67"/>
      <c r="FE4076" s="67"/>
      <c r="FF4076" s="67"/>
      <c r="FG4076" s="67"/>
      <c r="FH4076" s="67"/>
      <c r="FI4076" s="67"/>
      <c r="FJ4076" s="67"/>
      <c r="FK4076" s="67"/>
      <c r="FL4076" s="67"/>
      <c r="FM4076" s="67"/>
      <c r="FN4076" s="67"/>
      <c r="FO4076" s="67"/>
      <c r="FP4076" s="67"/>
      <c r="FQ4076" s="67"/>
      <c r="FR4076" s="67"/>
      <c r="FS4076" s="67"/>
      <c r="FT4076" s="67"/>
      <c r="FU4076" s="67"/>
      <c r="FV4076" s="67"/>
      <c r="FW4076" s="67"/>
      <c r="FX4076" s="67"/>
      <c r="FY4076" s="67"/>
      <c r="FZ4076" s="67"/>
      <c r="GA4076" s="67"/>
      <c r="GB4076" s="67"/>
      <c r="GC4076" s="67"/>
      <c r="GD4076" s="67"/>
      <c r="GE4076" s="67"/>
      <c r="GF4076" s="67"/>
      <c r="GG4076" s="67"/>
      <c r="GH4076" s="67"/>
      <c r="GI4076" s="67"/>
      <c r="GJ4076" s="67"/>
      <c r="GK4076" s="67"/>
      <c r="GL4076" s="67"/>
      <c r="GM4076" s="67"/>
      <c r="GN4076" s="67"/>
      <c r="GO4076" s="67"/>
      <c r="GP4076" s="67"/>
      <c r="GQ4076" s="67"/>
      <c r="GR4076" s="67"/>
      <c r="GS4076" s="67"/>
      <c r="GT4076" s="67"/>
      <c r="GU4076" s="67"/>
      <c r="GV4076" s="67"/>
      <c r="GW4076" s="67"/>
      <c r="GX4076" s="67"/>
      <c r="GY4076" s="67"/>
      <c r="GZ4076" s="67"/>
      <c r="HA4076" s="67"/>
      <c r="HB4076" s="67"/>
      <c r="HC4076" s="67"/>
      <c r="HD4076" s="67"/>
      <c r="HE4076" s="67"/>
      <c r="HF4076" s="67"/>
      <c r="HG4076" s="67"/>
      <c r="HH4076" s="67"/>
      <c r="HI4076" s="67"/>
      <c r="HJ4076" s="67"/>
      <c r="HK4076" s="67"/>
      <c r="HL4076" s="67"/>
      <c r="HM4076" s="67"/>
      <c r="HN4076" s="67"/>
      <c r="HO4076" s="67"/>
      <c r="HP4076" s="67"/>
      <c r="HQ4076" s="67"/>
      <c r="HR4076" s="67"/>
      <c r="HS4076" s="67"/>
      <c r="HT4076" s="67"/>
      <c r="HU4076" s="67"/>
      <c r="HV4076" s="67"/>
      <c r="HW4076" s="67"/>
      <c r="HX4076" s="67"/>
      <c r="HY4076" s="67"/>
      <c r="HZ4076" s="67"/>
      <c r="IA4076" s="67"/>
      <c r="IB4076" s="67"/>
      <c r="IC4076" s="67"/>
      <c r="ID4076" s="67"/>
      <c r="IE4076" s="67"/>
      <c r="IF4076" s="67"/>
      <c r="IG4076" s="67"/>
      <c r="IH4076" s="67"/>
      <c r="II4076" s="67"/>
      <c r="IJ4076" s="67"/>
      <c r="IK4076" s="67"/>
      <c r="IL4076" s="67"/>
      <c r="IM4076" s="67"/>
      <c r="IN4076" s="67"/>
      <c r="IO4076" s="67"/>
      <c r="IP4076" s="67"/>
      <c r="IQ4076" s="67"/>
      <c r="IR4076" s="67"/>
      <c r="IS4076" s="67"/>
      <c r="IT4076" s="67"/>
      <c r="IU4076" s="67"/>
      <c r="IV4076" s="67"/>
      <c r="IW4076" s="67"/>
      <c r="IX4076" s="67"/>
      <c r="IY4076" s="67"/>
      <c r="IZ4076" s="67"/>
    </row>
    <row r="4077" customFormat="false" ht="14.95" hidden="false" customHeight="false" outlineLevel="0" collapsed="false">
      <c r="A4077" s="16" t="n">
        <v>41002016</v>
      </c>
      <c r="B4077" s="17" t="s">
        <v>4113</v>
      </c>
      <c r="C4077" s="18"/>
      <c r="D4077" s="18"/>
      <c r="E4077" s="16" t="s">
        <v>20</v>
      </c>
      <c r="F4077" s="19" t="n">
        <f aca="false">IF(C4077="",VLOOKUP(E4077,'PORTE E UCO'!$A$5:$D$46,4,0),VLOOKUP(E4077,'PORTE E UCO'!$A$5:$D$46,4,0)*C4077)</f>
        <v>70.656386</v>
      </c>
      <c r="G4077" s="20" t="n">
        <v>0</v>
      </c>
      <c r="H4077" s="21" t="n">
        <f aca="false">G4077*$R$2</f>
        <v>0</v>
      </c>
      <c r="I4077" s="16" t="n">
        <v>0</v>
      </c>
      <c r="J4077" s="22" t="str">
        <f aca="false">IF(I4077&gt;=1,F4077*$J$2,"")</f>
        <v/>
      </c>
      <c r="K4077" s="22" t="str">
        <f aca="false">IF(I4077&gt;=2,F4077*$K$2,"")</f>
        <v/>
      </c>
      <c r="L4077" s="22" t="str">
        <f aca="false">IF(I4077&gt;=3,F4077*$L$2,"")</f>
        <v/>
      </c>
      <c r="M4077" s="22" t="str">
        <f aca="false">IF(I4077&gt;=4,F4077*$M$2,"")</f>
        <v/>
      </c>
      <c r="N4077" s="16" t="n">
        <v>0</v>
      </c>
      <c r="O4077" s="16" t="n">
        <v>0</v>
      </c>
      <c r="P4077" s="23" t="n">
        <v>0</v>
      </c>
      <c r="Q4077" s="64" t="n">
        <f aca="false">P4077*($Q$2)</f>
        <v>0</v>
      </c>
      <c r="R4077" s="66"/>
      <c r="S4077" s="25" t="n">
        <f aca="false">SUM(F4077,H4077,J4077,K4077,L4077,M4077)</f>
        <v>70.656386</v>
      </c>
      <c r="T4077" s="25" t="n">
        <f aca="false">SUM(F4077,H4077,J4077,K4077,L4077,M4077,Q4077)</f>
        <v>70.656386</v>
      </c>
      <c r="U4077" s="67"/>
      <c r="V4077" s="67"/>
      <c r="W4077" s="67"/>
      <c r="X4077" s="67"/>
      <c r="Y4077" s="67"/>
      <c r="Z4077" s="67"/>
      <c r="AA4077" s="67"/>
      <c r="AB4077" s="67"/>
      <c r="AC4077" s="67"/>
      <c r="AD4077" s="67"/>
      <c r="AE4077" s="67"/>
      <c r="AF4077" s="67"/>
      <c r="AG4077" s="67"/>
      <c r="AH4077" s="67"/>
      <c r="AI4077" s="67"/>
      <c r="AJ4077" s="67"/>
      <c r="AK4077" s="67"/>
      <c r="AL4077" s="67"/>
      <c r="AM4077" s="67"/>
      <c r="AN4077" s="67"/>
      <c r="AO4077" s="67"/>
      <c r="AP4077" s="67"/>
      <c r="AQ4077" s="67"/>
      <c r="AR4077" s="67"/>
      <c r="AS4077" s="67"/>
      <c r="AT4077" s="67"/>
      <c r="AU4077" s="67"/>
      <c r="AV4077" s="67"/>
      <c r="AW4077" s="67"/>
      <c r="AX4077" s="67"/>
      <c r="AY4077" s="67"/>
      <c r="AZ4077" s="67"/>
      <c r="BA4077" s="67"/>
      <c r="BB4077" s="67"/>
      <c r="BC4077" s="67"/>
      <c r="BD4077" s="67"/>
      <c r="BE4077" s="67"/>
      <c r="BF4077" s="67"/>
      <c r="BG4077" s="67"/>
      <c r="BH4077" s="67"/>
      <c r="BI4077" s="67"/>
      <c r="BJ4077" s="67"/>
      <c r="BK4077" s="67"/>
      <c r="BL4077" s="67"/>
      <c r="BM4077" s="67"/>
      <c r="BN4077" s="67"/>
      <c r="BO4077" s="67"/>
      <c r="BP4077" s="67"/>
      <c r="BQ4077" s="67"/>
      <c r="BR4077" s="67"/>
      <c r="BS4077" s="67"/>
      <c r="BT4077" s="67"/>
      <c r="BU4077" s="67"/>
      <c r="BV4077" s="67"/>
      <c r="BW4077" s="67"/>
      <c r="BX4077" s="67"/>
      <c r="BY4077" s="67"/>
      <c r="BZ4077" s="67"/>
      <c r="CA4077" s="67"/>
      <c r="CB4077" s="67"/>
      <c r="CC4077" s="67"/>
      <c r="CD4077" s="67"/>
      <c r="CE4077" s="67"/>
      <c r="CF4077" s="67"/>
      <c r="CG4077" s="67"/>
      <c r="CH4077" s="67"/>
      <c r="CI4077" s="67"/>
      <c r="CJ4077" s="67"/>
      <c r="CK4077" s="67"/>
      <c r="CL4077" s="67"/>
      <c r="CM4077" s="67"/>
      <c r="CN4077" s="67"/>
      <c r="CO4077" s="67"/>
      <c r="CP4077" s="67"/>
      <c r="CQ4077" s="67"/>
      <c r="CR4077" s="67"/>
      <c r="CS4077" s="67"/>
      <c r="CT4077" s="67"/>
      <c r="CU4077" s="67"/>
      <c r="CV4077" s="67"/>
      <c r="CW4077" s="67"/>
      <c r="CX4077" s="67"/>
      <c r="CY4077" s="67"/>
      <c r="CZ4077" s="67"/>
      <c r="DA4077" s="67"/>
      <c r="DB4077" s="67"/>
      <c r="DC4077" s="67"/>
      <c r="DD4077" s="67"/>
      <c r="DE4077" s="67"/>
      <c r="DF4077" s="67"/>
      <c r="DG4077" s="67"/>
      <c r="DH4077" s="67"/>
      <c r="DI4077" s="67"/>
      <c r="DJ4077" s="67"/>
      <c r="DK4077" s="67"/>
      <c r="DL4077" s="67"/>
      <c r="DM4077" s="67"/>
      <c r="DN4077" s="67"/>
      <c r="DO4077" s="67"/>
      <c r="DP4077" s="67"/>
      <c r="DQ4077" s="67"/>
      <c r="DR4077" s="67"/>
      <c r="DS4077" s="67"/>
      <c r="DT4077" s="67"/>
      <c r="DU4077" s="67"/>
      <c r="DV4077" s="67"/>
      <c r="DW4077" s="67"/>
      <c r="DX4077" s="67"/>
      <c r="DY4077" s="67"/>
      <c r="DZ4077" s="67"/>
      <c r="EA4077" s="67"/>
      <c r="EB4077" s="67"/>
      <c r="EC4077" s="67"/>
      <c r="ED4077" s="67"/>
      <c r="EE4077" s="67"/>
      <c r="EF4077" s="67"/>
      <c r="EG4077" s="67"/>
      <c r="EH4077" s="67"/>
      <c r="EI4077" s="67"/>
      <c r="EJ4077" s="67"/>
      <c r="EK4077" s="67"/>
      <c r="EL4077" s="67"/>
      <c r="EM4077" s="67"/>
      <c r="EN4077" s="67"/>
      <c r="EO4077" s="67"/>
      <c r="EP4077" s="67"/>
      <c r="EQ4077" s="67"/>
      <c r="ER4077" s="67"/>
      <c r="ES4077" s="67"/>
      <c r="ET4077" s="67"/>
      <c r="EU4077" s="67"/>
      <c r="EV4077" s="67"/>
      <c r="EW4077" s="67"/>
      <c r="EX4077" s="67"/>
      <c r="EY4077" s="67"/>
      <c r="EZ4077" s="67"/>
      <c r="FA4077" s="67"/>
      <c r="FB4077" s="67"/>
      <c r="FC4077" s="67"/>
      <c r="FD4077" s="67"/>
      <c r="FE4077" s="67"/>
      <c r="FF4077" s="67"/>
      <c r="FG4077" s="67"/>
      <c r="FH4077" s="67"/>
      <c r="FI4077" s="67"/>
      <c r="FJ4077" s="67"/>
      <c r="FK4077" s="67"/>
      <c r="FL4077" s="67"/>
      <c r="FM4077" s="67"/>
      <c r="FN4077" s="67"/>
      <c r="FO4077" s="67"/>
      <c r="FP4077" s="67"/>
      <c r="FQ4077" s="67"/>
      <c r="FR4077" s="67"/>
      <c r="FS4077" s="67"/>
      <c r="FT4077" s="67"/>
      <c r="FU4077" s="67"/>
      <c r="FV4077" s="67"/>
      <c r="FW4077" s="67"/>
      <c r="FX4077" s="67"/>
      <c r="FY4077" s="67"/>
      <c r="FZ4077" s="67"/>
      <c r="GA4077" s="67"/>
      <c r="GB4077" s="67"/>
      <c r="GC4077" s="67"/>
      <c r="GD4077" s="67"/>
      <c r="GE4077" s="67"/>
      <c r="GF4077" s="67"/>
      <c r="GG4077" s="67"/>
      <c r="GH4077" s="67"/>
      <c r="GI4077" s="67"/>
      <c r="GJ4077" s="67"/>
      <c r="GK4077" s="67"/>
      <c r="GL4077" s="67"/>
      <c r="GM4077" s="67"/>
      <c r="GN4077" s="67"/>
      <c r="GO4077" s="67"/>
      <c r="GP4077" s="67"/>
      <c r="GQ4077" s="67"/>
      <c r="GR4077" s="67"/>
      <c r="GS4077" s="67"/>
      <c r="GT4077" s="67"/>
      <c r="GU4077" s="67"/>
      <c r="GV4077" s="67"/>
      <c r="GW4077" s="67"/>
      <c r="GX4077" s="67"/>
      <c r="GY4077" s="67"/>
      <c r="GZ4077" s="67"/>
      <c r="HA4077" s="67"/>
      <c r="HB4077" s="67"/>
      <c r="HC4077" s="67"/>
      <c r="HD4077" s="67"/>
      <c r="HE4077" s="67"/>
      <c r="HF4077" s="67"/>
      <c r="HG4077" s="67"/>
      <c r="HH4077" s="67"/>
      <c r="HI4077" s="67"/>
      <c r="HJ4077" s="67"/>
      <c r="HK4077" s="67"/>
      <c r="HL4077" s="67"/>
      <c r="HM4077" s="67"/>
      <c r="HN4077" s="67"/>
      <c r="HO4077" s="67"/>
      <c r="HP4077" s="67"/>
      <c r="HQ4077" s="67"/>
      <c r="HR4077" s="67"/>
      <c r="HS4077" s="67"/>
      <c r="HT4077" s="67"/>
      <c r="HU4077" s="67"/>
      <c r="HV4077" s="67"/>
      <c r="HW4077" s="67"/>
      <c r="HX4077" s="67"/>
      <c r="HY4077" s="67"/>
      <c r="HZ4077" s="67"/>
      <c r="IA4077" s="67"/>
      <c r="IB4077" s="67"/>
      <c r="IC4077" s="67"/>
      <c r="ID4077" s="67"/>
      <c r="IE4077" s="67"/>
      <c r="IF4077" s="67"/>
      <c r="IG4077" s="67"/>
      <c r="IH4077" s="67"/>
      <c r="II4077" s="67"/>
      <c r="IJ4077" s="67"/>
      <c r="IK4077" s="67"/>
      <c r="IL4077" s="67"/>
      <c r="IM4077" s="67"/>
      <c r="IN4077" s="67"/>
      <c r="IO4077" s="67"/>
      <c r="IP4077" s="67"/>
      <c r="IQ4077" s="67"/>
      <c r="IR4077" s="67"/>
      <c r="IS4077" s="67"/>
      <c r="IT4077" s="67"/>
      <c r="IU4077" s="67"/>
      <c r="IV4077" s="67"/>
      <c r="IW4077" s="67"/>
      <c r="IX4077" s="67"/>
      <c r="IY4077" s="67"/>
      <c r="IZ4077" s="67"/>
    </row>
    <row r="4078" customFormat="false" ht="14.95" hidden="false" customHeight="false" outlineLevel="0" collapsed="false">
      <c r="A4078" s="27" t="n">
        <v>41101170</v>
      </c>
      <c r="B4078" s="28" t="s">
        <v>4114</v>
      </c>
      <c r="C4078" s="29"/>
      <c r="D4078" s="29"/>
      <c r="E4078" s="27" t="s">
        <v>22</v>
      </c>
      <c r="F4078" s="19" t="n">
        <f aca="false">IF(C4078="",VLOOKUP(E4078,'PORTE E UCO'!$A$5:$D$46,4,0),VLOOKUP(E4078,'PORTE E UCO'!$A$5:$D$46,4,0)*C4078)</f>
        <v>220.434104</v>
      </c>
      <c r="G4078" s="30" t="n">
        <v>50.78</v>
      </c>
      <c r="H4078" s="21" t="n">
        <f aca="false">G4078*$R$2</f>
        <v>999.02703296</v>
      </c>
      <c r="I4078" s="27" t="n">
        <v>0</v>
      </c>
      <c r="J4078" s="22" t="str">
        <f aca="false">IF(I4078&gt;=1,F4078*$J$2,"")</f>
        <v/>
      </c>
      <c r="K4078" s="22" t="str">
        <f aca="false">IF(I4078&gt;=2,F4078*$K$2,"")</f>
        <v/>
      </c>
      <c r="L4078" s="22" t="str">
        <f aca="false">IF(I4078&gt;=3,F4078*$L$2,"")</f>
        <v/>
      </c>
      <c r="M4078" s="22" t="str">
        <f aca="false">IF(I4078&gt;=4,F4078*$M$2,"")</f>
        <v/>
      </c>
      <c r="N4078" s="27" t="n">
        <v>0</v>
      </c>
      <c r="O4078" s="27" t="n">
        <v>0</v>
      </c>
      <c r="P4078" s="31" t="n">
        <v>4</v>
      </c>
      <c r="Q4078" s="64" t="n">
        <f aca="false">P4078*($Q$2)</f>
        <v>108.08</v>
      </c>
      <c r="R4078" s="66"/>
      <c r="S4078" s="25" t="n">
        <f aca="false">SUM(F4078,H4078,J4078,K4078,L4078,M4078)</f>
        <v>1219.46113696</v>
      </c>
      <c r="T4078" s="25" t="n">
        <f aca="false">SUM(F4078,H4078,J4078,K4078,L4078,M4078,Q4078)</f>
        <v>1327.54113696</v>
      </c>
      <c r="U4078" s="67"/>
      <c r="V4078" s="67"/>
      <c r="W4078" s="67"/>
      <c r="X4078" s="67"/>
      <c r="Y4078" s="67"/>
      <c r="Z4078" s="67"/>
      <c r="AA4078" s="67"/>
      <c r="AB4078" s="67"/>
      <c r="AC4078" s="67"/>
      <c r="AD4078" s="67"/>
      <c r="AE4078" s="67"/>
      <c r="AF4078" s="67"/>
      <c r="AG4078" s="67"/>
      <c r="AH4078" s="67"/>
      <c r="AI4078" s="67"/>
      <c r="AJ4078" s="67"/>
      <c r="AK4078" s="67"/>
      <c r="AL4078" s="67"/>
      <c r="AM4078" s="67"/>
      <c r="AN4078" s="67"/>
      <c r="AO4078" s="67"/>
      <c r="AP4078" s="67"/>
      <c r="AQ4078" s="67"/>
      <c r="AR4078" s="67"/>
      <c r="AS4078" s="67"/>
      <c r="AT4078" s="67"/>
      <c r="AU4078" s="67"/>
      <c r="AV4078" s="67"/>
      <c r="AW4078" s="67"/>
      <c r="AX4078" s="67"/>
      <c r="AY4078" s="67"/>
      <c r="AZ4078" s="67"/>
      <c r="BA4078" s="67"/>
      <c r="BB4078" s="67"/>
      <c r="BC4078" s="67"/>
      <c r="BD4078" s="67"/>
      <c r="BE4078" s="67"/>
      <c r="BF4078" s="67"/>
      <c r="BG4078" s="67"/>
      <c r="BH4078" s="67"/>
      <c r="BI4078" s="67"/>
      <c r="BJ4078" s="67"/>
      <c r="BK4078" s="67"/>
      <c r="BL4078" s="67"/>
      <c r="BM4078" s="67"/>
      <c r="BN4078" s="67"/>
      <c r="BO4078" s="67"/>
      <c r="BP4078" s="67"/>
      <c r="BQ4078" s="67"/>
      <c r="BR4078" s="67"/>
      <c r="BS4078" s="67"/>
      <c r="BT4078" s="67"/>
      <c r="BU4078" s="67"/>
      <c r="BV4078" s="67"/>
      <c r="BW4078" s="67"/>
      <c r="BX4078" s="67"/>
      <c r="BY4078" s="67"/>
      <c r="BZ4078" s="67"/>
      <c r="CA4078" s="67"/>
      <c r="CB4078" s="67"/>
      <c r="CC4078" s="67"/>
      <c r="CD4078" s="67"/>
      <c r="CE4078" s="67"/>
      <c r="CF4078" s="67"/>
      <c r="CG4078" s="67"/>
      <c r="CH4078" s="67"/>
      <c r="CI4078" s="67"/>
      <c r="CJ4078" s="67"/>
      <c r="CK4078" s="67"/>
      <c r="CL4078" s="67"/>
      <c r="CM4078" s="67"/>
      <c r="CN4078" s="67"/>
      <c r="CO4078" s="67"/>
      <c r="CP4078" s="67"/>
      <c r="CQ4078" s="67"/>
      <c r="CR4078" s="67"/>
      <c r="CS4078" s="67"/>
      <c r="CT4078" s="67"/>
      <c r="CU4078" s="67"/>
      <c r="CV4078" s="67"/>
      <c r="CW4078" s="67"/>
      <c r="CX4078" s="67"/>
      <c r="CY4078" s="67"/>
      <c r="CZ4078" s="67"/>
      <c r="DA4078" s="67"/>
      <c r="DB4078" s="67"/>
      <c r="DC4078" s="67"/>
      <c r="DD4078" s="67"/>
      <c r="DE4078" s="67"/>
      <c r="DF4078" s="67"/>
      <c r="DG4078" s="67"/>
      <c r="DH4078" s="67"/>
      <c r="DI4078" s="67"/>
      <c r="DJ4078" s="67"/>
      <c r="DK4078" s="67"/>
      <c r="DL4078" s="67"/>
      <c r="DM4078" s="67"/>
      <c r="DN4078" s="67"/>
      <c r="DO4078" s="67"/>
      <c r="DP4078" s="67"/>
      <c r="DQ4078" s="67"/>
      <c r="DR4078" s="67"/>
      <c r="DS4078" s="67"/>
      <c r="DT4078" s="67"/>
      <c r="DU4078" s="67"/>
      <c r="DV4078" s="67"/>
      <c r="DW4078" s="67"/>
      <c r="DX4078" s="67"/>
      <c r="DY4078" s="67"/>
      <c r="DZ4078" s="67"/>
      <c r="EA4078" s="67"/>
      <c r="EB4078" s="67"/>
      <c r="EC4078" s="67"/>
      <c r="ED4078" s="67"/>
      <c r="EE4078" s="67"/>
      <c r="EF4078" s="67"/>
      <c r="EG4078" s="67"/>
      <c r="EH4078" s="67"/>
      <c r="EI4078" s="67"/>
      <c r="EJ4078" s="67"/>
      <c r="EK4078" s="67"/>
      <c r="EL4078" s="67"/>
      <c r="EM4078" s="67"/>
      <c r="EN4078" s="67"/>
      <c r="EO4078" s="67"/>
      <c r="EP4078" s="67"/>
      <c r="EQ4078" s="67"/>
      <c r="ER4078" s="67"/>
      <c r="ES4078" s="67"/>
      <c r="ET4078" s="67"/>
      <c r="EU4078" s="67"/>
      <c r="EV4078" s="67"/>
      <c r="EW4078" s="67"/>
      <c r="EX4078" s="67"/>
      <c r="EY4078" s="67"/>
      <c r="EZ4078" s="67"/>
      <c r="FA4078" s="67"/>
      <c r="FB4078" s="67"/>
      <c r="FC4078" s="67"/>
      <c r="FD4078" s="67"/>
      <c r="FE4078" s="67"/>
      <c r="FF4078" s="67"/>
      <c r="FG4078" s="67"/>
      <c r="FH4078" s="67"/>
      <c r="FI4078" s="67"/>
      <c r="FJ4078" s="67"/>
      <c r="FK4078" s="67"/>
      <c r="FL4078" s="67"/>
      <c r="FM4078" s="67"/>
      <c r="FN4078" s="67"/>
      <c r="FO4078" s="67"/>
      <c r="FP4078" s="67"/>
      <c r="FQ4078" s="67"/>
      <c r="FR4078" s="67"/>
      <c r="FS4078" s="67"/>
      <c r="FT4078" s="67"/>
      <c r="FU4078" s="67"/>
      <c r="FV4078" s="67"/>
      <c r="FW4078" s="67"/>
      <c r="FX4078" s="67"/>
      <c r="FY4078" s="67"/>
      <c r="FZ4078" s="67"/>
      <c r="GA4078" s="67"/>
      <c r="GB4078" s="67"/>
      <c r="GC4078" s="67"/>
      <c r="GD4078" s="67"/>
      <c r="GE4078" s="67"/>
      <c r="GF4078" s="67"/>
      <c r="GG4078" s="67"/>
      <c r="GH4078" s="67"/>
      <c r="GI4078" s="67"/>
      <c r="GJ4078" s="67"/>
      <c r="GK4078" s="67"/>
      <c r="GL4078" s="67"/>
      <c r="GM4078" s="67"/>
      <c r="GN4078" s="67"/>
      <c r="GO4078" s="67"/>
      <c r="GP4078" s="67"/>
      <c r="GQ4078" s="67"/>
      <c r="GR4078" s="67"/>
      <c r="GS4078" s="67"/>
      <c r="GT4078" s="67"/>
      <c r="GU4078" s="67"/>
      <c r="GV4078" s="67"/>
      <c r="GW4078" s="67"/>
      <c r="GX4078" s="67"/>
      <c r="GY4078" s="67"/>
      <c r="GZ4078" s="67"/>
      <c r="HA4078" s="67"/>
      <c r="HB4078" s="67"/>
      <c r="HC4078" s="67"/>
      <c r="HD4078" s="67"/>
      <c r="HE4078" s="67"/>
      <c r="HF4078" s="67"/>
      <c r="HG4078" s="67"/>
      <c r="HH4078" s="67"/>
      <c r="HI4078" s="67"/>
      <c r="HJ4078" s="67"/>
      <c r="HK4078" s="67"/>
      <c r="HL4078" s="67"/>
      <c r="HM4078" s="67"/>
      <c r="HN4078" s="67"/>
      <c r="HO4078" s="67"/>
      <c r="HP4078" s="67"/>
      <c r="HQ4078" s="67"/>
      <c r="HR4078" s="67"/>
      <c r="HS4078" s="67"/>
      <c r="HT4078" s="67"/>
      <c r="HU4078" s="67"/>
      <c r="HV4078" s="67"/>
      <c r="HW4078" s="67"/>
      <c r="HX4078" s="67"/>
      <c r="HY4078" s="67"/>
      <c r="HZ4078" s="67"/>
      <c r="IA4078" s="67"/>
      <c r="IB4078" s="67"/>
      <c r="IC4078" s="67"/>
      <c r="ID4078" s="67"/>
      <c r="IE4078" s="67"/>
      <c r="IF4078" s="67"/>
      <c r="IG4078" s="67"/>
      <c r="IH4078" s="67"/>
      <c r="II4078" s="67"/>
      <c r="IJ4078" s="67"/>
      <c r="IK4078" s="67"/>
      <c r="IL4078" s="67"/>
      <c r="IM4078" s="67"/>
      <c r="IN4078" s="67"/>
      <c r="IO4078" s="67"/>
      <c r="IP4078" s="67"/>
      <c r="IQ4078" s="67"/>
      <c r="IR4078" s="67"/>
      <c r="IS4078" s="67"/>
      <c r="IT4078" s="67"/>
      <c r="IU4078" s="67"/>
      <c r="IV4078" s="67"/>
      <c r="IW4078" s="67"/>
      <c r="IX4078" s="67"/>
      <c r="IY4078" s="67"/>
      <c r="IZ4078" s="67"/>
    </row>
    <row r="4079" customFormat="false" ht="14.95" hidden="false" customHeight="false" outlineLevel="0" collapsed="false">
      <c r="A4079" s="16" t="n">
        <v>41101324</v>
      </c>
      <c r="B4079" s="17" t="s">
        <v>4115</v>
      </c>
      <c r="C4079" s="18"/>
      <c r="D4079" s="18"/>
      <c r="E4079" s="16" t="s">
        <v>22</v>
      </c>
      <c r="F4079" s="19" t="n">
        <f aca="false">IF(C4079="",VLOOKUP(E4079,'PORTE E UCO'!$A$5:$D$46,4,0),VLOOKUP(E4079,'PORTE E UCO'!$A$5:$D$46,4,0)*C4079)</f>
        <v>220.434104</v>
      </c>
      <c r="G4079" s="20" t="n">
        <v>47.24</v>
      </c>
      <c r="H4079" s="21" t="n">
        <f aca="false">G4079*$R$2</f>
        <v>929.38237568</v>
      </c>
      <c r="I4079" s="16" t="n">
        <v>0</v>
      </c>
      <c r="J4079" s="22" t="str">
        <f aca="false">IF(I4079&gt;=1,F4079*$J$2,"")</f>
        <v/>
      </c>
      <c r="K4079" s="22" t="str">
        <f aca="false">IF(I4079&gt;=2,F4079*$K$2,"")</f>
        <v/>
      </c>
      <c r="L4079" s="22" t="str">
        <f aca="false">IF(I4079&gt;=3,F4079*$L$2,"")</f>
        <v/>
      </c>
      <c r="M4079" s="22" t="str">
        <f aca="false">IF(I4079&gt;=4,F4079*$M$2,"")</f>
        <v/>
      </c>
      <c r="N4079" s="16" t="n">
        <v>0</v>
      </c>
      <c r="O4079" s="16" t="n">
        <v>0</v>
      </c>
      <c r="P4079" s="23" t="n">
        <v>4</v>
      </c>
      <c r="Q4079" s="64" t="n">
        <f aca="false">P4079*($Q$2)</f>
        <v>108.08</v>
      </c>
      <c r="R4079" s="66"/>
      <c r="S4079" s="25" t="n">
        <f aca="false">SUM(F4079,H4079,J4079,K4079,L4079,M4079)</f>
        <v>1149.81647968</v>
      </c>
      <c r="T4079" s="25" t="n">
        <f aca="false">SUM(F4079,H4079,J4079,K4079,L4079,M4079,Q4079)</f>
        <v>1257.89647968</v>
      </c>
      <c r="U4079" s="67"/>
      <c r="V4079" s="67"/>
      <c r="W4079" s="67"/>
      <c r="X4079" s="67"/>
      <c r="Y4079" s="67"/>
      <c r="Z4079" s="67"/>
      <c r="AA4079" s="67"/>
      <c r="AB4079" s="67"/>
      <c r="AC4079" s="67"/>
      <c r="AD4079" s="67"/>
      <c r="AE4079" s="67"/>
      <c r="AF4079" s="67"/>
      <c r="AG4079" s="67"/>
      <c r="AH4079" s="67"/>
      <c r="AI4079" s="67"/>
      <c r="AJ4079" s="67"/>
      <c r="AK4079" s="67"/>
      <c r="AL4079" s="67"/>
      <c r="AM4079" s="67"/>
      <c r="AN4079" s="67"/>
      <c r="AO4079" s="67"/>
      <c r="AP4079" s="67"/>
      <c r="AQ4079" s="67"/>
      <c r="AR4079" s="67"/>
      <c r="AS4079" s="67"/>
      <c r="AT4079" s="67"/>
      <c r="AU4079" s="67"/>
      <c r="AV4079" s="67"/>
      <c r="AW4079" s="67"/>
      <c r="AX4079" s="67"/>
      <c r="AY4079" s="67"/>
      <c r="AZ4079" s="67"/>
      <c r="BA4079" s="67"/>
      <c r="BB4079" s="67"/>
      <c r="BC4079" s="67"/>
      <c r="BD4079" s="67"/>
      <c r="BE4079" s="67"/>
      <c r="BF4079" s="67"/>
      <c r="BG4079" s="67"/>
      <c r="BH4079" s="67"/>
      <c r="BI4079" s="67"/>
      <c r="BJ4079" s="67"/>
      <c r="BK4079" s="67"/>
      <c r="BL4079" s="67"/>
      <c r="BM4079" s="67"/>
      <c r="BN4079" s="67"/>
      <c r="BO4079" s="67"/>
      <c r="BP4079" s="67"/>
      <c r="BQ4079" s="67"/>
      <c r="BR4079" s="67"/>
      <c r="BS4079" s="67"/>
      <c r="BT4079" s="67"/>
      <c r="BU4079" s="67"/>
      <c r="BV4079" s="67"/>
      <c r="BW4079" s="67"/>
      <c r="BX4079" s="67"/>
      <c r="BY4079" s="67"/>
      <c r="BZ4079" s="67"/>
      <c r="CA4079" s="67"/>
      <c r="CB4079" s="67"/>
      <c r="CC4079" s="67"/>
      <c r="CD4079" s="67"/>
      <c r="CE4079" s="67"/>
      <c r="CF4079" s="67"/>
      <c r="CG4079" s="67"/>
      <c r="CH4079" s="67"/>
      <c r="CI4079" s="67"/>
      <c r="CJ4079" s="67"/>
      <c r="CK4079" s="67"/>
      <c r="CL4079" s="67"/>
      <c r="CM4079" s="67"/>
      <c r="CN4079" s="67"/>
      <c r="CO4079" s="67"/>
      <c r="CP4079" s="67"/>
      <c r="CQ4079" s="67"/>
      <c r="CR4079" s="67"/>
      <c r="CS4079" s="67"/>
      <c r="CT4079" s="67"/>
      <c r="CU4079" s="67"/>
      <c r="CV4079" s="67"/>
      <c r="CW4079" s="67"/>
      <c r="CX4079" s="67"/>
      <c r="CY4079" s="67"/>
      <c r="CZ4079" s="67"/>
      <c r="DA4079" s="67"/>
      <c r="DB4079" s="67"/>
      <c r="DC4079" s="67"/>
      <c r="DD4079" s="67"/>
      <c r="DE4079" s="67"/>
      <c r="DF4079" s="67"/>
      <c r="DG4079" s="67"/>
      <c r="DH4079" s="67"/>
      <c r="DI4079" s="67"/>
      <c r="DJ4079" s="67"/>
      <c r="DK4079" s="67"/>
      <c r="DL4079" s="67"/>
      <c r="DM4079" s="67"/>
      <c r="DN4079" s="67"/>
      <c r="DO4079" s="67"/>
      <c r="DP4079" s="67"/>
      <c r="DQ4079" s="67"/>
      <c r="DR4079" s="67"/>
      <c r="DS4079" s="67"/>
      <c r="DT4079" s="67"/>
      <c r="DU4079" s="67"/>
      <c r="DV4079" s="67"/>
      <c r="DW4079" s="67"/>
      <c r="DX4079" s="67"/>
      <c r="DY4079" s="67"/>
      <c r="DZ4079" s="67"/>
      <c r="EA4079" s="67"/>
      <c r="EB4079" s="67"/>
      <c r="EC4079" s="67"/>
      <c r="ED4079" s="67"/>
      <c r="EE4079" s="67"/>
      <c r="EF4079" s="67"/>
      <c r="EG4079" s="67"/>
      <c r="EH4079" s="67"/>
      <c r="EI4079" s="67"/>
      <c r="EJ4079" s="67"/>
      <c r="EK4079" s="67"/>
      <c r="EL4079" s="67"/>
      <c r="EM4079" s="67"/>
      <c r="EN4079" s="67"/>
      <c r="EO4079" s="67"/>
      <c r="EP4079" s="67"/>
      <c r="EQ4079" s="67"/>
      <c r="ER4079" s="67"/>
      <c r="ES4079" s="67"/>
      <c r="ET4079" s="67"/>
      <c r="EU4079" s="67"/>
      <c r="EV4079" s="67"/>
      <c r="EW4079" s="67"/>
      <c r="EX4079" s="67"/>
      <c r="EY4079" s="67"/>
      <c r="EZ4079" s="67"/>
      <c r="FA4079" s="67"/>
      <c r="FB4079" s="67"/>
      <c r="FC4079" s="67"/>
      <c r="FD4079" s="67"/>
      <c r="FE4079" s="67"/>
      <c r="FF4079" s="67"/>
      <c r="FG4079" s="67"/>
      <c r="FH4079" s="67"/>
      <c r="FI4079" s="67"/>
      <c r="FJ4079" s="67"/>
      <c r="FK4079" s="67"/>
      <c r="FL4079" s="67"/>
      <c r="FM4079" s="67"/>
      <c r="FN4079" s="67"/>
      <c r="FO4079" s="67"/>
      <c r="FP4079" s="67"/>
      <c r="FQ4079" s="67"/>
      <c r="FR4079" s="67"/>
      <c r="FS4079" s="67"/>
      <c r="FT4079" s="67"/>
      <c r="FU4079" s="67"/>
      <c r="FV4079" s="67"/>
      <c r="FW4079" s="67"/>
      <c r="FX4079" s="67"/>
      <c r="FY4079" s="67"/>
      <c r="FZ4079" s="67"/>
      <c r="GA4079" s="67"/>
      <c r="GB4079" s="67"/>
      <c r="GC4079" s="67"/>
      <c r="GD4079" s="67"/>
      <c r="GE4079" s="67"/>
      <c r="GF4079" s="67"/>
      <c r="GG4079" s="67"/>
      <c r="GH4079" s="67"/>
      <c r="GI4079" s="67"/>
      <c r="GJ4079" s="67"/>
      <c r="GK4079" s="67"/>
      <c r="GL4079" s="67"/>
      <c r="GM4079" s="67"/>
      <c r="GN4079" s="67"/>
      <c r="GO4079" s="67"/>
      <c r="GP4079" s="67"/>
      <c r="GQ4079" s="67"/>
      <c r="GR4079" s="67"/>
      <c r="GS4079" s="67"/>
      <c r="GT4079" s="67"/>
      <c r="GU4079" s="67"/>
      <c r="GV4079" s="67"/>
      <c r="GW4079" s="67"/>
      <c r="GX4079" s="67"/>
      <c r="GY4079" s="67"/>
      <c r="GZ4079" s="67"/>
      <c r="HA4079" s="67"/>
      <c r="HB4079" s="67"/>
      <c r="HC4079" s="67"/>
      <c r="HD4079" s="67"/>
      <c r="HE4079" s="67"/>
      <c r="HF4079" s="67"/>
      <c r="HG4079" s="67"/>
      <c r="HH4079" s="67"/>
      <c r="HI4079" s="67"/>
      <c r="HJ4079" s="67"/>
      <c r="HK4079" s="67"/>
      <c r="HL4079" s="67"/>
      <c r="HM4079" s="67"/>
      <c r="HN4079" s="67"/>
      <c r="HO4079" s="67"/>
      <c r="HP4079" s="67"/>
      <c r="HQ4079" s="67"/>
      <c r="HR4079" s="67"/>
      <c r="HS4079" s="67"/>
      <c r="HT4079" s="67"/>
      <c r="HU4079" s="67"/>
      <c r="HV4079" s="67"/>
      <c r="HW4079" s="67"/>
      <c r="HX4079" s="67"/>
      <c r="HY4079" s="67"/>
      <c r="HZ4079" s="67"/>
      <c r="IA4079" s="67"/>
      <c r="IB4079" s="67"/>
      <c r="IC4079" s="67"/>
      <c r="ID4079" s="67"/>
      <c r="IE4079" s="67"/>
      <c r="IF4079" s="67"/>
      <c r="IG4079" s="67"/>
      <c r="IH4079" s="67"/>
      <c r="II4079" s="67"/>
      <c r="IJ4079" s="67"/>
      <c r="IK4079" s="67"/>
      <c r="IL4079" s="67"/>
      <c r="IM4079" s="67"/>
      <c r="IN4079" s="67"/>
      <c r="IO4079" s="67"/>
      <c r="IP4079" s="67"/>
      <c r="IQ4079" s="67"/>
      <c r="IR4079" s="67"/>
      <c r="IS4079" s="67"/>
      <c r="IT4079" s="67"/>
      <c r="IU4079" s="67"/>
      <c r="IV4079" s="67"/>
      <c r="IW4079" s="67"/>
      <c r="IX4079" s="67"/>
      <c r="IY4079" s="67"/>
      <c r="IZ4079" s="67"/>
    </row>
    <row r="4080" customFormat="false" ht="13.8" hidden="false" customHeight="false" outlineLevel="0" collapsed="false">
      <c r="A4080" s="27" t="n">
        <v>41101340</v>
      </c>
      <c r="B4080" s="28" t="s">
        <v>4116</v>
      </c>
      <c r="C4080" s="29"/>
      <c r="D4080" s="29"/>
      <c r="E4080" s="27" t="s">
        <v>22</v>
      </c>
      <c r="F4080" s="19" t="n">
        <f aca="false">IF(C4080="",VLOOKUP(E4080,'PORTE E UCO'!$A$5:$D$46,4,0),VLOOKUP(E4080,'PORTE E UCO'!$A$5:$D$46,4,0)*C4080)</f>
        <v>220.434104</v>
      </c>
      <c r="G4080" s="30" t="n">
        <v>50.78</v>
      </c>
      <c r="H4080" s="21" t="n">
        <f aca="false">G4080*$R$2</f>
        <v>999.02703296</v>
      </c>
      <c r="I4080" s="27" t="n">
        <v>0</v>
      </c>
      <c r="J4080" s="22" t="str">
        <f aca="false">IF(I4080&gt;=1,F4080*$J$2,"")</f>
        <v/>
      </c>
      <c r="K4080" s="22" t="str">
        <f aca="false">IF(I4080&gt;=2,F4080*$K$2,"")</f>
        <v/>
      </c>
      <c r="L4080" s="22" t="str">
        <f aca="false">IF(I4080&gt;=3,F4080*$L$2,"")</f>
        <v/>
      </c>
      <c r="M4080" s="22" t="str">
        <f aca="false">IF(I4080&gt;=4,F4080*$M$2,"")</f>
        <v/>
      </c>
      <c r="N4080" s="27" t="n">
        <v>0</v>
      </c>
      <c r="O4080" s="27" t="n">
        <v>0</v>
      </c>
      <c r="P4080" s="31" t="n">
        <v>4</v>
      </c>
      <c r="Q4080" s="64" t="n">
        <f aca="false">P4080*($Q$2)</f>
        <v>108.08</v>
      </c>
      <c r="R4080" s="66"/>
      <c r="S4080" s="25" t="n">
        <f aca="false">SUM(F4080,H4080,J4080,K4080,L4080,M4080)</f>
        <v>1219.46113696</v>
      </c>
      <c r="T4080" s="25" t="n">
        <f aca="false">SUM(F4080,H4080,J4080,K4080,L4080,M4080,Q4080)</f>
        <v>1327.54113696</v>
      </c>
      <c r="U4080" s="67"/>
      <c r="V4080" s="67"/>
      <c r="W4080" s="67"/>
      <c r="X4080" s="67"/>
      <c r="Y4080" s="67"/>
      <c r="Z4080" s="67"/>
      <c r="AA4080" s="67"/>
      <c r="AB4080" s="67"/>
      <c r="AC4080" s="67"/>
      <c r="AD4080" s="67"/>
      <c r="AE4080" s="67"/>
      <c r="AF4080" s="67"/>
      <c r="AG4080" s="67"/>
      <c r="AH4080" s="67"/>
      <c r="AI4080" s="67"/>
      <c r="AJ4080" s="67"/>
      <c r="AK4080" s="67"/>
      <c r="AL4080" s="67"/>
      <c r="AM4080" s="67"/>
      <c r="AN4080" s="67"/>
      <c r="AO4080" s="67"/>
      <c r="AP4080" s="67"/>
      <c r="AQ4080" s="67"/>
      <c r="AR4080" s="67"/>
      <c r="AS4080" s="67"/>
      <c r="AT4080" s="67"/>
      <c r="AU4080" s="67"/>
      <c r="AV4080" s="67"/>
      <c r="AW4080" s="67"/>
      <c r="AX4080" s="67"/>
      <c r="AY4080" s="67"/>
      <c r="AZ4080" s="67"/>
      <c r="BA4080" s="67"/>
      <c r="BB4080" s="67"/>
      <c r="BC4080" s="67"/>
      <c r="BD4080" s="67"/>
      <c r="BE4080" s="67"/>
      <c r="BF4080" s="67"/>
      <c r="BG4080" s="67"/>
      <c r="BH4080" s="67"/>
      <c r="BI4080" s="67"/>
      <c r="BJ4080" s="67"/>
      <c r="BK4080" s="67"/>
      <c r="BL4080" s="67"/>
      <c r="BM4080" s="67"/>
      <c r="BN4080" s="67"/>
      <c r="BO4080" s="67"/>
      <c r="BP4080" s="67"/>
      <c r="BQ4080" s="67"/>
      <c r="BR4080" s="67"/>
      <c r="BS4080" s="67"/>
      <c r="BT4080" s="67"/>
      <c r="BU4080" s="67"/>
      <c r="BV4080" s="67"/>
      <c r="BW4080" s="67"/>
      <c r="BX4080" s="67"/>
      <c r="BY4080" s="67"/>
      <c r="BZ4080" s="67"/>
      <c r="CA4080" s="67"/>
      <c r="CB4080" s="67"/>
      <c r="CC4080" s="67"/>
      <c r="CD4080" s="67"/>
      <c r="CE4080" s="67"/>
      <c r="CF4080" s="67"/>
      <c r="CG4080" s="67"/>
      <c r="CH4080" s="67"/>
      <c r="CI4080" s="67"/>
      <c r="CJ4080" s="67"/>
      <c r="CK4080" s="67"/>
      <c r="CL4080" s="67"/>
      <c r="CM4080" s="67"/>
      <c r="CN4080" s="67"/>
      <c r="CO4080" s="67"/>
      <c r="CP4080" s="67"/>
      <c r="CQ4080" s="67"/>
      <c r="CR4080" s="67"/>
      <c r="CS4080" s="67"/>
      <c r="CT4080" s="67"/>
      <c r="CU4080" s="67"/>
      <c r="CV4080" s="67"/>
      <c r="CW4080" s="67"/>
      <c r="CX4080" s="67"/>
      <c r="CY4080" s="67"/>
      <c r="CZ4080" s="67"/>
      <c r="DA4080" s="67"/>
      <c r="DB4080" s="67"/>
      <c r="DC4080" s="67"/>
      <c r="DD4080" s="67"/>
      <c r="DE4080" s="67"/>
      <c r="DF4080" s="67"/>
      <c r="DG4080" s="67"/>
      <c r="DH4080" s="67"/>
      <c r="DI4080" s="67"/>
      <c r="DJ4080" s="67"/>
      <c r="DK4080" s="67"/>
      <c r="DL4080" s="67"/>
      <c r="DM4080" s="67"/>
      <c r="DN4080" s="67"/>
      <c r="DO4080" s="67"/>
      <c r="DP4080" s="67"/>
      <c r="DQ4080" s="67"/>
      <c r="DR4080" s="67"/>
      <c r="DS4080" s="67"/>
      <c r="DT4080" s="67"/>
      <c r="DU4080" s="67"/>
      <c r="DV4080" s="67"/>
      <c r="DW4080" s="67"/>
      <c r="DX4080" s="67"/>
      <c r="DY4080" s="67"/>
      <c r="DZ4080" s="67"/>
      <c r="EA4080" s="67"/>
      <c r="EB4080" s="67"/>
      <c r="EC4080" s="67"/>
      <c r="ED4080" s="67"/>
      <c r="EE4080" s="67"/>
      <c r="EF4080" s="67"/>
      <c r="EG4080" s="67"/>
      <c r="EH4080" s="67"/>
      <c r="EI4080" s="67"/>
      <c r="EJ4080" s="67"/>
      <c r="EK4080" s="67"/>
      <c r="EL4080" s="67"/>
      <c r="EM4080" s="67"/>
      <c r="EN4080" s="67"/>
      <c r="EO4080" s="67"/>
      <c r="EP4080" s="67"/>
      <c r="EQ4080" s="67"/>
      <c r="ER4080" s="67"/>
      <c r="ES4080" s="67"/>
      <c r="ET4080" s="67"/>
      <c r="EU4080" s="67"/>
      <c r="EV4080" s="67"/>
      <c r="EW4080" s="67"/>
      <c r="EX4080" s="67"/>
      <c r="EY4080" s="67"/>
      <c r="EZ4080" s="67"/>
      <c r="FA4080" s="67"/>
      <c r="FB4080" s="67"/>
      <c r="FC4080" s="67"/>
      <c r="FD4080" s="67"/>
      <c r="FE4080" s="67"/>
      <c r="FF4080" s="67"/>
      <c r="FG4080" s="67"/>
      <c r="FH4080" s="67"/>
      <c r="FI4080" s="67"/>
      <c r="FJ4080" s="67"/>
      <c r="FK4080" s="67"/>
      <c r="FL4080" s="67"/>
      <c r="FM4080" s="67"/>
      <c r="FN4080" s="67"/>
      <c r="FO4080" s="67"/>
      <c r="FP4080" s="67"/>
      <c r="FQ4080" s="67"/>
      <c r="FR4080" s="67"/>
      <c r="FS4080" s="67"/>
      <c r="FT4080" s="67"/>
      <c r="FU4080" s="67"/>
      <c r="FV4080" s="67"/>
      <c r="FW4080" s="67"/>
      <c r="FX4080" s="67"/>
      <c r="FY4080" s="67"/>
      <c r="FZ4080" s="67"/>
      <c r="GA4080" s="67"/>
      <c r="GB4080" s="67"/>
      <c r="GC4080" s="67"/>
      <c r="GD4080" s="67"/>
      <c r="GE4080" s="67"/>
      <c r="GF4080" s="67"/>
      <c r="GG4080" s="67"/>
      <c r="GH4080" s="67"/>
      <c r="GI4080" s="67"/>
      <c r="GJ4080" s="67"/>
      <c r="GK4080" s="67"/>
      <c r="GL4080" s="67"/>
      <c r="GM4080" s="67"/>
      <c r="GN4080" s="67"/>
      <c r="GO4080" s="67"/>
      <c r="GP4080" s="67"/>
      <c r="GQ4080" s="67"/>
      <c r="GR4080" s="67"/>
      <c r="GS4080" s="67"/>
      <c r="GT4080" s="67"/>
      <c r="GU4080" s="67"/>
      <c r="GV4080" s="67"/>
      <c r="GW4080" s="67"/>
      <c r="GX4080" s="67"/>
      <c r="GY4080" s="67"/>
      <c r="GZ4080" s="67"/>
      <c r="HA4080" s="67"/>
      <c r="HB4080" s="67"/>
      <c r="HC4080" s="67"/>
      <c r="HD4080" s="67"/>
      <c r="HE4080" s="67"/>
      <c r="HF4080" s="67"/>
      <c r="HG4080" s="67"/>
      <c r="HH4080" s="67"/>
      <c r="HI4080" s="67"/>
      <c r="HJ4080" s="67"/>
      <c r="HK4080" s="67"/>
      <c r="HL4080" s="67"/>
      <c r="HM4080" s="67"/>
      <c r="HN4080" s="67"/>
      <c r="HO4080" s="67"/>
      <c r="HP4080" s="67"/>
      <c r="HQ4080" s="67"/>
      <c r="HR4080" s="67"/>
      <c r="HS4080" s="67"/>
      <c r="HT4080" s="67"/>
      <c r="HU4080" s="67"/>
      <c r="HV4080" s="67"/>
      <c r="HW4080" s="67"/>
      <c r="HX4080" s="67"/>
      <c r="HY4080" s="67"/>
      <c r="HZ4080" s="67"/>
      <c r="IA4080" s="67"/>
      <c r="IB4080" s="67"/>
      <c r="IC4080" s="67"/>
      <c r="ID4080" s="67"/>
      <c r="IE4080" s="67"/>
      <c r="IF4080" s="67"/>
      <c r="IG4080" s="67"/>
      <c r="IH4080" s="67"/>
      <c r="II4080" s="67"/>
      <c r="IJ4080" s="67"/>
      <c r="IK4080" s="67"/>
      <c r="IL4080" s="67"/>
      <c r="IM4080" s="67"/>
      <c r="IN4080" s="67"/>
      <c r="IO4080" s="67"/>
      <c r="IP4080" s="67"/>
      <c r="IQ4080" s="67"/>
      <c r="IR4080" s="67"/>
      <c r="IS4080" s="67"/>
      <c r="IT4080" s="67"/>
      <c r="IU4080" s="67"/>
      <c r="IV4080" s="67"/>
      <c r="IW4080" s="67"/>
      <c r="IX4080" s="67"/>
      <c r="IY4080" s="67"/>
      <c r="IZ4080" s="67"/>
    </row>
    <row r="4081" customFormat="false" ht="13.8" hidden="false" customHeight="false" outlineLevel="0" collapsed="false">
      <c r="A4081" s="16" t="n">
        <v>41101332</v>
      </c>
      <c r="B4081" s="17" t="s">
        <v>4117</v>
      </c>
      <c r="C4081" s="18"/>
      <c r="D4081" s="18"/>
      <c r="E4081" s="16" t="s">
        <v>22</v>
      </c>
      <c r="F4081" s="19" t="n">
        <f aca="false">IF(C4081="",VLOOKUP(E4081,'PORTE E UCO'!$A$5:$D$46,4,0),VLOOKUP(E4081,'PORTE E UCO'!$A$5:$D$46,4,0)*C4081)</f>
        <v>220.434104</v>
      </c>
      <c r="G4081" s="20" t="n">
        <v>50.78</v>
      </c>
      <c r="H4081" s="21" t="n">
        <f aca="false">G4081*$R$2</f>
        <v>999.02703296</v>
      </c>
      <c r="I4081" s="16" t="n">
        <v>0</v>
      </c>
      <c r="J4081" s="22" t="str">
        <f aca="false">IF(I4081&gt;=1,F4081*$J$2,"")</f>
        <v/>
      </c>
      <c r="K4081" s="22" t="str">
        <f aca="false">IF(I4081&gt;=2,F4081*$K$2,"")</f>
        <v/>
      </c>
      <c r="L4081" s="22" t="str">
        <f aca="false">IF(I4081&gt;=3,F4081*$L$2,"")</f>
        <v/>
      </c>
      <c r="M4081" s="22" t="str">
        <f aca="false">IF(I4081&gt;=4,F4081*$M$2,"")</f>
        <v/>
      </c>
      <c r="N4081" s="16" t="n">
        <v>0</v>
      </c>
      <c r="O4081" s="16" t="n">
        <v>0</v>
      </c>
      <c r="P4081" s="23" t="n">
        <v>4</v>
      </c>
      <c r="Q4081" s="64" t="n">
        <f aca="false">P4081*($Q$2)</f>
        <v>108.08</v>
      </c>
      <c r="R4081" s="66"/>
      <c r="S4081" s="25" t="n">
        <f aca="false">SUM(F4081,H4081,J4081,K4081,L4081,M4081)</f>
        <v>1219.46113696</v>
      </c>
      <c r="T4081" s="25" t="n">
        <f aca="false">SUM(F4081,H4081,J4081,K4081,L4081,M4081,Q4081)</f>
        <v>1327.54113696</v>
      </c>
      <c r="U4081" s="67"/>
      <c r="V4081" s="67"/>
      <c r="W4081" s="67"/>
      <c r="X4081" s="67"/>
      <c r="Y4081" s="67"/>
      <c r="Z4081" s="67"/>
      <c r="AA4081" s="67"/>
      <c r="AB4081" s="67"/>
      <c r="AC4081" s="67"/>
      <c r="AD4081" s="67"/>
      <c r="AE4081" s="67"/>
      <c r="AF4081" s="67"/>
      <c r="AG4081" s="67"/>
      <c r="AH4081" s="67"/>
      <c r="AI4081" s="67"/>
      <c r="AJ4081" s="67"/>
      <c r="AK4081" s="67"/>
      <c r="AL4081" s="67"/>
      <c r="AM4081" s="67"/>
      <c r="AN4081" s="67"/>
      <c r="AO4081" s="67"/>
      <c r="AP4081" s="67"/>
      <c r="AQ4081" s="67"/>
      <c r="AR4081" s="67"/>
      <c r="AS4081" s="67"/>
      <c r="AT4081" s="67"/>
      <c r="AU4081" s="67"/>
      <c r="AV4081" s="67"/>
      <c r="AW4081" s="67"/>
      <c r="AX4081" s="67"/>
      <c r="AY4081" s="67"/>
      <c r="AZ4081" s="67"/>
      <c r="BA4081" s="67"/>
      <c r="BB4081" s="67"/>
      <c r="BC4081" s="67"/>
      <c r="BD4081" s="67"/>
      <c r="BE4081" s="67"/>
      <c r="BF4081" s="67"/>
      <c r="BG4081" s="67"/>
      <c r="BH4081" s="67"/>
      <c r="BI4081" s="67"/>
      <c r="BJ4081" s="67"/>
      <c r="BK4081" s="67"/>
      <c r="BL4081" s="67"/>
      <c r="BM4081" s="67"/>
      <c r="BN4081" s="67"/>
      <c r="BO4081" s="67"/>
      <c r="BP4081" s="67"/>
      <c r="BQ4081" s="67"/>
      <c r="BR4081" s="67"/>
      <c r="BS4081" s="67"/>
      <c r="BT4081" s="67"/>
      <c r="BU4081" s="67"/>
      <c r="BV4081" s="67"/>
      <c r="BW4081" s="67"/>
      <c r="BX4081" s="67"/>
      <c r="BY4081" s="67"/>
      <c r="BZ4081" s="67"/>
      <c r="CA4081" s="67"/>
      <c r="CB4081" s="67"/>
      <c r="CC4081" s="67"/>
      <c r="CD4081" s="67"/>
      <c r="CE4081" s="67"/>
      <c r="CF4081" s="67"/>
      <c r="CG4081" s="67"/>
      <c r="CH4081" s="67"/>
      <c r="CI4081" s="67"/>
      <c r="CJ4081" s="67"/>
      <c r="CK4081" s="67"/>
      <c r="CL4081" s="67"/>
      <c r="CM4081" s="67"/>
      <c r="CN4081" s="67"/>
      <c r="CO4081" s="67"/>
      <c r="CP4081" s="67"/>
      <c r="CQ4081" s="67"/>
      <c r="CR4081" s="67"/>
      <c r="CS4081" s="67"/>
      <c r="CT4081" s="67"/>
      <c r="CU4081" s="67"/>
      <c r="CV4081" s="67"/>
      <c r="CW4081" s="67"/>
      <c r="CX4081" s="67"/>
      <c r="CY4081" s="67"/>
      <c r="CZ4081" s="67"/>
      <c r="DA4081" s="67"/>
      <c r="DB4081" s="67"/>
      <c r="DC4081" s="67"/>
      <c r="DD4081" s="67"/>
      <c r="DE4081" s="67"/>
      <c r="DF4081" s="67"/>
      <c r="DG4081" s="67"/>
      <c r="DH4081" s="67"/>
      <c r="DI4081" s="67"/>
      <c r="DJ4081" s="67"/>
      <c r="DK4081" s="67"/>
      <c r="DL4081" s="67"/>
      <c r="DM4081" s="67"/>
      <c r="DN4081" s="67"/>
      <c r="DO4081" s="67"/>
      <c r="DP4081" s="67"/>
      <c r="DQ4081" s="67"/>
      <c r="DR4081" s="67"/>
      <c r="DS4081" s="67"/>
      <c r="DT4081" s="67"/>
      <c r="DU4081" s="67"/>
      <c r="DV4081" s="67"/>
      <c r="DW4081" s="67"/>
      <c r="DX4081" s="67"/>
      <c r="DY4081" s="67"/>
      <c r="DZ4081" s="67"/>
      <c r="EA4081" s="67"/>
      <c r="EB4081" s="67"/>
      <c r="EC4081" s="67"/>
      <c r="ED4081" s="67"/>
      <c r="EE4081" s="67"/>
      <c r="EF4081" s="67"/>
      <c r="EG4081" s="67"/>
      <c r="EH4081" s="67"/>
      <c r="EI4081" s="67"/>
      <c r="EJ4081" s="67"/>
      <c r="EK4081" s="67"/>
      <c r="EL4081" s="67"/>
      <c r="EM4081" s="67"/>
      <c r="EN4081" s="67"/>
      <c r="EO4081" s="67"/>
      <c r="EP4081" s="67"/>
      <c r="EQ4081" s="67"/>
      <c r="ER4081" s="67"/>
      <c r="ES4081" s="67"/>
      <c r="ET4081" s="67"/>
      <c r="EU4081" s="67"/>
      <c r="EV4081" s="67"/>
      <c r="EW4081" s="67"/>
      <c r="EX4081" s="67"/>
      <c r="EY4081" s="67"/>
      <c r="EZ4081" s="67"/>
      <c r="FA4081" s="67"/>
      <c r="FB4081" s="67"/>
      <c r="FC4081" s="67"/>
      <c r="FD4081" s="67"/>
      <c r="FE4081" s="67"/>
      <c r="FF4081" s="67"/>
      <c r="FG4081" s="67"/>
      <c r="FH4081" s="67"/>
      <c r="FI4081" s="67"/>
      <c r="FJ4081" s="67"/>
      <c r="FK4081" s="67"/>
      <c r="FL4081" s="67"/>
      <c r="FM4081" s="67"/>
      <c r="FN4081" s="67"/>
      <c r="FO4081" s="67"/>
      <c r="FP4081" s="67"/>
      <c r="FQ4081" s="67"/>
      <c r="FR4081" s="67"/>
      <c r="FS4081" s="67"/>
      <c r="FT4081" s="67"/>
      <c r="FU4081" s="67"/>
      <c r="FV4081" s="67"/>
      <c r="FW4081" s="67"/>
      <c r="FX4081" s="67"/>
      <c r="FY4081" s="67"/>
      <c r="FZ4081" s="67"/>
      <c r="GA4081" s="67"/>
      <c r="GB4081" s="67"/>
      <c r="GC4081" s="67"/>
      <c r="GD4081" s="67"/>
      <c r="GE4081" s="67"/>
      <c r="GF4081" s="67"/>
      <c r="GG4081" s="67"/>
      <c r="GH4081" s="67"/>
      <c r="GI4081" s="67"/>
      <c r="GJ4081" s="67"/>
      <c r="GK4081" s="67"/>
      <c r="GL4081" s="67"/>
      <c r="GM4081" s="67"/>
      <c r="GN4081" s="67"/>
      <c r="GO4081" s="67"/>
      <c r="GP4081" s="67"/>
      <c r="GQ4081" s="67"/>
      <c r="GR4081" s="67"/>
      <c r="GS4081" s="67"/>
      <c r="GT4081" s="67"/>
      <c r="GU4081" s="67"/>
      <c r="GV4081" s="67"/>
      <c r="GW4081" s="67"/>
      <c r="GX4081" s="67"/>
      <c r="GY4081" s="67"/>
      <c r="GZ4081" s="67"/>
      <c r="HA4081" s="67"/>
      <c r="HB4081" s="67"/>
      <c r="HC4081" s="67"/>
      <c r="HD4081" s="67"/>
      <c r="HE4081" s="67"/>
      <c r="HF4081" s="67"/>
      <c r="HG4081" s="67"/>
      <c r="HH4081" s="67"/>
      <c r="HI4081" s="67"/>
      <c r="HJ4081" s="67"/>
      <c r="HK4081" s="67"/>
      <c r="HL4081" s="67"/>
      <c r="HM4081" s="67"/>
      <c r="HN4081" s="67"/>
      <c r="HO4081" s="67"/>
      <c r="HP4081" s="67"/>
      <c r="HQ4081" s="67"/>
      <c r="HR4081" s="67"/>
      <c r="HS4081" s="67"/>
      <c r="HT4081" s="67"/>
      <c r="HU4081" s="67"/>
      <c r="HV4081" s="67"/>
      <c r="HW4081" s="67"/>
      <c r="HX4081" s="67"/>
      <c r="HY4081" s="67"/>
      <c r="HZ4081" s="67"/>
      <c r="IA4081" s="67"/>
      <c r="IB4081" s="67"/>
      <c r="IC4081" s="67"/>
      <c r="ID4081" s="67"/>
      <c r="IE4081" s="67"/>
      <c r="IF4081" s="67"/>
      <c r="IG4081" s="67"/>
      <c r="IH4081" s="67"/>
      <c r="II4081" s="67"/>
      <c r="IJ4081" s="67"/>
      <c r="IK4081" s="67"/>
      <c r="IL4081" s="67"/>
      <c r="IM4081" s="67"/>
      <c r="IN4081" s="67"/>
      <c r="IO4081" s="67"/>
      <c r="IP4081" s="67"/>
      <c r="IQ4081" s="67"/>
      <c r="IR4081" s="67"/>
      <c r="IS4081" s="67"/>
      <c r="IT4081" s="67"/>
      <c r="IU4081" s="67"/>
      <c r="IV4081" s="67"/>
      <c r="IW4081" s="67"/>
      <c r="IX4081" s="67"/>
      <c r="IY4081" s="67"/>
      <c r="IZ4081" s="67"/>
    </row>
    <row r="4082" customFormat="false" ht="13.8" hidden="false" customHeight="false" outlineLevel="0" collapsed="false">
      <c r="A4082" s="27" t="n">
        <v>41101103</v>
      </c>
      <c r="B4082" s="28" t="s">
        <v>4118</v>
      </c>
      <c r="C4082" s="29"/>
      <c r="D4082" s="29"/>
      <c r="E4082" s="27" t="s">
        <v>37</v>
      </c>
      <c r="F4082" s="19" t="n">
        <f aca="false">IF(C4082="",VLOOKUP(E4082,'PORTE E UCO'!$A$5:$D$46,4,0),VLOOKUP(E4082,'PORTE E UCO'!$A$5:$D$46,4,0)*C4082)</f>
        <v>192.437794</v>
      </c>
      <c r="G4082" s="30" t="n">
        <v>47.24</v>
      </c>
      <c r="H4082" s="21" t="n">
        <f aca="false">G4082*$R$2</f>
        <v>929.38237568</v>
      </c>
      <c r="I4082" s="27" t="n">
        <v>0</v>
      </c>
      <c r="J4082" s="22" t="str">
        <f aca="false">IF(I4082&gt;=1,F4082*$J$2,"")</f>
        <v/>
      </c>
      <c r="K4082" s="22" t="str">
        <f aca="false">IF(I4082&gt;=2,F4082*$K$2,"")</f>
        <v/>
      </c>
      <c r="L4082" s="22" t="str">
        <f aca="false">IF(I4082&gt;=3,F4082*$L$2,"")</f>
        <v/>
      </c>
      <c r="M4082" s="22" t="str">
        <f aca="false">IF(I4082&gt;=4,F4082*$M$2,"")</f>
        <v/>
      </c>
      <c r="N4082" s="27" t="n">
        <v>0</v>
      </c>
      <c r="O4082" s="27" t="n">
        <v>0</v>
      </c>
      <c r="P4082" s="31" t="n">
        <v>4</v>
      </c>
      <c r="Q4082" s="64" t="n">
        <f aca="false">P4082*($Q$2)</f>
        <v>108.08</v>
      </c>
      <c r="R4082" s="66"/>
      <c r="S4082" s="25" t="n">
        <f aca="false">SUM(F4082,H4082,J4082,K4082,L4082,M4082)</f>
        <v>1121.82016968</v>
      </c>
      <c r="T4082" s="25" t="n">
        <f aca="false">SUM(F4082,H4082,J4082,K4082,L4082,M4082,Q4082)</f>
        <v>1229.90016968</v>
      </c>
      <c r="U4082" s="67"/>
      <c r="V4082" s="67"/>
      <c r="W4082" s="67"/>
      <c r="X4082" s="67"/>
      <c r="Y4082" s="67"/>
      <c r="Z4082" s="67"/>
      <c r="AA4082" s="67"/>
      <c r="AB4082" s="67"/>
      <c r="AC4082" s="67"/>
      <c r="AD4082" s="67"/>
      <c r="AE4082" s="67"/>
      <c r="AF4082" s="67"/>
      <c r="AG4082" s="67"/>
      <c r="AH4082" s="67"/>
      <c r="AI4082" s="67"/>
      <c r="AJ4082" s="67"/>
      <c r="AK4082" s="67"/>
      <c r="AL4082" s="67"/>
      <c r="AM4082" s="67"/>
      <c r="AN4082" s="67"/>
      <c r="AO4082" s="67"/>
      <c r="AP4082" s="67"/>
      <c r="AQ4082" s="67"/>
      <c r="AR4082" s="67"/>
      <c r="AS4082" s="67"/>
      <c r="AT4082" s="67"/>
      <c r="AU4082" s="67"/>
      <c r="AV4082" s="67"/>
      <c r="AW4082" s="67"/>
      <c r="AX4082" s="67"/>
      <c r="AY4082" s="67"/>
      <c r="AZ4082" s="67"/>
      <c r="BA4082" s="67"/>
      <c r="BB4082" s="67"/>
      <c r="BC4082" s="67"/>
      <c r="BD4082" s="67"/>
      <c r="BE4082" s="67"/>
      <c r="BF4082" s="67"/>
      <c r="BG4082" s="67"/>
      <c r="BH4082" s="67"/>
      <c r="BI4082" s="67"/>
      <c r="BJ4082" s="67"/>
      <c r="BK4082" s="67"/>
      <c r="BL4082" s="67"/>
      <c r="BM4082" s="67"/>
      <c r="BN4082" s="67"/>
      <c r="BO4082" s="67"/>
      <c r="BP4082" s="67"/>
      <c r="BQ4082" s="67"/>
      <c r="BR4082" s="67"/>
      <c r="BS4082" s="67"/>
      <c r="BT4082" s="67"/>
      <c r="BU4082" s="67"/>
      <c r="BV4082" s="67"/>
      <c r="BW4082" s="67"/>
      <c r="BX4082" s="67"/>
      <c r="BY4082" s="67"/>
      <c r="BZ4082" s="67"/>
      <c r="CA4082" s="67"/>
      <c r="CB4082" s="67"/>
      <c r="CC4082" s="67"/>
      <c r="CD4082" s="67"/>
      <c r="CE4082" s="67"/>
      <c r="CF4082" s="67"/>
      <c r="CG4082" s="67"/>
      <c r="CH4082" s="67"/>
      <c r="CI4082" s="67"/>
      <c r="CJ4082" s="67"/>
      <c r="CK4082" s="67"/>
      <c r="CL4082" s="67"/>
      <c r="CM4082" s="67"/>
      <c r="CN4082" s="67"/>
      <c r="CO4082" s="67"/>
      <c r="CP4082" s="67"/>
      <c r="CQ4082" s="67"/>
      <c r="CR4082" s="67"/>
      <c r="CS4082" s="67"/>
      <c r="CT4082" s="67"/>
      <c r="CU4082" s="67"/>
      <c r="CV4082" s="67"/>
      <c r="CW4082" s="67"/>
      <c r="CX4082" s="67"/>
      <c r="CY4082" s="67"/>
      <c r="CZ4082" s="67"/>
      <c r="DA4082" s="67"/>
      <c r="DB4082" s="67"/>
      <c r="DC4082" s="67"/>
      <c r="DD4082" s="67"/>
      <c r="DE4082" s="67"/>
      <c r="DF4082" s="67"/>
      <c r="DG4082" s="67"/>
      <c r="DH4082" s="67"/>
      <c r="DI4082" s="67"/>
      <c r="DJ4082" s="67"/>
      <c r="DK4082" s="67"/>
      <c r="DL4082" s="67"/>
      <c r="DM4082" s="67"/>
      <c r="DN4082" s="67"/>
      <c r="DO4082" s="67"/>
      <c r="DP4082" s="67"/>
      <c r="DQ4082" s="67"/>
      <c r="DR4082" s="67"/>
      <c r="DS4082" s="67"/>
      <c r="DT4082" s="67"/>
      <c r="DU4082" s="67"/>
      <c r="DV4082" s="67"/>
      <c r="DW4082" s="67"/>
      <c r="DX4082" s="67"/>
      <c r="DY4082" s="67"/>
      <c r="DZ4082" s="67"/>
      <c r="EA4082" s="67"/>
      <c r="EB4082" s="67"/>
      <c r="EC4082" s="67"/>
      <c r="ED4082" s="67"/>
      <c r="EE4082" s="67"/>
      <c r="EF4082" s="67"/>
      <c r="EG4082" s="67"/>
      <c r="EH4082" s="67"/>
      <c r="EI4082" s="67"/>
      <c r="EJ4082" s="67"/>
      <c r="EK4082" s="67"/>
      <c r="EL4082" s="67"/>
      <c r="EM4082" s="67"/>
      <c r="EN4082" s="67"/>
      <c r="EO4082" s="67"/>
      <c r="EP4082" s="67"/>
      <c r="EQ4082" s="67"/>
      <c r="ER4082" s="67"/>
      <c r="ES4082" s="67"/>
      <c r="ET4082" s="67"/>
      <c r="EU4082" s="67"/>
      <c r="EV4082" s="67"/>
      <c r="EW4082" s="67"/>
      <c r="EX4082" s="67"/>
      <c r="EY4082" s="67"/>
      <c r="EZ4082" s="67"/>
      <c r="FA4082" s="67"/>
      <c r="FB4082" s="67"/>
      <c r="FC4082" s="67"/>
      <c r="FD4082" s="67"/>
      <c r="FE4082" s="67"/>
      <c r="FF4082" s="67"/>
      <c r="FG4082" s="67"/>
      <c r="FH4082" s="67"/>
      <c r="FI4082" s="67"/>
      <c r="FJ4082" s="67"/>
      <c r="FK4082" s="67"/>
      <c r="FL4082" s="67"/>
      <c r="FM4082" s="67"/>
      <c r="FN4082" s="67"/>
      <c r="FO4082" s="67"/>
      <c r="FP4082" s="67"/>
      <c r="FQ4082" s="67"/>
      <c r="FR4082" s="67"/>
      <c r="FS4082" s="67"/>
      <c r="FT4082" s="67"/>
      <c r="FU4082" s="67"/>
      <c r="FV4082" s="67"/>
      <c r="FW4082" s="67"/>
      <c r="FX4082" s="67"/>
      <c r="FY4082" s="67"/>
      <c r="FZ4082" s="67"/>
      <c r="GA4082" s="67"/>
      <c r="GB4082" s="67"/>
      <c r="GC4082" s="67"/>
      <c r="GD4082" s="67"/>
      <c r="GE4082" s="67"/>
      <c r="GF4082" s="67"/>
      <c r="GG4082" s="67"/>
      <c r="GH4082" s="67"/>
      <c r="GI4082" s="67"/>
      <c r="GJ4082" s="67"/>
      <c r="GK4082" s="67"/>
      <c r="GL4082" s="67"/>
      <c r="GM4082" s="67"/>
      <c r="GN4082" s="67"/>
      <c r="GO4082" s="67"/>
      <c r="GP4082" s="67"/>
      <c r="GQ4082" s="67"/>
      <c r="GR4082" s="67"/>
      <c r="GS4082" s="67"/>
      <c r="GT4082" s="67"/>
      <c r="GU4082" s="67"/>
      <c r="GV4082" s="67"/>
      <c r="GW4082" s="67"/>
      <c r="GX4082" s="67"/>
      <c r="GY4082" s="67"/>
      <c r="GZ4082" s="67"/>
      <c r="HA4082" s="67"/>
      <c r="HB4082" s="67"/>
      <c r="HC4082" s="67"/>
      <c r="HD4082" s="67"/>
      <c r="HE4082" s="67"/>
      <c r="HF4082" s="67"/>
      <c r="HG4082" s="67"/>
      <c r="HH4082" s="67"/>
      <c r="HI4082" s="67"/>
      <c r="HJ4082" s="67"/>
      <c r="HK4082" s="67"/>
      <c r="HL4082" s="67"/>
      <c r="HM4082" s="67"/>
      <c r="HN4082" s="67"/>
      <c r="HO4082" s="67"/>
      <c r="HP4082" s="67"/>
      <c r="HQ4082" s="67"/>
      <c r="HR4082" s="67"/>
      <c r="HS4082" s="67"/>
      <c r="HT4082" s="67"/>
      <c r="HU4082" s="67"/>
      <c r="HV4082" s="67"/>
      <c r="HW4082" s="67"/>
      <c r="HX4082" s="67"/>
      <c r="HY4082" s="67"/>
      <c r="HZ4082" s="67"/>
      <c r="IA4082" s="67"/>
      <c r="IB4082" s="67"/>
      <c r="IC4082" s="67"/>
      <c r="ID4082" s="67"/>
      <c r="IE4082" s="67"/>
      <c r="IF4082" s="67"/>
      <c r="IG4082" s="67"/>
      <c r="IH4082" s="67"/>
      <c r="II4082" s="67"/>
      <c r="IJ4082" s="67"/>
      <c r="IK4082" s="67"/>
      <c r="IL4082" s="67"/>
      <c r="IM4082" s="67"/>
      <c r="IN4082" s="67"/>
      <c r="IO4082" s="67"/>
      <c r="IP4082" s="67"/>
      <c r="IQ4082" s="67"/>
      <c r="IR4082" s="67"/>
      <c r="IS4082" s="67"/>
      <c r="IT4082" s="67"/>
      <c r="IU4082" s="67"/>
      <c r="IV4082" s="67"/>
      <c r="IW4082" s="67"/>
      <c r="IX4082" s="67"/>
      <c r="IY4082" s="67"/>
      <c r="IZ4082" s="67"/>
    </row>
    <row r="4083" customFormat="false" ht="13.8" hidden="false" customHeight="false" outlineLevel="0" collapsed="false">
      <c r="A4083" s="16" t="n">
        <v>41101316</v>
      </c>
      <c r="B4083" s="17" t="s">
        <v>4029</v>
      </c>
      <c r="C4083" s="18"/>
      <c r="D4083" s="18"/>
      <c r="E4083" s="16" t="s">
        <v>22</v>
      </c>
      <c r="F4083" s="19" t="n">
        <f aca="false">IF(C4083="",VLOOKUP(E4083,'PORTE E UCO'!$A$5:$D$46,4,0),VLOOKUP(E4083,'PORTE E UCO'!$A$5:$D$46,4,0)*C4083)</f>
        <v>220.434104</v>
      </c>
      <c r="G4083" s="20" t="n">
        <v>47.24</v>
      </c>
      <c r="H4083" s="21" t="n">
        <f aca="false">G4083*$R$2</f>
        <v>929.38237568</v>
      </c>
      <c r="I4083" s="16" t="n">
        <v>0</v>
      </c>
      <c r="J4083" s="22" t="str">
        <f aca="false">IF(I4083&gt;=1,F4083*$J$2,"")</f>
        <v/>
      </c>
      <c r="K4083" s="22" t="str">
        <f aca="false">IF(I4083&gt;=2,F4083*$K$2,"")</f>
        <v/>
      </c>
      <c r="L4083" s="22" t="str">
        <f aca="false">IF(I4083&gt;=3,F4083*$L$2,"")</f>
        <v/>
      </c>
      <c r="M4083" s="22" t="str">
        <f aca="false">IF(I4083&gt;=4,F4083*$M$2,"")</f>
        <v/>
      </c>
      <c r="N4083" s="16" t="n">
        <v>0</v>
      </c>
      <c r="O4083" s="16" t="n">
        <v>0</v>
      </c>
      <c r="P4083" s="23" t="n">
        <v>4</v>
      </c>
      <c r="Q4083" s="64" t="n">
        <f aca="false">P4083*($Q$2)</f>
        <v>108.08</v>
      </c>
      <c r="R4083" s="66"/>
      <c r="S4083" s="25" t="n">
        <f aca="false">SUM(F4083,H4083,J4083,K4083,L4083,M4083)</f>
        <v>1149.81647968</v>
      </c>
      <c r="T4083" s="25" t="n">
        <f aca="false">SUM(F4083,H4083,J4083,K4083,L4083,M4083,Q4083)</f>
        <v>1257.89647968</v>
      </c>
      <c r="U4083" s="67"/>
      <c r="V4083" s="67"/>
      <c r="W4083" s="67"/>
      <c r="X4083" s="67"/>
      <c r="Y4083" s="67"/>
      <c r="Z4083" s="67"/>
      <c r="AA4083" s="67"/>
      <c r="AB4083" s="67"/>
      <c r="AC4083" s="67"/>
      <c r="AD4083" s="67"/>
      <c r="AE4083" s="67"/>
      <c r="AF4083" s="67"/>
      <c r="AG4083" s="67"/>
      <c r="AH4083" s="67"/>
      <c r="AI4083" s="67"/>
      <c r="AJ4083" s="67"/>
      <c r="AK4083" s="67"/>
      <c r="AL4083" s="67"/>
      <c r="AM4083" s="67"/>
      <c r="AN4083" s="67"/>
      <c r="AO4083" s="67"/>
      <c r="AP4083" s="67"/>
      <c r="AQ4083" s="67"/>
      <c r="AR4083" s="67"/>
      <c r="AS4083" s="67"/>
      <c r="AT4083" s="67"/>
      <c r="AU4083" s="67"/>
      <c r="AV4083" s="67"/>
      <c r="AW4083" s="67"/>
      <c r="AX4083" s="67"/>
      <c r="AY4083" s="67"/>
      <c r="AZ4083" s="67"/>
      <c r="BA4083" s="67"/>
      <c r="BB4083" s="67"/>
      <c r="BC4083" s="67"/>
      <c r="BD4083" s="67"/>
      <c r="BE4083" s="67"/>
      <c r="BF4083" s="67"/>
      <c r="BG4083" s="67"/>
      <c r="BH4083" s="67"/>
      <c r="BI4083" s="67"/>
      <c r="BJ4083" s="67"/>
      <c r="BK4083" s="67"/>
      <c r="BL4083" s="67"/>
      <c r="BM4083" s="67"/>
      <c r="BN4083" s="67"/>
      <c r="BO4083" s="67"/>
      <c r="BP4083" s="67"/>
      <c r="BQ4083" s="67"/>
      <c r="BR4083" s="67"/>
      <c r="BS4083" s="67"/>
      <c r="BT4083" s="67"/>
      <c r="BU4083" s="67"/>
      <c r="BV4083" s="67"/>
      <c r="BW4083" s="67"/>
      <c r="BX4083" s="67"/>
      <c r="BY4083" s="67"/>
      <c r="BZ4083" s="67"/>
      <c r="CA4083" s="67"/>
      <c r="CB4083" s="67"/>
      <c r="CC4083" s="67"/>
      <c r="CD4083" s="67"/>
      <c r="CE4083" s="67"/>
      <c r="CF4083" s="67"/>
      <c r="CG4083" s="67"/>
      <c r="CH4083" s="67"/>
      <c r="CI4083" s="67"/>
      <c r="CJ4083" s="67"/>
      <c r="CK4083" s="67"/>
      <c r="CL4083" s="67"/>
      <c r="CM4083" s="67"/>
      <c r="CN4083" s="67"/>
      <c r="CO4083" s="67"/>
      <c r="CP4083" s="67"/>
      <c r="CQ4083" s="67"/>
      <c r="CR4083" s="67"/>
      <c r="CS4083" s="67"/>
      <c r="CT4083" s="67"/>
      <c r="CU4083" s="67"/>
      <c r="CV4083" s="67"/>
      <c r="CW4083" s="67"/>
      <c r="CX4083" s="67"/>
      <c r="CY4083" s="67"/>
      <c r="CZ4083" s="67"/>
      <c r="DA4083" s="67"/>
      <c r="DB4083" s="67"/>
      <c r="DC4083" s="67"/>
      <c r="DD4083" s="67"/>
      <c r="DE4083" s="67"/>
      <c r="DF4083" s="67"/>
      <c r="DG4083" s="67"/>
      <c r="DH4083" s="67"/>
      <c r="DI4083" s="67"/>
      <c r="DJ4083" s="67"/>
      <c r="DK4083" s="67"/>
      <c r="DL4083" s="67"/>
      <c r="DM4083" s="67"/>
      <c r="DN4083" s="67"/>
      <c r="DO4083" s="67"/>
      <c r="DP4083" s="67"/>
      <c r="DQ4083" s="67"/>
      <c r="DR4083" s="67"/>
      <c r="DS4083" s="67"/>
      <c r="DT4083" s="67"/>
      <c r="DU4083" s="67"/>
      <c r="DV4083" s="67"/>
      <c r="DW4083" s="67"/>
      <c r="DX4083" s="67"/>
      <c r="DY4083" s="67"/>
      <c r="DZ4083" s="67"/>
      <c r="EA4083" s="67"/>
      <c r="EB4083" s="67"/>
      <c r="EC4083" s="67"/>
      <c r="ED4083" s="67"/>
      <c r="EE4083" s="67"/>
      <c r="EF4083" s="67"/>
      <c r="EG4083" s="67"/>
      <c r="EH4083" s="67"/>
      <c r="EI4083" s="67"/>
      <c r="EJ4083" s="67"/>
      <c r="EK4083" s="67"/>
      <c r="EL4083" s="67"/>
      <c r="EM4083" s="67"/>
      <c r="EN4083" s="67"/>
      <c r="EO4083" s="67"/>
      <c r="EP4083" s="67"/>
      <c r="EQ4083" s="67"/>
      <c r="ER4083" s="67"/>
      <c r="ES4083" s="67"/>
      <c r="ET4083" s="67"/>
      <c r="EU4083" s="67"/>
      <c r="EV4083" s="67"/>
      <c r="EW4083" s="67"/>
      <c r="EX4083" s="67"/>
      <c r="EY4083" s="67"/>
      <c r="EZ4083" s="67"/>
      <c r="FA4083" s="67"/>
      <c r="FB4083" s="67"/>
      <c r="FC4083" s="67"/>
      <c r="FD4083" s="67"/>
      <c r="FE4083" s="67"/>
      <c r="FF4083" s="67"/>
      <c r="FG4083" s="67"/>
      <c r="FH4083" s="67"/>
      <c r="FI4083" s="67"/>
      <c r="FJ4083" s="67"/>
      <c r="FK4083" s="67"/>
      <c r="FL4083" s="67"/>
      <c r="FM4083" s="67"/>
      <c r="FN4083" s="67"/>
      <c r="FO4083" s="67"/>
      <c r="FP4083" s="67"/>
      <c r="FQ4083" s="67"/>
      <c r="FR4083" s="67"/>
      <c r="FS4083" s="67"/>
      <c r="FT4083" s="67"/>
      <c r="FU4083" s="67"/>
      <c r="FV4083" s="67"/>
      <c r="FW4083" s="67"/>
      <c r="FX4083" s="67"/>
      <c r="FY4083" s="67"/>
      <c r="FZ4083" s="67"/>
      <c r="GA4083" s="67"/>
      <c r="GB4083" s="67"/>
      <c r="GC4083" s="67"/>
      <c r="GD4083" s="67"/>
      <c r="GE4083" s="67"/>
      <c r="GF4083" s="67"/>
      <c r="GG4083" s="67"/>
      <c r="GH4083" s="67"/>
      <c r="GI4083" s="67"/>
      <c r="GJ4083" s="67"/>
      <c r="GK4083" s="67"/>
      <c r="GL4083" s="67"/>
      <c r="GM4083" s="67"/>
      <c r="GN4083" s="67"/>
      <c r="GO4083" s="67"/>
      <c r="GP4083" s="67"/>
      <c r="GQ4083" s="67"/>
      <c r="GR4083" s="67"/>
      <c r="GS4083" s="67"/>
      <c r="GT4083" s="67"/>
      <c r="GU4083" s="67"/>
      <c r="GV4083" s="67"/>
      <c r="GW4083" s="67"/>
      <c r="GX4083" s="67"/>
      <c r="GY4083" s="67"/>
      <c r="GZ4083" s="67"/>
      <c r="HA4083" s="67"/>
      <c r="HB4083" s="67"/>
      <c r="HC4083" s="67"/>
      <c r="HD4083" s="67"/>
      <c r="HE4083" s="67"/>
      <c r="HF4083" s="67"/>
      <c r="HG4083" s="67"/>
      <c r="HH4083" s="67"/>
      <c r="HI4083" s="67"/>
      <c r="HJ4083" s="67"/>
      <c r="HK4083" s="67"/>
      <c r="HL4083" s="67"/>
      <c r="HM4083" s="67"/>
      <c r="HN4083" s="67"/>
      <c r="HO4083" s="67"/>
      <c r="HP4083" s="67"/>
      <c r="HQ4083" s="67"/>
      <c r="HR4083" s="67"/>
      <c r="HS4083" s="67"/>
      <c r="HT4083" s="67"/>
      <c r="HU4083" s="67"/>
      <c r="HV4083" s="67"/>
      <c r="HW4083" s="67"/>
      <c r="HX4083" s="67"/>
      <c r="HY4083" s="67"/>
      <c r="HZ4083" s="67"/>
      <c r="IA4083" s="67"/>
      <c r="IB4083" s="67"/>
      <c r="IC4083" s="67"/>
      <c r="ID4083" s="67"/>
      <c r="IE4083" s="67"/>
      <c r="IF4083" s="67"/>
      <c r="IG4083" s="67"/>
      <c r="IH4083" s="67"/>
      <c r="II4083" s="67"/>
      <c r="IJ4083" s="67"/>
      <c r="IK4083" s="67"/>
      <c r="IL4083" s="67"/>
      <c r="IM4083" s="67"/>
      <c r="IN4083" s="67"/>
      <c r="IO4083" s="67"/>
      <c r="IP4083" s="67"/>
      <c r="IQ4083" s="67"/>
      <c r="IR4083" s="67"/>
      <c r="IS4083" s="67"/>
      <c r="IT4083" s="67"/>
      <c r="IU4083" s="67"/>
      <c r="IV4083" s="67"/>
      <c r="IW4083" s="67"/>
      <c r="IX4083" s="67"/>
      <c r="IY4083" s="67"/>
      <c r="IZ4083" s="67"/>
    </row>
    <row r="4084" customFormat="false" ht="13.8" hidden="false" customHeight="false" outlineLevel="0" collapsed="false">
      <c r="A4084" s="27" t="n">
        <v>41101278</v>
      </c>
      <c r="B4084" s="28" t="s">
        <v>4119</v>
      </c>
      <c r="C4084" s="29"/>
      <c r="D4084" s="29"/>
      <c r="E4084" s="27" t="s">
        <v>22</v>
      </c>
      <c r="F4084" s="19" t="n">
        <f aca="false">IF(C4084="",VLOOKUP(E4084,'PORTE E UCO'!$A$5:$D$46,4,0),VLOOKUP(E4084,'PORTE E UCO'!$A$5:$D$46,4,0)*C4084)</f>
        <v>220.434104</v>
      </c>
      <c r="G4084" s="30" t="n">
        <v>47.24</v>
      </c>
      <c r="H4084" s="21" t="n">
        <f aca="false">G4084*$R$2</f>
        <v>929.38237568</v>
      </c>
      <c r="I4084" s="27" t="n">
        <v>0</v>
      </c>
      <c r="J4084" s="22" t="str">
        <f aca="false">IF(I4084&gt;=1,F4084*$J$2,"")</f>
        <v/>
      </c>
      <c r="K4084" s="22" t="str">
        <f aca="false">IF(I4084&gt;=2,F4084*$K$2,"")</f>
        <v/>
      </c>
      <c r="L4084" s="22" t="str">
        <f aca="false">IF(I4084&gt;=3,F4084*$L$2,"")</f>
        <v/>
      </c>
      <c r="M4084" s="22" t="str">
        <f aca="false">IF(I4084&gt;=4,F4084*$M$2,"")</f>
        <v/>
      </c>
      <c r="N4084" s="27" t="n">
        <v>0</v>
      </c>
      <c r="O4084" s="27" t="n">
        <v>0</v>
      </c>
      <c r="P4084" s="31" t="n">
        <v>4</v>
      </c>
      <c r="Q4084" s="64" t="n">
        <f aca="false">P4084*($Q$2)</f>
        <v>108.08</v>
      </c>
      <c r="R4084" s="66"/>
      <c r="S4084" s="25" t="n">
        <f aca="false">SUM(F4084,H4084,J4084,K4084,L4084,M4084)</f>
        <v>1149.81647968</v>
      </c>
      <c r="T4084" s="25" t="n">
        <f aca="false">SUM(F4084,H4084,J4084,K4084,L4084,M4084,Q4084)</f>
        <v>1257.89647968</v>
      </c>
      <c r="U4084" s="67"/>
      <c r="V4084" s="67"/>
      <c r="W4084" s="67"/>
      <c r="X4084" s="67"/>
      <c r="Y4084" s="67"/>
      <c r="Z4084" s="67"/>
      <c r="AA4084" s="67"/>
      <c r="AB4084" s="67"/>
      <c r="AC4084" s="67"/>
      <c r="AD4084" s="67"/>
      <c r="AE4084" s="67"/>
      <c r="AF4084" s="67"/>
      <c r="AG4084" s="67"/>
      <c r="AH4084" s="67"/>
      <c r="AI4084" s="67"/>
      <c r="AJ4084" s="67"/>
      <c r="AK4084" s="67"/>
      <c r="AL4084" s="67"/>
      <c r="AM4084" s="67"/>
      <c r="AN4084" s="67"/>
      <c r="AO4084" s="67"/>
      <c r="AP4084" s="67"/>
      <c r="AQ4084" s="67"/>
      <c r="AR4084" s="67"/>
      <c r="AS4084" s="67"/>
      <c r="AT4084" s="67"/>
      <c r="AU4084" s="67"/>
      <c r="AV4084" s="67"/>
      <c r="AW4084" s="67"/>
      <c r="AX4084" s="67"/>
      <c r="AY4084" s="67"/>
      <c r="AZ4084" s="67"/>
      <c r="BA4084" s="67"/>
      <c r="BB4084" s="67"/>
      <c r="BC4084" s="67"/>
      <c r="BD4084" s="67"/>
      <c r="BE4084" s="67"/>
      <c r="BF4084" s="67"/>
      <c r="BG4084" s="67"/>
      <c r="BH4084" s="67"/>
      <c r="BI4084" s="67"/>
      <c r="BJ4084" s="67"/>
      <c r="BK4084" s="67"/>
      <c r="BL4084" s="67"/>
      <c r="BM4084" s="67"/>
      <c r="BN4084" s="67"/>
      <c r="BO4084" s="67"/>
      <c r="BP4084" s="67"/>
      <c r="BQ4084" s="67"/>
      <c r="BR4084" s="67"/>
      <c r="BS4084" s="67"/>
      <c r="BT4084" s="67"/>
      <c r="BU4084" s="67"/>
      <c r="BV4084" s="67"/>
      <c r="BW4084" s="67"/>
      <c r="BX4084" s="67"/>
      <c r="BY4084" s="67"/>
      <c r="BZ4084" s="67"/>
      <c r="CA4084" s="67"/>
      <c r="CB4084" s="67"/>
      <c r="CC4084" s="67"/>
      <c r="CD4084" s="67"/>
      <c r="CE4084" s="67"/>
      <c r="CF4084" s="67"/>
      <c r="CG4084" s="67"/>
      <c r="CH4084" s="67"/>
      <c r="CI4084" s="67"/>
      <c r="CJ4084" s="67"/>
      <c r="CK4084" s="67"/>
      <c r="CL4084" s="67"/>
      <c r="CM4084" s="67"/>
      <c r="CN4084" s="67"/>
      <c r="CO4084" s="67"/>
      <c r="CP4084" s="67"/>
      <c r="CQ4084" s="67"/>
      <c r="CR4084" s="67"/>
      <c r="CS4084" s="67"/>
      <c r="CT4084" s="67"/>
      <c r="CU4084" s="67"/>
      <c r="CV4084" s="67"/>
      <c r="CW4084" s="67"/>
      <c r="CX4084" s="67"/>
      <c r="CY4084" s="67"/>
      <c r="CZ4084" s="67"/>
      <c r="DA4084" s="67"/>
      <c r="DB4084" s="67"/>
      <c r="DC4084" s="67"/>
      <c r="DD4084" s="67"/>
      <c r="DE4084" s="67"/>
      <c r="DF4084" s="67"/>
      <c r="DG4084" s="67"/>
      <c r="DH4084" s="67"/>
      <c r="DI4084" s="67"/>
      <c r="DJ4084" s="67"/>
      <c r="DK4084" s="67"/>
      <c r="DL4084" s="67"/>
      <c r="DM4084" s="67"/>
      <c r="DN4084" s="67"/>
      <c r="DO4084" s="67"/>
      <c r="DP4084" s="67"/>
      <c r="DQ4084" s="67"/>
      <c r="DR4084" s="67"/>
      <c r="DS4084" s="67"/>
      <c r="DT4084" s="67"/>
      <c r="DU4084" s="67"/>
      <c r="DV4084" s="67"/>
      <c r="DW4084" s="67"/>
      <c r="DX4084" s="67"/>
      <c r="DY4084" s="67"/>
      <c r="DZ4084" s="67"/>
      <c r="EA4084" s="67"/>
      <c r="EB4084" s="67"/>
      <c r="EC4084" s="67"/>
      <c r="ED4084" s="67"/>
      <c r="EE4084" s="67"/>
      <c r="EF4084" s="67"/>
      <c r="EG4084" s="67"/>
      <c r="EH4084" s="67"/>
      <c r="EI4084" s="67"/>
      <c r="EJ4084" s="67"/>
      <c r="EK4084" s="67"/>
      <c r="EL4084" s="67"/>
      <c r="EM4084" s="67"/>
      <c r="EN4084" s="67"/>
      <c r="EO4084" s="67"/>
      <c r="EP4084" s="67"/>
      <c r="EQ4084" s="67"/>
      <c r="ER4084" s="67"/>
      <c r="ES4084" s="67"/>
      <c r="ET4084" s="67"/>
      <c r="EU4084" s="67"/>
      <c r="EV4084" s="67"/>
      <c r="EW4084" s="67"/>
      <c r="EX4084" s="67"/>
      <c r="EY4084" s="67"/>
      <c r="EZ4084" s="67"/>
      <c r="FA4084" s="67"/>
      <c r="FB4084" s="67"/>
      <c r="FC4084" s="67"/>
      <c r="FD4084" s="67"/>
      <c r="FE4084" s="67"/>
      <c r="FF4084" s="67"/>
      <c r="FG4084" s="67"/>
      <c r="FH4084" s="67"/>
      <c r="FI4084" s="67"/>
      <c r="FJ4084" s="67"/>
      <c r="FK4084" s="67"/>
      <c r="FL4084" s="67"/>
      <c r="FM4084" s="67"/>
      <c r="FN4084" s="67"/>
      <c r="FO4084" s="67"/>
      <c r="FP4084" s="67"/>
      <c r="FQ4084" s="67"/>
      <c r="FR4084" s="67"/>
      <c r="FS4084" s="67"/>
      <c r="FT4084" s="67"/>
      <c r="FU4084" s="67"/>
      <c r="FV4084" s="67"/>
      <c r="FW4084" s="67"/>
      <c r="FX4084" s="67"/>
      <c r="FY4084" s="67"/>
      <c r="FZ4084" s="67"/>
      <c r="GA4084" s="67"/>
      <c r="GB4084" s="67"/>
      <c r="GC4084" s="67"/>
      <c r="GD4084" s="67"/>
      <c r="GE4084" s="67"/>
      <c r="GF4084" s="67"/>
      <c r="GG4084" s="67"/>
      <c r="GH4084" s="67"/>
      <c r="GI4084" s="67"/>
      <c r="GJ4084" s="67"/>
      <c r="GK4084" s="67"/>
      <c r="GL4084" s="67"/>
      <c r="GM4084" s="67"/>
      <c r="GN4084" s="67"/>
      <c r="GO4084" s="67"/>
      <c r="GP4084" s="67"/>
      <c r="GQ4084" s="67"/>
      <c r="GR4084" s="67"/>
      <c r="GS4084" s="67"/>
      <c r="GT4084" s="67"/>
      <c r="GU4084" s="67"/>
      <c r="GV4084" s="67"/>
      <c r="GW4084" s="67"/>
      <c r="GX4084" s="67"/>
      <c r="GY4084" s="67"/>
      <c r="GZ4084" s="67"/>
      <c r="HA4084" s="67"/>
      <c r="HB4084" s="67"/>
      <c r="HC4084" s="67"/>
      <c r="HD4084" s="67"/>
      <c r="HE4084" s="67"/>
      <c r="HF4084" s="67"/>
      <c r="HG4084" s="67"/>
      <c r="HH4084" s="67"/>
      <c r="HI4084" s="67"/>
      <c r="HJ4084" s="67"/>
      <c r="HK4084" s="67"/>
      <c r="HL4084" s="67"/>
      <c r="HM4084" s="67"/>
      <c r="HN4084" s="67"/>
      <c r="HO4084" s="67"/>
      <c r="HP4084" s="67"/>
      <c r="HQ4084" s="67"/>
      <c r="HR4084" s="67"/>
      <c r="HS4084" s="67"/>
      <c r="HT4084" s="67"/>
      <c r="HU4084" s="67"/>
      <c r="HV4084" s="67"/>
      <c r="HW4084" s="67"/>
      <c r="HX4084" s="67"/>
      <c r="HY4084" s="67"/>
      <c r="HZ4084" s="67"/>
      <c r="IA4084" s="67"/>
      <c r="IB4084" s="67"/>
      <c r="IC4084" s="67"/>
      <c r="ID4084" s="67"/>
      <c r="IE4084" s="67"/>
      <c r="IF4084" s="67"/>
      <c r="IG4084" s="67"/>
      <c r="IH4084" s="67"/>
      <c r="II4084" s="67"/>
      <c r="IJ4084" s="67"/>
      <c r="IK4084" s="67"/>
      <c r="IL4084" s="67"/>
      <c r="IM4084" s="67"/>
      <c r="IN4084" s="67"/>
      <c r="IO4084" s="67"/>
      <c r="IP4084" s="67"/>
      <c r="IQ4084" s="67"/>
      <c r="IR4084" s="67"/>
      <c r="IS4084" s="67"/>
      <c r="IT4084" s="67"/>
      <c r="IU4084" s="67"/>
      <c r="IV4084" s="67"/>
      <c r="IW4084" s="67"/>
      <c r="IX4084" s="67"/>
      <c r="IY4084" s="67"/>
      <c r="IZ4084" s="67"/>
    </row>
    <row r="4085" customFormat="false" ht="13.8" hidden="false" customHeight="false" outlineLevel="0" collapsed="false">
      <c r="A4085" s="16" t="n">
        <v>41101030</v>
      </c>
      <c r="B4085" s="17" t="s">
        <v>4120</v>
      </c>
      <c r="C4085" s="18"/>
      <c r="D4085" s="18"/>
      <c r="E4085" s="16" t="s">
        <v>22</v>
      </c>
      <c r="F4085" s="19" t="n">
        <f aca="false">IF(C4085="",VLOOKUP(E4085,'PORTE E UCO'!$A$5:$D$46,4,0),VLOOKUP(E4085,'PORTE E UCO'!$A$5:$D$46,4,0)*C4085)</f>
        <v>220.434104</v>
      </c>
      <c r="G4085" s="20" t="n">
        <v>47.24</v>
      </c>
      <c r="H4085" s="21" t="n">
        <f aca="false">G4085*$R$2</f>
        <v>929.38237568</v>
      </c>
      <c r="I4085" s="16" t="n">
        <v>0</v>
      </c>
      <c r="J4085" s="22" t="str">
        <f aca="false">IF(I4085&gt;=1,F4085*$J$2,"")</f>
        <v/>
      </c>
      <c r="K4085" s="22" t="str">
        <f aca="false">IF(I4085&gt;=2,F4085*$K$2,"")</f>
        <v/>
      </c>
      <c r="L4085" s="22" t="str">
        <f aca="false">IF(I4085&gt;=3,F4085*$L$2,"")</f>
        <v/>
      </c>
      <c r="M4085" s="22" t="str">
        <f aca="false">IF(I4085&gt;=4,F4085*$M$2,"")</f>
        <v/>
      </c>
      <c r="N4085" s="16" t="n">
        <v>0</v>
      </c>
      <c r="O4085" s="16" t="n">
        <v>0</v>
      </c>
      <c r="P4085" s="23" t="n">
        <v>4</v>
      </c>
      <c r="Q4085" s="64" t="n">
        <f aca="false">P4085*($Q$2)</f>
        <v>108.08</v>
      </c>
      <c r="R4085" s="66"/>
      <c r="S4085" s="25" t="n">
        <f aca="false">SUM(F4085,H4085,J4085,K4085,L4085,M4085)</f>
        <v>1149.81647968</v>
      </c>
      <c r="T4085" s="25" t="n">
        <f aca="false">SUM(F4085,H4085,J4085,K4085,L4085,M4085,Q4085)</f>
        <v>1257.89647968</v>
      </c>
      <c r="U4085" s="67"/>
      <c r="V4085" s="67"/>
      <c r="W4085" s="67"/>
      <c r="X4085" s="67"/>
      <c r="Y4085" s="67"/>
      <c r="Z4085" s="67"/>
      <c r="AA4085" s="67"/>
      <c r="AB4085" s="67"/>
      <c r="AC4085" s="67"/>
      <c r="AD4085" s="67"/>
      <c r="AE4085" s="67"/>
      <c r="AF4085" s="67"/>
      <c r="AG4085" s="67"/>
      <c r="AH4085" s="67"/>
      <c r="AI4085" s="67"/>
      <c r="AJ4085" s="67"/>
      <c r="AK4085" s="67"/>
      <c r="AL4085" s="67"/>
      <c r="AM4085" s="67"/>
      <c r="AN4085" s="67"/>
      <c r="AO4085" s="67"/>
      <c r="AP4085" s="67"/>
      <c r="AQ4085" s="67"/>
      <c r="AR4085" s="67"/>
      <c r="AS4085" s="67"/>
      <c r="AT4085" s="67"/>
      <c r="AU4085" s="67"/>
      <c r="AV4085" s="67"/>
      <c r="AW4085" s="67"/>
      <c r="AX4085" s="67"/>
      <c r="AY4085" s="67"/>
      <c r="AZ4085" s="67"/>
      <c r="BA4085" s="67"/>
      <c r="BB4085" s="67"/>
      <c r="BC4085" s="67"/>
      <c r="BD4085" s="67"/>
      <c r="BE4085" s="67"/>
      <c r="BF4085" s="67"/>
      <c r="BG4085" s="67"/>
      <c r="BH4085" s="67"/>
      <c r="BI4085" s="67"/>
      <c r="BJ4085" s="67"/>
      <c r="BK4085" s="67"/>
      <c r="BL4085" s="67"/>
      <c r="BM4085" s="67"/>
      <c r="BN4085" s="67"/>
      <c r="BO4085" s="67"/>
      <c r="BP4085" s="67"/>
      <c r="BQ4085" s="67"/>
      <c r="BR4085" s="67"/>
      <c r="BS4085" s="67"/>
      <c r="BT4085" s="67"/>
      <c r="BU4085" s="67"/>
      <c r="BV4085" s="67"/>
      <c r="BW4085" s="67"/>
      <c r="BX4085" s="67"/>
      <c r="BY4085" s="67"/>
      <c r="BZ4085" s="67"/>
      <c r="CA4085" s="67"/>
      <c r="CB4085" s="67"/>
      <c r="CC4085" s="67"/>
      <c r="CD4085" s="67"/>
      <c r="CE4085" s="67"/>
      <c r="CF4085" s="67"/>
      <c r="CG4085" s="67"/>
      <c r="CH4085" s="67"/>
      <c r="CI4085" s="67"/>
      <c r="CJ4085" s="67"/>
      <c r="CK4085" s="67"/>
      <c r="CL4085" s="67"/>
      <c r="CM4085" s="67"/>
      <c r="CN4085" s="67"/>
      <c r="CO4085" s="67"/>
      <c r="CP4085" s="67"/>
      <c r="CQ4085" s="67"/>
      <c r="CR4085" s="67"/>
      <c r="CS4085" s="67"/>
      <c r="CT4085" s="67"/>
      <c r="CU4085" s="67"/>
      <c r="CV4085" s="67"/>
      <c r="CW4085" s="67"/>
      <c r="CX4085" s="67"/>
      <c r="CY4085" s="67"/>
      <c r="CZ4085" s="67"/>
      <c r="DA4085" s="67"/>
      <c r="DB4085" s="67"/>
      <c r="DC4085" s="67"/>
      <c r="DD4085" s="67"/>
      <c r="DE4085" s="67"/>
      <c r="DF4085" s="67"/>
      <c r="DG4085" s="67"/>
      <c r="DH4085" s="67"/>
      <c r="DI4085" s="67"/>
      <c r="DJ4085" s="67"/>
      <c r="DK4085" s="67"/>
      <c r="DL4085" s="67"/>
      <c r="DM4085" s="67"/>
      <c r="DN4085" s="67"/>
      <c r="DO4085" s="67"/>
      <c r="DP4085" s="67"/>
      <c r="DQ4085" s="67"/>
      <c r="DR4085" s="67"/>
      <c r="DS4085" s="67"/>
      <c r="DT4085" s="67"/>
      <c r="DU4085" s="67"/>
      <c r="DV4085" s="67"/>
      <c r="DW4085" s="67"/>
      <c r="DX4085" s="67"/>
      <c r="DY4085" s="67"/>
      <c r="DZ4085" s="67"/>
      <c r="EA4085" s="67"/>
      <c r="EB4085" s="67"/>
      <c r="EC4085" s="67"/>
      <c r="ED4085" s="67"/>
      <c r="EE4085" s="67"/>
      <c r="EF4085" s="67"/>
      <c r="EG4085" s="67"/>
      <c r="EH4085" s="67"/>
      <c r="EI4085" s="67"/>
      <c r="EJ4085" s="67"/>
      <c r="EK4085" s="67"/>
      <c r="EL4085" s="67"/>
      <c r="EM4085" s="67"/>
      <c r="EN4085" s="67"/>
      <c r="EO4085" s="67"/>
      <c r="EP4085" s="67"/>
      <c r="EQ4085" s="67"/>
      <c r="ER4085" s="67"/>
      <c r="ES4085" s="67"/>
      <c r="ET4085" s="67"/>
      <c r="EU4085" s="67"/>
      <c r="EV4085" s="67"/>
      <c r="EW4085" s="67"/>
      <c r="EX4085" s="67"/>
      <c r="EY4085" s="67"/>
      <c r="EZ4085" s="67"/>
      <c r="FA4085" s="67"/>
      <c r="FB4085" s="67"/>
      <c r="FC4085" s="67"/>
      <c r="FD4085" s="67"/>
      <c r="FE4085" s="67"/>
      <c r="FF4085" s="67"/>
      <c r="FG4085" s="67"/>
      <c r="FH4085" s="67"/>
      <c r="FI4085" s="67"/>
      <c r="FJ4085" s="67"/>
      <c r="FK4085" s="67"/>
      <c r="FL4085" s="67"/>
      <c r="FM4085" s="67"/>
      <c r="FN4085" s="67"/>
      <c r="FO4085" s="67"/>
      <c r="FP4085" s="67"/>
      <c r="FQ4085" s="67"/>
      <c r="FR4085" s="67"/>
      <c r="FS4085" s="67"/>
      <c r="FT4085" s="67"/>
      <c r="FU4085" s="67"/>
      <c r="FV4085" s="67"/>
      <c r="FW4085" s="67"/>
      <c r="FX4085" s="67"/>
      <c r="FY4085" s="67"/>
      <c r="FZ4085" s="67"/>
      <c r="GA4085" s="67"/>
      <c r="GB4085" s="67"/>
      <c r="GC4085" s="67"/>
      <c r="GD4085" s="67"/>
      <c r="GE4085" s="67"/>
      <c r="GF4085" s="67"/>
      <c r="GG4085" s="67"/>
      <c r="GH4085" s="67"/>
      <c r="GI4085" s="67"/>
      <c r="GJ4085" s="67"/>
      <c r="GK4085" s="67"/>
      <c r="GL4085" s="67"/>
      <c r="GM4085" s="67"/>
      <c r="GN4085" s="67"/>
      <c r="GO4085" s="67"/>
      <c r="GP4085" s="67"/>
      <c r="GQ4085" s="67"/>
      <c r="GR4085" s="67"/>
      <c r="GS4085" s="67"/>
      <c r="GT4085" s="67"/>
      <c r="GU4085" s="67"/>
      <c r="GV4085" s="67"/>
      <c r="GW4085" s="67"/>
      <c r="GX4085" s="67"/>
      <c r="GY4085" s="67"/>
      <c r="GZ4085" s="67"/>
      <c r="HA4085" s="67"/>
      <c r="HB4085" s="67"/>
      <c r="HC4085" s="67"/>
      <c r="HD4085" s="67"/>
      <c r="HE4085" s="67"/>
      <c r="HF4085" s="67"/>
      <c r="HG4085" s="67"/>
      <c r="HH4085" s="67"/>
      <c r="HI4085" s="67"/>
      <c r="HJ4085" s="67"/>
      <c r="HK4085" s="67"/>
      <c r="HL4085" s="67"/>
      <c r="HM4085" s="67"/>
      <c r="HN4085" s="67"/>
      <c r="HO4085" s="67"/>
      <c r="HP4085" s="67"/>
      <c r="HQ4085" s="67"/>
      <c r="HR4085" s="67"/>
      <c r="HS4085" s="67"/>
      <c r="HT4085" s="67"/>
      <c r="HU4085" s="67"/>
      <c r="HV4085" s="67"/>
      <c r="HW4085" s="67"/>
      <c r="HX4085" s="67"/>
      <c r="HY4085" s="67"/>
      <c r="HZ4085" s="67"/>
      <c r="IA4085" s="67"/>
      <c r="IB4085" s="67"/>
      <c r="IC4085" s="67"/>
      <c r="ID4085" s="67"/>
      <c r="IE4085" s="67"/>
      <c r="IF4085" s="67"/>
      <c r="IG4085" s="67"/>
      <c r="IH4085" s="67"/>
      <c r="II4085" s="67"/>
      <c r="IJ4085" s="67"/>
      <c r="IK4085" s="67"/>
      <c r="IL4085" s="67"/>
      <c r="IM4085" s="67"/>
      <c r="IN4085" s="67"/>
      <c r="IO4085" s="67"/>
      <c r="IP4085" s="67"/>
      <c r="IQ4085" s="67"/>
      <c r="IR4085" s="67"/>
      <c r="IS4085" s="67"/>
      <c r="IT4085" s="67"/>
      <c r="IU4085" s="67"/>
      <c r="IV4085" s="67"/>
      <c r="IW4085" s="67"/>
      <c r="IX4085" s="67"/>
      <c r="IY4085" s="67"/>
      <c r="IZ4085" s="67"/>
    </row>
    <row r="4086" customFormat="false" ht="13.8" hidden="false" customHeight="false" outlineLevel="0" collapsed="false">
      <c r="A4086" s="27" t="n">
        <v>41101219</v>
      </c>
      <c r="B4086" s="28" t="s">
        <v>4121</v>
      </c>
      <c r="C4086" s="29"/>
      <c r="D4086" s="29"/>
      <c r="E4086" s="27" t="s">
        <v>37</v>
      </c>
      <c r="F4086" s="19" t="n">
        <f aca="false">IF(C4086="",VLOOKUP(E4086,'PORTE E UCO'!$A$5:$D$46,4,0),VLOOKUP(E4086,'PORTE E UCO'!$A$5:$D$46,4,0)*C4086)</f>
        <v>192.437794</v>
      </c>
      <c r="G4086" s="30" t="n">
        <v>47.24</v>
      </c>
      <c r="H4086" s="21" t="n">
        <f aca="false">G4086*$R$2</f>
        <v>929.38237568</v>
      </c>
      <c r="I4086" s="27" t="n">
        <v>0</v>
      </c>
      <c r="J4086" s="22" t="str">
        <f aca="false">IF(I4086&gt;=1,F4086*$J$2,"")</f>
        <v/>
      </c>
      <c r="K4086" s="22" t="str">
        <f aca="false">IF(I4086&gt;=2,F4086*$K$2,"")</f>
        <v/>
      </c>
      <c r="L4086" s="22" t="str">
        <f aca="false">IF(I4086&gt;=3,F4086*$L$2,"")</f>
        <v/>
      </c>
      <c r="M4086" s="22" t="str">
        <f aca="false">IF(I4086&gt;=4,F4086*$M$2,"")</f>
        <v/>
      </c>
      <c r="N4086" s="27" t="n">
        <v>0</v>
      </c>
      <c r="O4086" s="27" t="n">
        <v>0</v>
      </c>
      <c r="P4086" s="31" t="n">
        <v>4</v>
      </c>
      <c r="Q4086" s="64" t="n">
        <f aca="false">P4086*($Q$2)</f>
        <v>108.08</v>
      </c>
      <c r="R4086" s="66"/>
      <c r="S4086" s="25" t="n">
        <f aca="false">SUM(F4086,H4086,J4086,K4086,L4086,M4086)</f>
        <v>1121.82016968</v>
      </c>
      <c r="T4086" s="25" t="n">
        <f aca="false">SUM(F4086,H4086,J4086,K4086,L4086,M4086,Q4086)</f>
        <v>1229.90016968</v>
      </c>
      <c r="U4086" s="67"/>
      <c r="V4086" s="67"/>
      <c r="W4086" s="67"/>
      <c r="X4086" s="67"/>
      <c r="Y4086" s="67"/>
      <c r="Z4086" s="67"/>
      <c r="AA4086" s="67"/>
      <c r="AB4086" s="67"/>
      <c r="AC4086" s="67"/>
      <c r="AD4086" s="67"/>
      <c r="AE4086" s="67"/>
      <c r="AF4086" s="67"/>
      <c r="AG4086" s="67"/>
      <c r="AH4086" s="67"/>
      <c r="AI4086" s="67"/>
      <c r="AJ4086" s="67"/>
      <c r="AK4086" s="67"/>
      <c r="AL4086" s="67"/>
      <c r="AM4086" s="67"/>
      <c r="AN4086" s="67"/>
      <c r="AO4086" s="67"/>
      <c r="AP4086" s="67"/>
      <c r="AQ4086" s="67"/>
      <c r="AR4086" s="67"/>
      <c r="AS4086" s="67"/>
      <c r="AT4086" s="67"/>
      <c r="AU4086" s="67"/>
      <c r="AV4086" s="67"/>
      <c r="AW4086" s="67"/>
      <c r="AX4086" s="67"/>
      <c r="AY4086" s="67"/>
      <c r="AZ4086" s="67"/>
      <c r="BA4086" s="67"/>
      <c r="BB4086" s="67"/>
      <c r="BC4086" s="67"/>
      <c r="BD4086" s="67"/>
      <c r="BE4086" s="67"/>
      <c r="BF4086" s="67"/>
      <c r="BG4086" s="67"/>
      <c r="BH4086" s="67"/>
      <c r="BI4086" s="67"/>
      <c r="BJ4086" s="67"/>
      <c r="BK4086" s="67"/>
      <c r="BL4086" s="67"/>
      <c r="BM4086" s="67"/>
      <c r="BN4086" s="67"/>
      <c r="BO4086" s="67"/>
      <c r="BP4086" s="67"/>
      <c r="BQ4086" s="67"/>
      <c r="BR4086" s="67"/>
      <c r="BS4086" s="67"/>
      <c r="BT4086" s="67"/>
      <c r="BU4086" s="67"/>
      <c r="BV4086" s="67"/>
      <c r="BW4086" s="67"/>
      <c r="BX4086" s="67"/>
      <c r="BY4086" s="67"/>
      <c r="BZ4086" s="67"/>
      <c r="CA4086" s="67"/>
      <c r="CB4086" s="67"/>
      <c r="CC4086" s="67"/>
      <c r="CD4086" s="67"/>
      <c r="CE4086" s="67"/>
      <c r="CF4086" s="67"/>
      <c r="CG4086" s="67"/>
      <c r="CH4086" s="67"/>
      <c r="CI4086" s="67"/>
      <c r="CJ4086" s="67"/>
      <c r="CK4086" s="67"/>
      <c r="CL4086" s="67"/>
      <c r="CM4086" s="67"/>
      <c r="CN4086" s="67"/>
      <c r="CO4086" s="67"/>
      <c r="CP4086" s="67"/>
      <c r="CQ4086" s="67"/>
      <c r="CR4086" s="67"/>
      <c r="CS4086" s="67"/>
      <c r="CT4086" s="67"/>
      <c r="CU4086" s="67"/>
      <c r="CV4086" s="67"/>
      <c r="CW4086" s="67"/>
      <c r="CX4086" s="67"/>
      <c r="CY4086" s="67"/>
      <c r="CZ4086" s="67"/>
      <c r="DA4086" s="67"/>
      <c r="DB4086" s="67"/>
      <c r="DC4086" s="67"/>
      <c r="DD4086" s="67"/>
      <c r="DE4086" s="67"/>
      <c r="DF4086" s="67"/>
      <c r="DG4086" s="67"/>
      <c r="DH4086" s="67"/>
      <c r="DI4086" s="67"/>
      <c r="DJ4086" s="67"/>
      <c r="DK4086" s="67"/>
      <c r="DL4086" s="67"/>
      <c r="DM4086" s="67"/>
      <c r="DN4086" s="67"/>
      <c r="DO4086" s="67"/>
      <c r="DP4086" s="67"/>
      <c r="DQ4086" s="67"/>
      <c r="DR4086" s="67"/>
      <c r="DS4086" s="67"/>
      <c r="DT4086" s="67"/>
      <c r="DU4086" s="67"/>
      <c r="DV4086" s="67"/>
      <c r="DW4086" s="67"/>
      <c r="DX4086" s="67"/>
      <c r="DY4086" s="67"/>
      <c r="DZ4086" s="67"/>
      <c r="EA4086" s="67"/>
      <c r="EB4086" s="67"/>
      <c r="EC4086" s="67"/>
      <c r="ED4086" s="67"/>
      <c r="EE4086" s="67"/>
      <c r="EF4086" s="67"/>
      <c r="EG4086" s="67"/>
      <c r="EH4086" s="67"/>
      <c r="EI4086" s="67"/>
      <c r="EJ4086" s="67"/>
      <c r="EK4086" s="67"/>
      <c r="EL4086" s="67"/>
      <c r="EM4086" s="67"/>
      <c r="EN4086" s="67"/>
      <c r="EO4086" s="67"/>
      <c r="EP4086" s="67"/>
      <c r="EQ4086" s="67"/>
      <c r="ER4086" s="67"/>
      <c r="ES4086" s="67"/>
      <c r="ET4086" s="67"/>
      <c r="EU4086" s="67"/>
      <c r="EV4086" s="67"/>
      <c r="EW4086" s="67"/>
      <c r="EX4086" s="67"/>
      <c r="EY4086" s="67"/>
      <c r="EZ4086" s="67"/>
      <c r="FA4086" s="67"/>
      <c r="FB4086" s="67"/>
      <c r="FC4086" s="67"/>
      <c r="FD4086" s="67"/>
      <c r="FE4086" s="67"/>
      <c r="FF4086" s="67"/>
      <c r="FG4086" s="67"/>
      <c r="FH4086" s="67"/>
      <c r="FI4086" s="67"/>
      <c r="FJ4086" s="67"/>
      <c r="FK4086" s="67"/>
      <c r="FL4086" s="67"/>
      <c r="FM4086" s="67"/>
      <c r="FN4086" s="67"/>
      <c r="FO4086" s="67"/>
      <c r="FP4086" s="67"/>
      <c r="FQ4086" s="67"/>
      <c r="FR4086" s="67"/>
      <c r="FS4086" s="67"/>
      <c r="FT4086" s="67"/>
      <c r="FU4086" s="67"/>
      <c r="FV4086" s="67"/>
      <c r="FW4086" s="67"/>
      <c r="FX4086" s="67"/>
      <c r="FY4086" s="67"/>
      <c r="FZ4086" s="67"/>
      <c r="GA4086" s="67"/>
      <c r="GB4086" s="67"/>
      <c r="GC4086" s="67"/>
      <c r="GD4086" s="67"/>
      <c r="GE4086" s="67"/>
      <c r="GF4086" s="67"/>
      <c r="GG4086" s="67"/>
      <c r="GH4086" s="67"/>
      <c r="GI4086" s="67"/>
      <c r="GJ4086" s="67"/>
      <c r="GK4086" s="67"/>
      <c r="GL4086" s="67"/>
      <c r="GM4086" s="67"/>
      <c r="GN4086" s="67"/>
      <c r="GO4086" s="67"/>
      <c r="GP4086" s="67"/>
      <c r="GQ4086" s="67"/>
      <c r="GR4086" s="67"/>
      <c r="GS4086" s="67"/>
      <c r="GT4086" s="67"/>
      <c r="GU4086" s="67"/>
      <c r="GV4086" s="67"/>
      <c r="GW4086" s="67"/>
      <c r="GX4086" s="67"/>
      <c r="GY4086" s="67"/>
      <c r="GZ4086" s="67"/>
      <c r="HA4086" s="67"/>
      <c r="HB4086" s="67"/>
      <c r="HC4086" s="67"/>
      <c r="HD4086" s="67"/>
      <c r="HE4086" s="67"/>
      <c r="HF4086" s="67"/>
      <c r="HG4086" s="67"/>
      <c r="HH4086" s="67"/>
      <c r="HI4086" s="67"/>
      <c r="HJ4086" s="67"/>
      <c r="HK4086" s="67"/>
      <c r="HL4086" s="67"/>
      <c r="HM4086" s="67"/>
      <c r="HN4086" s="67"/>
      <c r="HO4086" s="67"/>
      <c r="HP4086" s="67"/>
      <c r="HQ4086" s="67"/>
      <c r="HR4086" s="67"/>
      <c r="HS4086" s="67"/>
      <c r="HT4086" s="67"/>
      <c r="HU4086" s="67"/>
      <c r="HV4086" s="67"/>
      <c r="HW4086" s="67"/>
      <c r="HX4086" s="67"/>
      <c r="HY4086" s="67"/>
      <c r="HZ4086" s="67"/>
      <c r="IA4086" s="67"/>
      <c r="IB4086" s="67"/>
      <c r="IC4086" s="67"/>
      <c r="ID4086" s="67"/>
      <c r="IE4086" s="67"/>
      <c r="IF4086" s="67"/>
      <c r="IG4086" s="67"/>
      <c r="IH4086" s="67"/>
      <c r="II4086" s="67"/>
      <c r="IJ4086" s="67"/>
      <c r="IK4086" s="67"/>
      <c r="IL4086" s="67"/>
      <c r="IM4086" s="67"/>
      <c r="IN4086" s="67"/>
      <c r="IO4086" s="67"/>
      <c r="IP4086" s="67"/>
      <c r="IQ4086" s="67"/>
      <c r="IR4086" s="67"/>
      <c r="IS4086" s="67"/>
      <c r="IT4086" s="67"/>
      <c r="IU4086" s="67"/>
      <c r="IV4086" s="67"/>
      <c r="IW4086" s="67"/>
      <c r="IX4086" s="67"/>
      <c r="IY4086" s="67"/>
      <c r="IZ4086" s="67"/>
    </row>
    <row r="4087" customFormat="false" ht="13.8" hidden="false" customHeight="false" outlineLevel="0" collapsed="false">
      <c r="A4087" s="16" t="n">
        <v>41101227</v>
      </c>
      <c r="B4087" s="17" t="s">
        <v>4122</v>
      </c>
      <c r="C4087" s="18"/>
      <c r="D4087" s="18"/>
      <c r="E4087" s="16" t="s">
        <v>22</v>
      </c>
      <c r="F4087" s="19" t="n">
        <f aca="false">IF(C4087="",VLOOKUP(E4087,'PORTE E UCO'!$A$5:$D$46,4,0),VLOOKUP(E4087,'PORTE E UCO'!$A$5:$D$46,4,0)*C4087)</f>
        <v>220.434104</v>
      </c>
      <c r="G4087" s="20" t="n">
        <v>47.24</v>
      </c>
      <c r="H4087" s="21" t="n">
        <f aca="false">G4087*$R$2</f>
        <v>929.38237568</v>
      </c>
      <c r="I4087" s="16" t="n">
        <v>0</v>
      </c>
      <c r="J4087" s="22" t="str">
        <f aca="false">IF(I4087&gt;=1,F4087*$J$2,"")</f>
        <v/>
      </c>
      <c r="K4087" s="22" t="str">
        <f aca="false">IF(I4087&gt;=2,F4087*$K$2,"")</f>
        <v/>
      </c>
      <c r="L4087" s="22" t="str">
        <f aca="false">IF(I4087&gt;=3,F4087*$L$2,"")</f>
        <v/>
      </c>
      <c r="M4087" s="22" t="str">
        <f aca="false">IF(I4087&gt;=4,F4087*$M$2,"")</f>
        <v/>
      </c>
      <c r="N4087" s="16" t="n">
        <v>0</v>
      </c>
      <c r="O4087" s="16" t="n">
        <v>0</v>
      </c>
      <c r="P4087" s="23" t="n">
        <v>4</v>
      </c>
      <c r="Q4087" s="64" t="n">
        <f aca="false">P4087*($Q$2)</f>
        <v>108.08</v>
      </c>
      <c r="R4087" s="66"/>
      <c r="S4087" s="25" t="n">
        <f aca="false">SUM(F4087,H4087,J4087,K4087,L4087,M4087)</f>
        <v>1149.81647968</v>
      </c>
      <c r="T4087" s="25" t="n">
        <f aca="false">SUM(F4087,H4087,J4087,K4087,L4087,M4087,Q4087)</f>
        <v>1257.89647968</v>
      </c>
      <c r="U4087" s="67"/>
      <c r="V4087" s="67"/>
      <c r="W4087" s="67"/>
      <c r="X4087" s="67"/>
      <c r="Y4087" s="67"/>
      <c r="Z4087" s="67"/>
      <c r="AA4087" s="67"/>
      <c r="AB4087" s="67"/>
      <c r="AC4087" s="67"/>
      <c r="AD4087" s="67"/>
      <c r="AE4087" s="67"/>
      <c r="AF4087" s="67"/>
      <c r="AG4087" s="67"/>
      <c r="AH4087" s="67"/>
      <c r="AI4087" s="67"/>
      <c r="AJ4087" s="67"/>
      <c r="AK4087" s="67"/>
      <c r="AL4087" s="67"/>
      <c r="AM4087" s="67"/>
      <c r="AN4087" s="67"/>
      <c r="AO4087" s="67"/>
      <c r="AP4087" s="67"/>
      <c r="AQ4087" s="67"/>
      <c r="AR4087" s="67"/>
      <c r="AS4087" s="67"/>
      <c r="AT4087" s="67"/>
      <c r="AU4087" s="67"/>
      <c r="AV4087" s="67"/>
      <c r="AW4087" s="67"/>
      <c r="AX4087" s="67"/>
      <c r="AY4087" s="67"/>
      <c r="AZ4087" s="67"/>
      <c r="BA4087" s="67"/>
      <c r="BB4087" s="67"/>
      <c r="BC4087" s="67"/>
      <c r="BD4087" s="67"/>
      <c r="BE4087" s="67"/>
      <c r="BF4087" s="67"/>
      <c r="BG4087" s="67"/>
      <c r="BH4087" s="67"/>
      <c r="BI4087" s="67"/>
      <c r="BJ4087" s="67"/>
      <c r="BK4087" s="67"/>
      <c r="BL4087" s="67"/>
      <c r="BM4087" s="67"/>
      <c r="BN4087" s="67"/>
      <c r="BO4087" s="67"/>
      <c r="BP4087" s="67"/>
      <c r="BQ4087" s="67"/>
      <c r="BR4087" s="67"/>
      <c r="BS4087" s="67"/>
      <c r="BT4087" s="67"/>
      <c r="BU4087" s="67"/>
      <c r="BV4087" s="67"/>
      <c r="BW4087" s="67"/>
      <c r="BX4087" s="67"/>
      <c r="BY4087" s="67"/>
      <c r="BZ4087" s="67"/>
      <c r="CA4087" s="67"/>
      <c r="CB4087" s="67"/>
      <c r="CC4087" s="67"/>
      <c r="CD4087" s="67"/>
      <c r="CE4087" s="67"/>
      <c r="CF4087" s="67"/>
      <c r="CG4087" s="67"/>
      <c r="CH4087" s="67"/>
      <c r="CI4087" s="67"/>
      <c r="CJ4087" s="67"/>
      <c r="CK4087" s="67"/>
      <c r="CL4087" s="67"/>
      <c r="CM4087" s="67"/>
      <c r="CN4087" s="67"/>
      <c r="CO4087" s="67"/>
      <c r="CP4087" s="67"/>
      <c r="CQ4087" s="67"/>
      <c r="CR4087" s="67"/>
      <c r="CS4087" s="67"/>
      <c r="CT4087" s="67"/>
      <c r="CU4087" s="67"/>
      <c r="CV4087" s="67"/>
      <c r="CW4087" s="67"/>
      <c r="CX4087" s="67"/>
      <c r="CY4087" s="67"/>
      <c r="CZ4087" s="67"/>
      <c r="DA4087" s="67"/>
      <c r="DB4087" s="67"/>
      <c r="DC4087" s="67"/>
      <c r="DD4087" s="67"/>
      <c r="DE4087" s="67"/>
      <c r="DF4087" s="67"/>
      <c r="DG4087" s="67"/>
      <c r="DH4087" s="67"/>
      <c r="DI4087" s="67"/>
      <c r="DJ4087" s="67"/>
      <c r="DK4087" s="67"/>
      <c r="DL4087" s="67"/>
      <c r="DM4087" s="67"/>
      <c r="DN4087" s="67"/>
      <c r="DO4087" s="67"/>
      <c r="DP4087" s="67"/>
      <c r="DQ4087" s="67"/>
      <c r="DR4087" s="67"/>
      <c r="DS4087" s="67"/>
      <c r="DT4087" s="67"/>
      <c r="DU4087" s="67"/>
      <c r="DV4087" s="67"/>
      <c r="DW4087" s="67"/>
      <c r="DX4087" s="67"/>
      <c r="DY4087" s="67"/>
      <c r="DZ4087" s="67"/>
      <c r="EA4087" s="67"/>
      <c r="EB4087" s="67"/>
      <c r="EC4087" s="67"/>
      <c r="ED4087" s="67"/>
      <c r="EE4087" s="67"/>
      <c r="EF4087" s="67"/>
      <c r="EG4087" s="67"/>
      <c r="EH4087" s="67"/>
      <c r="EI4087" s="67"/>
      <c r="EJ4087" s="67"/>
      <c r="EK4087" s="67"/>
      <c r="EL4087" s="67"/>
      <c r="EM4087" s="67"/>
      <c r="EN4087" s="67"/>
      <c r="EO4087" s="67"/>
      <c r="EP4087" s="67"/>
      <c r="EQ4087" s="67"/>
      <c r="ER4087" s="67"/>
      <c r="ES4087" s="67"/>
      <c r="ET4087" s="67"/>
      <c r="EU4087" s="67"/>
      <c r="EV4087" s="67"/>
      <c r="EW4087" s="67"/>
      <c r="EX4087" s="67"/>
      <c r="EY4087" s="67"/>
      <c r="EZ4087" s="67"/>
      <c r="FA4087" s="67"/>
      <c r="FB4087" s="67"/>
      <c r="FC4087" s="67"/>
      <c r="FD4087" s="67"/>
      <c r="FE4087" s="67"/>
      <c r="FF4087" s="67"/>
      <c r="FG4087" s="67"/>
      <c r="FH4087" s="67"/>
      <c r="FI4087" s="67"/>
      <c r="FJ4087" s="67"/>
      <c r="FK4087" s="67"/>
      <c r="FL4087" s="67"/>
      <c r="FM4087" s="67"/>
      <c r="FN4087" s="67"/>
      <c r="FO4087" s="67"/>
      <c r="FP4087" s="67"/>
      <c r="FQ4087" s="67"/>
      <c r="FR4087" s="67"/>
      <c r="FS4087" s="67"/>
      <c r="FT4087" s="67"/>
      <c r="FU4087" s="67"/>
      <c r="FV4087" s="67"/>
      <c r="FW4087" s="67"/>
      <c r="FX4087" s="67"/>
      <c r="FY4087" s="67"/>
      <c r="FZ4087" s="67"/>
      <c r="GA4087" s="67"/>
      <c r="GB4087" s="67"/>
      <c r="GC4087" s="67"/>
      <c r="GD4087" s="67"/>
      <c r="GE4087" s="67"/>
      <c r="GF4087" s="67"/>
      <c r="GG4087" s="67"/>
      <c r="GH4087" s="67"/>
      <c r="GI4087" s="67"/>
      <c r="GJ4087" s="67"/>
      <c r="GK4087" s="67"/>
      <c r="GL4087" s="67"/>
      <c r="GM4087" s="67"/>
      <c r="GN4087" s="67"/>
      <c r="GO4087" s="67"/>
      <c r="GP4087" s="67"/>
      <c r="GQ4087" s="67"/>
      <c r="GR4087" s="67"/>
      <c r="GS4087" s="67"/>
      <c r="GT4087" s="67"/>
      <c r="GU4087" s="67"/>
      <c r="GV4087" s="67"/>
      <c r="GW4087" s="67"/>
      <c r="GX4087" s="67"/>
      <c r="GY4087" s="67"/>
      <c r="GZ4087" s="67"/>
      <c r="HA4087" s="67"/>
      <c r="HB4087" s="67"/>
      <c r="HC4087" s="67"/>
      <c r="HD4087" s="67"/>
      <c r="HE4087" s="67"/>
      <c r="HF4087" s="67"/>
      <c r="HG4087" s="67"/>
      <c r="HH4087" s="67"/>
      <c r="HI4087" s="67"/>
      <c r="HJ4087" s="67"/>
      <c r="HK4087" s="67"/>
      <c r="HL4087" s="67"/>
      <c r="HM4087" s="67"/>
      <c r="HN4087" s="67"/>
      <c r="HO4087" s="67"/>
      <c r="HP4087" s="67"/>
      <c r="HQ4087" s="67"/>
      <c r="HR4087" s="67"/>
      <c r="HS4087" s="67"/>
      <c r="HT4087" s="67"/>
      <c r="HU4087" s="67"/>
      <c r="HV4087" s="67"/>
      <c r="HW4087" s="67"/>
      <c r="HX4087" s="67"/>
      <c r="HY4087" s="67"/>
      <c r="HZ4087" s="67"/>
      <c r="IA4087" s="67"/>
      <c r="IB4087" s="67"/>
      <c r="IC4087" s="67"/>
      <c r="ID4087" s="67"/>
      <c r="IE4087" s="67"/>
      <c r="IF4087" s="67"/>
      <c r="IG4087" s="67"/>
      <c r="IH4087" s="67"/>
      <c r="II4087" s="67"/>
      <c r="IJ4087" s="67"/>
      <c r="IK4087" s="67"/>
      <c r="IL4087" s="67"/>
      <c r="IM4087" s="67"/>
      <c r="IN4087" s="67"/>
      <c r="IO4087" s="67"/>
      <c r="IP4087" s="67"/>
      <c r="IQ4087" s="67"/>
      <c r="IR4087" s="67"/>
      <c r="IS4087" s="67"/>
      <c r="IT4087" s="67"/>
      <c r="IU4087" s="67"/>
      <c r="IV4087" s="67"/>
      <c r="IW4087" s="67"/>
      <c r="IX4087" s="67"/>
      <c r="IY4087" s="67"/>
      <c r="IZ4087" s="67"/>
    </row>
    <row r="4088" customFormat="false" ht="13.8" hidden="false" customHeight="false" outlineLevel="0" collapsed="false">
      <c r="A4088" s="27" t="n">
        <v>41101138</v>
      </c>
      <c r="B4088" s="28" t="s">
        <v>4123</v>
      </c>
      <c r="C4088" s="29"/>
      <c r="D4088" s="29"/>
      <c r="E4088" s="27" t="s">
        <v>22</v>
      </c>
      <c r="F4088" s="19" t="n">
        <f aca="false">IF(C4088="",VLOOKUP(E4088,'PORTE E UCO'!$A$5:$D$46,4,0),VLOOKUP(E4088,'PORTE E UCO'!$A$5:$D$46,4,0)*C4088)</f>
        <v>220.434104</v>
      </c>
      <c r="G4088" s="30" t="n">
        <v>50.78</v>
      </c>
      <c r="H4088" s="21" t="n">
        <f aca="false">G4088*$R$2</f>
        <v>999.02703296</v>
      </c>
      <c r="I4088" s="27" t="n">
        <v>0</v>
      </c>
      <c r="J4088" s="22" t="str">
        <f aca="false">IF(I4088&gt;=1,F4088*$J$2,"")</f>
        <v/>
      </c>
      <c r="K4088" s="22" t="str">
        <f aca="false">IF(I4088&gt;=2,F4088*$K$2,"")</f>
        <v/>
      </c>
      <c r="L4088" s="22" t="str">
        <f aca="false">IF(I4088&gt;=3,F4088*$L$2,"")</f>
        <v/>
      </c>
      <c r="M4088" s="22" t="str">
        <f aca="false">IF(I4088&gt;=4,F4088*$M$2,"")</f>
        <v/>
      </c>
      <c r="N4088" s="27" t="n">
        <v>0</v>
      </c>
      <c r="O4088" s="27" t="n">
        <v>0</v>
      </c>
      <c r="P4088" s="31" t="n">
        <v>4</v>
      </c>
      <c r="Q4088" s="64" t="n">
        <f aca="false">P4088*($Q$2)</f>
        <v>108.08</v>
      </c>
      <c r="R4088" s="66"/>
      <c r="S4088" s="25" t="n">
        <f aca="false">SUM(F4088,H4088,J4088,K4088,L4088,M4088)</f>
        <v>1219.46113696</v>
      </c>
      <c r="T4088" s="25" t="n">
        <f aca="false">SUM(F4088,H4088,J4088,K4088,L4088,M4088,Q4088)</f>
        <v>1327.54113696</v>
      </c>
      <c r="U4088" s="67"/>
      <c r="V4088" s="67"/>
      <c r="W4088" s="67"/>
      <c r="X4088" s="67"/>
      <c r="Y4088" s="67"/>
      <c r="Z4088" s="67"/>
      <c r="AA4088" s="67"/>
      <c r="AB4088" s="67"/>
      <c r="AC4088" s="67"/>
      <c r="AD4088" s="67"/>
      <c r="AE4088" s="67"/>
      <c r="AF4088" s="67"/>
      <c r="AG4088" s="67"/>
      <c r="AH4088" s="67"/>
      <c r="AI4088" s="67"/>
      <c r="AJ4088" s="67"/>
      <c r="AK4088" s="67"/>
      <c r="AL4088" s="67"/>
      <c r="AM4088" s="67"/>
      <c r="AN4088" s="67"/>
      <c r="AO4088" s="67"/>
      <c r="AP4088" s="67"/>
      <c r="AQ4088" s="67"/>
      <c r="AR4088" s="67"/>
      <c r="AS4088" s="67"/>
      <c r="AT4088" s="67"/>
      <c r="AU4088" s="67"/>
      <c r="AV4088" s="67"/>
      <c r="AW4088" s="67"/>
      <c r="AX4088" s="67"/>
      <c r="AY4088" s="67"/>
      <c r="AZ4088" s="67"/>
      <c r="BA4088" s="67"/>
      <c r="BB4088" s="67"/>
      <c r="BC4088" s="67"/>
      <c r="BD4088" s="67"/>
      <c r="BE4088" s="67"/>
      <c r="BF4088" s="67"/>
      <c r="BG4088" s="67"/>
      <c r="BH4088" s="67"/>
      <c r="BI4088" s="67"/>
      <c r="BJ4088" s="67"/>
      <c r="BK4088" s="67"/>
      <c r="BL4088" s="67"/>
      <c r="BM4088" s="67"/>
      <c r="BN4088" s="67"/>
      <c r="BO4088" s="67"/>
      <c r="BP4088" s="67"/>
      <c r="BQ4088" s="67"/>
      <c r="BR4088" s="67"/>
      <c r="BS4088" s="67"/>
      <c r="BT4088" s="67"/>
      <c r="BU4088" s="67"/>
      <c r="BV4088" s="67"/>
      <c r="BW4088" s="67"/>
      <c r="BX4088" s="67"/>
      <c r="BY4088" s="67"/>
      <c r="BZ4088" s="67"/>
      <c r="CA4088" s="67"/>
      <c r="CB4088" s="67"/>
      <c r="CC4088" s="67"/>
      <c r="CD4088" s="67"/>
      <c r="CE4088" s="67"/>
      <c r="CF4088" s="67"/>
      <c r="CG4088" s="67"/>
      <c r="CH4088" s="67"/>
      <c r="CI4088" s="67"/>
      <c r="CJ4088" s="67"/>
      <c r="CK4088" s="67"/>
      <c r="CL4088" s="67"/>
      <c r="CM4088" s="67"/>
      <c r="CN4088" s="67"/>
      <c r="CO4088" s="67"/>
      <c r="CP4088" s="67"/>
      <c r="CQ4088" s="67"/>
      <c r="CR4088" s="67"/>
      <c r="CS4088" s="67"/>
      <c r="CT4088" s="67"/>
      <c r="CU4088" s="67"/>
      <c r="CV4088" s="67"/>
      <c r="CW4088" s="67"/>
      <c r="CX4088" s="67"/>
      <c r="CY4088" s="67"/>
      <c r="CZ4088" s="67"/>
      <c r="DA4088" s="67"/>
      <c r="DB4088" s="67"/>
      <c r="DC4088" s="67"/>
      <c r="DD4088" s="67"/>
      <c r="DE4088" s="67"/>
      <c r="DF4088" s="67"/>
      <c r="DG4088" s="67"/>
      <c r="DH4088" s="67"/>
      <c r="DI4088" s="67"/>
      <c r="DJ4088" s="67"/>
      <c r="DK4088" s="67"/>
      <c r="DL4088" s="67"/>
      <c r="DM4088" s="67"/>
      <c r="DN4088" s="67"/>
      <c r="DO4088" s="67"/>
      <c r="DP4088" s="67"/>
      <c r="DQ4088" s="67"/>
      <c r="DR4088" s="67"/>
      <c r="DS4088" s="67"/>
      <c r="DT4088" s="67"/>
      <c r="DU4088" s="67"/>
      <c r="DV4088" s="67"/>
      <c r="DW4088" s="67"/>
      <c r="DX4088" s="67"/>
      <c r="DY4088" s="67"/>
      <c r="DZ4088" s="67"/>
      <c r="EA4088" s="67"/>
      <c r="EB4088" s="67"/>
      <c r="EC4088" s="67"/>
      <c r="ED4088" s="67"/>
      <c r="EE4088" s="67"/>
      <c r="EF4088" s="67"/>
      <c r="EG4088" s="67"/>
      <c r="EH4088" s="67"/>
      <c r="EI4088" s="67"/>
      <c r="EJ4088" s="67"/>
      <c r="EK4088" s="67"/>
      <c r="EL4088" s="67"/>
      <c r="EM4088" s="67"/>
      <c r="EN4088" s="67"/>
      <c r="EO4088" s="67"/>
      <c r="EP4088" s="67"/>
      <c r="EQ4088" s="67"/>
      <c r="ER4088" s="67"/>
      <c r="ES4088" s="67"/>
      <c r="ET4088" s="67"/>
      <c r="EU4088" s="67"/>
      <c r="EV4088" s="67"/>
      <c r="EW4088" s="67"/>
      <c r="EX4088" s="67"/>
      <c r="EY4088" s="67"/>
      <c r="EZ4088" s="67"/>
      <c r="FA4088" s="67"/>
      <c r="FB4088" s="67"/>
      <c r="FC4088" s="67"/>
      <c r="FD4088" s="67"/>
      <c r="FE4088" s="67"/>
      <c r="FF4088" s="67"/>
      <c r="FG4088" s="67"/>
      <c r="FH4088" s="67"/>
      <c r="FI4088" s="67"/>
      <c r="FJ4088" s="67"/>
      <c r="FK4088" s="67"/>
      <c r="FL4088" s="67"/>
      <c r="FM4088" s="67"/>
      <c r="FN4088" s="67"/>
      <c r="FO4088" s="67"/>
      <c r="FP4088" s="67"/>
      <c r="FQ4088" s="67"/>
      <c r="FR4088" s="67"/>
      <c r="FS4088" s="67"/>
      <c r="FT4088" s="67"/>
      <c r="FU4088" s="67"/>
      <c r="FV4088" s="67"/>
      <c r="FW4088" s="67"/>
      <c r="FX4088" s="67"/>
      <c r="FY4088" s="67"/>
      <c r="FZ4088" s="67"/>
      <c r="GA4088" s="67"/>
      <c r="GB4088" s="67"/>
      <c r="GC4088" s="67"/>
      <c r="GD4088" s="67"/>
      <c r="GE4088" s="67"/>
      <c r="GF4088" s="67"/>
      <c r="GG4088" s="67"/>
      <c r="GH4088" s="67"/>
      <c r="GI4088" s="67"/>
      <c r="GJ4088" s="67"/>
      <c r="GK4088" s="67"/>
      <c r="GL4088" s="67"/>
      <c r="GM4088" s="67"/>
      <c r="GN4088" s="67"/>
      <c r="GO4088" s="67"/>
      <c r="GP4088" s="67"/>
      <c r="GQ4088" s="67"/>
      <c r="GR4088" s="67"/>
      <c r="GS4088" s="67"/>
      <c r="GT4088" s="67"/>
      <c r="GU4088" s="67"/>
      <c r="GV4088" s="67"/>
      <c r="GW4088" s="67"/>
      <c r="GX4088" s="67"/>
      <c r="GY4088" s="67"/>
      <c r="GZ4088" s="67"/>
      <c r="HA4088" s="67"/>
      <c r="HB4088" s="67"/>
      <c r="HC4088" s="67"/>
      <c r="HD4088" s="67"/>
      <c r="HE4088" s="67"/>
      <c r="HF4088" s="67"/>
      <c r="HG4088" s="67"/>
      <c r="HH4088" s="67"/>
      <c r="HI4088" s="67"/>
      <c r="HJ4088" s="67"/>
      <c r="HK4088" s="67"/>
      <c r="HL4088" s="67"/>
      <c r="HM4088" s="67"/>
      <c r="HN4088" s="67"/>
      <c r="HO4088" s="67"/>
      <c r="HP4088" s="67"/>
      <c r="HQ4088" s="67"/>
      <c r="HR4088" s="67"/>
      <c r="HS4088" s="67"/>
      <c r="HT4088" s="67"/>
      <c r="HU4088" s="67"/>
      <c r="HV4088" s="67"/>
      <c r="HW4088" s="67"/>
      <c r="HX4088" s="67"/>
      <c r="HY4088" s="67"/>
      <c r="HZ4088" s="67"/>
      <c r="IA4088" s="67"/>
      <c r="IB4088" s="67"/>
      <c r="IC4088" s="67"/>
      <c r="ID4088" s="67"/>
      <c r="IE4088" s="67"/>
      <c r="IF4088" s="67"/>
      <c r="IG4088" s="67"/>
      <c r="IH4088" s="67"/>
      <c r="II4088" s="67"/>
      <c r="IJ4088" s="67"/>
      <c r="IK4088" s="67"/>
      <c r="IL4088" s="67"/>
      <c r="IM4088" s="67"/>
      <c r="IN4088" s="67"/>
      <c r="IO4088" s="67"/>
      <c r="IP4088" s="67"/>
      <c r="IQ4088" s="67"/>
      <c r="IR4088" s="67"/>
      <c r="IS4088" s="67"/>
      <c r="IT4088" s="67"/>
      <c r="IU4088" s="67"/>
      <c r="IV4088" s="67"/>
      <c r="IW4088" s="67"/>
      <c r="IX4088" s="67"/>
      <c r="IY4088" s="67"/>
      <c r="IZ4088" s="67"/>
    </row>
    <row r="4089" customFormat="false" ht="13.8" hidden="false" customHeight="false" outlineLevel="0" collapsed="false">
      <c r="A4089" s="16" t="n">
        <v>41101146</v>
      </c>
      <c r="B4089" s="17" t="s">
        <v>4124</v>
      </c>
      <c r="C4089" s="18"/>
      <c r="D4089" s="18"/>
      <c r="E4089" s="16" t="s">
        <v>22</v>
      </c>
      <c r="F4089" s="19" t="n">
        <f aca="false">IF(C4089="",VLOOKUP(E4089,'PORTE E UCO'!$A$5:$D$46,4,0),VLOOKUP(E4089,'PORTE E UCO'!$A$5:$D$46,4,0)*C4089)</f>
        <v>220.434104</v>
      </c>
      <c r="G4089" s="20" t="n">
        <v>53.78</v>
      </c>
      <c r="H4089" s="21" t="n">
        <f aca="false">G4089*$R$2</f>
        <v>1058.04792896</v>
      </c>
      <c r="I4089" s="16" t="n">
        <v>0</v>
      </c>
      <c r="J4089" s="22" t="str">
        <f aca="false">IF(I4089&gt;=1,F4089*$J$2,"")</f>
        <v/>
      </c>
      <c r="K4089" s="22" t="str">
        <f aca="false">IF(I4089&gt;=2,F4089*$K$2,"")</f>
        <v/>
      </c>
      <c r="L4089" s="22" t="str">
        <f aca="false">IF(I4089&gt;=3,F4089*$L$2,"")</f>
        <v/>
      </c>
      <c r="M4089" s="22" t="str">
        <f aca="false">IF(I4089&gt;=4,F4089*$M$2,"")</f>
        <v/>
      </c>
      <c r="N4089" s="16" t="n">
        <v>0</v>
      </c>
      <c r="O4089" s="16" t="n">
        <v>0</v>
      </c>
      <c r="P4089" s="23" t="n">
        <v>5</v>
      </c>
      <c r="Q4089" s="64" t="n">
        <f aca="false">P4089*($Q$2)</f>
        <v>135.1</v>
      </c>
      <c r="R4089" s="66"/>
      <c r="S4089" s="25" t="n">
        <f aca="false">SUM(F4089,H4089,J4089,K4089,L4089,M4089)</f>
        <v>1278.48203296</v>
      </c>
      <c r="T4089" s="25" t="n">
        <f aca="false">SUM(F4089,H4089,J4089,K4089,L4089,M4089,Q4089)</f>
        <v>1413.58203296</v>
      </c>
      <c r="U4089" s="67"/>
      <c r="V4089" s="67"/>
      <c r="W4089" s="67"/>
      <c r="X4089" s="67"/>
      <c r="Y4089" s="67"/>
      <c r="Z4089" s="67"/>
      <c r="AA4089" s="67"/>
      <c r="AB4089" s="67"/>
      <c r="AC4089" s="67"/>
      <c r="AD4089" s="67"/>
      <c r="AE4089" s="67"/>
      <c r="AF4089" s="67"/>
      <c r="AG4089" s="67"/>
      <c r="AH4089" s="67"/>
      <c r="AI4089" s="67"/>
      <c r="AJ4089" s="67"/>
      <c r="AK4089" s="67"/>
      <c r="AL4089" s="67"/>
      <c r="AM4089" s="67"/>
      <c r="AN4089" s="67"/>
      <c r="AO4089" s="67"/>
      <c r="AP4089" s="67"/>
      <c r="AQ4089" s="67"/>
      <c r="AR4089" s="67"/>
      <c r="AS4089" s="67"/>
      <c r="AT4089" s="67"/>
      <c r="AU4089" s="67"/>
      <c r="AV4089" s="67"/>
      <c r="AW4089" s="67"/>
      <c r="AX4089" s="67"/>
      <c r="AY4089" s="67"/>
      <c r="AZ4089" s="67"/>
      <c r="BA4089" s="67"/>
      <c r="BB4089" s="67"/>
      <c r="BC4089" s="67"/>
      <c r="BD4089" s="67"/>
      <c r="BE4089" s="67"/>
      <c r="BF4089" s="67"/>
      <c r="BG4089" s="67"/>
      <c r="BH4089" s="67"/>
      <c r="BI4089" s="67"/>
      <c r="BJ4089" s="67"/>
      <c r="BK4089" s="67"/>
      <c r="BL4089" s="67"/>
      <c r="BM4089" s="67"/>
      <c r="BN4089" s="67"/>
      <c r="BO4089" s="67"/>
      <c r="BP4089" s="67"/>
      <c r="BQ4089" s="67"/>
      <c r="BR4089" s="67"/>
      <c r="BS4089" s="67"/>
      <c r="BT4089" s="67"/>
      <c r="BU4089" s="67"/>
      <c r="BV4089" s="67"/>
      <c r="BW4089" s="67"/>
      <c r="BX4089" s="67"/>
      <c r="BY4089" s="67"/>
      <c r="BZ4089" s="67"/>
      <c r="CA4089" s="67"/>
      <c r="CB4089" s="67"/>
      <c r="CC4089" s="67"/>
      <c r="CD4089" s="67"/>
      <c r="CE4089" s="67"/>
      <c r="CF4089" s="67"/>
      <c r="CG4089" s="67"/>
      <c r="CH4089" s="67"/>
      <c r="CI4089" s="67"/>
      <c r="CJ4089" s="67"/>
      <c r="CK4089" s="67"/>
      <c r="CL4089" s="67"/>
      <c r="CM4089" s="67"/>
      <c r="CN4089" s="67"/>
      <c r="CO4089" s="67"/>
      <c r="CP4089" s="67"/>
      <c r="CQ4089" s="67"/>
      <c r="CR4089" s="67"/>
      <c r="CS4089" s="67"/>
      <c r="CT4089" s="67"/>
      <c r="CU4089" s="67"/>
      <c r="CV4089" s="67"/>
      <c r="CW4089" s="67"/>
      <c r="CX4089" s="67"/>
      <c r="CY4089" s="67"/>
      <c r="CZ4089" s="67"/>
      <c r="DA4089" s="67"/>
      <c r="DB4089" s="67"/>
      <c r="DC4089" s="67"/>
      <c r="DD4089" s="67"/>
      <c r="DE4089" s="67"/>
      <c r="DF4089" s="67"/>
      <c r="DG4089" s="67"/>
      <c r="DH4089" s="67"/>
      <c r="DI4089" s="67"/>
      <c r="DJ4089" s="67"/>
      <c r="DK4089" s="67"/>
      <c r="DL4089" s="67"/>
      <c r="DM4089" s="67"/>
      <c r="DN4089" s="67"/>
      <c r="DO4089" s="67"/>
      <c r="DP4089" s="67"/>
      <c r="DQ4089" s="67"/>
      <c r="DR4089" s="67"/>
      <c r="DS4089" s="67"/>
      <c r="DT4089" s="67"/>
      <c r="DU4089" s="67"/>
      <c r="DV4089" s="67"/>
      <c r="DW4089" s="67"/>
      <c r="DX4089" s="67"/>
      <c r="DY4089" s="67"/>
      <c r="DZ4089" s="67"/>
      <c r="EA4089" s="67"/>
      <c r="EB4089" s="67"/>
      <c r="EC4089" s="67"/>
      <c r="ED4089" s="67"/>
      <c r="EE4089" s="67"/>
      <c r="EF4089" s="67"/>
      <c r="EG4089" s="67"/>
      <c r="EH4089" s="67"/>
      <c r="EI4089" s="67"/>
      <c r="EJ4089" s="67"/>
      <c r="EK4089" s="67"/>
      <c r="EL4089" s="67"/>
      <c r="EM4089" s="67"/>
      <c r="EN4089" s="67"/>
      <c r="EO4089" s="67"/>
      <c r="EP4089" s="67"/>
      <c r="EQ4089" s="67"/>
      <c r="ER4089" s="67"/>
      <c r="ES4089" s="67"/>
      <c r="ET4089" s="67"/>
      <c r="EU4089" s="67"/>
      <c r="EV4089" s="67"/>
      <c r="EW4089" s="67"/>
      <c r="EX4089" s="67"/>
      <c r="EY4089" s="67"/>
      <c r="EZ4089" s="67"/>
      <c r="FA4089" s="67"/>
      <c r="FB4089" s="67"/>
      <c r="FC4089" s="67"/>
      <c r="FD4089" s="67"/>
      <c r="FE4089" s="67"/>
      <c r="FF4089" s="67"/>
      <c r="FG4089" s="67"/>
      <c r="FH4089" s="67"/>
      <c r="FI4089" s="67"/>
      <c r="FJ4089" s="67"/>
      <c r="FK4089" s="67"/>
      <c r="FL4089" s="67"/>
      <c r="FM4089" s="67"/>
      <c r="FN4089" s="67"/>
      <c r="FO4089" s="67"/>
      <c r="FP4089" s="67"/>
      <c r="FQ4089" s="67"/>
      <c r="FR4089" s="67"/>
      <c r="FS4089" s="67"/>
      <c r="FT4089" s="67"/>
      <c r="FU4089" s="67"/>
      <c r="FV4089" s="67"/>
      <c r="FW4089" s="67"/>
      <c r="FX4089" s="67"/>
      <c r="FY4089" s="67"/>
      <c r="FZ4089" s="67"/>
      <c r="GA4089" s="67"/>
      <c r="GB4089" s="67"/>
      <c r="GC4089" s="67"/>
      <c r="GD4089" s="67"/>
      <c r="GE4089" s="67"/>
      <c r="GF4089" s="67"/>
      <c r="GG4089" s="67"/>
      <c r="GH4089" s="67"/>
      <c r="GI4089" s="67"/>
      <c r="GJ4089" s="67"/>
      <c r="GK4089" s="67"/>
      <c r="GL4089" s="67"/>
      <c r="GM4089" s="67"/>
      <c r="GN4089" s="67"/>
      <c r="GO4089" s="67"/>
      <c r="GP4089" s="67"/>
      <c r="GQ4089" s="67"/>
      <c r="GR4089" s="67"/>
      <c r="GS4089" s="67"/>
      <c r="GT4089" s="67"/>
      <c r="GU4089" s="67"/>
      <c r="GV4089" s="67"/>
      <c r="GW4089" s="67"/>
      <c r="GX4089" s="67"/>
      <c r="GY4089" s="67"/>
      <c r="GZ4089" s="67"/>
      <c r="HA4089" s="67"/>
      <c r="HB4089" s="67"/>
      <c r="HC4089" s="67"/>
      <c r="HD4089" s="67"/>
      <c r="HE4089" s="67"/>
      <c r="HF4089" s="67"/>
      <c r="HG4089" s="67"/>
      <c r="HH4089" s="67"/>
      <c r="HI4089" s="67"/>
      <c r="HJ4089" s="67"/>
      <c r="HK4089" s="67"/>
      <c r="HL4089" s="67"/>
      <c r="HM4089" s="67"/>
      <c r="HN4089" s="67"/>
      <c r="HO4089" s="67"/>
      <c r="HP4089" s="67"/>
      <c r="HQ4089" s="67"/>
      <c r="HR4089" s="67"/>
      <c r="HS4089" s="67"/>
      <c r="HT4089" s="67"/>
      <c r="HU4089" s="67"/>
      <c r="HV4089" s="67"/>
      <c r="HW4089" s="67"/>
      <c r="HX4089" s="67"/>
      <c r="HY4089" s="67"/>
      <c r="HZ4089" s="67"/>
      <c r="IA4089" s="67"/>
      <c r="IB4089" s="67"/>
      <c r="IC4089" s="67"/>
      <c r="ID4089" s="67"/>
      <c r="IE4089" s="67"/>
      <c r="IF4089" s="67"/>
      <c r="IG4089" s="67"/>
      <c r="IH4089" s="67"/>
      <c r="II4089" s="67"/>
      <c r="IJ4089" s="67"/>
      <c r="IK4089" s="67"/>
      <c r="IL4089" s="67"/>
      <c r="IM4089" s="67"/>
      <c r="IN4089" s="67"/>
      <c r="IO4089" s="67"/>
      <c r="IP4089" s="67"/>
      <c r="IQ4089" s="67"/>
      <c r="IR4089" s="67"/>
      <c r="IS4089" s="67"/>
      <c r="IT4089" s="67"/>
      <c r="IU4089" s="67"/>
      <c r="IV4089" s="67"/>
      <c r="IW4089" s="67"/>
      <c r="IX4089" s="67"/>
      <c r="IY4089" s="67"/>
      <c r="IZ4089" s="67"/>
    </row>
    <row r="4090" customFormat="false" ht="13.8" hidden="false" customHeight="false" outlineLevel="0" collapsed="false">
      <c r="A4090" s="27" t="n">
        <v>41101154</v>
      </c>
      <c r="B4090" s="28" t="s">
        <v>4125</v>
      </c>
      <c r="C4090" s="29"/>
      <c r="D4090" s="29"/>
      <c r="E4090" s="27" t="s">
        <v>22</v>
      </c>
      <c r="F4090" s="19" t="n">
        <f aca="false">IF(C4090="",VLOOKUP(E4090,'PORTE E UCO'!$A$5:$D$46,4,0),VLOOKUP(E4090,'PORTE E UCO'!$A$5:$D$46,4,0)*C4090)</f>
        <v>220.434104</v>
      </c>
      <c r="G4090" s="30" t="n">
        <v>59.62</v>
      </c>
      <c r="H4090" s="21" t="n">
        <f aca="false">G4090*$R$2</f>
        <v>1172.94193984</v>
      </c>
      <c r="I4090" s="27" t="n">
        <v>0</v>
      </c>
      <c r="J4090" s="22" t="str">
        <f aca="false">IF(I4090&gt;=1,F4090*$J$2,"")</f>
        <v/>
      </c>
      <c r="K4090" s="22" t="str">
        <f aca="false">IF(I4090&gt;=2,F4090*$K$2,"")</f>
        <v/>
      </c>
      <c r="L4090" s="22" t="str">
        <f aca="false">IF(I4090&gt;=3,F4090*$L$2,"")</f>
        <v/>
      </c>
      <c r="M4090" s="22" t="str">
        <f aca="false">IF(I4090&gt;=4,F4090*$M$2,"")</f>
        <v/>
      </c>
      <c r="N4090" s="27" t="n">
        <v>0</v>
      </c>
      <c r="O4090" s="27" t="n">
        <v>0</v>
      </c>
      <c r="P4090" s="31" t="n">
        <v>5</v>
      </c>
      <c r="Q4090" s="64" t="n">
        <f aca="false">P4090*($Q$2)</f>
        <v>135.1</v>
      </c>
      <c r="R4090" s="66"/>
      <c r="S4090" s="25" t="n">
        <f aca="false">SUM(F4090,H4090,J4090,K4090,L4090,M4090)</f>
        <v>1393.37604384</v>
      </c>
      <c r="T4090" s="25" t="n">
        <f aca="false">SUM(F4090,H4090,J4090,K4090,L4090,M4090,Q4090)</f>
        <v>1528.47604384</v>
      </c>
      <c r="U4090" s="67"/>
      <c r="V4090" s="67"/>
      <c r="W4090" s="67"/>
      <c r="X4090" s="67"/>
      <c r="Y4090" s="67"/>
      <c r="Z4090" s="67"/>
      <c r="AA4090" s="67"/>
      <c r="AB4090" s="67"/>
      <c r="AC4090" s="67"/>
      <c r="AD4090" s="67"/>
      <c r="AE4090" s="67"/>
      <c r="AF4090" s="67"/>
      <c r="AG4090" s="67"/>
      <c r="AH4090" s="67"/>
      <c r="AI4090" s="67"/>
      <c r="AJ4090" s="67"/>
      <c r="AK4090" s="67"/>
      <c r="AL4090" s="67"/>
      <c r="AM4090" s="67"/>
      <c r="AN4090" s="67"/>
      <c r="AO4090" s="67"/>
      <c r="AP4090" s="67"/>
      <c r="AQ4090" s="67"/>
      <c r="AR4090" s="67"/>
      <c r="AS4090" s="67"/>
      <c r="AT4090" s="67"/>
      <c r="AU4090" s="67"/>
      <c r="AV4090" s="67"/>
      <c r="AW4090" s="67"/>
      <c r="AX4090" s="67"/>
      <c r="AY4090" s="67"/>
      <c r="AZ4090" s="67"/>
      <c r="BA4090" s="67"/>
      <c r="BB4090" s="67"/>
      <c r="BC4090" s="67"/>
      <c r="BD4090" s="67"/>
      <c r="BE4090" s="67"/>
      <c r="BF4090" s="67"/>
      <c r="BG4090" s="67"/>
      <c r="BH4090" s="67"/>
      <c r="BI4090" s="67"/>
      <c r="BJ4090" s="67"/>
      <c r="BK4090" s="67"/>
      <c r="BL4090" s="67"/>
      <c r="BM4090" s="67"/>
      <c r="BN4090" s="67"/>
      <c r="BO4090" s="67"/>
      <c r="BP4090" s="67"/>
      <c r="BQ4090" s="67"/>
      <c r="BR4090" s="67"/>
      <c r="BS4090" s="67"/>
      <c r="BT4090" s="67"/>
      <c r="BU4090" s="67"/>
      <c r="BV4090" s="67"/>
      <c r="BW4090" s="67"/>
      <c r="BX4090" s="67"/>
      <c r="BY4090" s="67"/>
      <c r="BZ4090" s="67"/>
      <c r="CA4090" s="67"/>
      <c r="CB4090" s="67"/>
      <c r="CC4090" s="67"/>
      <c r="CD4090" s="67"/>
      <c r="CE4090" s="67"/>
      <c r="CF4090" s="67"/>
      <c r="CG4090" s="67"/>
      <c r="CH4090" s="67"/>
      <c r="CI4090" s="67"/>
      <c r="CJ4090" s="67"/>
      <c r="CK4090" s="67"/>
      <c r="CL4090" s="67"/>
      <c r="CM4090" s="67"/>
      <c r="CN4090" s="67"/>
      <c r="CO4090" s="67"/>
      <c r="CP4090" s="67"/>
      <c r="CQ4090" s="67"/>
      <c r="CR4090" s="67"/>
      <c r="CS4090" s="67"/>
      <c r="CT4090" s="67"/>
      <c r="CU4090" s="67"/>
      <c r="CV4090" s="67"/>
      <c r="CW4090" s="67"/>
      <c r="CX4090" s="67"/>
      <c r="CY4090" s="67"/>
      <c r="CZ4090" s="67"/>
      <c r="DA4090" s="67"/>
      <c r="DB4090" s="67"/>
      <c r="DC4090" s="67"/>
      <c r="DD4090" s="67"/>
      <c r="DE4090" s="67"/>
      <c r="DF4090" s="67"/>
      <c r="DG4090" s="67"/>
      <c r="DH4090" s="67"/>
      <c r="DI4090" s="67"/>
      <c r="DJ4090" s="67"/>
      <c r="DK4090" s="67"/>
      <c r="DL4090" s="67"/>
      <c r="DM4090" s="67"/>
      <c r="DN4090" s="67"/>
      <c r="DO4090" s="67"/>
      <c r="DP4090" s="67"/>
      <c r="DQ4090" s="67"/>
      <c r="DR4090" s="67"/>
      <c r="DS4090" s="67"/>
      <c r="DT4090" s="67"/>
      <c r="DU4090" s="67"/>
      <c r="DV4090" s="67"/>
      <c r="DW4090" s="67"/>
      <c r="DX4090" s="67"/>
      <c r="DY4090" s="67"/>
      <c r="DZ4090" s="67"/>
      <c r="EA4090" s="67"/>
      <c r="EB4090" s="67"/>
      <c r="EC4090" s="67"/>
      <c r="ED4090" s="67"/>
      <c r="EE4090" s="67"/>
      <c r="EF4090" s="67"/>
      <c r="EG4090" s="67"/>
      <c r="EH4090" s="67"/>
      <c r="EI4090" s="67"/>
      <c r="EJ4090" s="67"/>
      <c r="EK4090" s="67"/>
      <c r="EL4090" s="67"/>
      <c r="EM4090" s="67"/>
      <c r="EN4090" s="67"/>
      <c r="EO4090" s="67"/>
      <c r="EP4090" s="67"/>
      <c r="EQ4090" s="67"/>
      <c r="ER4090" s="67"/>
      <c r="ES4090" s="67"/>
      <c r="ET4090" s="67"/>
      <c r="EU4090" s="67"/>
      <c r="EV4090" s="67"/>
      <c r="EW4090" s="67"/>
      <c r="EX4090" s="67"/>
      <c r="EY4090" s="67"/>
      <c r="EZ4090" s="67"/>
      <c r="FA4090" s="67"/>
      <c r="FB4090" s="67"/>
      <c r="FC4090" s="67"/>
      <c r="FD4090" s="67"/>
      <c r="FE4090" s="67"/>
      <c r="FF4090" s="67"/>
      <c r="FG4090" s="67"/>
      <c r="FH4090" s="67"/>
      <c r="FI4090" s="67"/>
      <c r="FJ4090" s="67"/>
      <c r="FK4090" s="67"/>
      <c r="FL4090" s="67"/>
      <c r="FM4090" s="67"/>
      <c r="FN4090" s="67"/>
      <c r="FO4090" s="67"/>
      <c r="FP4090" s="67"/>
      <c r="FQ4090" s="67"/>
      <c r="FR4090" s="67"/>
      <c r="FS4090" s="67"/>
      <c r="FT4090" s="67"/>
      <c r="FU4090" s="67"/>
      <c r="FV4090" s="67"/>
      <c r="FW4090" s="67"/>
      <c r="FX4090" s="67"/>
      <c r="FY4090" s="67"/>
      <c r="FZ4090" s="67"/>
      <c r="GA4090" s="67"/>
      <c r="GB4090" s="67"/>
      <c r="GC4090" s="67"/>
      <c r="GD4090" s="67"/>
      <c r="GE4090" s="67"/>
      <c r="GF4090" s="67"/>
      <c r="GG4090" s="67"/>
      <c r="GH4090" s="67"/>
      <c r="GI4090" s="67"/>
      <c r="GJ4090" s="67"/>
      <c r="GK4090" s="67"/>
      <c r="GL4090" s="67"/>
      <c r="GM4090" s="67"/>
      <c r="GN4090" s="67"/>
      <c r="GO4090" s="67"/>
      <c r="GP4090" s="67"/>
      <c r="GQ4090" s="67"/>
      <c r="GR4090" s="67"/>
      <c r="GS4090" s="67"/>
      <c r="GT4090" s="67"/>
      <c r="GU4090" s="67"/>
      <c r="GV4090" s="67"/>
      <c r="GW4090" s="67"/>
      <c r="GX4090" s="67"/>
      <c r="GY4090" s="67"/>
      <c r="GZ4090" s="67"/>
      <c r="HA4090" s="67"/>
      <c r="HB4090" s="67"/>
      <c r="HC4090" s="67"/>
      <c r="HD4090" s="67"/>
      <c r="HE4090" s="67"/>
      <c r="HF4090" s="67"/>
      <c r="HG4090" s="67"/>
      <c r="HH4090" s="67"/>
      <c r="HI4090" s="67"/>
      <c r="HJ4090" s="67"/>
      <c r="HK4090" s="67"/>
      <c r="HL4090" s="67"/>
      <c r="HM4090" s="67"/>
      <c r="HN4090" s="67"/>
      <c r="HO4090" s="67"/>
      <c r="HP4090" s="67"/>
      <c r="HQ4090" s="67"/>
      <c r="HR4090" s="67"/>
      <c r="HS4090" s="67"/>
      <c r="HT4090" s="67"/>
      <c r="HU4090" s="67"/>
      <c r="HV4090" s="67"/>
      <c r="HW4090" s="67"/>
      <c r="HX4090" s="67"/>
      <c r="HY4090" s="67"/>
      <c r="HZ4090" s="67"/>
      <c r="IA4090" s="67"/>
      <c r="IB4090" s="67"/>
      <c r="IC4090" s="67"/>
      <c r="ID4090" s="67"/>
      <c r="IE4090" s="67"/>
      <c r="IF4090" s="67"/>
      <c r="IG4090" s="67"/>
      <c r="IH4090" s="67"/>
      <c r="II4090" s="67"/>
      <c r="IJ4090" s="67"/>
      <c r="IK4090" s="67"/>
      <c r="IL4090" s="67"/>
      <c r="IM4090" s="67"/>
      <c r="IN4090" s="67"/>
      <c r="IO4090" s="67"/>
      <c r="IP4090" s="67"/>
      <c r="IQ4090" s="67"/>
      <c r="IR4090" s="67"/>
      <c r="IS4090" s="67"/>
      <c r="IT4090" s="67"/>
      <c r="IU4090" s="67"/>
      <c r="IV4090" s="67"/>
      <c r="IW4090" s="67"/>
      <c r="IX4090" s="67"/>
      <c r="IY4090" s="67"/>
      <c r="IZ4090" s="67"/>
    </row>
    <row r="4091" customFormat="false" ht="13.8" hidden="false" customHeight="false" outlineLevel="0" collapsed="false">
      <c r="A4091" s="16" t="n">
        <v>41101286</v>
      </c>
      <c r="B4091" s="17" t="s">
        <v>4126</v>
      </c>
      <c r="C4091" s="18"/>
      <c r="D4091" s="18"/>
      <c r="E4091" s="16" t="s">
        <v>22</v>
      </c>
      <c r="F4091" s="19" t="n">
        <f aca="false">IF(C4091="",VLOOKUP(E4091,'PORTE E UCO'!$A$5:$D$46,4,0),VLOOKUP(E4091,'PORTE E UCO'!$A$5:$D$46,4,0)*C4091)</f>
        <v>220.434104</v>
      </c>
      <c r="G4091" s="20" t="n">
        <v>47.24</v>
      </c>
      <c r="H4091" s="21" t="n">
        <f aca="false">G4091*$R$2</f>
        <v>929.38237568</v>
      </c>
      <c r="I4091" s="16" t="n">
        <v>0</v>
      </c>
      <c r="J4091" s="22" t="str">
        <f aca="false">IF(I4091&gt;=1,F4091*$J$2,"")</f>
        <v/>
      </c>
      <c r="K4091" s="22" t="str">
        <f aca="false">IF(I4091&gt;=2,F4091*$K$2,"")</f>
        <v/>
      </c>
      <c r="L4091" s="22" t="str">
        <f aca="false">IF(I4091&gt;=3,F4091*$L$2,"")</f>
        <v/>
      </c>
      <c r="M4091" s="22" t="str">
        <f aca="false">IF(I4091&gt;=4,F4091*$M$2,"")</f>
        <v/>
      </c>
      <c r="N4091" s="16" t="n">
        <v>0</v>
      </c>
      <c r="O4091" s="16" t="n">
        <v>0</v>
      </c>
      <c r="P4091" s="23" t="n">
        <v>4</v>
      </c>
      <c r="Q4091" s="64" t="n">
        <f aca="false">P4091*($Q$2)</f>
        <v>108.08</v>
      </c>
      <c r="R4091" s="66"/>
      <c r="S4091" s="25" t="n">
        <f aca="false">SUM(F4091,H4091,J4091,K4091,L4091,M4091)</f>
        <v>1149.81647968</v>
      </c>
      <c r="T4091" s="25" t="n">
        <f aca="false">SUM(F4091,H4091,J4091,K4091,L4091,M4091,Q4091)</f>
        <v>1257.89647968</v>
      </c>
      <c r="U4091" s="67"/>
      <c r="V4091" s="67"/>
      <c r="W4091" s="67"/>
      <c r="X4091" s="67"/>
      <c r="Y4091" s="67"/>
      <c r="Z4091" s="67"/>
      <c r="AA4091" s="67"/>
      <c r="AB4091" s="67"/>
      <c r="AC4091" s="67"/>
      <c r="AD4091" s="67"/>
      <c r="AE4091" s="67"/>
      <c r="AF4091" s="67"/>
      <c r="AG4091" s="67"/>
      <c r="AH4091" s="67"/>
      <c r="AI4091" s="67"/>
      <c r="AJ4091" s="67"/>
      <c r="AK4091" s="67"/>
      <c r="AL4091" s="67"/>
      <c r="AM4091" s="67"/>
      <c r="AN4091" s="67"/>
      <c r="AO4091" s="67"/>
      <c r="AP4091" s="67"/>
      <c r="AQ4091" s="67"/>
      <c r="AR4091" s="67"/>
      <c r="AS4091" s="67"/>
      <c r="AT4091" s="67"/>
      <c r="AU4091" s="67"/>
      <c r="AV4091" s="67"/>
      <c r="AW4091" s="67"/>
      <c r="AX4091" s="67"/>
      <c r="AY4091" s="67"/>
      <c r="AZ4091" s="67"/>
      <c r="BA4091" s="67"/>
      <c r="BB4091" s="67"/>
      <c r="BC4091" s="67"/>
      <c r="BD4091" s="67"/>
      <c r="BE4091" s="67"/>
      <c r="BF4091" s="67"/>
      <c r="BG4091" s="67"/>
      <c r="BH4091" s="67"/>
      <c r="BI4091" s="67"/>
      <c r="BJ4091" s="67"/>
      <c r="BK4091" s="67"/>
      <c r="BL4091" s="67"/>
      <c r="BM4091" s="67"/>
      <c r="BN4091" s="67"/>
      <c r="BO4091" s="67"/>
      <c r="BP4091" s="67"/>
      <c r="BQ4091" s="67"/>
      <c r="BR4091" s="67"/>
      <c r="BS4091" s="67"/>
      <c r="BT4091" s="67"/>
      <c r="BU4091" s="67"/>
      <c r="BV4091" s="67"/>
      <c r="BW4091" s="67"/>
      <c r="BX4091" s="67"/>
      <c r="BY4091" s="67"/>
      <c r="BZ4091" s="67"/>
      <c r="CA4091" s="67"/>
      <c r="CB4091" s="67"/>
      <c r="CC4091" s="67"/>
      <c r="CD4091" s="67"/>
      <c r="CE4091" s="67"/>
      <c r="CF4091" s="67"/>
      <c r="CG4091" s="67"/>
      <c r="CH4091" s="67"/>
      <c r="CI4091" s="67"/>
      <c r="CJ4091" s="67"/>
      <c r="CK4091" s="67"/>
      <c r="CL4091" s="67"/>
      <c r="CM4091" s="67"/>
      <c r="CN4091" s="67"/>
      <c r="CO4091" s="67"/>
      <c r="CP4091" s="67"/>
      <c r="CQ4091" s="67"/>
      <c r="CR4091" s="67"/>
      <c r="CS4091" s="67"/>
      <c r="CT4091" s="67"/>
      <c r="CU4091" s="67"/>
      <c r="CV4091" s="67"/>
      <c r="CW4091" s="67"/>
      <c r="CX4091" s="67"/>
      <c r="CY4091" s="67"/>
      <c r="CZ4091" s="67"/>
      <c r="DA4091" s="67"/>
      <c r="DB4091" s="67"/>
      <c r="DC4091" s="67"/>
      <c r="DD4091" s="67"/>
      <c r="DE4091" s="67"/>
      <c r="DF4091" s="67"/>
      <c r="DG4091" s="67"/>
      <c r="DH4091" s="67"/>
      <c r="DI4091" s="67"/>
      <c r="DJ4091" s="67"/>
      <c r="DK4091" s="67"/>
      <c r="DL4091" s="67"/>
      <c r="DM4091" s="67"/>
      <c r="DN4091" s="67"/>
      <c r="DO4091" s="67"/>
      <c r="DP4091" s="67"/>
      <c r="DQ4091" s="67"/>
      <c r="DR4091" s="67"/>
      <c r="DS4091" s="67"/>
      <c r="DT4091" s="67"/>
      <c r="DU4091" s="67"/>
      <c r="DV4091" s="67"/>
      <c r="DW4091" s="67"/>
      <c r="DX4091" s="67"/>
      <c r="DY4091" s="67"/>
      <c r="DZ4091" s="67"/>
      <c r="EA4091" s="67"/>
      <c r="EB4091" s="67"/>
      <c r="EC4091" s="67"/>
      <c r="ED4091" s="67"/>
      <c r="EE4091" s="67"/>
      <c r="EF4091" s="67"/>
      <c r="EG4091" s="67"/>
      <c r="EH4091" s="67"/>
      <c r="EI4091" s="67"/>
      <c r="EJ4091" s="67"/>
      <c r="EK4091" s="67"/>
      <c r="EL4091" s="67"/>
      <c r="EM4091" s="67"/>
      <c r="EN4091" s="67"/>
      <c r="EO4091" s="67"/>
      <c r="EP4091" s="67"/>
      <c r="EQ4091" s="67"/>
      <c r="ER4091" s="67"/>
      <c r="ES4091" s="67"/>
      <c r="ET4091" s="67"/>
      <c r="EU4091" s="67"/>
      <c r="EV4091" s="67"/>
      <c r="EW4091" s="67"/>
      <c r="EX4091" s="67"/>
      <c r="EY4091" s="67"/>
      <c r="EZ4091" s="67"/>
      <c r="FA4091" s="67"/>
      <c r="FB4091" s="67"/>
      <c r="FC4091" s="67"/>
      <c r="FD4091" s="67"/>
      <c r="FE4091" s="67"/>
      <c r="FF4091" s="67"/>
      <c r="FG4091" s="67"/>
      <c r="FH4091" s="67"/>
      <c r="FI4091" s="67"/>
      <c r="FJ4091" s="67"/>
      <c r="FK4091" s="67"/>
      <c r="FL4091" s="67"/>
      <c r="FM4091" s="67"/>
      <c r="FN4091" s="67"/>
      <c r="FO4091" s="67"/>
      <c r="FP4091" s="67"/>
      <c r="FQ4091" s="67"/>
      <c r="FR4091" s="67"/>
      <c r="FS4091" s="67"/>
      <c r="FT4091" s="67"/>
      <c r="FU4091" s="67"/>
      <c r="FV4091" s="67"/>
      <c r="FW4091" s="67"/>
      <c r="FX4091" s="67"/>
      <c r="FY4091" s="67"/>
      <c r="FZ4091" s="67"/>
      <c r="GA4091" s="67"/>
      <c r="GB4091" s="67"/>
      <c r="GC4091" s="67"/>
      <c r="GD4091" s="67"/>
      <c r="GE4091" s="67"/>
      <c r="GF4091" s="67"/>
      <c r="GG4091" s="67"/>
      <c r="GH4091" s="67"/>
      <c r="GI4091" s="67"/>
      <c r="GJ4091" s="67"/>
      <c r="GK4091" s="67"/>
      <c r="GL4091" s="67"/>
      <c r="GM4091" s="67"/>
      <c r="GN4091" s="67"/>
      <c r="GO4091" s="67"/>
      <c r="GP4091" s="67"/>
      <c r="GQ4091" s="67"/>
      <c r="GR4091" s="67"/>
      <c r="GS4091" s="67"/>
      <c r="GT4091" s="67"/>
      <c r="GU4091" s="67"/>
      <c r="GV4091" s="67"/>
      <c r="GW4091" s="67"/>
      <c r="GX4091" s="67"/>
      <c r="GY4091" s="67"/>
      <c r="GZ4091" s="67"/>
      <c r="HA4091" s="67"/>
      <c r="HB4091" s="67"/>
      <c r="HC4091" s="67"/>
      <c r="HD4091" s="67"/>
      <c r="HE4091" s="67"/>
      <c r="HF4091" s="67"/>
      <c r="HG4091" s="67"/>
      <c r="HH4091" s="67"/>
      <c r="HI4091" s="67"/>
      <c r="HJ4091" s="67"/>
      <c r="HK4091" s="67"/>
      <c r="HL4091" s="67"/>
      <c r="HM4091" s="67"/>
      <c r="HN4091" s="67"/>
      <c r="HO4091" s="67"/>
      <c r="HP4091" s="67"/>
      <c r="HQ4091" s="67"/>
      <c r="HR4091" s="67"/>
      <c r="HS4091" s="67"/>
      <c r="HT4091" s="67"/>
      <c r="HU4091" s="67"/>
      <c r="HV4091" s="67"/>
      <c r="HW4091" s="67"/>
      <c r="HX4091" s="67"/>
      <c r="HY4091" s="67"/>
      <c r="HZ4091" s="67"/>
      <c r="IA4091" s="67"/>
      <c r="IB4091" s="67"/>
      <c r="IC4091" s="67"/>
      <c r="ID4091" s="67"/>
      <c r="IE4091" s="67"/>
      <c r="IF4091" s="67"/>
      <c r="IG4091" s="67"/>
      <c r="IH4091" s="67"/>
      <c r="II4091" s="67"/>
      <c r="IJ4091" s="67"/>
      <c r="IK4091" s="67"/>
      <c r="IL4091" s="67"/>
      <c r="IM4091" s="67"/>
      <c r="IN4091" s="67"/>
      <c r="IO4091" s="67"/>
      <c r="IP4091" s="67"/>
      <c r="IQ4091" s="67"/>
      <c r="IR4091" s="67"/>
      <c r="IS4091" s="67"/>
      <c r="IT4091" s="67"/>
      <c r="IU4091" s="67"/>
      <c r="IV4091" s="67"/>
      <c r="IW4091" s="67"/>
      <c r="IX4091" s="67"/>
      <c r="IY4091" s="67"/>
      <c r="IZ4091" s="67"/>
    </row>
    <row r="4092" customFormat="false" ht="13.8" hidden="false" customHeight="false" outlineLevel="0" collapsed="false">
      <c r="A4092" s="27" t="n">
        <v>41101014</v>
      </c>
      <c r="B4092" s="28" t="s">
        <v>4127</v>
      </c>
      <c r="C4092" s="29"/>
      <c r="D4092" s="29"/>
      <c r="E4092" s="27" t="s">
        <v>22</v>
      </c>
      <c r="F4092" s="19" t="n">
        <f aca="false">IF(C4092="",VLOOKUP(E4092,'PORTE E UCO'!$A$5:$D$46,4,0),VLOOKUP(E4092,'PORTE E UCO'!$A$5:$D$46,4,0)*C4092)</f>
        <v>220.434104</v>
      </c>
      <c r="G4092" s="30" t="n">
        <v>47.24</v>
      </c>
      <c r="H4092" s="21" t="n">
        <f aca="false">G4092*$R$2</f>
        <v>929.38237568</v>
      </c>
      <c r="I4092" s="27" t="n">
        <v>0</v>
      </c>
      <c r="J4092" s="22" t="str">
        <f aca="false">IF(I4092&gt;=1,F4092*$J$2,"")</f>
        <v/>
      </c>
      <c r="K4092" s="22" t="str">
        <f aca="false">IF(I4092&gt;=2,F4092*$K$2,"")</f>
        <v/>
      </c>
      <c r="L4092" s="22" t="str">
        <f aca="false">IF(I4092&gt;=3,F4092*$L$2,"")</f>
        <v/>
      </c>
      <c r="M4092" s="22" t="str">
        <f aca="false">IF(I4092&gt;=4,F4092*$M$2,"")</f>
        <v/>
      </c>
      <c r="N4092" s="27" t="n">
        <v>0</v>
      </c>
      <c r="O4092" s="27" t="n">
        <v>0</v>
      </c>
      <c r="P4092" s="31" t="n">
        <v>4</v>
      </c>
      <c r="Q4092" s="64" t="n">
        <f aca="false">P4092*($Q$2)</f>
        <v>108.08</v>
      </c>
      <c r="R4092" s="66"/>
      <c r="S4092" s="25" t="n">
        <f aca="false">SUM(F4092,H4092,J4092,K4092,L4092,M4092)</f>
        <v>1149.81647968</v>
      </c>
      <c r="T4092" s="25" t="n">
        <f aca="false">SUM(F4092,H4092,J4092,K4092,L4092,M4092,Q4092)</f>
        <v>1257.89647968</v>
      </c>
      <c r="U4092" s="67"/>
      <c r="V4092" s="67"/>
      <c r="W4092" s="67"/>
      <c r="X4092" s="67"/>
      <c r="Y4092" s="67"/>
      <c r="Z4092" s="67"/>
      <c r="AA4092" s="67"/>
      <c r="AB4092" s="67"/>
      <c r="AC4092" s="67"/>
      <c r="AD4092" s="67"/>
      <c r="AE4092" s="67"/>
      <c r="AF4092" s="67"/>
      <c r="AG4092" s="67"/>
      <c r="AH4092" s="67"/>
      <c r="AI4092" s="67"/>
      <c r="AJ4092" s="67"/>
      <c r="AK4092" s="67"/>
      <c r="AL4092" s="67"/>
      <c r="AM4092" s="67"/>
      <c r="AN4092" s="67"/>
      <c r="AO4092" s="67"/>
      <c r="AP4092" s="67"/>
      <c r="AQ4092" s="67"/>
      <c r="AR4092" s="67"/>
      <c r="AS4092" s="67"/>
      <c r="AT4092" s="67"/>
      <c r="AU4092" s="67"/>
      <c r="AV4092" s="67"/>
      <c r="AW4092" s="67"/>
      <c r="AX4092" s="67"/>
      <c r="AY4092" s="67"/>
      <c r="AZ4092" s="67"/>
      <c r="BA4092" s="67"/>
      <c r="BB4092" s="67"/>
      <c r="BC4092" s="67"/>
      <c r="BD4092" s="67"/>
      <c r="BE4092" s="67"/>
      <c r="BF4092" s="67"/>
      <c r="BG4092" s="67"/>
      <c r="BH4092" s="67"/>
      <c r="BI4092" s="67"/>
      <c r="BJ4092" s="67"/>
      <c r="BK4092" s="67"/>
      <c r="BL4092" s="67"/>
      <c r="BM4092" s="67"/>
      <c r="BN4092" s="67"/>
      <c r="BO4092" s="67"/>
      <c r="BP4092" s="67"/>
      <c r="BQ4092" s="67"/>
      <c r="BR4092" s="67"/>
      <c r="BS4092" s="67"/>
      <c r="BT4092" s="67"/>
      <c r="BU4092" s="67"/>
      <c r="BV4092" s="67"/>
      <c r="BW4092" s="67"/>
      <c r="BX4092" s="67"/>
      <c r="BY4092" s="67"/>
      <c r="BZ4092" s="67"/>
      <c r="CA4092" s="67"/>
      <c r="CB4092" s="67"/>
      <c r="CC4092" s="67"/>
      <c r="CD4092" s="67"/>
      <c r="CE4092" s="67"/>
      <c r="CF4092" s="67"/>
      <c r="CG4092" s="67"/>
      <c r="CH4092" s="67"/>
      <c r="CI4092" s="67"/>
      <c r="CJ4092" s="67"/>
      <c r="CK4092" s="67"/>
      <c r="CL4092" s="67"/>
      <c r="CM4092" s="67"/>
      <c r="CN4092" s="67"/>
      <c r="CO4092" s="67"/>
      <c r="CP4092" s="67"/>
      <c r="CQ4092" s="67"/>
      <c r="CR4092" s="67"/>
      <c r="CS4092" s="67"/>
      <c r="CT4092" s="67"/>
      <c r="CU4092" s="67"/>
      <c r="CV4092" s="67"/>
      <c r="CW4092" s="67"/>
      <c r="CX4092" s="67"/>
      <c r="CY4092" s="67"/>
      <c r="CZ4092" s="67"/>
      <c r="DA4092" s="67"/>
      <c r="DB4092" s="67"/>
      <c r="DC4092" s="67"/>
      <c r="DD4092" s="67"/>
      <c r="DE4092" s="67"/>
      <c r="DF4092" s="67"/>
      <c r="DG4092" s="67"/>
      <c r="DH4092" s="67"/>
      <c r="DI4092" s="67"/>
      <c r="DJ4092" s="67"/>
      <c r="DK4092" s="67"/>
      <c r="DL4092" s="67"/>
      <c r="DM4092" s="67"/>
      <c r="DN4092" s="67"/>
      <c r="DO4092" s="67"/>
      <c r="DP4092" s="67"/>
      <c r="DQ4092" s="67"/>
      <c r="DR4092" s="67"/>
      <c r="DS4092" s="67"/>
      <c r="DT4092" s="67"/>
      <c r="DU4092" s="67"/>
      <c r="DV4092" s="67"/>
      <c r="DW4092" s="67"/>
      <c r="DX4092" s="67"/>
      <c r="DY4092" s="67"/>
      <c r="DZ4092" s="67"/>
      <c r="EA4092" s="67"/>
      <c r="EB4092" s="67"/>
      <c r="EC4092" s="67"/>
      <c r="ED4092" s="67"/>
      <c r="EE4092" s="67"/>
      <c r="EF4092" s="67"/>
      <c r="EG4092" s="67"/>
      <c r="EH4092" s="67"/>
      <c r="EI4092" s="67"/>
      <c r="EJ4092" s="67"/>
      <c r="EK4092" s="67"/>
      <c r="EL4092" s="67"/>
      <c r="EM4092" s="67"/>
      <c r="EN4092" s="67"/>
      <c r="EO4092" s="67"/>
      <c r="EP4092" s="67"/>
      <c r="EQ4092" s="67"/>
      <c r="ER4092" s="67"/>
      <c r="ES4092" s="67"/>
      <c r="ET4092" s="67"/>
      <c r="EU4092" s="67"/>
      <c r="EV4092" s="67"/>
      <c r="EW4092" s="67"/>
      <c r="EX4092" s="67"/>
      <c r="EY4092" s="67"/>
      <c r="EZ4092" s="67"/>
      <c r="FA4092" s="67"/>
      <c r="FB4092" s="67"/>
      <c r="FC4092" s="67"/>
      <c r="FD4092" s="67"/>
      <c r="FE4092" s="67"/>
      <c r="FF4092" s="67"/>
      <c r="FG4092" s="67"/>
      <c r="FH4092" s="67"/>
      <c r="FI4092" s="67"/>
      <c r="FJ4092" s="67"/>
      <c r="FK4092" s="67"/>
      <c r="FL4092" s="67"/>
      <c r="FM4092" s="67"/>
      <c r="FN4092" s="67"/>
      <c r="FO4092" s="67"/>
      <c r="FP4092" s="67"/>
      <c r="FQ4092" s="67"/>
      <c r="FR4092" s="67"/>
      <c r="FS4092" s="67"/>
      <c r="FT4092" s="67"/>
      <c r="FU4092" s="67"/>
      <c r="FV4092" s="67"/>
      <c r="FW4092" s="67"/>
      <c r="FX4092" s="67"/>
      <c r="FY4092" s="67"/>
      <c r="FZ4092" s="67"/>
      <c r="GA4092" s="67"/>
      <c r="GB4092" s="67"/>
      <c r="GC4092" s="67"/>
      <c r="GD4092" s="67"/>
      <c r="GE4092" s="67"/>
      <c r="GF4092" s="67"/>
      <c r="GG4092" s="67"/>
      <c r="GH4092" s="67"/>
      <c r="GI4092" s="67"/>
      <c r="GJ4092" s="67"/>
      <c r="GK4092" s="67"/>
      <c r="GL4092" s="67"/>
      <c r="GM4092" s="67"/>
      <c r="GN4092" s="67"/>
      <c r="GO4092" s="67"/>
      <c r="GP4092" s="67"/>
      <c r="GQ4092" s="67"/>
      <c r="GR4092" s="67"/>
      <c r="GS4092" s="67"/>
      <c r="GT4092" s="67"/>
      <c r="GU4092" s="67"/>
      <c r="GV4092" s="67"/>
      <c r="GW4092" s="67"/>
      <c r="GX4092" s="67"/>
      <c r="GY4092" s="67"/>
      <c r="GZ4092" s="67"/>
      <c r="HA4092" s="67"/>
      <c r="HB4092" s="67"/>
      <c r="HC4092" s="67"/>
      <c r="HD4092" s="67"/>
      <c r="HE4092" s="67"/>
      <c r="HF4092" s="67"/>
      <c r="HG4092" s="67"/>
      <c r="HH4092" s="67"/>
      <c r="HI4092" s="67"/>
      <c r="HJ4092" s="67"/>
      <c r="HK4092" s="67"/>
      <c r="HL4092" s="67"/>
      <c r="HM4092" s="67"/>
      <c r="HN4092" s="67"/>
      <c r="HO4092" s="67"/>
      <c r="HP4092" s="67"/>
      <c r="HQ4092" s="67"/>
      <c r="HR4092" s="67"/>
      <c r="HS4092" s="67"/>
      <c r="HT4092" s="67"/>
      <c r="HU4092" s="67"/>
      <c r="HV4092" s="67"/>
      <c r="HW4092" s="67"/>
      <c r="HX4092" s="67"/>
      <c r="HY4092" s="67"/>
      <c r="HZ4092" s="67"/>
      <c r="IA4092" s="67"/>
      <c r="IB4092" s="67"/>
      <c r="IC4092" s="67"/>
      <c r="ID4092" s="67"/>
      <c r="IE4092" s="67"/>
      <c r="IF4092" s="67"/>
      <c r="IG4092" s="67"/>
      <c r="IH4092" s="67"/>
      <c r="II4092" s="67"/>
      <c r="IJ4092" s="67"/>
      <c r="IK4092" s="67"/>
      <c r="IL4092" s="67"/>
      <c r="IM4092" s="67"/>
      <c r="IN4092" s="67"/>
      <c r="IO4092" s="67"/>
      <c r="IP4092" s="67"/>
      <c r="IQ4092" s="67"/>
      <c r="IR4092" s="67"/>
      <c r="IS4092" s="67"/>
      <c r="IT4092" s="67"/>
      <c r="IU4092" s="67"/>
      <c r="IV4092" s="67"/>
      <c r="IW4092" s="67"/>
      <c r="IX4092" s="67"/>
      <c r="IY4092" s="67"/>
      <c r="IZ4092" s="67"/>
    </row>
    <row r="4093" customFormat="false" ht="13.8" hidden="false" customHeight="false" outlineLevel="0" collapsed="false">
      <c r="A4093" s="16" t="n">
        <v>41101367</v>
      </c>
      <c r="B4093" s="17" t="s">
        <v>4128</v>
      </c>
      <c r="C4093" s="18"/>
      <c r="D4093" s="18"/>
      <c r="E4093" s="16" t="s">
        <v>22</v>
      </c>
      <c r="F4093" s="19" t="n">
        <f aca="false">IF(C4093="",VLOOKUP(E4093,'PORTE E UCO'!$A$5:$D$46,4,0),VLOOKUP(E4093,'PORTE E UCO'!$A$5:$D$46,4,0)*C4093)</f>
        <v>220.434104</v>
      </c>
      <c r="G4093" s="20" t="n">
        <v>53.78</v>
      </c>
      <c r="H4093" s="21" t="n">
        <f aca="false">G4093*$R$2</f>
        <v>1058.04792896</v>
      </c>
      <c r="I4093" s="16" t="n">
        <v>0</v>
      </c>
      <c r="J4093" s="22" t="str">
        <f aca="false">IF(I4093&gt;=1,F4093*$J$2,"")</f>
        <v/>
      </c>
      <c r="K4093" s="22" t="str">
        <f aca="false">IF(I4093&gt;=2,F4093*$K$2,"")</f>
        <v/>
      </c>
      <c r="L4093" s="22" t="str">
        <f aca="false">IF(I4093&gt;=3,F4093*$L$2,"")</f>
        <v/>
      </c>
      <c r="M4093" s="22" t="str">
        <f aca="false">IF(I4093&gt;=4,F4093*$M$2,"")</f>
        <v/>
      </c>
      <c r="N4093" s="16" t="n">
        <v>0</v>
      </c>
      <c r="O4093" s="16" t="n">
        <v>0</v>
      </c>
      <c r="P4093" s="23" t="n">
        <v>4</v>
      </c>
      <c r="Q4093" s="64" t="n">
        <f aca="false">P4093*($Q$2)</f>
        <v>108.08</v>
      </c>
      <c r="R4093" s="66"/>
      <c r="S4093" s="25" t="n">
        <f aca="false">SUM(F4093,H4093,J4093,K4093,L4093,M4093)</f>
        <v>1278.48203296</v>
      </c>
      <c r="T4093" s="25" t="n">
        <f aca="false">SUM(F4093,H4093,J4093,K4093,L4093,M4093,Q4093)</f>
        <v>1386.56203296</v>
      </c>
      <c r="U4093" s="67"/>
      <c r="V4093" s="67"/>
      <c r="W4093" s="67"/>
      <c r="X4093" s="67"/>
      <c r="Y4093" s="67"/>
      <c r="Z4093" s="67"/>
      <c r="AA4093" s="67"/>
      <c r="AB4093" s="67"/>
      <c r="AC4093" s="67"/>
      <c r="AD4093" s="67"/>
      <c r="AE4093" s="67"/>
      <c r="AF4093" s="67"/>
      <c r="AG4093" s="67"/>
      <c r="AH4093" s="67"/>
      <c r="AI4093" s="67"/>
      <c r="AJ4093" s="67"/>
      <c r="AK4093" s="67"/>
      <c r="AL4093" s="67"/>
      <c r="AM4093" s="67"/>
      <c r="AN4093" s="67"/>
      <c r="AO4093" s="67"/>
      <c r="AP4093" s="67"/>
      <c r="AQ4093" s="67"/>
      <c r="AR4093" s="67"/>
      <c r="AS4093" s="67"/>
      <c r="AT4093" s="67"/>
      <c r="AU4093" s="67"/>
      <c r="AV4093" s="67"/>
      <c r="AW4093" s="67"/>
      <c r="AX4093" s="67"/>
      <c r="AY4093" s="67"/>
      <c r="AZ4093" s="67"/>
      <c r="BA4093" s="67"/>
      <c r="BB4093" s="67"/>
      <c r="BC4093" s="67"/>
      <c r="BD4093" s="67"/>
      <c r="BE4093" s="67"/>
      <c r="BF4093" s="67"/>
      <c r="BG4093" s="67"/>
      <c r="BH4093" s="67"/>
      <c r="BI4093" s="67"/>
      <c r="BJ4093" s="67"/>
      <c r="BK4093" s="67"/>
      <c r="BL4093" s="67"/>
      <c r="BM4093" s="67"/>
      <c r="BN4093" s="67"/>
      <c r="BO4093" s="67"/>
      <c r="BP4093" s="67"/>
      <c r="BQ4093" s="67"/>
      <c r="BR4093" s="67"/>
      <c r="BS4093" s="67"/>
      <c r="BT4093" s="67"/>
      <c r="BU4093" s="67"/>
      <c r="BV4093" s="67"/>
      <c r="BW4093" s="67"/>
      <c r="BX4093" s="67"/>
      <c r="BY4093" s="67"/>
      <c r="BZ4093" s="67"/>
      <c r="CA4093" s="67"/>
      <c r="CB4093" s="67"/>
      <c r="CC4093" s="67"/>
      <c r="CD4093" s="67"/>
      <c r="CE4093" s="67"/>
      <c r="CF4093" s="67"/>
      <c r="CG4093" s="67"/>
      <c r="CH4093" s="67"/>
      <c r="CI4093" s="67"/>
      <c r="CJ4093" s="67"/>
      <c r="CK4093" s="67"/>
      <c r="CL4093" s="67"/>
      <c r="CM4093" s="67"/>
      <c r="CN4093" s="67"/>
      <c r="CO4093" s="67"/>
      <c r="CP4093" s="67"/>
      <c r="CQ4093" s="67"/>
      <c r="CR4093" s="67"/>
      <c r="CS4093" s="67"/>
      <c r="CT4093" s="67"/>
      <c r="CU4093" s="67"/>
      <c r="CV4093" s="67"/>
      <c r="CW4093" s="67"/>
      <c r="CX4093" s="67"/>
      <c r="CY4093" s="67"/>
      <c r="CZ4093" s="67"/>
      <c r="DA4093" s="67"/>
      <c r="DB4093" s="67"/>
      <c r="DC4093" s="67"/>
      <c r="DD4093" s="67"/>
      <c r="DE4093" s="67"/>
      <c r="DF4093" s="67"/>
      <c r="DG4093" s="67"/>
      <c r="DH4093" s="67"/>
      <c r="DI4093" s="67"/>
      <c r="DJ4093" s="67"/>
      <c r="DK4093" s="67"/>
      <c r="DL4093" s="67"/>
      <c r="DM4093" s="67"/>
      <c r="DN4093" s="67"/>
      <c r="DO4093" s="67"/>
      <c r="DP4093" s="67"/>
      <c r="DQ4093" s="67"/>
      <c r="DR4093" s="67"/>
      <c r="DS4093" s="67"/>
      <c r="DT4093" s="67"/>
      <c r="DU4093" s="67"/>
      <c r="DV4093" s="67"/>
      <c r="DW4093" s="67"/>
      <c r="DX4093" s="67"/>
      <c r="DY4093" s="67"/>
      <c r="DZ4093" s="67"/>
      <c r="EA4093" s="67"/>
      <c r="EB4093" s="67"/>
      <c r="EC4093" s="67"/>
      <c r="ED4093" s="67"/>
      <c r="EE4093" s="67"/>
      <c r="EF4093" s="67"/>
      <c r="EG4093" s="67"/>
      <c r="EH4093" s="67"/>
      <c r="EI4093" s="67"/>
      <c r="EJ4093" s="67"/>
      <c r="EK4093" s="67"/>
      <c r="EL4093" s="67"/>
      <c r="EM4093" s="67"/>
      <c r="EN4093" s="67"/>
      <c r="EO4093" s="67"/>
      <c r="EP4093" s="67"/>
      <c r="EQ4093" s="67"/>
      <c r="ER4093" s="67"/>
      <c r="ES4093" s="67"/>
      <c r="ET4093" s="67"/>
      <c r="EU4093" s="67"/>
      <c r="EV4093" s="67"/>
      <c r="EW4093" s="67"/>
      <c r="EX4093" s="67"/>
      <c r="EY4093" s="67"/>
      <c r="EZ4093" s="67"/>
      <c r="FA4093" s="67"/>
      <c r="FB4093" s="67"/>
      <c r="FC4093" s="67"/>
      <c r="FD4093" s="67"/>
      <c r="FE4093" s="67"/>
      <c r="FF4093" s="67"/>
      <c r="FG4093" s="67"/>
      <c r="FH4093" s="67"/>
      <c r="FI4093" s="67"/>
      <c r="FJ4093" s="67"/>
      <c r="FK4093" s="67"/>
      <c r="FL4093" s="67"/>
      <c r="FM4093" s="67"/>
      <c r="FN4093" s="67"/>
      <c r="FO4093" s="67"/>
      <c r="FP4093" s="67"/>
      <c r="FQ4093" s="67"/>
      <c r="FR4093" s="67"/>
      <c r="FS4093" s="67"/>
      <c r="FT4093" s="67"/>
      <c r="FU4093" s="67"/>
      <c r="FV4093" s="67"/>
      <c r="FW4093" s="67"/>
      <c r="FX4093" s="67"/>
      <c r="FY4093" s="67"/>
      <c r="FZ4093" s="67"/>
      <c r="GA4093" s="67"/>
      <c r="GB4093" s="67"/>
      <c r="GC4093" s="67"/>
      <c r="GD4093" s="67"/>
      <c r="GE4093" s="67"/>
      <c r="GF4093" s="67"/>
      <c r="GG4093" s="67"/>
      <c r="GH4093" s="67"/>
      <c r="GI4093" s="67"/>
      <c r="GJ4093" s="67"/>
      <c r="GK4093" s="67"/>
      <c r="GL4093" s="67"/>
      <c r="GM4093" s="67"/>
      <c r="GN4093" s="67"/>
      <c r="GO4093" s="67"/>
      <c r="GP4093" s="67"/>
      <c r="GQ4093" s="67"/>
      <c r="GR4093" s="67"/>
      <c r="GS4093" s="67"/>
      <c r="GT4093" s="67"/>
      <c r="GU4093" s="67"/>
      <c r="GV4093" s="67"/>
      <c r="GW4093" s="67"/>
      <c r="GX4093" s="67"/>
      <c r="GY4093" s="67"/>
      <c r="GZ4093" s="67"/>
      <c r="HA4093" s="67"/>
      <c r="HB4093" s="67"/>
      <c r="HC4093" s="67"/>
      <c r="HD4093" s="67"/>
      <c r="HE4093" s="67"/>
      <c r="HF4093" s="67"/>
      <c r="HG4093" s="67"/>
      <c r="HH4093" s="67"/>
      <c r="HI4093" s="67"/>
      <c r="HJ4093" s="67"/>
      <c r="HK4093" s="67"/>
      <c r="HL4093" s="67"/>
      <c r="HM4093" s="67"/>
      <c r="HN4093" s="67"/>
      <c r="HO4093" s="67"/>
      <c r="HP4093" s="67"/>
      <c r="HQ4093" s="67"/>
      <c r="HR4093" s="67"/>
      <c r="HS4093" s="67"/>
      <c r="HT4093" s="67"/>
      <c r="HU4093" s="67"/>
      <c r="HV4093" s="67"/>
      <c r="HW4093" s="67"/>
      <c r="HX4093" s="67"/>
      <c r="HY4093" s="67"/>
      <c r="HZ4093" s="67"/>
      <c r="IA4093" s="67"/>
      <c r="IB4093" s="67"/>
      <c r="IC4093" s="67"/>
      <c r="ID4093" s="67"/>
      <c r="IE4093" s="67"/>
      <c r="IF4093" s="67"/>
      <c r="IG4093" s="67"/>
      <c r="IH4093" s="67"/>
      <c r="II4093" s="67"/>
      <c r="IJ4093" s="67"/>
      <c r="IK4093" s="67"/>
      <c r="IL4093" s="67"/>
      <c r="IM4093" s="67"/>
      <c r="IN4093" s="67"/>
      <c r="IO4093" s="67"/>
      <c r="IP4093" s="67"/>
      <c r="IQ4093" s="67"/>
      <c r="IR4093" s="67"/>
      <c r="IS4093" s="67"/>
      <c r="IT4093" s="67"/>
      <c r="IU4093" s="67"/>
      <c r="IV4093" s="67"/>
      <c r="IW4093" s="67"/>
      <c r="IX4093" s="67"/>
      <c r="IY4093" s="67"/>
      <c r="IZ4093" s="67"/>
    </row>
    <row r="4094" customFormat="false" ht="13.8" hidden="false" customHeight="false" outlineLevel="0" collapsed="false">
      <c r="A4094" s="27" t="n">
        <v>41101375</v>
      </c>
      <c r="B4094" s="28" t="s">
        <v>4129</v>
      </c>
      <c r="C4094" s="29"/>
      <c r="D4094" s="29"/>
      <c r="E4094" s="27" t="s">
        <v>64</v>
      </c>
      <c r="F4094" s="19" t="n">
        <f aca="false">IF(C4094="",VLOOKUP(E4094,'PORTE E UCO'!$A$5:$D$46,4,0),VLOOKUP(E4094,'PORTE E UCO'!$A$5:$D$46,4,0)*C4094)</f>
        <v>110.217052</v>
      </c>
      <c r="G4094" s="30" t="n">
        <v>11.95</v>
      </c>
      <c r="H4094" s="21" t="n">
        <f aca="false">G4094*$R$2</f>
        <v>235.0999024</v>
      </c>
      <c r="I4094" s="27" t="n">
        <v>0</v>
      </c>
      <c r="J4094" s="22" t="str">
        <f aca="false">IF(I4094&gt;=1,F4094*$J$2,"")</f>
        <v/>
      </c>
      <c r="K4094" s="22" t="str">
        <f aca="false">IF(I4094&gt;=2,F4094*$K$2,"")</f>
        <v/>
      </c>
      <c r="L4094" s="22" t="str">
        <f aca="false">IF(I4094&gt;=3,F4094*$L$2,"")</f>
        <v/>
      </c>
      <c r="M4094" s="22" t="str">
        <f aca="false">IF(I4094&gt;=4,F4094*$M$2,"")</f>
        <v/>
      </c>
      <c r="N4094" s="27" t="n">
        <v>0</v>
      </c>
      <c r="O4094" s="27" t="n">
        <v>0</v>
      </c>
      <c r="P4094" s="31" t="n">
        <v>1</v>
      </c>
      <c r="Q4094" s="64" t="n">
        <f aca="false">P4094*($Q$2)</f>
        <v>27.02</v>
      </c>
      <c r="R4094" s="66"/>
      <c r="S4094" s="25" t="n">
        <f aca="false">SUM(F4094,H4094,J4094,K4094,L4094,M4094)</f>
        <v>345.3169544</v>
      </c>
      <c r="T4094" s="25" t="n">
        <f aca="false">SUM(F4094,H4094,J4094,K4094,L4094,M4094,Q4094)</f>
        <v>372.3369544</v>
      </c>
      <c r="U4094" s="67"/>
      <c r="V4094" s="67"/>
      <c r="W4094" s="67"/>
      <c r="X4094" s="67"/>
      <c r="Y4094" s="67"/>
      <c r="Z4094" s="67"/>
      <c r="AA4094" s="67"/>
      <c r="AB4094" s="67"/>
      <c r="AC4094" s="67"/>
      <c r="AD4094" s="67"/>
      <c r="AE4094" s="67"/>
      <c r="AF4094" s="67"/>
      <c r="AG4094" s="67"/>
      <c r="AH4094" s="67"/>
      <c r="AI4094" s="67"/>
      <c r="AJ4094" s="67"/>
      <c r="AK4094" s="67"/>
      <c r="AL4094" s="67"/>
      <c r="AM4094" s="67"/>
      <c r="AN4094" s="67"/>
      <c r="AO4094" s="67"/>
      <c r="AP4094" s="67"/>
      <c r="AQ4094" s="67"/>
      <c r="AR4094" s="67"/>
      <c r="AS4094" s="67"/>
      <c r="AT4094" s="67"/>
      <c r="AU4094" s="67"/>
      <c r="AV4094" s="67"/>
      <c r="AW4094" s="67"/>
      <c r="AX4094" s="67"/>
      <c r="AY4094" s="67"/>
      <c r="AZ4094" s="67"/>
      <c r="BA4094" s="67"/>
      <c r="BB4094" s="67"/>
      <c r="BC4094" s="67"/>
      <c r="BD4094" s="67"/>
      <c r="BE4094" s="67"/>
      <c r="BF4094" s="67"/>
      <c r="BG4094" s="67"/>
      <c r="BH4094" s="67"/>
      <c r="BI4094" s="67"/>
      <c r="BJ4094" s="67"/>
      <c r="BK4094" s="67"/>
      <c r="BL4094" s="67"/>
      <c r="BM4094" s="67"/>
      <c r="BN4094" s="67"/>
      <c r="BO4094" s="67"/>
      <c r="BP4094" s="67"/>
      <c r="BQ4094" s="67"/>
      <c r="BR4094" s="67"/>
      <c r="BS4094" s="67"/>
      <c r="BT4094" s="67"/>
      <c r="BU4094" s="67"/>
      <c r="BV4094" s="67"/>
      <c r="BW4094" s="67"/>
      <c r="BX4094" s="67"/>
      <c r="BY4094" s="67"/>
      <c r="BZ4094" s="67"/>
      <c r="CA4094" s="67"/>
      <c r="CB4094" s="67"/>
      <c r="CC4094" s="67"/>
      <c r="CD4094" s="67"/>
      <c r="CE4094" s="67"/>
      <c r="CF4094" s="67"/>
      <c r="CG4094" s="67"/>
      <c r="CH4094" s="67"/>
      <c r="CI4094" s="67"/>
      <c r="CJ4094" s="67"/>
      <c r="CK4094" s="67"/>
      <c r="CL4094" s="67"/>
      <c r="CM4094" s="67"/>
      <c r="CN4094" s="67"/>
      <c r="CO4094" s="67"/>
      <c r="CP4094" s="67"/>
      <c r="CQ4094" s="67"/>
      <c r="CR4094" s="67"/>
      <c r="CS4094" s="67"/>
      <c r="CT4094" s="67"/>
      <c r="CU4094" s="67"/>
      <c r="CV4094" s="67"/>
      <c r="CW4094" s="67"/>
      <c r="CX4094" s="67"/>
      <c r="CY4094" s="67"/>
      <c r="CZ4094" s="67"/>
      <c r="DA4094" s="67"/>
      <c r="DB4094" s="67"/>
      <c r="DC4094" s="67"/>
      <c r="DD4094" s="67"/>
      <c r="DE4094" s="67"/>
      <c r="DF4094" s="67"/>
      <c r="DG4094" s="67"/>
      <c r="DH4094" s="67"/>
      <c r="DI4094" s="67"/>
      <c r="DJ4094" s="67"/>
      <c r="DK4094" s="67"/>
      <c r="DL4094" s="67"/>
      <c r="DM4094" s="67"/>
      <c r="DN4094" s="67"/>
      <c r="DO4094" s="67"/>
      <c r="DP4094" s="67"/>
      <c r="DQ4094" s="67"/>
      <c r="DR4094" s="67"/>
      <c r="DS4094" s="67"/>
      <c r="DT4094" s="67"/>
      <c r="DU4094" s="67"/>
      <c r="DV4094" s="67"/>
      <c r="DW4094" s="67"/>
      <c r="DX4094" s="67"/>
      <c r="DY4094" s="67"/>
      <c r="DZ4094" s="67"/>
      <c r="EA4094" s="67"/>
      <c r="EB4094" s="67"/>
      <c r="EC4094" s="67"/>
      <c r="ED4094" s="67"/>
      <c r="EE4094" s="67"/>
      <c r="EF4094" s="67"/>
      <c r="EG4094" s="67"/>
      <c r="EH4094" s="67"/>
      <c r="EI4094" s="67"/>
      <c r="EJ4094" s="67"/>
      <c r="EK4094" s="67"/>
      <c r="EL4094" s="67"/>
      <c r="EM4094" s="67"/>
      <c r="EN4094" s="67"/>
      <c r="EO4094" s="67"/>
      <c r="EP4094" s="67"/>
      <c r="EQ4094" s="67"/>
      <c r="ER4094" s="67"/>
      <c r="ES4094" s="67"/>
      <c r="ET4094" s="67"/>
      <c r="EU4094" s="67"/>
      <c r="EV4094" s="67"/>
      <c r="EW4094" s="67"/>
      <c r="EX4094" s="67"/>
      <c r="EY4094" s="67"/>
      <c r="EZ4094" s="67"/>
      <c r="FA4094" s="67"/>
      <c r="FB4094" s="67"/>
      <c r="FC4094" s="67"/>
      <c r="FD4094" s="67"/>
      <c r="FE4094" s="67"/>
      <c r="FF4094" s="67"/>
      <c r="FG4094" s="67"/>
      <c r="FH4094" s="67"/>
      <c r="FI4094" s="67"/>
      <c r="FJ4094" s="67"/>
      <c r="FK4094" s="67"/>
      <c r="FL4094" s="67"/>
      <c r="FM4094" s="67"/>
      <c r="FN4094" s="67"/>
      <c r="FO4094" s="67"/>
      <c r="FP4094" s="67"/>
      <c r="FQ4094" s="67"/>
      <c r="FR4094" s="67"/>
      <c r="FS4094" s="67"/>
      <c r="FT4094" s="67"/>
      <c r="FU4094" s="67"/>
      <c r="FV4094" s="67"/>
      <c r="FW4094" s="67"/>
      <c r="FX4094" s="67"/>
      <c r="FY4094" s="67"/>
      <c r="FZ4094" s="67"/>
      <c r="GA4094" s="67"/>
      <c r="GB4094" s="67"/>
      <c r="GC4094" s="67"/>
      <c r="GD4094" s="67"/>
      <c r="GE4094" s="67"/>
      <c r="GF4094" s="67"/>
      <c r="GG4094" s="67"/>
      <c r="GH4094" s="67"/>
      <c r="GI4094" s="67"/>
      <c r="GJ4094" s="67"/>
      <c r="GK4094" s="67"/>
      <c r="GL4094" s="67"/>
      <c r="GM4094" s="67"/>
      <c r="GN4094" s="67"/>
      <c r="GO4094" s="67"/>
      <c r="GP4094" s="67"/>
      <c r="GQ4094" s="67"/>
      <c r="GR4094" s="67"/>
      <c r="GS4094" s="67"/>
      <c r="GT4094" s="67"/>
      <c r="GU4094" s="67"/>
      <c r="GV4094" s="67"/>
      <c r="GW4094" s="67"/>
      <c r="GX4094" s="67"/>
      <c r="GY4094" s="67"/>
      <c r="GZ4094" s="67"/>
      <c r="HA4094" s="67"/>
      <c r="HB4094" s="67"/>
      <c r="HC4094" s="67"/>
      <c r="HD4094" s="67"/>
      <c r="HE4094" s="67"/>
      <c r="HF4094" s="67"/>
      <c r="HG4094" s="67"/>
      <c r="HH4094" s="67"/>
      <c r="HI4094" s="67"/>
      <c r="HJ4094" s="67"/>
      <c r="HK4094" s="67"/>
      <c r="HL4094" s="67"/>
      <c r="HM4094" s="67"/>
      <c r="HN4094" s="67"/>
      <c r="HO4094" s="67"/>
      <c r="HP4094" s="67"/>
      <c r="HQ4094" s="67"/>
      <c r="HR4094" s="67"/>
      <c r="HS4094" s="67"/>
      <c r="HT4094" s="67"/>
      <c r="HU4094" s="67"/>
      <c r="HV4094" s="67"/>
      <c r="HW4094" s="67"/>
      <c r="HX4094" s="67"/>
      <c r="HY4094" s="67"/>
      <c r="HZ4094" s="67"/>
      <c r="IA4094" s="67"/>
      <c r="IB4094" s="67"/>
      <c r="IC4094" s="67"/>
      <c r="ID4094" s="67"/>
      <c r="IE4094" s="67"/>
      <c r="IF4094" s="67"/>
      <c r="IG4094" s="67"/>
      <c r="IH4094" s="67"/>
      <c r="II4094" s="67"/>
      <c r="IJ4094" s="67"/>
      <c r="IK4094" s="67"/>
      <c r="IL4094" s="67"/>
      <c r="IM4094" s="67"/>
      <c r="IN4094" s="67"/>
      <c r="IO4094" s="67"/>
      <c r="IP4094" s="67"/>
      <c r="IQ4094" s="67"/>
      <c r="IR4094" s="67"/>
      <c r="IS4094" s="67"/>
      <c r="IT4094" s="67"/>
      <c r="IU4094" s="67"/>
      <c r="IV4094" s="67"/>
      <c r="IW4094" s="67"/>
      <c r="IX4094" s="67"/>
      <c r="IY4094" s="67"/>
      <c r="IZ4094" s="67"/>
    </row>
    <row r="4095" customFormat="false" ht="13.8" hidden="false" customHeight="false" outlineLevel="0" collapsed="false">
      <c r="A4095" s="16" t="n">
        <v>41101065</v>
      </c>
      <c r="B4095" s="17" t="s">
        <v>4130</v>
      </c>
      <c r="C4095" s="18"/>
      <c r="D4095" s="18"/>
      <c r="E4095" s="16" t="s">
        <v>37</v>
      </c>
      <c r="F4095" s="19" t="n">
        <f aca="false">IF(C4095="",VLOOKUP(E4095,'PORTE E UCO'!$A$5:$D$46,4,0),VLOOKUP(E4095,'PORTE E UCO'!$A$5:$D$46,4,0)*C4095)</f>
        <v>192.437794</v>
      </c>
      <c r="G4095" s="20" t="n">
        <v>11.95</v>
      </c>
      <c r="H4095" s="21" t="n">
        <f aca="false">G4095*$R$2</f>
        <v>235.0999024</v>
      </c>
      <c r="I4095" s="16" t="n">
        <v>0</v>
      </c>
      <c r="J4095" s="22" t="str">
        <f aca="false">IF(I4095&gt;=1,F4095*$J$2,"")</f>
        <v/>
      </c>
      <c r="K4095" s="22" t="str">
        <f aca="false">IF(I4095&gt;=2,F4095*$K$2,"")</f>
        <v/>
      </c>
      <c r="L4095" s="22" t="str">
        <f aca="false">IF(I4095&gt;=3,F4095*$L$2,"")</f>
        <v/>
      </c>
      <c r="M4095" s="22" t="str">
        <f aca="false">IF(I4095&gt;=4,F4095*$M$2,"")</f>
        <v/>
      </c>
      <c r="N4095" s="16" t="n">
        <v>0</v>
      </c>
      <c r="O4095" s="16" t="n">
        <v>0</v>
      </c>
      <c r="P4095" s="23" t="n">
        <v>1</v>
      </c>
      <c r="Q4095" s="64" t="n">
        <f aca="false">P4095*($Q$2)</f>
        <v>27.02</v>
      </c>
      <c r="R4095" s="66"/>
      <c r="S4095" s="25" t="n">
        <f aca="false">SUM(F4095,H4095,J4095,K4095,L4095,M4095)</f>
        <v>427.5376964</v>
      </c>
      <c r="T4095" s="25" t="n">
        <f aca="false">SUM(F4095,H4095,J4095,K4095,L4095,M4095,Q4095)</f>
        <v>454.5576964</v>
      </c>
      <c r="U4095" s="67"/>
      <c r="V4095" s="67"/>
      <c r="W4095" s="67"/>
      <c r="X4095" s="67"/>
      <c r="Y4095" s="67"/>
      <c r="Z4095" s="67"/>
      <c r="AA4095" s="67"/>
      <c r="AB4095" s="67"/>
      <c r="AC4095" s="67"/>
      <c r="AD4095" s="67"/>
      <c r="AE4095" s="67"/>
      <c r="AF4095" s="67"/>
      <c r="AG4095" s="67"/>
      <c r="AH4095" s="67"/>
      <c r="AI4095" s="67"/>
      <c r="AJ4095" s="67"/>
      <c r="AK4095" s="67"/>
      <c r="AL4095" s="67"/>
      <c r="AM4095" s="67"/>
      <c r="AN4095" s="67"/>
      <c r="AO4095" s="67"/>
      <c r="AP4095" s="67"/>
      <c r="AQ4095" s="67"/>
      <c r="AR4095" s="67"/>
      <c r="AS4095" s="67"/>
      <c r="AT4095" s="67"/>
      <c r="AU4095" s="67"/>
      <c r="AV4095" s="67"/>
      <c r="AW4095" s="67"/>
      <c r="AX4095" s="67"/>
      <c r="AY4095" s="67"/>
      <c r="AZ4095" s="67"/>
      <c r="BA4095" s="67"/>
      <c r="BB4095" s="67"/>
      <c r="BC4095" s="67"/>
      <c r="BD4095" s="67"/>
      <c r="BE4095" s="67"/>
      <c r="BF4095" s="67"/>
      <c r="BG4095" s="67"/>
      <c r="BH4095" s="67"/>
      <c r="BI4095" s="67"/>
      <c r="BJ4095" s="67"/>
      <c r="BK4095" s="67"/>
      <c r="BL4095" s="67"/>
      <c r="BM4095" s="67"/>
      <c r="BN4095" s="67"/>
      <c r="BO4095" s="67"/>
      <c r="BP4095" s="67"/>
      <c r="BQ4095" s="67"/>
      <c r="BR4095" s="67"/>
      <c r="BS4095" s="67"/>
      <c r="BT4095" s="67"/>
      <c r="BU4095" s="67"/>
      <c r="BV4095" s="67"/>
      <c r="BW4095" s="67"/>
      <c r="BX4095" s="67"/>
      <c r="BY4095" s="67"/>
      <c r="BZ4095" s="67"/>
      <c r="CA4095" s="67"/>
      <c r="CB4095" s="67"/>
      <c r="CC4095" s="67"/>
      <c r="CD4095" s="67"/>
      <c r="CE4095" s="67"/>
      <c r="CF4095" s="67"/>
      <c r="CG4095" s="67"/>
      <c r="CH4095" s="67"/>
      <c r="CI4095" s="67"/>
      <c r="CJ4095" s="67"/>
      <c r="CK4095" s="67"/>
      <c r="CL4095" s="67"/>
      <c r="CM4095" s="67"/>
      <c r="CN4095" s="67"/>
      <c r="CO4095" s="67"/>
      <c r="CP4095" s="67"/>
      <c r="CQ4095" s="67"/>
      <c r="CR4095" s="67"/>
      <c r="CS4095" s="67"/>
      <c r="CT4095" s="67"/>
      <c r="CU4095" s="67"/>
      <c r="CV4095" s="67"/>
      <c r="CW4095" s="67"/>
      <c r="CX4095" s="67"/>
      <c r="CY4095" s="67"/>
      <c r="CZ4095" s="67"/>
      <c r="DA4095" s="67"/>
      <c r="DB4095" s="67"/>
      <c r="DC4095" s="67"/>
      <c r="DD4095" s="67"/>
      <c r="DE4095" s="67"/>
      <c r="DF4095" s="67"/>
      <c r="DG4095" s="67"/>
      <c r="DH4095" s="67"/>
      <c r="DI4095" s="67"/>
      <c r="DJ4095" s="67"/>
      <c r="DK4095" s="67"/>
      <c r="DL4095" s="67"/>
      <c r="DM4095" s="67"/>
      <c r="DN4095" s="67"/>
      <c r="DO4095" s="67"/>
      <c r="DP4095" s="67"/>
      <c r="DQ4095" s="67"/>
      <c r="DR4095" s="67"/>
      <c r="DS4095" s="67"/>
      <c r="DT4095" s="67"/>
      <c r="DU4095" s="67"/>
      <c r="DV4095" s="67"/>
      <c r="DW4095" s="67"/>
      <c r="DX4095" s="67"/>
      <c r="DY4095" s="67"/>
      <c r="DZ4095" s="67"/>
      <c r="EA4095" s="67"/>
      <c r="EB4095" s="67"/>
      <c r="EC4095" s="67"/>
      <c r="ED4095" s="67"/>
      <c r="EE4095" s="67"/>
      <c r="EF4095" s="67"/>
      <c r="EG4095" s="67"/>
      <c r="EH4095" s="67"/>
      <c r="EI4095" s="67"/>
      <c r="EJ4095" s="67"/>
      <c r="EK4095" s="67"/>
      <c r="EL4095" s="67"/>
      <c r="EM4095" s="67"/>
      <c r="EN4095" s="67"/>
      <c r="EO4095" s="67"/>
      <c r="EP4095" s="67"/>
      <c r="EQ4095" s="67"/>
      <c r="ER4095" s="67"/>
      <c r="ES4095" s="67"/>
      <c r="ET4095" s="67"/>
      <c r="EU4095" s="67"/>
      <c r="EV4095" s="67"/>
      <c r="EW4095" s="67"/>
      <c r="EX4095" s="67"/>
      <c r="EY4095" s="67"/>
      <c r="EZ4095" s="67"/>
      <c r="FA4095" s="67"/>
      <c r="FB4095" s="67"/>
      <c r="FC4095" s="67"/>
      <c r="FD4095" s="67"/>
      <c r="FE4095" s="67"/>
      <c r="FF4095" s="67"/>
      <c r="FG4095" s="67"/>
      <c r="FH4095" s="67"/>
      <c r="FI4095" s="67"/>
      <c r="FJ4095" s="67"/>
      <c r="FK4095" s="67"/>
      <c r="FL4095" s="67"/>
      <c r="FM4095" s="67"/>
      <c r="FN4095" s="67"/>
      <c r="FO4095" s="67"/>
      <c r="FP4095" s="67"/>
      <c r="FQ4095" s="67"/>
      <c r="FR4095" s="67"/>
      <c r="FS4095" s="67"/>
      <c r="FT4095" s="67"/>
      <c r="FU4095" s="67"/>
      <c r="FV4095" s="67"/>
      <c r="FW4095" s="67"/>
      <c r="FX4095" s="67"/>
      <c r="FY4095" s="67"/>
      <c r="FZ4095" s="67"/>
      <c r="GA4095" s="67"/>
      <c r="GB4095" s="67"/>
      <c r="GC4095" s="67"/>
      <c r="GD4095" s="67"/>
      <c r="GE4095" s="67"/>
      <c r="GF4095" s="67"/>
      <c r="GG4095" s="67"/>
      <c r="GH4095" s="67"/>
      <c r="GI4095" s="67"/>
      <c r="GJ4095" s="67"/>
      <c r="GK4095" s="67"/>
      <c r="GL4095" s="67"/>
      <c r="GM4095" s="67"/>
      <c r="GN4095" s="67"/>
      <c r="GO4095" s="67"/>
      <c r="GP4095" s="67"/>
      <c r="GQ4095" s="67"/>
      <c r="GR4095" s="67"/>
      <c r="GS4095" s="67"/>
      <c r="GT4095" s="67"/>
      <c r="GU4095" s="67"/>
      <c r="GV4095" s="67"/>
      <c r="GW4095" s="67"/>
      <c r="GX4095" s="67"/>
      <c r="GY4095" s="67"/>
      <c r="GZ4095" s="67"/>
      <c r="HA4095" s="67"/>
      <c r="HB4095" s="67"/>
      <c r="HC4095" s="67"/>
      <c r="HD4095" s="67"/>
      <c r="HE4095" s="67"/>
      <c r="HF4095" s="67"/>
      <c r="HG4095" s="67"/>
      <c r="HH4095" s="67"/>
      <c r="HI4095" s="67"/>
      <c r="HJ4095" s="67"/>
      <c r="HK4095" s="67"/>
      <c r="HL4095" s="67"/>
      <c r="HM4095" s="67"/>
      <c r="HN4095" s="67"/>
      <c r="HO4095" s="67"/>
      <c r="HP4095" s="67"/>
      <c r="HQ4095" s="67"/>
      <c r="HR4095" s="67"/>
      <c r="HS4095" s="67"/>
      <c r="HT4095" s="67"/>
      <c r="HU4095" s="67"/>
      <c r="HV4095" s="67"/>
      <c r="HW4095" s="67"/>
      <c r="HX4095" s="67"/>
      <c r="HY4095" s="67"/>
      <c r="HZ4095" s="67"/>
      <c r="IA4095" s="67"/>
      <c r="IB4095" s="67"/>
      <c r="IC4095" s="67"/>
      <c r="ID4095" s="67"/>
      <c r="IE4095" s="67"/>
      <c r="IF4095" s="67"/>
      <c r="IG4095" s="67"/>
      <c r="IH4095" s="67"/>
      <c r="II4095" s="67"/>
      <c r="IJ4095" s="67"/>
      <c r="IK4095" s="67"/>
      <c r="IL4095" s="67"/>
      <c r="IM4095" s="67"/>
      <c r="IN4095" s="67"/>
      <c r="IO4095" s="67"/>
      <c r="IP4095" s="67"/>
      <c r="IQ4095" s="67"/>
      <c r="IR4095" s="67"/>
      <c r="IS4095" s="67"/>
      <c r="IT4095" s="67"/>
      <c r="IU4095" s="67"/>
      <c r="IV4095" s="67"/>
      <c r="IW4095" s="67"/>
      <c r="IX4095" s="67"/>
      <c r="IY4095" s="67"/>
      <c r="IZ4095" s="67"/>
    </row>
    <row r="4096" customFormat="false" ht="13.8" hidden="false" customHeight="false" outlineLevel="0" collapsed="false">
      <c r="A4096" s="27" t="n">
        <v>41101049</v>
      </c>
      <c r="B4096" s="28" t="s">
        <v>4131</v>
      </c>
      <c r="C4096" s="29"/>
      <c r="D4096" s="29"/>
      <c r="E4096" s="27" t="s">
        <v>37</v>
      </c>
      <c r="F4096" s="19" t="n">
        <f aca="false">IF(C4096="",VLOOKUP(E4096,'PORTE E UCO'!$A$5:$D$46,4,0),VLOOKUP(E4096,'PORTE E UCO'!$A$5:$D$46,4,0)*C4096)</f>
        <v>192.437794</v>
      </c>
      <c r="G4096" s="30" t="n">
        <v>11.95</v>
      </c>
      <c r="H4096" s="21" t="n">
        <f aca="false">G4096*$R$2</f>
        <v>235.0999024</v>
      </c>
      <c r="I4096" s="27" t="n">
        <v>0</v>
      </c>
      <c r="J4096" s="22" t="str">
        <f aca="false">IF(I4096&gt;=1,F4096*$J$2,"")</f>
        <v/>
      </c>
      <c r="K4096" s="22" t="str">
        <f aca="false">IF(I4096&gt;=2,F4096*$K$2,"")</f>
        <v/>
      </c>
      <c r="L4096" s="22" t="str">
        <f aca="false">IF(I4096&gt;=3,F4096*$L$2,"")</f>
        <v/>
      </c>
      <c r="M4096" s="22" t="str">
        <f aca="false">IF(I4096&gt;=4,F4096*$M$2,"")</f>
        <v/>
      </c>
      <c r="N4096" s="27" t="n">
        <v>0</v>
      </c>
      <c r="O4096" s="27" t="n">
        <v>0</v>
      </c>
      <c r="P4096" s="31" t="n">
        <v>1</v>
      </c>
      <c r="Q4096" s="64" t="n">
        <f aca="false">P4096*($Q$2)</f>
        <v>27.02</v>
      </c>
      <c r="R4096" s="66"/>
      <c r="S4096" s="25" t="n">
        <f aca="false">SUM(F4096,H4096,J4096,K4096,L4096,M4096)</f>
        <v>427.5376964</v>
      </c>
      <c r="T4096" s="25" t="n">
        <f aca="false">SUM(F4096,H4096,J4096,K4096,L4096,M4096,Q4096)</f>
        <v>454.5576964</v>
      </c>
      <c r="U4096" s="67"/>
      <c r="V4096" s="67"/>
      <c r="W4096" s="67"/>
      <c r="X4096" s="67"/>
      <c r="Y4096" s="67"/>
      <c r="Z4096" s="67"/>
      <c r="AA4096" s="67"/>
      <c r="AB4096" s="67"/>
      <c r="AC4096" s="67"/>
      <c r="AD4096" s="67"/>
      <c r="AE4096" s="67"/>
      <c r="AF4096" s="67"/>
      <c r="AG4096" s="67"/>
      <c r="AH4096" s="67"/>
      <c r="AI4096" s="67"/>
      <c r="AJ4096" s="67"/>
      <c r="AK4096" s="67"/>
      <c r="AL4096" s="67"/>
      <c r="AM4096" s="67"/>
      <c r="AN4096" s="67"/>
      <c r="AO4096" s="67"/>
      <c r="AP4096" s="67"/>
      <c r="AQ4096" s="67"/>
      <c r="AR4096" s="67"/>
      <c r="AS4096" s="67"/>
      <c r="AT4096" s="67"/>
      <c r="AU4096" s="67"/>
      <c r="AV4096" s="67"/>
      <c r="AW4096" s="67"/>
      <c r="AX4096" s="67"/>
      <c r="AY4096" s="67"/>
      <c r="AZ4096" s="67"/>
      <c r="BA4096" s="67"/>
      <c r="BB4096" s="67"/>
      <c r="BC4096" s="67"/>
      <c r="BD4096" s="67"/>
      <c r="BE4096" s="67"/>
      <c r="BF4096" s="67"/>
      <c r="BG4096" s="67"/>
      <c r="BH4096" s="67"/>
      <c r="BI4096" s="67"/>
      <c r="BJ4096" s="67"/>
      <c r="BK4096" s="67"/>
      <c r="BL4096" s="67"/>
      <c r="BM4096" s="67"/>
      <c r="BN4096" s="67"/>
      <c r="BO4096" s="67"/>
      <c r="BP4096" s="67"/>
      <c r="BQ4096" s="67"/>
      <c r="BR4096" s="67"/>
      <c r="BS4096" s="67"/>
      <c r="BT4096" s="67"/>
      <c r="BU4096" s="67"/>
      <c r="BV4096" s="67"/>
      <c r="BW4096" s="67"/>
      <c r="BX4096" s="67"/>
      <c r="BY4096" s="67"/>
      <c r="BZ4096" s="67"/>
      <c r="CA4096" s="67"/>
      <c r="CB4096" s="67"/>
      <c r="CC4096" s="67"/>
      <c r="CD4096" s="67"/>
      <c r="CE4096" s="67"/>
      <c r="CF4096" s="67"/>
      <c r="CG4096" s="67"/>
      <c r="CH4096" s="67"/>
      <c r="CI4096" s="67"/>
      <c r="CJ4096" s="67"/>
      <c r="CK4096" s="67"/>
      <c r="CL4096" s="67"/>
      <c r="CM4096" s="67"/>
      <c r="CN4096" s="67"/>
      <c r="CO4096" s="67"/>
      <c r="CP4096" s="67"/>
      <c r="CQ4096" s="67"/>
      <c r="CR4096" s="67"/>
      <c r="CS4096" s="67"/>
      <c r="CT4096" s="67"/>
      <c r="CU4096" s="67"/>
      <c r="CV4096" s="67"/>
      <c r="CW4096" s="67"/>
      <c r="CX4096" s="67"/>
      <c r="CY4096" s="67"/>
      <c r="CZ4096" s="67"/>
      <c r="DA4096" s="67"/>
      <c r="DB4096" s="67"/>
      <c r="DC4096" s="67"/>
      <c r="DD4096" s="67"/>
      <c r="DE4096" s="67"/>
      <c r="DF4096" s="67"/>
      <c r="DG4096" s="67"/>
      <c r="DH4096" s="67"/>
      <c r="DI4096" s="67"/>
      <c r="DJ4096" s="67"/>
      <c r="DK4096" s="67"/>
      <c r="DL4096" s="67"/>
      <c r="DM4096" s="67"/>
      <c r="DN4096" s="67"/>
      <c r="DO4096" s="67"/>
      <c r="DP4096" s="67"/>
      <c r="DQ4096" s="67"/>
      <c r="DR4096" s="67"/>
      <c r="DS4096" s="67"/>
      <c r="DT4096" s="67"/>
      <c r="DU4096" s="67"/>
      <c r="DV4096" s="67"/>
      <c r="DW4096" s="67"/>
      <c r="DX4096" s="67"/>
      <c r="DY4096" s="67"/>
      <c r="DZ4096" s="67"/>
      <c r="EA4096" s="67"/>
      <c r="EB4096" s="67"/>
      <c r="EC4096" s="67"/>
      <c r="ED4096" s="67"/>
      <c r="EE4096" s="67"/>
      <c r="EF4096" s="67"/>
      <c r="EG4096" s="67"/>
      <c r="EH4096" s="67"/>
      <c r="EI4096" s="67"/>
      <c r="EJ4096" s="67"/>
      <c r="EK4096" s="67"/>
      <c r="EL4096" s="67"/>
      <c r="EM4096" s="67"/>
      <c r="EN4096" s="67"/>
      <c r="EO4096" s="67"/>
      <c r="EP4096" s="67"/>
      <c r="EQ4096" s="67"/>
      <c r="ER4096" s="67"/>
      <c r="ES4096" s="67"/>
      <c r="ET4096" s="67"/>
      <c r="EU4096" s="67"/>
      <c r="EV4096" s="67"/>
      <c r="EW4096" s="67"/>
      <c r="EX4096" s="67"/>
      <c r="EY4096" s="67"/>
      <c r="EZ4096" s="67"/>
      <c r="FA4096" s="67"/>
      <c r="FB4096" s="67"/>
      <c r="FC4096" s="67"/>
      <c r="FD4096" s="67"/>
      <c r="FE4096" s="67"/>
      <c r="FF4096" s="67"/>
      <c r="FG4096" s="67"/>
      <c r="FH4096" s="67"/>
      <c r="FI4096" s="67"/>
      <c r="FJ4096" s="67"/>
      <c r="FK4096" s="67"/>
      <c r="FL4096" s="67"/>
      <c r="FM4096" s="67"/>
      <c r="FN4096" s="67"/>
      <c r="FO4096" s="67"/>
      <c r="FP4096" s="67"/>
      <c r="FQ4096" s="67"/>
      <c r="FR4096" s="67"/>
      <c r="FS4096" s="67"/>
      <c r="FT4096" s="67"/>
      <c r="FU4096" s="67"/>
      <c r="FV4096" s="67"/>
      <c r="FW4096" s="67"/>
      <c r="FX4096" s="67"/>
      <c r="FY4096" s="67"/>
      <c r="FZ4096" s="67"/>
      <c r="GA4096" s="67"/>
      <c r="GB4096" s="67"/>
      <c r="GC4096" s="67"/>
      <c r="GD4096" s="67"/>
      <c r="GE4096" s="67"/>
      <c r="GF4096" s="67"/>
      <c r="GG4096" s="67"/>
      <c r="GH4096" s="67"/>
      <c r="GI4096" s="67"/>
      <c r="GJ4096" s="67"/>
      <c r="GK4096" s="67"/>
      <c r="GL4096" s="67"/>
      <c r="GM4096" s="67"/>
      <c r="GN4096" s="67"/>
      <c r="GO4096" s="67"/>
      <c r="GP4096" s="67"/>
      <c r="GQ4096" s="67"/>
      <c r="GR4096" s="67"/>
      <c r="GS4096" s="67"/>
      <c r="GT4096" s="67"/>
      <c r="GU4096" s="67"/>
      <c r="GV4096" s="67"/>
      <c r="GW4096" s="67"/>
      <c r="GX4096" s="67"/>
      <c r="GY4096" s="67"/>
      <c r="GZ4096" s="67"/>
      <c r="HA4096" s="67"/>
      <c r="HB4096" s="67"/>
      <c r="HC4096" s="67"/>
      <c r="HD4096" s="67"/>
      <c r="HE4096" s="67"/>
      <c r="HF4096" s="67"/>
      <c r="HG4096" s="67"/>
      <c r="HH4096" s="67"/>
      <c r="HI4096" s="67"/>
      <c r="HJ4096" s="67"/>
      <c r="HK4096" s="67"/>
      <c r="HL4096" s="67"/>
      <c r="HM4096" s="67"/>
      <c r="HN4096" s="67"/>
      <c r="HO4096" s="67"/>
      <c r="HP4096" s="67"/>
      <c r="HQ4096" s="67"/>
      <c r="HR4096" s="67"/>
      <c r="HS4096" s="67"/>
      <c r="HT4096" s="67"/>
      <c r="HU4096" s="67"/>
      <c r="HV4096" s="67"/>
      <c r="HW4096" s="67"/>
      <c r="HX4096" s="67"/>
      <c r="HY4096" s="67"/>
      <c r="HZ4096" s="67"/>
      <c r="IA4096" s="67"/>
      <c r="IB4096" s="67"/>
      <c r="IC4096" s="67"/>
      <c r="ID4096" s="67"/>
      <c r="IE4096" s="67"/>
      <c r="IF4096" s="67"/>
      <c r="IG4096" s="67"/>
      <c r="IH4096" s="67"/>
      <c r="II4096" s="67"/>
      <c r="IJ4096" s="67"/>
      <c r="IK4096" s="67"/>
      <c r="IL4096" s="67"/>
      <c r="IM4096" s="67"/>
      <c r="IN4096" s="67"/>
      <c r="IO4096" s="67"/>
      <c r="IP4096" s="67"/>
      <c r="IQ4096" s="67"/>
      <c r="IR4096" s="67"/>
      <c r="IS4096" s="67"/>
      <c r="IT4096" s="67"/>
      <c r="IU4096" s="67"/>
      <c r="IV4096" s="67"/>
      <c r="IW4096" s="67"/>
      <c r="IX4096" s="67"/>
      <c r="IY4096" s="67"/>
      <c r="IZ4096" s="67"/>
    </row>
    <row r="4097" customFormat="false" ht="13.8" hidden="false" customHeight="false" outlineLevel="0" collapsed="false">
      <c r="A4097" s="16" t="n">
        <v>41101090</v>
      </c>
      <c r="B4097" s="17" t="s">
        <v>4132</v>
      </c>
      <c r="C4097" s="18"/>
      <c r="D4097" s="18"/>
      <c r="E4097" s="16" t="s">
        <v>22</v>
      </c>
      <c r="F4097" s="19" t="n">
        <f aca="false">IF(C4097="",VLOOKUP(E4097,'PORTE E UCO'!$A$5:$D$46,4,0),VLOOKUP(E4097,'PORTE E UCO'!$A$5:$D$46,4,0)*C4097)</f>
        <v>220.434104</v>
      </c>
      <c r="G4097" s="20" t="n">
        <v>47.24</v>
      </c>
      <c r="H4097" s="21" t="n">
        <f aca="false">G4097*$R$2</f>
        <v>929.38237568</v>
      </c>
      <c r="I4097" s="16" t="n">
        <v>0</v>
      </c>
      <c r="J4097" s="22" t="str">
        <f aca="false">IF(I4097&gt;=1,F4097*$J$2,"")</f>
        <v/>
      </c>
      <c r="K4097" s="22" t="str">
        <f aca="false">IF(I4097&gt;=2,F4097*$K$2,"")</f>
        <v/>
      </c>
      <c r="L4097" s="22" t="str">
        <f aca="false">IF(I4097&gt;=3,F4097*$L$2,"")</f>
        <v/>
      </c>
      <c r="M4097" s="22" t="str">
        <f aca="false">IF(I4097&gt;=4,F4097*$M$2,"")</f>
        <v/>
      </c>
      <c r="N4097" s="16" t="n">
        <v>0</v>
      </c>
      <c r="O4097" s="16" t="n">
        <v>0</v>
      </c>
      <c r="P4097" s="23" t="n">
        <v>4</v>
      </c>
      <c r="Q4097" s="64" t="n">
        <f aca="false">P4097*($Q$2)</f>
        <v>108.08</v>
      </c>
      <c r="R4097" s="66"/>
      <c r="S4097" s="25" t="n">
        <f aca="false">SUM(F4097,H4097,J4097,K4097,L4097,M4097)</f>
        <v>1149.81647968</v>
      </c>
      <c r="T4097" s="25" t="n">
        <f aca="false">SUM(F4097,H4097,J4097,K4097,L4097,M4097,Q4097)</f>
        <v>1257.89647968</v>
      </c>
      <c r="U4097" s="67"/>
      <c r="V4097" s="67"/>
      <c r="W4097" s="67"/>
      <c r="X4097" s="67"/>
      <c r="Y4097" s="67"/>
      <c r="Z4097" s="67"/>
      <c r="AA4097" s="67"/>
      <c r="AB4097" s="67"/>
      <c r="AC4097" s="67"/>
      <c r="AD4097" s="67"/>
      <c r="AE4097" s="67"/>
      <c r="AF4097" s="67"/>
      <c r="AG4097" s="67"/>
      <c r="AH4097" s="67"/>
      <c r="AI4097" s="67"/>
      <c r="AJ4097" s="67"/>
      <c r="AK4097" s="67"/>
      <c r="AL4097" s="67"/>
      <c r="AM4097" s="67"/>
      <c r="AN4097" s="67"/>
      <c r="AO4097" s="67"/>
      <c r="AP4097" s="67"/>
      <c r="AQ4097" s="67"/>
      <c r="AR4097" s="67"/>
      <c r="AS4097" s="67"/>
      <c r="AT4097" s="67"/>
      <c r="AU4097" s="67"/>
      <c r="AV4097" s="67"/>
      <c r="AW4097" s="67"/>
      <c r="AX4097" s="67"/>
      <c r="AY4097" s="67"/>
      <c r="AZ4097" s="67"/>
      <c r="BA4097" s="67"/>
      <c r="BB4097" s="67"/>
      <c r="BC4097" s="67"/>
      <c r="BD4097" s="67"/>
      <c r="BE4097" s="67"/>
      <c r="BF4097" s="67"/>
      <c r="BG4097" s="67"/>
      <c r="BH4097" s="67"/>
      <c r="BI4097" s="67"/>
      <c r="BJ4097" s="67"/>
      <c r="BK4097" s="67"/>
      <c r="BL4097" s="67"/>
      <c r="BM4097" s="67"/>
      <c r="BN4097" s="67"/>
      <c r="BO4097" s="67"/>
      <c r="BP4097" s="67"/>
      <c r="BQ4097" s="67"/>
      <c r="BR4097" s="67"/>
      <c r="BS4097" s="67"/>
      <c r="BT4097" s="67"/>
      <c r="BU4097" s="67"/>
      <c r="BV4097" s="67"/>
      <c r="BW4097" s="67"/>
      <c r="BX4097" s="67"/>
      <c r="BY4097" s="67"/>
      <c r="BZ4097" s="67"/>
      <c r="CA4097" s="67"/>
      <c r="CB4097" s="67"/>
      <c r="CC4097" s="67"/>
      <c r="CD4097" s="67"/>
      <c r="CE4097" s="67"/>
      <c r="CF4097" s="67"/>
      <c r="CG4097" s="67"/>
      <c r="CH4097" s="67"/>
      <c r="CI4097" s="67"/>
      <c r="CJ4097" s="67"/>
      <c r="CK4097" s="67"/>
      <c r="CL4097" s="67"/>
      <c r="CM4097" s="67"/>
      <c r="CN4097" s="67"/>
      <c r="CO4097" s="67"/>
      <c r="CP4097" s="67"/>
      <c r="CQ4097" s="67"/>
      <c r="CR4097" s="67"/>
      <c r="CS4097" s="67"/>
      <c r="CT4097" s="67"/>
      <c r="CU4097" s="67"/>
      <c r="CV4097" s="67"/>
      <c r="CW4097" s="67"/>
      <c r="CX4097" s="67"/>
      <c r="CY4097" s="67"/>
      <c r="CZ4097" s="67"/>
      <c r="DA4097" s="67"/>
      <c r="DB4097" s="67"/>
      <c r="DC4097" s="67"/>
      <c r="DD4097" s="67"/>
      <c r="DE4097" s="67"/>
      <c r="DF4097" s="67"/>
      <c r="DG4097" s="67"/>
      <c r="DH4097" s="67"/>
      <c r="DI4097" s="67"/>
      <c r="DJ4097" s="67"/>
      <c r="DK4097" s="67"/>
      <c r="DL4097" s="67"/>
      <c r="DM4097" s="67"/>
      <c r="DN4097" s="67"/>
      <c r="DO4097" s="67"/>
      <c r="DP4097" s="67"/>
      <c r="DQ4097" s="67"/>
      <c r="DR4097" s="67"/>
      <c r="DS4097" s="67"/>
      <c r="DT4097" s="67"/>
      <c r="DU4097" s="67"/>
      <c r="DV4097" s="67"/>
      <c r="DW4097" s="67"/>
      <c r="DX4097" s="67"/>
      <c r="DY4097" s="67"/>
      <c r="DZ4097" s="67"/>
      <c r="EA4097" s="67"/>
      <c r="EB4097" s="67"/>
      <c r="EC4097" s="67"/>
      <c r="ED4097" s="67"/>
      <c r="EE4097" s="67"/>
      <c r="EF4097" s="67"/>
      <c r="EG4097" s="67"/>
      <c r="EH4097" s="67"/>
      <c r="EI4097" s="67"/>
      <c r="EJ4097" s="67"/>
      <c r="EK4097" s="67"/>
      <c r="EL4097" s="67"/>
      <c r="EM4097" s="67"/>
      <c r="EN4097" s="67"/>
      <c r="EO4097" s="67"/>
      <c r="EP4097" s="67"/>
      <c r="EQ4097" s="67"/>
      <c r="ER4097" s="67"/>
      <c r="ES4097" s="67"/>
      <c r="ET4097" s="67"/>
      <c r="EU4097" s="67"/>
      <c r="EV4097" s="67"/>
      <c r="EW4097" s="67"/>
      <c r="EX4097" s="67"/>
      <c r="EY4097" s="67"/>
      <c r="EZ4097" s="67"/>
      <c r="FA4097" s="67"/>
      <c r="FB4097" s="67"/>
      <c r="FC4097" s="67"/>
      <c r="FD4097" s="67"/>
      <c r="FE4097" s="67"/>
      <c r="FF4097" s="67"/>
      <c r="FG4097" s="67"/>
      <c r="FH4097" s="67"/>
      <c r="FI4097" s="67"/>
      <c r="FJ4097" s="67"/>
      <c r="FK4097" s="67"/>
      <c r="FL4097" s="67"/>
      <c r="FM4097" s="67"/>
      <c r="FN4097" s="67"/>
      <c r="FO4097" s="67"/>
      <c r="FP4097" s="67"/>
      <c r="FQ4097" s="67"/>
      <c r="FR4097" s="67"/>
      <c r="FS4097" s="67"/>
      <c r="FT4097" s="67"/>
      <c r="FU4097" s="67"/>
      <c r="FV4097" s="67"/>
      <c r="FW4097" s="67"/>
      <c r="FX4097" s="67"/>
      <c r="FY4097" s="67"/>
      <c r="FZ4097" s="67"/>
      <c r="GA4097" s="67"/>
      <c r="GB4097" s="67"/>
      <c r="GC4097" s="67"/>
      <c r="GD4097" s="67"/>
      <c r="GE4097" s="67"/>
      <c r="GF4097" s="67"/>
      <c r="GG4097" s="67"/>
      <c r="GH4097" s="67"/>
      <c r="GI4097" s="67"/>
      <c r="GJ4097" s="67"/>
      <c r="GK4097" s="67"/>
      <c r="GL4097" s="67"/>
      <c r="GM4097" s="67"/>
      <c r="GN4097" s="67"/>
      <c r="GO4097" s="67"/>
      <c r="GP4097" s="67"/>
      <c r="GQ4097" s="67"/>
      <c r="GR4097" s="67"/>
      <c r="GS4097" s="67"/>
      <c r="GT4097" s="67"/>
      <c r="GU4097" s="67"/>
      <c r="GV4097" s="67"/>
      <c r="GW4097" s="67"/>
      <c r="GX4097" s="67"/>
      <c r="GY4097" s="67"/>
      <c r="GZ4097" s="67"/>
      <c r="HA4097" s="67"/>
      <c r="HB4097" s="67"/>
      <c r="HC4097" s="67"/>
      <c r="HD4097" s="67"/>
      <c r="HE4097" s="67"/>
      <c r="HF4097" s="67"/>
      <c r="HG4097" s="67"/>
      <c r="HH4097" s="67"/>
      <c r="HI4097" s="67"/>
      <c r="HJ4097" s="67"/>
      <c r="HK4097" s="67"/>
      <c r="HL4097" s="67"/>
      <c r="HM4097" s="67"/>
      <c r="HN4097" s="67"/>
      <c r="HO4097" s="67"/>
      <c r="HP4097" s="67"/>
      <c r="HQ4097" s="67"/>
      <c r="HR4097" s="67"/>
      <c r="HS4097" s="67"/>
      <c r="HT4097" s="67"/>
      <c r="HU4097" s="67"/>
      <c r="HV4097" s="67"/>
      <c r="HW4097" s="67"/>
      <c r="HX4097" s="67"/>
      <c r="HY4097" s="67"/>
      <c r="HZ4097" s="67"/>
      <c r="IA4097" s="67"/>
      <c r="IB4097" s="67"/>
      <c r="IC4097" s="67"/>
      <c r="ID4097" s="67"/>
      <c r="IE4097" s="67"/>
      <c r="IF4097" s="67"/>
      <c r="IG4097" s="67"/>
      <c r="IH4097" s="67"/>
      <c r="II4097" s="67"/>
      <c r="IJ4097" s="67"/>
      <c r="IK4097" s="67"/>
      <c r="IL4097" s="67"/>
      <c r="IM4097" s="67"/>
      <c r="IN4097" s="67"/>
      <c r="IO4097" s="67"/>
      <c r="IP4097" s="67"/>
      <c r="IQ4097" s="67"/>
      <c r="IR4097" s="67"/>
      <c r="IS4097" s="67"/>
      <c r="IT4097" s="67"/>
      <c r="IU4097" s="67"/>
      <c r="IV4097" s="67"/>
      <c r="IW4097" s="67"/>
      <c r="IX4097" s="67"/>
      <c r="IY4097" s="67"/>
      <c r="IZ4097" s="67"/>
    </row>
    <row r="4098" customFormat="false" ht="13.8" hidden="false" customHeight="false" outlineLevel="0" collapsed="false">
      <c r="A4098" s="27" t="n">
        <v>41101197</v>
      </c>
      <c r="B4098" s="28" t="s">
        <v>4133</v>
      </c>
      <c r="C4098" s="29"/>
      <c r="D4098" s="29"/>
      <c r="E4098" s="27" t="s">
        <v>22</v>
      </c>
      <c r="F4098" s="19" t="n">
        <f aca="false">IF(C4098="",VLOOKUP(E4098,'PORTE E UCO'!$A$5:$D$46,4,0),VLOOKUP(E4098,'PORTE E UCO'!$A$5:$D$46,4,0)*C4098)</f>
        <v>220.434104</v>
      </c>
      <c r="G4098" s="30" t="n">
        <v>50.78</v>
      </c>
      <c r="H4098" s="21" t="n">
        <f aca="false">G4098*$R$2</f>
        <v>999.02703296</v>
      </c>
      <c r="I4098" s="27" t="n">
        <v>0</v>
      </c>
      <c r="J4098" s="22" t="str">
        <f aca="false">IF(I4098&gt;=1,F4098*$J$2,"")</f>
        <v/>
      </c>
      <c r="K4098" s="22" t="str">
        <f aca="false">IF(I4098&gt;=2,F4098*$K$2,"")</f>
        <v/>
      </c>
      <c r="L4098" s="22" t="str">
        <f aca="false">IF(I4098&gt;=3,F4098*$L$2,"")</f>
        <v/>
      </c>
      <c r="M4098" s="22" t="str">
        <f aca="false">IF(I4098&gt;=4,F4098*$M$2,"")</f>
        <v/>
      </c>
      <c r="N4098" s="27" t="n">
        <v>0</v>
      </c>
      <c r="O4098" s="27" t="n">
        <v>0</v>
      </c>
      <c r="P4098" s="31" t="n">
        <v>4</v>
      </c>
      <c r="Q4098" s="64" t="n">
        <f aca="false">P4098*($Q$2)</f>
        <v>108.08</v>
      </c>
      <c r="R4098" s="66"/>
      <c r="S4098" s="25" t="n">
        <f aca="false">SUM(F4098,H4098,J4098,K4098,L4098,M4098)</f>
        <v>1219.46113696</v>
      </c>
      <c r="T4098" s="25" t="n">
        <f aca="false">SUM(F4098,H4098,J4098,K4098,L4098,M4098,Q4098)</f>
        <v>1327.54113696</v>
      </c>
      <c r="U4098" s="67"/>
      <c r="V4098" s="67"/>
      <c r="W4098" s="67"/>
      <c r="X4098" s="67"/>
      <c r="Y4098" s="67"/>
      <c r="Z4098" s="67"/>
      <c r="AA4098" s="67"/>
      <c r="AB4098" s="67"/>
      <c r="AC4098" s="67"/>
      <c r="AD4098" s="67"/>
      <c r="AE4098" s="67"/>
      <c r="AF4098" s="67"/>
      <c r="AG4098" s="67"/>
      <c r="AH4098" s="67"/>
      <c r="AI4098" s="67"/>
      <c r="AJ4098" s="67"/>
      <c r="AK4098" s="67"/>
      <c r="AL4098" s="67"/>
      <c r="AM4098" s="67"/>
      <c r="AN4098" s="67"/>
      <c r="AO4098" s="67"/>
      <c r="AP4098" s="67"/>
      <c r="AQ4098" s="67"/>
      <c r="AR4098" s="67"/>
      <c r="AS4098" s="67"/>
      <c r="AT4098" s="67"/>
      <c r="AU4098" s="67"/>
      <c r="AV4098" s="67"/>
      <c r="AW4098" s="67"/>
      <c r="AX4098" s="67"/>
      <c r="AY4098" s="67"/>
      <c r="AZ4098" s="67"/>
      <c r="BA4098" s="67"/>
      <c r="BB4098" s="67"/>
      <c r="BC4098" s="67"/>
      <c r="BD4098" s="67"/>
      <c r="BE4098" s="67"/>
      <c r="BF4098" s="67"/>
      <c r="BG4098" s="67"/>
      <c r="BH4098" s="67"/>
      <c r="BI4098" s="67"/>
      <c r="BJ4098" s="67"/>
      <c r="BK4098" s="67"/>
      <c r="BL4098" s="67"/>
      <c r="BM4098" s="67"/>
      <c r="BN4098" s="67"/>
      <c r="BO4098" s="67"/>
      <c r="BP4098" s="67"/>
      <c r="BQ4098" s="67"/>
      <c r="BR4098" s="67"/>
      <c r="BS4098" s="67"/>
      <c r="BT4098" s="67"/>
      <c r="BU4098" s="67"/>
      <c r="BV4098" s="67"/>
      <c r="BW4098" s="67"/>
      <c r="BX4098" s="67"/>
      <c r="BY4098" s="67"/>
      <c r="BZ4098" s="67"/>
      <c r="CA4098" s="67"/>
      <c r="CB4098" s="67"/>
      <c r="CC4098" s="67"/>
      <c r="CD4098" s="67"/>
      <c r="CE4098" s="67"/>
      <c r="CF4098" s="67"/>
      <c r="CG4098" s="67"/>
      <c r="CH4098" s="67"/>
      <c r="CI4098" s="67"/>
      <c r="CJ4098" s="67"/>
      <c r="CK4098" s="67"/>
      <c r="CL4098" s="67"/>
      <c r="CM4098" s="67"/>
      <c r="CN4098" s="67"/>
      <c r="CO4098" s="67"/>
      <c r="CP4098" s="67"/>
      <c r="CQ4098" s="67"/>
      <c r="CR4098" s="67"/>
      <c r="CS4098" s="67"/>
      <c r="CT4098" s="67"/>
      <c r="CU4098" s="67"/>
      <c r="CV4098" s="67"/>
      <c r="CW4098" s="67"/>
      <c r="CX4098" s="67"/>
      <c r="CY4098" s="67"/>
      <c r="CZ4098" s="67"/>
      <c r="DA4098" s="67"/>
      <c r="DB4098" s="67"/>
      <c r="DC4098" s="67"/>
      <c r="DD4098" s="67"/>
      <c r="DE4098" s="67"/>
      <c r="DF4098" s="67"/>
      <c r="DG4098" s="67"/>
      <c r="DH4098" s="67"/>
      <c r="DI4098" s="67"/>
      <c r="DJ4098" s="67"/>
      <c r="DK4098" s="67"/>
      <c r="DL4098" s="67"/>
      <c r="DM4098" s="67"/>
      <c r="DN4098" s="67"/>
      <c r="DO4098" s="67"/>
      <c r="DP4098" s="67"/>
      <c r="DQ4098" s="67"/>
      <c r="DR4098" s="67"/>
      <c r="DS4098" s="67"/>
      <c r="DT4098" s="67"/>
      <c r="DU4098" s="67"/>
      <c r="DV4098" s="67"/>
      <c r="DW4098" s="67"/>
      <c r="DX4098" s="67"/>
      <c r="DY4098" s="67"/>
      <c r="DZ4098" s="67"/>
      <c r="EA4098" s="67"/>
      <c r="EB4098" s="67"/>
      <c r="EC4098" s="67"/>
      <c r="ED4098" s="67"/>
      <c r="EE4098" s="67"/>
      <c r="EF4098" s="67"/>
      <c r="EG4098" s="67"/>
      <c r="EH4098" s="67"/>
      <c r="EI4098" s="67"/>
      <c r="EJ4098" s="67"/>
      <c r="EK4098" s="67"/>
      <c r="EL4098" s="67"/>
      <c r="EM4098" s="67"/>
      <c r="EN4098" s="67"/>
      <c r="EO4098" s="67"/>
      <c r="EP4098" s="67"/>
      <c r="EQ4098" s="67"/>
      <c r="ER4098" s="67"/>
      <c r="ES4098" s="67"/>
      <c r="ET4098" s="67"/>
      <c r="EU4098" s="67"/>
      <c r="EV4098" s="67"/>
      <c r="EW4098" s="67"/>
      <c r="EX4098" s="67"/>
      <c r="EY4098" s="67"/>
      <c r="EZ4098" s="67"/>
      <c r="FA4098" s="67"/>
      <c r="FB4098" s="67"/>
      <c r="FC4098" s="67"/>
      <c r="FD4098" s="67"/>
      <c r="FE4098" s="67"/>
      <c r="FF4098" s="67"/>
      <c r="FG4098" s="67"/>
      <c r="FH4098" s="67"/>
      <c r="FI4098" s="67"/>
      <c r="FJ4098" s="67"/>
      <c r="FK4098" s="67"/>
      <c r="FL4098" s="67"/>
      <c r="FM4098" s="67"/>
      <c r="FN4098" s="67"/>
      <c r="FO4098" s="67"/>
      <c r="FP4098" s="67"/>
      <c r="FQ4098" s="67"/>
      <c r="FR4098" s="67"/>
      <c r="FS4098" s="67"/>
      <c r="FT4098" s="67"/>
      <c r="FU4098" s="67"/>
      <c r="FV4098" s="67"/>
      <c r="FW4098" s="67"/>
      <c r="FX4098" s="67"/>
      <c r="FY4098" s="67"/>
      <c r="FZ4098" s="67"/>
      <c r="GA4098" s="67"/>
      <c r="GB4098" s="67"/>
      <c r="GC4098" s="67"/>
      <c r="GD4098" s="67"/>
      <c r="GE4098" s="67"/>
      <c r="GF4098" s="67"/>
      <c r="GG4098" s="67"/>
      <c r="GH4098" s="67"/>
      <c r="GI4098" s="67"/>
      <c r="GJ4098" s="67"/>
      <c r="GK4098" s="67"/>
      <c r="GL4098" s="67"/>
      <c r="GM4098" s="67"/>
      <c r="GN4098" s="67"/>
      <c r="GO4098" s="67"/>
      <c r="GP4098" s="67"/>
      <c r="GQ4098" s="67"/>
      <c r="GR4098" s="67"/>
      <c r="GS4098" s="67"/>
      <c r="GT4098" s="67"/>
      <c r="GU4098" s="67"/>
      <c r="GV4098" s="67"/>
      <c r="GW4098" s="67"/>
      <c r="GX4098" s="67"/>
      <c r="GY4098" s="67"/>
      <c r="GZ4098" s="67"/>
      <c r="HA4098" s="67"/>
      <c r="HB4098" s="67"/>
      <c r="HC4098" s="67"/>
      <c r="HD4098" s="67"/>
      <c r="HE4098" s="67"/>
      <c r="HF4098" s="67"/>
      <c r="HG4098" s="67"/>
      <c r="HH4098" s="67"/>
      <c r="HI4098" s="67"/>
      <c r="HJ4098" s="67"/>
      <c r="HK4098" s="67"/>
      <c r="HL4098" s="67"/>
      <c r="HM4098" s="67"/>
      <c r="HN4098" s="67"/>
      <c r="HO4098" s="67"/>
      <c r="HP4098" s="67"/>
      <c r="HQ4098" s="67"/>
      <c r="HR4098" s="67"/>
      <c r="HS4098" s="67"/>
      <c r="HT4098" s="67"/>
      <c r="HU4098" s="67"/>
      <c r="HV4098" s="67"/>
      <c r="HW4098" s="67"/>
      <c r="HX4098" s="67"/>
      <c r="HY4098" s="67"/>
      <c r="HZ4098" s="67"/>
      <c r="IA4098" s="67"/>
      <c r="IB4098" s="67"/>
      <c r="IC4098" s="67"/>
      <c r="ID4098" s="67"/>
      <c r="IE4098" s="67"/>
      <c r="IF4098" s="67"/>
      <c r="IG4098" s="67"/>
      <c r="IH4098" s="67"/>
      <c r="II4098" s="67"/>
      <c r="IJ4098" s="67"/>
      <c r="IK4098" s="67"/>
      <c r="IL4098" s="67"/>
      <c r="IM4098" s="67"/>
      <c r="IN4098" s="67"/>
      <c r="IO4098" s="67"/>
      <c r="IP4098" s="67"/>
      <c r="IQ4098" s="67"/>
      <c r="IR4098" s="67"/>
      <c r="IS4098" s="67"/>
      <c r="IT4098" s="67"/>
      <c r="IU4098" s="67"/>
      <c r="IV4098" s="67"/>
      <c r="IW4098" s="67"/>
      <c r="IX4098" s="67"/>
      <c r="IY4098" s="67"/>
      <c r="IZ4098" s="67"/>
    </row>
    <row r="4099" customFormat="false" ht="13.8" hidden="false" customHeight="false" outlineLevel="0" collapsed="false">
      <c r="A4099" s="16" t="n">
        <v>41101235</v>
      </c>
      <c r="B4099" s="17" t="s">
        <v>4134</v>
      </c>
      <c r="C4099" s="18"/>
      <c r="D4099" s="18"/>
      <c r="E4099" s="16" t="s">
        <v>64</v>
      </c>
      <c r="F4099" s="19" t="n">
        <f aca="false">IF(C4099="",VLOOKUP(E4099,'PORTE E UCO'!$A$5:$D$46,4,0),VLOOKUP(E4099,'PORTE E UCO'!$A$5:$D$46,4,0)*C4099)</f>
        <v>110.217052</v>
      </c>
      <c r="G4099" s="20" t="n">
        <v>11.95</v>
      </c>
      <c r="H4099" s="21" t="n">
        <f aca="false">G4099*$R$2</f>
        <v>235.0999024</v>
      </c>
      <c r="I4099" s="16" t="n">
        <v>0</v>
      </c>
      <c r="J4099" s="22" t="str">
        <f aca="false">IF(I4099&gt;=1,F4099*$J$2,"")</f>
        <v/>
      </c>
      <c r="K4099" s="22" t="str">
        <f aca="false">IF(I4099&gt;=2,F4099*$K$2,"")</f>
        <v/>
      </c>
      <c r="L4099" s="22" t="str">
        <f aca="false">IF(I4099&gt;=3,F4099*$L$2,"")</f>
        <v/>
      </c>
      <c r="M4099" s="22" t="str">
        <f aca="false">IF(I4099&gt;=4,F4099*$M$2,"")</f>
        <v/>
      </c>
      <c r="N4099" s="16" t="n">
        <v>0</v>
      </c>
      <c r="O4099" s="16" t="n">
        <v>0</v>
      </c>
      <c r="P4099" s="23" t="n">
        <v>0.5</v>
      </c>
      <c r="Q4099" s="64" t="n">
        <f aca="false">P4099*($Q$2)</f>
        <v>13.51</v>
      </c>
      <c r="R4099" s="66"/>
      <c r="S4099" s="25" t="n">
        <f aca="false">SUM(F4099,H4099,J4099,K4099,L4099,M4099)</f>
        <v>345.3169544</v>
      </c>
      <c r="T4099" s="25" t="n">
        <f aca="false">SUM(F4099,H4099,J4099,K4099,L4099,M4099,Q4099)</f>
        <v>358.8269544</v>
      </c>
      <c r="U4099" s="67"/>
      <c r="V4099" s="67"/>
      <c r="W4099" s="67"/>
      <c r="X4099" s="67"/>
      <c r="Y4099" s="67"/>
      <c r="Z4099" s="67"/>
      <c r="AA4099" s="67"/>
      <c r="AB4099" s="67"/>
      <c r="AC4099" s="67"/>
      <c r="AD4099" s="67"/>
      <c r="AE4099" s="67"/>
      <c r="AF4099" s="67"/>
      <c r="AG4099" s="67"/>
      <c r="AH4099" s="67"/>
      <c r="AI4099" s="67"/>
      <c r="AJ4099" s="67"/>
      <c r="AK4099" s="67"/>
      <c r="AL4099" s="67"/>
      <c r="AM4099" s="67"/>
      <c r="AN4099" s="67"/>
      <c r="AO4099" s="67"/>
      <c r="AP4099" s="67"/>
      <c r="AQ4099" s="67"/>
      <c r="AR4099" s="67"/>
      <c r="AS4099" s="67"/>
      <c r="AT4099" s="67"/>
      <c r="AU4099" s="67"/>
      <c r="AV4099" s="67"/>
      <c r="AW4099" s="67"/>
      <c r="AX4099" s="67"/>
      <c r="AY4099" s="67"/>
      <c r="AZ4099" s="67"/>
      <c r="BA4099" s="67"/>
      <c r="BB4099" s="67"/>
      <c r="BC4099" s="67"/>
      <c r="BD4099" s="67"/>
      <c r="BE4099" s="67"/>
      <c r="BF4099" s="67"/>
      <c r="BG4099" s="67"/>
      <c r="BH4099" s="67"/>
      <c r="BI4099" s="67"/>
      <c r="BJ4099" s="67"/>
      <c r="BK4099" s="67"/>
      <c r="BL4099" s="67"/>
      <c r="BM4099" s="67"/>
      <c r="BN4099" s="67"/>
      <c r="BO4099" s="67"/>
      <c r="BP4099" s="67"/>
      <c r="BQ4099" s="67"/>
      <c r="BR4099" s="67"/>
      <c r="BS4099" s="67"/>
      <c r="BT4099" s="67"/>
      <c r="BU4099" s="67"/>
      <c r="BV4099" s="67"/>
      <c r="BW4099" s="67"/>
      <c r="BX4099" s="67"/>
      <c r="BY4099" s="67"/>
      <c r="BZ4099" s="67"/>
      <c r="CA4099" s="67"/>
      <c r="CB4099" s="67"/>
      <c r="CC4099" s="67"/>
      <c r="CD4099" s="67"/>
      <c r="CE4099" s="67"/>
      <c r="CF4099" s="67"/>
      <c r="CG4099" s="67"/>
      <c r="CH4099" s="67"/>
      <c r="CI4099" s="67"/>
      <c r="CJ4099" s="67"/>
      <c r="CK4099" s="67"/>
      <c r="CL4099" s="67"/>
      <c r="CM4099" s="67"/>
      <c r="CN4099" s="67"/>
      <c r="CO4099" s="67"/>
      <c r="CP4099" s="67"/>
      <c r="CQ4099" s="67"/>
      <c r="CR4099" s="67"/>
      <c r="CS4099" s="67"/>
      <c r="CT4099" s="67"/>
      <c r="CU4099" s="67"/>
      <c r="CV4099" s="67"/>
      <c r="CW4099" s="67"/>
      <c r="CX4099" s="67"/>
      <c r="CY4099" s="67"/>
      <c r="CZ4099" s="67"/>
      <c r="DA4099" s="67"/>
      <c r="DB4099" s="67"/>
      <c r="DC4099" s="67"/>
      <c r="DD4099" s="67"/>
      <c r="DE4099" s="67"/>
      <c r="DF4099" s="67"/>
      <c r="DG4099" s="67"/>
      <c r="DH4099" s="67"/>
      <c r="DI4099" s="67"/>
      <c r="DJ4099" s="67"/>
      <c r="DK4099" s="67"/>
      <c r="DL4099" s="67"/>
      <c r="DM4099" s="67"/>
      <c r="DN4099" s="67"/>
      <c r="DO4099" s="67"/>
      <c r="DP4099" s="67"/>
      <c r="DQ4099" s="67"/>
      <c r="DR4099" s="67"/>
      <c r="DS4099" s="67"/>
      <c r="DT4099" s="67"/>
      <c r="DU4099" s="67"/>
      <c r="DV4099" s="67"/>
      <c r="DW4099" s="67"/>
      <c r="DX4099" s="67"/>
      <c r="DY4099" s="67"/>
      <c r="DZ4099" s="67"/>
      <c r="EA4099" s="67"/>
      <c r="EB4099" s="67"/>
      <c r="EC4099" s="67"/>
      <c r="ED4099" s="67"/>
      <c r="EE4099" s="67"/>
      <c r="EF4099" s="67"/>
      <c r="EG4099" s="67"/>
      <c r="EH4099" s="67"/>
      <c r="EI4099" s="67"/>
      <c r="EJ4099" s="67"/>
      <c r="EK4099" s="67"/>
      <c r="EL4099" s="67"/>
      <c r="EM4099" s="67"/>
      <c r="EN4099" s="67"/>
      <c r="EO4099" s="67"/>
      <c r="EP4099" s="67"/>
      <c r="EQ4099" s="67"/>
      <c r="ER4099" s="67"/>
      <c r="ES4099" s="67"/>
      <c r="ET4099" s="67"/>
      <c r="EU4099" s="67"/>
      <c r="EV4099" s="67"/>
      <c r="EW4099" s="67"/>
      <c r="EX4099" s="67"/>
      <c r="EY4099" s="67"/>
      <c r="EZ4099" s="67"/>
      <c r="FA4099" s="67"/>
      <c r="FB4099" s="67"/>
      <c r="FC4099" s="67"/>
      <c r="FD4099" s="67"/>
      <c r="FE4099" s="67"/>
      <c r="FF4099" s="67"/>
      <c r="FG4099" s="67"/>
      <c r="FH4099" s="67"/>
      <c r="FI4099" s="67"/>
      <c r="FJ4099" s="67"/>
      <c r="FK4099" s="67"/>
      <c r="FL4099" s="67"/>
      <c r="FM4099" s="67"/>
      <c r="FN4099" s="67"/>
      <c r="FO4099" s="67"/>
      <c r="FP4099" s="67"/>
      <c r="FQ4099" s="67"/>
      <c r="FR4099" s="67"/>
      <c r="FS4099" s="67"/>
      <c r="FT4099" s="67"/>
      <c r="FU4099" s="67"/>
      <c r="FV4099" s="67"/>
      <c r="FW4099" s="67"/>
      <c r="FX4099" s="67"/>
      <c r="FY4099" s="67"/>
      <c r="FZ4099" s="67"/>
      <c r="GA4099" s="67"/>
      <c r="GB4099" s="67"/>
      <c r="GC4099" s="67"/>
      <c r="GD4099" s="67"/>
      <c r="GE4099" s="67"/>
      <c r="GF4099" s="67"/>
      <c r="GG4099" s="67"/>
      <c r="GH4099" s="67"/>
      <c r="GI4099" s="67"/>
      <c r="GJ4099" s="67"/>
      <c r="GK4099" s="67"/>
      <c r="GL4099" s="67"/>
      <c r="GM4099" s="67"/>
      <c r="GN4099" s="67"/>
      <c r="GO4099" s="67"/>
      <c r="GP4099" s="67"/>
      <c r="GQ4099" s="67"/>
      <c r="GR4099" s="67"/>
      <c r="GS4099" s="67"/>
      <c r="GT4099" s="67"/>
      <c r="GU4099" s="67"/>
      <c r="GV4099" s="67"/>
      <c r="GW4099" s="67"/>
      <c r="GX4099" s="67"/>
      <c r="GY4099" s="67"/>
      <c r="GZ4099" s="67"/>
      <c r="HA4099" s="67"/>
      <c r="HB4099" s="67"/>
      <c r="HC4099" s="67"/>
      <c r="HD4099" s="67"/>
      <c r="HE4099" s="67"/>
      <c r="HF4099" s="67"/>
      <c r="HG4099" s="67"/>
      <c r="HH4099" s="67"/>
      <c r="HI4099" s="67"/>
      <c r="HJ4099" s="67"/>
      <c r="HK4099" s="67"/>
      <c r="HL4099" s="67"/>
      <c r="HM4099" s="67"/>
      <c r="HN4099" s="67"/>
      <c r="HO4099" s="67"/>
      <c r="HP4099" s="67"/>
      <c r="HQ4099" s="67"/>
      <c r="HR4099" s="67"/>
      <c r="HS4099" s="67"/>
      <c r="HT4099" s="67"/>
      <c r="HU4099" s="67"/>
      <c r="HV4099" s="67"/>
      <c r="HW4099" s="67"/>
      <c r="HX4099" s="67"/>
      <c r="HY4099" s="67"/>
      <c r="HZ4099" s="67"/>
      <c r="IA4099" s="67"/>
      <c r="IB4099" s="67"/>
      <c r="IC4099" s="67"/>
      <c r="ID4099" s="67"/>
      <c r="IE4099" s="67"/>
      <c r="IF4099" s="67"/>
      <c r="IG4099" s="67"/>
      <c r="IH4099" s="67"/>
      <c r="II4099" s="67"/>
      <c r="IJ4099" s="67"/>
      <c r="IK4099" s="67"/>
      <c r="IL4099" s="67"/>
      <c r="IM4099" s="67"/>
      <c r="IN4099" s="67"/>
      <c r="IO4099" s="67"/>
      <c r="IP4099" s="67"/>
      <c r="IQ4099" s="67"/>
      <c r="IR4099" s="67"/>
      <c r="IS4099" s="67"/>
      <c r="IT4099" s="67"/>
      <c r="IU4099" s="67"/>
      <c r="IV4099" s="67"/>
      <c r="IW4099" s="67"/>
      <c r="IX4099" s="67"/>
      <c r="IY4099" s="67"/>
      <c r="IZ4099" s="67"/>
    </row>
    <row r="4100" customFormat="false" ht="14.95" hidden="false" customHeight="false" outlineLevel="0" collapsed="false">
      <c r="A4100" s="27" t="n">
        <v>41101359</v>
      </c>
      <c r="B4100" s="28" t="s">
        <v>4135</v>
      </c>
      <c r="C4100" s="29"/>
      <c r="D4100" s="29"/>
      <c r="E4100" s="27" t="s">
        <v>22</v>
      </c>
      <c r="F4100" s="19" t="n">
        <f aca="false">IF(C4100="",VLOOKUP(E4100,'PORTE E UCO'!$A$5:$D$46,4,0),VLOOKUP(E4100,'PORTE E UCO'!$A$5:$D$46,4,0)*C4100)</f>
        <v>220.434104</v>
      </c>
      <c r="G4100" s="30" t="n">
        <v>47.24</v>
      </c>
      <c r="H4100" s="21" t="n">
        <f aca="false">G4100*$R$2</f>
        <v>929.38237568</v>
      </c>
      <c r="I4100" s="27" t="n">
        <v>0</v>
      </c>
      <c r="J4100" s="22" t="str">
        <f aca="false">IF(I4100&gt;=1,F4100*$J$2,"")</f>
        <v/>
      </c>
      <c r="K4100" s="22" t="str">
        <f aca="false">IF(I4100&gt;=2,F4100*$K$2,"")</f>
        <v/>
      </c>
      <c r="L4100" s="22" t="str">
        <f aca="false">IF(I4100&gt;=3,F4100*$L$2,"")</f>
        <v/>
      </c>
      <c r="M4100" s="22" t="str">
        <f aca="false">IF(I4100&gt;=4,F4100*$M$2,"")</f>
        <v/>
      </c>
      <c r="N4100" s="27" t="n">
        <v>0</v>
      </c>
      <c r="O4100" s="27" t="n">
        <v>0</v>
      </c>
      <c r="P4100" s="31" t="n">
        <v>4</v>
      </c>
      <c r="Q4100" s="64" t="n">
        <f aca="false">P4100*($Q$2)</f>
        <v>108.08</v>
      </c>
      <c r="R4100" s="66"/>
      <c r="S4100" s="25" t="n">
        <f aca="false">SUM(F4100,H4100,J4100,K4100,L4100,M4100)</f>
        <v>1149.81647968</v>
      </c>
      <c r="T4100" s="25" t="n">
        <f aca="false">SUM(F4100,H4100,J4100,K4100,L4100,M4100,Q4100)</f>
        <v>1257.89647968</v>
      </c>
      <c r="U4100" s="67"/>
      <c r="V4100" s="67"/>
      <c r="W4100" s="67"/>
      <c r="X4100" s="67"/>
      <c r="Y4100" s="67"/>
      <c r="Z4100" s="67"/>
      <c r="AA4100" s="67"/>
      <c r="AB4100" s="67"/>
      <c r="AC4100" s="67"/>
      <c r="AD4100" s="67"/>
      <c r="AE4100" s="67"/>
      <c r="AF4100" s="67"/>
      <c r="AG4100" s="67"/>
      <c r="AH4100" s="67"/>
      <c r="AI4100" s="67"/>
      <c r="AJ4100" s="67"/>
      <c r="AK4100" s="67"/>
      <c r="AL4100" s="67"/>
      <c r="AM4100" s="67"/>
      <c r="AN4100" s="67"/>
      <c r="AO4100" s="67"/>
      <c r="AP4100" s="67"/>
      <c r="AQ4100" s="67"/>
      <c r="AR4100" s="67"/>
      <c r="AS4100" s="67"/>
      <c r="AT4100" s="67"/>
      <c r="AU4100" s="67"/>
      <c r="AV4100" s="67"/>
      <c r="AW4100" s="67"/>
      <c r="AX4100" s="67"/>
      <c r="AY4100" s="67"/>
      <c r="AZ4100" s="67"/>
      <c r="BA4100" s="67"/>
      <c r="BB4100" s="67"/>
      <c r="BC4100" s="67"/>
      <c r="BD4100" s="67"/>
      <c r="BE4100" s="67"/>
      <c r="BF4100" s="67"/>
      <c r="BG4100" s="67"/>
      <c r="BH4100" s="67"/>
      <c r="BI4100" s="67"/>
      <c r="BJ4100" s="67"/>
      <c r="BK4100" s="67"/>
      <c r="BL4100" s="67"/>
      <c r="BM4100" s="67"/>
      <c r="BN4100" s="67"/>
      <c r="BO4100" s="67"/>
      <c r="BP4100" s="67"/>
      <c r="BQ4100" s="67"/>
      <c r="BR4100" s="67"/>
      <c r="BS4100" s="67"/>
      <c r="BT4100" s="67"/>
      <c r="BU4100" s="67"/>
      <c r="BV4100" s="67"/>
      <c r="BW4100" s="67"/>
      <c r="BX4100" s="67"/>
      <c r="BY4100" s="67"/>
      <c r="BZ4100" s="67"/>
      <c r="CA4100" s="67"/>
      <c r="CB4100" s="67"/>
      <c r="CC4100" s="67"/>
      <c r="CD4100" s="67"/>
      <c r="CE4100" s="67"/>
      <c r="CF4100" s="67"/>
      <c r="CG4100" s="67"/>
      <c r="CH4100" s="67"/>
      <c r="CI4100" s="67"/>
      <c r="CJ4100" s="67"/>
      <c r="CK4100" s="67"/>
      <c r="CL4100" s="67"/>
      <c r="CM4100" s="67"/>
      <c r="CN4100" s="67"/>
      <c r="CO4100" s="67"/>
      <c r="CP4100" s="67"/>
      <c r="CQ4100" s="67"/>
      <c r="CR4100" s="67"/>
      <c r="CS4100" s="67"/>
      <c r="CT4100" s="67"/>
      <c r="CU4100" s="67"/>
      <c r="CV4100" s="67"/>
      <c r="CW4100" s="67"/>
      <c r="CX4100" s="67"/>
      <c r="CY4100" s="67"/>
      <c r="CZ4100" s="67"/>
      <c r="DA4100" s="67"/>
      <c r="DB4100" s="67"/>
      <c r="DC4100" s="67"/>
      <c r="DD4100" s="67"/>
      <c r="DE4100" s="67"/>
      <c r="DF4100" s="67"/>
      <c r="DG4100" s="67"/>
      <c r="DH4100" s="67"/>
      <c r="DI4100" s="67"/>
      <c r="DJ4100" s="67"/>
      <c r="DK4100" s="67"/>
      <c r="DL4100" s="67"/>
      <c r="DM4100" s="67"/>
      <c r="DN4100" s="67"/>
      <c r="DO4100" s="67"/>
      <c r="DP4100" s="67"/>
      <c r="DQ4100" s="67"/>
      <c r="DR4100" s="67"/>
      <c r="DS4100" s="67"/>
      <c r="DT4100" s="67"/>
      <c r="DU4100" s="67"/>
      <c r="DV4100" s="67"/>
      <c r="DW4100" s="67"/>
      <c r="DX4100" s="67"/>
      <c r="DY4100" s="67"/>
      <c r="DZ4100" s="67"/>
      <c r="EA4100" s="67"/>
      <c r="EB4100" s="67"/>
      <c r="EC4100" s="67"/>
      <c r="ED4100" s="67"/>
      <c r="EE4100" s="67"/>
      <c r="EF4100" s="67"/>
      <c r="EG4100" s="67"/>
      <c r="EH4100" s="67"/>
      <c r="EI4100" s="67"/>
      <c r="EJ4100" s="67"/>
      <c r="EK4100" s="67"/>
      <c r="EL4100" s="67"/>
      <c r="EM4100" s="67"/>
      <c r="EN4100" s="67"/>
      <c r="EO4100" s="67"/>
      <c r="EP4100" s="67"/>
      <c r="EQ4100" s="67"/>
      <c r="ER4100" s="67"/>
      <c r="ES4100" s="67"/>
      <c r="ET4100" s="67"/>
      <c r="EU4100" s="67"/>
      <c r="EV4100" s="67"/>
      <c r="EW4100" s="67"/>
      <c r="EX4100" s="67"/>
      <c r="EY4100" s="67"/>
      <c r="EZ4100" s="67"/>
      <c r="FA4100" s="67"/>
      <c r="FB4100" s="67"/>
      <c r="FC4100" s="67"/>
      <c r="FD4100" s="67"/>
      <c r="FE4100" s="67"/>
      <c r="FF4100" s="67"/>
      <c r="FG4100" s="67"/>
      <c r="FH4100" s="67"/>
      <c r="FI4100" s="67"/>
      <c r="FJ4100" s="67"/>
      <c r="FK4100" s="67"/>
      <c r="FL4100" s="67"/>
      <c r="FM4100" s="67"/>
      <c r="FN4100" s="67"/>
      <c r="FO4100" s="67"/>
      <c r="FP4100" s="67"/>
      <c r="FQ4100" s="67"/>
      <c r="FR4100" s="67"/>
      <c r="FS4100" s="67"/>
      <c r="FT4100" s="67"/>
      <c r="FU4100" s="67"/>
      <c r="FV4100" s="67"/>
      <c r="FW4100" s="67"/>
      <c r="FX4100" s="67"/>
      <c r="FY4100" s="67"/>
      <c r="FZ4100" s="67"/>
      <c r="GA4100" s="67"/>
      <c r="GB4100" s="67"/>
      <c r="GC4100" s="67"/>
      <c r="GD4100" s="67"/>
      <c r="GE4100" s="67"/>
      <c r="GF4100" s="67"/>
      <c r="GG4100" s="67"/>
      <c r="GH4100" s="67"/>
      <c r="GI4100" s="67"/>
      <c r="GJ4100" s="67"/>
      <c r="GK4100" s="67"/>
      <c r="GL4100" s="67"/>
      <c r="GM4100" s="67"/>
      <c r="GN4100" s="67"/>
      <c r="GO4100" s="67"/>
      <c r="GP4100" s="67"/>
      <c r="GQ4100" s="67"/>
      <c r="GR4100" s="67"/>
      <c r="GS4100" s="67"/>
      <c r="GT4100" s="67"/>
      <c r="GU4100" s="67"/>
      <c r="GV4100" s="67"/>
      <c r="GW4100" s="67"/>
      <c r="GX4100" s="67"/>
      <c r="GY4100" s="67"/>
      <c r="GZ4100" s="67"/>
      <c r="HA4100" s="67"/>
      <c r="HB4100" s="67"/>
      <c r="HC4100" s="67"/>
      <c r="HD4100" s="67"/>
      <c r="HE4100" s="67"/>
      <c r="HF4100" s="67"/>
      <c r="HG4100" s="67"/>
      <c r="HH4100" s="67"/>
      <c r="HI4100" s="67"/>
      <c r="HJ4100" s="67"/>
      <c r="HK4100" s="67"/>
      <c r="HL4100" s="67"/>
      <c r="HM4100" s="67"/>
      <c r="HN4100" s="67"/>
      <c r="HO4100" s="67"/>
      <c r="HP4100" s="67"/>
      <c r="HQ4100" s="67"/>
      <c r="HR4100" s="67"/>
      <c r="HS4100" s="67"/>
      <c r="HT4100" s="67"/>
      <c r="HU4100" s="67"/>
      <c r="HV4100" s="67"/>
      <c r="HW4100" s="67"/>
      <c r="HX4100" s="67"/>
      <c r="HY4100" s="67"/>
      <c r="HZ4100" s="67"/>
      <c r="IA4100" s="67"/>
      <c r="IB4100" s="67"/>
      <c r="IC4100" s="67"/>
      <c r="ID4100" s="67"/>
      <c r="IE4100" s="67"/>
      <c r="IF4100" s="67"/>
      <c r="IG4100" s="67"/>
      <c r="IH4100" s="67"/>
      <c r="II4100" s="67"/>
      <c r="IJ4100" s="67"/>
      <c r="IK4100" s="67"/>
      <c r="IL4100" s="67"/>
      <c r="IM4100" s="67"/>
      <c r="IN4100" s="67"/>
      <c r="IO4100" s="67"/>
      <c r="IP4100" s="67"/>
      <c r="IQ4100" s="67"/>
      <c r="IR4100" s="67"/>
      <c r="IS4100" s="67"/>
      <c r="IT4100" s="67"/>
      <c r="IU4100" s="67"/>
      <c r="IV4100" s="67"/>
      <c r="IW4100" s="67"/>
      <c r="IX4100" s="67"/>
      <c r="IY4100" s="67"/>
      <c r="IZ4100" s="67"/>
    </row>
    <row r="4101" customFormat="false" ht="13.8" hidden="false" customHeight="false" outlineLevel="0" collapsed="false">
      <c r="A4101" s="16" t="n">
        <v>41101162</v>
      </c>
      <c r="B4101" s="17" t="s">
        <v>4136</v>
      </c>
      <c r="C4101" s="18"/>
      <c r="D4101" s="18"/>
      <c r="E4101" s="16" t="s">
        <v>22</v>
      </c>
      <c r="F4101" s="19" t="n">
        <f aca="false">IF(C4101="",VLOOKUP(E4101,'PORTE E UCO'!$A$5:$D$46,4,0),VLOOKUP(E4101,'PORTE E UCO'!$A$5:$D$46,4,0)*C4101)</f>
        <v>220.434104</v>
      </c>
      <c r="G4101" s="20" t="n">
        <v>47.24</v>
      </c>
      <c r="H4101" s="21" t="n">
        <f aca="false">G4101*$R$2</f>
        <v>929.38237568</v>
      </c>
      <c r="I4101" s="16" t="n">
        <v>0</v>
      </c>
      <c r="J4101" s="22" t="str">
        <f aca="false">IF(I4101&gt;=1,F4101*$J$2,"")</f>
        <v/>
      </c>
      <c r="K4101" s="22" t="str">
        <f aca="false">IF(I4101&gt;=2,F4101*$K$2,"")</f>
        <v/>
      </c>
      <c r="L4101" s="22" t="str">
        <f aca="false">IF(I4101&gt;=3,F4101*$L$2,"")</f>
        <v/>
      </c>
      <c r="M4101" s="22" t="str">
        <f aca="false">IF(I4101&gt;=4,F4101*$M$2,"")</f>
        <v/>
      </c>
      <c r="N4101" s="16" t="n">
        <v>0</v>
      </c>
      <c r="O4101" s="16" t="n">
        <v>0</v>
      </c>
      <c r="P4101" s="23" t="n">
        <v>4</v>
      </c>
      <c r="Q4101" s="64" t="n">
        <f aca="false">P4101*($Q$2)</f>
        <v>108.08</v>
      </c>
      <c r="R4101" s="66"/>
      <c r="S4101" s="25" t="n">
        <f aca="false">SUM(F4101,H4101,J4101,K4101,L4101,M4101)</f>
        <v>1149.81647968</v>
      </c>
      <c r="T4101" s="25" t="n">
        <f aca="false">SUM(F4101,H4101,J4101,K4101,L4101,M4101,Q4101)</f>
        <v>1257.89647968</v>
      </c>
      <c r="U4101" s="67"/>
      <c r="V4101" s="67"/>
      <c r="W4101" s="67"/>
      <c r="X4101" s="67"/>
      <c r="Y4101" s="67"/>
      <c r="Z4101" s="67"/>
      <c r="AA4101" s="67"/>
      <c r="AB4101" s="67"/>
      <c r="AC4101" s="67"/>
      <c r="AD4101" s="67"/>
      <c r="AE4101" s="67"/>
      <c r="AF4101" s="67"/>
      <c r="AG4101" s="67"/>
      <c r="AH4101" s="67"/>
      <c r="AI4101" s="67"/>
      <c r="AJ4101" s="67"/>
      <c r="AK4101" s="67"/>
      <c r="AL4101" s="67"/>
      <c r="AM4101" s="67"/>
      <c r="AN4101" s="67"/>
      <c r="AO4101" s="67"/>
      <c r="AP4101" s="67"/>
      <c r="AQ4101" s="67"/>
      <c r="AR4101" s="67"/>
      <c r="AS4101" s="67"/>
      <c r="AT4101" s="67"/>
      <c r="AU4101" s="67"/>
      <c r="AV4101" s="67"/>
      <c r="AW4101" s="67"/>
      <c r="AX4101" s="67"/>
      <c r="AY4101" s="67"/>
      <c r="AZ4101" s="67"/>
      <c r="BA4101" s="67"/>
      <c r="BB4101" s="67"/>
      <c r="BC4101" s="67"/>
      <c r="BD4101" s="67"/>
      <c r="BE4101" s="67"/>
      <c r="BF4101" s="67"/>
      <c r="BG4101" s="67"/>
      <c r="BH4101" s="67"/>
      <c r="BI4101" s="67"/>
      <c r="BJ4101" s="67"/>
      <c r="BK4101" s="67"/>
      <c r="BL4101" s="67"/>
      <c r="BM4101" s="67"/>
      <c r="BN4101" s="67"/>
      <c r="BO4101" s="67"/>
      <c r="BP4101" s="67"/>
      <c r="BQ4101" s="67"/>
      <c r="BR4101" s="67"/>
      <c r="BS4101" s="67"/>
      <c r="BT4101" s="67"/>
      <c r="BU4101" s="67"/>
      <c r="BV4101" s="67"/>
      <c r="BW4101" s="67"/>
      <c r="BX4101" s="67"/>
      <c r="BY4101" s="67"/>
      <c r="BZ4101" s="67"/>
      <c r="CA4101" s="67"/>
      <c r="CB4101" s="67"/>
      <c r="CC4101" s="67"/>
      <c r="CD4101" s="67"/>
      <c r="CE4101" s="67"/>
      <c r="CF4101" s="67"/>
      <c r="CG4101" s="67"/>
      <c r="CH4101" s="67"/>
      <c r="CI4101" s="67"/>
      <c r="CJ4101" s="67"/>
      <c r="CK4101" s="67"/>
      <c r="CL4101" s="67"/>
      <c r="CM4101" s="67"/>
      <c r="CN4101" s="67"/>
      <c r="CO4101" s="67"/>
      <c r="CP4101" s="67"/>
      <c r="CQ4101" s="67"/>
      <c r="CR4101" s="67"/>
      <c r="CS4101" s="67"/>
      <c r="CT4101" s="67"/>
      <c r="CU4101" s="67"/>
      <c r="CV4101" s="67"/>
      <c r="CW4101" s="67"/>
      <c r="CX4101" s="67"/>
      <c r="CY4101" s="67"/>
      <c r="CZ4101" s="67"/>
      <c r="DA4101" s="67"/>
      <c r="DB4101" s="67"/>
      <c r="DC4101" s="67"/>
      <c r="DD4101" s="67"/>
      <c r="DE4101" s="67"/>
      <c r="DF4101" s="67"/>
      <c r="DG4101" s="67"/>
      <c r="DH4101" s="67"/>
      <c r="DI4101" s="67"/>
      <c r="DJ4101" s="67"/>
      <c r="DK4101" s="67"/>
      <c r="DL4101" s="67"/>
      <c r="DM4101" s="67"/>
      <c r="DN4101" s="67"/>
      <c r="DO4101" s="67"/>
      <c r="DP4101" s="67"/>
      <c r="DQ4101" s="67"/>
      <c r="DR4101" s="67"/>
      <c r="DS4101" s="67"/>
      <c r="DT4101" s="67"/>
      <c r="DU4101" s="67"/>
      <c r="DV4101" s="67"/>
      <c r="DW4101" s="67"/>
      <c r="DX4101" s="67"/>
      <c r="DY4101" s="67"/>
      <c r="DZ4101" s="67"/>
      <c r="EA4101" s="67"/>
      <c r="EB4101" s="67"/>
      <c r="EC4101" s="67"/>
      <c r="ED4101" s="67"/>
      <c r="EE4101" s="67"/>
      <c r="EF4101" s="67"/>
      <c r="EG4101" s="67"/>
      <c r="EH4101" s="67"/>
      <c r="EI4101" s="67"/>
      <c r="EJ4101" s="67"/>
      <c r="EK4101" s="67"/>
      <c r="EL4101" s="67"/>
      <c r="EM4101" s="67"/>
      <c r="EN4101" s="67"/>
      <c r="EO4101" s="67"/>
      <c r="EP4101" s="67"/>
      <c r="EQ4101" s="67"/>
      <c r="ER4101" s="67"/>
      <c r="ES4101" s="67"/>
      <c r="ET4101" s="67"/>
      <c r="EU4101" s="67"/>
      <c r="EV4101" s="67"/>
      <c r="EW4101" s="67"/>
      <c r="EX4101" s="67"/>
      <c r="EY4101" s="67"/>
      <c r="EZ4101" s="67"/>
      <c r="FA4101" s="67"/>
      <c r="FB4101" s="67"/>
      <c r="FC4101" s="67"/>
      <c r="FD4101" s="67"/>
      <c r="FE4101" s="67"/>
      <c r="FF4101" s="67"/>
      <c r="FG4101" s="67"/>
      <c r="FH4101" s="67"/>
      <c r="FI4101" s="67"/>
      <c r="FJ4101" s="67"/>
      <c r="FK4101" s="67"/>
      <c r="FL4101" s="67"/>
      <c r="FM4101" s="67"/>
      <c r="FN4101" s="67"/>
      <c r="FO4101" s="67"/>
      <c r="FP4101" s="67"/>
      <c r="FQ4101" s="67"/>
      <c r="FR4101" s="67"/>
      <c r="FS4101" s="67"/>
      <c r="FT4101" s="67"/>
      <c r="FU4101" s="67"/>
      <c r="FV4101" s="67"/>
      <c r="FW4101" s="67"/>
      <c r="FX4101" s="67"/>
      <c r="FY4101" s="67"/>
      <c r="FZ4101" s="67"/>
      <c r="GA4101" s="67"/>
      <c r="GB4101" s="67"/>
      <c r="GC4101" s="67"/>
      <c r="GD4101" s="67"/>
      <c r="GE4101" s="67"/>
      <c r="GF4101" s="67"/>
      <c r="GG4101" s="67"/>
      <c r="GH4101" s="67"/>
      <c r="GI4101" s="67"/>
      <c r="GJ4101" s="67"/>
      <c r="GK4101" s="67"/>
      <c r="GL4101" s="67"/>
      <c r="GM4101" s="67"/>
      <c r="GN4101" s="67"/>
      <c r="GO4101" s="67"/>
      <c r="GP4101" s="67"/>
      <c r="GQ4101" s="67"/>
      <c r="GR4101" s="67"/>
      <c r="GS4101" s="67"/>
      <c r="GT4101" s="67"/>
      <c r="GU4101" s="67"/>
      <c r="GV4101" s="67"/>
      <c r="GW4101" s="67"/>
      <c r="GX4101" s="67"/>
      <c r="GY4101" s="67"/>
      <c r="GZ4101" s="67"/>
      <c r="HA4101" s="67"/>
      <c r="HB4101" s="67"/>
      <c r="HC4101" s="67"/>
      <c r="HD4101" s="67"/>
      <c r="HE4101" s="67"/>
      <c r="HF4101" s="67"/>
      <c r="HG4101" s="67"/>
      <c r="HH4101" s="67"/>
      <c r="HI4101" s="67"/>
      <c r="HJ4101" s="67"/>
      <c r="HK4101" s="67"/>
      <c r="HL4101" s="67"/>
      <c r="HM4101" s="67"/>
      <c r="HN4101" s="67"/>
      <c r="HO4101" s="67"/>
      <c r="HP4101" s="67"/>
      <c r="HQ4101" s="67"/>
      <c r="HR4101" s="67"/>
      <c r="HS4101" s="67"/>
      <c r="HT4101" s="67"/>
      <c r="HU4101" s="67"/>
      <c r="HV4101" s="67"/>
      <c r="HW4101" s="67"/>
      <c r="HX4101" s="67"/>
      <c r="HY4101" s="67"/>
      <c r="HZ4101" s="67"/>
      <c r="IA4101" s="67"/>
      <c r="IB4101" s="67"/>
      <c r="IC4101" s="67"/>
      <c r="ID4101" s="67"/>
      <c r="IE4101" s="67"/>
      <c r="IF4101" s="67"/>
      <c r="IG4101" s="67"/>
      <c r="IH4101" s="67"/>
      <c r="II4101" s="67"/>
      <c r="IJ4101" s="67"/>
      <c r="IK4101" s="67"/>
      <c r="IL4101" s="67"/>
      <c r="IM4101" s="67"/>
      <c r="IN4101" s="67"/>
      <c r="IO4101" s="67"/>
      <c r="IP4101" s="67"/>
      <c r="IQ4101" s="67"/>
      <c r="IR4101" s="67"/>
      <c r="IS4101" s="67"/>
      <c r="IT4101" s="67"/>
      <c r="IU4101" s="67"/>
      <c r="IV4101" s="67"/>
      <c r="IW4101" s="67"/>
      <c r="IX4101" s="67"/>
      <c r="IY4101" s="67"/>
      <c r="IZ4101" s="67"/>
    </row>
    <row r="4102" customFormat="false" ht="13.8" hidden="false" customHeight="false" outlineLevel="0" collapsed="false">
      <c r="A4102" s="27" t="n">
        <v>41101260</v>
      </c>
      <c r="B4102" s="28" t="s">
        <v>4137</v>
      </c>
      <c r="C4102" s="29"/>
      <c r="D4102" s="29"/>
      <c r="E4102" s="27" t="s">
        <v>22</v>
      </c>
      <c r="F4102" s="19" t="n">
        <f aca="false">IF(C4102="",VLOOKUP(E4102,'PORTE E UCO'!$A$5:$D$46,4,0),VLOOKUP(E4102,'PORTE E UCO'!$A$5:$D$46,4,0)*C4102)</f>
        <v>220.434104</v>
      </c>
      <c r="G4102" s="30" t="n">
        <v>47.24</v>
      </c>
      <c r="H4102" s="21" t="n">
        <f aca="false">G4102*$R$2</f>
        <v>929.38237568</v>
      </c>
      <c r="I4102" s="27" t="n">
        <v>0</v>
      </c>
      <c r="J4102" s="22" t="str">
        <f aca="false">IF(I4102&gt;=1,F4102*$J$2,"")</f>
        <v/>
      </c>
      <c r="K4102" s="22" t="str">
        <f aca="false">IF(I4102&gt;=2,F4102*$K$2,"")</f>
        <v/>
      </c>
      <c r="L4102" s="22" t="str">
        <f aca="false">IF(I4102&gt;=3,F4102*$L$2,"")</f>
        <v/>
      </c>
      <c r="M4102" s="22" t="str">
        <f aca="false">IF(I4102&gt;=4,F4102*$M$2,"")</f>
        <v/>
      </c>
      <c r="N4102" s="27" t="n">
        <v>0</v>
      </c>
      <c r="O4102" s="27" t="n">
        <v>0</v>
      </c>
      <c r="P4102" s="31" t="n">
        <v>4</v>
      </c>
      <c r="Q4102" s="64" t="n">
        <f aca="false">P4102*($Q$2)</f>
        <v>108.08</v>
      </c>
      <c r="R4102" s="66"/>
      <c r="S4102" s="25" t="n">
        <f aca="false">SUM(F4102,H4102,J4102,K4102,L4102,M4102)</f>
        <v>1149.81647968</v>
      </c>
      <c r="T4102" s="25" t="n">
        <f aca="false">SUM(F4102,H4102,J4102,K4102,L4102,M4102,Q4102)</f>
        <v>1257.89647968</v>
      </c>
      <c r="U4102" s="67"/>
      <c r="V4102" s="67"/>
      <c r="W4102" s="67"/>
      <c r="X4102" s="67"/>
      <c r="Y4102" s="67"/>
      <c r="Z4102" s="67"/>
      <c r="AA4102" s="67"/>
      <c r="AB4102" s="67"/>
      <c r="AC4102" s="67"/>
      <c r="AD4102" s="67"/>
      <c r="AE4102" s="67"/>
      <c r="AF4102" s="67"/>
      <c r="AG4102" s="67"/>
      <c r="AH4102" s="67"/>
      <c r="AI4102" s="67"/>
      <c r="AJ4102" s="67"/>
      <c r="AK4102" s="67"/>
      <c r="AL4102" s="67"/>
      <c r="AM4102" s="67"/>
      <c r="AN4102" s="67"/>
      <c r="AO4102" s="67"/>
      <c r="AP4102" s="67"/>
      <c r="AQ4102" s="67"/>
      <c r="AR4102" s="67"/>
      <c r="AS4102" s="67"/>
      <c r="AT4102" s="67"/>
      <c r="AU4102" s="67"/>
      <c r="AV4102" s="67"/>
      <c r="AW4102" s="67"/>
      <c r="AX4102" s="67"/>
      <c r="AY4102" s="67"/>
      <c r="AZ4102" s="67"/>
      <c r="BA4102" s="67"/>
      <c r="BB4102" s="67"/>
      <c r="BC4102" s="67"/>
      <c r="BD4102" s="67"/>
      <c r="BE4102" s="67"/>
      <c r="BF4102" s="67"/>
      <c r="BG4102" s="67"/>
      <c r="BH4102" s="67"/>
      <c r="BI4102" s="67"/>
      <c r="BJ4102" s="67"/>
      <c r="BK4102" s="67"/>
      <c r="BL4102" s="67"/>
      <c r="BM4102" s="67"/>
      <c r="BN4102" s="67"/>
      <c r="BO4102" s="67"/>
      <c r="BP4102" s="67"/>
      <c r="BQ4102" s="67"/>
      <c r="BR4102" s="67"/>
      <c r="BS4102" s="67"/>
      <c r="BT4102" s="67"/>
      <c r="BU4102" s="67"/>
      <c r="BV4102" s="67"/>
      <c r="BW4102" s="67"/>
      <c r="BX4102" s="67"/>
      <c r="BY4102" s="67"/>
      <c r="BZ4102" s="67"/>
      <c r="CA4102" s="67"/>
      <c r="CB4102" s="67"/>
      <c r="CC4102" s="67"/>
      <c r="CD4102" s="67"/>
      <c r="CE4102" s="67"/>
      <c r="CF4102" s="67"/>
      <c r="CG4102" s="67"/>
      <c r="CH4102" s="67"/>
      <c r="CI4102" s="67"/>
      <c r="CJ4102" s="67"/>
      <c r="CK4102" s="67"/>
      <c r="CL4102" s="67"/>
      <c r="CM4102" s="67"/>
      <c r="CN4102" s="67"/>
      <c r="CO4102" s="67"/>
      <c r="CP4102" s="67"/>
      <c r="CQ4102" s="67"/>
      <c r="CR4102" s="67"/>
      <c r="CS4102" s="67"/>
      <c r="CT4102" s="67"/>
      <c r="CU4102" s="67"/>
      <c r="CV4102" s="67"/>
      <c r="CW4102" s="67"/>
      <c r="CX4102" s="67"/>
      <c r="CY4102" s="67"/>
      <c r="CZ4102" s="67"/>
      <c r="DA4102" s="67"/>
      <c r="DB4102" s="67"/>
      <c r="DC4102" s="67"/>
      <c r="DD4102" s="67"/>
      <c r="DE4102" s="67"/>
      <c r="DF4102" s="67"/>
      <c r="DG4102" s="67"/>
      <c r="DH4102" s="67"/>
      <c r="DI4102" s="67"/>
      <c r="DJ4102" s="67"/>
      <c r="DK4102" s="67"/>
      <c r="DL4102" s="67"/>
      <c r="DM4102" s="67"/>
      <c r="DN4102" s="67"/>
      <c r="DO4102" s="67"/>
      <c r="DP4102" s="67"/>
      <c r="DQ4102" s="67"/>
      <c r="DR4102" s="67"/>
      <c r="DS4102" s="67"/>
      <c r="DT4102" s="67"/>
      <c r="DU4102" s="67"/>
      <c r="DV4102" s="67"/>
      <c r="DW4102" s="67"/>
      <c r="DX4102" s="67"/>
      <c r="DY4102" s="67"/>
      <c r="DZ4102" s="67"/>
      <c r="EA4102" s="67"/>
      <c r="EB4102" s="67"/>
      <c r="EC4102" s="67"/>
      <c r="ED4102" s="67"/>
      <c r="EE4102" s="67"/>
      <c r="EF4102" s="67"/>
      <c r="EG4102" s="67"/>
      <c r="EH4102" s="67"/>
      <c r="EI4102" s="67"/>
      <c r="EJ4102" s="67"/>
      <c r="EK4102" s="67"/>
      <c r="EL4102" s="67"/>
      <c r="EM4102" s="67"/>
      <c r="EN4102" s="67"/>
      <c r="EO4102" s="67"/>
      <c r="EP4102" s="67"/>
      <c r="EQ4102" s="67"/>
      <c r="ER4102" s="67"/>
      <c r="ES4102" s="67"/>
      <c r="ET4102" s="67"/>
      <c r="EU4102" s="67"/>
      <c r="EV4102" s="67"/>
      <c r="EW4102" s="67"/>
      <c r="EX4102" s="67"/>
      <c r="EY4102" s="67"/>
      <c r="EZ4102" s="67"/>
      <c r="FA4102" s="67"/>
      <c r="FB4102" s="67"/>
      <c r="FC4102" s="67"/>
      <c r="FD4102" s="67"/>
      <c r="FE4102" s="67"/>
      <c r="FF4102" s="67"/>
      <c r="FG4102" s="67"/>
      <c r="FH4102" s="67"/>
      <c r="FI4102" s="67"/>
      <c r="FJ4102" s="67"/>
      <c r="FK4102" s="67"/>
      <c r="FL4102" s="67"/>
      <c r="FM4102" s="67"/>
      <c r="FN4102" s="67"/>
      <c r="FO4102" s="67"/>
      <c r="FP4102" s="67"/>
      <c r="FQ4102" s="67"/>
      <c r="FR4102" s="67"/>
      <c r="FS4102" s="67"/>
      <c r="FT4102" s="67"/>
      <c r="FU4102" s="67"/>
      <c r="FV4102" s="67"/>
      <c r="FW4102" s="67"/>
      <c r="FX4102" s="67"/>
      <c r="FY4102" s="67"/>
      <c r="FZ4102" s="67"/>
      <c r="GA4102" s="67"/>
      <c r="GB4102" s="67"/>
      <c r="GC4102" s="67"/>
      <c r="GD4102" s="67"/>
      <c r="GE4102" s="67"/>
      <c r="GF4102" s="67"/>
      <c r="GG4102" s="67"/>
      <c r="GH4102" s="67"/>
      <c r="GI4102" s="67"/>
      <c r="GJ4102" s="67"/>
      <c r="GK4102" s="67"/>
      <c r="GL4102" s="67"/>
      <c r="GM4102" s="67"/>
      <c r="GN4102" s="67"/>
      <c r="GO4102" s="67"/>
      <c r="GP4102" s="67"/>
      <c r="GQ4102" s="67"/>
      <c r="GR4102" s="67"/>
      <c r="GS4102" s="67"/>
      <c r="GT4102" s="67"/>
      <c r="GU4102" s="67"/>
      <c r="GV4102" s="67"/>
      <c r="GW4102" s="67"/>
      <c r="GX4102" s="67"/>
      <c r="GY4102" s="67"/>
      <c r="GZ4102" s="67"/>
      <c r="HA4102" s="67"/>
      <c r="HB4102" s="67"/>
      <c r="HC4102" s="67"/>
      <c r="HD4102" s="67"/>
      <c r="HE4102" s="67"/>
      <c r="HF4102" s="67"/>
      <c r="HG4102" s="67"/>
      <c r="HH4102" s="67"/>
      <c r="HI4102" s="67"/>
      <c r="HJ4102" s="67"/>
      <c r="HK4102" s="67"/>
      <c r="HL4102" s="67"/>
      <c r="HM4102" s="67"/>
      <c r="HN4102" s="67"/>
      <c r="HO4102" s="67"/>
      <c r="HP4102" s="67"/>
      <c r="HQ4102" s="67"/>
      <c r="HR4102" s="67"/>
      <c r="HS4102" s="67"/>
      <c r="HT4102" s="67"/>
      <c r="HU4102" s="67"/>
      <c r="HV4102" s="67"/>
      <c r="HW4102" s="67"/>
      <c r="HX4102" s="67"/>
      <c r="HY4102" s="67"/>
      <c r="HZ4102" s="67"/>
      <c r="IA4102" s="67"/>
      <c r="IB4102" s="67"/>
      <c r="IC4102" s="67"/>
      <c r="ID4102" s="67"/>
      <c r="IE4102" s="67"/>
      <c r="IF4102" s="67"/>
      <c r="IG4102" s="67"/>
      <c r="IH4102" s="67"/>
      <c r="II4102" s="67"/>
      <c r="IJ4102" s="67"/>
      <c r="IK4102" s="67"/>
      <c r="IL4102" s="67"/>
      <c r="IM4102" s="67"/>
      <c r="IN4102" s="67"/>
      <c r="IO4102" s="67"/>
      <c r="IP4102" s="67"/>
      <c r="IQ4102" s="67"/>
      <c r="IR4102" s="67"/>
      <c r="IS4102" s="67"/>
      <c r="IT4102" s="67"/>
      <c r="IU4102" s="67"/>
      <c r="IV4102" s="67"/>
      <c r="IW4102" s="67"/>
      <c r="IX4102" s="67"/>
      <c r="IY4102" s="67"/>
      <c r="IZ4102" s="67"/>
    </row>
    <row r="4103" customFormat="false" ht="13.8" hidden="false" customHeight="false" outlineLevel="0" collapsed="false">
      <c r="A4103" s="16" t="n">
        <v>41101251</v>
      </c>
      <c r="B4103" s="17" t="s">
        <v>4138</v>
      </c>
      <c r="C4103" s="18"/>
      <c r="D4103" s="18"/>
      <c r="E4103" s="16" t="s">
        <v>22</v>
      </c>
      <c r="F4103" s="19" t="n">
        <f aca="false">IF(C4103="",VLOOKUP(E4103,'PORTE E UCO'!$A$5:$D$46,4,0),VLOOKUP(E4103,'PORTE E UCO'!$A$5:$D$46,4,0)*C4103)</f>
        <v>220.434104</v>
      </c>
      <c r="G4103" s="20" t="n">
        <v>47.24</v>
      </c>
      <c r="H4103" s="21" t="n">
        <f aca="false">G4103*$R$2</f>
        <v>929.38237568</v>
      </c>
      <c r="I4103" s="16" t="n">
        <v>0</v>
      </c>
      <c r="J4103" s="22" t="str">
        <f aca="false">IF(I4103&gt;=1,F4103*$J$2,"")</f>
        <v/>
      </c>
      <c r="K4103" s="22" t="str">
        <f aca="false">IF(I4103&gt;=2,F4103*$K$2,"")</f>
        <v/>
      </c>
      <c r="L4103" s="22" t="str">
        <f aca="false">IF(I4103&gt;=3,F4103*$L$2,"")</f>
        <v/>
      </c>
      <c r="M4103" s="22" t="str">
        <f aca="false">IF(I4103&gt;=4,F4103*$M$2,"")</f>
        <v/>
      </c>
      <c r="N4103" s="16" t="n">
        <v>0</v>
      </c>
      <c r="O4103" s="16" t="n">
        <v>0</v>
      </c>
      <c r="P4103" s="23" t="n">
        <v>4</v>
      </c>
      <c r="Q4103" s="64" t="n">
        <f aca="false">P4103*($Q$2)</f>
        <v>108.08</v>
      </c>
      <c r="R4103" s="66"/>
      <c r="S4103" s="25" t="n">
        <f aca="false">SUM(F4103,H4103,J4103,K4103,L4103,M4103)</f>
        <v>1149.81647968</v>
      </c>
      <c r="T4103" s="25" t="n">
        <f aca="false">SUM(F4103,H4103,J4103,K4103,L4103,M4103,Q4103)</f>
        <v>1257.89647968</v>
      </c>
      <c r="U4103" s="67"/>
      <c r="V4103" s="67"/>
      <c r="W4103" s="67"/>
      <c r="X4103" s="67"/>
      <c r="Y4103" s="67"/>
      <c r="Z4103" s="67"/>
      <c r="AA4103" s="67"/>
      <c r="AB4103" s="67"/>
      <c r="AC4103" s="67"/>
      <c r="AD4103" s="67"/>
      <c r="AE4103" s="67"/>
      <c r="AF4103" s="67"/>
      <c r="AG4103" s="67"/>
      <c r="AH4103" s="67"/>
      <c r="AI4103" s="67"/>
      <c r="AJ4103" s="67"/>
      <c r="AK4103" s="67"/>
      <c r="AL4103" s="67"/>
      <c r="AM4103" s="67"/>
      <c r="AN4103" s="67"/>
      <c r="AO4103" s="67"/>
      <c r="AP4103" s="67"/>
      <c r="AQ4103" s="67"/>
      <c r="AR4103" s="67"/>
      <c r="AS4103" s="67"/>
      <c r="AT4103" s="67"/>
      <c r="AU4103" s="67"/>
      <c r="AV4103" s="67"/>
      <c r="AW4103" s="67"/>
      <c r="AX4103" s="67"/>
      <c r="AY4103" s="67"/>
      <c r="AZ4103" s="67"/>
      <c r="BA4103" s="67"/>
      <c r="BB4103" s="67"/>
      <c r="BC4103" s="67"/>
      <c r="BD4103" s="67"/>
      <c r="BE4103" s="67"/>
      <c r="BF4103" s="67"/>
      <c r="BG4103" s="67"/>
      <c r="BH4103" s="67"/>
      <c r="BI4103" s="67"/>
      <c r="BJ4103" s="67"/>
      <c r="BK4103" s="67"/>
      <c r="BL4103" s="67"/>
      <c r="BM4103" s="67"/>
      <c r="BN4103" s="67"/>
      <c r="BO4103" s="67"/>
      <c r="BP4103" s="67"/>
      <c r="BQ4103" s="67"/>
      <c r="BR4103" s="67"/>
      <c r="BS4103" s="67"/>
      <c r="BT4103" s="67"/>
      <c r="BU4103" s="67"/>
      <c r="BV4103" s="67"/>
      <c r="BW4103" s="67"/>
      <c r="BX4103" s="67"/>
      <c r="BY4103" s="67"/>
      <c r="BZ4103" s="67"/>
      <c r="CA4103" s="67"/>
      <c r="CB4103" s="67"/>
      <c r="CC4103" s="67"/>
      <c r="CD4103" s="67"/>
      <c r="CE4103" s="67"/>
      <c r="CF4103" s="67"/>
      <c r="CG4103" s="67"/>
      <c r="CH4103" s="67"/>
      <c r="CI4103" s="67"/>
      <c r="CJ4103" s="67"/>
      <c r="CK4103" s="67"/>
      <c r="CL4103" s="67"/>
      <c r="CM4103" s="67"/>
      <c r="CN4103" s="67"/>
      <c r="CO4103" s="67"/>
      <c r="CP4103" s="67"/>
      <c r="CQ4103" s="67"/>
      <c r="CR4103" s="67"/>
      <c r="CS4103" s="67"/>
      <c r="CT4103" s="67"/>
      <c r="CU4103" s="67"/>
      <c r="CV4103" s="67"/>
      <c r="CW4103" s="67"/>
      <c r="CX4103" s="67"/>
      <c r="CY4103" s="67"/>
      <c r="CZ4103" s="67"/>
      <c r="DA4103" s="67"/>
      <c r="DB4103" s="67"/>
      <c r="DC4103" s="67"/>
      <c r="DD4103" s="67"/>
      <c r="DE4103" s="67"/>
      <c r="DF4103" s="67"/>
      <c r="DG4103" s="67"/>
      <c r="DH4103" s="67"/>
      <c r="DI4103" s="67"/>
      <c r="DJ4103" s="67"/>
      <c r="DK4103" s="67"/>
      <c r="DL4103" s="67"/>
      <c r="DM4103" s="67"/>
      <c r="DN4103" s="67"/>
      <c r="DO4103" s="67"/>
      <c r="DP4103" s="67"/>
      <c r="DQ4103" s="67"/>
      <c r="DR4103" s="67"/>
      <c r="DS4103" s="67"/>
      <c r="DT4103" s="67"/>
      <c r="DU4103" s="67"/>
      <c r="DV4103" s="67"/>
      <c r="DW4103" s="67"/>
      <c r="DX4103" s="67"/>
      <c r="DY4103" s="67"/>
      <c r="DZ4103" s="67"/>
      <c r="EA4103" s="67"/>
      <c r="EB4103" s="67"/>
      <c r="EC4103" s="67"/>
      <c r="ED4103" s="67"/>
      <c r="EE4103" s="67"/>
      <c r="EF4103" s="67"/>
      <c r="EG4103" s="67"/>
      <c r="EH4103" s="67"/>
      <c r="EI4103" s="67"/>
      <c r="EJ4103" s="67"/>
      <c r="EK4103" s="67"/>
      <c r="EL4103" s="67"/>
      <c r="EM4103" s="67"/>
      <c r="EN4103" s="67"/>
      <c r="EO4103" s="67"/>
      <c r="EP4103" s="67"/>
      <c r="EQ4103" s="67"/>
      <c r="ER4103" s="67"/>
      <c r="ES4103" s="67"/>
      <c r="ET4103" s="67"/>
      <c r="EU4103" s="67"/>
      <c r="EV4103" s="67"/>
      <c r="EW4103" s="67"/>
      <c r="EX4103" s="67"/>
      <c r="EY4103" s="67"/>
      <c r="EZ4103" s="67"/>
      <c r="FA4103" s="67"/>
      <c r="FB4103" s="67"/>
      <c r="FC4103" s="67"/>
      <c r="FD4103" s="67"/>
      <c r="FE4103" s="67"/>
      <c r="FF4103" s="67"/>
      <c r="FG4103" s="67"/>
      <c r="FH4103" s="67"/>
      <c r="FI4103" s="67"/>
      <c r="FJ4103" s="67"/>
      <c r="FK4103" s="67"/>
      <c r="FL4103" s="67"/>
      <c r="FM4103" s="67"/>
      <c r="FN4103" s="67"/>
      <c r="FO4103" s="67"/>
      <c r="FP4103" s="67"/>
      <c r="FQ4103" s="67"/>
      <c r="FR4103" s="67"/>
      <c r="FS4103" s="67"/>
      <c r="FT4103" s="67"/>
      <c r="FU4103" s="67"/>
      <c r="FV4103" s="67"/>
      <c r="FW4103" s="67"/>
      <c r="FX4103" s="67"/>
      <c r="FY4103" s="67"/>
      <c r="FZ4103" s="67"/>
      <c r="GA4103" s="67"/>
      <c r="GB4103" s="67"/>
      <c r="GC4103" s="67"/>
      <c r="GD4103" s="67"/>
      <c r="GE4103" s="67"/>
      <c r="GF4103" s="67"/>
      <c r="GG4103" s="67"/>
      <c r="GH4103" s="67"/>
      <c r="GI4103" s="67"/>
      <c r="GJ4103" s="67"/>
      <c r="GK4103" s="67"/>
      <c r="GL4103" s="67"/>
      <c r="GM4103" s="67"/>
      <c r="GN4103" s="67"/>
      <c r="GO4103" s="67"/>
      <c r="GP4103" s="67"/>
      <c r="GQ4103" s="67"/>
      <c r="GR4103" s="67"/>
      <c r="GS4103" s="67"/>
      <c r="GT4103" s="67"/>
      <c r="GU4103" s="67"/>
      <c r="GV4103" s="67"/>
      <c r="GW4103" s="67"/>
      <c r="GX4103" s="67"/>
      <c r="GY4103" s="67"/>
      <c r="GZ4103" s="67"/>
      <c r="HA4103" s="67"/>
      <c r="HB4103" s="67"/>
      <c r="HC4103" s="67"/>
      <c r="HD4103" s="67"/>
      <c r="HE4103" s="67"/>
      <c r="HF4103" s="67"/>
      <c r="HG4103" s="67"/>
      <c r="HH4103" s="67"/>
      <c r="HI4103" s="67"/>
      <c r="HJ4103" s="67"/>
      <c r="HK4103" s="67"/>
      <c r="HL4103" s="67"/>
      <c r="HM4103" s="67"/>
      <c r="HN4103" s="67"/>
      <c r="HO4103" s="67"/>
      <c r="HP4103" s="67"/>
      <c r="HQ4103" s="67"/>
      <c r="HR4103" s="67"/>
      <c r="HS4103" s="67"/>
      <c r="HT4103" s="67"/>
      <c r="HU4103" s="67"/>
      <c r="HV4103" s="67"/>
      <c r="HW4103" s="67"/>
      <c r="HX4103" s="67"/>
      <c r="HY4103" s="67"/>
      <c r="HZ4103" s="67"/>
      <c r="IA4103" s="67"/>
      <c r="IB4103" s="67"/>
      <c r="IC4103" s="67"/>
      <c r="ID4103" s="67"/>
      <c r="IE4103" s="67"/>
      <c r="IF4103" s="67"/>
      <c r="IG4103" s="67"/>
      <c r="IH4103" s="67"/>
      <c r="II4103" s="67"/>
      <c r="IJ4103" s="67"/>
      <c r="IK4103" s="67"/>
      <c r="IL4103" s="67"/>
      <c r="IM4103" s="67"/>
      <c r="IN4103" s="67"/>
      <c r="IO4103" s="67"/>
      <c r="IP4103" s="67"/>
      <c r="IQ4103" s="67"/>
      <c r="IR4103" s="67"/>
      <c r="IS4103" s="67"/>
      <c r="IT4103" s="67"/>
      <c r="IU4103" s="67"/>
      <c r="IV4103" s="67"/>
      <c r="IW4103" s="67"/>
      <c r="IX4103" s="67"/>
      <c r="IY4103" s="67"/>
      <c r="IZ4103" s="67"/>
    </row>
    <row r="4104" customFormat="false" ht="13.8" hidden="false" customHeight="false" outlineLevel="0" collapsed="false">
      <c r="A4104" s="27" t="n">
        <v>41101073</v>
      </c>
      <c r="B4104" s="28" t="s">
        <v>4139</v>
      </c>
      <c r="C4104" s="29"/>
      <c r="D4104" s="29"/>
      <c r="E4104" s="27" t="s">
        <v>22</v>
      </c>
      <c r="F4104" s="19" t="n">
        <f aca="false">IF(C4104="",VLOOKUP(E4104,'PORTE E UCO'!$A$5:$D$46,4,0),VLOOKUP(E4104,'PORTE E UCO'!$A$5:$D$46,4,0)*C4104)</f>
        <v>220.434104</v>
      </c>
      <c r="G4104" s="30" t="n">
        <v>47.24</v>
      </c>
      <c r="H4104" s="21" t="n">
        <f aca="false">G4104*$R$2</f>
        <v>929.38237568</v>
      </c>
      <c r="I4104" s="27" t="n">
        <v>0</v>
      </c>
      <c r="J4104" s="22" t="str">
        <f aca="false">IF(I4104&gt;=1,F4104*$J$2,"")</f>
        <v/>
      </c>
      <c r="K4104" s="22" t="str">
        <f aca="false">IF(I4104&gt;=2,F4104*$K$2,"")</f>
        <v/>
      </c>
      <c r="L4104" s="22" t="str">
        <f aca="false">IF(I4104&gt;=3,F4104*$L$2,"")</f>
        <v/>
      </c>
      <c r="M4104" s="22" t="str">
        <f aca="false">IF(I4104&gt;=4,F4104*$M$2,"")</f>
        <v/>
      </c>
      <c r="N4104" s="27" t="n">
        <v>0</v>
      </c>
      <c r="O4104" s="27" t="n">
        <v>0</v>
      </c>
      <c r="P4104" s="31" t="n">
        <v>4</v>
      </c>
      <c r="Q4104" s="64" t="n">
        <f aca="false">P4104*($Q$2)</f>
        <v>108.08</v>
      </c>
      <c r="R4104" s="66"/>
      <c r="S4104" s="25" t="n">
        <f aca="false">SUM(F4104,H4104,J4104,K4104,L4104,M4104)</f>
        <v>1149.81647968</v>
      </c>
      <c r="T4104" s="25" t="n">
        <f aca="false">SUM(F4104,H4104,J4104,K4104,L4104,M4104,Q4104)</f>
        <v>1257.89647968</v>
      </c>
      <c r="U4104" s="67"/>
      <c r="V4104" s="67"/>
      <c r="W4104" s="67"/>
      <c r="X4104" s="67"/>
      <c r="Y4104" s="67"/>
      <c r="Z4104" s="67"/>
      <c r="AA4104" s="67"/>
      <c r="AB4104" s="67"/>
      <c r="AC4104" s="67"/>
      <c r="AD4104" s="67"/>
      <c r="AE4104" s="67"/>
      <c r="AF4104" s="67"/>
      <c r="AG4104" s="67"/>
      <c r="AH4104" s="67"/>
      <c r="AI4104" s="67"/>
      <c r="AJ4104" s="67"/>
      <c r="AK4104" s="67"/>
      <c r="AL4104" s="67"/>
      <c r="AM4104" s="67"/>
      <c r="AN4104" s="67"/>
      <c r="AO4104" s="67"/>
      <c r="AP4104" s="67"/>
      <c r="AQ4104" s="67"/>
      <c r="AR4104" s="67"/>
      <c r="AS4104" s="67"/>
      <c r="AT4104" s="67"/>
      <c r="AU4104" s="67"/>
      <c r="AV4104" s="67"/>
      <c r="AW4104" s="67"/>
      <c r="AX4104" s="67"/>
      <c r="AY4104" s="67"/>
      <c r="AZ4104" s="67"/>
      <c r="BA4104" s="67"/>
      <c r="BB4104" s="67"/>
      <c r="BC4104" s="67"/>
      <c r="BD4104" s="67"/>
      <c r="BE4104" s="67"/>
      <c r="BF4104" s="67"/>
      <c r="BG4104" s="67"/>
      <c r="BH4104" s="67"/>
      <c r="BI4104" s="67"/>
      <c r="BJ4104" s="67"/>
      <c r="BK4104" s="67"/>
      <c r="BL4104" s="67"/>
      <c r="BM4104" s="67"/>
      <c r="BN4104" s="67"/>
      <c r="BO4104" s="67"/>
      <c r="BP4104" s="67"/>
      <c r="BQ4104" s="67"/>
      <c r="BR4104" s="67"/>
      <c r="BS4104" s="67"/>
      <c r="BT4104" s="67"/>
      <c r="BU4104" s="67"/>
      <c r="BV4104" s="67"/>
      <c r="BW4104" s="67"/>
      <c r="BX4104" s="67"/>
      <c r="BY4104" s="67"/>
      <c r="BZ4104" s="67"/>
      <c r="CA4104" s="67"/>
      <c r="CB4104" s="67"/>
      <c r="CC4104" s="67"/>
      <c r="CD4104" s="67"/>
      <c r="CE4104" s="67"/>
      <c r="CF4104" s="67"/>
      <c r="CG4104" s="67"/>
      <c r="CH4104" s="67"/>
      <c r="CI4104" s="67"/>
      <c r="CJ4104" s="67"/>
      <c r="CK4104" s="67"/>
      <c r="CL4104" s="67"/>
      <c r="CM4104" s="67"/>
      <c r="CN4104" s="67"/>
      <c r="CO4104" s="67"/>
      <c r="CP4104" s="67"/>
      <c r="CQ4104" s="67"/>
      <c r="CR4104" s="67"/>
      <c r="CS4104" s="67"/>
      <c r="CT4104" s="67"/>
      <c r="CU4104" s="67"/>
      <c r="CV4104" s="67"/>
      <c r="CW4104" s="67"/>
      <c r="CX4104" s="67"/>
      <c r="CY4104" s="67"/>
      <c r="CZ4104" s="67"/>
      <c r="DA4104" s="67"/>
      <c r="DB4104" s="67"/>
      <c r="DC4104" s="67"/>
      <c r="DD4104" s="67"/>
      <c r="DE4104" s="67"/>
      <c r="DF4104" s="67"/>
      <c r="DG4104" s="67"/>
      <c r="DH4104" s="67"/>
      <c r="DI4104" s="67"/>
      <c r="DJ4104" s="67"/>
      <c r="DK4104" s="67"/>
      <c r="DL4104" s="67"/>
      <c r="DM4104" s="67"/>
      <c r="DN4104" s="67"/>
      <c r="DO4104" s="67"/>
      <c r="DP4104" s="67"/>
      <c r="DQ4104" s="67"/>
      <c r="DR4104" s="67"/>
      <c r="DS4104" s="67"/>
      <c r="DT4104" s="67"/>
      <c r="DU4104" s="67"/>
      <c r="DV4104" s="67"/>
      <c r="DW4104" s="67"/>
      <c r="DX4104" s="67"/>
      <c r="DY4104" s="67"/>
      <c r="DZ4104" s="67"/>
      <c r="EA4104" s="67"/>
      <c r="EB4104" s="67"/>
      <c r="EC4104" s="67"/>
      <c r="ED4104" s="67"/>
      <c r="EE4104" s="67"/>
      <c r="EF4104" s="67"/>
      <c r="EG4104" s="67"/>
      <c r="EH4104" s="67"/>
      <c r="EI4104" s="67"/>
      <c r="EJ4104" s="67"/>
      <c r="EK4104" s="67"/>
      <c r="EL4104" s="67"/>
      <c r="EM4104" s="67"/>
      <c r="EN4104" s="67"/>
      <c r="EO4104" s="67"/>
      <c r="EP4104" s="67"/>
      <c r="EQ4104" s="67"/>
      <c r="ER4104" s="67"/>
      <c r="ES4104" s="67"/>
      <c r="ET4104" s="67"/>
      <c r="EU4104" s="67"/>
      <c r="EV4104" s="67"/>
      <c r="EW4104" s="67"/>
      <c r="EX4104" s="67"/>
      <c r="EY4104" s="67"/>
      <c r="EZ4104" s="67"/>
      <c r="FA4104" s="67"/>
      <c r="FB4104" s="67"/>
      <c r="FC4104" s="67"/>
      <c r="FD4104" s="67"/>
      <c r="FE4104" s="67"/>
      <c r="FF4104" s="67"/>
      <c r="FG4104" s="67"/>
      <c r="FH4104" s="67"/>
      <c r="FI4104" s="67"/>
      <c r="FJ4104" s="67"/>
      <c r="FK4104" s="67"/>
      <c r="FL4104" s="67"/>
      <c r="FM4104" s="67"/>
      <c r="FN4104" s="67"/>
      <c r="FO4104" s="67"/>
      <c r="FP4104" s="67"/>
      <c r="FQ4104" s="67"/>
      <c r="FR4104" s="67"/>
      <c r="FS4104" s="67"/>
      <c r="FT4104" s="67"/>
      <c r="FU4104" s="67"/>
      <c r="FV4104" s="67"/>
      <c r="FW4104" s="67"/>
      <c r="FX4104" s="67"/>
      <c r="FY4104" s="67"/>
      <c r="FZ4104" s="67"/>
      <c r="GA4104" s="67"/>
      <c r="GB4104" s="67"/>
      <c r="GC4104" s="67"/>
      <c r="GD4104" s="67"/>
      <c r="GE4104" s="67"/>
      <c r="GF4104" s="67"/>
      <c r="GG4104" s="67"/>
      <c r="GH4104" s="67"/>
      <c r="GI4104" s="67"/>
      <c r="GJ4104" s="67"/>
      <c r="GK4104" s="67"/>
      <c r="GL4104" s="67"/>
      <c r="GM4104" s="67"/>
      <c r="GN4104" s="67"/>
      <c r="GO4104" s="67"/>
      <c r="GP4104" s="67"/>
      <c r="GQ4104" s="67"/>
      <c r="GR4104" s="67"/>
      <c r="GS4104" s="67"/>
      <c r="GT4104" s="67"/>
      <c r="GU4104" s="67"/>
      <c r="GV4104" s="67"/>
      <c r="GW4104" s="67"/>
      <c r="GX4104" s="67"/>
      <c r="GY4104" s="67"/>
      <c r="GZ4104" s="67"/>
      <c r="HA4104" s="67"/>
      <c r="HB4104" s="67"/>
      <c r="HC4104" s="67"/>
      <c r="HD4104" s="67"/>
      <c r="HE4104" s="67"/>
      <c r="HF4104" s="67"/>
      <c r="HG4104" s="67"/>
      <c r="HH4104" s="67"/>
      <c r="HI4104" s="67"/>
      <c r="HJ4104" s="67"/>
      <c r="HK4104" s="67"/>
      <c r="HL4104" s="67"/>
      <c r="HM4104" s="67"/>
      <c r="HN4104" s="67"/>
      <c r="HO4104" s="67"/>
      <c r="HP4104" s="67"/>
      <c r="HQ4104" s="67"/>
      <c r="HR4104" s="67"/>
      <c r="HS4104" s="67"/>
      <c r="HT4104" s="67"/>
      <c r="HU4104" s="67"/>
      <c r="HV4104" s="67"/>
      <c r="HW4104" s="67"/>
      <c r="HX4104" s="67"/>
      <c r="HY4104" s="67"/>
      <c r="HZ4104" s="67"/>
      <c r="IA4104" s="67"/>
      <c r="IB4104" s="67"/>
      <c r="IC4104" s="67"/>
      <c r="ID4104" s="67"/>
      <c r="IE4104" s="67"/>
      <c r="IF4104" s="67"/>
      <c r="IG4104" s="67"/>
      <c r="IH4104" s="67"/>
      <c r="II4104" s="67"/>
      <c r="IJ4104" s="67"/>
      <c r="IK4104" s="67"/>
      <c r="IL4104" s="67"/>
      <c r="IM4104" s="67"/>
      <c r="IN4104" s="67"/>
      <c r="IO4104" s="67"/>
      <c r="IP4104" s="67"/>
      <c r="IQ4104" s="67"/>
      <c r="IR4104" s="67"/>
      <c r="IS4104" s="67"/>
      <c r="IT4104" s="67"/>
      <c r="IU4104" s="67"/>
      <c r="IV4104" s="67"/>
      <c r="IW4104" s="67"/>
      <c r="IX4104" s="67"/>
      <c r="IY4104" s="67"/>
      <c r="IZ4104" s="67"/>
    </row>
    <row r="4105" customFormat="false" ht="13.8" hidden="false" customHeight="false" outlineLevel="0" collapsed="false">
      <c r="A4105" s="16" t="n">
        <v>41101081</v>
      </c>
      <c r="B4105" s="17" t="s">
        <v>4140</v>
      </c>
      <c r="C4105" s="18"/>
      <c r="D4105" s="18"/>
      <c r="E4105" s="16" t="s">
        <v>22</v>
      </c>
      <c r="F4105" s="19" t="n">
        <f aca="false">IF(C4105="",VLOOKUP(E4105,'PORTE E UCO'!$A$5:$D$46,4,0),VLOOKUP(E4105,'PORTE E UCO'!$A$5:$D$46,4,0)*C4105)</f>
        <v>220.434104</v>
      </c>
      <c r="G4105" s="20" t="n">
        <v>47.24</v>
      </c>
      <c r="H4105" s="21" t="n">
        <f aca="false">G4105*$R$2</f>
        <v>929.38237568</v>
      </c>
      <c r="I4105" s="16" t="n">
        <v>0</v>
      </c>
      <c r="J4105" s="22" t="str">
        <f aca="false">IF(I4105&gt;=1,F4105*$J$2,"")</f>
        <v/>
      </c>
      <c r="K4105" s="22" t="str">
        <f aca="false">IF(I4105&gt;=2,F4105*$K$2,"")</f>
        <v/>
      </c>
      <c r="L4105" s="22" t="str">
        <f aca="false">IF(I4105&gt;=3,F4105*$L$2,"")</f>
        <v/>
      </c>
      <c r="M4105" s="22" t="str">
        <f aca="false">IF(I4105&gt;=4,F4105*$M$2,"")</f>
        <v/>
      </c>
      <c r="N4105" s="16" t="n">
        <v>0</v>
      </c>
      <c r="O4105" s="16" t="n">
        <v>0</v>
      </c>
      <c r="P4105" s="23" t="n">
        <v>4</v>
      </c>
      <c r="Q4105" s="64" t="n">
        <f aca="false">P4105*($Q$2)</f>
        <v>108.08</v>
      </c>
      <c r="R4105" s="66"/>
      <c r="S4105" s="25" t="n">
        <f aca="false">SUM(F4105,H4105,J4105,K4105,L4105,M4105)</f>
        <v>1149.81647968</v>
      </c>
      <c r="T4105" s="25" t="n">
        <f aca="false">SUM(F4105,H4105,J4105,K4105,L4105,M4105,Q4105)</f>
        <v>1257.89647968</v>
      </c>
      <c r="U4105" s="67"/>
      <c r="V4105" s="67"/>
      <c r="W4105" s="67"/>
      <c r="X4105" s="67"/>
      <c r="Y4105" s="67"/>
      <c r="Z4105" s="67"/>
      <c r="AA4105" s="67"/>
      <c r="AB4105" s="67"/>
      <c r="AC4105" s="67"/>
      <c r="AD4105" s="67"/>
      <c r="AE4105" s="67"/>
      <c r="AF4105" s="67"/>
      <c r="AG4105" s="67"/>
      <c r="AH4105" s="67"/>
      <c r="AI4105" s="67"/>
      <c r="AJ4105" s="67"/>
      <c r="AK4105" s="67"/>
      <c r="AL4105" s="67"/>
      <c r="AM4105" s="67"/>
      <c r="AN4105" s="67"/>
      <c r="AO4105" s="67"/>
      <c r="AP4105" s="67"/>
      <c r="AQ4105" s="67"/>
      <c r="AR4105" s="67"/>
      <c r="AS4105" s="67"/>
      <c r="AT4105" s="67"/>
      <c r="AU4105" s="67"/>
      <c r="AV4105" s="67"/>
      <c r="AW4105" s="67"/>
      <c r="AX4105" s="67"/>
      <c r="AY4105" s="67"/>
      <c r="AZ4105" s="67"/>
      <c r="BA4105" s="67"/>
      <c r="BB4105" s="67"/>
      <c r="BC4105" s="67"/>
      <c r="BD4105" s="67"/>
      <c r="BE4105" s="67"/>
      <c r="BF4105" s="67"/>
      <c r="BG4105" s="67"/>
      <c r="BH4105" s="67"/>
      <c r="BI4105" s="67"/>
      <c r="BJ4105" s="67"/>
      <c r="BK4105" s="67"/>
      <c r="BL4105" s="67"/>
      <c r="BM4105" s="67"/>
      <c r="BN4105" s="67"/>
      <c r="BO4105" s="67"/>
      <c r="BP4105" s="67"/>
      <c r="BQ4105" s="67"/>
      <c r="BR4105" s="67"/>
      <c r="BS4105" s="67"/>
      <c r="BT4105" s="67"/>
      <c r="BU4105" s="67"/>
      <c r="BV4105" s="67"/>
      <c r="BW4105" s="67"/>
      <c r="BX4105" s="67"/>
      <c r="BY4105" s="67"/>
      <c r="BZ4105" s="67"/>
      <c r="CA4105" s="67"/>
      <c r="CB4105" s="67"/>
      <c r="CC4105" s="67"/>
      <c r="CD4105" s="67"/>
      <c r="CE4105" s="67"/>
      <c r="CF4105" s="67"/>
      <c r="CG4105" s="67"/>
      <c r="CH4105" s="67"/>
      <c r="CI4105" s="67"/>
      <c r="CJ4105" s="67"/>
      <c r="CK4105" s="67"/>
      <c r="CL4105" s="67"/>
      <c r="CM4105" s="67"/>
      <c r="CN4105" s="67"/>
      <c r="CO4105" s="67"/>
      <c r="CP4105" s="67"/>
      <c r="CQ4105" s="67"/>
      <c r="CR4105" s="67"/>
      <c r="CS4105" s="67"/>
      <c r="CT4105" s="67"/>
      <c r="CU4105" s="67"/>
      <c r="CV4105" s="67"/>
      <c r="CW4105" s="67"/>
      <c r="CX4105" s="67"/>
      <c r="CY4105" s="67"/>
      <c r="CZ4105" s="67"/>
      <c r="DA4105" s="67"/>
      <c r="DB4105" s="67"/>
      <c r="DC4105" s="67"/>
      <c r="DD4105" s="67"/>
      <c r="DE4105" s="67"/>
      <c r="DF4105" s="67"/>
      <c r="DG4105" s="67"/>
      <c r="DH4105" s="67"/>
      <c r="DI4105" s="67"/>
      <c r="DJ4105" s="67"/>
      <c r="DK4105" s="67"/>
      <c r="DL4105" s="67"/>
      <c r="DM4105" s="67"/>
      <c r="DN4105" s="67"/>
      <c r="DO4105" s="67"/>
      <c r="DP4105" s="67"/>
      <c r="DQ4105" s="67"/>
      <c r="DR4105" s="67"/>
      <c r="DS4105" s="67"/>
      <c r="DT4105" s="67"/>
      <c r="DU4105" s="67"/>
      <c r="DV4105" s="67"/>
      <c r="DW4105" s="67"/>
      <c r="DX4105" s="67"/>
      <c r="DY4105" s="67"/>
      <c r="DZ4105" s="67"/>
      <c r="EA4105" s="67"/>
      <c r="EB4105" s="67"/>
      <c r="EC4105" s="67"/>
      <c r="ED4105" s="67"/>
      <c r="EE4105" s="67"/>
      <c r="EF4105" s="67"/>
      <c r="EG4105" s="67"/>
      <c r="EH4105" s="67"/>
      <c r="EI4105" s="67"/>
      <c r="EJ4105" s="67"/>
      <c r="EK4105" s="67"/>
      <c r="EL4105" s="67"/>
      <c r="EM4105" s="67"/>
      <c r="EN4105" s="67"/>
      <c r="EO4105" s="67"/>
      <c r="EP4105" s="67"/>
      <c r="EQ4105" s="67"/>
      <c r="ER4105" s="67"/>
      <c r="ES4105" s="67"/>
      <c r="ET4105" s="67"/>
      <c r="EU4105" s="67"/>
      <c r="EV4105" s="67"/>
      <c r="EW4105" s="67"/>
      <c r="EX4105" s="67"/>
      <c r="EY4105" s="67"/>
      <c r="EZ4105" s="67"/>
      <c r="FA4105" s="67"/>
      <c r="FB4105" s="67"/>
      <c r="FC4105" s="67"/>
      <c r="FD4105" s="67"/>
      <c r="FE4105" s="67"/>
      <c r="FF4105" s="67"/>
      <c r="FG4105" s="67"/>
      <c r="FH4105" s="67"/>
      <c r="FI4105" s="67"/>
      <c r="FJ4105" s="67"/>
      <c r="FK4105" s="67"/>
      <c r="FL4105" s="67"/>
      <c r="FM4105" s="67"/>
      <c r="FN4105" s="67"/>
      <c r="FO4105" s="67"/>
      <c r="FP4105" s="67"/>
      <c r="FQ4105" s="67"/>
      <c r="FR4105" s="67"/>
      <c r="FS4105" s="67"/>
      <c r="FT4105" s="67"/>
      <c r="FU4105" s="67"/>
      <c r="FV4105" s="67"/>
      <c r="FW4105" s="67"/>
      <c r="FX4105" s="67"/>
      <c r="FY4105" s="67"/>
      <c r="FZ4105" s="67"/>
      <c r="GA4105" s="67"/>
      <c r="GB4105" s="67"/>
      <c r="GC4105" s="67"/>
      <c r="GD4105" s="67"/>
      <c r="GE4105" s="67"/>
      <c r="GF4105" s="67"/>
      <c r="GG4105" s="67"/>
      <c r="GH4105" s="67"/>
      <c r="GI4105" s="67"/>
      <c r="GJ4105" s="67"/>
      <c r="GK4105" s="67"/>
      <c r="GL4105" s="67"/>
      <c r="GM4105" s="67"/>
      <c r="GN4105" s="67"/>
      <c r="GO4105" s="67"/>
      <c r="GP4105" s="67"/>
      <c r="GQ4105" s="67"/>
      <c r="GR4105" s="67"/>
      <c r="GS4105" s="67"/>
      <c r="GT4105" s="67"/>
      <c r="GU4105" s="67"/>
      <c r="GV4105" s="67"/>
      <c r="GW4105" s="67"/>
      <c r="GX4105" s="67"/>
      <c r="GY4105" s="67"/>
      <c r="GZ4105" s="67"/>
      <c r="HA4105" s="67"/>
      <c r="HB4105" s="67"/>
      <c r="HC4105" s="67"/>
      <c r="HD4105" s="67"/>
      <c r="HE4105" s="67"/>
      <c r="HF4105" s="67"/>
      <c r="HG4105" s="67"/>
      <c r="HH4105" s="67"/>
      <c r="HI4105" s="67"/>
      <c r="HJ4105" s="67"/>
      <c r="HK4105" s="67"/>
      <c r="HL4105" s="67"/>
      <c r="HM4105" s="67"/>
      <c r="HN4105" s="67"/>
      <c r="HO4105" s="67"/>
      <c r="HP4105" s="67"/>
      <c r="HQ4105" s="67"/>
      <c r="HR4105" s="67"/>
      <c r="HS4105" s="67"/>
      <c r="HT4105" s="67"/>
      <c r="HU4105" s="67"/>
      <c r="HV4105" s="67"/>
      <c r="HW4105" s="67"/>
      <c r="HX4105" s="67"/>
      <c r="HY4105" s="67"/>
      <c r="HZ4105" s="67"/>
      <c r="IA4105" s="67"/>
      <c r="IB4105" s="67"/>
      <c r="IC4105" s="67"/>
      <c r="ID4105" s="67"/>
      <c r="IE4105" s="67"/>
      <c r="IF4105" s="67"/>
      <c r="IG4105" s="67"/>
      <c r="IH4105" s="67"/>
      <c r="II4105" s="67"/>
      <c r="IJ4105" s="67"/>
      <c r="IK4105" s="67"/>
      <c r="IL4105" s="67"/>
      <c r="IM4105" s="67"/>
      <c r="IN4105" s="67"/>
      <c r="IO4105" s="67"/>
      <c r="IP4105" s="67"/>
      <c r="IQ4105" s="67"/>
      <c r="IR4105" s="67"/>
      <c r="IS4105" s="67"/>
      <c r="IT4105" s="67"/>
      <c r="IU4105" s="67"/>
      <c r="IV4105" s="67"/>
      <c r="IW4105" s="67"/>
      <c r="IX4105" s="67"/>
      <c r="IY4105" s="67"/>
      <c r="IZ4105" s="67"/>
    </row>
    <row r="4106" customFormat="false" ht="13.8" hidden="false" customHeight="false" outlineLevel="0" collapsed="false">
      <c r="A4106" s="27" t="n">
        <v>41101308</v>
      </c>
      <c r="B4106" s="28" t="s">
        <v>4141</v>
      </c>
      <c r="C4106" s="29"/>
      <c r="D4106" s="29"/>
      <c r="E4106" s="27" t="s">
        <v>22</v>
      </c>
      <c r="F4106" s="19" t="n">
        <f aca="false">IF(C4106="",VLOOKUP(E4106,'PORTE E UCO'!$A$5:$D$46,4,0),VLOOKUP(E4106,'PORTE E UCO'!$A$5:$D$46,4,0)*C4106)</f>
        <v>220.434104</v>
      </c>
      <c r="G4106" s="30" t="n">
        <v>47.24</v>
      </c>
      <c r="H4106" s="21" t="n">
        <f aca="false">G4106*$R$2</f>
        <v>929.38237568</v>
      </c>
      <c r="I4106" s="27" t="n">
        <v>0</v>
      </c>
      <c r="J4106" s="22" t="str">
        <f aca="false">IF(I4106&gt;=1,F4106*$J$2,"")</f>
        <v/>
      </c>
      <c r="K4106" s="22" t="str">
        <f aca="false">IF(I4106&gt;=2,F4106*$K$2,"")</f>
        <v/>
      </c>
      <c r="L4106" s="22" t="str">
        <f aca="false">IF(I4106&gt;=3,F4106*$L$2,"")</f>
        <v/>
      </c>
      <c r="M4106" s="22" t="str">
        <f aca="false">IF(I4106&gt;=4,F4106*$M$2,"")</f>
        <v/>
      </c>
      <c r="N4106" s="27" t="n">
        <v>0</v>
      </c>
      <c r="O4106" s="27" t="n">
        <v>0</v>
      </c>
      <c r="P4106" s="31" t="n">
        <v>4</v>
      </c>
      <c r="Q4106" s="64" t="n">
        <f aca="false">P4106*($Q$2)</f>
        <v>108.08</v>
      </c>
      <c r="R4106" s="66"/>
      <c r="S4106" s="25" t="n">
        <f aca="false">SUM(F4106,H4106,J4106,K4106,L4106,M4106)</f>
        <v>1149.81647968</v>
      </c>
      <c r="T4106" s="25" t="n">
        <f aca="false">SUM(F4106,H4106,J4106,K4106,L4106,M4106,Q4106)</f>
        <v>1257.89647968</v>
      </c>
      <c r="U4106" s="67"/>
      <c r="V4106" s="67"/>
      <c r="W4106" s="67"/>
      <c r="X4106" s="67"/>
      <c r="Y4106" s="67"/>
      <c r="Z4106" s="67"/>
      <c r="AA4106" s="67"/>
      <c r="AB4106" s="67"/>
      <c r="AC4106" s="67"/>
      <c r="AD4106" s="67"/>
      <c r="AE4106" s="67"/>
      <c r="AF4106" s="67"/>
      <c r="AG4106" s="67"/>
      <c r="AH4106" s="67"/>
      <c r="AI4106" s="67"/>
      <c r="AJ4106" s="67"/>
      <c r="AK4106" s="67"/>
      <c r="AL4106" s="67"/>
      <c r="AM4106" s="67"/>
      <c r="AN4106" s="67"/>
      <c r="AO4106" s="67"/>
      <c r="AP4106" s="67"/>
      <c r="AQ4106" s="67"/>
      <c r="AR4106" s="67"/>
      <c r="AS4106" s="67"/>
      <c r="AT4106" s="67"/>
      <c r="AU4106" s="67"/>
      <c r="AV4106" s="67"/>
      <c r="AW4106" s="67"/>
      <c r="AX4106" s="67"/>
      <c r="AY4106" s="67"/>
      <c r="AZ4106" s="67"/>
      <c r="BA4106" s="67"/>
      <c r="BB4106" s="67"/>
      <c r="BC4106" s="67"/>
      <c r="BD4106" s="67"/>
      <c r="BE4106" s="67"/>
      <c r="BF4106" s="67"/>
      <c r="BG4106" s="67"/>
      <c r="BH4106" s="67"/>
      <c r="BI4106" s="67"/>
      <c r="BJ4106" s="67"/>
      <c r="BK4106" s="67"/>
      <c r="BL4106" s="67"/>
      <c r="BM4106" s="67"/>
      <c r="BN4106" s="67"/>
      <c r="BO4106" s="67"/>
      <c r="BP4106" s="67"/>
      <c r="BQ4106" s="67"/>
      <c r="BR4106" s="67"/>
      <c r="BS4106" s="67"/>
      <c r="BT4106" s="67"/>
      <c r="BU4106" s="67"/>
      <c r="BV4106" s="67"/>
      <c r="BW4106" s="67"/>
      <c r="BX4106" s="67"/>
      <c r="BY4106" s="67"/>
      <c r="BZ4106" s="67"/>
      <c r="CA4106" s="67"/>
      <c r="CB4106" s="67"/>
      <c r="CC4106" s="67"/>
      <c r="CD4106" s="67"/>
      <c r="CE4106" s="67"/>
      <c r="CF4106" s="67"/>
      <c r="CG4106" s="67"/>
      <c r="CH4106" s="67"/>
      <c r="CI4106" s="67"/>
      <c r="CJ4106" s="67"/>
      <c r="CK4106" s="67"/>
      <c r="CL4106" s="67"/>
      <c r="CM4106" s="67"/>
      <c r="CN4106" s="67"/>
      <c r="CO4106" s="67"/>
      <c r="CP4106" s="67"/>
      <c r="CQ4106" s="67"/>
      <c r="CR4106" s="67"/>
      <c r="CS4106" s="67"/>
      <c r="CT4106" s="67"/>
      <c r="CU4106" s="67"/>
      <c r="CV4106" s="67"/>
      <c r="CW4106" s="67"/>
      <c r="CX4106" s="67"/>
      <c r="CY4106" s="67"/>
      <c r="CZ4106" s="67"/>
      <c r="DA4106" s="67"/>
      <c r="DB4106" s="67"/>
      <c r="DC4106" s="67"/>
      <c r="DD4106" s="67"/>
      <c r="DE4106" s="67"/>
      <c r="DF4106" s="67"/>
      <c r="DG4106" s="67"/>
      <c r="DH4106" s="67"/>
      <c r="DI4106" s="67"/>
      <c r="DJ4106" s="67"/>
      <c r="DK4106" s="67"/>
      <c r="DL4106" s="67"/>
      <c r="DM4106" s="67"/>
      <c r="DN4106" s="67"/>
      <c r="DO4106" s="67"/>
      <c r="DP4106" s="67"/>
      <c r="DQ4106" s="67"/>
      <c r="DR4106" s="67"/>
      <c r="DS4106" s="67"/>
      <c r="DT4106" s="67"/>
      <c r="DU4106" s="67"/>
      <c r="DV4106" s="67"/>
      <c r="DW4106" s="67"/>
      <c r="DX4106" s="67"/>
      <c r="DY4106" s="67"/>
      <c r="DZ4106" s="67"/>
      <c r="EA4106" s="67"/>
      <c r="EB4106" s="67"/>
      <c r="EC4106" s="67"/>
      <c r="ED4106" s="67"/>
      <c r="EE4106" s="67"/>
      <c r="EF4106" s="67"/>
      <c r="EG4106" s="67"/>
      <c r="EH4106" s="67"/>
      <c r="EI4106" s="67"/>
      <c r="EJ4106" s="67"/>
      <c r="EK4106" s="67"/>
      <c r="EL4106" s="67"/>
      <c r="EM4106" s="67"/>
      <c r="EN4106" s="67"/>
      <c r="EO4106" s="67"/>
      <c r="EP4106" s="67"/>
      <c r="EQ4106" s="67"/>
      <c r="ER4106" s="67"/>
      <c r="ES4106" s="67"/>
      <c r="ET4106" s="67"/>
      <c r="EU4106" s="67"/>
      <c r="EV4106" s="67"/>
      <c r="EW4106" s="67"/>
      <c r="EX4106" s="67"/>
      <c r="EY4106" s="67"/>
      <c r="EZ4106" s="67"/>
      <c r="FA4106" s="67"/>
      <c r="FB4106" s="67"/>
      <c r="FC4106" s="67"/>
      <c r="FD4106" s="67"/>
      <c r="FE4106" s="67"/>
      <c r="FF4106" s="67"/>
      <c r="FG4106" s="67"/>
      <c r="FH4106" s="67"/>
      <c r="FI4106" s="67"/>
      <c r="FJ4106" s="67"/>
      <c r="FK4106" s="67"/>
      <c r="FL4106" s="67"/>
      <c r="FM4106" s="67"/>
      <c r="FN4106" s="67"/>
      <c r="FO4106" s="67"/>
      <c r="FP4106" s="67"/>
      <c r="FQ4106" s="67"/>
      <c r="FR4106" s="67"/>
      <c r="FS4106" s="67"/>
      <c r="FT4106" s="67"/>
      <c r="FU4106" s="67"/>
      <c r="FV4106" s="67"/>
      <c r="FW4106" s="67"/>
      <c r="FX4106" s="67"/>
      <c r="FY4106" s="67"/>
      <c r="FZ4106" s="67"/>
      <c r="GA4106" s="67"/>
      <c r="GB4106" s="67"/>
      <c r="GC4106" s="67"/>
      <c r="GD4106" s="67"/>
      <c r="GE4106" s="67"/>
      <c r="GF4106" s="67"/>
      <c r="GG4106" s="67"/>
      <c r="GH4106" s="67"/>
      <c r="GI4106" s="67"/>
      <c r="GJ4106" s="67"/>
      <c r="GK4106" s="67"/>
      <c r="GL4106" s="67"/>
      <c r="GM4106" s="67"/>
      <c r="GN4106" s="67"/>
      <c r="GO4106" s="67"/>
      <c r="GP4106" s="67"/>
      <c r="GQ4106" s="67"/>
      <c r="GR4106" s="67"/>
      <c r="GS4106" s="67"/>
      <c r="GT4106" s="67"/>
      <c r="GU4106" s="67"/>
      <c r="GV4106" s="67"/>
      <c r="GW4106" s="67"/>
      <c r="GX4106" s="67"/>
      <c r="GY4106" s="67"/>
      <c r="GZ4106" s="67"/>
      <c r="HA4106" s="67"/>
      <c r="HB4106" s="67"/>
      <c r="HC4106" s="67"/>
      <c r="HD4106" s="67"/>
      <c r="HE4106" s="67"/>
      <c r="HF4106" s="67"/>
      <c r="HG4106" s="67"/>
      <c r="HH4106" s="67"/>
      <c r="HI4106" s="67"/>
      <c r="HJ4106" s="67"/>
      <c r="HK4106" s="67"/>
      <c r="HL4106" s="67"/>
      <c r="HM4106" s="67"/>
      <c r="HN4106" s="67"/>
      <c r="HO4106" s="67"/>
      <c r="HP4106" s="67"/>
      <c r="HQ4106" s="67"/>
      <c r="HR4106" s="67"/>
      <c r="HS4106" s="67"/>
      <c r="HT4106" s="67"/>
      <c r="HU4106" s="67"/>
      <c r="HV4106" s="67"/>
      <c r="HW4106" s="67"/>
      <c r="HX4106" s="67"/>
      <c r="HY4106" s="67"/>
      <c r="HZ4106" s="67"/>
      <c r="IA4106" s="67"/>
      <c r="IB4106" s="67"/>
      <c r="IC4106" s="67"/>
      <c r="ID4106" s="67"/>
      <c r="IE4106" s="67"/>
      <c r="IF4106" s="67"/>
      <c r="IG4106" s="67"/>
      <c r="IH4106" s="67"/>
      <c r="II4106" s="67"/>
      <c r="IJ4106" s="67"/>
      <c r="IK4106" s="67"/>
      <c r="IL4106" s="67"/>
      <c r="IM4106" s="67"/>
      <c r="IN4106" s="67"/>
      <c r="IO4106" s="67"/>
      <c r="IP4106" s="67"/>
      <c r="IQ4106" s="67"/>
      <c r="IR4106" s="67"/>
      <c r="IS4106" s="67"/>
      <c r="IT4106" s="67"/>
      <c r="IU4106" s="67"/>
      <c r="IV4106" s="67"/>
      <c r="IW4106" s="67"/>
      <c r="IX4106" s="67"/>
      <c r="IY4106" s="67"/>
      <c r="IZ4106" s="67"/>
    </row>
    <row r="4107" customFormat="false" ht="13.8" hidden="false" customHeight="false" outlineLevel="0" collapsed="false">
      <c r="A4107" s="16" t="n">
        <v>41101189</v>
      </c>
      <c r="B4107" s="17" t="s">
        <v>4142</v>
      </c>
      <c r="C4107" s="18"/>
      <c r="D4107" s="18"/>
      <c r="E4107" s="16" t="s">
        <v>22</v>
      </c>
      <c r="F4107" s="19" t="n">
        <f aca="false">IF(C4107="",VLOOKUP(E4107,'PORTE E UCO'!$A$5:$D$46,4,0),VLOOKUP(E4107,'PORTE E UCO'!$A$5:$D$46,4,0)*C4107)</f>
        <v>220.434104</v>
      </c>
      <c r="G4107" s="20" t="n">
        <v>47.24</v>
      </c>
      <c r="H4107" s="21" t="n">
        <f aca="false">G4107*$R$2</f>
        <v>929.38237568</v>
      </c>
      <c r="I4107" s="16" t="n">
        <v>0</v>
      </c>
      <c r="J4107" s="22" t="str">
        <f aca="false">IF(I4107&gt;=1,F4107*$J$2,"")</f>
        <v/>
      </c>
      <c r="K4107" s="22" t="str">
        <f aca="false">IF(I4107&gt;=2,F4107*$K$2,"")</f>
        <v/>
      </c>
      <c r="L4107" s="22" t="str">
        <f aca="false">IF(I4107&gt;=3,F4107*$L$2,"")</f>
        <v/>
      </c>
      <c r="M4107" s="22" t="str">
        <f aca="false">IF(I4107&gt;=4,F4107*$M$2,"")</f>
        <v/>
      </c>
      <c r="N4107" s="16" t="n">
        <v>0</v>
      </c>
      <c r="O4107" s="16" t="n">
        <v>0</v>
      </c>
      <c r="P4107" s="23" t="n">
        <v>4</v>
      </c>
      <c r="Q4107" s="64" t="n">
        <f aca="false">P4107*($Q$2)</f>
        <v>108.08</v>
      </c>
      <c r="R4107" s="66"/>
      <c r="S4107" s="25" t="n">
        <f aca="false">SUM(F4107,H4107,J4107,K4107,L4107,M4107)</f>
        <v>1149.81647968</v>
      </c>
      <c r="T4107" s="25" t="n">
        <f aca="false">SUM(F4107,H4107,J4107,K4107,L4107,M4107,Q4107)</f>
        <v>1257.89647968</v>
      </c>
      <c r="U4107" s="67"/>
      <c r="V4107" s="67"/>
      <c r="W4107" s="67"/>
      <c r="X4107" s="67"/>
      <c r="Y4107" s="67"/>
      <c r="Z4107" s="67"/>
      <c r="AA4107" s="67"/>
      <c r="AB4107" s="67"/>
      <c r="AC4107" s="67"/>
      <c r="AD4107" s="67"/>
      <c r="AE4107" s="67"/>
      <c r="AF4107" s="67"/>
      <c r="AG4107" s="67"/>
      <c r="AH4107" s="67"/>
      <c r="AI4107" s="67"/>
      <c r="AJ4107" s="67"/>
      <c r="AK4107" s="67"/>
      <c r="AL4107" s="67"/>
      <c r="AM4107" s="67"/>
      <c r="AN4107" s="67"/>
      <c r="AO4107" s="67"/>
      <c r="AP4107" s="67"/>
      <c r="AQ4107" s="67"/>
      <c r="AR4107" s="67"/>
      <c r="AS4107" s="67"/>
      <c r="AT4107" s="67"/>
      <c r="AU4107" s="67"/>
      <c r="AV4107" s="67"/>
      <c r="AW4107" s="67"/>
      <c r="AX4107" s="67"/>
      <c r="AY4107" s="67"/>
      <c r="AZ4107" s="67"/>
      <c r="BA4107" s="67"/>
      <c r="BB4107" s="67"/>
      <c r="BC4107" s="67"/>
      <c r="BD4107" s="67"/>
      <c r="BE4107" s="67"/>
      <c r="BF4107" s="67"/>
      <c r="BG4107" s="67"/>
      <c r="BH4107" s="67"/>
      <c r="BI4107" s="67"/>
      <c r="BJ4107" s="67"/>
      <c r="BK4107" s="67"/>
      <c r="BL4107" s="67"/>
      <c r="BM4107" s="67"/>
      <c r="BN4107" s="67"/>
      <c r="BO4107" s="67"/>
      <c r="BP4107" s="67"/>
      <c r="BQ4107" s="67"/>
      <c r="BR4107" s="67"/>
      <c r="BS4107" s="67"/>
      <c r="BT4107" s="67"/>
      <c r="BU4107" s="67"/>
      <c r="BV4107" s="67"/>
      <c r="BW4107" s="67"/>
      <c r="BX4107" s="67"/>
      <c r="BY4107" s="67"/>
      <c r="BZ4107" s="67"/>
      <c r="CA4107" s="67"/>
      <c r="CB4107" s="67"/>
      <c r="CC4107" s="67"/>
      <c r="CD4107" s="67"/>
      <c r="CE4107" s="67"/>
      <c r="CF4107" s="67"/>
      <c r="CG4107" s="67"/>
      <c r="CH4107" s="67"/>
      <c r="CI4107" s="67"/>
      <c r="CJ4107" s="67"/>
      <c r="CK4107" s="67"/>
      <c r="CL4107" s="67"/>
      <c r="CM4107" s="67"/>
      <c r="CN4107" s="67"/>
      <c r="CO4107" s="67"/>
      <c r="CP4107" s="67"/>
      <c r="CQ4107" s="67"/>
      <c r="CR4107" s="67"/>
      <c r="CS4107" s="67"/>
      <c r="CT4107" s="67"/>
      <c r="CU4107" s="67"/>
      <c r="CV4107" s="67"/>
      <c r="CW4107" s="67"/>
      <c r="CX4107" s="67"/>
      <c r="CY4107" s="67"/>
      <c r="CZ4107" s="67"/>
      <c r="DA4107" s="67"/>
      <c r="DB4107" s="67"/>
      <c r="DC4107" s="67"/>
      <c r="DD4107" s="67"/>
      <c r="DE4107" s="67"/>
      <c r="DF4107" s="67"/>
      <c r="DG4107" s="67"/>
      <c r="DH4107" s="67"/>
      <c r="DI4107" s="67"/>
      <c r="DJ4107" s="67"/>
      <c r="DK4107" s="67"/>
      <c r="DL4107" s="67"/>
      <c r="DM4107" s="67"/>
      <c r="DN4107" s="67"/>
      <c r="DO4107" s="67"/>
      <c r="DP4107" s="67"/>
      <c r="DQ4107" s="67"/>
      <c r="DR4107" s="67"/>
      <c r="DS4107" s="67"/>
      <c r="DT4107" s="67"/>
      <c r="DU4107" s="67"/>
      <c r="DV4107" s="67"/>
      <c r="DW4107" s="67"/>
      <c r="DX4107" s="67"/>
      <c r="DY4107" s="67"/>
      <c r="DZ4107" s="67"/>
      <c r="EA4107" s="67"/>
      <c r="EB4107" s="67"/>
      <c r="EC4107" s="67"/>
      <c r="ED4107" s="67"/>
      <c r="EE4107" s="67"/>
      <c r="EF4107" s="67"/>
      <c r="EG4107" s="67"/>
      <c r="EH4107" s="67"/>
      <c r="EI4107" s="67"/>
      <c r="EJ4107" s="67"/>
      <c r="EK4107" s="67"/>
      <c r="EL4107" s="67"/>
      <c r="EM4107" s="67"/>
      <c r="EN4107" s="67"/>
      <c r="EO4107" s="67"/>
      <c r="EP4107" s="67"/>
      <c r="EQ4107" s="67"/>
      <c r="ER4107" s="67"/>
      <c r="ES4107" s="67"/>
      <c r="ET4107" s="67"/>
      <c r="EU4107" s="67"/>
      <c r="EV4107" s="67"/>
      <c r="EW4107" s="67"/>
      <c r="EX4107" s="67"/>
      <c r="EY4107" s="67"/>
      <c r="EZ4107" s="67"/>
      <c r="FA4107" s="67"/>
      <c r="FB4107" s="67"/>
      <c r="FC4107" s="67"/>
      <c r="FD4107" s="67"/>
      <c r="FE4107" s="67"/>
      <c r="FF4107" s="67"/>
      <c r="FG4107" s="67"/>
      <c r="FH4107" s="67"/>
      <c r="FI4107" s="67"/>
      <c r="FJ4107" s="67"/>
      <c r="FK4107" s="67"/>
      <c r="FL4107" s="67"/>
      <c r="FM4107" s="67"/>
      <c r="FN4107" s="67"/>
      <c r="FO4107" s="67"/>
      <c r="FP4107" s="67"/>
      <c r="FQ4107" s="67"/>
      <c r="FR4107" s="67"/>
      <c r="FS4107" s="67"/>
      <c r="FT4107" s="67"/>
      <c r="FU4107" s="67"/>
      <c r="FV4107" s="67"/>
      <c r="FW4107" s="67"/>
      <c r="FX4107" s="67"/>
      <c r="FY4107" s="67"/>
      <c r="FZ4107" s="67"/>
      <c r="GA4107" s="67"/>
      <c r="GB4107" s="67"/>
      <c r="GC4107" s="67"/>
      <c r="GD4107" s="67"/>
      <c r="GE4107" s="67"/>
      <c r="GF4107" s="67"/>
      <c r="GG4107" s="67"/>
      <c r="GH4107" s="67"/>
      <c r="GI4107" s="67"/>
      <c r="GJ4107" s="67"/>
      <c r="GK4107" s="67"/>
      <c r="GL4107" s="67"/>
      <c r="GM4107" s="67"/>
      <c r="GN4107" s="67"/>
      <c r="GO4107" s="67"/>
      <c r="GP4107" s="67"/>
      <c r="GQ4107" s="67"/>
      <c r="GR4107" s="67"/>
      <c r="GS4107" s="67"/>
      <c r="GT4107" s="67"/>
      <c r="GU4107" s="67"/>
      <c r="GV4107" s="67"/>
      <c r="GW4107" s="67"/>
      <c r="GX4107" s="67"/>
      <c r="GY4107" s="67"/>
      <c r="GZ4107" s="67"/>
      <c r="HA4107" s="67"/>
      <c r="HB4107" s="67"/>
      <c r="HC4107" s="67"/>
      <c r="HD4107" s="67"/>
      <c r="HE4107" s="67"/>
      <c r="HF4107" s="67"/>
      <c r="HG4107" s="67"/>
      <c r="HH4107" s="67"/>
      <c r="HI4107" s="67"/>
      <c r="HJ4107" s="67"/>
      <c r="HK4107" s="67"/>
      <c r="HL4107" s="67"/>
      <c r="HM4107" s="67"/>
      <c r="HN4107" s="67"/>
      <c r="HO4107" s="67"/>
      <c r="HP4107" s="67"/>
      <c r="HQ4107" s="67"/>
      <c r="HR4107" s="67"/>
      <c r="HS4107" s="67"/>
      <c r="HT4107" s="67"/>
      <c r="HU4107" s="67"/>
      <c r="HV4107" s="67"/>
      <c r="HW4107" s="67"/>
      <c r="HX4107" s="67"/>
      <c r="HY4107" s="67"/>
      <c r="HZ4107" s="67"/>
      <c r="IA4107" s="67"/>
      <c r="IB4107" s="67"/>
      <c r="IC4107" s="67"/>
      <c r="ID4107" s="67"/>
      <c r="IE4107" s="67"/>
      <c r="IF4107" s="67"/>
      <c r="IG4107" s="67"/>
      <c r="IH4107" s="67"/>
      <c r="II4107" s="67"/>
      <c r="IJ4107" s="67"/>
      <c r="IK4107" s="67"/>
      <c r="IL4107" s="67"/>
      <c r="IM4107" s="67"/>
      <c r="IN4107" s="67"/>
      <c r="IO4107" s="67"/>
      <c r="IP4107" s="67"/>
      <c r="IQ4107" s="67"/>
      <c r="IR4107" s="67"/>
      <c r="IS4107" s="67"/>
      <c r="IT4107" s="67"/>
      <c r="IU4107" s="67"/>
      <c r="IV4107" s="67"/>
      <c r="IW4107" s="67"/>
      <c r="IX4107" s="67"/>
      <c r="IY4107" s="67"/>
      <c r="IZ4107" s="67"/>
    </row>
    <row r="4108" customFormat="false" ht="13.8" hidden="false" customHeight="false" outlineLevel="0" collapsed="false">
      <c r="A4108" s="27" t="n">
        <v>41101200</v>
      </c>
      <c r="B4108" s="28" t="s">
        <v>4143</v>
      </c>
      <c r="C4108" s="29"/>
      <c r="D4108" s="29"/>
      <c r="E4108" s="27" t="s">
        <v>37</v>
      </c>
      <c r="F4108" s="19" t="n">
        <f aca="false">IF(C4108="",VLOOKUP(E4108,'PORTE E UCO'!$A$5:$D$46,4,0),VLOOKUP(E4108,'PORTE E UCO'!$A$5:$D$46,4,0)*C4108)</f>
        <v>192.437794</v>
      </c>
      <c r="G4108" s="30" t="n">
        <v>47.24</v>
      </c>
      <c r="H4108" s="21" t="n">
        <f aca="false">G4108*$R$2</f>
        <v>929.38237568</v>
      </c>
      <c r="I4108" s="27" t="n">
        <v>0</v>
      </c>
      <c r="J4108" s="22" t="str">
        <f aca="false">IF(I4108&gt;=1,F4108*$J$2,"")</f>
        <v/>
      </c>
      <c r="K4108" s="22" t="str">
        <f aca="false">IF(I4108&gt;=2,F4108*$K$2,"")</f>
        <v/>
      </c>
      <c r="L4108" s="22" t="str">
        <f aca="false">IF(I4108&gt;=3,F4108*$L$2,"")</f>
        <v/>
      </c>
      <c r="M4108" s="22" t="str">
        <f aca="false">IF(I4108&gt;=4,F4108*$M$2,"")</f>
        <v/>
      </c>
      <c r="N4108" s="27" t="n">
        <v>0</v>
      </c>
      <c r="O4108" s="27" t="n">
        <v>0</v>
      </c>
      <c r="P4108" s="31" t="n">
        <v>4</v>
      </c>
      <c r="Q4108" s="64" t="n">
        <f aca="false">P4108*($Q$2)</f>
        <v>108.08</v>
      </c>
      <c r="R4108" s="66"/>
      <c r="S4108" s="25" t="n">
        <f aca="false">SUM(F4108,H4108,J4108,K4108,L4108,M4108)</f>
        <v>1121.82016968</v>
      </c>
      <c r="T4108" s="25" t="n">
        <f aca="false">SUM(F4108,H4108,J4108,K4108,L4108,M4108,Q4108)</f>
        <v>1229.90016968</v>
      </c>
      <c r="U4108" s="67"/>
      <c r="V4108" s="67"/>
      <c r="W4108" s="67"/>
      <c r="X4108" s="67"/>
      <c r="Y4108" s="67"/>
      <c r="Z4108" s="67"/>
      <c r="AA4108" s="67"/>
      <c r="AB4108" s="67"/>
      <c r="AC4108" s="67"/>
      <c r="AD4108" s="67"/>
      <c r="AE4108" s="67"/>
      <c r="AF4108" s="67"/>
      <c r="AG4108" s="67"/>
      <c r="AH4108" s="67"/>
      <c r="AI4108" s="67"/>
      <c r="AJ4108" s="67"/>
      <c r="AK4108" s="67"/>
      <c r="AL4108" s="67"/>
      <c r="AM4108" s="67"/>
      <c r="AN4108" s="67"/>
      <c r="AO4108" s="67"/>
      <c r="AP4108" s="67"/>
      <c r="AQ4108" s="67"/>
      <c r="AR4108" s="67"/>
      <c r="AS4108" s="67"/>
      <c r="AT4108" s="67"/>
      <c r="AU4108" s="67"/>
      <c r="AV4108" s="67"/>
      <c r="AW4108" s="67"/>
      <c r="AX4108" s="67"/>
      <c r="AY4108" s="67"/>
      <c r="AZ4108" s="67"/>
      <c r="BA4108" s="67"/>
      <c r="BB4108" s="67"/>
      <c r="BC4108" s="67"/>
      <c r="BD4108" s="67"/>
      <c r="BE4108" s="67"/>
      <c r="BF4108" s="67"/>
      <c r="BG4108" s="67"/>
      <c r="BH4108" s="67"/>
      <c r="BI4108" s="67"/>
      <c r="BJ4108" s="67"/>
      <c r="BK4108" s="67"/>
      <c r="BL4108" s="67"/>
      <c r="BM4108" s="67"/>
      <c r="BN4108" s="67"/>
      <c r="BO4108" s="67"/>
      <c r="BP4108" s="67"/>
      <c r="BQ4108" s="67"/>
      <c r="BR4108" s="67"/>
      <c r="BS4108" s="67"/>
      <c r="BT4108" s="67"/>
      <c r="BU4108" s="67"/>
      <c r="BV4108" s="67"/>
      <c r="BW4108" s="67"/>
      <c r="BX4108" s="67"/>
      <c r="BY4108" s="67"/>
      <c r="BZ4108" s="67"/>
      <c r="CA4108" s="67"/>
      <c r="CB4108" s="67"/>
      <c r="CC4108" s="67"/>
      <c r="CD4108" s="67"/>
      <c r="CE4108" s="67"/>
      <c r="CF4108" s="67"/>
      <c r="CG4108" s="67"/>
      <c r="CH4108" s="67"/>
      <c r="CI4108" s="67"/>
      <c r="CJ4108" s="67"/>
      <c r="CK4108" s="67"/>
      <c r="CL4108" s="67"/>
      <c r="CM4108" s="67"/>
      <c r="CN4108" s="67"/>
      <c r="CO4108" s="67"/>
      <c r="CP4108" s="67"/>
      <c r="CQ4108" s="67"/>
      <c r="CR4108" s="67"/>
      <c r="CS4108" s="67"/>
      <c r="CT4108" s="67"/>
      <c r="CU4108" s="67"/>
      <c r="CV4108" s="67"/>
      <c r="CW4108" s="67"/>
      <c r="CX4108" s="67"/>
      <c r="CY4108" s="67"/>
      <c r="CZ4108" s="67"/>
      <c r="DA4108" s="67"/>
      <c r="DB4108" s="67"/>
      <c r="DC4108" s="67"/>
      <c r="DD4108" s="67"/>
      <c r="DE4108" s="67"/>
      <c r="DF4108" s="67"/>
      <c r="DG4108" s="67"/>
      <c r="DH4108" s="67"/>
      <c r="DI4108" s="67"/>
      <c r="DJ4108" s="67"/>
      <c r="DK4108" s="67"/>
      <c r="DL4108" s="67"/>
      <c r="DM4108" s="67"/>
      <c r="DN4108" s="67"/>
      <c r="DO4108" s="67"/>
      <c r="DP4108" s="67"/>
      <c r="DQ4108" s="67"/>
      <c r="DR4108" s="67"/>
      <c r="DS4108" s="67"/>
      <c r="DT4108" s="67"/>
      <c r="DU4108" s="67"/>
      <c r="DV4108" s="67"/>
      <c r="DW4108" s="67"/>
      <c r="DX4108" s="67"/>
      <c r="DY4108" s="67"/>
      <c r="DZ4108" s="67"/>
      <c r="EA4108" s="67"/>
      <c r="EB4108" s="67"/>
      <c r="EC4108" s="67"/>
      <c r="ED4108" s="67"/>
      <c r="EE4108" s="67"/>
      <c r="EF4108" s="67"/>
      <c r="EG4108" s="67"/>
      <c r="EH4108" s="67"/>
      <c r="EI4108" s="67"/>
      <c r="EJ4108" s="67"/>
      <c r="EK4108" s="67"/>
      <c r="EL4108" s="67"/>
      <c r="EM4108" s="67"/>
      <c r="EN4108" s="67"/>
      <c r="EO4108" s="67"/>
      <c r="EP4108" s="67"/>
      <c r="EQ4108" s="67"/>
      <c r="ER4108" s="67"/>
      <c r="ES4108" s="67"/>
      <c r="ET4108" s="67"/>
      <c r="EU4108" s="67"/>
      <c r="EV4108" s="67"/>
      <c r="EW4108" s="67"/>
      <c r="EX4108" s="67"/>
      <c r="EY4108" s="67"/>
      <c r="EZ4108" s="67"/>
      <c r="FA4108" s="67"/>
      <c r="FB4108" s="67"/>
      <c r="FC4108" s="67"/>
      <c r="FD4108" s="67"/>
      <c r="FE4108" s="67"/>
      <c r="FF4108" s="67"/>
      <c r="FG4108" s="67"/>
      <c r="FH4108" s="67"/>
      <c r="FI4108" s="67"/>
      <c r="FJ4108" s="67"/>
      <c r="FK4108" s="67"/>
      <c r="FL4108" s="67"/>
      <c r="FM4108" s="67"/>
      <c r="FN4108" s="67"/>
      <c r="FO4108" s="67"/>
      <c r="FP4108" s="67"/>
      <c r="FQ4108" s="67"/>
      <c r="FR4108" s="67"/>
      <c r="FS4108" s="67"/>
      <c r="FT4108" s="67"/>
      <c r="FU4108" s="67"/>
      <c r="FV4108" s="67"/>
      <c r="FW4108" s="67"/>
      <c r="FX4108" s="67"/>
      <c r="FY4108" s="67"/>
      <c r="FZ4108" s="67"/>
      <c r="GA4108" s="67"/>
      <c r="GB4108" s="67"/>
      <c r="GC4108" s="67"/>
      <c r="GD4108" s="67"/>
      <c r="GE4108" s="67"/>
      <c r="GF4108" s="67"/>
      <c r="GG4108" s="67"/>
      <c r="GH4108" s="67"/>
      <c r="GI4108" s="67"/>
      <c r="GJ4108" s="67"/>
      <c r="GK4108" s="67"/>
      <c r="GL4108" s="67"/>
      <c r="GM4108" s="67"/>
      <c r="GN4108" s="67"/>
      <c r="GO4108" s="67"/>
      <c r="GP4108" s="67"/>
      <c r="GQ4108" s="67"/>
      <c r="GR4108" s="67"/>
      <c r="GS4108" s="67"/>
      <c r="GT4108" s="67"/>
      <c r="GU4108" s="67"/>
      <c r="GV4108" s="67"/>
      <c r="GW4108" s="67"/>
      <c r="GX4108" s="67"/>
      <c r="GY4108" s="67"/>
      <c r="GZ4108" s="67"/>
      <c r="HA4108" s="67"/>
      <c r="HB4108" s="67"/>
      <c r="HC4108" s="67"/>
      <c r="HD4108" s="67"/>
      <c r="HE4108" s="67"/>
      <c r="HF4108" s="67"/>
      <c r="HG4108" s="67"/>
      <c r="HH4108" s="67"/>
      <c r="HI4108" s="67"/>
      <c r="HJ4108" s="67"/>
      <c r="HK4108" s="67"/>
      <c r="HL4108" s="67"/>
      <c r="HM4108" s="67"/>
      <c r="HN4108" s="67"/>
      <c r="HO4108" s="67"/>
      <c r="HP4108" s="67"/>
      <c r="HQ4108" s="67"/>
      <c r="HR4108" s="67"/>
      <c r="HS4108" s="67"/>
      <c r="HT4108" s="67"/>
      <c r="HU4108" s="67"/>
      <c r="HV4108" s="67"/>
      <c r="HW4108" s="67"/>
      <c r="HX4108" s="67"/>
      <c r="HY4108" s="67"/>
      <c r="HZ4108" s="67"/>
      <c r="IA4108" s="67"/>
      <c r="IB4108" s="67"/>
      <c r="IC4108" s="67"/>
      <c r="ID4108" s="67"/>
      <c r="IE4108" s="67"/>
      <c r="IF4108" s="67"/>
      <c r="IG4108" s="67"/>
      <c r="IH4108" s="67"/>
      <c r="II4108" s="67"/>
      <c r="IJ4108" s="67"/>
      <c r="IK4108" s="67"/>
      <c r="IL4108" s="67"/>
      <c r="IM4108" s="67"/>
      <c r="IN4108" s="67"/>
      <c r="IO4108" s="67"/>
      <c r="IP4108" s="67"/>
      <c r="IQ4108" s="67"/>
      <c r="IR4108" s="67"/>
      <c r="IS4108" s="67"/>
      <c r="IT4108" s="67"/>
      <c r="IU4108" s="67"/>
      <c r="IV4108" s="67"/>
      <c r="IW4108" s="67"/>
      <c r="IX4108" s="67"/>
      <c r="IY4108" s="67"/>
      <c r="IZ4108" s="67"/>
    </row>
    <row r="4109" customFormat="false" ht="13.8" hidden="false" customHeight="false" outlineLevel="0" collapsed="false">
      <c r="A4109" s="16" t="n">
        <v>41101057</v>
      </c>
      <c r="B4109" s="17" t="s">
        <v>4144</v>
      </c>
      <c r="C4109" s="18"/>
      <c r="D4109" s="18"/>
      <c r="E4109" s="16" t="s">
        <v>37</v>
      </c>
      <c r="F4109" s="19" t="n">
        <f aca="false">IF(C4109="",VLOOKUP(E4109,'PORTE E UCO'!$A$5:$D$46,4,0),VLOOKUP(E4109,'PORTE E UCO'!$A$5:$D$46,4,0)*C4109)</f>
        <v>192.437794</v>
      </c>
      <c r="G4109" s="20" t="n">
        <v>11.95</v>
      </c>
      <c r="H4109" s="21" t="n">
        <f aca="false">G4109*$R$2</f>
        <v>235.0999024</v>
      </c>
      <c r="I4109" s="16" t="n">
        <v>0</v>
      </c>
      <c r="J4109" s="22" t="str">
        <f aca="false">IF(I4109&gt;=1,F4109*$J$2,"")</f>
        <v/>
      </c>
      <c r="K4109" s="22" t="str">
        <f aca="false">IF(I4109&gt;=2,F4109*$K$2,"")</f>
        <v/>
      </c>
      <c r="L4109" s="22" t="str">
        <f aca="false">IF(I4109&gt;=3,F4109*$L$2,"")</f>
        <v/>
      </c>
      <c r="M4109" s="22" t="str">
        <f aca="false">IF(I4109&gt;=4,F4109*$M$2,"")</f>
        <v/>
      </c>
      <c r="N4109" s="16" t="n">
        <v>0</v>
      </c>
      <c r="O4109" s="16" t="n">
        <v>0</v>
      </c>
      <c r="P4109" s="23" t="n">
        <v>1</v>
      </c>
      <c r="Q4109" s="64" t="n">
        <f aca="false">P4109*($Q$2)</f>
        <v>27.02</v>
      </c>
      <c r="R4109" s="66"/>
      <c r="S4109" s="25" t="n">
        <f aca="false">SUM(F4109,H4109,J4109,K4109,L4109,M4109)</f>
        <v>427.5376964</v>
      </c>
      <c r="T4109" s="25" t="n">
        <f aca="false">SUM(F4109,H4109,J4109,K4109,L4109,M4109,Q4109)</f>
        <v>454.5576964</v>
      </c>
      <c r="U4109" s="67"/>
      <c r="V4109" s="67"/>
      <c r="W4109" s="67"/>
      <c r="X4109" s="67"/>
      <c r="Y4109" s="67"/>
      <c r="Z4109" s="67"/>
      <c r="AA4109" s="67"/>
      <c r="AB4109" s="67"/>
      <c r="AC4109" s="67"/>
      <c r="AD4109" s="67"/>
      <c r="AE4109" s="67"/>
      <c r="AF4109" s="67"/>
      <c r="AG4109" s="67"/>
      <c r="AH4109" s="67"/>
      <c r="AI4109" s="67"/>
      <c r="AJ4109" s="67"/>
      <c r="AK4109" s="67"/>
      <c r="AL4109" s="67"/>
      <c r="AM4109" s="67"/>
      <c r="AN4109" s="67"/>
      <c r="AO4109" s="67"/>
      <c r="AP4109" s="67"/>
      <c r="AQ4109" s="67"/>
      <c r="AR4109" s="67"/>
      <c r="AS4109" s="67"/>
      <c r="AT4109" s="67"/>
      <c r="AU4109" s="67"/>
      <c r="AV4109" s="67"/>
      <c r="AW4109" s="67"/>
      <c r="AX4109" s="67"/>
      <c r="AY4109" s="67"/>
      <c r="AZ4109" s="67"/>
      <c r="BA4109" s="67"/>
      <c r="BB4109" s="67"/>
      <c r="BC4109" s="67"/>
      <c r="BD4109" s="67"/>
      <c r="BE4109" s="67"/>
      <c r="BF4109" s="67"/>
      <c r="BG4109" s="67"/>
      <c r="BH4109" s="67"/>
      <c r="BI4109" s="67"/>
      <c r="BJ4109" s="67"/>
      <c r="BK4109" s="67"/>
      <c r="BL4109" s="67"/>
      <c r="BM4109" s="67"/>
      <c r="BN4109" s="67"/>
      <c r="BO4109" s="67"/>
      <c r="BP4109" s="67"/>
      <c r="BQ4109" s="67"/>
      <c r="BR4109" s="67"/>
      <c r="BS4109" s="67"/>
      <c r="BT4109" s="67"/>
      <c r="BU4109" s="67"/>
      <c r="BV4109" s="67"/>
      <c r="BW4109" s="67"/>
      <c r="BX4109" s="67"/>
      <c r="BY4109" s="67"/>
      <c r="BZ4109" s="67"/>
      <c r="CA4109" s="67"/>
      <c r="CB4109" s="67"/>
      <c r="CC4109" s="67"/>
      <c r="CD4109" s="67"/>
      <c r="CE4109" s="67"/>
      <c r="CF4109" s="67"/>
      <c r="CG4109" s="67"/>
      <c r="CH4109" s="67"/>
      <c r="CI4109" s="67"/>
      <c r="CJ4109" s="67"/>
      <c r="CK4109" s="67"/>
      <c r="CL4109" s="67"/>
      <c r="CM4109" s="67"/>
      <c r="CN4109" s="67"/>
      <c r="CO4109" s="67"/>
      <c r="CP4109" s="67"/>
      <c r="CQ4109" s="67"/>
      <c r="CR4109" s="67"/>
      <c r="CS4109" s="67"/>
      <c r="CT4109" s="67"/>
      <c r="CU4109" s="67"/>
      <c r="CV4109" s="67"/>
      <c r="CW4109" s="67"/>
      <c r="CX4109" s="67"/>
      <c r="CY4109" s="67"/>
      <c r="CZ4109" s="67"/>
      <c r="DA4109" s="67"/>
      <c r="DB4109" s="67"/>
      <c r="DC4109" s="67"/>
      <c r="DD4109" s="67"/>
      <c r="DE4109" s="67"/>
      <c r="DF4109" s="67"/>
      <c r="DG4109" s="67"/>
      <c r="DH4109" s="67"/>
      <c r="DI4109" s="67"/>
      <c r="DJ4109" s="67"/>
      <c r="DK4109" s="67"/>
      <c r="DL4109" s="67"/>
      <c r="DM4109" s="67"/>
      <c r="DN4109" s="67"/>
      <c r="DO4109" s="67"/>
      <c r="DP4109" s="67"/>
      <c r="DQ4109" s="67"/>
      <c r="DR4109" s="67"/>
      <c r="DS4109" s="67"/>
      <c r="DT4109" s="67"/>
      <c r="DU4109" s="67"/>
      <c r="DV4109" s="67"/>
      <c r="DW4109" s="67"/>
      <c r="DX4109" s="67"/>
      <c r="DY4109" s="67"/>
      <c r="DZ4109" s="67"/>
      <c r="EA4109" s="67"/>
      <c r="EB4109" s="67"/>
      <c r="EC4109" s="67"/>
      <c r="ED4109" s="67"/>
      <c r="EE4109" s="67"/>
      <c r="EF4109" s="67"/>
      <c r="EG4109" s="67"/>
      <c r="EH4109" s="67"/>
      <c r="EI4109" s="67"/>
      <c r="EJ4109" s="67"/>
      <c r="EK4109" s="67"/>
      <c r="EL4109" s="67"/>
      <c r="EM4109" s="67"/>
      <c r="EN4109" s="67"/>
      <c r="EO4109" s="67"/>
      <c r="EP4109" s="67"/>
      <c r="EQ4109" s="67"/>
      <c r="ER4109" s="67"/>
      <c r="ES4109" s="67"/>
      <c r="ET4109" s="67"/>
      <c r="EU4109" s="67"/>
      <c r="EV4109" s="67"/>
      <c r="EW4109" s="67"/>
      <c r="EX4109" s="67"/>
      <c r="EY4109" s="67"/>
      <c r="EZ4109" s="67"/>
      <c r="FA4109" s="67"/>
      <c r="FB4109" s="67"/>
      <c r="FC4109" s="67"/>
      <c r="FD4109" s="67"/>
      <c r="FE4109" s="67"/>
      <c r="FF4109" s="67"/>
      <c r="FG4109" s="67"/>
      <c r="FH4109" s="67"/>
      <c r="FI4109" s="67"/>
      <c r="FJ4109" s="67"/>
      <c r="FK4109" s="67"/>
      <c r="FL4109" s="67"/>
      <c r="FM4109" s="67"/>
      <c r="FN4109" s="67"/>
      <c r="FO4109" s="67"/>
      <c r="FP4109" s="67"/>
      <c r="FQ4109" s="67"/>
      <c r="FR4109" s="67"/>
      <c r="FS4109" s="67"/>
      <c r="FT4109" s="67"/>
      <c r="FU4109" s="67"/>
      <c r="FV4109" s="67"/>
      <c r="FW4109" s="67"/>
      <c r="FX4109" s="67"/>
      <c r="FY4109" s="67"/>
      <c r="FZ4109" s="67"/>
      <c r="GA4109" s="67"/>
      <c r="GB4109" s="67"/>
      <c r="GC4109" s="67"/>
      <c r="GD4109" s="67"/>
      <c r="GE4109" s="67"/>
      <c r="GF4109" s="67"/>
      <c r="GG4109" s="67"/>
      <c r="GH4109" s="67"/>
      <c r="GI4109" s="67"/>
      <c r="GJ4109" s="67"/>
      <c r="GK4109" s="67"/>
      <c r="GL4109" s="67"/>
      <c r="GM4109" s="67"/>
      <c r="GN4109" s="67"/>
      <c r="GO4109" s="67"/>
      <c r="GP4109" s="67"/>
      <c r="GQ4109" s="67"/>
      <c r="GR4109" s="67"/>
      <c r="GS4109" s="67"/>
      <c r="GT4109" s="67"/>
      <c r="GU4109" s="67"/>
      <c r="GV4109" s="67"/>
      <c r="GW4109" s="67"/>
      <c r="GX4109" s="67"/>
      <c r="GY4109" s="67"/>
      <c r="GZ4109" s="67"/>
      <c r="HA4109" s="67"/>
      <c r="HB4109" s="67"/>
      <c r="HC4109" s="67"/>
      <c r="HD4109" s="67"/>
      <c r="HE4109" s="67"/>
      <c r="HF4109" s="67"/>
      <c r="HG4109" s="67"/>
      <c r="HH4109" s="67"/>
      <c r="HI4109" s="67"/>
      <c r="HJ4109" s="67"/>
      <c r="HK4109" s="67"/>
      <c r="HL4109" s="67"/>
      <c r="HM4109" s="67"/>
      <c r="HN4109" s="67"/>
      <c r="HO4109" s="67"/>
      <c r="HP4109" s="67"/>
      <c r="HQ4109" s="67"/>
      <c r="HR4109" s="67"/>
      <c r="HS4109" s="67"/>
      <c r="HT4109" s="67"/>
      <c r="HU4109" s="67"/>
      <c r="HV4109" s="67"/>
      <c r="HW4109" s="67"/>
      <c r="HX4109" s="67"/>
      <c r="HY4109" s="67"/>
      <c r="HZ4109" s="67"/>
      <c r="IA4109" s="67"/>
      <c r="IB4109" s="67"/>
      <c r="IC4109" s="67"/>
      <c r="ID4109" s="67"/>
      <c r="IE4109" s="67"/>
      <c r="IF4109" s="67"/>
      <c r="IG4109" s="67"/>
      <c r="IH4109" s="67"/>
      <c r="II4109" s="67"/>
      <c r="IJ4109" s="67"/>
      <c r="IK4109" s="67"/>
      <c r="IL4109" s="67"/>
      <c r="IM4109" s="67"/>
      <c r="IN4109" s="67"/>
      <c r="IO4109" s="67"/>
      <c r="IP4109" s="67"/>
      <c r="IQ4109" s="67"/>
      <c r="IR4109" s="67"/>
      <c r="IS4109" s="67"/>
      <c r="IT4109" s="67"/>
      <c r="IU4109" s="67"/>
      <c r="IV4109" s="67"/>
      <c r="IW4109" s="67"/>
      <c r="IX4109" s="67"/>
      <c r="IY4109" s="67"/>
      <c r="IZ4109" s="67"/>
    </row>
    <row r="4110" customFormat="false" ht="13.8" hidden="false" customHeight="false" outlineLevel="0" collapsed="false">
      <c r="A4110" s="27" t="n">
        <v>41101294</v>
      </c>
      <c r="B4110" s="28" t="s">
        <v>4145</v>
      </c>
      <c r="C4110" s="29"/>
      <c r="D4110" s="29"/>
      <c r="E4110" s="27" t="s">
        <v>22</v>
      </c>
      <c r="F4110" s="19" t="n">
        <f aca="false">IF(C4110="",VLOOKUP(E4110,'PORTE E UCO'!$A$5:$D$46,4,0),VLOOKUP(E4110,'PORTE E UCO'!$A$5:$D$46,4,0)*C4110)</f>
        <v>220.434104</v>
      </c>
      <c r="G4110" s="30" t="n">
        <v>47.24</v>
      </c>
      <c r="H4110" s="21" t="n">
        <f aca="false">G4110*$R$2</f>
        <v>929.38237568</v>
      </c>
      <c r="I4110" s="27" t="n">
        <v>0</v>
      </c>
      <c r="J4110" s="22" t="str">
        <f aca="false">IF(I4110&gt;=1,F4110*$J$2,"")</f>
        <v/>
      </c>
      <c r="K4110" s="22" t="str">
        <f aca="false">IF(I4110&gt;=2,F4110*$K$2,"")</f>
        <v/>
      </c>
      <c r="L4110" s="22" t="str">
        <f aca="false">IF(I4110&gt;=3,F4110*$L$2,"")</f>
        <v/>
      </c>
      <c r="M4110" s="22" t="str">
        <f aca="false">IF(I4110&gt;=4,F4110*$M$2,"")</f>
        <v/>
      </c>
      <c r="N4110" s="27" t="n">
        <v>0</v>
      </c>
      <c r="O4110" s="27" t="n">
        <v>0</v>
      </c>
      <c r="P4110" s="31" t="n">
        <v>4</v>
      </c>
      <c r="Q4110" s="64" t="n">
        <f aca="false">P4110*($Q$2)</f>
        <v>108.08</v>
      </c>
      <c r="R4110" s="66"/>
      <c r="S4110" s="25" t="n">
        <f aca="false">SUM(F4110,H4110,J4110,K4110,L4110,M4110)</f>
        <v>1149.81647968</v>
      </c>
      <c r="T4110" s="25" t="n">
        <f aca="false">SUM(F4110,H4110,J4110,K4110,L4110,M4110,Q4110)</f>
        <v>1257.89647968</v>
      </c>
      <c r="U4110" s="67"/>
      <c r="V4110" s="67"/>
      <c r="W4110" s="67"/>
      <c r="X4110" s="67"/>
      <c r="Y4110" s="67"/>
      <c r="Z4110" s="67"/>
      <c r="AA4110" s="67"/>
      <c r="AB4110" s="67"/>
      <c r="AC4110" s="67"/>
      <c r="AD4110" s="67"/>
      <c r="AE4110" s="67"/>
      <c r="AF4110" s="67"/>
      <c r="AG4110" s="67"/>
      <c r="AH4110" s="67"/>
      <c r="AI4110" s="67"/>
      <c r="AJ4110" s="67"/>
      <c r="AK4110" s="67"/>
      <c r="AL4110" s="67"/>
      <c r="AM4110" s="67"/>
      <c r="AN4110" s="67"/>
      <c r="AO4110" s="67"/>
      <c r="AP4110" s="67"/>
      <c r="AQ4110" s="67"/>
      <c r="AR4110" s="67"/>
      <c r="AS4110" s="67"/>
      <c r="AT4110" s="67"/>
      <c r="AU4110" s="67"/>
      <c r="AV4110" s="67"/>
      <c r="AW4110" s="67"/>
      <c r="AX4110" s="67"/>
      <c r="AY4110" s="67"/>
      <c r="AZ4110" s="67"/>
      <c r="BA4110" s="67"/>
      <c r="BB4110" s="67"/>
      <c r="BC4110" s="67"/>
      <c r="BD4110" s="67"/>
      <c r="BE4110" s="67"/>
      <c r="BF4110" s="67"/>
      <c r="BG4110" s="67"/>
      <c r="BH4110" s="67"/>
      <c r="BI4110" s="67"/>
      <c r="BJ4110" s="67"/>
      <c r="BK4110" s="67"/>
      <c r="BL4110" s="67"/>
      <c r="BM4110" s="67"/>
      <c r="BN4110" s="67"/>
      <c r="BO4110" s="67"/>
      <c r="BP4110" s="67"/>
      <c r="BQ4110" s="67"/>
      <c r="BR4110" s="67"/>
      <c r="BS4110" s="67"/>
      <c r="BT4110" s="67"/>
      <c r="BU4110" s="67"/>
      <c r="BV4110" s="67"/>
      <c r="BW4110" s="67"/>
      <c r="BX4110" s="67"/>
      <c r="BY4110" s="67"/>
      <c r="BZ4110" s="67"/>
      <c r="CA4110" s="67"/>
      <c r="CB4110" s="67"/>
      <c r="CC4110" s="67"/>
      <c r="CD4110" s="67"/>
      <c r="CE4110" s="67"/>
      <c r="CF4110" s="67"/>
      <c r="CG4110" s="67"/>
      <c r="CH4110" s="67"/>
      <c r="CI4110" s="67"/>
      <c r="CJ4110" s="67"/>
      <c r="CK4110" s="67"/>
      <c r="CL4110" s="67"/>
      <c r="CM4110" s="67"/>
      <c r="CN4110" s="67"/>
      <c r="CO4110" s="67"/>
      <c r="CP4110" s="67"/>
      <c r="CQ4110" s="67"/>
      <c r="CR4110" s="67"/>
      <c r="CS4110" s="67"/>
      <c r="CT4110" s="67"/>
      <c r="CU4110" s="67"/>
      <c r="CV4110" s="67"/>
      <c r="CW4110" s="67"/>
      <c r="CX4110" s="67"/>
      <c r="CY4110" s="67"/>
      <c r="CZ4110" s="67"/>
      <c r="DA4110" s="67"/>
      <c r="DB4110" s="67"/>
      <c r="DC4110" s="67"/>
      <c r="DD4110" s="67"/>
      <c r="DE4110" s="67"/>
      <c r="DF4110" s="67"/>
      <c r="DG4110" s="67"/>
      <c r="DH4110" s="67"/>
      <c r="DI4110" s="67"/>
      <c r="DJ4110" s="67"/>
      <c r="DK4110" s="67"/>
      <c r="DL4110" s="67"/>
      <c r="DM4110" s="67"/>
      <c r="DN4110" s="67"/>
      <c r="DO4110" s="67"/>
      <c r="DP4110" s="67"/>
      <c r="DQ4110" s="67"/>
      <c r="DR4110" s="67"/>
      <c r="DS4110" s="67"/>
      <c r="DT4110" s="67"/>
      <c r="DU4110" s="67"/>
      <c r="DV4110" s="67"/>
      <c r="DW4110" s="67"/>
      <c r="DX4110" s="67"/>
      <c r="DY4110" s="67"/>
      <c r="DZ4110" s="67"/>
      <c r="EA4110" s="67"/>
      <c r="EB4110" s="67"/>
      <c r="EC4110" s="67"/>
      <c r="ED4110" s="67"/>
      <c r="EE4110" s="67"/>
      <c r="EF4110" s="67"/>
      <c r="EG4110" s="67"/>
      <c r="EH4110" s="67"/>
      <c r="EI4110" s="67"/>
      <c r="EJ4110" s="67"/>
      <c r="EK4110" s="67"/>
      <c r="EL4110" s="67"/>
      <c r="EM4110" s="67"/>
      <c r="EN4110" s="67"/>
      <c r="EO4110" s="67"/>
      <c r="EP4110" s="67"/>
      <c r="EQ4110" s="67"/>
      <c r="ER4110" s="67"/>
      <c r="ES4110" s="67"/>
      <c r="ET4110" s="67"/>
      <c r="EU4110" s="67"/>
      <c r="EV4110" s="67"/>
      <c r="EW4110" s="67"/>
      <c r="EX4110" s="67"/>
      <c r="EY4110" s="67"/>
      <c r="EZ4110" s="67"/>
      <c r="FA4110" s="67"/>
      <c r="FB4110" s="67"/>
      <c r="FC4110" s="67"/>
      <c r="FD4110" s="67"/>
      <c r="FE4110" s="67"/>
      <c r="FF4110" s="67"/>
      <c r="FG4110" s="67"/>
      <c r="FH4110" s="67"/>
      <c r="FI4110" s="67"/>
      <c r="FJ4110" s="67"/>
      <c r="FK4110" s="67"/>
      <c r="FL4110" s="67"/>
      <c r="FM4110" s="67"/>
      <c r="FN4110" s="67"/>
      <c r="FO4110" s="67"/>
      <c r="FP4110" s="67"/>
      <c r="FQ4110" s="67"/>
      <c r="FR4110" s="67"/>
      <c r="FS4110" s="67"/>
      <c r="FT4110" s="67"/>
      <c r="FU4110" s="67"/>
      <c r="FV4110" s="67"/>
      <c r="FW4110" s="67"/>
      <c r="FX4110" s="67"/>
      <c r="FY4110" s="67"/>
      <c r="FZ4110" s="67"/>
      <c r="GA4110" s="67"/>
      <c r="GB4110" s="67"/>
      <c r="GC4110" s="67"/>
      <c r="GD4110" s="67"/>
      <c r="GE4110" s="67"/>
      <c r="GF4110" s="67"/>
      <c r="GG4110" s="67"/>
      <c r="GH4110" s="67"/>
      <c r="GI4110" s="67"/>
      <c r="GJ4110" s="67"/>
      <c r="GK4110" s="67"/>
      <c r="GL4110" s="67"/>
      <c r="GM4110" s="67"/>
      <c r="GN4110" s="67"/>
      <c r="GO4110" s="67"/>
      <c r="GP4110" s="67"/>
      <c r="GQ4110" s="67"/>
      <c r="GR4110" s="67"/>
      <c r="GS4110" s="67"/>
      <c r="GT4110" s="67"/>
      <c r="GU4110" s="67"/>
      <c r="GV4110" s="67"/>
      <c r="GW4110" s="67"/>
      <c r="GX4110" s="67"/>
      <c r="GY4110" s="67"/>
      <c r="GZ4110" s="67"/>
      <c r="HA4110" s="67"/>
      <c r="HB4110" s="67"/>
      <c r="HC4110" s="67"/>
      <c r="HD4110" s="67"/>
      <c r="HE4110" s="67"/>
      <c r="HF4110" s="67"/>
      <c r="HG4110" s="67"/>
      <c r="HH4110" s="67"/>
      <c r="HI4110" s="67"/>
      <c r="HJ4110" s="67"/>
      <c r="HK4110" s="67"/>
      <c r="HL4110" s="67"/>
      <c r="HM4110" s="67"/>
      <c r="HN4110" s="67"/>
      <c r="HO4110" s="67"/>
      <c r="HP4110" s="67"/>
      <c r="HQ4110" s="67"/>
      <c r="HR4110" s="67"/>
      <c r="HS4110" s="67"/>
      <c r="HT4110" s="67"/>
      <c r="HU4110" s="67"/>
      <c r="HV4110" s="67"/>
      <c r="HW4110" s="67"/>
      <c r="HX4110" s="67"/>
      <c r="HY4110" s="67"/>
      <c r="HZ4110" s="67"/>
      <c r="IA4110" s="67"/>
      <c r="IB4110" s="67"/>
      <c r="IC4110" s="67"/>
      <c r="ID4110" s="67"/>
      <c r="IE4110" s="67"/>
      <c r="IF4110" s="67"/>
      <c r="IG4110" s="67"/>
      <c r="IH4110" s="67"/>
      <c r="II4110" s="67"/>
      <c r="IJ4110" s="67"/>
      <c r="IK4110" s="67"/>
      <c r="IL4110" s="67"/>
      <c r="IM4110" s="67"/>
      <c r="IN4110" s="67"/>
      <c r="IO4110" s="67"/>
      <c r="IP4110" s="67"/>
      <c r="IQ4110" s="67"/>
      <c r="IR4110" s="67"/>
      <c r="IS4110" s="67"/>
      <c r="IT4110" s="67"/>
      <c r="IU4110" s="67"/>
      <c r="IV4110" s="67"/>
      <c r="IW4110" s="67"/>
      <c r="IX4110" s="67"/>
      <c r="IY4110" s="67"/>
      <c r="IZ4110" s="67"/>
    </row>
    <row r="4111" customFormat="false" ht="14.95" hidden="false" customHeight="false" outlineLevel="0" collapsed="false">
      <c r="A4111" s="16" t="n">
        <v>41101111</v>
      </c>
      <c r="B4111" s="17" t="s">
        <v>4146</v>
      </c>
      <c r="C4111" s="18"/>
      <c r="D4111" s="18"/>
      <c r="E4111" s="16" t="s">
        <v>22</v>
      </c>
      <c r="F4111" s="19" t="n">
        <f aca="false">IF(C4111="",VLOOKUP(E4111,'PORTE E UCO'!$A$5:$D$46,4,0),VLOOKUP(E4111,'PORTE E UCO'!$A$5:$D$46,4,0)*C4111)</f>
        <v>220.434104</v>
      </c>
      <c r="G4111" s="20" t="n">
        <v>47.24</v>
      </c>
      <c r="H4111" s="21" t="n">
        <f aca="false">G4111*$R$2</f>
        <v>929.38237568</v>
      </c>
      <c r="I4111" s="16" t="n">
        <v>0</v>
      </c>
      <c r="J4111" s="22" t="str">
        <f aca="false">IF(I4111&gt;=1,F4111*$J$2,"")</f>
        <v/>
      </c>
      <c r="K4111" s="22" t="str">
        <f aca="false">IF(I4111&gt;=2,F4111*$K$2,"")</f>
        <v/>
      </c>
      <c r="L4111" s="22" t="str">
        <f aca="false">IF(I4111&gt;=3,F4111*$L$2,"")</f>
        <v/>
      </c>
      <c r="M4111" s="22" t="str">
        <f aca="false">IF(I4111&gt;=4,F4111*$M$2,"")</f>
        <v/>
      </c>
      <c r="N4111" s="16" t="n">
        <v>0</v>
      </c>
      <c r="O4111" s="16" t="n">
        <v>0</v>
      </c>
      <c r="P4111" s="23" t="n">
        <v>4</v>
      </c>
      <c r="Q4111" s="64" t="n">
        <f aca="false">P4111*($Q$2)</f>
        <v>108.08</v>
      </c>
      <c r="R4111" s="66"/>
      <c r="S4111" s="25" t="n">
        <f aca="false">SUM(F4111,H4111,J4111,K4111,L4111,M4111)</f>
        <v>1149.81647968</v>
      </c>
      <c r="T4111" s="25" t="n">
        <f aca="false">SUM(F4111,H4111,J4111,K4111,L4111,M4111,Q4111)</f>
        <v>1257.89647968</v>
      </c>
      <c r="U4111" s="67"/>
      <c r="V4111" s="67"/>
      <c r="W4111" s="67"/>
      <c r="X4111" s="67"/>
      <c r="Y4111" s="67"/>
      <c r="Z4111" s="67"/>
      <c r="AA4111" s="67"/>
      <c r="AB4111" s="67"/>
      <c r="AC4111" s="67"/>
      <c r="AD4111" s="67"/>
      <c r="AE4111" s="67"/>
      <c r="AF4111" s="67"/>
      <c r="AG4111" s="67"/>
      <c r="AH4111" s="67"/>
      <c r="AI4111" s="67"/>
      <c r="AJ4111" s="67"/>
      <c r="AK4111" s="67"/>
      <c r="AL4111" s="67"/>
      <c r="AM4111" s="67"/>
      <c r="AN4111" s="67"/>
      <c r="AO4111" s="67"/>
      <c r="AP4111" s="67"/>
      <c r="AQ4111" s="67"/>
      <c r="AR4111" s="67"/>
      <c r="AS4111" s="67"/>
      <c r="AT4111" s="67"/>
      <c r="AU4111" s="67"/>
      <c r="AV4111" s="67"/>
      <c r="AW4111" s="67"/>
      <c r="AX4111" s="67"/>
      <c r="AY4111" s="67"/>
      <c r="AZ4111" s="67"/>
      <c r="BA4111" s="67"/>
      <c r="BB4111" s="67"/>
      <c r="BC4111" s="67"/>
      <c r="BD4111" s="67"/>
      <c r="BE4111" s="67"/>
      <c r="BF4111" s="67"/>
      <c r="BG4111" s="67"/>
      <c r="BH4111" s="67"/>
      <c r="BI4111" s="67"/>
      <c r="BJ4111" s="67"/>
      <c r="BK4111" s="67"/>
      <c r="BL4111" s="67"/>
      <c r="BM4111" s="67"/>
      <c r="BN4111" s="67"/>
      <c r="BO4111" s="67"/>
      <c r="BP4111" s="67"/>
      <c r="BQ4111" s="67"/>
      <c r="BR4111" s="67"/>
      <c r="BS4111" s="67"/>
      <c r="BT4111" s="67"/>
      <c r="BU4111" s="67"/>
      <c r="BV4111" s="67"/>
      <c r="BW4111" s="67"/>
      <c r="BX4111" s="67"/>
      <c r="BY4111" s="67"/>
      <c r="BZ4111" s="67"/>
      <c r="CA4111" s="67"/>
      <c r="CB4111" s="67"/>
      <c r="CC4111" s="67"/>
      <c r="CD4111" s="67"/>
      <c r="CE4111" s="67"/>
      <c r="CF4111" s="67"/>
      <c r="CG4111" s="67"/>
      <c r="CH4111" s="67"/>
      <c r="CI4111" s="67"/>
      <c r="CJ4111" s="67"/>
      <c r="CK4111" s="67"/>
      <c r="CL4111" s="67"/>
      <c r="CM4111" s="67"/>
      <c r="CN4111" s="67"/>
      <c r="CO4111" s="67"/>
      <c r="CP4111" s="67"/>
      <c r="CQ4111" s="67"/>
      <c r="CR4111" s="67"/>
      <c r="CS4111" s="67"/>
      <c r="CT4111" s="67"/>
      <c r="CU4111" s="67"/>
      <c r="CV4111" s="67"/>
      <c r="CW4111" s="67"/>
      <c r="CX4111" s="67"/>
      <c r="CY4111" s="67"/>
      <c r="CZ4111" s="67"/>
      <c r="DA4111" s="67"/>
      <c r="DB4111" s="67"/>
      <c r="DC4111" s="67"/>
      <c r="DD4111" s="67"/>
      <c r="DE4111" s="67"/>
      <c r="DF4111" s="67"/>
      <c r="DG4111" s="67"/>
      <c r="DH4111" s="67"/>
      <c r="DI4111" s="67"/>
      <c r="DJ4111" s="67"/>
      <c r="DK4111" s="67"/>
      <c r="DL4111" s="67"/>
      <c r="DM4111" s="67"/>
      <c r="DN4111" s="67"/>
      <c r="DO4111" s="67"/>
      <c r="DP4111" s="67"/>
      <c r="DQ4111" s="67"/>
      <c r="DR4111" s="67"/>
      <c r="DS4111" s="67"/>
      <c r="DT4111" s="67"/>
      <c r="DU4111" s="67"/>
      <c r="DV4111" s="67"/>
      <c r="DW4111" s="67"/>
      <c r="DX4111" s="67"/>
      <c r="DY4111" s="67"/>
      <c r="DZ4111" s="67"/>
      <c r="EA4111" s="67"/>
      <c r="EB4111" s="67"/>
      <c r="EC4111" s="67"/>
      <c r="ED4111" s="67"/>
      <c r="EE4111" s="67"/>
      <c r="EF4111" s="67"/>
      <c r="EG4111" s="67"/>
      <c r="EH4111" s="67"/>
      <c r="EI4111" s="67"/>
      <c r="EJ4111" s="67"/>
      <c r="EK4111" s="67"/>
      <c r="EL4111" s="67"/>
      <c r="EM4111" s="67"/>
      <c r="EN4111" s="67"/>
      <c r="EO4111" s="67"/>
      <c r="EP4111" s="67"/>
      <c r="EQ4111" s="67"/>
      <c r="ER4111" s="67"/>
      <c r="ES4111" s="67"/>
      <c r="ET4111" s="67"/>
      <c r="EU4111" s="67"/>
      <c r="EV4111" s="67"/>
      <c r="EW4111" s="67"/>
      <c r="EX4111" s="67"/>
      <c r="EY4111" s="67"/>
      <c r="EZ4111" s="67"/>
      <c r="FA4111" s="67"/>
      <c r="FB4111" s="67"/>
      <c r="FC4111" s="67"/>
      <c r="FD4111" s="67"/>
      <c r="FE4111" s="67"/>
      <c r="FF4111" s="67"/>
      <c r="FG4111" s="67"/>
      <c r="FH4111" s="67"/>
      <c r="FI4111" s="67"/>
      <c r="FJ4111" s="67"/>
      <c r="FK4111" s="67"/>
      <c r="FL4111" s="67"/>
      <c r="FM4111" s="67"/>
      <c r="FN4111" s="67"/>
      <c r="FO4111" s="67"/>
      <c r="FP4111" s="67"/>
      <c r="FQ4111" s="67"/>
      <c r="FR4111" s="67"/>
      <c r="FS4111" s="67"/>
      <c r="FT4111" s="67"/>
      <c r="FU4111" s="67"/>
      <c r="FV4111" s="67"/>
      <c r="FW4111" s="67"/>
      <c r="FX4111" s="67"/>
      <c r="FY4111" s="67"/>
      <c r="FZ4111" s="67"/>
      <c r="GA4111" s="67"/>
      <c r="GB4111" s="67"/>
      <c r="GC4111" s="67"/>
      <c r="GD4111" s="67"/>
      <c r="GE4111" s="67"/>
      <c r="GF4111" s="67"/>
      <c r="GG4111" s="67"/>
      <c r="GH4111" s="67"/>
      <c r="GI4111" s="67"/>
      <c r="GJ4111" s="67"/>
      <c r="GK4111" s="67"/>
      <c r="GL4111" s="67"/>
      <c r="GM4111" s="67"/>
      <c r="GN4111" s="67"/>
      <c r="GO4111" s="67"/>
      <c r="GP4111" s="67"/>
      <c r="GQ4111" s="67"/>
      <c r="GR4111" s="67"/>
      <c r="GS4111" s="67"/>
      <c r="GT4111" s="67"/>
      <c r="GU4111" s="67"/>
      <c r="GV4111" s="67"/>
      <c r="GW4111" s="67"/>
      <c r="GX4111" s="67"/>
      <c r="GY4111" s="67"/>
      <c r="GZ4111" s="67"/>
      <c r="HA4111" s="67"/>
      <c r="HB4111" s="67"/>
      <c r="HC4111" s="67"/>
      <c r="HD4111" s="67"/>
      <c r="HE4111" s="67"/>
      <c r="HF4111" s="67"/>
      <c r="HG4111" s="67"/>
      <c r="HH4111" s="67"/>
      <c r="HI4111" s="67"/>
      <c r="HJ4111" s="67"/>
      <c r="HK4111" s="67"/>
      <c r="HL4111" s="67"/>
      <c r="HM4111" s="67"/>
      <c r="HN4111" s="67"/>
      <c r="HO4111" s="67"/>
      <c r="HP4111" s="67"/>
      <c r="HQ4111" s="67"/>
      <c r="HR4111" s="67"/>
      <c r="HS4111" s="67"/>
      <c r="HT4111" s="67"/>
      <c r="HU4111" s="67"/>
      <c r="HV4111" s="67"/>
      <c r="HW4111" s="67"/>
      <c r="HX4111" s="67"/>
      <c r="HY4111" s="67"/>
      <c r="HZ4111" s="67"/>
      <c r="IA4111" s="67"/>
      <c r="IB4111" s="67"/>
      <c r="IC4111" s="67"/>
      <c r="ID4111" s="67"/>
      <c r="IE4111" s="67"/>
      <c r="IF4111" s="67"/>
      <c r="IG4111" s="67"/>
      <c r="IH4111" s="67"/>
      <c r="II4111" s="67"/>
      <c r="IJ4111" s="67"/>
      <c r="IK4111" s="67"/>
      <c r="IL4111" s="67"/>
      <c r="IM4111" s="67"/>
      <c r="IN4111" s="67"/>
      <c r="IO4111" s="67"/>
      <c r="IP4111" s="67"/>
      <c r="IQ4111" s="67"/>
      <c r="IR4111" s="67"/>
      <c r="IS4111" s="67"/>
      <c r="IT4111" s="67"/>
      <c r="IU4111" s="67"/>
      <c r="IV4111" s="67"/>
      <c r="IW4111" s="67"/>
      <c r="IX4111" s="67"/>
      <c r="IY4111" s="67"/>
      <c r="IZ4111" s="67"/>
    </row>
    <row r="4112" customFormat="false" ht="14.95" hidden="false" customHeight="false" outlineLevel="0" collapsed="false">
      <c r="A4112" s="27" t="n">
        <v>41101243</v>
      </c>
      <c r="B4112" s="28" t="s">
        <v>4147</v>
      </c>
      <c r="C4112" s="29"/>
      <c r="D4112" s="29"/>
      <c r="E4112" s="27" t="s">
        <v>22</v>
      </c>
      <c r="F4112" s="19" t="n">
        <f aca="false">IF(C4112="",VLOOKUP(E4112,'PORTE E UCO'!$A$5:$D$46,4,0),VLOOKUP(E4112,'PORTE E UCO'!$A$5:$D$46,4,0)*C4112)</f>
        <v>220.434104</v>
      </c>
      <c r="G4112" s="30" t="n">
        <v>50.78</v>
      </c>
      <c r="H4112" s="21" t="n">
        <f aca="false">G4112*$R$2</f>
        <v>999.02703296</v>
      </c>
      <c r="I4112" s="27" t="n">
        <v>0</v>
      </c>
      <c r="J4112" s="22" t="str">
        <f aca="false">IF(I4112&gt;=1,F4112*$J$2,"")</f>
        <v/>
      </c>
      <c r="K4112" s="22" t="str">
        <f aca="false">IF(I4112&gt;=2,F4112*$K$2,"")</f>
        <v/>
      </c>
      <c r="L4112" s="22" t="str">
        <f aca="false">IF(I4112&gt;=3,F4112*$L$2,"")</f>
        <v/>
      </c>
      <c r="M4112" s="22" t="str">
        <f aca="false">IF(I4112&gt;=4,F4112*$M$2,"")</f>
        <v/>
      </c>
      <c r="N4112" s="27" t="n">
        <v>0</v>
      </c>
      <c r="O4112" s="27" t="n">
        <v>0</v>
      </c>
      <c r="P4112" s="31" t="n">
        <v>4</v>
      </c>
      <c r="Q4112" s="64" t="n">
        <f aca="false">P4112*($Q$2)</f>
        <v>108.08</v>
      </c>
      <c r="R4112" s="66"/>
      <c r="S4112" s="25" t="n">
        <f aca="false">SUM(F4112,H4112,J4112,K4112,L4112,M4112)</f>
        <v>1219.46113696</v>
      </c>
      <c r="T4112" s="25" t="n">
        <f aca="false">SUM(F4112,H4112,J4112,K4112,L4112,M4112,Q4112)</f>
        <v>1327.54113696</v>
      </c>
      <c r="U4112" s="67"/>
      <c r="V4112" s="67"/>
      <c r="W4112" s="67"/>
      <c r="X4112" s="67"/>
      <c r="Y4112" s="67"/>
      <c r="Z4112" s="67"/>
      <c r="AA4112" s="67"/>
      <c r="AB4112" s="67"/>
      <c r="AC4112" s="67"/>
      <c r="AD4112" s="67"/>
      <c r="AE4112" s="67"/>
      <c r="AF4112" s="67"/>
      <c r="AG4112" s="67"/>
      <c r="AH4112" s="67"/>
      <c r="AI4112" s="67"/>
      <c r="AJ4112" s="67"/>
      <c r="AK4112" s="67"/>
      <c r="AL4112" s="67"/>
      <c r="AM4112" s="67"/>
      <c r="AN4112" s="67"/>
      <c r="AO4112" s="67"/>
      <c r="AP4112" s="67"/>
      <c r="AQ4112" s="67"/>
      <c r="AR4112" s="67"/>
      <c r="AS4112" s="67"/>
      <c r="AT4112" s="67"/>
      <c r="AU4112" s="67"/>
      <c r="AV4112" s="67"/>
      <c r="AW4112" s="67"/>
      <c r="AX4112" s="67"/>
      <c r="AY4112" s="67"/>
      <c r="AZ4112" s="67"/>
      <c r="BA4112" s="67"/>
      <c r="BB4112" s="67"/>
      <c r="BC4112" s="67"/>
      <c r="BD4112" s="67"/>
      <c r="BE4112" s="67"/>
      <c r="BF4112" s="67"/>
      <c r="BG4112" s="67"/>
      <c r="BH4112" s="67"/>
      <c r="BI4112" s="67"/>
      <c r="BJ4112" s="67"/>
      <c r="BK4112" s="67"/>
      <c r="BL4112" s="67"/>
      <c r="BM4112" s="67"/>
      <c r="BN4112" s="67"/>
      <c r="BO4112" s="67"/>
      <c r="BP4112" s="67"/>
      <c r="BQ4112" s="67"/>
      <c r="BR4112" s="67"/>
      <c r="BS4112" s="67"/>
      <c r="BT4112" s="67"/>
      <c r="BU4112" s="67"/>
      <c r="BV4112" s="67"/>
      <c r="BW4112" s="67"/>
      <c r="BX4112" s="67"/>
      <c r="BY4112" s="67"/>
      <c r="BZ4112" s="67"/>
      <c r="CA4112" s="67"/>
      <c r="CB4112" s="67"/>
      <c r="CC4112" s="67"/>
      <c r="CD4112" s="67"/>
      <c r="CE4112" s="67"/>
      <c r="CF4112" s="67"/>
      <c r="CG4112" s="67"/>
      <c r="CH4112" s="67"/>
      <c r="CI4112" s="67"/>
      <c r="CJ4112" s="67"/>
      <c r="CK4112" s="67"/>
      <c r="CL4112" s="67"/>
      <c r="CM4112" s="67"/>
      <c r="CN4112" s="67"/>
      <c r="CO4112" s="67"/>
      <c r="CP4112" s="67"/>
      <c r="CQ4112" s="67"/>
      <c r="CR4112" s="67"/>
      <c r="CS4112" s="67"/>
      <c r="CT4112" s="67"/>
      <c r="CU4112" s="67"/>
      <c r="CV4112" s="67"/>
      <c r="CW4112" s="67"/>
      <c r="CX4112" s="67"/>
      <c r="CY4112" s="67"/>
      <c r="CZ4112" s="67"/>
      <c r="DA4112" s="67"/>
      <c r="DB4112" s="67"/>
      <c r="DC4112" s="67"/>
      <c r="DD4112" s="67"/>
      <c r="DE4112" s="67"/>
      <c r="DF4112" s="67"/>
      <c r="DG4112" s="67"/>
      <c r="DH4112" s="67"/>
      <c r="DI4112" s="67"/>
      <c r="DJ4112" s="67"/>
      <c r="DK4112" s="67"/>
      <c r="DL4112" s="67"/>
      <c r="DM4112" s="67"/>
      <c r="DN4112" s="67"/>
      <c r="DO4112" s="67"/>
      <c r="DP4112" s="67"/>
      <c r="DQ4112" s="67"/>
      <c r="DR4112" s="67"/>
      <c r="DS4112" s="67"/>
      <c r="DT4112" s="67"/>
      <c r="DU4112" s="67"/>
      <c r="DV4112" s="67"/>
      <c r="DW4112" s="67"/>
      <c r="DX4112" s="67"/>
      <c r="DY4112" s="67"/>
      <c r="DZ4112" s="67"/>
      <c r="EA4112" s="67"/>
      <c r="EB4112" s="67"/>
      <c r="EC4112" s="67"/>
      <c r="ED4112" s="67"/>
      <c r="EE4112" s="67"/>
      <c r="EF4112" s="67"/>
      <c r="EG4112" s="67"/>
      <c r="EH4112" s="67"/>
      <c r="EI4112" s="67"/>
      <c r="EJ4112" s="67"/>
      <c r="EK4112" s="67"/>
      <c r="EL4112" s="67"/>
      <c r="EM4112" s="67"/>
      <c r="EN4112" s="67"/>
      <c r="EO4112" s="67"/>
      <c r="EP4112" s="67"/>
      <c r="EQ4112" s="67"/>
      <c r="ER4112" s="67"/>
      <c r="ES4112" s="67"/>
      <c r="ET4112" s="67"/>
      <c r="EU4112" s="67"/>
      <c r="EV4112" s="67"/>
      <c r="EW4112" s="67"/>
      <c r="EX4112" s="67"/>
      <c r="EY4112" s="67"/>
      <c r="EZ4112" s="67"/>
      <c r="FA4112" s="67"/>
      <c r="FB4112" s="67"/>
      <c r="FC4112" s="67"/>
      <c r="FD4112" s="67"/>
      <c r="FE4112" s="67"/>
      <c r="FF4112" s="67"/>
      <c r="FG4112" s="67"/>
      <c r="FH4112" s="67"/>
      <c r="FI4112" s="67"/>
      <c r="FJ4112" s="67"/>
      <c r="FK4112" s="67"/>
      <c r="FL4112" s="67"/>
      <c r="FM4112" s="67"/>
      <c r="FN4112" s="67"/>
      <c r="FO4112" s="67"/>
      <c r="FP4112" s="67"/>
      <c r="FQ4112" s="67"/>
      <c r="FR4112" s="67"/>
      <c r="FS4112" s="67"/>
      <c r="FT4112" s="67"/>
      <c r="FU4112" s="67"/>
      <c r="FV4112" s="67"/>
      <c r="FW4112" s="67"/>
      <c r="FX4112" s="67"/>
      <c r="FY4112" s="67"/>
      <c r="FZ4112" s="67"/>
      <c r="GA4112" s="67"/>
      <c r="GB4112" s="67"/>
      <c r="GC4112" s="67"/>
      <c r="GD4112" s="67"/>
      <c r="GE4112" s="67"/>
      <c r="GF4112" s="67"/>
      <c r="GG4112" s="67"/>
      <c r="GH4112" s="67"/>
      <c r="GI4112" s="67"/>
      <c r="GJ4112" s="67"/>
      <c r="GK4112" s="67"/>
      <c r="GL4112" s="67"/>
      <c r="GM4112" s="67"/>
      <c r="GN4112" s="67"/>
      <c r="GO4112" s="67"/>
      <c r="GP4112" s="67"/>
      <c r="GQ4112" s="67"/>
      <c r="GR4112" s="67"/>
      <c r="GS4112" s="67"/>
      <c r="GT4112" s="67"/>
      <c r="GU4112" s="67"/>
      <c r="GV4112" s="67"/>
      <c r="GW4112" s="67"/>
      <c r="GX4112" s="67"/>
      <c r="GY4112" s="67"/>
      <c r="GZ4112" s="67"/>
      <c r="HA4112" s="67"/>
      <c r="HB4112" s="67"/>
      <c r="HC4112" s="67"/>
      <c r="HD4112" s="67"/>
      <c r="HE4112" s="67"/>
      <c r="HF4112" s="67"/>
      <c r="HG4112" s="67"/>
      <c r="HH4112" s="67"/>
      <c r="HI4112" s="67"/>
      <c r="HJ4112" s="67"/>
      <c r="HK4112" s="67"/>
      <c r="HL4112" s="67"/>
      <c r="HM4112" s="67"/>
      <c r="HN4112" s="67"/>
      <c r="HO4112" s="67"/>
      <c r="HP4112" s="67"/>
      <c r="HQ4112" s="67"/>
      <c r="HR4112" s="67"/>
      <c r="HS4112" s="67"/>
      <c r="HT4112" s="67"/>
      <c r="HU4112" s="67"/>
      <c r="HV4112" s="67"/>
      <c r="HW4112" s="67"/>
      <c r="HX4112" s="67"/>
      <c r="HY4112" s="67"/>
      <c r="HZ4112" s="67"/>
      <c r="IA4112" s="67"/>
      <c r="IB4112" s="67"/>
      <c r="IC4112" s="67"/>
      <c r="ID4112" s="67"/>
      <c r="IE4112" s="67"/>
      <c r="IF4112" s="67"/>
      <c r="IG4112" s="67"/>
      <c r="IH4112" s="67"/>
      <c r="II4112" s="67"/>
      <c r="IJ4112" s="67"/>
      <c r="IK4112" s="67"/>
      <c r="IL4112" s="67"/>
      <c r="IM4112" s="67"/>
      <c r="IN4112" s="67"/>
      <c r="IO4112" s="67"/>
      <c r="IP4112" s="67"/>
      <c r="IQ4112" s="67"/>
      <c r="IR4112" s="67"/>
      <c r="IS4112" s="67"/>
      <c r="IT4112" s="67"/>
      <c r="IU4112" s="67"/>
      <c r="IV4112" s="67"/>
      <c r="IW4112" s="67"/>
      <c r="IX4112" s="67"/>
      <c r="IY4112" s="67"/>
      <c r="IZ4112" s="67"/>
    </row>
    <row r="4113" customFormat="false" ht="13.8" hidden="false" customHeight="false" outlineLevel="0" collapsed="false">
      <c r="A4113" s="16" t="n">
        <v>41101383</v>
      </c>
      <c r="B4113" s="17" t="s">
        <v>4148</v>
      </c>
      <c r="C4113" s="18"/>
      <c r="D4113" s="18"/>
      <c r="E4113" s="16" t="s">
        <v>64</v>
      </c>
      <c r="F4113" s="19" t="n">
        <f aca="false">IF(C4113="",VLOOKUP(E4113,'PORTE E UCO'!$A$5:$D$46,4,0),VLOOKUP(E4113,'PORTE E UCO'!$A$5:$D$46,4,0)*C4113)</f>
        <v>110.217052</v>
      </c>
      <c r="G4113" s="20" t="n">
        <v>11.95</v>
      </c>
      <c r="H4113" s="21" t="n">
        <f aca="false">G4113*$R$2</f>
        <v>235.0999024</v>
      </c>
      <c r="I4113" s="16" t="n">
        <v>0</v>
      </c>
      <c r="J4113" s="22" t="str">
        <f aca="false">IF(I4113&gt;=1,F4113*$J$2,"")</f>
        <v/>
      </c>
      <c r="K4113" s="22" t="str">
        <f aca="false">IF(I4113&gt;=2,F4113*$K$2,"")</f>
        <v/>
      </c>
      <c r="L4113" s="22" t="str">
        <f aca="false">IF(I4113&gt;=3,F4113*$L$2,"")</f>
        <v/>
      </c>
      <c r="M4113" s="22" t="str">
        <f aca="false">IF(I4113&gt;=4,F4113*$M$2,"")</f>
        <v/>
      </c>
      <c r="N4113" s="16" t="n">
        <v>0</v>
      </c>
      <c r="O4113" s="16" t="n">
        <v>0</v>
      </c>
      <c r="P4113" s="23" t="n">
        <v>0.5</v>
      </c>
      <c r="Q4113" s="64" t="n">
        <f aca="false">P4113*($Q$2)</f>
        <v>13.51</v>
      </c>
      <c r="R4113" s="66"/>
      <c r="S4113" s="25" t="n">
        <f aca="false">SUM(F4113,H4113,J4113,K4113,L4113,M4113)</f>
        <v>345.3169544</v>
      </c>
      <c r="T4113" s="25" t="n">
        <f aca="false">SUM(F4113,H4113,J4113,K4113,L4113,M4113,Q4113)</f>
        <v>358.8269544</v>
      </c>
      <c r="U4113" s="67"/>
      <c r="V4113" s="67"/>
      <c r="W4113" s="67"/>
      <c r="X4113" s="67"/>
      <c r="Y4113" s="67"/>
      <c r="Z4113" s="67"/>
      <c r="AA4113" s="67"/>
      <c r="AB4113" s="67"/>
      <c r="AC4113" s="67"/>
      <c r="AD4113" s="67"/>
      <c r="AE4113" s="67"/>
      <c r="AF4113" s="67"/>
      <c r="AG4113" s="67"/>
      <c r="AH4113" s="67"/>
      <c r="AI4113" s="67"/>
      <c r="AJ4113" s="67"/>
      <c r="AK4113" s="67"/>
      <c r="AL4113" s="67"/>
      <c r="AM4113" s="67"/>
      <c r="AN4113" s="67"/>
      <c r="AO4113" s="67"/>
      <c r="AP4113" s="67"/>
      <c r="AQ4113" s="67"/>
      <c r="AR4113" s="67"/>
      <c r="AS4113" s="67"/>
      <c r="AT4113" s="67"/>
      <c r="AU4113" s="67"/>
      <c r="AV4113" s="67"/>
      <c r="AW4113" s="67"/>
      <c r="AX4113" s="67"/>
      <c r="AY4113" s="67"/>
      <c r="AZ4113" s="67"/>
      <c r="BA4113" s="67"/>
      <c r="BB4113" s="67"/>
      <c r="BC4113" s="67"/>
      <c r="BD4113" s="67"/>
      <c r="BE4113" s="67"/>
      <c r="BF4113" s="67"/>
      <c r="BG4113" s="67"/>
      <c r="BH4113" s="67"/>
      <c r="BI4113" s="67"/>
      <c r="BJ4113" s="67"/>
      <c r="BK4113" s="67"/>
      <c r="BL4113" s="67"/>
      <c r="BM4113" s="67"/>
      <c r="BN4113" s="67"/>
      <c r="BO4113" s="67"/>
      <c r="BP4113" s="67"/>
      <c r="BQ4113" s="67"/>
      <c r="BR4113" s="67"/>
      <c r="BS4113" s="67"/>
      <c r="BT4113" s="67"/>
      <c r="BU4113" s="67"/>
      <c r="BV4113" s="67"/>
      <c r="BW4113" s="67"/>
      <c r="BX4113" s="67"/>
      <c r="BY4113" s="67"/>
      <c r="BZ4113" s="67"/>
      <c r="CA4113" s="67"/>
      <c r="CB4113" s="67"/>
      <c r="CC4113" s="67"/>
      <c r="CD4113" s="67"/>
      <c r="CE4113" s="67"/>
      <c r="CF4113" s="67"/>
      <c r="CG4113" s="67"/>
      <c r="CH4113" s="67"/>
      <c r="CI4113" s="67"/>
      <c r="CJ4113" s="67"/>
      <c r="CK4113" s="67"/>
      <c r="CL4113" s="67"/>
      <c r="CM4113" s="67"/>
      <c r="CN4113" s="67"/>
      <c r="CO4113" s="67"/>
      <c r="CP4113" s="67"/>
      <c r="CQ4113" s="67"/>
      <c r="CR4113" s="67"/>
      <c r="CS4113" s="67"/>
      <c r="CT4113" s="67"/>
      <c r="CU4113" s="67"/>
      <c r="CV4113" s="67"/>
      <c r="CW4113" s="67"/>
      <c r="CX4113" s="67"/>
      <c r="CY4113" s="67"/>
      <c r="CZ4113" s="67"/>
      <c r="DA4113" s="67"/>
      <c r="DB4113" s="67"/>
      <c r="DC4113" s="67"/>
      <c r="DD4113" s="67"/>
      <c r="DE4113" s="67"/>
      <c r="DF4113" s="67"/>
      <c r="DG4113" s="67"/>
      <c r="DH4113" s="67"/>
      <c r="DI4113" s="67"/>
      <c r="DJ4113" s="67"/>
      <c r="DK4113" s="67"/>
      <c r="DL4113" s="67"/>
      <c r="DM4113" s="67"/>
      <c r="DN4113" s="67"/>
      <c r="DO4113" s="67"/>
      <c r="DP4113" s="67"/>
      <c r="DQ4113" s="67"/>
      <c r="DR4113" s="67"/>
      <c r="DS4113" s="67"/>
      <c r="DT4113" s="67"/>
      <c r="DU4113" s="67"/>
      <c r="DV4113" s="67"/>
      <c r="DW4113" s="67"/>
      <c r="DX4113" s="67"/>
      <c r="DY4113" s="67"/>
      <c r="DZ4113" s="67"/>
      <c r="EA4113" s="67"/>
      <c r="EB4113" s="67"/>
      <c r="EC4113" s="67"/>
      <c r="ED4113" s="67"/>
      <c r="EE4113" s="67"/>
      <c r="EF4113" s="67"/>
      <c r="EG4113" s="67"/>
      <c r="EH4113" s="67"/>
      <c r="EI4113" s="67"/>
      <c r="EJ4113" s="67"/>
      <c r="EK4113" s="67"/>
      <c r="EL4113" s="67"/>
      <c r="EM4113" s="67"/>
      <c r="EN4113" s="67"/>
      <c r="EO4113" s="67"/>
      <c r="EP4113" s="67"/>
      <c r="EQ4113" s="67"/>
      <c r="ER4113" s="67"/>
      <c r="ES4113" s="67"/>
      <c r="ET4113" s="67"/>
      <c r="EU4113" s="67"/>
      <c r="EV4113" s="67"/>
      <c r="EW4113" s="67"/>
      <c r="EX4113" s="67"/>
      <c r="EY4113" s="67"/>
      <c r="EZ4113" s="67"/>
      <c r="FA4113" s="67"/>
      <c r="FB4113" s="67"/>
      <c r="FC4113" s="67"/>
      <c r="FD4113" s="67"/>
      <c r="FE4113" s="67"/>
      <c r="FF4113" s="67"/>
      <c r="FG4113" s="67"/>
      <c r="FH4113" s="67"/>
      <c r="FI4113" s="67"/>
      <c r="FJ4113" s="67"/>
      <c r="FK4113" s="67"/>
      <c r="FL4113" s="67"/>
      <c r="FM4113" s="67"/>
      <c r="FN4113" s="67"/>
      <c r="FO4113" s="67"/>
      <c r="FP4113" s="67"/>
      <c r="FQ4113" s="67"/>
      <c r="FR4113" s="67"/>
      <c r="FS4113" s="67"/>
      <c r="FT4113" s="67"/>
      <c r="FU4113" s="67"/>
      <c r="FV4113" s="67"/>
      <c r="FW4113" s="67"/>
      <c r="FX4113" s="67"/>
      <c r="FY4113" s="67"/>
      <c r="FZ4113" s="67"/>
      <c r="GA4113" s="67"/>
      <c r="GB4113" s="67"/>
      <c r="GC4113" s="67"/>
      <c r="GD4113" s="67"/>
      <c r="GE4113" s="67"/>
      <c r="GF4113" s="67"/>
      <c r="GG4113" s="67"/>
      <c r="GH4113" s="67"/>
      <c r="GI4113" s="67"/>
      <c r="GJ4113" s="67"/>
      <c r="GK4113" s="67"/>
      <c r="GL4113" s="67"/>
      <c r="GM4113" s="67"/>
      <c r="GN4113" s="67"/>
      <c r="GO4113" s="67"/>
      <c r="GP4113" s="67"/>
      <c r="GQ4113" s="67"/>
      <c r="GR4113" s="67"/>
      <c r="GS4113" s="67"/>
      <c r="GT4113" s="67"/>
      <c r="GU4113" s="67"/>
      <c r="GV4113" s="67"/>
      <c r="GW4113" s="67"/>
      <c r="GX4113" s="67"/>
      <c r="GY4113" s="67"/>
      <c r="GZ4113" s="67"/>
      <c r="HA4113" s="67"/>
      <c r="HB4113" s="67"/>
      <c r="HC4113" s="67"/>
      <c r="HD4113" s="67"/>
      <c r="HE4113" s="67"/>
      <c r="HF4113" s="67"/>
      <c r="HG4113" s="67"/>
      <c r="HH4113" s="67"/>
      <c r="HI4113" s="67"/>
      <c r="HJ4113" s="67"/>
      <c r="HK4113" s="67"/>
      <c r="HL4113" s="67"/>
      <c r="HM4113" s="67"/>
      <c r="HN4113" s="67"/>
      <c r="HO4113" s="67"/>
      <c r="HP4113" s="67"/>
      <c r="HQ4113" s="67"/>
      <c r="HR4113" s="67"/>
      <c r="HS4113" s="67"/>
      <c r="HT4113" s="67"/>
      <c r="HU4113" s="67"/>
      <c r="HV4113" s="67"/>
      <c r="HW4113" s="67"/>
      <c r="HX4113" s="67"/>
      <c r="HY4113" s="67"/>
      <c r="HZ4113" s="67"/>
      <c r="IA4113" s="67"/>
      <c r="IB4113" s="67"/>
      <c r="IC4113" s="67"/>
      <c r="ID4113" s="67"/>
      <c r="IE4113" s="67"/>
      <c r="IF4113" s="67"/>
      <c r="IG4113" s="67"/>
      <c r="IH4113" s="67"/>
      <c r="II4113" s="67"/>
      <c r="IJ4113" s="67"/>
      <c r="IK4113" s="67"/>
      <c r="IL4113" s="67"/>
      <c r="IM4113" s="67"/>
      <c r="IN4113" s="67"/>
      <c r="IO4113" s="67"/>
      <c r="IP4113" s="67"/>
      <c r="IQ4113" s="67"/>
      <c r="IR4113" s="67"/>
      <c r="IS4113" s="67"/>
      <c r="IT4113" s="67"/>
      <c r="IU4113" s="67"/>
      <c r="IV4113" s="67"/>
      <c r="IW4113" s="67"/>
      <c r="IX4113" s="67"/>
      <c r="IY4113" s="67"/>
      <c r="IZ4113" s="67"/>
    </row>
    <row r="4114" customFormat="false" ht="13.8" hidden="false" customHeight="false" outlineLevel="0" collapsed="false">
      <c r="A4114" s="27" t="n">
        <v>41101022</v>
      </c>
      <c r="B4114" s="28" t="s">
        <v>4149</v>
      </c>
      <c r="C4114" s="29"/>
      <c r="D4114" s="29"/>
      <c r="E4114" s="27" t="s">
        <v>22</v>
      </c>
      <c r="F4114" s="19" t="n">
        <f aca="false">IF(C4114="",VLOOKUP(E4114,'PORTE E UCO'!$A$5:$D$46,4,0),VLOOKUP(E4114,'PORTE E UCO'!$A$5:$D$46,4,0)*C4114)</f>
        <v>220.434104</v>
      </c>
      <c r="G4114" s="30" t="n">
        <v>47.24</v>
      </c>
      <c r="H4114" s="21" t="n">
        <f aca="false">G4114*$R$2</f>
        <v>929.38237568</v>
      </c>
      <c r="I4114" s="27" t="n">
        <v>0</v>
      </c>
      <c r="J4114" s="22" t="str">
        <f aca="false">IF(I4114&gt;=1,F4114*$J$2,"")</f>
        <v/>
      </c>
      <c r="K4114" s="22" t="str">
        <f aca="false">IF(I4114&gt;=2,F4114*$K$2,"")</f>
        <v/>
      </c>
      <c r="L4114" s="22" t="str">
        <f aca="false">IF(I4114&gt;=3,F4114*$L$2,"")</f>
        <v/>
      </c>
      <c r="M4114" s="22" t="str">
        <f aca="false">IF(I4114&gt;=4,F4114*$M$2,"")</f>
        <v/>
      </c>
      <c r="N4114" s="27" t="n">
        <v>0</v>
      </c>
      <c r="O4114" s="27" t="n">
        <v>0</v>
      </c>
      <c r="P4114" s="31" t="n">
        <v>4</v>
      </c>
      <c r="Q4114" s="64" t="n">
        <f aca="false">P4114*($Q$2)</f>
        <v>108.08</v>
      </c>
      <c r="R4114" s="66"/>
      <c r="S4114" s="25" t="n">
        <f aca="false">SUM(F4114,H4114,J4114,K4114,L4114,M4114)</f>
        <v>1149.81647968</v>
      </c>
      <c r="T4114" s="25" t="n">
        <f aca="false">SUM(F4114,H4114,J4114,K4114,L4114,M4114,Q4114)</f>
        <v>1257.89647968</v>
      </c>
      <c r="U4114" s="67"/>
      <c r="V4114" s="67"/>
      <c r="W4114" s="67"/>
      <c r="X4114" s="67"/>
      <c r="Y4114" s="67"/>
      <c r="Z4114" s="67"/>
      <c r="AA4114" s="67"/>
      <c r="AB4114" s="67"/>
      <c r="AC4114" s="67"/>
      <c r="AD4114" s="67"/>
      <c r="AE4114" s="67"/>
      <c r="AF4114" s="67"/>
      <c r="AG4114" s="67"/>
      <c r="AH4114" s="67"/>
      <c r="AI4114" s="67"/>
      <c r="AJ4114" s="67"/>
      <c r="AK4114" s="67"/>
      <c r="AL4114" s="67"/>
      <c r="AM4114" s="67"/>
      <c r="AN4114" s="67"/>
      <c r="AO4114" s="67"/>
      <c r="AP4114" s="67"/>
      <c r="AQ4114" s="67"/>
      <c r="AR4114" s="67"/>
      <c r="AS4114" s="67"/>
      <c r="AT4114" s="67"/>
      <c r="AU4114" s="67"/>
      <c r="AV4114" s="67"/>
      <c r="AW4114" s="67"/>
      <c r="AX4114" s="67"/>
      <c r="AY4114" s="67"/>
      <c r="AZ4114" s="67"/>
      <c r="BA4114" s="67"/>
      <c r="BB4114" s="67"/>
      <c r="BC4114" s="67"/>
      <c r="BD4114" s="67"/>
      <c r="BE4114" s="67"/>
      <c r="BF4114" s="67"/>
      <c r="BG4114" s="67"/>
      <c r="BH4114" s="67"/>
      <c r="BI4114" s="67"/>
      <c r="BJ4114" s="67"/>
      <c r="BK4114" s="67"/>
      <c r="BL4114" s="67"/>
      <c r="BM4114" s="67"/>
      <c r="BN4114" s="67"/>
      <c r="BO4114" s="67"/>
      <c r="BP4114" s="67"/>
      <c r="BQ4114" s="67"/>
      <c r="BR4114" s="67"/>
      <c r="BS4114" s="67"/>
      <c r="BT4114" s="67"/>
      <c r="BU4114" s="67"/>
      <c r="BV4114" s="67"/>
      <c r="BW4114" s="67"/>
      <c r="BX4114" s="67"/>
      <c r="BY4114" s="67"/>
      <c r="BZ4114" s="67"/>
      <c r="CA4114" s="67"/>
      <c r="CB4114" s="67"/>
      <c r="CC4114" s="67"/>
      <c r="CD4114" s="67"/>
      <c r="CE4114" s="67"/>
      <c r="CF4114" s="67"/>
      <c r="CG4114" s="67"/>
      <c r="CH4114" s="67"/>
      <c r="CI4114" s="67"/>
      <c r="CJ4114" s="67"/>
      <c r="CK4114" s="67"/>
      <c r="CL4114" s="67"/>
      <c r="CM4114" s="67"/>
      <c r="CN4114" s="67"/>
      <c r="CO4114" s="67"/>
      <c r="CP4114" s="67"/>
      <c r="CQ4114" s="67"/>
      <c r="CR4114" s="67"/>
      <c r="CS4114" s="67"/>
      <c r="CT4114" s="67"/>
      <c r="CU4114" s="67"/>
      <c r="CV4114" s="67"/>
      <c r="CW4114" s="67"/>
      <c r="CX4114" s="67"/>
      <c r="CY4114" s="67"/>
      <c r="CZ4114" s="67"/>
      <c r="DA4114" s="67"/>
      <c r="DB4114" s="67"/>
      <c r="DC4114" s="67"/>
      <c r="DD4114" s="67"/>
      <c r="DE4114" s="67"/>
      <c r="DF4114" s="67"/>
      <c r="DG4114" s="67"/>
      <c r="DH4114" s="67"/>
      <c r="DI4114" s="67"/>
      <c r="DJ4114" s="67"/>
      <c r="DK4114" s="67"/>
      <c r="DL4114" s="67"/>
      <c r="DM4114" s="67"/>
      <c r="DN4114" s="67"/>
      <c r="DO4114" s="67"/>
      <c r="DP4114" s="67"/>
      <c r="DQ4114" s="67"/>
      <c r="DR4114" s="67"/>
      <c r="DS4114" s="67"/>
      <c r="DT4114" s="67"/>
      <c r="DU4114" s="67"/>
      <c r="DV4114" s="67"/>
      <c r="DW4114" s="67"/>
      <c r="DX4114" s="67"/>
      <c r="DY4114" s="67"/>
      <c r="DZ4114" s="67"/>
      <c r="EA4114" s="67"/>
      <c r="EB4114" s="67"/>
      <c r="EC4114" s="67"/>
      <c r="ED4114" s="67"/>
      <c r="EE4114" s="67"/>
      <c r="EF4114" s="67"/>
      <c r="EG4114" s="67"/>
      <c r="EH4114" s="67"/>
      <c r="EI4114" s="67"/>
      <c r="EJ4114" s="67"/>
      <c r="EK4114" s="67"/>
      <c r="EL4114" s="67"/>
      <c r="EM4114" s="67"/>
      <c r="EN4114" s="67"/>
      <c r="EO4114" s="67"/>
      <c r="EP4114" s="67"/>
      <c r="EQ4114" s="67"/>
      <c r="ER4114" s="67"/>
      <c r="ES4114" s="67"/>
      <c r="ET4114" s="67"/>
      <c r="EU4114" s="67"/>
      <c r="EV4114" s="67"/>
      <c r="EW4114" s="67"/>
      <c r="EX4114" s="67"/>
      <c r="EY4114" s="67"/>
      <c r="EZ4114" s="67"/>
      <c r="FA4114" s="67"/>
      <c r="FB4114" s="67"/>
      <c r="FC4114" s="67"/>
      <c r="FD4114" s="67"/>
      <c r="FE4114" s="67"/>
      <c r="FF4114" s="67"/>
      <c r="FG4114" s="67"/>
      <c r="FH4114" s="67"/>
      <c r="FI4114" s="67"/>
      <c r="FJ4114" s="67"/>
      <c r="FK4114" s="67"/>
      <c r="FL4114" s="67"/>
      <c r="FM4114" s="67"/>
      <c r="FN4114" s="67"/>
      <c r="FO4114" s="67"/>
      <c r="FP4114" s="67"/>
      <c r="FQ4114" s="67"/>
      <c r="FR4114" s="67"/>
      <c r="FS4114" s="67"/>
      <c r="FT4114" s="67"/>
      <c r="FU4114" s="67"/>
      <c r="FV4114" s="67"/>
      <c r="FW4114" s="67"/>
      <c r="FX4114" s="67"/>
      <c r="FY4114" s="67"/>
      <c r="FZ4114" s="67"/>
      <c r="GA4114" s="67"/>
      <c r="GB4114" s="67"/>
      <c r="GC4114" s="67"/>
      <c r="GD4114" s="67"/>
      <c r="GE4114" s="67"/>
      <c r="GF4114" s="67"/>
      <c r="GG4114" s="67"/>
      <c r="GH4114" s="67"/>
      <c r="GI4114" s="67"/>
      <c r="GJ4114" s="67"/>
      <c r="GK4114" s="67"/>
      <c r="GL4114" s="67"/>
      <c r="GM4114" s="67"/>
      <c r="GN4114" s="67"/>
      <c r="GO4114" s="67"/>
      <c r="GP4114" s="67"/>
      <c r="GQ4114" s="67"/>
      <c r="GR4114" s="67"/>
      <c r="GS4114" s="67"/>
      <c r="GT4114" s="67"/>
      <c r="GU4114" s="67"/>
      <c r="GV4114" s="67"/>
      <c r="GW4114" s="67"/>
      <c r="GX4114" s="67"/>
      <c r="GY4114" s="67"/>
      <c r="GZ4114" s="67"/>
      <c r="HA4114" s="67"/>
      <c r="HB4114" s="67"/>
      <c r="HC4114" s="67"/>
      <c r="HD4114" s="67"/>
      <c r="HE4114" s="67"/>
      <c r="HF4114" s="67"/>
      <c r="HG4114" s="67"/>
      <c r="HH4114" s="67"/>
      <c r="HI4114" s="67"/>
      <c r="HJ4114" s="67"/>
      <c r="HK4114" s="67"/>
      <c r="HL4114" s="67"/>
      <c r="HM4114" s="67"/>
      <c r="HN4114" s="67"/>
      <c r="HO4114" s="67"/>
      <c r="HP4114" s="67"/>
      <c r="HQ4114" s="67"/>
      <c r="HR4114" s="67"/>
      <c r="HS4114" s="67"/>
      <c r="HT4114" s="67"/>
      <c r="HU4114" s="67"/>
      <c r="HV4114" s="67"/>
      <c r="HW4114" s="67"/>
      <c r="HX4114" s="67"/>
      <c r="HY4114" s="67"/>
      <c r="HZ4114" s="67"/>
      <c r="IA4114" s="67"/>
      <c r="IB4114" s="67"/>
      <c r="IC4114" s="67"/>
      <c r="ID4114" s="67"/>
      <c r="IE4114" s="67"/>
      <c r="IF4114" s="67"/>
      <c r="IG4114" s="67"/>
      <c r="IH4114" s="67"/>
      <c r="II4114" s="67"/>
      <c r="IJ4114" s="67"/>
      <c r="IK4114" s="67"/>
      <c r="IL4114" s="67"/>
      <c r="IM4114" s="67"/>
      <c r="IN4114" s="67"/>
      <c r="IO4114" s="67"/>
      <c r="IP4114" s="67"/>
      <c r="IQ4114" s="67"/>
      <c r="IR4114" s="67"/>
      <c r="IS4114" s="67"/>
      <c r="IT4114" s="67"/>
      <c r="IU4114" s="67"/>
      <c r="IV4114" s="67"/>
      <c r="IW4114" s="67"/>
      <c r="IX4114" s="67"/>
      <c r="IY4114" s="67"/>
      <c r="IZ4114" s="67"/>
    </row>
    <row r="4115" customFormat="false" ht="13.8" hidden="false" customHeight="false" outlineLevel="0" collapsed="false">
      <c r="A4115" s="16" t="n">
        <v>41101120</v>
      </c>
      <c r="B4115" s="17" t="s">
        <v>4150</v>
      </c>
      <c r="C4115" s="18"/>
      <c r="D4115" s="18"/>
      <c r="E4115" s="16" t="s">
        <v>22</v>
      </c>
      <c r="F4115" s="19" t="n">
        <f aca="false">IF(C4115="",VLOOKUP(E4115,'PORTE E UCO'!$A$5:$D$46,4,0),VLOOKUP(E4115,'PORTE E UCO'!$A$5:$D$46,4,0)*C4115)</f>
        <v>220.434104</v>
      </c>
      <c r="G4115" s="20" t="n">
        <v>50.78</v>
      </c>
      <c r="H4115" s="21" t="n">
        <f aca="false">G4115*$R$2</f>
        <v>999.02703296</v>
      </c>
      <c r="I4115" s="16" t="n">
        <v>0</v>
      </c>
      <c r="J4115" s="22" t="str">
        <f aca="false">IF(I4115&gt;=1,F4115*$J$2,"")</f>
        <v/>
      </c>
      <c r="K4115" s="22" t="str">
        <f aca="false">IF(I4115&gt;=2,F4115*$K$2,"")</f>
        <v/>
      </c>
      <c r="L4115" s="22" t="str">
        <f aca="false">IF(I4115&gt;=3,F4115*$L$2,"")</f>
        <v/>
      </c>
      <c r="M4115" s="22" t="str">
        <f aca="false">IF(I4115&gt;=4,F4115*$M$2,"")</f>
        <v/>
      </c>
      <c r="N4115" s="16" t="n">
        <v>0</v>
      </c>
      <c r="O4115" s="16" t="n">
        <v>0</v>
      </c>
      <c r="P4115" s="23" t="n">
        <v>4</v>
      </c>
      <c r="Q4115" s="64" t="n">
        <f aca="false">P4115*($Q$2)</f>
        <v>108.08</v>
      </c>
      <c r="R4115" s="66"/>
      <c r="S4115" s="25" t="n">
        <f aca="false">SUM(F4115,H4115,J4115,K4115,L4115,M4115)</f>
        <v>1219.46113696</v>
      </c>
      <c r="T4115" s="25" t="n">
        <f aca="false">SUM(F4115,H4115,J4115,K4115,L4115,M4115,Q4115)</f>
        <v>1327.54113696</v>
      </c>
      <c r="U4115" s="67"/>
      <c r="V4115" s="67"/>
      <c r="W4115" s="67"/>
      <c r="X4115" s="67"/>
      <c r="Y4115" s="67"/>
      <c r="Z4115" s="67"/>
      <c r="AA4115" s="67"/>
      <c r="AB4115" s="67"/>
      <c r="AC4115" s="67"/>
      <c r="AD4115" s="67"/>
      <c r="AE4115" s="67"/>
      <c r="AF4115" s="67"/>
      <c r="AG4115" s="67"/>
      <c r="AH4115" s="67"/>
      <c r="AI4115" s="67"/>
      <c r="AJ4115" s="67"/>
      <c r="AK4115" s="67"/>
      <c r="AL4115" s="67"/>
      <c r="AM4115" s="67"/>
      <c r="AN4115" s="67"/>
      <c r="AO4115" s="67"/>
      <c r="AP4115" s="67"/>
      <c r="AQ4115" s="67"/>
      <c r="AR4115" s="67"/>
      <c r="AS4115" s="67"/>
      <c r="AT4115" s="67"/>
      <c r="AU4115" s="67"/>
      <c r="AV4115" s="67"/>
      <c r="AW4115" s="67"/>
      <c r="AX4115" s="67"/>
      <c r="AY4115" s="67"/>
      <c r="AZ4115" s="67"/>
      <c r="BA4115" s="67"/>
      <c r="BB4115" s="67"/>
      <c r="BC4115" s="67"/>
      <c r="BD4115" s="67"/>
      <c r="BE4115" s="67"/>
      <c r="BF4115" s="67"/>
      <c r="BG4115" s="67"/>
      <c r="BH4115" s="67"/>
      <c r="BI4115" s="67"/>
      <c r="BJ4115" s="67"/>
      <c r="BK4115" s="67"/>
      <c r="BL4115" s="67"/>
      <c r="BM4115" s="67"/>
      <c r="BN4115" s="67"/>
      <c r="BO4115" s="67"/>
      <c r="BP4115" s="67"/>
      <c r="BQ4115" s="67"/>
      <c r="BR4115" s="67"/>
      <c r="BS4115" s="67"/>
      <c r="BT4115" s="67"/>
      <c r="BU4115" s="67"/>
      <c r="BV4115" s="67"/>
      <c r="BW4115" s="67"/>
      <c r="BX4115" s="67"/>
      <c r="BY4115" s="67"/>
      <c r="BZ4115" s="67"/>
      <c r="CA4115" s="67"/>
      <c r="CB4115" s="67"/>
      <c r="CC4115" s="67"/>
      <c r="CD4115" s="67"/>
      <c r="CE4115" s="67"/>
      <c r="CF4115" s="67"/>
      <c r="CG4115" s="67"/>
      <c r="CH4115" s="67"/>
      <c r="CI4115" s="67"/>
      <c r="CJ4115" s="67"/>
      <c r="CK4115" s="67"/>
      <c r="CL4115" s="67"/>
      <c r="CM4115" s="67"/>
      <c r="CN4115" s="67"/>
      <c r="CO4115" s="67"/>
      <c r="CP4115" s="67"/>
      <c r="CQ4115" s="67"/>
      <c r="CR4115" s="67"/>
      <c r="CS4115" s="67"/>
      <c r="CT4115" s="67"/>
      <c r="CU4115" s="67"/>
      <c r="CV4115" s="67"/>
      <c r="CW4115" s="67"/>
      <c r="CX4115" s="67"/>
      <c r="CY4115" s="67"/>
      <c r="CZ4115" s="67"/>
      <c r="DA4115" s="67"/>
      <c r="DB4115" s="67"/>
      <c r="DC4115" s="67"/>
      <c r="DD4115" s="67"/>
      <c r="DE4115" s="67"/>
      <c r="DF4115" s="67"/>
      <c r="DG4115" s="67"/>
      <c r="DH4115" s="67"/>
      <c r="DI4115" s="67"/>
      <c r="DJ4115" s="67"/>
      <c r="DK4115" s="67"/>
      <c r="DL4115" s="67"/>
      <c r="DM4115" s="67"/>
      <c r="DN4115" s="67"/>
      <c r="DO4115" s="67"/>
      <c r="DP4115" s="67"/>
      <c r="DQ4115" s="67"/>
      <c r="DR4115" s="67"/>
      <c r="DS4115" s="67"/>
      <c r="DT4115" s="67"/>
      <c r="DU4115" s="67"/>
      <c r="DV4115" s="67"/>
      <c r="DW4115" s="67"/>
      <c r="DX4115" s="67"/>
      <c r="DY4115" s="67"/>
      <c r="DZ4115" s="67"/>
      <c r="EA4115" s="67"/>
      <c r="EB4115" s="67"/>
      <c r="EC4115" s="67"/>
      <c r="ED4115" s="67"/>
      <c r="EE4115" s="67"/>
      <c r="EF4115" s="67"/>
      <c r="EG4115" s="67"/>
      <c r="EH4115" s="67"/>
      <c r="EI4115" s="67"/>
      <c r="EJ4115" s="67"/>
      <c r="EK4115" s="67"/>
      <c r="EL4115" s="67"/>
      <c r="EM4115" s="67"/>
      <c r="EN4115" s="67"/>
      <c r="EO4115" s="67"/>
      <c r="EP4115" s="67"/>
      <c r="EQ4115" s="67"/>
      <c r="ER4115" s="67"/>
      <c r="ES4115" s="67"/>
      <c r="ET4115" s="67"/>
      <c r="EU4115" s="67"/>
      <c r="EV4115" s="67"/>
      <c r="EW4115" s="67"/>
      <c r="EX4115" s="67"/>
      <c r="EY4115" s="67"/>
      <c r="EZ4115" s="67"/>
      <c r="FA4115" s="67"/>
      <c r="FB4115" s="67"/>
      <c r="FC4115" s="67"/>
      <c r="FD4115" s="67"/>
      <c r="FE4115" s="67"/>
      <c r="FF4115" s="67"/>
      <c r="FG4115" s="67"/>
      <c r="FH4115" s="67"/>
      <c r="FI4115" s="67"/>
      <c r="FJ4115" s="67"/>
      <c r="FK4115" s="67"/>
      <c r="FL4115" s="67"/>
      <c r="FM4115" s="67"/>
      <c r="FN4115" s="67"/>
      <c r="FO4115" s="67"/>
      <c r="FP4115" s="67"/>
      <c r="FQ4115" s="67"/>
      <c r="FR4115" s="67"/>
      <c r="FS4115" s="67"/>
      <c r="FT4115" s="67"/>
      <c r="FU4115" s="67"/>
      <c r="FV4115" s="67"/>
      <c r="FW4115" s="67"/>
      <c r="FX4115" s="67"/>
      <c r="FY4115" s="67"/>
      <c r="FZ4115" s="67"/>
      <c r="GA4115" s="67"/>
      <c r="GB4115" s="67"/>
      <c r="GC4115" s="67"/>
      <c r="GD4115" s="67"/>
      <c r="GE4115" s="67"/>
      <c r="GF4115" s="67"/>
      <c r="GG4115" s="67"/>
      <c r="GH4115" s="67"/>
      <c r="GI4115" s="67"/>
      <c r="GJ4115" s="67"/>
      <c r="GK4115" s="67"/>
      <c r="GL4115" s="67"/>
      <c r="GM4115" s="67"/>
      <c r="GN4115" s="67"/>
      <c r="GO4115" s="67"/>
      <c r="GP4115" s="67"/>
      <c r="GQ4115" s="67"/>
      <c r="GR4115" s="67"/>
      <c r="GS4115" s="67"/>
      <c r="GT4115" s="67"/>
      <c r="GU4115" s="67"/>
      <c r="GV4115" s="67"/>
      <c r="GW4115" s="67"/>
      <c r="GX4115" s="67"/>
      <c r="GY4115" s="67"/>
      <c r="GZ4115" s="67"/>
      <c r="HA4115" s="67"/>
      <c r="HB4115" s="67"/>
      <c r="HC4115" s="67"/>
      <c r="HD4115" s="67"/>
      <c r="HE4115" s="67"/>
      <c r="HF4115" s="67"/>
      <c r="HG4115" s="67"/>
      <c r="HH4115" s="67"/>
      <c r="HI4115" s="67"/>
      <c r="HJ4115" s="67"/>
      <c r="HK4115" s="67"/>
      <c r="HL4115" s="67"/>
      <c r="HM4115" s="67"/>
      <c r="HN4115" s="67"/>
      <c r="HO4115" s="67"/>
      <c r="HP4115" s="67"/>
      <c r="HQ4115" s="67"/>
      <c r="HR4115" s="67"/>
      <c r="HS4115" s="67"/>
      <c r="HT4115" s="67"/>
      <c r="HU4115" s="67"/>
      <c r="HV4115" s="67"/>
      <c r="HW4115" s="67"/>
      <c r="HX4115" s="67"/>
      <c r="HY4115" s="67"/>
      <c r="HZ4115" s="67"/>
      <c r="IA4115" s="67"/>
      <c r="IB4115" s="67"/>
      <c r="IC4115" s="67"/>
      <c r="ID4115" s="67"/>
      <c r="IE4115" s="67"/>
      <c r="IF4115" s="67"/>
      <c r="IG4115" s="67"/>
      <c r="IH4115" s="67"/>
      <c r="II4115" s="67"/>
      <c r="IJ4115" s="67"/>
      <c r="IK4115" s="67"/>
      <c r="IL4115" s="67"/>
      <c r="IM4115" s="67"/>
      <c r="IN4115" s="67"/>
      <c r="IO4115" s="67"/>
      <c r="IP4115" s="67"/>
      <c r="IQ4115" s="67"/>
      <c r="IR4115" s="67"/>
      <c r="IS4115" s="67"/>
      <c r="IT4115" s="67"/>
      <c r="IU4115" s="67"/>
      <c r="IV4115" s="67"/>
      <c r="IW4115" s="67"/>
      <c r="IX4115" s="67"/>
      <c r="IY4115" s="67"/>
      <c r="IZ4115" s="67"/>
    </row>
    <row r="4116" customFormat="false" ht="13.8" hidden="false" customHeight="false" outlineLevel="0" collapsed="false">
      <c r="A4116" s="27" t="n">
        <v>41102010</v>
      </c>
      <c r="B4116" s="28" t="s">
        <v>4151</v>
      </c>
      <c r="C4116" s="29"/>
      <c r="D4116" s="29"/>
      <c r="E4116" s="27" t="s">
        <v>22</v>
      </c>
      <c r="F4116" s="19" t="n">
        <f aca="false">IF(C4116="",VLOOKUP(E4116,'PORTE E UCO'!$A$5:$D$46,4,0),VLOOKUP(E4116,'PORTE E UCO'!$A$5:$D$46,4,0)*C4116)</f>
        <v>220.434104</v>
      </c>
      <c r="G4116" s="30" t="n">
        <v>50.78</v>
      </c>
      <c r="H4116" s="21" t="n">
        <f aca="false">G4116*$R$2</f>
        <v>999.02703296</v>
      </c>
      <c r="I4116" s="27" t="n">
        <v>0</v>
      </c>
      <c r="J4116" s="22" t="str">
        <f aca="false">IF(I4116&gt;=1,F4116*$J$2,"")</f>
        <v/>
      </c>
      <c r="K4116" s="22" t="str">
        <f aca="false">IF(I4116&gt;=2,F4116*$K$2,"")</f>
        <v/>
      </c>
      <c r="L4116" s="22" t="str">
        <f aca="false">IF(I4116&gt;=3,F4116*$L$2,"")</f>
        <v/>
      </c>
      <c r="M4116" s="22" t="str">
        <f aca="false">IF(I4116&gt;=4,F4116*$M$2,"")</f>
        <v/>
      </c>
      <c r="N4116" s="27" t="n">
        <v>0</v>
      </c>
      <c r="O4116" s="27" t="n">
        <v>0</v>
      </c>
      <c r="P4116" s="31" t="n">
        <v>4</v>
      </c>
      <c r="Q4116" s="64" t="n">
        <f aca="false">P4116*($Q$2)</f>
        <v>108.08</v>
      </c>
      <c r="R4116" s="66"/>
      <c r="S4116" s="25" t="n">
        <f aca="false">SUM(F4116,H4116,J4116,K4116,L4116,M4116)</f>
        <v>1219.46113696</v>
      </c>
      <c r="T4116" s="25" t="n">
        <f aca="false">SUM(F4116,H4116,J4116,K4116,L4116,M4116,Q4116)</f>
        <v>1327.54113696</v>
      </c>
      <c r="U4116" s="67"/>
      <c r="V4116" s="67"/>
      <c r="W4116" s="67"/>
      <c r="X4116" s="67"/>
      <c r="Y4116" s="67"/>
      <c r="Z4116" s="67"/>
      <c r="AA4116" s="67"/>
      <c r="AB4116" s="67"/>
      <c r="AC4116" s="67"/>
      <c r="AD4116" s="67"/>
      <c r="AE4116" s="67"/>
      <c r="AF4116" s="67"/>
      <c r="AG4116" s="67"/>
      <c r="AH4116" s="67"/>
      <c r="AI4116" s="67"/>
      <c r="AJ4116" s="67"/>
      <c r="AK4116" s="67"/>
      <c r="AL4116" s="67"/>
      <c r="AM4116" s="67"/>
      <c r="AN4116" s="67"/>
      <c r="AO4116" s="67"/>
      <c r="AP4116" s="67"/>
      <c r="AQ4116" s="67"/>
      <c r="AR4116" s="67"/>
      <c r="AS4116" s="67"/>
      <c r="AT4116" s="67"/>
      <c r="AU4116" s="67"/>
      <c r="AV4116" s="67"/>
      <c r="AW4116" s="67"/>
      <c r="AX4116" s="67"/>
      <c r="AY4116" s="67"/>
      <c r="AZ4116" s="67"/>
      <c r="BA4116" s="67"/>
      <c r="BB4116" s="67"/>
      <c r="BC4116" s="67"/>
      <c r="BD4116" s="67"/>
      <c r="BE4116" s="67"/>
      <c r="BF4116" s="67"/>
      <c r="BG4116" s="67"/>
      <c r="BH4116" s="67"/>
      <c r="BI4116" s="67"/>
      <c r="BJ4116" s="67"/>
      <c r="BK4116" s="67"/>
      <c r="BL4116" s="67"/>
      <c r="BM4116" s="67"/>
      <c r="BN4116" s="67"/>
      <c r="BO4116" s="67"/>
      <c r="BP4116" s="67"/>
      <c r="BQ4116" s="67"/>
      <c r="BR4116" s="67"/>
      <c r="BS4116" s="67"/>
      <c r="BT4116" s="67"/>
      <c r="BU4116" s="67"/>
      <c r="BV4116" s="67"/>
      <c r="BW4116" s="67"/>
      <c r="BX4116" s="67"/>
      <c r="BY4116" s="67"/>
      <c r="BZ4116" s="67"/>
      <c r="CA4116" s="67"/>
      <c r="CB4116" s="67"/>
      <c r="CC4116" s="67"/>
      <c r="CD4116" s="67"/>
      <c r="CE4116" s="67"/>
      <c r="CF4116" s="67"/>
      <c r="CG4116" s="67"/>
      <c r="CH4116" s="67"/>
      <c r="CI4116" s="67"/>
      <c r="CJ4116" s="67"/>
      <c r="CK4116" s="67"/>
      <c r="CL4116" s="67"/>
      <c r="CM4116" s="67"/>
      <c r="CN4116" s="67"/>
      <c r="CO4116" s="67"/>
      <c r="CP4116" s="67"/>
      <c r="CQ4116" s="67"/>
      <c r="CR4116" s="67"/>
      <c r="CS4116" s="67"/>
      <c r="CT4116" s="67"/>
      <c r="CU4116" s="67"/>
      <c r="CV4116" s="67"/>
      <c r="CW4116" s="67"/>
      <c r="CX4116" s="67"/>
      <c r="CY4116" s="67"/>
      <c r="CZ4116" s="67"/>
      <c r="DA4116" s="67"/>
      <c r="DB4116" s="67"/>
      <c r="DC4116" s="67"/>
      <c r="DD4116" s="67"/>
      <c r="DE4116" s="67"/>
      <c r="DF4116" s="67"/>
      <c r="DG4116" s="67"/>
      <c r="DH4116" s="67"/>
      <c r="DI4116" s="67"/>
      <c r="DJ4116" s="67"/>
      <c r="DK4116" s="67"/>
      <c r="DL4116" s="67"/>
      <c r="DM4116" s="67"/>
      <c r="DN4116" s="67"/>
      <c r="DO4116" s="67"/>
      <c r="DP4116" s="67"/>
      <c r="DQ4116" s="67"/>
      <c r="DR4116" s="67"/>
      <c r="DS4116" s="67"/>
      <c r="DT4116" s="67"/>
      <c r="DU4116" s="67"/>
      <c r="DV4116" s="67"/>
      <c r="DW4116" s="67"/>
      <c r="DX4116" s="67"/>
      <c r="DY4116" s="67"/>
      <c r="DZ4116" s="67"/>
      <c r="EA4116" s="67"/>
      <c r="EB4116" s="67"/>
      <c r="EC4116" s="67"/>
      <c r="ED4116" s="67"/>
      <c r="EE4116" s="67"/>
      <c r="EF4116" s="67"/>
      <c r="EG4116" s="67"/>
      <c r="EH4116" s="67"/>
      <c r="EI4116" s="67"/>
      <c r="EJ4116" s="67"/>
      <c r="EK4116" s="67"/>
      <c r="EL4116" s="67"/>
      <c r="EM4116" s="67"/>
      <c r="EN4116" s="67"/>
      <c r="EO4116" s="67"/>
      <c r="EP4116" s="67"/>
      <c r="EQ4116" s="67"/>
      <c r="ER4116" s="67"/>
      <c r="ES4116" s="67"/>
      <c r="ET4116" s="67"/>
      <c r="EU4116" s="67"/>
      <c r="EV4116" s="67"/>
      <c r="EW4116" s="67"/>
      <c r="EX4116" s="67"/>
      <c r="EY4116" s="67"/>
      <c r="EZ4116" s="67"/>
      <c r="FA4116" s="67"/>
      <c r="FB4116" s="67"/>
      <c r="FC4116" s="67"/>
      <c r="FD4116" s="67"/>
      <c r="FE4116" s="67"/>
      <c r="FF4116" s="67"/>
      <c r="FG4116" s="67"/>
      <c r="FH4116" s="67"/>
      <c r="FI4116" s="67"/>
      <c r="FJ4116" s="67"/>
      <c r="FK4116" s="67"/>
      <c r="FL4116" s="67"/>
      <c r="FM4116" s="67"/>
      <c r="FN4116" s="67"/>
      <c r="FO4116" s="67"/>
      <c r="FP4116" s="67"/>
      <c r="FQ4116" s="67"/>
      <c r="FR4116" s="67"/>
      <c r="FS4116" s="67"/>
      <c r="FT4116" s="67"/>
      <c r="FU4116" s="67"/>
      <c r="FV4116" s="67"/>
      <c r="FW4116" s="67"/>
      <c r="FX4116" s="67"/>
      <c r="FY4116" s="67"/>
      <c r="FZ4116" s="67"/>
      <c r="GA4116" s="67"/>
      <c r="GB4116" s="67"/>
      <c r="GC4116" s="67"/>
      <c r="GD4116" s="67"/>
      <c r="GE4116" s="67"/>
      <c r="GF4116" s="67"/>
      <c r="GG4116" s="67"/>
      <c r="GH4116" s="67"/>
      <c r="GI4116" s="67"/>
      <c r="GJ4116" s="67"/>
      <c r="GK4116" s="67"/>
      <c r="GL4116" s="67"/>
      <c r="GM4116" s="67"/>
      <c r="GN4116" s="67"/>
      <c r="GO4116" s="67"/>
      <c r="GP4116" s="67"/>
      <c r="GQ4116" s="67"/>
      <c r="GR4116" s="67"/>
      <c r="GS4116" s="67"/>
      <c r="GT4116" s="67"/>
      <c r="GU4116" s="67"/>
      <c r="GV4116" s="67"/>
      <c r="GW4116" s="67"/>
      <c r="GX4116" s="67"/>
      <c r="GY4116" s="67"/>
      <c r="GZ4116" s="67"/>
      <c r="HA4116" s="67"/>
      <c r="HB4116" s="67"/>
      <c r="HC4116" s="67"/>
      <c r="HD4116" s="67"/>
      <c r="HE4116" s="67"/>
      <c r="HF4116" s="67"/>
      <c r="HG4116" s="67"/>
      <c r="HH4116" s="67"/>
      <c r="HI4116" s="67"/>
      <c r="HJ4116" s="67"/>
      <c r="HK4116" s="67"/>
      <c r="HL4116" s="67"/>
      <c r="HM4116" s="67"/>
      <c r="HN4116" s="67"/>
      <c r="HO4116" s="67"/>
      <c r="HP4116" s="67"/>
      <c r="HQ4116" s="67"/>
      <c r="HR4116" s="67"/>
      <c r="HS4116" s="67"/>
      <c r="HT4116" s="67"/>
      <c r="HU4116" s="67"/>
      <c r="HV4116" s="67"/>
      <c r="HW4116" s="67"/>
      <c r="HX4116" s="67"/>
      <c r="HY4116" s="67"/>
      <c r="HZ4116" s="67"/>
      <c r="IA4116" s="67"/>
      <c r="IB4116" s="67"/>
      <c r="IC4116" s="67"/>
      <c r="ID4116" s="67"/>
      <c r="IE4116" s="67"/>
      <c r="IF4116" s="67"/>
      <c r="IG4116" s="67"/>
      <c r="IH4116" s="67"/>
      <c r="II4116" s="67"/>
      <c r="IJ4116" s="67"/>
      <c r="IK4116" s="67"/>
      <c r="IL4116" s="67"/>
      <c r="IM4116" s="67"/>
      <c r="IN4116" s="67"/>
      <c r="IO4116" s="67"/>
      <c r="IP4116" s="67"/>
      <c r="IQ4116" s="67"/>
      <c r="IR4116" s="67"/>
      <c r="IS4116" s="67"/>
      <c r="IT4116" s="67"/>
      <c r="IU4116" s="67"/>
      <c r="IV4116" s="67"/>
      <c r="IW4116" s="67"/>
      <c r="IX4116" s="67"/>
      <c r="IY4116" s="67"/>
      <c r="IZ4116" s="67"/>
    </row>
    <row r="4117" customFormat="false" ht="13.8" hidden="false" customHeight="false" outlineLevel="0" collapsed="false">
      <c r="A4117" s="16" t="n">
        <v>41203011</v>
      </c>
      <c r="B4117" s="17" t="s">
        <v>4152</v>
      </c>
      <c r="C4117" s="18"/>
      <c r="D4117" s="18"/>
      <c r="E4117" s="16" t="s">
        <v>50</v>
      </c>
      <c r="F4117" s="19" t="n">
        <f aca="false">IF(C4117="",VLOOKUP(E4117,'PORTE E UCO'!$A$5:$D$46,4,0),VLOOKUP(E4117,'PORTE E UCO'!$A$5:$D$46,4,0)*C4117)</f>
        <v>17.661556</v>
      </c>
      <c r="G4117" s="20" t="n">
        <v>1.8</v>
      </c>
      <c r="H4117" s="21" t="n">
        <f aca="false">G4117*$R$2</f>
        <v>35.4125376</v>
      </c>
      <c r="I4117" s="16" t="n">
        <v>0</v>
      </c>
      <c r="J4117" s="22" t="str">
        <f aca="false">IF(I4117&gt;=1,F4117*$J$2,"")</f>
        <v/>
      </c>
      <c r="K4117" s="22" t="str">
        <f aca="false">IF(I4117&gt;=2,F4117*$K$2,"")</f>
        <v/>
      </c>
      <c r="L4117" s="22" t="str">
        <f aca="false">IF(I4117&gt;=3,F4117*$L$2,"")</f>
        <v/>
      </c>
      <c r="M4117" s="22" t="str">
        <f aca="false">IF(I4117&gt;=4,F4117*$M$2,"")</f>
        <v/>
      </c>
      <c r="N4117" s="16" t="n">
        <v>0</v>
      </c>
      <c r="O4117" s="16" t="n">
        <v>0</v>
      </c>
      <c r="P4117" s="23" t="n">
        <v>0</v>
      </c>
      <c r="Q4117" s="32"/>
      <c r="R4117" s="66"/>
      <c r="S4117" s="25" t="n">
        <f aca="false">SUM(F4117,H4117,J4117,K4117,L4117,M4117)</f>
        <v>53.0740936</v>
      </c>
      <c r="T4117" s="25" t="n">
        <f aca="false">SUM(F4117,H4117,J4117,K4117,L4117,M4117,Q4117)</f>
        <v>53.0740936</v>
      </c>
      <c r="U4117" s="67"/>
      <c r="V4117" s="67"/>
      <c r="W4117" s="67"/>
      <c r="X4117" s="67"/>
      <c r="Y4117" s="67"/>
      <c r="Z4117" s="67"/>
      <c r="AA4117" s="67"/>
      <c r="AB4117" s="67"/>
      <c r="AC4117" s="67"/>
      <c r="AD4117" s="67"/>
      <c r="AE4117" s="67"/>
      <c r="AF4117" s="67"/>
      <c r="AG4117" s="67"/>
      <c r="AH4117" s="67"/>
      <c r="AI4117" s="67"/>
      <c r="AJ4117" s="67"/>
      <c r="AK4117" s="67"/>
      <c r="AL4117" s="67"/>
      <c r="AM4117" s="67"/>
      <c r="AN4117" s="67"/>
      <c r="AO4117" s="67"/>
      <c r="AP4117" s="67"/>
      <c r="AQ4117" s="67"/>
      <c r="AR4117" s="67"/>
      <c r="AS4117" s="67"/>
      <c r="AT4117" s="67"/>
      <c r="AU4117" s="67"/>
      <c r="AV4117" s="67"/>
      <c r="AW4117" s="67"/>
      <c r="AX4117" s="67"/>
      <c r="AY4117" s="67"/>
      <c r="AZ4117" s="67"/>
      <c r="BA4117" s="67"/>
      <c r="BB4117" s="67"/>
      <c r="BC4117" s="67"/>
      <c r="BD4117" s="67"/>
      <c r="BE4117" s="67"/>
      <c r="BF4117" s="67"/>
      <c r="BG4117" s="67"/>
      <c r="BH4117" s="67"/>
      <c r="BI4117" s="67"/>
      <c r="BJ4117" s="67"/>
      <c r="BK4117" s="67"/>
      <c r="BL4117" s="67"/>
      <c r="BM4117" s="67"/>
      <c r="BN4117" s="67"/>
      <c r="BO4117" s="67"/>
      <c r="BP4117" s="67"/>
      <c r="BQ4117" s="67"/>
      <c r="BR4117" s="67"/>
      <c r="BS4117" s="67"/>
      <c r="BT4117" s="67"/>
      <c r="BU4117" s="67"/>
      <c r="BV4117" s="67"/>
      <c r="BW4117" s="67"/>
      <c r="BX4117" s="67"/>
      <c r="BY4117" s="67"/>
      <c r="BZ4117" s="67"/>
      <c r="CA4117" s="67"/>
      <c r="CB4117" s="67"/>
      <c r="CC4117" s="67"/>
      <c r="CD4117" s="67"/>
      <c r="CE4117" s="67"/>
      <c r="CF4117" s="67"/>
      <c r="CG4117" s="67"/>
      <c r="CH4117" s="67"/>
      <c r="CI4117" s="67"/>
      <c r="CJ4117" s="67"/>
      <c r="CK4117" s="67"/>
      <c r="CL4117" s="67"/>
      <c r="CM4117" s="67"/>
      <c r="CN4117" s="67"/>
      <c r="CO4117" s="67"/>
      <c r="CP4117" s="67"/>
      <c r="CQ4117" s="67"/>
      <c r="CR4117" s="67"/>
      <c r="CS4117" s="67"/>
      <c r="CT4117" s="67"/>
      <c r="CU4117" s="67"/>
      <c r="CV4117" s="67"/>
      <c r="CW4117" s="67"/>
      <c r="CX4117" s="67"/>
      <c r="CY4117" s="67"/>
      <c r="CZ4117" s="67"/>
      <c r="DA4117" s="67"/>
      <c r="DB4117" s="67"/>
      <c r="DC4117" s="67"/>
      <c r="DD4117" s="67"/>
      <c r="DE4117" s="67"/>
      <c r="DF4117" s="67"/>
      <c r="DG4117" s="67"/>
      <c r="DH4117" s="67"/>
      <c r="DI4117" s="67"/>
      <c r="DJ4117" s="67"/>
      <c r="DK4117" s="67"/>
      <c r="DL4117" s="67"/>
      <c r="DM4117" s="67"/>
      <c r="DN4117" s="67"/>
      <c r="DO4117" s="67"/>
      <c r="DP4117" s="67"/>
      <c r="DQ4117" s="67"/>
      <c r="DR4117" s="67"/>
      <c r="DS4117" s="67"/>
      <c r="DT4117" s="67"/>
      <c r="DU4117" s="67"/>
      <c r="DV4117" s="67"/>
      <c r="DW4117" s="67"/>
      <c r="DX4117" s="67"/>
      <c r="DY4117" s="67"/>
      <c r="DZ4117" s="67"/>
      <c r="EA4117" s="67"/>
      <c r="EB4117" s="67"/>
      <c r="EC4117" s="67"/>
      <c r="ED4117" s="67"/>
      <c r="EE4117" s="67"/>
      <c r="EF4117" s="67"/>
      <c r="EG4117" s="67"/>
      <c r="EH4117" s="67"/>
      <c r="EI4117" s="67"/>
      <c r="EJ4117" s="67"/>
      <c r="EK4117" s="67"/>
      <c r="EL4117" s="67"/>
      <c r="EM4117" s="67"/>
      <c r="EN4117" s="67"/>
      <c r="EO4117" s="67"/>
      <c r="EP4117" s="67"/>
      <c r="EQ4117" s="67"/>
      <c r="ER4117" s="67"/>
      <c r="ES4117" s="67"/>
      <c r="ET4117" s="67"/>
      <c r="EU4117" s="67"/>
      <c r="EV4117" s="67"/>
      <c r="EW4117" s="67"/>
      <c r="EX4117" s="67"/>
      <c r="EY4117" s="67"/>
      <c r="EZ4117" s="67"/>
      <c r="FA4117" s="67"/>
      <c r="FB4117" s="67"/>
      <c r="FC4117" s="67"/>
      <c r="FD4117" s="67"/>
      <c r="FE4117" s="67"/>
      <c r="FF4117" s="67"/>
      <c r="FG4117" s="67"/>
      <c r="FH4117" s="67"/>
      <c r="FI4117" s="67"/>
      <c r="FJ4117" s="67"/>
      <c r="FK4117" s="67"/>
      <c r="FL4117" s="67"/>
      <c r="FM4117" s="67"/>
      <c r="FN4117" s="67"/>
      <c r="FO4117" s="67"/>
      <c r="FP4117" s="67"/>
      <c r="FQ4117" s="67"/>
      <c r="FR4117" s="67"/>
      <c r="FS4117" s="67"/>
      <c r="FT4117" s="67"/>
      <c r="FU4117" s="67"/>
      <c r="FV4117" s="67"/>
      <c r="FW4117" s="67"/>
      <c r="FX4117" s="67"/>
      <c r="FY4117" s="67"/>
      <c r="FZ4117" s="67"/>
      <c r="GA4117" s="67"/>
      <c r="GB4117" s="67"/>
      <c r="GC4117" s="67"/>
      <c r="GD4117" s="67"/>
      <c r="GE4117" s="67"/>
      <c r="GF4117" s="67"/>
      <c r="GG4117" s="67"/>
      <c r="GH4117" s="67"/>
      <c r="GI4117" s="67"/>
      <c r="GJ4117" s="67"/>
      <c r="GK4117" s="67"/>
      <c r="GL4117" s="67"/>
      <c r="GM4117" s="67"/>
      <c r="GN4117" s="67"/>
      <c r="GO4117" s="67"/>
      <c r="GP4117" s="67"/>
      <c r="GQ4117" s="67"/>
      <c r="GR4117" s="67"/>
      <c r="GS4117" s="67"/>
      <c r="GT4117" s="67"/>
      <c r="GU4117" s="67"/>
      <c r="GV4117" s="67"/>
      <c r="GW4117" s="67"/>
      <c r="GX4117" s="67"/>
      <c r="GY4117" s="67"/>
      <c r="GZ4117" s="67"/>
      <c r="HA4117" s="67"/>
      <c r="HB4117" s="67"/>
      <c r="HC4117" s="67"/>
      <c r="HD4117" s="67"/>
      <c r="HE4117" s="67"/>
      <c r="HF4117" s="67"/>
      <c r="HG4117" s="67"/>
      <c r="HH4117" s="67"/>
      <c r="HI4117" s="67"/>
      <c r="HJ4117" s="67"/>
      <c r="HK4117" s="67"/>
      <c r="HL4117" s="67"/>
      <c r="HM4117" s="67"/>
      <c r="HN4117" s="67"/>
      <c r="HO4117" s="67"/>
      <c r="HP4117" s="67"/>
      <c r="HQ4117" s="67"/>
      <c r="HR4117" s="67"/>
      <c r="HS4117" s="67"/>
      <c r="HT4117" s="67"/>
      <c r="HU4117" s="67"/>
      <c r="HV4117" s="67"/>
      <c r="HW4117" s="67"/>
      <c r="HX4117" s="67"/>
      <c r="HY4117" s="67"/>
      <c r="HZ4117" s="67"/>
      <c r="IA4117" s="67"/>
      <c r="IB4117" s="67"/>
      <c r="IC4117" s="67"/>
      <c r="ID4117" s="67"/>
      <c r="IE4117" s="67"/>
      <c r="IF4117" s="67"/>
      <c r="IG4117" s="67"/>
      <c r="IH4117" s="67"/>
      <c r="II4117" s="67"/>
      <c r="IJ4117" s="67"/>
      <c r="IK4117" s="67"/>
      <c r="IL4117" s="67"/>
      <c r="IM4117" s="67"/>
      <c r="IN4117" s="67"/>
      <c r="IO4117" s="67"/>
      <c r="IP4117" s="67"/>
      <c r="IQ4117" s="67"/>
      <c r="IR4117" s="67"/>
      <c r="IS4117" s="67"/>
      <c r="IT4117" s="67"/>
      <c r="IU4117" s="67"/>
      <c r="IV4117" s="67"/>
      <c r="IW4117" s="67"/>
      <c r="IX4117" s="67"/>
      <c r="IY4117" s="67"/>
      <c r="IZ4117" s="67"/>
    </row>
    <row r="4118" customFormat="false" ht="14.95" hidden="false" customHeight="false" outlineLevel="0" collapsed="false">
      <c r="A4118" s="27" t="n">
        <v>41203020</v>
      </c>
      <c r="B4118" s="28" t="s">
        <v>4153</v>
      </c>
      <c r="C4118" s="29"/>
      <c r="D4118" s="29"/>
      <c r="E4118" s="27" t="s">
        <v>178</v>
      </c>
      <c r="F4118" s="19" t="n">
        <f aca="false">IF(C4118="",VLOOKUP(E4118,'PORTE E UCO'!$A$5:$D$46,4,0),VLOOKUP(E4118,'PORTE E UCO'!$A$5:$D$46,4,0)*C4118)</f>
        <v>3809.42894</v>
      </c>
      <c r="G4118" s="30" t="n">
        <v>756.93</v>
      </c>
      <c r="H4118" s="21" t="n">
        <f aca="false">G4118*$R$2</f>
        <v>14891.56226976</v>
      </c>
      <c r="I4118" s="27" t="n">
        <v>0</v>
      </c>
      <c r="J4118" s="22" t="str">
        <f aca="false">IF(I4118&gt;=1,F4118*$J$2,"")</f>
        <v/>
      </c>
      <c r="K4118" s="22" t="str">
        <f aca="false">IF(I4118&gt;=2,F4118*$K$2,"")</f>
        <v/>
      </c>
      <c r="L4118" s="22" t="str">
        <f aca="false">IF(I4118&gt;=3,F4118*$L$2,"")</f>
        <v/>
      </c>
      <c r="M4118" s="22" t="str">
        <f aca="false">IF(I4118&gt;=4,F4118*$M$2,"")</f>
        <v/>
      </c>
      <c r="N4118" s="27" t="n">
        <v>0</v>
      </c>
      <c r="O4118" s="27" t="n">
        <v>0</v>
      </c>
      <c r="P4118" s="31" t="n">
        <v>0</v>
      </c>
      <c r="Q4118" s="32"/>
      <c r="R4118" s="66"/>
      <c r="S4118" s="25" t="n">
        <f aca="false">SUM(F4118,H4118,J4118,K4118,L4118,M4118)</f>
        <v>18700.99120976</v>
      </c>
      <c r="T4118" s="25" t="n">
        <f aca="false">SUM(F4118,H4118,J4118,K4118,L4118,M4118,Q4118)</f>
        <v>18700.99120976</v>
      </c>
      <c r="U4118" s="67"/>
      <c r="V4118" s="67"/>
      <c r="W4118" s="67"/>
      <c r="X4118" s="67"/>
      <c r="Y4118" s="67"/>
      <c r="Z4118" s="67"/>
      <c r="AA4118" s="67"/>
      <c r="AB4118" s="67"/>
      <c r="AC4118" s="67"/>
      <c r="AD4118" s="67"/>
      <c r="AE4118" s="67"/>
      <c r="AF4118" s="67"/>
      <c r="AG4118" s="67"/>
      <c r="AH4118" s="67"/>
      <c r="AI4118" s="67"/>
      <c r="AJ4118" s="67"/>
      <c r="AK4118" s="67"/>
      <c r="AL4118" s="67"/>
      <c r="AM4118" s="67"/>
      <c r="AN4118" s="67"/>
      <c r="AO4118" s="67"/>
      <c r="AP4118" s="67"/>
      <c r="AQ4118" s="67"/>
      <c r="AR4118" s="67"/>
      <c r="AS4118" s="67"/>
      <c r="AT4118" s="67"/>
      <c r="AU4118" s="67"/>
      <c r="AV4118" s="67"/>
      <c r="AW4118" s="67"/>
      <c r="AX4118" s="67"/>
      <c r="AY4118" s="67"/>
      <c r="AZ4118" s="67"/>
      <c r="BA4118" s="67"/>
      <c r="BB4118" s="67"/>
      <c r="BC4118" s="67"/>
      <c r="BD4118" s="67"/>
      <c r="BE4118" s="67"/>
      <c r="BF4118" s="67"/>
      <c r="BG4118" s="67"/>
      <c r="BH4118" s="67"/>
      <c r="BI4118" s="67"/>
      <c r="BJ4118" s="67"/>
      <c r="BK4118" s="67"/>
      <c r="BL4118" s="67"/>
      <c r="BM4118" s="67"/>
      <c r="BN4118" s="67"/>
      <c r="BO4118" s="67"/>
      <c r="BP4118" s="67"/>
      <c r="BQ4118" s="67"/>
      <c r="BR4118" s="67"/>
      <c r="BS4118" s="67"/>
      <c r="BT4118" s="67"/>
      <c r="BU4118" s="67"/>
      <c r="BV4118" s="67"/>
      <c r="BW4118" s="67"/>
      <c r="BX4118" s="67"/>
      <c r="BY4118" s="67"/>
      <c r="BZ4118" s="67"/>
      <c r="CA4118" s="67"/>
      <c r="CB4118" s="67"/>
      <c r="CC4118" s="67"/>
      <c r="CD4118" s="67"/>
      <c r="CE4118" s="67"/>
      <c r="CF4118" s="67"/>
      <c r="CG4118" s="67"/>
      <c r="CH4118" s="67"/>
      <c r="CI4118" s="67"/>
      <c r="CJ4118" s="67"/>
      <c r="CK4118" s="67"/>
      <c r="CL4118" s="67"/>
      <c r="CM4118" s="67"/>
      <c r="CN4118" s="67"/>
      <c r="CO4118" s="67"/>
      <c r="CP4118" s="67"/>
      <c r="CQ4118" s="67"/>
      <c r="CR4118" s="67"/>
      <c r="CS4118" s="67"/>
      <c r="CT4118" s="67"/>
      <c r="CU4118" s="67"/>
      <c r="CV4118" s="67"/>
      <c r="CW4118" s="67"/>
      <c r="CX4118" s="67"/>
      <c r="CY4118" s="67"/>
      <c r="CZ4118" s="67"/>
      <c r="DA4118" s="67"/>
      <c r="DB4118" s="67"/>
      <c r="DC4118" s="67"/>
      <c r="DD4118" s="67"/>
      <c r="DE4118" s="67"/>
      <c r="DF4118" s="67"/>
      <c r="DG4118" s="67"/>
      <c r="DH4118" s="67"/>
      <c r="DI4118" s="67"/>
      <c r="DJ4118" s="67"/>
      <c r="DK4118" s="67"/>
      <c r="DL4118" s="67"/>
      <c r="DM4118" s="67"/>
      <c r="DN4118" s="67"/>
      <c r="DO4118" s="67"/>
      <c r="DP4118" s="67"/>
      <c r="DQ4118" s="67"/>
      <c r="DR4118" s="67"/>
      <c r="DS4118" s="67"/>
      <c r="DT4118" s="67"/>
      <c r="DU4118" s="67"/>
      <c r="DV4118" s="67"/>
      <c r="DW4118" s="67"/>
      <c r="DX4118" s="67"/>
      <c r="DY4118" s="67"/>
      <c r="DZ4118" s="67"/>
      <c r="EA4118" s="67"/>
      <c r="EB4118" s="67"/>
      <c r="EC4118" s="67"/>
      <c r="ED4118" s="67"/>
      <c r="EE4118" s="67"/>
      <c r="EF4118" s="67"/>
      <c r="EG4118" s="67"/>
      <c r="EH4118" s="67"/>
      <c r="EI4118" s="67"/>
      <c r="EJ4118" s="67"/>
      <c r="EK4118" s="67"/>
      <c r="EL4118" s="67"/>
      <c r="EM4118" s="67"/>
      <c r="EN4118" s="67"/>
      <c r="EO4118" s="67"/>
      <c r="EP4118" s="67"/>
      <c r="EQ4118" s="67"/>
      <c r="ER4118" s="67"/>
      <c r="ES4118" s="67"/>
      <c r="ET4118" s="67"/>
      <c r="EU4118" s="67"/>
      <c r="EV4118" s="67"/>
      <c r="EW4118" s="67"/>
      <c r="EX4118" s="67"/>
      <c r="EY4118" s="67"/>
      <c r="EZ4118" s="67"/>
      <c r="FA4118" s="67"/>
      <c r="FB4118" s="67"/>
      <c r="FC4118" s="67"/>
      <c r="FD4118" s="67"/>
      <c r="FE4118" s="67"/>
      <c r="FF4118" s="67"/>
      <c r="FG4118" s="67"/>
      <c r="FH4118" s="67"/>
      <c r="FI4118" s="67"/>
      <c r="FJ4118" s="67"/>
      <c r="FK4118" s="67"/>
      <c r="FL4118" s="67"/>
      <c r="FM4118" s="67"/>
      <c r="FN4118" s="67"/>
      <c r="FO4118" s="67"/>
      <c r="FP4118" s="67"/>
      <c r="FQ4118" s="67"/>
      <c r="FR4118" s="67"/>
      <c r="FS4118" s="67"/>
      <c r="FT4118" s="67"/>
      <c r="FU4118" s="67"/>
      <c r="FV4118" s="67"/>
      <c r="FW4118" s="67"/>
      <c r="FX4118" s="67"/>
      <c r="FY4118" s="67"/>
      <c r="FZ4118" s="67"/>
      <c r="GA4118" s="67"/>
      <c r="GB4118" s="67"/>
      <c r="GC4118" s="67"/>
      <c r="GD4118" s="67"/>
      <c r="GE4118" s="67"/>
      <c r="GF4118" s="67"/>
      <c r="GG4118" s="67"/>
      <c r="GH4118" s="67"/>
      <c r="GI4118" s="67"/>
      <c r="GJ4118" s="67"/>
      <c r="GK4118" s="67"/>
      <c r="GL4118" s="67"/>
      <c r="GM4118" s="67"/>
      <c r="GN4118" s="67"/>
      <c r="GO4118" s="67"/>
      <c r="GP4118" s="67"/>
      <c r="GQ4118" s="67"/>
      <c r="GR4118" s="67"/>
      <c r="GS4118" s="67"/>
      <c r="GT4118" s="67"/>
      <c r="GU4118" s="67"/>
      <c r="GV4118" s="67"/>
      <c r="GW4118" s="67"/>
      <c r="GX4118" s="67"/>
      <c r="GY4118" s="67"/>
      <c r="GZ4118" s="67"/>
      <c r="HA4118" s="67"/>
      <c r="HB4118" s="67"/>
      <c r="HC4118" s="67"/>
      <c r="HD4118" s="67"/>
      <c r="HE4118" s="67"/>
      <c r="HF4118" s="67"/>
      <c r="HG4118" s="67"/>
      <c r="HH4118" s="67"/>
      <c r="HI4118" s="67"/>
      <c r="HJ4118" s="67"/>
      <c r="HK4118" s="67"/>
      <c r="HL4118" s="67"/>
      <c r="HM4118" s="67"/>
      <c r="HN4118" s="67"/>
      <c r="HO4118" s="67"/>
      <c r="HP4118" s="67"/>
      <c r="HQ4118" s="67"/>
      <c r="HR4118" s="67"/>
      <c r="HS4118" s="67"/>
      <c r="HT4118" s="67"/>
      <c r="HU4118" s="67"/>
      <c r="HV4118" s="67"/>
      <c r="HW4118" s="67"/>
      <c r="HX4118" s="67"/>
      <c r="HY4118" s="67"/>
      <c r="HZ4118" s="67"/>
      <c r="IA4118" s="67"/>
      <c r="IB4118" s="67"/>
      <c r="IC4118" s="67"/>
      <c r="ID4118" s="67"/>
      <c r="IE4118" s="67"/>
      <c r="IF4118" s="67"/>
      <c r="IG4118" s="67"/>
      <c r="IH4118" s="67"/>
      <c r="II4118" s="67"/>
      <c r="IJ4118" s="67"/>
      <c r="IK4118" s="67"/>
      <c r="IL4118" s="67"/>
      <c r="IM4118" s="67"/>
      <c r="IN4118" s="67"/>
      <c r="IO4118" s="67"/>
      <c r="IP4118" s="67"/>
      <c r="IQ4118" s="67"/>
      <c r="IR4118" s="67"/>
      <c r="IS4118" s="67"/>
      <c r="IT4118" s="67"/>
      <c r="IU4118" s="67"/>
      <c r="IV4118" s="67"/>
      <c r="IW4118" s="67"/>
      <c r="IX4118" s="67"/>
      <c r="IY4118" s="67"/>
      <c r="IZ4118" s="67"/>
    </row>
    <row r="4119" customFormat="false" ht="14.95" hidden="false" customHeight="false" outlineLevel="0" collapsed="false">
      <c r="A4119" s="16" t="n">
        <v>41203038</v>
      </c>
      <c r="B4119" s="17" t="s">
        <v>4154</v>
      </c>
      <c r="C4119" s="18"/>
      <c r="D4119" s="18"/>
      <c r="E4119" s="16" t="s">
        <v>1446</v>
      </c>
      <c r="F4119" s="19" t="n">
        <f aca="false">IF(C4119="",VLOOKUP(E4119,'PORTE E UCO'!$A$5:$D$46,4,0),VLOOKUP(E4119,'PORTE E UCO'!$A$5:$D$46,4,0)*C4119)</f>
        <v>4144.744454</v>
      </c>
      <c r="G4119" s="20" t="n">
        <v>908.32</v>
      </c>
      <c r="H4119" s="21" t="n">
        <f aca="false">G4119*$R$2</f>
        <v>17869.95341824</v>
      </c>
      <c r="I4119" s="16" t="n">
        <v>0</v>
      </c>
      <c r="J4119" s="22" t="str">
        <f aca="false">IF(I4119&gt;=1,F4119*$J$2,"")</f>
        <v/>
      </c>
      <c r="K4119" s="22" t="str">
        <f aca="false">IF(I4119&gt;=2,F4119*$K$2,"")</f>
        <v/>
      </c>
      <c r="L4119" s="22" t="str">
        <f aca="false">IF(I4119&gt;=3,F4119*$L$2,"")</f>
        <v/>
      </c>
      <c r="M4119" s="22" t="str">
        <f aca="false">IF(I4119&gt;=4,F4119*$M$2,"")</f>
        <v/>
      </c>
      <c r="N4119" s="16" t="n">
        <v>0</v>
      </c>
      <c r="O4119" s="16" t="n">
        <v>0</v>
      </c>
      <c r="P4119" s="23" t="n">
        <v>0</v>
      </c>
      <c r="Q4119" s="32"/>
      <c r="R4119" s="66"/>
      <c r="S4119" s="25" t="n">
        <f aca="false">SUM(F4119,H4119,J4119,K4119,L4119,M4119)</f>
        <v>22014.69787224</v>
      </c>
      <c r="T4119" s="25" t="n">
        <f aca="false">SUM(F4119,H4119,J4119,K4119,L4119,M4119,Q4119)</f>
        <v>22014.69787224</v>
      </c>
      <c r="U4119" s="67"/>
      <c r="V4119" s="67"/>
      <c r="W4119" s="67"/>
      <c r="X4119" s="67"/>
      <c r="Y4119" s="67"/>
      <c r="Z4119" s="67"/>
      <c r="AA4119" s="67"/>
      <c r="AB4119" s="67"/>
      <c r="AC4119" s="67"/>
      <c r="AD4119" s="67"/>
      <c r="AE4119" s="67"/>
      <c r="AF4119" s="67"/>
      <c r="AG4119" s="67"/>
      <c r="AH4119" s="67"/>
      <c r="AI4119" s="67"/>
      <c r="AJ4119" s="67"/>
      <c r="AK4119" s="67"/>
      <c r="AL4119" s="67"/>
      <c r="AM4119" s="67"/>
      <c r="AN4119" s="67"/>
      <c r="AO4119" s="67"/>
      <c r="AP4119" s="67"/>
      <c r="AQ4119" s="67"/>
      <c r="AR4119" s="67"/>
      <c r="AS4119" s="67"/>
      <c r="AT4119" s="67"/>
      <c r="AU4119" s="67"/>
      <c r="AV4119" s="67"/>
      <c r="AW4119" s="67"/>
      <c r="AX4119" s="67"/>
      <c r="AY4119" s="67"/>
      <c r="AZ4119" s="67"/>
      <c r="BA4119" s="67"/>
      <c r="BB4119" s="67"/>
      <c r="BC4119" s="67"/>
      <c r="BD4119" s="67"/>
      <c r="BE4119" s="67"/>
      <c r="BF4119" s="67"/>
      <c r="BG4119" s="67"/>
      <c r="BH4119" s="67"/>
      <c r="BI4119" s="67"/>
      <c r="BJ4119" s="67"/>
      <c r="BK4119" s="67"/>
      <c r="BL4119" s="67"/>
      <c r="BM4119" s="67"/>
      <c r="BN4119" s="67"/>
      <c r="BO4119" s="67"/>
      <c r="BP4119" s="67"/>
      <c r="BQ4119" s="67"/>
      <c r="BR4119" s="67"/>
      <c r="BS4119" s="67"/>
      <c r="BT4119" s="67"/>
      <c r="BU4119" s="67"/>
      <c r="BV4119" s="67"/>
      <c r="BW4119" s="67"/>
      <c r="BX4119" s="67"/>
      <c r="BY4119" s="67"/>
      <c r="BZ4119" s="67"/>
      <c r="CA4119" s="67"/>
      <c r="CB4119" s="67"/>
      <c r="CC4119" s="67"/>
      <c r="CD4119" s="67"/>
      <c r="CE4119" s="67"/>
      <c r="CF4119" s="67"/>
      <c r="CG4119" s="67"/>
      <c r="CH4119" s="67"/>
      <c r="CI4119" s="67"/>
      <c r="CJ4119" s="67"/>
      <c r="CK4119" s="67"/>
      <c r="CL4119" s="67"/>
      <c r="CM4119" s="67"/>
      <c r="CN4119" s="67"/>
      <c r="CO4119" s="67"/>
      <c r="CP4119" s="67"/>
      <c r="CQ4119" s="67"/>
      <c r="CR4119" s="67"/>
      <c r="CS4119" s="67"/>
      <c r="CT4119" s="67"/>
      <c r="CU4119" s="67"/>
      <c r="CV4119" s="67"/>
      <c r="CW4119" s="67"/>
      <c r="CX4119" s="67"/>
      <c r="CY4119" s="67"/>
      <c r="CZ4119" s="67"/>
      <c r="DA4119" s="67"/>
      <c r="DB4119" s="67"/>
      <c r="DC4119" s="67"/>
      <c r="DD4119" s="67"/>
      <c r="DE4119" s="67"/>
      <c r="DF4119" s="67"/>
      <c r="DG4119" s="67"/>
      <c r="DH4119" s="67"/>
      <c r="DI4119" s="67"/>
      <c r="DJ4119" s="67"/>
      <c r="DK4119" s="67"/>
      <c r="DL4119" s="67"/>
      <c r="DM4119" s="67"/>
      <c r="DN4119" s="67"/>
      <c r="DO4119" s="67"/>
      <c r="DP4119" s="67"/>
      <c r="DQ4119" s="67"/>
      <c r="DR4119" s="67"/>
      <c r="DS4119" s="67"/>
      <c r="DT4119" s="67"/>
      <c r="DU4119" s="67"/>
      <c r="DV4119" s="67"/>
      <c r="DW4119" s="67"/>
      <c r="DX4119" s="67"/>
      <c r="DY4119" s="67"/>
      <c r="DZ4119" s="67"/>
      <c r="EA4119" s="67"/>
      <c r="EB4119" s="67"/>
      <c r="EC4119" s="67"/>
      <c r="ED4119" s="67"/>
      <c r="EE4119" s="67"/>
      <c r="EF4119" s="67"/>
      <c r="EG4119" s="67"/>
      <c r="EH4119" s="67"/>
      <c r="EI4119" s="67"/>
      <c r="EJ4119" s="67"/>
      <c r="EK4119" s="67"/>
      <c r="EL4119" s="67"/>
      <c r="EM4119" s="67"/>
      <c r="EN4119" s="67"/>
      <c r="EO4119" s="67"/>
      <c r="EP4119" s="67"/>
      <c r="EQ4119" s="67"/>
      <c r="ER4119" s="67"/>
      <c r="ES4119" s="67"/>
      <c r="ET4119" s="67"/>
      <c r="EU4119" s="67"/>
      <c r="EV4119" s="67"/>
      <c r="EW4119" s="67"/>
      <c r="EX4119" s="67"/>
      <c r="EY4119" s="67"/>
      <c r="EZ4119" s="67"/>
      <c r="FA4119" s="67"/>
      <c r="FB4119" s="67"/>
      <c r="FC4119" s="67"/>
      <c r="FD4119" s="67"/>
      <c r="FE4119" s="67"/>
      <c r="FF4119" s="67"/>
      <c r="FG4119" s="67"/>
      <c r="FH4119" s="67"/>
      <c r="FI4119" s="67"/>
      <c r="FJ4119" s="67"/>
      <c r="FK4119" s="67"/>
      <c r="FL4119" s="67"/>
      <c r="FM4119" s="67"/>
      <c r="FN4119" s="67"/>
      <c r="FO4119" s="67"/>
      <c r="FP4119" s="67"/>
      <c r="FQ4119" s="67"/>
      <c r="FR4119" s="67"/>
      <c r="FS4119" s="67"/>
      <c r="FT4119" s="67"/>
      <c r="FU4119" s="67"/>
      <c r="FV4119" s="67"/>
      <c r="FW4119" s="67"/>
      <c r="FX4119" s="67"/>
      <c r="FY4119" s="67"/>
      <c r="FZ4119" s="67"/>
      <c r="GA4119" s="67"/>
      <c r="GB4119" s="67"/>
      <c r="GC4119" s="67"/>
      <c r="GD4119" s="67"/>
      <c r="GE4119" s="67"/>
      <c r="GF4119" s="67"/>
      <c r="GG4119" s="67"/>
      <c r="GH4119" s="67"/>
      <c r="GI4119" s="67"/>
      <c r="GJ4119" s="67"/>
      <c r="GK4119" s="67"/>
      <c r="GL4119" s="67"/>
      <c r="GM4119" s="67"/>
      <c r="GN4119" s="67"/>
      <c r="GO4119" s="67"/>
      <c r="GP4119" s="67"/>
      <c r="GQ4119" s="67"/>
      <c r="GR4119" s="67"/>
      <c r="GS4119" s="67"/>
      <c r="GT4119" s="67"/>
      <c r="GU4119" s="67"/>
      <c r="GV4119" s="67"/>
      <c r="GW4119" s="67"/>
      <c r="GX4119" s="67"/>
      <c r="GY4119" s="67"/>
      <c r="GZ4119" s="67"/>
      <c r="HA4119" s="67"/>
      <c r="HB4119" s="67"/>
      <c r="HC4119" s="67"/>
      <c r="HD4119" s="67"/>
      <c r="HE4119" s="67"/>
      <c r="HF4119" s="67"/>
      <c r="HG4119" s="67"/>
      <c r="HH4119" s="67"/>
      <c r="HI4119" s="67"/>
      <c r="HJ4119" s="67"/>
      <c r="HK4119" s="67"/>
      <c r="HL4119" s="67"/>
      <c r="HM4119" s="67"/>
      <c r="HN4119" s="67"/>
      <c r="HO4119" s="67"/>
      <c r="HP4119" s="67"/>
      <c r="HQ4119" s="67"/>
      <c r="HR4119" s="67"/>
      <c r="HS4119" s="67"/>
      <c r="HT4119" s="67"/>
      <c r="HU4119" s="67"/>
      <c r="HV4119" s="67"/>
      <c r="HW4119" s="67"/>
      <c r="HX4119" s="67"/>
      <c r="HY4119" s="67"/>
      <c r="HZ4119" s="67"/>
      <c r="IA4119" s="67"/>
      <c r="IB4119" s="67"/>
      <c r="IC4119" s="67"/>
      <c r="ID4119" s="67"/>
      <c r="IE4119" s="67"/>
      <c r="IF4119" s="67"/>
      <c r="IG4119" s="67"/>
      <c r="IH4119" s="67"/>
      <c r="II4119" s="67"/>
      <c r="IJ4119" s="67"/>
      <c r="IK4119" s="67"/>
      <c r="IL4119" s="67"/>
      <c r="IM4119" s="67"/>
      <c r="IN4119" s="67"/>
      <c r="IO4119" s="67"/>
      <c r="IP4119" s="67"/>
      <c r="IQ4119" s="67"/>
      <c r="IR4119" s="67"/>
      <c r="IS4119" s="67"/>
      <c r="IT4119" s="67"/>
      <c r="IU4119" s="67"/>
      <c r="IV4119" s="67"/>
      <c r="IW4119" s="67"/>
      <c r="IX4119" s="67"/>
      <c r="IY4119" s="67"/>
      <c r="IZ4119" s="67"/>
    </row>
    <row r="4120" customFormat="false" ht="14.95" hidden="false" customHeight="false" outlineLevel="0" collapsed="false">
      <c r="A4120" s="27" t="n">
        <v>41203046</v>
      </c>
      <c r="B4120" s="28" t="s">
        <v>4155</v>
      </c>
      <c r="C4120" s="29"/>
      <c r="D4120" s="29"/>
      <c r="E4120" s="27" t="s">
        <v>2398</v>
      </c>
      <c r="F4120" s="19" t="n">
        <f aca="false">IF(C4120="",VLOOKUP(E4120,'PORTE E UCO'!$A$5:$D$46,4,0),VLOOKUP(E4120,'PORTE E UCO'!$A$5:$D$46,4,0)*C4120)</f>
        <v>4571.62975</v>
      </c>
      <c r="G4120" s="30" t="n">
        <v>1067.13</v>
      </c>
      <c r="H4120" s="21" t="n">
        <f aca="false">G4120*$R$2</f>
        <v>20994.32291616</v>
      </c>
      <c r="I4120" s="27" t="n">
        <v>0</v>
      </c>
      <c r="J4120" s="22" t="str">
        <f aca="false">IF(I4120&gt;=1,F4120*$J$2,"")</f>
        <v/>
      </c>
      <c r="K4120" s="22" t="str">
        <f aca="false">IF(I4120&gt;=2,F4120*$K$2,"")</f>
        <v/>
      </c>
      <c r="L4120" s="22" t="str">
        <f aca="false">IF(I4120&gt;=3,F4120*$L$2,"")</f>
        <v/>
      </c>
      <c r="M4120" s="22" t="str">
        <f aca="false">IF(I4120&gt;=4,F4120*$M$2,"")</f>
        <v/>
      </c>
      <c r="N4120" s="27" t="n">
        <v>0</v>
      </c>
      <c r="O4120" s="27" t="n">
        <v>0</v>
      </c>
      <c r="P4120" s="31" t="n">
        <v>0</v>
      </c>
      <c r="Q4120" s="32"/>
      <c r="R4120" s="66"/>
      <c r="S4120" s="25" t="n">
        <f aca="false">SUM(F4120,H4120,J4120,K4120,L4120,M4120)</f>
        <v>25565.95266616</v>
      </c>
      <c r="T4120" s="25" t="n">
        <f aca="false">SUM(F4120,H4120,J4120,K4120,L4120,M4120,Q4120)</f>
        <v>25565.95266616</v>
      </c>
      <c r="U4120" s="67"/>
      <c r="V4120" s="67"/>
      <c r="W4120" s="67"/>
      <c r="X4120" s="67"/>
      <c r="Y4120" s="67"/>
      <c r="Z4120" s="67"/>
      <c r="AA4120" s="67"/>
      <c r="AB4120" s="67"/>
      <c r="AC4120" s="67"/>
      <c r="AD4120" s="67"/>
      <c r="AE4120" s="67"/>
      <c r="AF4120" s="67"/>
      <c r="AG4120" s="67"/>
      <c r="AH4120" s="67"/>
      <c r="AI4120" s="67"/>
      <c r="AJ4120" s="67"/>
      <c r="AK4120" s="67"/>
      <c r="AL4120" s="67"/>
      <c r="AM4120" s="67"/>
      <c r="AN4120" s="67"/>
      <c r="AO4120" s="67"/>
      <c r="AP4120" s="67"/>
      <c r="AQ4120" s="67"/>
      <c r="AR4120" s="67"/>
      <c r="AS4120" s="67"/>
      <c r="AT4120" s="67"/>
      <c r="AU4120" s="67"/>
      <c r="AV4120" s="67"/>
      <c r="AW4120" s="67"/>
      <c r="AX4120" s="67"/>
      <c r="AY4120" s="67"/>
      <c r="AZ4120" s="67"/>
      <c r="BA4120" s="67"/>
      <c r="BB4120" s="67"/>
      <c r="BC4120" s="67"/>
      <c r="BD4120" s="67"/>
      <c r="BE4120" s="67"/>
      <c r="BF4120" s="67"/>
      <c r="BG4120" s="67"/>
      <c r="BH4120" s="67"/>
      <c r="BI4120" s="67"/>
      <c r="BJ4120" s="67"/>
      <c r="BK4120" s="67"/>
      <c r="BL4120" s="67"/>
      <c r="BM4120" s="67"/>
      <c r="BN4120" s="67"/>
      <c r="BO4120" s="67"/>
      <c r="BP4120" s="67"/>
      <c r="BQ4120" s="67"/>
      <c r="BR4120" s="67"/>
      <c r="BS4120" s="67"/>
      <c r="BT4120" s="67"/>
      <c r="BU4120" s="67"/>
      <c r="BV4120" s="67"/>
      <c r="BW4120" s="67"/>
      <c r="BX4120" s="67"/>
      <c r="BY4120" s="67"/>
      <c r="BZ4120" s="67"/>
      <c r="CA4120" s="67"/>
      <c r="CB4120" s="67"/>
      <c r="CC4120" s="67"/>
      <c r="CD4120" s="67"/>
      <c r="CE4120" s="67"/>
      <c r="CF4120" s="67"/>
      <c r="CG4120" s="67"/>
      <c r="CH4120" s="67"/>
      <c r="CI4120" s="67"/>
      <c r="CJ4120" s="67"/>
      <c r="CK4120" s="67"/>
      <c r="CL4120" s="67"/>
      <c r="CM4120" s="67"/>
      <c r="CN4120" s="67"/>
      <c r="CO4120" s="67"/>
      <c r="CP4120" s="67"/>
      <c r="CQ4120" s="67"/>
      <c r="CR4120" s="67"/>
      <c r="CS4120" s="67"/>
      <c r="CT4120" s="67"/>
      <c r="CU4120" s="67"/>
      <c r="CV4120" s="67"/>
      <c r="CW4120" s="67"/>
      <c r="CX4120" s="67"/>
      <c r="CY4120" s="67"/>
      <c r="CZ4120" s="67"/>
      <c r="DA4120" s="67"/>
      <c r="DB4120" s="67"/>
      <c r="DC4120" s="67"/>
      <c r="DD4120" s="67"/>
      <c r="DE4120" s="67"/>
      <c r="DF4120" s="67"/>
      <c r="DG4120" s="67"/>
      <c r="DH4120" s="67"/>
      <c r="DI4120" s="67"/>
      <c r="DJ4120" s="67"/>
      <c r="DK4120" s="67"/>
      <c r="DL4120" s="67"/>
      <c r="DM4120" s="67"/>
      <c r="DN4120" s="67"/>
      <c r="DO4120" s="67"/>
      <c r="DP4120" s="67"/>
      <c r="DQ4120" s="67"/>
      <c r="DR4120" s="67"/>
      <c r="DS4120" s="67"/>
      <c r="DT4120" s="67"/>
      <c r="DU4120" s="67"/>
      <c r="DV4120" s="67"/>
      <c r="DW4120" s="67"/>
      <c r="DX4120" s="67"/>
      <c r="DY4120" s="67"/>
      <c r="DZ4120" s="67"/>
      <c r="EA4120" s="67"/>
      <c r="EB4120" s="67"/>
      <c r="EC4120" s="67"/>
      <c r="ED4120" s="67"/>
      <c r="EE4120" s="67"/>
      <c r="EF4120" s="67"/>
      <c r="EG4120" s="67"/>
      <c r="EH4120" s="67"/>
      <c r="EI4120" s="67"/>
      <c r="EJ4120" s="67"/>
      <c r="EK4120" s="67"/>
      <c r="EL4120" s="67"/>
      <c r="EM4120" s="67"/>
      <c r="EN4120" s="67"/>
      <c r="EO4120" s="67"/>
      <c r="EP4120" s="67"/>
      <c r="EQ4120" s="67"/>
      <c r="ER4120" s="67"/>
      <c r="ES4120" s="67"/>
      <c r="ET4120" s="67"/>
      <c r="EU4120" s="67"/>
      <c r="EV4120" s="67"/>
      <c r="EW4120" s="67"/>
      <c r="EX4120" s="67"/>
      <c r="EY4120" s="67"/>
      <c r="EZ4120" s="67"/>
      <c r="FA4120" s="67"/>
      <c r="FB4120" s="67"/>
      <c r="FC4120" s="67"/>
      <c r="FD4120" s="67"/>
      <c r="FE4120" s="67"/>
      <c r="FF4120" s="67"/>
      <c r="FG4120" s="67"/>
      <c r="FH4120" s="67"/>
      <c r="FI4120" s="67"/>
      <c r="FJ4120" s="67"/>
      <c r="FK4120" s="67"/>
      <c r="FL4120" s="67"/>
      <c r="FM4120" s="67"/>
      <c r="FN4120" s="67"/>
      <c r="FO4120" s="67"/>
      <c r="FP4120" s="67"/>
      <c r="FQ4120" s="67"/>
      <c r="FR4120" s="67"/>
      <c r="FS4120" s="67"/>
      <c r="FT4120" s="67"/>
      <c r="FU4120" s="67"/>
      <c r="FV4120" s="67"/>
      <c r="FW4120" s="67"/>
      <c r="FX4120" s="67"/>
      <c r="FY4120" s="67"/>
      <c r="FZ4120" s="67"/>
      <c r="GA4120" s="67"/>
      <c r="GB4120" s="67"/>
      <c r="GC4120" s="67"/>
      <c r="GD4120" s="67"/>
      <c r="GE4120" s="67"/>
      <c r="GF4120" s="67"/>
      <c r="GG4120" s="67"/>
      <c r="GH4120" s="67"/>
      <c r="GI4120" s="67"/>
      <c r="GJ4120" s="67"/>
      <c r="GK4120" s="67"/>
      <c r="GL4120" s="67"/>
      <c r="GM4120" s="67"/>
      <c r="GN4120" s="67"/>
      <c r="GO4120" s="67"/>
      <c r="GP4120" s="67"/>
      <c r="GQ4120" s="67"/>
      <c r="GR4120" s="67"/>
      <c r="GS4120" s="67"/>
      <c r="GT4120" s="67"/>
      <c r="GU4120" s="67"/>
      <c r="GV4120" s="67"/>
      <c r="GW4120" s="67"/>
      <c r="GX4120" s="67"/>
      <c r="GY4120" s="67"/>
      <c r="GZ4120" s="67"/>
      <c r="HA4120" s="67"/>
      <c r="HB4120" s="67"/>
      <c r="HC4120" s="67"/>
      <c r="HD4120" s="67"/>
      <c r="HE4120" s="67"/>
      <c r="HF4120" s="67"/>
      <c r="HG4120" s="67"/>
      <c r="HH4120" s="67"/>
      <c r="HI4120" s="67"/>
      <c r="HJ4120" s="67"/>
      <c r="HK4120" s="67"/>
      <c r="HL4120" s="67"/>
      <c r="HM4120" s="67"/>
      <c r="HN4120" s="67"/>
      <c r="HO4120" s="67"/>
      <c r="HP4120" s="67"/>
      <c r="HQ4120" s="67"/>
      <c r="HR4120" s="67"/>
      <c r="HS4120" s="67"/>
      <c r="HT4120" s="67"/>
      <c r="HU4120" s="67"/>
      <c r="HV4120" s="67"/>
      <c r="HW4120" s="67"/>
      <c r="HX4120" s="67"/>
      <c r="HY4120" s="67"/>
      <c r="HZ4120" s="67"/>
      <c r="IA4120" s="67"/>
      <c r="IB4120" s="67"/>
      <c r="IC4120" s="67"/>
      <c r="ID4120" s="67"/>
      <c r="IE4120" s="67"/>
      <c r="IF4120" s="67"/>
      <c r="IG4120" s="67"/>
      <c r="IH4120" s="67"/>
      <c r="II4120" s="67"/>
      <c r="IJ4120" s="67"/>
      <c r="IK4120" s="67"/>
      <c r="IL4120" s="67"/>
      <c r="IM4120" s="67"/>
      <c r="IN4120" s="67"/>
      <c r="IO4120" s="67"/>
      <c r="IP4120" s="67"/>
      <c r="IQ4120" s="67"/>
      <c r="IR4120" s="67"/>
      <c r="IS4120" s="67"/>
      <c r="IT4120" s="67"/>
      <c r="IU4120" s="67"/>
      <c r="IV4120" s="67"/>
      <c r="IW4120" s="67"/>
      <c r="IX4120" s="67"/>
      <c r="IY4120" s="67"/>
      <c r="IZ4120" s="67"/>
    </row>
    <row r="4121" customFormat="false" ht="14.95" hidden="false" customHeight="false" outlineLevel="0" collapsed="false">
      <c r="A4121" s="16" t="n">
        <v>41203054</v>
      </c>
      <c r="B4121" s="17" t="s">
        <v>4156</v>
      </c>
      <c r="C4121" s="18"/>
      <c r="D4121" s="18"/>
      <c r="E4121" s="16" t="s">
        <v>2398</v>
      </c>
      <c r="F4121" s="19" t="n">
        <f aca="false">IF(C4121="",VLOOKUP(E4121,'PORTE E UCO'!$A$5:$D$46,4,0),VLOOKUP(E4121,'PORTE E UCO'!$A$5:$D$46,4,0)*C4121)</f>
        <v>4571.62975</v>
      </c>
      <c r="G4121" s="20" t="n">
        <v>1476.21</v>
      </c>
      <c r="H4121" s="21" t="n">
        <f aca="false">G4121*$R$2</f>
        <v>29042.41229472</v>
      </c>
      <c r="I4121" s="16" t="n">
        <v>0</v>
      </c>
      <c r="J4121" s="22" t="str">
        <f aca="false">IF(I4121&gt;=1,F4121*$J$2,"")</f>
        <v/>
      </c>
      <c r="K4121" s="22" t="str">
        <f aca="false">IF(I4121&gt;=2,F4121*$K$2,"")</f>
        <v/>
      </c>
      <c r="L4121" s="22" t="str">
        <f aca="false">IF(I4121&gt;=3,F4121*$L$2,"")</f>
        <v/>
      </c>
      <c r="M4121" s="22" t="str">
        <f aca="false">IF(I4121&gt;=4,F4121*$M$2,"")</f>
        <v/>
      </c>
      <c r="N4121" s="16" t="n">
        <v>0</v>
      </c>
      <c r="O4121" s="16" t="n">
        <v>0</v>
      </c>
      <c r="P4121" s="23" t="n">
        <v>0</v>
      </c>
      <c r="Q4121" s="32"/>
      <c r="R4121" s="66"/>
      <c r="S4121" s="25" t="n">
        <f aca="false">SUM(F4121,H4121,J4121,K4121,L4121,M4121)</f>
        <v>33614.04204472</v>
      </c>
      <c r="T4121" s="25" t="n">
        <f aca="false">SUM(F4121,H4121,J4121,K4121,L4121,M4121,Q4121)</f>
        <v>33614.04204472</v>
      </c>
      <c r="U4121" s="67"/>
      <c r="V4121" s="67"/>
      <c r="W4121" s="67"/>
      <c r="X4121" s="67"/>
      <c r="Y4121" s="67"/>
      <c r="Z4121" s="67"/>
      <c r="AA4121" s="67"/>
      <c r="AB4121" s="67"/>
      <c r="AC4121" s="67"/>
      <c r="AD4121" s="67"/>
      <c r="AE4121" s="67"/>
      <c r="AF4121" s="67"/>
      <c r="AG4121" s="67"/>
      <c r="AH4121" s="67"/>
      <c r="AI4121" s="67"/>
      <c r="AJ4121" s="67"/>
      <c r="AK4121" s="67"/>
      <c r="AL4121" s="67"/>
      <c r="AM4121" s="67"/>
      <c r="AN4121" s="67"/>
      <c r="AO4121" s="67"/>
      <c r="AP4121" s="67"/>
      <c r="AQ4121" s="67"/>
      <c r="AR4121" s="67"/>
      <c r="AS4121" s="67"/>
      <c r="AT4121" s="67"/>
      <c r="AU4121" s="67"/>
      <c r="AV4121" s="67"/>
      <c r="AW4121" s="67"/>
      <c r="AX4121" s="67"/>
      <c r="AY4121" s="67"/>
      <c r="AZ4121" s="67"/>
      <c r="BA4121" s="67"/>
      <c r="BB4121" s="67"/>
      <c r="BC4121" s="67"/>
      <c r="BD4121" s="67"/>
      <c r="BE4121" s="67"/>
      <c r="BF4121" s="67"/>
      <c r="BG4121" s="67"/>
      <c r="BH4121" s="67"/>
      <c r="BI4121" s="67"/>
      <c r="BJ4121" s="67"/>
      <c r="BK4121" s="67"/>
      <c r="BL4121" s="67"/>
      <c r="BM4121" s="67"/>
      <c r="BN4121" s="67"/>
      <c r="BO4121" s="67"/>
      <c r="BP4121" s="67"/>
      <c r="BQ4121" s="67"/>
      <c r="BR4121" s="67"/>
      <c r="BS4121" s="67"/>
      <c r="BT4121" s="67"/>
      <c r="BU4121" s="67"/>
      <c r="BV4121" s="67"/>
      <c r="BW4121" s="67"/>
      <c r="BX4121" s="67"/>
      <c r="BY4121" s="67"/>
      <c r="BZ4121" s="67"/>
      <c r="CA4121" s="67"/>
      <c r="CB4121" s="67"/>
      <c r="CC4121" s="67"/>
      <c r="CD4121" s="67"/>
      <c r="CE4121" s="67"/>
      <c r="CF4121" s="67"/>
      <c r="CG4121" s="67"/>
      <c r="CH4121" s="67"/>
      <c r="CI4121" s="67"/>
      <c r="CJ4121" s="67"/>
      <c r="CK4121" s="67"/>
      <c r="CL4121" s="67"/>
      <c r="CM4121" s="67"/>
      <c r="CN4121" s="67"/>
      <c r="CO4121" s="67"/>
      <c r="CP4121" s="67"/>
      <c r="CQ4121" s="67"/>
      <c r="CR4121" s="67"/>
      <c r="CS4121" s="67"/>
      <c r="CT4121" s="67"/>
      <c r="CU4121" s="67"/>
      <c r="CV4121" s="67"/>
      <c r="CW4121" s="67"/>
      <c r="CX4121" s="67"/>
      <c r="CY4121" s="67"/>
      <c r="CZ4121" s="67"/>
      <c r="DA4121" s="67"/>
      <c r="DB4121" s="67"/>
      <c r="DC4121" s="67"/>
      <c r="DD4121" s="67"/>
      <c r="DE4121" s="67"/>
      <c r="DF4121" s="67"/>
      <c r="DG4121" s="67"/>
      <c r="DH4121" s="67"/>
      <c r="DI4121" s="67"/>
      <c r="DJ4121" s="67"/>
      <c r="DK4121" s="67"/>
      <c r="DL4121" s="67"/>
      <c r="DM4121" s="67"/>
      <c r="DN4121" s="67"/>
      <c r="DO4121" s="67"/>
      <c r="DP4121" s="67"/>
      <c r="DQ4121" s="67"/>
      <c r="DR4121" s="67"/>
      <c r="DS4121" s="67"/>
      <c r="DT4121" s="67"/>
      <c r="DU4121" s="67"/>
      <c r="DV4121" s="67"/>
      <c r="DW4121" s="67"/>
      <c r="DX4121" s="67"/>
      <c r="DY4121" s="67"/>
      <c r="DZ4121" s="67"/>
      <c r="EA4121" s="67"/>
      <c r="EB4121" s="67"/>
      <c r="EC4121" s="67"/>
      <c r="ED4121" s="67"/>
      <c r="EE4121" s="67"/>
      <c r="EF4121" s="67"/>
      <c r="EG4121" s="67"/>
      <c r="EH4121" s="67"/>
      <c r="EI4121" s="67"/>
      <c r="EJ4121" s="67"/>
      <c r="EK4121" s="67"/>
      <c r="EL4121" s="67"/>
      <c r="EM4121" s="67"/>
      <c r="EN4121" s="67"/>
      <c r="EO4121" s="67"/>
      <c r="EP4121" s="67"/>
      <c r="EQ4121" s="67"/>
      <c r="ER4121" s="67"/>
      <c r="ES4121" s="67"/>
      <c r="ET4121" s="67"/>
      <c r="EU4121" s="67"/>
      <c r="EV4121" s="67"/>
      <c r="EW4121" s="67"/>
      <c r="EX4121" s="67"/>
      <c r="EY4121" s="67"/>
      <c r="EZ4121" s="67"/>
      <c r="FA4121" s="67"/>
      <c r="FB4121" s="67"/>
      <c r="FC4121" s="67"/>
      <c r="FD4121" s="67"/>
      <c r="FE4121" s="67"/>
      <c r="FF4121" s="67"/>
      <c r="FG4121" s="67"/>
      <c r="FH4121" s="67"/>
      <c r="FI4121" s="67"/>
      <c r="FJ4121" s="67"/>
      <c r="FK4121" s="67"/>
      <c r="FL4121" s="67"/>
      <c r="FM4121" s="67"/>
      <c r="FN4121" s="67"/>
      <c r="FO4121" s="67"/>
      <c r="FP4121" s="67"/>
      <c r="FQ4121" s="67"/>
      <c r="FR4121" s="67"/>
      <c r="FS4121" s="67"/>
      <c r="FT4121" s="67"/>
      <c r="FU4121" s="67"/>
      <c r="FV4121" s="67"/>
      <c r="FW4121" s="67"/>
      <c r="FX4121" s="67"/>
      <c r="FY4121" s="67"/>
      <c r="FZ4121" s="67"/>
      <c r="GA4121" s="67"/>
      <c r="GB4121" s="67"/>
      <c r="GC4121" s="67"/>
      <c r="GD4121" s="67"/>
      <c r="GE4121" s="67"/>
      <c r="GF4121" s="67"/>
      <c r="GG4121" s="67"/>
      <c r="GH4121" s="67"/>
      <c r="GI4121" s="67"/>
      <c r="GJ4121" s="67"/>
      <c r="GK4121" s="67"/>
      <c r="GL4121" s="67"/>
      <c r="GM4121" s="67"/>
      <c r="GN4121" s="67"/>
      <c r="GO4121" s="67"/>
      <c r="GP4121" s="67"/>
      <c r="GQ4121" s="67"/>
      <c r="GR4121" s="67"/>
      <c r="GS4121" s="67"/>
      <c r="GT4121" s="67"/>
      <c r="GU4121" s="67"/>
      <c r="GV4121" s="67"/>
      <c r="GW4121" s="67"/>
      <c r="GX4121" s="67"/>
      <c r="GY4121" s="67"/>
      <c r="GZ4121" s="67"/>
      <c r="HA4121" s="67"/>
      <c r="HB4121" s="67"/>
      <c r="HC4121" s="67"/>
      <c r="HD4121" s="67"/>
      <c r="HE4121" s="67"/>
      <c r="HF4121" s="67"/>
      <c r="HG4121" s="67"/>
      <c r="HH4121" s="67"/>
      <c r="HI4121" s="67"/>
      <c r="HJ4121" s="67"/>
      <c r="HK4121" s="67"/>
      <c r="HL4121" s="67"/>
      <c r="HM4121" s="67"/>
      <c r="HN4121" s="67"/>
      <c r="HO4121" s="67"/>
      <c r="HP4121" s="67"/>
      <c r="HQ4121" s="67"/>
      <c r="HR4121" s="67"/>
      <c r="HS4121" s="67"/>
      <c r="HT4121" s="67"/>
      <c r="HU4121" s="67"/>
      <c r="HV4121" s="67"/>
      <c r="HW4121" s="67"/>
      <c r="HX4121" s="67"/>
      <c r="HY4121" s="67"/>
      <c r="HZ4121" s="67"/>
      <c r="IA4121" s="67"/>
      <c r="IB4121" s="67"/>
      <c r="IC4121" s="67"/>
      <c r="ID4121" s="67"/>
      <c r="IE4121" s="67"/>
      <c r="IF4121" s="67"/>
      <c r="IG4121" s="67"/>
      <c r="IH4121" s="67"/>
      <c r="II4121" s="67"/>
      <c r="IJ4121" s="67"/>
      <c r="IK4121" s="67"/>
      <c r="IL4121" s="67"/>
      <c r="IM4121" s="67"/>
      <c r="IN4121" s="67"/>
      <c r="IO4121" s="67"/>
      <c r="IP4121" s="67"/>
      <c r="IQ4121" s="67"/>
      <c r="IR4121" s="67"/>
      <c r="IS4121" s="67"/>
      <c r="IT4121" s="67"/>
      <c r="IU4121" s="67"/>
      <c r="IV4121" s="67"/>
      <c r="IW4121" s="67"/>
      <c r="IX4121" s="67"/>
      <c r="IY4121" s="67"/>
      <c r="IZ4121" s="67"/>
    </row>
    <row r="4122" customFormat="false" ht="14.95" hidden="false" customHeight="false" outlineLevel="0" collapsed="false">
      <c r="A4122" s="27" t="n">
        <v>41203062</v>
      </c>
      <c r="B4122" s="28" t="s">
        <v>4157</v>
      </c>
      <c r="C4122" s="29"/>
      <c r="D4122" s="29"/>
      <c r="E4122" s="27" t="s">
        <v>2398</v>
      </c>
      <c r="F4122" s="19" t="n">
        <f aca="false">IF(C4122="",VLOOKUP(E4122,'PORTE E UCO'!$A$5:$D$46,4,0),VLOOKUP(E4122,'PORTE E UCO'!$A$5:$D$46,4,0)*C4122)</f>
        <v>4571.62975</v>
      </c>
      <c r="G4122" s="30" t="n">
        <v>1067.13</v>
      </c>
      <c r="H4122" s="21" t="n">
        <f aca="false">G4122*$R$2</f>
        <v>20994.32291616</v>
      </c>
      <c r="I4122" s="27" t="n">
        <v>0</v>
      </c>
      <c r="J4122" s="22" t="str">
        <f aca="false">IF(I4122&gt;=1,F4122*$J$2,"")</f>
        <v/>
      </c>
      <c r="K4122" s="22" t="str">
        <f aca="false">IF(I4122&gt;=2,F4122*$K$2,"")</f>
        <v/>
      </c>
      <c r="L4122" s="22" t="str">
        <f aca="false">IF(I4122&gt;=3,F4122*$L$2,"")</f>
        <v/>
      </c>
      <c r="M4122" s="22" t="str">
        <f aca="false">IF(I4122&gt;=4,F4122*$M$2,"")</f>
        <v/>
      </c>
      <c r="N4122" s="27" t="n">
        <v>0</v>
      </c>
      <c r="O4122" s="27" t="n">
        <v>0</v>
      </c>
      <c r="P4122" s="31" t="n">
        <v>0</v>
      </c>
      <c r="Q4122" s="32"/>
      <c r="R4122" s="66"/>
      <c r="S4122" s="25" t="n">
        <f aca="false">SUM(F4122,H4122,J4122,K4122,L4122,M4122)</f>
        <v>25565.95266616</v>
      </c>
      <c r="T4122" s="25" t="n">
        <f aca="false">SUM(F4122,H4122,J4122,K4122,L4122,M4122,Q4122)</f>
        <v>25565.95266616</v>
      </c>
      <c r="U4122" s="67"/>
      <c r="V4122" s="67"/>
      <c r="W4122" s="67"/>
      <c r="X4122" s="67"/>
      <c r="Y4122" s="67"/>
      <c r="Z4122" s="67"/>
      <c r="AA4122" s="67"/>
      <c r="AB4122" s="67"/>
      <c r="AC4122" s="67"/>
      <c r="AD4122" s="67"/>
      <c r="AE4122" s="67"/>
      <c r="AF4122" s="67"/>
      <c r="AG4122" s="67"/>
      <c r="AH4122" s="67"/>
      <c r="AI4122" s="67"/>
      <c r="AJ4122" s="67"/>
      <c r="AK4122" s="67"/>
      <c r="AL4122" s="67"/>
      <c r="AM4122" s="67"/>
      <c r="AN4122" s="67"/>
      <c r="AO4122" s="67"/>
      <c r="AP4122" s="67"/>
      <c r="AQ4122" s="67"/>
      <c r="AR4122" s="67"/>
      <c r="AS4122" s="67"/>
      <c r="AT4122" s="67"/>
      <c r="AU4122" s="67"/>
      <c r="AV4122" s="67"/>
      <c r="AW4122" s="67"/>
      <c r="AX4122" s="67"/>
      <c r="AY4122" s="67"/>
      <c r="AZ4122" s="67"/>
      <c r="BA4122" s="67"/>
      <c r="BB4122" s="67"/>
      <c r="BC4122" s="67"/>
      <c r="BD4122" s="67"/>
      <c r="BE4122" s="67"/>
      <c r="BF4122" s="67"/>
      <c r="BG4122" s="67"/>
      <c r="BH4122" s="67"/>
      <c r="BI4122" s="67"/>
      <c r="BJ4122" s="67"/>
      <c r="BK4122" s="67"/>
      <c r="BL4122" s="67"/>
      <c r="BM4122" s="67"/>
      <c r="BN4122" s="67"/>
      <c r="BO4122" s="67"/>
      <c r="BP4122" s="67"/>
      <c r="BQ4122" s="67"/>
      <c r="BR4122" s="67"/>
      <c r="BS4122" s="67"/>
      <c r="BT4122" s="67"/>
      <c r="BU4122" s="67"/>
      <c r="BV4122" s="67"/>
      <c r="BW4122" s="67"/>
      <c r="BX4122" s="67"/>
      <c r="BY4122" s="67"/>
      <c r="BZ4122" s="67"/>
      <c r="CA4122" s="67"/>
      <c r="CB4122" s="67"/>
      <c r="CC4122" s="67"/>
      <c r="CD4122" s="67"/>
      <c r="CE4122" s="67"/>
      <c r="CF4122" s="67"/>
      <c r="CG4122" s="67"/>
      <c r="CH4122" s="67"/>
      <c r="CI4122" s="67"/>
      <c r="CJ4122" s="67"/>
      <c r="CK4122" s="67"/>
      <c r="CL4122" s="67"/>
      <c r="CM4122" s="67"/>
      <c r="CN4122" s="67"/>
      <c r="CO4122" s="67"/>
      <c r="CP4122" s="67"/>
      <c r="CQ4122" s="67"/>
      <c r="CR4122" s="67"/>
      <c r="CS4122" s="67"/>
      <c r="CT4122" s="67"/>
      <c r="CU4122" s="67"/>
      <c r="CV4122" s="67"/>
      <c r="CW4122" s="67"/>
      <c r="CX4122" s="67"/>
      <c r="CY4122" s="67"/>
      <c r="CZ4122" s="67"/>
      <c r="DA4122" s="67"/>
      <c r="DB4122" s="67"/>
      <c r="DC4122" s="67"/>
      <c r="DD4122" s="67"/>
      <c r="DE4122" s="67"/>
      <c r="DF4122" s="67"/>
      <c r="DG4122" s="67"/>
      <c r="DH4122" s="67"/>
      <c r="DI4122" s="67"/>
      <c r="DJ4122" s="67"/>
      <c r="DK4122" s="67"/>
      <c r="DL4122" s="67"/>
      <c r="DM4122" s="67"/>
      <c r="DN4122" s="67"/>
      <c r="DO4122" s="67"/>
      <c r="DP4122" s="67"/>
      <c r="DQ4122" s="67"/>
      <c r="DR4122" s="67"/>
      <c r="DS4122" s="67"/>
      <c r="DT4122" s="67"/>
      <c r="DU4122" s="67"/>
      <c r="DV4122" s="67"/>
      <c r="DW4122" s="67"/>
      <c r="DX4122" s="67"/>
      <c r="DY4122" s="67"/>
      <c r="DZ4122" s="67"/>
      <c r="EA4122" s="67"/>
      <c r="EB4122" s="67"/>
      <c r="EC4122" s="67"/>
      <c r="ED4122" s="67"/>
      <c r="EE4122" s="67"/>
      <c r="EF4122" s="67"/>
      <c r="EG4122" s="67"/>
      <c r="EH4122" s="67"/>
      <c r="EI4122" s="67"/>
      <c r="EJ4122" s="67"/>
      <c r="EK4122" s="67"/>
      <c r="EL4122" s="67"/>
      <c r="EM4122" s="67"/>
      <c r="EN4122" s="67"/>
      <c r="EO4122" s="67"/>
      <c r="EP4122" s="67"/>
      <c r="EQ4122" s="67"/>
      <c r="ER4122" s="67"/>
      <c r="ES4122" s="67"/>
      <c r="ET4122" s="67"/>
      <c r="EU4122" s="67"/>
      <c r="EV4122" s="67"/>
      <c r="EW4122" s="67"/>
      <c r="EX4122" s="67"/>
      <c r="EY4122" s="67"/>
      <c r="EZ4122" s="67"/>
      <c r="FA4122" s="67"/>
      <c r="FB4122" s="67"/>
      <c r="FC4122" s="67"/>
      <c r="FD4122" s="67"/>
      <c r="FE4122" s="67"/>
      <c r="FF4122" s="67"/>
      <c r="FG4122" s="67"/>
      <c r="FH4122" s="67"/>
      <c r="FI4122" s="67"/>
      <c r="FJ4122" s="67"/>
      <c r="FK4122" s="67"/>
      <c r="FL4122" s="67"/>
      <c r="FM4122" s="67"/>
      <c r="FN4122" s="67"/>
      <c r="FO4122" s="67"/>
      <c r="FP4122" s="67"/>
      <c r="FQ4122" s="67"/>
      <c r="FR4122" s="67"/>
      <c r="FS4122" s="67"/>
      <c r="FT4122" s="67"/>
      <c r="FU4122" s="67"/>
      <c r="FV4122" s="67"/>
      <c r="FW4122" s="67"/>
      <c r="FX4122" s="67"/>
      <c r="FY4122" s="67"/>
      <c r="FZ4122" s="67"/>
      <c r="GA4122" s="67"/>
      <c r="GB4122" s="67"/>
      <c r="GC4122" s="67"/>
      <c r="GD4122" s="67"/>
      <c r="GE4122" s="67"/>
      <c r="GF4122" s="67"/>
      <c r="GG4122" s="67"/>
      <c r="GH4122" s="67"/>
      <c r="GI4122" s="67"/>
      <c r="GJ4122" s="67"/>
      <c r="GK4122" s="67"/>
      <c r="GL4122" s="67"/>
      <c r="GM4122" s="67"/>
      <c r="GN4122" s="67"/>
      <c r="GO4122" s="67"/>
      <c r="GP4122" s="67"/>
      <c r="GQ4122" s="67"/>
      <c r="GR4122" s="67"/>
      <c r="GS4122" s="67"/>
      <c r="GT4122" s="67"/>
      <c r="GU4122" s="67"/>
      <c r="GV4122" s="67"/>
      <c r="GW4122" s="67"/>
      <c r="GX4122" s="67"/>
      <c r="GY4122" s="67"/>
      <c r="GZ4122" s="67"/>
      <c r="HA4122" s="67"/>
      <c r="HB4122" s="67"/>
      <c r="HC4122" s="67"/>
      <c r="HD4122" s="67"/>
      <c r="HE4122" s="67"/>
      <c r="HF4122" s="67"/>
      <c r="HG4122" s="67"/>
      <c r="HH4122" s="67"/>
      <c r="HI4122" s="67"/>
      <c r="HJ4122" s="67"/>
      <c r="HK4122" s="67"/>
      <c r="HL4122" s="67"/>
      <c r="HM4122" s="67"/>
      <c r="HN4122" s="67"/>
      <c r="HO4122" s="67"/>
      <c r="HP4122" s="67"/>
      <c r="HQ4122" s="67"/>
      <c r="HR4122" s="67"/>
      <c r="HS4122" s="67"/>
      <c r="HT4122" s="67"/>
      <c r="HU4122" s="67"/>
      <c r="HV4122" s="67"/>
      <c r="HW4122" s="67"/>
      <c r="HX4122" s="67"/>
      <c r="HY4122" s="67"/>
      <c r="HZ4122" s="67"/>
      <c r="IA4122" s="67"/>
      <c r="IB4122" s="67"/>
      <c r="IC4122" s="67"/>
      <c r="ID4122" s="67"/>
      <c r="IE4122" s="67"/>
      <c r="IF4122" s="67"/>
      <c r="IG4122" s="67"/>
      <c r="IH4122" s="67"/>
      <c r="II4122" s="67"/>
      <c r="IJ4122" s="67"/>
      <c r="IK4122" s="67"/>
      <c r="IL4122" s="67"/>
      <c r="IM4122" s="67"/>
      <c r="IN4122" s="67"/>
      <c r="IO4122" s="67"/>
      <c r="IP4122" s="67"/>
      <c r="IQ4122" s="67"/>
      <c r="IR4122" s="67"/>
      <c r="IS4122" s="67"/>
      <c r="IT4122" s="67"/>
      <c r="IU4122" s="67"/>
      <c r="IV4122" s="67"/>
      <c r="IW4122" s="67"/>
      <c r="IX4122" s="67"/>
      <c r="IY4122" s="67"/>
      <c r="IZ4122" s="67"/>
    </row>
    <row r="4123" customFormat="false" ht="14.95" hidden="false" customHeight="false" outlineLevel="0" collapsed="false">
      <c r="A4123" s="16" t="n">
        <v>41203070</v>
      </c>
      <c r="B4123" s="17" t="s">
        <v>4158</v>
      </c>
      <c r="C4123" s="18"/>
      <c r="D4123" s="18"/>
      <c r="E4123" s="16" t="s">
        <v>39</v>
      </c>
      <c r="F4123" s="19" t="n">
        <f aca="false">IF(C4123="",VLOOKUP(E4123,'PORTE E UCO'!$A$5:$D$46,4,0),VLOOKUP(E4123,'PORTE E UCO'!$A$5:$D$46,4,0)*C4123)</f>
        <v>52.984668</v>
      </c>
      <c r="G4123" s="20" t="n">
        <v>3.61</v>
      </c>
      <c r="H4123" s="21" t="n">
        <f aca="false">G4123*$R$2</f>
        <v>71.02181152</v>
      </c>
      <c r="I4123" s="16" t="n">
        <v>0</v>
      </c>
      <c r="J4123" s="22" t="str">
        <f aca="false">IF(I4123&gt;=1,F4123*$J$2,"")</f>
        <v/>
      </c>
      <c r="K4123" s="22" t="str">
        <f aca="false">IF(I4123&gt;=2,F4123*$K$2,"")</f>
        <v/>
      </c>
      <c r="L4123" s="22" t="str">
        <f aca="false">IF(I4123&gt;=3,F4123*$L$2,"")</f>
        <v/>
      </c>
      <c r="M4123" s="22" t="str">
        <f aca="false">IF(I4123&gt;=4,F4123*$M$2,"")</f>
        <v/>
      </c>
      <c r="N4123" s="16" t="n">
        <v>0</v>
      </c>
      <c r="O4123" s="16" t="n">
        <v>0</v>
      </c>
      <c r="P4123" s="23" t="n">
        <v>0</v>
      </c>
      <c r="Q4123" s="32"/>
      <c r="R4123" s="66"/>
      <c r="S4123" s="25" t="n">
        <f aca="false">SUM(F4123,H4123,J4123,K4123,L4123,M4123)</f>
        <v>124.00647952</v>
      </c>
      <c r="T4123" s="25" t="n">
        <f aca="false">SUM(F4123,H4123,J4123,K4123,L4123,M4123,Q4123)</f>
        <v>124.00647952</v>
      </c>
      <c r="U4123" s="67"/>
      <c r="V4123" s="67"/>
      <c r="W4123" s="67"/>
      <c r="X4123" s="67"/>
      <c r="Y4123" s="67"/>
      <c r="Z4123" s="67"/>
      <c r="AA4123" s="67"/>
      <c r="AB4123" s="67"/>
      <c r="AC4123" s="67"/>
      <c r="AD4123" s="67"/>
      <c r="AE4123" s="67"/>
      <c r="AF4123" s="67"/>
      <c r="AG4123" s="67"/>
      <c r="AH4123" s="67"/>
      <c r="AI4123" s="67"/>
      <c r="AJ4123" s="67"/>
      <c r="AK4123" s="67"/>
      <c r="AL4123" s="67"/>
      <c r="AM4123" s="67"/>
      <c r="AN4123" s="67"/>
      <c r="AO4123" s="67"/>
      <c r="AP4123" s="67"/>
      <c r="AQ4123" s="67"/>
      <c r="AR4123" s="67"/>
      <c r="AS4123" s="67"/>
      <c r="AT4123" s="67"/>
      <c r="AU4123" s="67"/>
      <c r="AV4123" s="67"/>
      <c r="AW4123" s="67"/>
      <c r="AX4123" s="67"/>
      <c r="AY4123" s="67"/>
      <c r="AZ4123" s="67"/>
      <c r="BA4123" s="67"/>
      <c r="BB4123" s="67"/>
      <c r="BC4123" s="67"/>
      <c r="BD4123" s="67"/>
      <c r="BE4123" s="67"/>
      <c r="BF4123" s="67"/>
      <c r="BG4123" s="67"/>
      <c r="BH4123" s="67"/>
      <c r="BI4123" s="67"/>
      <c r="BJ4123" s="67"/>
      <c r="BK4123" s="67"/>
      <c r="BL4123" s="67"/>
      <c r="BM4123" s="67"/>
      <c r="BN4123" s="67"/>
      <c r="BO4123" s="67"/>
      <c r="BP4123" s="67"/>
      <c r="BQ4123" s="67"/>
      <c r="BR4123" s="67"/>
      <c r="BS4123" s="67"/>
      <c r="BT4123" s="67"/>
      <c r="BU4123" s="67"/>
      <c r="BV4123" s="67"/>
      <c r="BW4123" s="67"/>
      <c r="BX4123" s="67"/>
      <c r="BY4123" s="67"/>
      <c r="BZ4123" s="67"/>
      <c r="CA4123" s="67"/>
      <c r="CB4123" s="67"/>
      <c r="CC4123" s="67"/>
      <c r="CD4123" s="67"/>
      <c r="CE4123" s="67"/>
      <c r="CF4123" s="67"/>
      <c r="CG4123" s="67"/>
      <c r="CH4123" s="67"/>
      <c r="CI4123" s="67"/>
      <c r="CJ4123" s="67"/>
      <c r="CK4123" s="67"/>
      <c r="CL4123" s="67"/>
      <c r="CM4123" s="67"/>
      <c r="CN4123" s="67"/>
      <c r="CO4123" s="67"/>
      <c r="CP4123" s="67"/>
      <c r="CQ4123" s="67"/>
      <c r="CR4123" s="67"/>
      <c r="CS4123" s="67"/>
      <c r="CT4123" s="67"/>
      <c r="CU4123" s="67"/>
      <c r="CV4123" s="67"/>
      <c r="CW4123" s="67"/>
      <c r="CX4123" s="67"/>
      <c r="CY4123" s="67"/>
      <c r="CZ4123" s="67"/>
      <c r="DA4123" s="67"/>
      <c r="DB4123" s="67"/>
      <c r="DC4123" s="67"/>
      <c r="DD4123" s="67"/>
      <c r="DE4123" s="67"/>
      <c r="DF4123" s="67"/>
      <c r="DG4123" s="67"/>
      <c r="DH4123" s="67"/>
      <c r="DI4123" s="67"/>
      <c r="DJ4123" s="67"/>
      <c r="DK4123" s="67"/>
      <c r="DL4123" s="67"/>
      <c r="DM4123" s="67"/>
      <c r="DN4123" s="67"/>
      <c r="DO4123" s="67"/>
      <c r="DP4123" s="67"/>
      <c r="DQ4123" s="67"/>
      <c r="DR4123" s="67"/>
      <c r="DS4123" s="67"/>
      <c r="DT4123" s="67"/>
      <c r="DU4123" s="67"/>
      <c r="DV4123" s="67"/>
      <c r="DW4123" s="67"/>
      <c r="DX4123" s="67"/>
      <c r="DY4123" s="67"/>
      <c r="DZ4123" s="67"/>
      <c r="EA4123" s="67"/>
      <c r="EB4123" s="67"/>
      <c r="EC4123" s="67"/>
      <c r="ED4123" s="67"/>
      <c r="EE4123" s="67"/>
      <c r="EF4123" s="67"/>
      <c r="EG4123" s="67"/>
      <c r="EH4123" s="67"/>
      <c r="EI4123" s="67"/>
      <c r="EJ4123" s="67"/>
      <c r="EK4123" s="67"/>
      <c r="EL4123" s="67"/>
      <c r="EM4123" s="67"/>
      <c r="EN4123" s="67"/>
      <c r="EO4123" s="67"/>
      <c r="EP4123" s="67"/>
      <c r="EQ4123" s="67"/>
      <c r="ER4123" s="67"/>
      <c r="ES4123" s="67"/>
      <c r="ET4123" s="67"/>
      <c r="EU4123" s="67"/>
      <c r="EV4123" s="67"/>
      <c r="EW4123" s="67"/>
      <c r="EX4123" s="67"/>
      <c r="EY4123" s="67"/>
      <c r="EZ4123" s="67"/>
      <c r="FA4123" s="67"/>
      <c r="FB4123" s="67"/>
      <c r="FC4123" s="67"/>
      <c r="FD4123" s="67"/>
      <c r="FE4123" s="67"/>
      <c r="FF4123" s="67"/>
      <c r="FG4123" s="67"/>
      <c r="FH4123" s="67"/>
      <c r="FI4123" s="67"/>
      <c r="FJ4123" s="67"/>
      <c r="FK4123" s="67"/>
      <c r="FL4123" s="67"/>
      <c r="FM4123" s="67"/>
      <c r="FN4123" s="67"/>
      <c r="FO4123" s="67"/>
      <c r="FP4123" s="67"/>
      <c r="FQ4123" s="67"/>
      <c r="FR4123" s="67"/>
      <c r="FS4123" s="67"/>
      <c r="FT4123" s="67"/>
      <c r="FU4123" s="67"/>
      <c r="FV4123" s="67"/>
      <c r="FW4123" s="67"/>
      <c r="FX4123" s="67"/>
      <c r="FY4123" s="67"/>
      <c r="FZ4123" s="67"/>
      <c r="GA4123" s="67"/>
      <c r="GB4123" s="67"/>
      <c r="GC4123" s="67"/>
      <c r="GD4123" s="67"/>
      <c r="GE4123" s="67"/>
      <c r="GF4123" s="67"/>
      <c r="GG4123" s="67"/>
      <c r="GH4123" s="67"/>
      <c r="GI4123" s="67"/>
      <c r="GJ4123" s="67"/>
      <c r="GK4123" s="67"/>
      <c r="GL4123" s="67"/>
      <c r="GM4123" s="67"/>
      <c r="GN4123" s="67"/>
      <c r="GO4123" s="67"/>
      <c r="GP4123" s="67"/>
      <c r="GQ4123" s="67"/>
      <c r="GR4123" s="67"/>
      <c r="GS4123" s="67"/>
      <c r="GT4123" s="67"/>
      <c r="GU4123" s="67"/>
      <c r="GV4123" s="67"/>
      <c r="GW4123" s="67"/>
      <c r="GX4123" s="67"/>
      <c r="GY4123" s="67"/>
      <c r="GZ4123" s="67"/>
      <c r="HA4123" s="67"/>
      <c r="HB4123" s="67"/>
      <c r="HC4123" s="67"/>
      <c r="HD4123" s="67"/>
      <c r="HE4123" s="67"/>
      <c r="HF4123" s="67"/>
      <c r="HG4123" s="67"/>
      <c r="HH4123" s="67"/>
      <c r="HI4123" s="67"/>
      <c r="HJ4123" s="67"/>
      <c r="HK4123" s="67"/>
      <c r="HL4123" s="67"/>
      <c r="HM4123" s="67"/>
      <c r="HN4123" s="67"/>
      <c r="HO4123" s="67"/>
      <c r="HP4123" s="67"/>
      <c r="HQ4123" s="67"/>
      <c r="HR4123" s="67"/>
      <c r="HS4123" s="67"/>
      <c r="HT4123" s="67"/>
      <c r="HU4123" s="67"/>
      <c r="HV4123" s="67"/>
      <c r="HW4123" s="67"/>
      <c r="HX4123" s="67"/>
      <c r="HY4123" s="67"/>
      <c r="HZ4123" s="67"/>
      <c r="IA4123" s="67"/>
      <c r="IB4123" s="67"/>
      <c r="IC4123" s="67"/>
      <c r="ID4123" s="67"/>
      <c r="IE4123" s="67"/>
      <c r="IF4123" s="67"/>
      <c r="IG4123" s="67"/>
      <c r="IH4123" s="67"/>
      <c r="II4123" s="67"/>
      <c r="IJ4123" s="67"/>
      <c r="IK4123" s="67"/>
      <c r="IL4123" s="67"/>
      <c r="IM4123" s="67"/>
      <c r="IN4123" s="67"/>
      <c r="IO4123" s="67"/>
      <c r="IP4123" s="67"/>
      <c r="IQ4123" s="67"/>
      <c r="IR4123" s="67"/>
      <c r="IS4123" s="67"/>
      <c r="IT4123" s="67"/>
      <c r="IU4123" s="67"/>
      <c r="IV4123" s="67"/>
      <c r="IW4123" s="67"/>
      <c r="IX4123" s="67"/>
      <c r="IY4123" s="67"/>
      <c r="IZ4123" s="67"/>
    </row>
    <row r="4124" customFormat="false" ht="14.95" hidden="false" customHeight="false" outlineLevel="0" collapsed="false">
      <c r="A4124" s="27" t="n">
        <v>41203089</v>
      </c>
      <c r="B4124" s="28" t="s">
        <v>4159</v>
      </c>
      <c r="C4124" s="29"/>
      <c r="D4124" s="29"/>
      <c r="E4124" s="27" t="s">
        <v>39</v>
      </c>
      <c r="F4124" s="19" t="n">
        <f aca="false">IF(C4124="",VLOOKUP(E4124,'PORTE E UCO'!$A$5:$D$46,4,0),VLOOKUP(E4124,'PORTE E UCO'!$A$5:$D$46,4,0)*C4124)</f>
        <v>52.984668</v>
      </c>
      <c r="G4124" s="30" t="n">
        <v>3.33</v>
      </c>
      <c r="H4124" s="21" t="n">
        <f aca="false">G4124*$R$2</f>
        <v>65.51319456</v>
      </c>
      <c r="I4124" s="27" t="n">
        <v>0</v>
      </c>
      <c r="J4124" s="22" t="str">
        <f aca="false">IF(I4124&gt;=1,F4124*$J$2,"")</f>
        <v/>
      </c>
      <c r="K4124" s="22" t="str">
        <f aca="false">IF(I4124&gt;=2,F4124*$K$2,"")</f>
        <v/>
      </c>
      <c r="L4124" s="22" t="str">
        <f aca="false">IF(I4124&gt;=3,F4124*$L$2,"")</f>
        <v/>
      </c>
      <c r="M4124" s="22" t="str">
        <f aca="false">IF(I4124&gt;=4,F4124*$M$2,"")</f>
        <v/>
      </c>
      <c r="N4124" s="27" t="n">
        <v>0</v>
      </c>
      <c r="O4124" s="27" t="n">
        <v>0</v>
      </c>
      <c r="P4124" s="31" t="n">
        <v>0</v>
      </c>
      <c r="Q4124" s="32"/>
      <c r="R4124" s="66"/>
      <c r="S4124" s="25" t="n">
        <f aca="false">SUM(F4124,H4124,J4124,K4124,L4124,M4124)</f>
        <v>118.49786256</v>
      </c>
      <c r="T4124" s="25" t="n">
        <f aca="false">SUM(F4124,H4124,J4124,K4124,L4124,M4124,Q4124)</f>
        <v>118.49786256</v>
      </c>
      <c r="U4124" s="67"/>
      <c r="V4124" s="67"/>
      <c r="W4124" s="67"/>
      <c r="X4124" s="67"/>
      <c r="Y4124" s="67"/>
      <c r="Z4124" s="67"/>
      <c r="AA4124" s="67"/>
      <c r="AB4124" s="67"/>
      <c r="AC4124" s="67"/>
      <c r="AD4124" s="67"/>
      <c r="AE4124" s="67"/>
      <c r="AF4124" s="67"/>
      <c r="AG4124" s="67"/>
      <c r="AH4124" s="67"/>
      <c r="AI4124" s="67"/>
      <c r="AJ4124" s="67"/>
      <c r="AK4124" s="67"/>
      <c r="AL4124" s="67"/>
      <c r="AM4124" s="67"/>
      <c r="AN4124" s="67"/>
      <c r="AO4124" s="67"/>
      <c r="AP4124" s="67"/>
      <c r="AQ4124" s="67"/>
      <c r="AR4124" s="67"/>
      <c r="AS4124" s="67"/>
      <c r="AT4124" s="67"/>
      <c r="AU4124" s="67"/>
      <c r="AV4124" s="67"/>
      <c r="AW4124" s="67"/>
      <c r="AX4124" s="67"/>
      <c r="AY4124" s="67"/>
      <c r="AZ4124" s="67"/>
      <c r="BA4124" s="67"/>
      <c r="BB4124" s="67"/>
      <c r="BC4124" s="67"/>
      <c r="BD4124" s="67"/>
      <c r="BE4124" s="67"/>
      <c r="BF4124" s="67"/>
      <c r="BG4124" s="67"/>
      <c r="BH4124" s="67"/>
      <c r="BI4124" s="67"/>
      <c r="BJ4124" s="67"/>
      <c r="BK4124" s="67"/>
      <c r="BL4124" s="67"/>
      <c r="BM4124" s="67"/>
      <c r="BN4124" s="67"/>
      <c r="BO4124" s="67"/>
      <c r="BP4124" s="67"/>
      <c r="BQ4124" s="67"/>
      <c r="BR4124" s="67"/>
      <c r="BS4124" s="67"/>
      <c r="BT4124" s="67"/>
      <c r="BU4124" s="67"/>
      <c r="BV4124" s="67"/>
      <c r="BW4124" s="67"/>
      <c r="BX4124" s="67"/>
      <c r="BY4124" s="67"/>
      <c r="BZ4124" s="67"/>
      <c r="CA4124" s="67"/>
      <c r="CB4124" s="67"/>
      <c r="CC4124" s="67"/>
      <c r="CD4124" s="67"/>
      <c r="CE4124" s="67"/>
      <c r="CF4124" s="67"/>
      <c r="CG4124" s="67"/>
      <c r="CH4124" s="67"/>
      <c r="CI4124" s="67"/>
      <c r="CJ4124" s="67"/>
      <c r="CK4124" s="67"/>
      <c r="CL4124" s="67"/>
      <c r="CM4124" s="67"/>
      <c r="CN4124" s="67"/>
      <c r="CO4124" s="67"/>
      <c r="CP4124" s="67"/>
      <c r="CQ4124" s="67"/>
      <c r="CR4124" s="67"/>
      <c r="CS4124" s="67"/>
      <c r="CT4124" s="67"/>
      <c r="CU4124" s="67"/>
      <c r="CV4124" s="67"/>
      <c r="CW4124" s="67"/>
      <c r="CX4124" s="67"/>
      <c r="CY4124" s="67"/>
      <c r="CZ4124" s="67"/>
      <c r="DA4124" s="67"/>
      <c r="DB4124" s="67"/>
      <c r="DC4124" s="67"/>
      <c r="DD4124" s="67"/>
      <c r="DE4124" s="67"/>
      <c r="DF4124" s="67"/>
      <c r="DG4124" s="67"/>
      <c r="DH4124" s="67"/>
      <c r="DI4124" s="67"/>
      <c r="DJ4124" s="67"/>
      <c r="DK4124" s="67"/>
      <c r="DL4124" s="67"/>
      <c r="DM4124" s="67"/>
      <c r="DN4124" s="67"/>
      <c r="DO4124" s="67"/>
      <c r="DP4124" s="67"/>
      <c r="DQ4124" s="67"/>
      <c r="DR4124" s="67"/>
      <c r="DS4124" s="67"/>
      <c r="DT4124" s="67"/>
      <c r="DU4124" s="67"/>
      <c r="DV4124" s="67"/>
      <c r="DW4124" s="67"/>
      <c r="DX4124" s="67"/>
      <c r="DY4124" s="67"/>
      <c r="DZ4124" s="67"/>
      <c r="EA4124" s="67"/>
      <c r="EB4124" s="67"/>
      <c r="EC4124" s="67"/>
      <c r="ED4124" s="67"/>
      <c r="EE4124" s="67"/>
      <c r="EF4124" s="67"/>
      <c r="EG4124" s="67"/>
      <c r="EH4124" s="67"/>
      <c r="EI4124" s="67"/>
      <c r="EJ4124" s="67"/>
      <c r="EK4124" s="67"/>
      <c r="EL4124" s="67"/>
      <c r="EM4124" s="67"/>
      <c r="EN4124" s="67"/>
      <c r="EO4124" s="67"/>
      <c r="EP4124" s="67"/>
      <c r="EQ4124" s="67"/>
      <c r="ER4124" s="67"/>
      <c r="ES4124" s="67"/>
      <c r="ET4124" s="67"/>
      <c r="EU4124" s="67"/>
      <c r="EV4124" s="67"/>
      <c r="EW4124" s="67"/>
      <c r="EX4124" s="67"/>
      <c r="EY4124" s="67"/>
      <c r="EZ4124" s="67"/>
      <c r="FA4124" s="67"/>
      <c r="FB4124" s="67"/>
      <c r="FC4124" s="67"/>
      <c r="FD4124" s="67"/>
      <c r="FE4124" s="67"/>
      <c r="FF4124" s="67"/>
      <c r="FG4124" s="67"/>
      <c r="FH4124" s="67"/>
      <c r="FI4124" s="67"/>
      <c r="FJ4124" s="67"/>
      <c r="FK4124" s="67"/>
      <c r="FL4124" s="67"/>
      <c r="FM4124" s="67"/>
      <c r="FN4124" s="67"/>
      <c r="FO4124" s="67"/>
      <c r="FP4124" s="67"/>
      <c r="FQ4124" s="67"/>
      <c r="FR4124" s="67"/>
      <c r="FS4124" s="67"/>
      <c r="FT4124" s="67"/>
      <c r="FU4124" s="67"/>
      <c r="FV4124" s="67"/>
      <c r="FW4124" s="67"/>
      <c r="FX4124" s="67"/>
      <c r="FY4124" s="67"/>
      <c r="FZ4124" s="67"/>
      <c r="GA4124" s="67"/>
      <c r="GB4124" s="67"/>
      <c r="GC4124" s="67"/>
      <c r="GD4124" s="67"/>
      <c r="GE4124" s="67"/>
      <c r="GF4124" s="67"/>
      <c r="GG4124" s="67"/>
      <c r="GH4124" s="67"/>
      <c r="GI4124" s="67"/>
      <c r="GJ4124" s="67"/>
      <c r="GK4124" s="67"/>
      <c r="GL4124" s="67"/>
      <c r="GM4124" s="67"/>
      <c r="GN4124" s="67"/>
      <c r="GO4124" s="67"/>
      <c r="GP4124" s="67"/>
      <c r="GQ4124" s="67"/>
      <c r="GR4124" s="67"/>
      <c r="GS4124" s="67"/>
      <c r="GT4124" s="67"/>
      <c r="GU4124" s="67"/>
      <c r="GV4124" s="67"/>
      <c r="GW4124" s="67"/>
      <c r="GX4124" s="67"/>
      <c r="GY4124" s="67"/>
      <c r="GZ4124" s="67"/>
      <c r="HA4124" s="67"/>
      <c r="HB4124" s="67"/>
      <c r="HC4124" s="67"/>
      <c r="HD4124" s="67"/>
      <c r="HE4124" s="67"/>
      <c r="HF4124" s="67"/>
      <c r="HG4124" s="67"/>
      <c r="HH4124" s="67"/>
      <c r="HI4124" s="67"/>
      <c r="HJ4124" s="67"/>
      <c r="HK4124" s="67"/>
      <c r="HL4124" s="67"/>
      <c r="HM4124" s="67"/>
      <c r="HN4124" s="67"/>
      <c r="HO4124" s="67"/>
      <c r="HP4124" s="67"/>
      <c r="HQ4124" s="67"/>
      <c r="HR4124" s="67"/>
      <c r="HS4124" s="67"/>
      <c r="HT4124" s="67"/>
      <c r="HU4124" s="67"/>
      <c r="HV4124" s="67"/>
      <c r="HW4124" s="67"/>
      <c r="HX4124" s="67"/>
      <c r="HY4124" s="67"/>
      <c r="HZ4124" s="67"/>
      <c r="IA4124" s="67"/>
      <c r="IB4124" s="67"/>
      <c r="IC4124" s="67"/>
      <c r="ID4124" s="67"/>
      <c r="IE4124" s="67"/>
      <c r="IF4124" s="67"/>
      <c r="IG4124" s="67"/>
      <c r="IH4124" s="67"/>
      <c r="II4124" s="67"/>
      <c r="IJ4124" s="67"/>
      <c r="IK4124" s="67"/>
      <c r="IL4124" s="67"/>
      <c r="IM4124" s="67"/>
      <c r="IN4124" s="67"/>
      <c r="IO4124" s="67"/>
      <c r="IP4124" s="67"/>
      <c r="IQ4124" s="67"/>
      <c r="IR4124" s="67"/>
      <c r="IS4124" s="67"/>
      <c r="IT4124" s="67"/>
      <c r="IU4124" s="67"/>
      <c r="IV4124" s="67"/>
      <c r="IW4124" s="67"/>
      <c r="IX4124" s="67"/>
      <c r="IY4124" s="67"/>
      <c r="IZ4124" s="67"/>
    </row>
    <row r="4125" customFormat="false" ht="14.95" hidden="false" customHeight="false" outlineLevel="0" collapsed="false">
      <c r="A4125" s="16" t="n">
        <v>41203097</v>
      </c>
      <c r="B4125" s="17" t="s">
        <v>4160</v>
      </c>
      <c r="C4125" s="18"/>
      <c r="D4125" s="18"/>
      <c r="E4125" s="16" t="s">
        <v>50</v>
      </c>
      <c r="F4125" s="19" t="n">
        <f aca="false">IF(C4125="",VLOOKUP(E4125,'PORTE E UCO'!$A$5:$D$46,4,0),VLOOKUP(E4125,'PORTE E UCO'!$A$5:$D$46,4,0)*C4125)</f>
        <v>17.661556</v>
      </c>
      <c r="G4125" s="20" t="n">
        <v>2.3</v>
      </c>
      <c r="H4125" s="21" t="n">
        <f aca="false">G4125*$R$2</f>
        <v>45.2493536</v>
      </c>
      <c r="I4125" s="16" t="n">
        <v>0</v>
      </c>
      <c r="J4125" s="22" t="str">
        <f aca="false">IF(I4125&gt;=1,F4125*$J$2,"")</f>
        <v/>
      </c>
      <c r="K4125" s="22" t="str">
        <f aca="false">IF(I4125&gt;=2,F4125*$K$2,"")</f>
        <v/>
      </c>
      <c r="L4125" s="22" t="str">
        <f aca="false">IF(I4125&gt;=3,F4125*$L$2,"")</f>
        <v/>
      </c>
      <c r="M4125" s="22" t="str">
        <f aca="false">IF(I4125&gt;=4,F4125*$M$2,"")</f>
        <v/>
      </c>
      <c r="N4125" s="16" t="n">
        <v>0</v>
      </c>
      <c r="O4125" s="16" t="n">
        <v>0</v>
      </c>
      <c r="P4125" s="23" t="n">
        <v>0</v>
      </c>
      <c r="Q4125" s="32"/>
      <c r="R4125" s="66"/>
      <c r="S4125" s="25" t="n">
        <f aca="false">SUM(F4125,H4125,J4125,K4125,L4125,M4125)</f>
        <v>62.9109096</v>
      </c>
      <c r="T4125" s="25" t="n">
        <f aca="false">SUM(F4125,H4125,J4125,K4125,L4125,M4125,Q4125)</f>
        <v>62.9109096</v>
      </c>
      <c r="U4125" s="67"/>
      <c r="V4125" s="67"/>
      <c r="W4125" s="67"/>
      <c r="X4125" s="67"/>
      <c r="Y4125" s="67"/>
      <c r="Z4125" s="67"/>
      <c r="AA4125" s="67"/>
      <c r="AB4125" s="67"/>
      <c r="AC4125" s="67"/>
      <c r="AD4125" s="67"/>
      <c r="AE4125" s="67"/>
      <c r="AF4125" s="67"/>
      <c r="AG4125" s="67"/>
      <c r="AH4125" s="67"/>
      <c r="AI4125" s="67"/>
      <c r="AJ4125" s="67"/>
      <c r="AK4125" s="67"/>
      <c r="AL4125" s="67"/>
      <c r="AM4125" s="67"/>
      <c r="AN4125" s="67"/>
      <c r="AO4125" s="67"/>
      <c r="AP4125" s="67"/>
      <c r="AQ4125" s="67"/>
      <c r="AR4125" s="67"/>
      <c r="AS4125" s="67"/>
      <c r="AT4125" s="67"/>
      <c r="AU4125" s="67"/>
      <c r="AV4125" s="67"/>
      <c r="AW4125" s="67"/>
      <c r="AX4125" s="67"/>
      <c r="AY4125" s="67"/>
      <c r="AZ4125" s="67"/>
      <c r="BA4125" s="67"/>
      <c r="BB4125" s="67"/>
      <c r="BC4125" s="67"/>
      <c r="BD4125" s="67"/>
      <c r="BE4125" s="67"/>
      <c r="BF4125" s="67"/>
      <c r="BG4125" s="67"/>
      <c r="BH4125" s="67"/>
      <c r="BI4125" s="67"/>
      <c r="BJ4125" s="67"/>
      <c r="BK4125" s="67"/>
      <c r="BL4125" s="67"/>
      <c r="BM4125" s="67"/>
      <c r="BN4125" s="67"/>
      <c r="BO4125" s="67"/>
      <c r="BP4125" s="67"/>
      <c r="BQ4125" s="67"/>
      <c r="BR4125" s="67"/>
      <c r="BS4125" s="67"/>
      <c r="BT4125" s="67"/>
      <c r="BU4125" s="67"/>
      <c r="BV4125" s="67"/>
      <c r="BW4125" s="67"/>
      <c r="BX4125" s="67"/>
      <c r="BY4125" s="67"/>
      <c r="BZ4125" s="67"/>
      <c r="CA4125" s="67"/>
      <c r="CB4125" s="67"/>
      <c r="CC4125" s="67"/>
      <c r="CD4125" s="67"/>
      <c r="CE4125" s="67"/>
      <c r="CF4125" s="67"/>
      <c r="CG4125" s="67"/>
      <c r="CH4125" s="67"/>
      <c r="CI4125" s="67"/>
      <c r="CJ4125" s="67"/>
      <c r="CK4125" s="67"/>
      <c r="CL4125" s="67"/>
      <c r="CM4125" s="67"/>
      <c r="CN4125" s="67"/>
      <c r="CO4125" s="67"/>
      <c r="CP4125" s="67"/>
      <c r="CQ4125" s="67"/>
      <c r="CR4125" s="67"/>
      <c r="CS4125" s="67"/>
      <c r="CT4125" s="67"/>
      <c r="CU4125" s="67"/>
      <c r="CV4125" s="67"/>
      <c r="CW4125" s="67"/>
      <c r="CX4125" s="67"/>
      <c r="CY4125" s="67"/>
      <c r="CZ4125" s="67"/>
      <c r="DA4125" s="67"/>
      <c r="DB4125" s="67"/>
      <c r="DC4125" s="67"/>
      <c r="DD4125" s="67"/>
      <c r="DE4125" s="67"/>
      <c r="DF4125" s="67"/>
      <c r="DG4125" s="67"/>
      <c r="DH4125" s="67"/>
      <c r="DI4125" s="67"/>
      <c r="DJ4125" s="67"/>
      <c r="DK4125" s="67"/>
      <c r="DL4125" s="67"/>
      <c r="DM4125" s="67"/>
      <c r="DN4125" s="67"/>
      <c r="DO4125" s="67"/>
      <c r="DP4125" s="67"/>
      <c r="DQ4125" s="67"/>
      <c r="DR4125" s="67"/>
      <c r="DS4125" s="67"/>
      <c r="DT4125" s="67"/>
      <c r="DU4125" s="67"/>
      <c r="DV4125" s="67"/>
      <c r="DW4125" s="67"/>
      <c r="DX4125" s="67"/>
      <c r="DY4125" s="67"/>
      <c r="DZ4125" s="67"/>
      <c r="EA4125" s="67"/>
      <c r="EB4125" s="67"/>
      <c r="EC4125" s="67"/>
      <c r="ED4125" s="67"/>
      <c r="EE4125" s="67"/>
      <c r="EF4125" s="67"/>
      <c r="EG4125" s="67"/>
      <c r="EH4125" s="67"/>
      <c r="EI4125" s="67"/>
      <c r="EJ4125" s="67"/>
      <c r="EK4125" s="67"/>
      <c r="EL4125" s="67"/>
      <c r="EM4125" s="67"/>
      <c r="EN4125" s="67"/>
      <c r="EO4125" s="67"/>
      <c r="EP4125" s="67"/>
      <c r="EQ4125" s="67"/>
      <c r="ER4125" s="67"/>
      <c r="ES4125" s="67"/>
      <c r="ET4125" s="67"/>
      <c r="EU4125" s="67"/>
      <c r="EV4125" s="67"/>
      <c r="EW4125" s="67"/>
      <c r="EX4125" s="67"/>
      <c r="EY4125" s="67"/>
      <c r="EZ4125" s="67"/>
      <c r="FA4125" s="67"/>
      <c r="FB4125" s="67"/>
      <c r="FC4125" s="67"/>
      <c r="FD4125" s="67"/>
      <c r="FE4125" s="67"/>
      <c r="FF4125" s="67"/>
      <c r="FG4125" s="67"/>
      <c r="FH4125" s="67"/>
      <c r="FI4125" s="67"/>
      <c r="FJ4125" s="67"/>
      <c r="FK4125" s="67"/>
      <c r="FL4125" s="67"/>
      <c r="FM4125" s="67"/>
      <c r="FN4125" s="67"/>
      <c r="FO4125" s="67"/>
      <c r="FP4125" s="67"/>
      <c r="FQ4125" s="67"/>
      <c r="FR4125" s="67"/>
      <c r="FS4125" s="67"/>
      <c r="FT4125" s="67"/>
      <c r="FU4125" s="67"/>
      <c r="FV4125" s="67"/>
      <c r="FW4125" s="67"/>
      <c r="FX4125" s="67"/>
      <c r="FY4125" s="67"/>
      <c r="FZ4125" s="67"/>
      <c r="GA4125" s="67"/>
      <c r="GB4125" s="67"/>
      <c r="GC4125" s="67"/>
      <c r="GD4125" s="67"/>
      <c r="GE4125" s="67"/>
      <c r="GF4125" s="67"/>
      <c r="GG4125" s="67"/>
      <c r="GH4125" s="67"/>
      <c r="GI4125" s="67"/>
      <c r="GJ4125" s="67"/>
      <c r="GK4125" s="67"/>
      <c r="GL4125" s="67"/>
      <c r="GM4125" s="67"/>
      <c r="GN4125" s="67"/>
      <c r="GO4125" s="67"/>
      <c r="GP4125" s="67"/>
      <c r="GQ4125" s="67"/>
      <c r="GR4125" s="67"/>
      <c r="GS4125" s="67"/>
      <c r="GT4125" s="67"/>
      <c r="GU4125" s="67"/>
      <c r="GV4125" s="67"/>
      <c r="GW4125" s="67"/>
      <c r="GX4125" s="67"/>
      <c r="GY4125" s="67"/>
      <c r="GZ4125" s="67"/>
      <c r="HA4125" s="67"/>
      <c r="HB4125" s="67"/>
      <c r="HC4125" s="67"/>
      <c r="HD4125" s="67"/>
      <c r="HE4125" s="67"/>
      <c r="HF4125" s="67"/>
      <c r="HG4125" s="67"/>
      <c r="HH4125" s="67"/>
      <c r="HI4125" s="67"/>
      <c r="HJ4125" s="67"/>
      <c r="HK4125" s="67"/>
      <c r="HL4125" s="67"/>
      <c r="HM4125" s="67"/>
      <c r="HN4125" s="67"/>
      <c r="HO4125" s="67"/>
      <c r="HP4125" s="67"/>
      <c r="HQ4125" s="67"/>
      <c r="HR4125" s="67"/>
      <c r="HS4125" s="67"/>
      <c r="HT4125" s="67"/>
      <c r="HU4125" s="67"/>
      <c r="HV4125" s="67"/>
      <c r="HW4125" s="67"/>
      <c r="HX4125" s="67"/>
      <c r="HY4125" s="67"/>
      <c r="HZ4125" s="67"/>
      <c r="IA4125" s="67"/>
      <c r="IB4125" s="67"/>
      <c r="IC4125" s="67"/>
      <c r="ID4125" s="67"/>
      <c r="IE4125" s="67"/>
      <c r="IF4125" s="67"/>
      <c r="IG4125" s="67"/>
      <c r="IH4125" s="67"/>
      <c r="II4125" s="67"/>
      <c r="IJ4125" s="67"/>
      <c r="IK4125" s="67"/>
      <c r="IL4125" s="67"/>
      <c r="IM4125" s="67"/>
      <c r="IN4125" s="67"/>
      <c r="IO4125" s="67"/>
      <c r="IP4125" s="67"/>
      <c r="IQ4125" s="67"/>
      <c r="IR4125" s="67"/>
      <c r="IS4125" s="67"/>
      <c r="IT4125" s="67"/>
      <c r="IU4125" s="67"/>
      <c r="IV4125" s="67"/>
      <c r="IW4125" s="67"/>
      <c r="IX4125" s="67"/>
      <c r="IY4125" s="67"/>
      <c r="IZ4125" s="67"/>
    </row>
    <row r="4126" customFormat="false" ht="13.8" hidden="false" customHeight="false" outlineLevel="0" collapsed="false">
      <c r="A4126" s="27" t="n">
        <v>41203100</v>
      </c>
      <c r="B4126" s="28" t="s">
        <v>4161</v>
      </c>
      <c r="C4126" s="29"/>
      <c r="D4126" s="29"/>
      <c r="E4126" s="27" t="s">
        <v>807</v>
      </c>
      <c r="F4126" s="19" t="n">
        <f aca="false">IF(C4126="",VLOOKUP(E4126,'PORTE E UCO'!$A$5:$D$46,4,0),VLOOKUP(E4126,'PORTE E UCO'!$A$5:$D$46,4,0)*C4126)</f>
        <v>2817.485634</v>
      </c>
      <c r="G4126" s="30" t="n">
        <v>217.04</v>
      </c>
      <c r="H4126" s="21" t="n">
        <f aca="false">G4126*$R$2</f>
        <v>4269.96508928</v>
      </c>
      <c r="I4126" s="27" t="n">
        <v>0</v>
      </c>
      <c r="J4126" s="22" t="str">
        <f aca="false">IF(I4126&gt;=1,F4126*$J$2,"")</f>
        <v/>
      </c>
      <c r="K4126" s="22" t="str">
        <f aca="false">IF(I4126&gt;=2,F4126*$K$2,"")</f>
        <v/>
      </c>
      <c r="L4126" s="22" t="str">
        <f aca="false">IF(I4126&gt;=3,F4126*$L$2,"")</f>
        <v/>
      </c>
      <c r="M4126" s="22" t="str">
        <f aca="false">IF(I4126&gt;=4,F4126*$M$2,"")</f>
        <v/>
      </c>
      <c r="N4126" s="27" t="n">
        <v>0</v>
      </c>
      <c r="O4126" s="27" t="n">
        <v>0</v>
      </c>
      <c r="P4126" s="31" t="n">
        <v>0</v>
      </c>
      <c r="Q4126" s="32"/>
      <c r="R4126" s="66"/>
      <c r="S4126" s="25" t="n">
        <f aca="false">SUM(F4126,H4126,J4126,K4126,L4126,M4126)</f>
        <v>7087.45072328</v>
      </c>
      <c r="T4126" s="25" t="n">
        <f aca="false">SUM(F4126,H4126,J4126,K4126,L4126,M4126,Q4126)</f>
        <v>7087.45072328</v>
      </c>
      <c r="U4126" s="67"/>
      <c r="V4126" s="67"/>
      <c r="W4126" s="67"/>
      <c r="X4126" s="67"/>
      <c r="Y4126" s="67"/>
      <c r="Z4126" s="67"/>
      <c r="AA4126" s="67"/>
      <c r="AB4126" s="67"/>
      <c r="AC4126" s="67"/>
      <c r="AD4126" s="67"/>
      <c r="AE4126" s="67"/>
      <c r="AF4126" s="67"/>
      <c r="AG4126" s="67"/>
      <c r="AH4126" s="67"/>
      <c r="AI4126" s="67"/>
      <c r="AJ4126" s="67"/>
      <c r="AK4126" s="67"/>
      <c r="AL4126" s="67"/>
      <c r="AM4126" s="67"/>
      <c r="AN4126" s="67"/>
      <c r="AO4126" s="67"/>
      <c r="AP4126" s="67"/>
      <c r="AQ4126" s="67"/>
      <c r="AR4126" s="67"/>
      <c r="AS4126" s="67"/>
      <c r="AT4126" s="67"/>
      <c r="AU4126" s="67"/>
      <c r="AV4126" s="67"/>
      <c r="AW4126" s="67"/>
      <c r="AX4126" s="67"/>
      <c r="AY4126" s="67"/>
      <c r="AZ4126" s="67"/>
      <c r="BA4126" s="67"/>
      <c r="BB4126" s="67"/>
      <c r="BC4126" s="67"/>
      <c r="BD4126" s="67"/>
      <c r="BE4126" s="67"/>
      <c r="BF4126" s="67"/>
      <c r="BG4126" s="67"/>
      <c r="BH4126" s="67"/>
      <c r="BI4126" s="67"/>
      <c r="BJ4126" s="67"/>
      <c r="BK4126" s="67"/>
      <c r="BL4126" s="67"/>
      <c r="BM4126" s="67"/>
      <c r="BN4126" s="67"/>
      <c r="BO4126" s="67"/>
      <c r="BP4126" s="67"/>
      <c r="BQ4126" s="67"/>
      <c r="BR4126" s="67"/>
      <c r="BS4126" s="67"/>
      <c r="BT4126" s="67"/>
      <c r="BU4126" s="67"/>
      <c r="BV4126" s="67"/>
      <c r="BW4126" s="67"/>
      <c r="BX4126" s="67"/>
      <c r="BY4126" s="67"/>
      <c r="BZ4126" s="67"/>
      <c r="CA4126" s="67"/>
      <c r="CB4126" s="67"/>
      <c r="CC4126" s="67"/>
      <c r="CD4126" s="67"/>
      <c r="CE4126" s="67"/>
      <c r="CF4126" s="67"/>
      <c r="CG4126" s="67"/>
      <c r="CH4126" s="67"/>
      <c r="CI4126" s="67"/>
      <c r="CJ4126" s="67"/>
      <c r="CK4126" s="67"/>
      <c r="CL4126" s="67"/>
      <c r="CM4126" s="67"/>
      <c r="CN4126" s="67"/>
      <c r="CO4126" s="67"/>
      <c r="CP4126" s="67"/>
      <c r="CQ4126" s="67"/>
      <c r="CR4126" s="67"/>
      <c r="CS4126" s="67"/>
      <c r="CT4126" s="67"/>
      <c r="CU4126" s="67"/>
      <c r="CV4126" s="67"/>
      <c r="CW4126" s="67"/>
      <c r="CX4126" s="67"/>
      <c r="CY4126" s="67"/>
      <c r="CZ4126" s="67"/>
      <c r="DA4126" s="67"/>
      <c r="DB4126" s="67"/>
      <c r="DC4126" s="67"/>
      <c r="DD4126" s="67"/>
      <c r="DE4126" s="67"/>
      <c r="DF4126" s="67"/>
      <c r="DG4126" s="67"/>
      <c r="DH4126" s="67"/>
      <c r="DI4126" s="67"/>
      <c r="DJ4126" s="67"/>
      <c r="DK4126" s="67"/>
      <c r="DL4126" s="67"/>
      <c r="DM4126" s="67"/>
      <c r="DN4126" s="67"/>
      <c r="DO4126" s="67"/>
      <c r="DP4126" s="67"/>
      <c r="DQ4126" s="67"/>
      <c r="DR4126" s="67"/>
      <c r="DS4126" s="67"/>
      <c r="DT4126" s="67"/>
      <c r="DU4126" s="67"/>
      <c r="DV4126" s="67"/>
      <c r="DW4126" s="67"/>
      <c r="DX4126" s="67"/>
      <c r="DY4126" s="67"/>
      <c r="DZ4126" s="67"/>
      <c r="EA4126" s="67"/>
      <c r="EB4126" s="67"/>
      <c r="EC4126" s="67"/>
      <c r="ED4126" s="67"/>
      <c r="EE4126" s="67"/>
      <c r="EF4126" s="67"/>
      <c r="EG4126" s="67"/>
      <c r="EH4126" s="67"/>
      <c r="EI4126" s="67"/>
      <c r="EJ4126" s="67"/>
      <c r="EK4126" s="67"/>
      <c r="EL4126" s="67"/>
      <c r="EM4126" s="67"/>
      <c r="EN4126" s="67"/>
      <c r="EO4126" s="67"/>
      <c r="EP4126" s="67"/>
      <c r="EQ4126" s="67"/>
      <c r="ER4126" s="67"/>
      <c r="ES4126" s="67"/>
      <c r="ET4126" s="67"/>
      <c r="EU4126" s="67"/>
      <c r="EV4126" s="67"/>
      <c r="EW4126" s="67"/>
      <c r="EX4126" s="67"/>
      <c r="EY4126" s="67"/>
      <c r="EZ4126" s="67"/>
      <c r="FA4126" s="67"/>
      <c r="FB4126" s="67"/>
      <c r="FC4126" s="67"/>
      <c r="FD4126" s="67"/>
      <c r="FE4126" s="67"/>
      <c r="FF4126" s="67"/>
      <c r="FG4126" s="67"/>
      <c r="FH4126" s="67"/>
      <c r="FI4126" s="67"/>
      <c r="FJ4126" s="67"/>
      <c r="FK4126" s="67"/>
      <c r="FL4126" s="67"/>
      <c r="FM4126" s="67"/>
      <c r="FN4126" s="67"/>
      <c r="FO4126" s="67"/>
      <c r="FP4126" s="67"/>
      <c r="FQ4126" s="67"/>
      <c r="FR4126" s="67"/>
      <c r="FS4126" s="67"/>
      <c r="FT4126" s="67"/>
      <c r="FU4126" s="67"/>
      <c r="FV4126" s="67"/>
      <c r="FW4126" s="67"/>
      <c r="FX4126" s="67"/>
      <c r="FY4126" s="67"/>
      <c r="FZ4126" s="67"/>
      <c r="GA4126" s="67"/>
      <c r="GB4126" s="67"/>
      <c r="GC4126" s="67"/>
      <c r="GD4126" s="67"/>
      <c r="GE4126" s="67"/>
      <c r="GF4126" s="67"/>
      <c r="GG4126" s="67"/>
      <c r="GH4126" s="67"/>
      <c r="GI4126" s="67"/>
      <c r="GJ4126" s="67"/>
      <c r="GK4126" s="67"/>
      <c r="GL4126" s="67"/>
      <c r="GM4126" s="67"/>
      <c r="GN4126" s="67"/>
      <c r="GO4126" s="67"/>
      <c r="GP4126" s="67"/>
      <c r="GQ4126" s="67"/>
      <c r="GR4126" s="67"/>
      <c r="GS4126" s="67"/>
      <c r="GT4126" s="67"/>
      <c r="GU4126" s="67"/>
      <c r="GV4126" s="67"/>
      <c r="GW4126" s="67"/>
      <c r="GX4126" s="67"/>
      <c r="GY4126" s="67"/>
      <c r="GZ4126" s="67"/>
      <c r="HA4126" s="67"/>
      <c r="HB4126" s="67"/>
      <c r="HC4126" s="67"/>
      <c r="HD4126" s="67"/>
      <c r="HE4126" s="67"/>
      <c r="HF4126" s="67"/>
      <c r="HG4126" s="67"/>
      <c r="HH4126" s="67"/>
      <c r="HI4126" s="67"/>
      <c r="HJ4126" s="67"/>
      <c r="HK4126" s="67"/>
      <c r="HL4126" s="67"/>
      <c r="HM4126" s="67"/>
      <c r="HN4126" s="67"/>
      <c r="HO4126" s="67"/>
      <c r="HP4126" s="67"/>
      <c r="HQ4126" s="67"/>
      <c r="HR4126" s="67"/>
      <c r="HS4126" s="67"/>
      <c r="HT4126" s="67"/>
      <c r="HU4126" s="67"/>
      <c r="HV4126" s="67"/>
      <c r="HW4126" s="67"/>
      <c r="HX4126" s="67"/>
      <c r="HY4126" s="67"/>
      <c r="HZ4126" s="67"/>
      <c r="IA4126" s="67"/>
      <c r="IB4126" s="67"/>
      <c r="IC4126" s="67"/>
      <c r="ID4126" s="67"/>
      <c r="IE4126" s="67"/>
      <c r="IF4126" s="67"/>
      <c r="IG4126" s="67"/>
      <c r="IH4126" s="67"/>
      <c r="II4126" s="67"/>
      <c r="IJ4126" s="67"/>
      <c r="IK4126" s="67"/>
      <c r="IL4126" s="67"/>
      <c r="IM4126" s="67"/>
      <c r="IN4126" s="67"/>
      <c r="IO4126" s="67"/>
      <c r="IP4126" s="67"/>
      <c r="IQ4126" s="67"/>
      <c r="IR4126" s="67"/>
      <c r="IS4126" s="67"/>
      <c r="IT4126" s="67"/>
      <c r="IU4126" s="67"/>
      <c r="IV4126" s="67"/>
      <c r="IW4126" s="67"/>
      <c r="IX4126" s="67"/>
      <c r="IY4126" s="67"/>
      <c r="IZ4126" s="67"/>
    </row>
    <row r="4127" customFormat="false" ht="13.8" hidden="false" customHeight="false" outlineLevel="0" collapsed="false">
      <c r="A4127" s="16" t="n">
        <v>41203119</v>
      </c>
      <c r="B4127" s="17" t="s">
        <v>4162</v>
      </c>
      <c r="C4127" s="18"/>
      <c r="D4127" s="18"/>
      <c r="E4127" s="16" t="s">
        <v>22</v>
      </c>
      <c r="F4127" s="19" t="n">
        <f aca="false">IF(C4127="",VLOOKUP(E4127,'PORTE E UCO'!$A$5:$D$46,4,0),VLOOKUP(E4127,'PORTE E UCO'!$A$5:$D$46,4,0)*C4127)</f>
        <v>220.434104</v>
      </c>
      <c r="G4127" s="20" t="n">
        <v>19.13</v>
      </c>
      <c r="H4127" s="21" t="n">
        <f aca="false">G4127*$R$2</f>
        <v>376.35658016</v>
      </c>
      <c r="I4127" s="16" t="n">
        <v>0</v>
      </c>
      <c r="J4127" s="22" t="str">
        <f aca="false">IF(I4127&gt;=1,F4127*$J$2,"")</f>
        <v/>
      </c>
      <c r="K4127" s="22" t="str">
        <f aca="false">IF(I4127&gt;=2,F4127*$K$2,"")</f>
        <v/>
      </c>
      <c r="L4127" s="22" t="str">
        <f aca="false">IF(I4127&gt;=3,F4127*$L$2,"")</f>
        <v/>
      </c>
      <c r="M4127" s="22" t="str">
        <f aca="false">IF(I4127&gt;=4,F4127*$M$2,"")</f>
        <v/>
      </c>
      <c r="N4127" s="16" t="n">
        <v>0</v>
      </c>
      <c r="O4127" s="16" t="n">
        <v>0</v>
      </c>
      <c r="P4127" s="23" t="n">
        <v>0</v>
      </c>
      <c r="Q4127" s="32"/>
      <c r="R4127" s="66"/>
      <c r="S4127" s="25" t="n">
        <f aca="false">SUM(F4127,H4127,J4127,K4127,L4127,M4127)</f>
        <v>596.79068416</v>
      </c>
      <c r="T4127" s="25" t="n">
        <f aca="false">SUM(F4127,H4127,J4127,K4127,L4127,M4127,Q4127)</f>
        <v>596.79068416</v>
      </c>
      <c r="U4127" s="67"/>
      <c r="V4127" s="67"/>
      <c r="W4127" s="67"/>
      <c r="X4127" s="67"/>
      <c r="Y4127" s="67"/>
      <c r="Z4127" s="67"/>
      <c r="AA4127" s="67"/>
      <c r="AB4127" s="67"/>
      <c r="AC4127" s="67"/>
      <c r="AD4127" s="67"/>
      <c r="AE4127" s="67"/>
      <c r="AF4127" s="67"/>
      <c r="AG4127" s="67"/>
      <c r="AH4127" s="67"/>
      <c r="AI4127" s="67"/>
      <c r="AJ4127" s="67"/>
      <c r="AK4127" s="67"/>
      <c r="AL4127" s="67"/>
      <c r="AM4127" s="67"/>
      <c r="AN4127" s="67"/>
      <c r="AO4127" s="67"/>
      <c r="AP4127" s="67"/>
      <c r="AQ4127" s="67"/>
      <c r="AR4127" s="67"/>
      <c r="AS4127" s="67"/>
      <c r="AT4127" s="67"/>
      <c r="AU4127" s="67"/>
      <c r="AV4127" s="67"/>
      <c r="AW4127" s="67"/>
      <c r="AX4127" s="67"/>
      <c r="AY4127" s="67"/>
      <c r="AZ4127" s="67"/>
      <c r="BA4127" s="67"/>
      <c r="BB4127" s="67"/>
      <c r="BC4127" s="67"/>
      <c r="BD4127" s="67"/>
      <c r="BE4127" s="67"/>
      <c r="BF4127" s="67"/>
      <c r="BG4127" s="67"/>
      <c r="BH4127" s="67"/>
      <c r="BI4127" s="67"/>
      <c r="BJ4127" s="67"/>
      <c r="BK4127" s="67"/>
      <c r="BL4127" s="67"/>
      <c r="BM4127" s="67"/>
      <c r="BN4127" s="67"/>
      <c r="BO4127" s="67"/>
      <c r="BP4127" s="67"/>
      <c r="BQ4127" s="67"/>
      <c r="BR4127" s="67"/>
      <c r="BS4127" s="67"/>
      <c r="BT4127" s="67"/>
      <c r="BU4127" s="67"/>
      <c r="BV4127" s="67"/>
      <c r="BW4127" s="67"/>
      <c r="BX4127" s="67"/>
      <c r="BY4127" s="67"/>
      <c r="BZ4127" s="67"/>
      <c r="CA4127" s="67"/>
      <c r="CB4127" s="67"/>
      <c r="CC4127" s="67"/>
      <c r="CD4127" s="67"/>
      <c r="CE4127" s="67"/>
      <c r="CF4127" s="67"/>
      <c r="CG4127" s="67"/>
      <c r="CH4127" s="67"/>
      <c r="CI4127" s="67"/>
      <c r="CJ4127" s="67"/>
      <c r="CK4127" s="67"/>
      <c r="CL4127" s="67"/>
      <c r="CM4127" s="67"/>
      <c r="CN4127" s="67"/>
      <c r="CO4127" s="67"/>
      <c r="CP4127" s="67"/>
      <c r="CQ4127" s="67"/>
      <c r="CR4127" s="67"/>
      <c r="CS4127" s="67"/>
      <c r="CT4127" s="67"/>
      <c r="CU4127" s="67"/>
      <c r="CV4127" s="67"/>
      <c r="CW4127" s="67"/>
      <c r="CX4127" s="67"/>
      <c r="CY4127" s="67"/>
      <c r="CZ4127" s="67"/>
      <c r="DA4127" s="67"/>
      <c r="DB4127" s="67"/>
      <c r="DC4127" s="67"/>
      <c r="DD4127" s="67"/>
      <c r="DE4127" s="67"/>
      <c r="DF4127" s="67"/>
      <c r="DG4127" s="67"/>
      <c r="DH4127" s="67"/>
      <c r="DI4127" s="67"/>
      <c r="DJ4127" s="67"/>
      <c r="DK4127" s="67"/>
      <c r="DL4127" s="67"/>
      <c r="DM4127" s="67"/>
      <c r="DN4127" s="67"/>
      <c r="DO4127" s="67"/>
      <c r="DP4127" s="67"/>
      <c r="DQ4127" s="67"/>
      <c r="DR4127" s="67"/>
      <c r="DS4127" s="67"/>
      <c r="DT4127" s="67"/>
      <c r="DU4127" s="67"/>
      <c r="DV4127" s="67"/>
      <c r="DW4127" s="67"/>
      <c r="DX4127" s="67"/>
      <c r="DY4127" s="67"/>
      <c r="DZ4127" s="67"/>
      <c r="EA4127" s="67"/>
      <c r="EB4127" s="67"/>
      <c r="EC4127" s="67"/>
      <c r="ED4127" s="67"/>
      <c r="EE4127" s="67"/>
      <c r="EF4127" s="67"/>
      <c r="EG4127" s="67"/>
      <c r="EH4127" s="67"/>
      <c r="EI4127" s="67"/>
      <c r="EJ4127" s="67"/>
      <c r="EK4127" s="67"/>
      <c r="EL4127" s="67"/>
      <c r="EM4127" s="67"/>
      <c r="EN4127" s="67"/>
      <c r="EO4127" s="67"/>
      <c r="EP4127" s="67"/>
      <c r="EQ4127" s="67"/>
      <c r="ER4127" s="67"/>
      <c r="ES4127" s="67"/>
      <c r="ET4127" s="67"/>
      <c r="EU4127" s="67"/>
      <c r="EV4127" s="67"/>
      <c r="EW4127" s="67"/>
      <c r="EX4127" s="67"/>
      <c r="EY4127" s="67"/>
      <c r="EZ4127" s="67"/>
      <c r="FA4127" s="67"/>
      <c r="FB4127" s="67"/>
      <c r="FC4127" s="67"/>
      <c r="FD4127" s="67"/>
      <c r="FE4127" s="67"/>
      <c r="FF4127" s="67"/>
      <c r="FG4127" s="67"/>
      <c r="FH4127" s="67"/>
      <c r="FI4127" s="67"/>
      <c r="FJ4127" s="67"/>
      <c r="FK4127" s="67"/>
      <c r="FL4127" s="67"/>
      <c r="FM4127" s="67"/>
      <c r="FN4127" s="67"/>
      <c r="FO4127" s="67"/>
      <c r="FP4127" s="67"/>
      <c r="FQ4127" s="67"/>
      <c r="FR4127" s="67"/>
      <c r="FS4127" s="67"/>
      <c r="FT4127" s="67"/>
      <c r="FU4127" s="67"/>
      <c r="FV4127" s="67"/>
      <c r="FW4127" s="67"/>
      <c r="FX4127" s="67"/>
      <c r="FY4127" s="67"/>
      <c r="FZ4127" s="67"/>
      <c r="GA4127" s="67"/>
      <c r="GB4127" s="67"/>
      <c r="GC4127" s="67"/>
      <c r="GD4127" s="67"/>
      <c r="GE4127" s="67"/>
      <c r="GF4127" s="67"/>
      <c r="GG4127" s="67"/>
      <c r="GH4127" s="67"/>
      <c r="GI4127" s="67"/>
      <c r="GJ4127" s="67"/>
      <c r="GK4127" s="67"/>
      <c r="GL4127" s="67"/>
      <c r="GM4127" s="67"/>
      <c r="GN4127" s="67"/>
      <c r="GO4127" s="67"/>
      <c r="GP4127" s="67"/>
      <c r="GQ4127" s="67"/>
      <c r="GR4127" s="67"/>
      <c r="GS4127" s="67"/>
      <c r="GT4127" s="67"/>
      <c r="GU4127" s="67"/>
      <c r="GV4127" s="67"/>
      <c r="GW4127" s="67"/>
      <c r="GX4127" s="67"/>
      <c r="GY4127" s="67"/>
      <c r="GZ4127" s="67"/>
      <c r="HA4127" s="67"/>
      <c r="HB4127" s="67"/>
      <c r="HC4127" s="67"/>
      <c r="HD4127" s="67"/>
      <c r="HE4127" s="67"/>
      <c r="HF4127" s="67"/>
      <c r="HG4127" s="67"/>
      <c r="HH4127" s="67"/>
      <c r="HI4127" s="67"/>
      <c r="HJ4127" s="67"/>
      <c r="HK4127" s="67"/>
      <c r="HL4127" s="67"/>
      <c r="HM4127" s="67"/>
      <c r="HN4127" s="67"/>
      <c r="HO4127" s="67"/>
      <c r="HP4127" s="67"/>
      <c r="HQ4127" s="67"/>
      <c r="HR4127" s="67"/>
      <c r="HS4127" s="67"/>
      <c r="HT4127" s="67"/>
      <c r="HU4127" s="67"/>
      <c r="HV4127" s="67"/>
      <c r="HW4127" s="67"/>
      <c r="HX4127" s="67"/>
      <c r="HY4127" s="67"/>
      <c r="HZ4127" s="67"/>
      <c r="IA4127" s="67"/>
      <c r="IB4127" s="67"/>
      <c r="IC4127" s="67"/>
      <c r="ID4127" s="67"/>
      <c r="IE4127" s="67"/>
      <c r="IF4127" s="67"/>
      <c r="IG4127" s="67"/>
      <c r="IH4127" s="67"/>
      <c r="II4127" s="67"/>
      <c r="IJ4127" s="67"/>
      <c r="IK4127" s="67"/>
      <c r="IL4127" s="67"/>
      <c r="IM4127" s="67"/>
      <c r="IN4127" s="67"/>
      <c r="IO4127" s="67"/>
      <c r="IP4127" s="67"/>
      <c r="IQ4127" s="67"/>
      <c r="IR4127" s="67"/>
      <c r="IS4127" s="67"/>
      <c r="IT4127" s="67"/>
      <c r="IU4127" s="67"/>
      <c r="IV4127" s="67"/>
      <c r="IW4127" s="67"/>
      <c r="IX4127" s="67"/>
      <c r="IY4127" s="67"/>
      <c r="IZ4127" s="67"/>
    </row>
    <row r="4128" customFormat="false" ht="13.8" hidden="false" customHeight="false" outlineLevel="0" collapsed="false">
      <c r="A4128" s="27" t="n">
        <v>41203127</v>
      </c>
      <c r="B4128" s="28" t="s">
        <v>4163</v>
      </c>
      <c r="C4128" s="29"/>
      <c r="D4128" s="29"/>
      <c r="E4128" s="27" t="s">
        <v>2398</v>
      </c>
      <c r="F4128" s="19" t="n">
        <f aca="false">IF(C4128="",VLOOKUP(E4128,'PORTE E UCO'!$A$5:$D$46,4,0),VLOOKUP(E4128,'PORTE E UCO'!$A$5:$D$46,4,0)*C4128)</f>
        <v>4571.62975</v>
      </c>
      <c r="G4128" s="30" t="n">
        <v>1067.13</v>
      </c>
      <c r="H4128" s="21" t="n">
        <f aca="false">G4128*$R$2</f>
        <v>20994.32291616</v>
      </c>
      <c r="I4128" s="27" t="n">
        <v>0</v>
      </c>
      <c r="J4128" s="22" t="str">
        <f aca="false">IF(I4128&gt;=1,F4128*$J$2,"")</f>
        <v/>
      </c>
      <c r="K4128" s="22" t="str">
        <f aca="false">IF(I4128&gt;=2,F4128*$K$2,"")</f>
        <v/>
      </c>
      <c r="L4128" s="22" t="str">
        <f aca="false">IF(I4128&gt;=3,F4128*$L$2,"")</f>
        <v/>
      </c>
      <c r="M4128" s="22" t="str">
        <f aca="false">IF(I4128&gt;=4,F4128*$M$2,"")</f>
        <v/>
      </c>
      <c r="N4128" s="27" t="n">
        <v>0</v>
      </c>
      <c r="O4128" s="27" t="n">
        <v>0</v>
      </c>
      <c r="P4128" s="31" t="n">
        <v>0</v>
      </c>
      <c r="Q4128" s="32"/>
      <c r="R4128" s="66"/>
      <c r="S4128" s="25" t="n">
        <f aca="false">SUM(F4128,H4128,J4128,K4128,L4128,M4128)</f>
        <v>25565.95266616</v>
      </c>
      <c r="T4128" s="25" t="n">
        <f aca="false">SUM(F4128,H4128,J4128,K4128,L4128,M4128,Q4128)</f>
        <v>25565.95266616</v>
      </c>
      <c r="U4128" s="67"/>
      <c r="V4128" s="67"/>
      <c r="W4128" s="67"/>
      <c r="X4128" s="67"/>
      <c r="Y4128" s="67"/>
      <c r="Z4128" s="67"/>
      <c r="AA4128" s="67"/>
      <c r="AB4128" s="67"/>
      <c r="AC4128" s="67"/>
      <c r="AD4128" s="67"/>
      <c r="AE4128" s="67"/>
      <c r="AF4128" s="67"/>
      <c r="AG4128" s="67"/>
      <c r="AH4128" s="67"/>
      <c r="AI4128" s="67"/>
      <c r="AJ4128" s="67"/>
      <c r="AK4128" s="67"/>
      <c r="AL4128" s="67"/>
      <c r="AM4128" s="67"/>
      <c r="AN4128" s="67"/>
      <c r="AO4128" s="67"/>
      <c r="AP4128" s="67"/>
      <c r="AQ4128" s="67"/>
      <c r="AR4128" s="67"/>
      <c r="AS4128" s="67"/>
      <c r="AT4128" s="67"/>
      <c r="AU4128" s="67"/>
      <c r="AV4128" s="67"/>
      <c r="AW4128" s="67"/>
      <c r="AX4128" s="67"/>
      <c r="AY4128" s="67"/>
      <c r="AZ4128" s="67"/>
      <c r="BA4128" s="67"/>
      <c r="BB4128" s="67"/>
      <c r="BC4128" s="67"/>
      <c r="BD4128" s="67"/>
      <c r="BE4128" s="67"/>
      <c r="BF4128" s="67"/>
      <c r="BG4128" s="67"/>
      <c r="BH4128" s="67"/>
      <c r="BI4128" s="67"/>
      <c r="BJ4128" s="67"/>
      <c r="BK4128" s="67"/>
      <c r="BL4128" s="67"/>
      <c r="BM4128" s="67"/>
      <c r="BN4128" s="67"/>
      <c r="BO4128" s="67"/>
      <c r="BP4128" s="67"/>
      <c r="BQ4128" s="67"/>
      <c r="BR4128" s="67"/>
      <c r="BS4128" s="67"/>
      <c r="BT4128" s="67"/>
      <c r="BU4128" s="67"/>
      <c r="BV4128" s="67"/>
      <c r="BW4128" s="67"/>
      <c r="BX4128" s="67"/>
      <c r="BY4128" s="67"/>
      <c r="BZ4128" s="67"/>
      <c r="CA4128" s="67"/>
      <c r="CB4128" s="67"/>
      <c r="CC4128" s="67"/>
      <c r="CD4128" s="67"/>
      <c r="CE4128" s="67"/>
      <c r="CF4128" s="67"/>
      <c r="CG4128" s="67"/>
      <c r="CH4128" s="67"/>
      <c r="CI4128" s="67"/>
      <c r="CJ4128" s="67"/>
      <c r="CK4128" s="67"/>
      <c r="CL4128" s="67"/>
      <c r="CM4128" s="67"/>
      <c r="CN4128" s="67"/>
      <c r="CO4128" s="67"/>
      <c r="CP4128" s="67"/>
      <c r="CQ4128" s="67"/>
      <c r="CR4128" s="67"/>
      <c r="CS4128" s="67"/>
      <c r="CT4128" s="67"/>
      <c r="CU4128" s="67"/>
      <c r="CV4128" s="67"/>
      <c r="CW4128" s="67"/>
      <c r="CX4128" s="67"/>
      <c r="CY4128" s="67"/>
      <c r="CZ4128" s="67"/>
      <c r="DA4128" s="67"/>
      <c r="DB4128" s="67"/>
      <c r="DC4128" s="67"/>
      <c r="DD4128" s="67"/>
      <c r="DE4128" s="67"/>
      <c r="DF4128" s="67"/>
      <c r="DG4128" s="67"/>
      <c r="DH4128" s="67"/>
      <c r="DI4128" s="67"/>
      <c r="DJ4128" s="67"/>
      <c r="DK4128" s="67"/>
      <c r="DL4128" s="67"/>
      <c r="DM4128" s="67"/>
      <c r="DN4128" s="67"/>
      <c r="DO4128" s="67"/>
      <c r="DP4128" s="67"/>
      <c r="DQ4128" s="67"/>
      <c r="DR4128" s="67"/>
      <c r="DS4128" s="67"/>
      <c r="DT4128" s="67"/>
      <c r="DU4128" s="67"/>
      <c r="DV4128" s="67"/>
      <c r="DW4128" s="67"/>
      <c r="DX4128" s="67"/>
      <c r="DY4128" s="67"/>
      <c r="DZ4128" s="67"/>
      <c r="EA4128" s="67"/>
      <c r="EB4128" s="67"/>
      <c r="EC4128" s="67"/>
      <c r="ED4128" s="67"/>
      <c r="EE4128" s="67"/>
      <c r="EF4128" s="67"/>
      <c r="EG4128" s="67"/>
      <c r="EH4128" s="67"/>
      <c r="EI4128" s="67"/>
      <c r="EJ4128" s="67"/>
      <c r="EK4128" s="67"/>
      <c r="EL4128" s="67"/>
      <c r="EM4128" s="67"/>
      <c r="EN4128" s="67"/>
      <c r="EO4128" s="67"/>
      <c r="EP4128" s="67"/>
      <c r="EQ4128" s="67"/>
      <c r="ER4128" s="67"/>
      <c r="ES4128" s="67"/>
      <c r="ET4128" s="67"/>
      <c r="EU4128" s="67"/>
      <c r="EV4128" s="67"/>
      <c r="EW4128" s="67"/>
      <c r="EX4128" s="67"/>
      <c r="EY4128" s="67"/>
      <c r="EZ4128" s="67"/>
      <c r="FA4128" s="67"/>
      <c r="FB4128" s="67"/>
      <c r="FC4128" s="67"/>
      <c r="FD4128" s="67"/>
      <c r="FE4128" s="67"/>
      <c r="FF4128" s="67"/>
      <c r="FG4128" s="67"/>
      <c r="FH4128" s="67"/>
      <c r="FI4128" s="67"/>
      <c r="FJ4128" s="67"/>
      <c r="FK4128" s="67"/>
      <c r="FL4128" s="67"/>
      <c r="FM4128" s="67"/>
      <c r="FN4128" s="67"/>
      <c r="FO4128" s="67"/>
      <c r="FP4128" s="67"/>
      <c r="FQ4128" s="67"/>
      <c r="FR4128" s="67"/>
      <c r="FS4128" s="67"/>
      <c r="FT4128" s="67"/>
      <c r="FU4128" s="67"/>
      <c r="FV4128" s="67"/>
      <c r="FW4128" s="67"/>
      <c r="FX4128" s="67"/>
      <c r="FY4128" s="67"/>
      <c r="FZ4128" s="67"/>
      <c r="GA4128" s="67"/>
      <c r="GB4128" s="67"/>
      <c r="GC4128" s="67"/>
      <c r="GD4128" s="67"/>
      <c r="GE4128" s="67"/>
      <c r="GF4128" s="67"/>
      <c r="GG4128" s="67"/>
      <c r="GH4128" s="67"/>
      <c r="GI4128" s="67"/>
      <c r="GJ4128" s="67"/>
      <c r="GK4128" s="67"/>
      <c r="GL4128" s="67"/>
      <c r="GM4128" s="67"/>
      <c r="GN4128" s="67"/>
      <c r="GO4128" s="67"/>
      <c r="GP4128" s="67"/>
      <c r="GQ4128" s="67"/>
      <c r="GR4128" s="67"/>
      <c r="GS4128" s="67"/>
      <c r="GT4128" s="67"/>
      <c r="GU4128" s="67"/>
      <c r="GV4128" s="67"/>
      <c r="GW4128" s="67"/>
      <c r="GX4128" s="67"/>
      <c r="GY4128" s="67"/>
      <c r="GZ4128" s="67"/>
      <c r="HA4128" s="67"/>
      <c r="HB4128" s="67"/>
      <c r="HC4128" s="67"/>
      <c r="HD4128" s="67"/>
      <c r="HE4128" s="67"/>
      <c r="HF4128" s="67"/>
      <c r="HG4128" s="67"/>
      <c r="HH4128" s="67"/>
      <c r="HI4128" s="67"/>
      <c r="HJ4128" s="67"/>
      <c r="HK4128" s="67"/>
      <c r="HL4128" s="67"/>
      <c r="HM4128" s="67"/>
      <c r="HN4128" s="67"/>
      <c r="HO4128" s="67"/>
      <c r="HP4128" s="67"/>
      <c r="HQ4128" s="67"/>
      <c r="HR4128" s="67"/>
      <c r="HS4128" s="67"/>
      <c r="HT4128" s="67"/>
      <c r="HU4128" s="67"/>
      <c r="HV4128" s="67"/>
      <c r="HW4128" s="67"/>
      <c r="HX4128" s="67"/>
      <c r="HY4128" s="67"/>
      <c r="HZ4128" s="67"/>
      <c r="IA4128" s="67"/>
      <c r="IB4128" s="67"/>
      <c r="IC4128" s="67"/>
      <c r="ID4128" s="67"/>
      <c r="IE4128" s="67"/>
      <c r="IF4128" s="67"/>
      <c r="IG4128" s="67"/>
      <c r="IH4128" s="67"/>
      <c r="II4128" s="67"/>
      <c r="IJ4128" s="67"/>
      <c r="IK4128" s="67"/>
      <c r="IL4128" s="67"/>
      <c r="IM4128" s="67"/>
      <c r="IN4128" s="67"/>
      <c r="IO4128" s="67"/>
      <c r="IP4128" s="67"/>
      <c r="IQ4128" s="67"/>
      <c r="IR4128" s="67"/>
      <c r="IS4128" s="67"/>
      <c r="IT4128" s="67"/>
      <c r="IU4128" s="67"/>
      <c r="IV4128" s="67"/>
      <c r="IW4128" s="67"/>
      <c r="IX4128" s="67"/>
      <c r="IY4128" s="67"/>
      <c r="IZ4128" s="67"/>
    </row>
    <row r="4129" customFormat="false" ht="13.8" hidden="false" customHeight="false" outlineLevel="0" collapsed="false">
      <c r="A4129" s="16" t="n">
        <v>41203135</v>
      </c>
      <c r="B4129" s="17" t="s">
        <v>4164</v>
      </c>
      <c r="C4129" s="18"/>
      <c r="D4129" s="18"/>
      <c r="E4129" s="16" t="s">
        <v>1446</v>
      </c>
      <c r="F4129" s="19" t="n">
        <f aca="false">IF(C4129="",VLOOKUP(E4129,'PORTE E UCO'!$A$5:$D$46,4,0),VLOOKUP(E4129,'PORTE E UCO'!$A$5:$D$46,4,0)*C4129)</f>
        <v>4144.744454</v>
      </c>
      <c r="G4129" s="20" t="n">
        <v>524.52</v>
      </c>
      <c r="H4129" s="21" t="n">
        <f aca="false">G4129*$R$2</f>
        <v>10319.21345664</v>
      </c>
      <c r="I4129" s="16" t="n">
        <v>0</v>
      </c>
      <c r="J4129" s="22" t="str">
        <f aca="false">IF(I4129&gt;=1,F4129*$J$2,"")</f>
        <v/>
      </c>
      <c r="K4129" s="22" t="str">
        <f aca="false">IF(I4129&gt;=2,F4129*$K$2,"")</f>
        <v/>
      </c>
      <c r="L4129" s="22" t="str">
        <f aca="false">IF(I4129&gt;=3,F4129*$L$2,"")</f>
        <v/>
      </c>
      <c r="M4129" s="22" t="str">
        <f aca="false">IF(I4129&gt;=4,F4129*$M$2,"")</f>
        <v/>
      </c>
      <c r="N4129" s="16" t="n">
        <v>0</v>
      </c>
      <c r="O4129" s="16" t="n">
        <v>0</v>
      </c>
      <c r="P4129" s="23" t="n">
        <v>0</v>
      </c>
      <c r="Q4129" s="32"/>
      <c r="R4129" s="66"/>
      <c r="S4129" s="25" t="n">
        <f aca="false">SUM(F4129,H4129,J4129,K4129,L4129,M4129)</f>
        <v>14463.95791064</v>
      </c>
      <c r="T4129" s="25" t="n">
        <f aca="false">SUM(F4129,H4129,J4129,K4129,L4129,M4129,Q4129)</f>
        <v>14463.95791064</v>
      </c>
      <c r="U4129" s="67"/>
      <c r="V4129" s="67"/>
      <c r="W4129" s="67"/>
      <c r="X4129" s="67"/>
      <c r="Y4129" s="67"/>
      <c r="Z4129" s="67"/>
      <c r="AA4129" s="67"/>
      <c r="AB4129" s="67"/>
      <c r="AC4129" s="67"/>
      <c r="AD4129" s="67"/>
      <c r="AE4129" s="67"/>
      <c r="AF4129" s="67"/>
      <c r="AG4129" s="67"/>
      <c r="AH4129" s="67"/>
      <c r="AI4129" s="67"/>
      <c r="AJ4129" s="67"/>
      <c r="AK4129" s="67"/>
      <c r="AL4129" s="67"/>
      <c r="AM4129" s="67"/>
      <c r="AN4129" s="67"/>
      <c r="AO4129" s="67"/>
      <c r="AP4129" s="67"/>
      <c r="AQ4129" s="67"/>
      <c r="AR4129" s="67"/>
      <c r="AS4129" s="67"/>
      <c r="AT4129" s="67"/>
      <c r="AU4129" s="67"/>
      <c r="AV4129" s="67"/>
      <c r="AW4129" s="67"/>
      <c r="AX4129" s="67"/>
      <c r="AY4129" s="67"/>
      <c r="AZ4129" s="67"/>
      <c r="BA4129" s="67"/>
      <c r="BB4129" s="67"/>
      <c r="BC4129" s="67"/>
      <c r="BD4129" s="67"/>
      <c r="BE4129" s="67"/>
      <c r="BF4129" s="67"/>
      <c r="BG4129" s="67"/>
      <c r="BH4129" s="67"/>
      <c r="BI4129" s="67"/>
      <c r="BJ4129" s="67"/>
      <c r="BK4129" s="67"/>
      <c r="BL4129" s="67"/>
      <c r="BM4129" s="67"/>
      <c r="BN4129" s="67"/>
      <c r="BO4129" s="67"/>
      <c r="BP4129" s="67"/>
      <c r="BQ4129" s="67"/>
      <c r="BR4129" s="67"/>
      <c r="BS4129" s="67"/>
      <c r="BT4129" s="67"/>
      <c r="BU4129" s="67"/>
      <c r="BV4129" s="67"/>
      <c r="BW4129" s="67"/>
      <c r="BX4129" s="67"/>
      <c r="BY4129" s="67"/>
      <c r="BZ4129" s="67"/>
      <c r="CA4129" s="67"/>
      <c r="CB4129" s="67"/>
      <c r="CC4129" s="67"/>
      <c r="CD4129" s="67"/>
      <c r="CE4129" s="67"/>
      <c r="CF4129" s="67"/>
      <c r="CG4129" s="67"/>
      <c r="CH4129" s="67"/>
      <c r="CI4129" s="67"/>
      <c r="CJ4129" s="67"/>
      <c r="CK4129" s="67"/>
      <c r="CL4129" s="67"/>
      <c r="CM4129" s="67"/>
      <c r="CN4129" s="67"/>
      <c r="CO4129" s="67"/>
      <c r="CP4129" s="67"/>
      <c r="CQ4129" s="67"/>
      <c r="CR4129" s="67"/>
      <c r="CS4129" s="67"/>
      <c r="CT4129" s="67"/>
      <c r="CU4129" s="67"/>
      <c r="CV4129" s="67"/>
      <c r="CW4129" s="67"/>
      <c r="CX4129" s="67"/>
      <c r="CY4129" s="67"/>
      <c r="CZ4129" s="67"/>
      <c r="DA4129" s="67"/>
      <c r="DB4129" s="67"/>
      <c r="DC4129" s="67"/>
      <c r="DD4129" s="67"/>
      <c r="DE4129" s="67"/>
      <c r="DF4129" s="67"/>
      <c r="DG4129" s="67"/>
      <c r="DH4129" s="67"/>
      <c r="DI4129" s="67"/>
      <c r="DJ4129" s="67"/>
      <c r="DK4129" s="67"/>
      <c r="DL4129" s="67"/>
      <c r="DM4129" s="67"/>
      <c r="DN4129" s="67"/>
      <c r="DO4129" s="67"/>
      <c r="DP4129" s="67"/>
      <c r="DQ4129" s="67"/>
      <c r="DR4129" s="67"/>
      <c r="DS4129" s="67"/>
      <c r="DT4129" s="67"/>
      <c r="DU4129" s="67"/>
      <c r="DV4129" s="67"/>
      <c r="DW4129" s="67"/>
      <c r="DX4129" s="67"/>
      <c r="DY4129" s="67"/>
      <c r="DZ4129" s="67"/>
      <c r="EA4129" s="67"/>
      <c r="EB4129" s="67"/>
      <c r="EC4129" s="67"/>
      <c r="ED4129" s="67"/>
      <c r="EE4129" s="67"/>
      <c r="EF4129" s="67"/>
      <c r="EG4129" s="67"/>
      <c r="EH4129" s="67"/>
      <c r="EI4129" s="67"/>
      <c r="EJ4129" s="67"/>
      <c r="EK4129" s="67"/>
      <c r="EL4129" s="67"/>
      <c r="EM4129" s="67"/>
      <c r="EN4129" s="67"/>
      <c r="EO4129" s="67"/>
      <c r="EP4129" s="67"/>
      <c r="EQ4129" s="67"/>
      <c r="ER4129" s="67"/>
      <c r="ES4129" s="67"/>
      <c r="ET4129" s="67"/>
      <c r="EU4129" s="67"/>
      <c r="EV4129" s="67"/>
      <c r="EW4129" s="67"/>
      <c r="EX4129" s="67"/>
      <c r="EY4129" s="67"/>
      <c r="EZ4129" s="67"/>
      <c r="FA4129" s="67"/>
      <c r="FB4129" s="67"/>
      <c r="FC4129" s="67"/>
      <c r="FD4129" s="67"/>
      <c r="FE4129" s="67"/>
      <c r="FF4129" s="67"/>
      <c r="FG4129" s="67"/>
      <c r="FH4129" s="67"/>
      <c r="FI4129" s="67"/>
      <c r="FJ4129" s="67"/>
      <c r="FK4129" s="67"/>
      <c r="FL4129" s="67"/>
      <c r="FM4129" s="67"/>
      <c r="FN4129" s="67"/>
      <c r="FO4129" s="67"/>
      <c r="FP4129" s="67"/>
      <c r="FQ4129" s="67"/>
      <c r="FR4129" s="67"/>
      <c r="FS4129" s="67"/>
      <c r="FT4129" s="67"/>
      <c r="FU4129" s="67"/>
      <c r="FV4129" s="67"/>
      <c r="FW4129" s="67"/>
      <c r="FX4129" s="67"/>
      <c r="FY4129" s="67"/>
      <c r="FZ4129" s="67"/>
      <c r="GA4129" s="67"/>
      <c r="GB4129" s="67"/>
      <c r="GC4129" s="67"/>
      <c r="GD4129" s="67"/>
      <c r="GE4129" s="67"/>
      <c r="GF4129" s="67"/>
      <c r="GG4129" s="67"/>
      <c r="GH4129" s="67"/>
      <c r="GI4129" s="67"/>
      <c r="GJ4129" s="67"/>
      <c r="GK4129" s="67"/>
      <c r="GL4129" s="67"/>
      <c r="GM4129" s="67"/>
      <c r="GN4129" s="67"/>
      <c r="GO4129" s="67"/>
      <c r="GP4129" s="67"/>
      <c r="GQ4129" s="67"/>
      <c r="GR4129" s="67"/>
      <c r="GS4129" s="67"/>
      <c r="GT4129" s="67"/>
      <c r="GU4129" s="67"/>
      <c r="GV4129" s="67"/>
      <c r="GW4129" s="67"/>
      <c r="GX4129" s="67"/>
      <c r="GY4129" s="67"/>
      <c r="GZ4129" s="67"/>
      <c r="HA4129" s="67"/>
      <c r="HB4129" s="67"/>
      <c r="HC4129" s="67"/>
      <c r="HD4129" s="67"/>
      <c r="HE4129" s="67"/>
      <c r="HF4129" s="67"/>
      <c r="HG4129" s="67"/>
      <c r="HH4129" s="67"/>
      <c r="HI4129" s="67"/>
      <c r="HJ4129" s="67"/>
      <c r="HK4129" s="67"/>
      <c r="HL4129" s="67"/>
      <c r="HM4129" s="67"/>
      <c r="HN4129" s="67"/>
      <c r="HO4129" s="67"/>
      <c r="HP4129" s="67"/>
      <c r="HQ4129" s="67"/>
      <c r="HR4129" s="67"/>
      <c r="HS4129" s="67"/>
      <c r="HT4129" s="67"/>
      <c r="HU4129" s="67"/>
      <c r="HV4129" s="67"/>
      <c r="HW4129" s="67"/>
      <c r="HX4129" s="67"/>
      <c r="HY4129" s="67"/>
      <c r="HZ4129" s="67"/>
      <c r="IA4129" s="67"/>
      <c r="IB4129" s="67"/>
      <c r="IC4129" s="67"/>
      <c r="ID4129" s="67"/>
      <c r="IE4129" s="67"/>
      <c r="IF4129" s="67"/>
      <c r="IG4129" s="67"/>
      <c r="IH4129" s="67"/>
      <c r="II4129" s="67"/>
      <c r="IJ4129" s="67"/>
      <c r="IK4129" s="67"/>
      <c r="IL4129" s="67"/>
      <c r="IM4129" s="67"/>
      <c r="IN4129" s="67"/>
      <c r="IO4129" s="67"/>
      <c r="IP4129" s="67"/>
      <c r="IQ4129" s="67"/>
      <c r="IR4129" s="67"/>
      <c r="IS4129" s="67"/>
      <c r="IT4129" s="67"/>
      <c r="IU4129" s="67"/>
      <c r="IV4129" s="67"/>
      <c r="IW4129" s="67"/>
      <c r="IX4129" s="67"/>
      <c r="IY4129" s="67"/>
      <c r="IZ4129" s="67"/>
    </row>
    <row r="4130" customFormat="false" ht="13.8" hidden="false" customHeight="false" outlineLevel="0" collapsed="false">
      <c r="A4130" s="27" t="n">
        <v>41203143</v>
      </c>
      <c r="B4130" s="28" t="s">
        <v>4165</v>
      </c>
      <c r="C4130" s="29"/>
      <c r="D4130" s="29"/>
      <c r="E4130" s="27" t="s">
        <v>171</v>
      </c>
      <c r="F4130" s="19" t="n">
        <f aca="false">IF(C4130="",VLOOKUP(E4130,'PORTE E UCO'!$A$5:$D$46,4,0),VLOOKUP(E4130,'PORTE E UCO'!$A$5:$D$46,4,0)*C4130)</f>
        <v>287.188282</v>
      </c>
      <c r="G4130" s="30" t="n">
        <v>23.3</v>
      </c>
      <c r="H4130" s="21" t="n">
        <f aca="false">G4130*$R$2</f>
        <v>458.3956256</v>
      </c>
      <c r="I4130" s="27" t="n">
        <v>0</v>
      </c>
      <c r="J4130" s="22" t="str">
        <f aca="false">IF(I4130&gt;=1,F4130*$J$2,"")</f>
        <v/>
      </c>
      <c r="K4130" s="22" t="str">
        <f aca="false">IF(I4130&gt;=2,F4130*$K$2,"")</f>
        <v/>
      </c>
      <c r="L4130" s="22" t="str">
        <f aca="false">IF(I4130&gt;=3,F4130*$L$2,"")</f>
        <v/>
      </c>
      <c r="M4130" s="22" t="str">
        <f aca="false">IF(I4130&gt;=4,F4130*$M$2,"")</f>
        <v/>
      </c>
      <c r="N4130" s="27" t="n">
        <v>0</v>
      </c>
      <c r="O4130" s="27" t="n">
        <v>0</v>
      </c>
      <c r="P4130" s="31" t="n">
        <v>0</v>
      </c>
      <c r="Q4130" s="32"/>
      <c r="R4130" s="66"/>
      <c r="S4130" s="25" t="n">
        <f aca="false">SUM(F4130,H4130,J4130,K4130,L4130,M4130)</f>
        <v>745.5839076</v>
      </c>
      <c r="T4130" s="25" t="n">
        <f aca="false">SUM(F4130,H4130,J4130,K4130,L4130,M4130,Q4130)</f>
        <v>745.5839076</v>
      </c>
      <c r="U4130" s="67"/>
      <c r="V4130" s="67"/>
      <c r="W4130" s="67"/>
      <c r="X4130" s="67"/>
      <c r="Y4130" s="67"/>
      <c r="Z4130" s="67"/>
      <c r="AA4130" s="67"/>
      <c r="AB4130" s="67"/>
      <c r="AC4130" s="67"/>
      <c r="AD4130" s="67"/>
      <c r="AE4130" s="67"/>
      <c r="AF4130" s="67"/>
      <c r="AG4130" s="67"/>
      <c r="AH4130" s="67"/>
      <c r="AI4130" s="67"/>
      <c r="AJ4130" s="67"/>
      <c r="AK4130" s="67"/>
      <c r="AL4130" s="67"/>
      <c r="AM4130" s="67"/>
      <c r="AN4130" s="67"/>
      <c r="AO4130" s="67"/>
      <c r="AP4130" s="67"/>
      <c r="AQ4130" s="67"/>
      <c r="AR4130" s="67"/>
      <c r="AS4130" s="67"/>
      <c r="AT4130" s="67"/>
      <c r="AU4130" s="67"/>
      <c r="AV4130" s="67"/>
      <c r="AW4130" s="67"/>
      <c r="AX4130" s="67"/>
      <c r="AY4130" s="67"/>
      <c r="AZ4130" s="67"/>
      <c r="BA4130" s="67"/>
      <c r="BB4130" s="67"/>
      <c r="BC4130" s="67"/>
      <c r="BD4130" s="67"/>
      <c r="BE4130" s="67"/>
      <c r="BF4130" s="67"/>
      <c r="BG4130" s="67"/>
      <c r="BH4130" s="67"/>
      <c r="BI4130" s="67"/>
      <c r="BJ4130" s="67"/>
      <c r="BK4130" s="67"/>
      <c r="BL4130" s="67"/>
      <c r="BM4130" s="67"/>
      <c r="BN4130" s="67"/>
      <c r="BO4130" s="67"/>
      <c r="BP4130" s="67"/>
      <c r="BQ4130" s="67"/>
      <c r="BR4130" s="67"/>
      <c r="BS4130" s="67"/>
      <c r="BT4130" s="67"/>
      <c r="BU4130" s="67"/>
      <c r="BV4130" s="67"/>
      <c r="BW4130" s="67"/>
      <c r="BX4130" s="67"/>
      <c r="BY4130" s="67"/>
      <c r="BZ4130" s="67"/>
      <c r="CA4130" s="67"/>
      <c r="CB4130" s="67"/>
      <c r="CC4130" s="67"/>
      <c r="CD4130" s="67"/>
      <c r="CE4130" s="67"/>
      <c r="CF4130" s="67"/>
      <c r="CG4130" s="67"/>
      <c r="CH4130" s="67"/>
      <c r="CI4130" s="67"/>
      <c r="CJ4130" s="67"/>
      <c r="CK4130" s="67"/>
      <c r="CL4130" s="67"/>
      <c r="CM4130" s="67"/>
      <c r="CN4130" s="67"/>
      <c r="CO4130" s="67"/>
      <c r="CP4130" s="67"/>
      <c r="CQ4130" s="67"/>
      <c r="CR4130" s="67"/>
      <c r="CS4130" s="67"/>
      <c r="CT4130" s="67"/>
      <c r="CU4130" s="67"/>
      <c r="CV4130" s="67"/>
      <c r="CW4130" s="67"/>
      <c r="CX4130" s="67"/>
      <c r="CY4130" s="67"/>
      <c r="CZ4130" s="67"/>
      <c r="DA4130" s="67"/>
      <c r="DB4130" s="67"/>
      <c r="DC4130" s="67"/>
      <c r="DD4130" s="67"/>
      <c r="DE4130" s="67"/>
      <c r="DF4130" s="67"/>
      <c r="DG4130" s="67"/>
      <c r="DH4130" s="67"/>
      <c r="DI4130" s="67"/>
      <c r="DJ4130" s="67"/>
      <c r="DK4130" s="67"/>
      <c r="DL4130" s="67"/>
      <c r="DM4130" s="67"/>
      <c r="DN4130" s="67"/>
      <c r="DO4130" s="67"/>
      <c r="DP4130" s="67"/>
      <c r="DQ4130" s="67"/>
      <c r="DR4130" s="67"/>
      <c r="DS4130" s="67"/>
      <c r="DT4130" s="67"/>
      <c r="DU4130" s="67"/>
      <c r="DV4130" s="67"/>
      <c r="DW4130" s="67"/>
      <c r="DX4130" s="67"/>
      <c r="DY4130" s="67"/>
      <c r="DZ4130" s="67"/>
      <c r="EA4130" s="67"/>
      <c r="EB4130" s="67"/>
      <c r="EC4130" s="67"/>
      <c r="ED4130" s="67"/>
      <c r="EE4130" s="67"/>
      <c r="EF4130" s="67"/>
      <c r="EG4130" s="67"/>
      <c r="EH4130" s="67"/>
      <c r="EI4130" s="67"/>
      <c r="EJ4130" s="67"/>
      <c r="EK4130" s="67"/>
      <c r="EL4130" s="67"/>
      <c r="EM4130" s="67"/>
      <c r="EN4130" s="67"/>
      <c r="EO4130" s="67"/>
      <c r="EP4130" s="67"/>
      <c r="EQ4130" s="67"/>
      <c r="ER4130" s="67"/>
      <c r="ES4130" s="67"/>
      <c r="ET4130" s="67"/>
      <c r="EU4130" s="67"/>
      <c r="EV4130" s="67"/>
      <c r="EW4130" s="67"/>
      <c r="EX4130" s="67"/>
      <c r="EY4130" s="67"/>
      <c r="EZ4130" s="67"/>
      <c r="FA4130" s="67"/>
      <c r="FB4130" s="67"/>
      <c r="FC4130" s="67"/>
      <c r="FD4130" s="67"/>
      <c r="FE4130" s="67"/>
      <c r="FF4130" s="67"/>
      <c r="FG4130" s="67"/>
      <c r="FH4130" s="67"/>
      <c r="FI4130" s="67"/>
      <c r="FJ4130" s="67"/>
      <c r="FK4130" s="67"/>
      <c r="FL4130" s="67"/>
      <c r="FM4130" s="67"/>
      <c r="FN4130" s="67"/>
      <c r="FO4130" s="67"/>
      <c r="FP4130" s="67"/>
      <c r="FQ4130" s="67"/>
      <c r="FR4130" s="67"/>
      <c r="FS4130" s="67"/>
      <c r="FT4130" s="67"/>
      <c r="FU4130" s="67"/>
      <c r="FV4130" s="67"/>
      <c r="FW4130" s="67"/>
      <c r="FX4130" s="67"/>
      <c r="FY4130" s="67"/>
      <c r="FZ4130" s="67"/>
      <c r="GA4130" s="67"/>
      <c r="GB4130" s="67"/>
      <c r="GC4130" s="67"/>
      <c r="GD4130" s="67"/>
      <c r="GE4130" s="67"/>
      <c r="GF4130" s="67"/>
      <c r="GG4130" s="67"/>
      <c r="GH4130" s="67"/>
      <c r="GI4130" s="67"/>
      <c r="GJ4130" s="67"/>
      <c r="GK4130" s="67"/>
      <c r="GL4130" s="67"/>
      <c r="GM4130" s="67"/>
      <c r="GN4130" s="67"/>
      <c r="GO4130" s="67"/>
      <c r="GP4130" s="67"/>
      <c r="GQ4130" s="67"/>
      <c r="GR4130" s="67"/>
      <c r="GS4130" s="67"/>
      <c r="GT4130" s="67"/>
      <c r="GU4130" s="67"/>
      <c r="GV4130" s="67"/>
      <c r="GW4130" s="67"/>
      <c r="GX4130" s="67"/>
      <c r="GY4130" s="67"/>
      <c r="GZ4130" s="67"/>
      <c r="HA4130" s="67"/>
      <c r="HB4130" s="67"/>
      <c r="HC4130" s="67"/>
      <c r="HD4130" s="67"/>
      <c r="HE4130" s="67"/>
      <c r="HF4130" s="67"/>
      <c r="HG4130" s="67"/>
      <c r="HH4130" s="67"/>
      <c r="HI4130" s="67"/>
      <c r="HJ4130" s="67"/>
      <c r="HK4130" s="67"/>
      <c r="HL4130" s="67"/>
      <c r="HM4130" s="67"/>
      <c r="HN4130" s="67"/>
      <c r="HO4130" s="67"/>
      <c r="HP4130" s="67"/>
      <c r="HQ4130" s="67"/>
      <c r="HR4130" s="67"/>
      <c r="HS4130" s="67"/>
      <c r="HT4130" s="67"/>
      <c r="HU4130" s="67"/>
      <c r="HV4130" s="67"/>
      <c r="HW4130" s="67"/>
      <c r="HX4130" s="67"/>
      <c r="HY4130" s="67"/>
      <c r="HZ4130" s="67"/>
      <c r="IA4130" s="67"/>
      <c r="IB4130" s="67"/>
      <c r="IC4130" s="67"/>
      <c r="ID4130" s="67"/>
      <c r="IE4130" s="67"/>
      <c r="IF4130" s="67"/>
      <c r="IG4130" s="67"/>
      <c r="IH4130" s="67"/>
      <c r="II4130" s="67"/>
      <c r="IJ4130" s="67"/>
      <c r="IK4130" s="67"/>
      <c r="IL4130" s="67"/>
      <c r="IM4130" s="67"/>
      <c r="IN4130" s="67"/>
      <c r="IO4130" s="67"/>
      <c r="IP4130" s="67"/>
      <c r="IQ4130" s="67"/>
      <c r="IR4130" s="67"/>
      <c r="IS4130" s="67"/>
      <c r="IT4130" s="67"/>
      <c r="IU4130" s="67"/>
      <c r="IV4130" s="67"/>
      <c r="IW4130" s="67"/>
      <c r="IX4130" s="67"/>
      <c r="IY4130" s="67"/>
      <c r="IZ4130" s="67"/>
    </row>
    <row r="4131" customFormat="false" ht="13.8" hidden="false" customHeight="false" outlineLevel="0" collapsed="false">
      <c r="A4131" s="16" t="n">
        <v>41203151</v>
      </c>
      <c r="B4131" s="17" t="s">
        <v>4166</v>
      </c>
      <c r="C4131" s="18"/>
      <c r="D4131" s="18"/>
      <c r="E4131" s="16" t="s">
        <v>50</v>
      </c>
      <c r="F4131" s="19" t="n">
        <f aca="false">IF(C4131="",VLOOKUP(E4131,'PORTE E UCO'!$A$5:$D$46,4,0),VLOOKUP(E4131,'PORTE E UCO'!$A$5:$D$46,4,0)*C4131)</f>
        <v>17.661556</v>
      </c>
      <c r="G4131" s="20" t="n">
        <v>1.8</v>
      </c>
      <c r="H4131" s="21" t="n">
        <f aca="false">G4131*$R$2</f>
        <v>35.4125376</v>
      </c>
      <c r="I4131" s="16" t="n">
        <v>0</v>
      </c>
      <c r="J4131" s="22" t="str">
        <f aca="false">IF(I4131&gt;=1,F4131*$J$2,"")</f>
        <v/>
      </c>
      <c r="K4131" s="22" t="str">
        <f aca="false">IF(I4131&gt;=2,F4131*$K$2,"")</f>
        <v/>
      </c>
      <c r="L4131" s="22" t="str">
        <f aca="false">IF(I4131&gt;=3,F4131*$L$2,"")</f>
        <v/>
      </c>
      <c r="M4131" s="22" t="str">
        <f aca="false">IF(I4131&gt;=4,F4131*$M$2,"")</f>
        <v/>
      </c>
      <c r="N4131" s="16" t="n">
        <v>0</v>
      </c>
      <c r="O4131" s="16" t="n">
        <v>0</v>
      </c>
      <c r="P4131" s="23" t="n">
        <v>0</v>
      </c>
      <c r="Q4131" s="32"/>
      <c r="R4131" s="66"/>
      <c r="S4131" s="25" t="n">
        <f aca="false">SUM(F4131,H4131,J4131,K4131,L4131,M4131)</f>
        <v>53.0740936</v>
      </c>
      <c r="T4131" s="25" t="n">
        <f aca="false">SUM(F4131,H4131,J4131,K4131,L4131,M4131,Q4131)</f>
        <v>53.0740936</v>
      </c>
      <c r="U4131" s="67"/>
      <c r="V4131" s="67"/>
      <c r="W4131" s="67"/>
      <c r="X4131" s="67"/>
      <c r="Y4131" s="67"/>
      <c r="Z4131" s="67"/>
      <c r="AA4131" s="67"/>
      <c r="AB4131" s="67"/>
      <c r="AC4131" s="67"/>
      <c r="AD4131" s="67"/>
      <c r="AE4131" s="67"/>
      <c r="AF4131" s="67"/>
      <c r="AG4131" s="67"/>
      <c r="AH4131" s="67"/>
      <c r="AI4131" s="67"/>
      <c r="AJ4131" s="67"/>
      <c r="AK4131" s="67"/>
      <c r="AL4131" s="67"/>
      <c r="AM4131" s="67"/>
      <c r="AN4131" s="67"/>
      <c r="AO4131" s="67"/>
      <c r="AP4131" s="67"/>
      <c r="AQ4131" s="67"/>
      <c r="AR4131" s="67"/>
      <c r="AS4131" s="67"/>
      <c r="AT4131" s="67"/>
      <c r="AU4131" s="67"/>
      <c r="AV4131" s="67"/>
      <c r="AW4131" s="67"/>
      <c r="AX4131" s="67"/>
      <c r="AY4131" s="67"/>
      <c r="AZ4131" s="67"/>
      <c r="BA4131" s="67"/>
      <c r="BB4131" s="67"/>
      <c r="BC4131" s="67"/>
      <c r="BD4131" s="67"/>
      <c r="BE4131" s="67"/>
      <c r="BF4131" s="67"/>
      <c r="BG4131" s="67"/>
      <c r="BH4131" s="67"/>
      <c r="BI4131" s="67"/>
      <c r="BJ4131" s="67"/>
      <c r="BK4131" s="67"/>
      <c r="BL4131" s="67"/>
      <c r="BM4131" s="67"/>
      <c r="BN4131" s="67"/>
      <c r="BO4131" s="67"/>
      <c r="BP4131" s="67"/>
      <c r="BQ4131" s="67"/>
      <c r="BR4131" s="67"/>
      <c r="BS4131" s="67"/>
      <c r="BT4131" s="67"/>
      <c r="BU4131" s="67"/>
      <c r="BV4131" s="67"/>
      <c r="BW4131" s="67"/>
      <c r="BX4131" s="67"/>
      <c r="BY4131" s="67"/>
      <c r="BZ4131" s="67"/>
      <c r="CA4131" s="67"/>
      <c r="CB4131" s="67"/>
      <c r="CC4131" s="67"/>
      <c r="CD4131" s="67"/>
      <c r="CE4131" s="67"/>
      <c r="CF4131" s="67"/>
      <c r="CG4131" s="67"/>
      <c r="CH4131" s="67"/>
      <c r="CI4131" s="67"/>
      <c r="CJ4131" s="67"/>
      <c r="CK4131" s="67"/>
      <c r="CL4131" s="67"/>
      <c r="CM4131" s="67"/>
      <c r="CN4131" s="67"/>
      <c r="CO4131" s="67"/>
      <c r="CP4131" s="67"/>
      <c r="CQ4131" s="67"/>
      <c r="CR4131" s="67"/>
      <c r="CS4131" s="67"/>
      <c r="CT4131" s="67"/>
      <c r="CU4131" s="67"/>
      <c r="CV4131" s="67"/>
      <c r="CW4131" s="67"/>
      <c r="CX4131" s="67"/>
      <c r="CY4131" s="67"/>
      <c r="CZ4131" s="67"/>
      <c r="DA4131" s="67"/>
      <c r="DB4131" s="67"/>
      <c r="DC4131" s="67"/>
      <c r="DD4131" s="67"/>
      <c r="DE4131" s="67"/>
      <c r="DF4131" s="67"/>
      <c r="DG4131" s="67"/>
      <c r="DH4131" s="67"/>
      <c r="DI4131" s="67"/>
      <c r="DJ4131" s="67"/>
      <c r="DK4131" s="67"/>
      <c r="DL4131" s="67"/>
      <c r="DM4131" s="67"/>
      <c r="DN4131" s="67"/>
      <c r="DO4131" s="67"/>
      <c r="DP4131" s="67"/>
      <c r="DQ4131" s="67"/>
      <c r="DR4131" s="67"/>
      <c r="DS4131" s="67"/>
      <c r="DT4131" s="67"/>
      <c r="DU4131" s="67"/>
      <c r="DV4131" s="67"/>
      <c r="DW4131" s="67"/>
      <c r="DX4131" s="67"/>
      <c r="DY4131" s="67"/>
      <c r="DZ4131" s="67"/>
      <c r="EA4131" s="67"/>
      <c r="EB4131" s="67"/>
      <c r="EC4131" s="67"/>
      <c r="ED4131" s="67"/>
      <c r="EE4131" s="67"/>
      <c r="EF4131" s="67"/>
      <c r="EG4131" s="67"/>
      <c r="EH4131" s="67"/>
      <c r="EI4131" s="67"/>
      <c r="EJ4131" s="67"/>
      <c r="EK4131" s="67"/>
      <c r="EL4131" s="67"/>
      <c r="EM4131" s="67"/>
      <c r="EN4131" s="67"/>
      <c r="EO4131" s="67"/>
      <c r="EP4131" s="67"/>
      <c r="EQ4131" s="67"/>
      <c r="ER4131" s="67"/>
      <c r="ES4131" s="67"/>
      <c r="ET4131" s="67"/>
      <c r="EU4131" s="67"/>
      <c r="EV4131" s="67"/>
      <c r="EW4131" s="67"/>
      <c r="EX4131" s="67"/>
      <c r="EY4131" s="67"/>
      <c r="EZ4131" s="67"/>
      <c r="FA4131" s="67"/>
      <c r="FB4131" s="67"/>
      <c r="FC4131" s="67"/>
      <c r="FD4131" s="67"/>
      <c r="FE4131" s="67"/>
      <c r="FF4131" s="67"/>
      <c r="FG4131" s="67"/>
      <c r="FH4131" s="67"/>
      <c r="FI4131" s="67"/>
      <c r="FJ4131" s="67"/>
      <c r="FK4131" s="67"/>
      <c r="FL4131" s="67"/>
      <c r="FM4131" s="67"/>
      <c r="FN4131" s="67"/>
      <c r="FO4131" s="67"/>
      <c r="FP4131" s="67"/>
      <c r="FQ4131" s="67"/>
      <c r="FR4131" s="67"/>
      <c r="FS4131" s="67"/>
      <c r="FT4131" s="67"/>
      <c r="FU4131" s="67"/>
      <c r="FV4131" s="67"/>
      <c r="FW4131" s="67"/>
      <c r="FX4131" s="67"/>
      <c r="FY4131" s="67"/>
      <c r="FZ4131" s="67"/>
      <c r="GA4131" s="67"/>
      <c r="GB4131" s="67"/>
      <c r="GC4131" s="67"/>
      <c r="GD4131" s="67"/>
      <c r="GE4131" s="67"/>
      <c r="GF4131" s="67"/>
      <c r="GG4131" s="67"/>
      <c r="GH4131" s="67"/>
      <c r="GI4131" s="67"/>
      <c r="GJ4131" s="67"/>
      <c r="GK4131" s="67"/>
      <c r="GL4131" s="67"/>
      <c r="GM4131" s="67"/>
      <c r="GN4131" s="67"/>
      <c r="GO4131" s="67"/>
      <c r="GP4131" s="67"/>
      <c r="GQ4131" s="67"/>
      <c r="GR4131" s="67"/>
      <c r="GS4131" s="67"/>
      <c r="GT4131" s="67"/>
      <c r="GU4131" s="67"/>
      <c r="GV4131" s="67"/>
      <c r="GW4131" s="67"/>
      <c r="GX4131" s="67"/>
      <c r="GY4131" s="67"/>
      <c r="GZ4131" s="67"/>
      <c r="HA4131" s="67"/>
      <c r="HB4131" s="67"/>
      <c r="HC4131" s="67"/>
      <c r="HD4131" s="67"/>
      <c r="HE4131" s="67"/>
      <c r="HF4131" s="67"/>
      <c r="HG4131" s="67"/>
      <c r="HH4131" s="67"/>
      <c r="HI4131" s="67"/>
      <c r="HJ4131" s="67"/>
      <c r="HK4131" s="67"/>
      <c r="HL4131" s="67"/>
      <c r="HM4131" s="67"/>
      <c r="HN4131" s="67"/>
      <c r="HO4131" s="67"/>
      <c r="HP4131" s="67"/>
      <c r="HQ4131" s="67"/>
      <c r="HR4131" s="67"/>
      <c r="HS4131" s="67"/>
      <c r="HT4131" s="67"/>
      <c r="HU4131" s="67"/>
      <c r="HV4131" s="67"/>
      <c r="HW4131" s="67"/>
      <c r="HX4131" s="67"/>
      <c r="HY4131" s="67"/>
      <c r="HZ4131" s="67"/>
      <c r="IA4131" s="67"/>
      <c r="IB4131" s="67"/>
      <c r="IC4131" s="67"/>
      <c r="ID4131" s="67"/>
      <c r="IE4131" s="67"/>
      <c r="IF4131" s="67"/>
      <c r="IG4131" s="67"/>
      <c r="IH4131" s="67"/>
      <c r="II4131" s="67"/>
      <c r="IJ4131" s="67"/>
      <c r="IK4131" s="67"/>
      <c r="IL4131" s="67"/>
      <c r="IM4131" s="67"/>
      <c r="IN4131" s="67"/>
      <c r="IO4131" s="67"/>
      <c r="IP4131" s="67"/>
      <c r="IQ4131" s="67"/>
      <c r="IR4131" s="67"/>
      <c r="IS4131" s="67"/>
      <c r="IT4131" s="67"/>
      <c r="IU4131" s="67"/>
      <c r="IV4131" s="67"/>
      <c r="IW4131" s="67"/>
      <c r="IX4131" s="67"/>
      <c r="IY4131" s="67"/>
      <c r="IZ4131" s="67"/>
    </row>
    <row r="4132" customFormat="false" ht="13.8" hidden="false" customHeight="false" outlineLevel="0" collapsed="false">
      <c r="A4132" s="27" t="n">
        <v>41203160</v>
      </c>
      <c r="B4132" s="28" t="s">
        <v>4167</v>
      </c>
      <c r="C4132" s="29"/>
      <c r="D4132" s="29"/>
      <c r="E4132" s="27" t="s">
        <v>178</v>
      </c>
      <c r="F4132" s="19" t="n">
        <f aca="false">IF(C4132="",VLOOKUP(E4132,'PORTE E UCO'!$A$5:$D$46,4,0),VLOOKUP(E4132,'PORTE E UCO'!$A$5:$D$46,4,0)*C4132)</f>
        <v>3809.42894</v>
      </c>
      <c r="G4132" s="30" t="n">
        <v>436</v>
      </c>
      <c r="H4132" s="21" t="n">
        <f aca="false">G4132*$R$2</f>
        <v>8577.703552</v>
      </c>
      <c r="I4132" s="27" t="n">
        <v>0</v>
      </c>
      <c r="J4132" s="22" t="str">
        <f aca="false">IF(I4132&gt;=1,F4132*$J$2,"")</f>
        <v/>
      </c>
      <c r="K4132" s="22" t="str">
        <f aca="false">IF(I4132&gt;=2,F4132*$K$2,"")</f>
        <v/>
      </c>
      <c r="L4132" s="22" t="str">
        <f aca="false">IF(I4132&gt;=3,F4132*$L$2,"")</f>
        <v/>
      </c>
      <c r="M4132" s="22" t="str">
        <f aca="false">IF(I4132&gt;=4,F4132*$M$2,"")</f>
        <v/>
      </c>
      <c r="N4132" s="27" t="n">
        <v>0</v>
      </c>
      <c r="O4132" s="27" t="n">
        <v>0</v>
      </c>
      <c r="P4132" s="31" t="n">
        <v>0</v>
      </c>
      <c r="Q4132" s="32"/>
      <c r="R4132" s="66"/>
      <c r="S4132" s="25" t="n">
        <f aca="false">SUM(F4132,H4132,J4132,K4132,L4132,M4132)</f>
        <v>12387.132492</v>
      </c>
      <c r="T4132" s="25" t="n">
        <f aca="false">SUM(F4132,H4132,J4132,K4132,L4132,M4132,Q4132)</f>
        <v>12387.132492</v>
      </c>
      <c r="U4132" s="67"/>
      <c r="V4132" s="67"/>
      <c r="W4132" s="67"/>
      <c r="X4132" s="67"/>
      <c r="Y4132" s="67"/>
      <c r="Z4132" s="67"/>
      <c r="AA4132" s="67"/>
      <c r="AB4132" s="67"/>
      <c r="AC4132" s="67"/>
      <c r="AD4132" s="67"/>
      <c r="AE4132" s="67"/>
      <c r="AF4132" s="67"/>
      <c r="AG4132" s="67"/>
      <c r="AH4132" s="67"/>
      <c r="AI4132" s="67"/>
      <c r="AJ4132" s="67"/>
      <c r="AK4132" s="67"/>
      <c r="AL4132" s="67"/>
      <c r="AM4132" s="67"/>
      <c r="AN4132" s="67"/>
      <c r="AO4132" s="67"/>
      <c r="AP4132" s="67"/>
      <c r="AQ4132" s="67"/>
      <c r="AR4132" s="67"/>
      <c r="AS4132" s="67"/>
      <c r="AT4132" s="67"/>
      <c r="AU4132" s="67"/>
      <c r="AV4132" s="67"/>
      <c r="AW4132" s="67"/>
      <c r="AX4132" s="67"/>
      <c r="AY4132" s="67"/>
      <c r="AZ4132" s="67"/>
      <c r="BA4132" s="67"/>
      <c r="BB4132" s="67"/>
      <c r="BC4132" s="67"/>
      <c r="BD4132" s="67"/>
      <c r="BE4132" s="67"/>
      <c r="BF4132" s="67"/>
      <c r="BG4132" s="67"/>
      <c r="BH4132" s="67"/>
      <c r="BI4132" s="67"/>
      <c r="BJ4132" s="67"/>
      <c r="BK4132" s="67"/>
      <c r="BL4132" s="67"/>
      <c r="BM4132" s="67"/>
      <c r="BN4132" s="67"/>
      <c r="BO4132" s="67"/>
      <c r="BP4132" s="67"/>
      <c r="BQ4132" s="67"/>
      <c r="BR4132" s="67"/>
      <c r="BS4132" s="67"/>
      <c r="BT4132" s="67"/>
      <c r="BU4132" s="67"/>
      <c r="BV4132" s="67"/>
      <c r="BW4132" s="67"/>
      <c r="BX4132" s="67"/>
      <c r="BY4132" s="67"/>
      <c r="BZ4132" s="67"/>
      <c r="CA4132" s="67"/>
      <c r="CB4132" s="67"/>
      <c r="CC4132" s="67"/>
      <c r="CD4132" s="67"/>
      <c r="CE4132" s="67"/>
      <c r="CF4132" s="67"/>
      <c r="CG4132" s="67"/>
      <c r="CH4132" s="67"/>
      <c r="CI4132" s="67"/>
      <c r="CJ4132" s="67"/>
      <c r="CK4132" s="67"/>
      <c r="CL4132" s="67"/>
      <c r="CM4132" s="67"/>
      <c r="CN4132" s="67"/>
      <c r="CO4132" s="67"/>
      <c r="CP4132" s="67"/>
      <c r="CQ4132" s="67"/>
      <c r="CR4132" s="67"/>
      <c r="CS4132" s="67"/>
      <c r="CT4132" s="67"/>
      <c r="CU4132" s="67"/>
      <c r="CV4132" s="67"/>
      <c r="CW4132" s="67"/>
      <c r="CX4132" s="67"/>
      <c r="CY4132" s="67"/>
      <c r="CZ4132" s="67"/>
      <c r="DA4132" s="67"/>
      <c r="DB4132" s="67"/>
      <c r="DC4132" s="67"/>
      <c r="DD4132" s="67"/>
      <c r="DE4132" s="67"/>
      <c r="DF4132" s="67"/>
      <c r="DG4132" s="67"/>
      <c r="DH4132" s="67"/>
      <c r="DI4132" s="67"/>
      <c r="DJ4132" s="67"/>
      <c r="DK4132" s="67"/>
      <c r="DL4132" s="67"/>
      <c r="DM4132" s="67"/>
      <c r="DN4132" s="67"/>
      <c r="DO4132" s="67"/>
      <c r="DP4132" s="67"/>
      <c r="DQ4132" s="67"/>
      <c r="DR4132" s="67"/>
      <c r="DS4132" s="67"/>
      <c r="DT4132" s="67"/>
      <c r="DU4132" s="67"/>
      <c r="DV4132" s="67"/>
      <c r="DW4132" s="67"/>
      <c r="DX4132" s="67"/>
      <c r="DY4132" s="67"/>
      <c r="DZ4132" s="67"/>
      <c r="EA4132" s="67"/>
      <c r="EB4132" s="67"/>
      <c r="EC4132" s="67"/>
      <c r="ED4132" s="67"/>
      <c r="EE4132" s="67"/>
      <c r="EF4132" s="67"/>
      <c r="EG4132" s="67"/>
      <c r="EH4132" s="67"/>
      <c r="EI4132" s="67"/>
      <c r="EJ4132" s="67"/>
      <c r="EK4132" s="67"/>
      <c r="EL4132" s="67"/>
      <c r="EM4132" s="67"/>
      <c r="EN4132" s="67"/>
      <c r="EO4132" s="67"/>
      <c r="EP4132" s="67"/>
      <c r="EQ4132" s="67"/>
      <c r="ER4132" s="67"/>
      <c r="ES4132" s="67"/>
      <c r="ET4132" s="67"/>
      <c r="EU4132" s="67"/>
      <c r="EV4132" s="67"/>
      <c r="EW4132" s="67"/>
      <c r="EX4132" s="67"/>
      <c r="EY4132" s="67"/>
      <c r="EZ4132" s="67"/>
      <c r="FA4132" s="67"/>
      <c r="FB4132" s="67"/>
      <c r="FC4132" s="67"/>
      <c r="FD4132" s="67"/>
      <c r="FE4132" s="67"/>
      <c r="FF4132" s="67"/>
      <c r="FG4132" s="67"/>
      <c r="FH4132" s="67"/>
      <c r="FI4132" s="67"/>
      <c r="FJ4132" s="67"/>
      <c r="FK4132" s="67"/>
      <c r="FL4132" s="67"/>
      <c r="FM4132" s="67"/>
      <c r="FN4132" s="67"/>
      <c r="FO4132" s="67"/>
      <c r="FP4132" s="67"/>
      <c r="FQ4132" s="67"/>
      <c r="FR4132" s="67"/>
      <c r="FS4132" s="67"/>
      <c r="FT4132" s="67"/>
      <c r="FU4132" s="67"/>
      <c r="FV4132" s="67"/>
      <c r="FW4132" s="67"/>
      <c r="FX4132" s="67"/>
      <c r="FY4132" s="67"/>
      <c r="FZ4132" s="67"/>
      <c r="GA4132" s="67"/>
      <c r="GB4132" s="67"/>
      <c r="GC4132" s="67"/>
      <c r="GD4132" s="67"/>
      <c r="GE4132" s="67"/>
      <c r="GF4132" s="67"/>
      <c r="GG4132" s="67"/>
      <c r="GH4132" s="67"/>
      <c r="GI4132" s="67"/>
      <c r="GJ4132" s="67"/>
      <c r="GK4132" s="67"/>
      <c r="GL4132" s="67"/>
      <c r="GM4132" s="67"/>
      <c r="GN4132" s="67"/>
      <c r="GO4132" s="67"/>
      <c r="GP4132" s="67"/>
      <c r="GQ4132" s="67"/>
      <c r="GR4132" s="67"/>
      <c r="GS4132" s="67"/>
      <c r="GT4132" s="67"/>
      <c r="GU4132" s="67"/>
      <c r="GV4132" s="67"/>
      <c r="GW4132" s="67"/>
      <c r="GX4132" s="67"/>
      <c r="GY4132" s="67"/>
      <c r="GZ4132" s="67"/>
      <c r="HA4132" s="67"/>
      <c r="HB4132" s="67"/>
      <c r="HC4132" s="67"/>
      <c r="HD4132" s="67"/>
      <c r="HE4132" s="67"/>
      <c r="HF4132" s="67"/>
      <c r="HG4132" s="67"/>
      <c r="HH4132" s="67"/>
      <c r="HI4132" s="67"/>
      <c r="HJ4132" s="67"/>
      <c r="HK4132" s="67"/>
      <c r="HL4132" s="67"/>
      <c r="HM4132" s="67"/>
      <c r="HN4132" s="67"/>
      <c r="HO4132" s="67"/>
      <c r="HP4132" s="67"/>
      <c r="HQ4132" s="67"/>
      <c r="HR4132" s="67"/>
      <c r="HS4132" s="67"/>
      <c r="HT4132" s="67"/>
      <c r="HU4132" s="67"/>
      <c r="HV4132" s="67"/>
      <c r="HW4132" s="67"/>
      <c r="HX4132" s="67"/>
      <c r="HY4132" s="67"/>
      <c r="HZ4132" s="67"/>
      <c r="IA4132" s="67"/>
      <c r="IB4132" s="67"/>
      <c r="IC4132" s="67"/>
      <c r="ID4132" s="67"/>
      <c r="IE4132" s="67"/>
      <c r="IF4132" s="67"/>
      <c r="IG4132" s="67"/>
      <c r="IH4132" s="67"/>
      <c r="II4132" s="67"/>
      <c r="IJ4132" s="67"/>
      <c r="IK4132" s="67"/>
      <c r="IL4132" s="67"/>
      <c r="IM4132" s="67"/>
      <c r="IN4132" s="67"/>
      <c r="IO4132" s="67"/>
      <c r="IP4132" s="67"/>
      <c r="IQ4132" s="67"/>
      <c r="IR4132" s="67"/>
      <c r="IS4132" s="67"/>
      <c r="IT4132" s="67"/>
      <c r="IU4132" s="67"/>
      <c r="IV4132" s="67"/>
      <c r="IW4132" s="67"/>
      <c r="IX4132" s="67"/>
      <c r="IY4132" s="67"/>
      <c r="IZ4132" s="67"/>
    </row>
    <row r="4133" customFormat="false" ht="14.95" hidden="false" customHeight="false" outlineLevel="0" collapsed="false">
      <c r="A4133" s="16" t="n">
        <v>41203178</v>
      </c>
      <c r="B4133" s="17" t="s">
        <v>4168</v>
      </c>
      <c r="C4133" s="18"/>
      <c r="D4133" s="18"/>
      <c r="E4133" s="16" t="s">
        <v>26</v>
      </c>
      <c r="F4133" s="19" t="n">
        <f aca="false">IF(C4133="",VLOOKUP(E4133,'PORTE E UCO'!$A$5:$D$46,4,0),VLOOKUP(E4133,'PORTE E UCO'!$A$5:$D$46,4,0)*C4133)</f>
        <v>324.442174</v>
      </c>
      <c r="G4133" s="20" t="n">
        <v>24.69</v>
      </c>
      <c r="H4133" s="21" t="n">
        <f aca="false">G4133*$R$2</f>
        <v>485.74197408</v>
      </c>
      <c r="I4133" s="16" t="n">
        <v>0</v>
      </c>
      <c r="J4133" s="22" t="str">
        <f aca="false">IF(I4133&gt;=1,F4133*$J$2,"")</f>
        <v/>
      </c>
      <c r="K4133" s="22" t="str">
        <f aca="false">IF(I4133&gt;=2,F4133*$K$2,"")</f>
        <v/>
      </c>
      <c r="L4133" s="22" t="str">
        <f aca="false">IF(I4133&gt;=3,F4133*$L$2,"")</f>
        <v/>
      </c>
      <c r="M4133" s="22" t="str">
        <f aca="false">IF(I4133&gt;=4,F4133*$M$2,"")</f>
        <v/>
      </c>
      <c r="N4133" s="16" t="n">
        <v>0</v>
      </c>
      <c r="O4133" s="16" t="n">
        <v>0</v>
      </c>
      <c r="P4133" s="23" t="n">
        <v>0</v>
      </c>
      <c r="Q4133" s="32"/>
      <c r="R4133" s="66"/>
      <c r="S4133" s="25" t="n">
        <f aca="false">SUM(F4133,H4133,J4133,K4133,L4133,M4133)</f>
        <v>810.18414808</v>
      </c>
      <c r="T4133" s="25" t="n">
        <f aca="false">SUM(F4133,H4133,J4133,K4133,L4133,M4133,Q4133)</f>
        <v>810.18414808</v>
      </c>
      <c r="U4133" s="67"/>
      <c r="V4133" s="67"/>
      <c r="W4133" s="67"/>
      <c r="X4133" s="67"/>
      <c r="Y4133" s="67"/>
      <c r="Z4133" s="67"/>
      <c r="AA4133" s="67"/>
      <c r="AB4133" s="67"/>
      <c r="AC4133" s="67"/>
      <c r="AD4133" s="67"/>
      <c r="AE4133" s="67"/>
      <c r="AF4133" s="67"/>
      <c r="AG4133" s="67"/>
      <c r="AH4133" s="67"/>
      <c r="AI4133" s="67"/>
      <c r="AJ4133" s="67"/>
      <c r="AK4133" s="67"/>
      <c r="AL4133" s="67"/>
      <c r="AM4133" s="67"/>
      <c r="AN4133" s="67"/>
      <c r="AO4133" s="67"/>
      <c r="AP4133" s="67"/>
      <c r="AQ4133" s="67"/>
      <c r="AR4133" s="67"/>
      <c r="AS4133" s="67"/>
      <c r="AT4133" s="67"/>
      <c r="AU4133" s="67"/>
      <c r="AV4133" s="67"/>
      <c r="AW4133" s="67"/>
      <c r="AX4133" s="67"/>
      <c r="AY4133" s="67"/>
      <c r="AZ4133" s="67"/>
      <c r="BA4133" s="67"/>
      <c r="BB4133" s="67"/>
      <c r="BC4133" s="67"/>
      <c r="BD4133" s="67"/>
      <c r="BE4133" s="67"/>
      <c r="BF4133" s="67"/>
      <c r="BG4133" s="67"/>
      <c r="BH4133" s="67"/>
      <c r="BI4133" s="67"/>
      <c r="BJ4133" s="67"/>
      <c r="BK4133" s="67"/>
      <c r="BL4133" s="67"/>
      <c r="BM4133" s="67"/>
      <c r="BN4133" s="67"/>
      <c r="BO4133" s="67"/>
      <c r="BP4133" s="67"/>
      <c r="BQ4133" s="67"/>
      <c r="BR4133" s="67"/>
      <c r="BS4133" s="67"/>
      <c r="BT4133" s="67"/>
      <c r="BU4133" s="67"/>
      <c r="BV4133" s="67"/>
      <c r="BW4133" s="67"/>
      <c r="BX4133" s="67"/>
      <c r="BY4133" s="67"/>
      <c r="BZ4133" s="67"/>
      <c r="CA4133" s="67"/>
      <c r="CB4133" s="67"/>
      <c r="CC4133" s="67"/>
      <c r="CD4133" s="67"/>
      <c r="CE4133" s="67"/>
      <c r="CF4133" s="67"/>
      <c r="CG4133" s="67"/>
      <c r="CH4133" s="67"/>
      <c r="CI4133" s="67"/>
      <c r="CJ4133" s="67"/>
      <c r="CK4133" s="67"/>
      <c r="CL4133" s="67"/>
      <c r="CM4133" s="67"/>
      <c r="CN4133" s="67"/>
      <c r="CO4133" s="67"/>
      <c r="CP4133" s="67"/>
      <c r="CQ4133" s="67"/>
      <c r="CR4133" s="67"/>
      <c r="CS4133" s="67"/>
      <c r="CT4133" s="67"/>
      <c r="CU4133" s="67"/>
      <c r="CV4133" s="67"/>
      <c r="CW4133" s="67"/>
      <c r="CX4133" s="67"/>
      <c r="CY4133" s="67"/>
      <c r="CZ4133" s="67"/>
      <c r="DA4133" s="67"/>
      <c r="DB4133" s="67"/>
      <c r="DC4133" s="67"/>
      <c r="DD4133" s="67"/>
      <c r="DE4133" s="67"/>
      <c r="DF4133" s="67"/>
      <c r="DG4133" s="67"/>
      <c r="DH4133" s="67"/>
      <c r="DI4133" s="67"/>
      <c r="DJ4133" s="67"/>
      <c r="DK4133" s="67"/>
      <c r="DL4133" s="67"/>
      <c r="DM4133" s="67"/>
      <c r="DN4133" s="67"/>
      <c r="DO4133" s="67"/>
      <c r="DP4133" s="67"/>
      <c r="DQ4133" s="67"/>
      <c r="DR4133" s="67"/>
      <c r="DS4133" s="67"/>
      <c r="DT4133" s="67"/>
      <c r="DU4133" s="67"/>
      <c r="DV4133" s="67"/>
      <c r="DW4133" s="67"/>
      <c r="DX4133" s="67"/>
      <c r="DY4133" s="67"/>
      <c r="DZ4133" s="67"/>
      <c r="EA4133" s="67"/>
      <c r="EB4133" s="67"/>
      <c r="EC4133" s="67"/>
      <c r="ED4133" s="67"/>
      <c r="EE4133" s="67"/>
      <c r="EF4133" s="67"/>
      <c r="EG4133" s="67"/>
      <c r="EH4133" s="67"/>
      <c r="EI4133" s="67"/>
      <c r="EJ4133" s="67"/>
      <c r="EK4133" s="67"/>
      <c r="EL4133" s="67"/>
      <c r="EM4133" s="67"/>
      <c r="EN4133" s="67"/>
      <c r="EO4133" s="67"/>
      <c r="EP4133" s="67"/>
      <c r="EQ4133" s="67"/>
      <c r="ER4133" s="67"/>
      <c r="ES4133" s="67"/>
      <c r="ET4133" s="67"/>
      <c r="EU4133" s="67"/>
      <c r="EV4133" s="67"/>
      <c r="EW4133" s="67"/>
      <c r="EX4133" s="67"/>
      <c r="EY4133" s="67"/>
      <c r="EZ4133" s="67"/>
      <c r="FA4133" s="67"/>
      <c r="FB4133" s="67"/>
      <c r="FC4133" s="67"/>
      <c r="FD4133" s="67"/>
      <c r="FE4133" s="67"/>
      <c r="FF4133" s="67"/>
      <c r="FG4133" s="67"/>
      <c r="FH4133" s="67"/>
      <c r="FI4133" s="67"/>
      <c r="FJ4133" s="67"/>
      <c r="FK4133" s="67"/>
      <c r="FL4133" s="67"/>
      <c r="FM4133" s="67"/>
      <c r="FN4133" s="67"/>
      <c r="FO4133" s="67"/>
      <c r="FP4133" s="67"/>
      <c r="FQ4133" s="67"/>
      <c r="FR4133" s="67"/>
      <c r="FS4133" s="67"/>
      <c r="FT4133" s="67"/>
      <c r="FU4133" s="67"/>
      <c r="FV4133" s="67"/>
      <c r="FW4133" s="67"/>
      <c r="FX4133" s="67"/>
      <c r="FY4133" s="67"/>
      <c r="FZ4133" s="67"/>
      <c r="GA4133" s="67"/>
      <c r="GB4133" s="67"/>
      <c r="GC4133" s="67"/>
      <c r="GD4133" s="67"/>
      <c r="GE4133" s="67"/>
      <c r="GF4133" s="67"/>
      <c r="GG4133" s="67"/>
      <c r="GH4133" s="67"/>
      <c r="GI4133" s="67"/>
      <c r="GJ4133" s="67"/>
      <c r="GK4133" s="67"/>
      <c r="GL4133" s="67"/>
      <c r="GM4133" s="67"/>
      <c r="GN4133" s="67"/>
      <c r="GO4133" s="67"/>
      <c r="GP4133" s="67"/>
      <c r="GQ4133" s="67"/>
      <c r="GR4133" s="67"/>
      <c r="GS4133" s="67"/>
      <c r="GT4133" s="67"/>
      <c r="GU4133" s="67"/>
      <c r="GV4133" s="67"/>
      <c r="GW4133" s="67"/>
      <c r="GX4133" s="67"/>
      <c r="GY4133" s="67"/>
      <c r="GZ4133" s="67"/>
      <c r="HA4133" s="67"/>
      <c r="HB4133" s="67"/>
      <c r="HC4133" s="67"/>
      <c r="HD4133" s="67"/>
      <c r="HE4133" s="67"/>
      <c r="HF4133" s="67"/>
      <c r="HG4133" s="67"/>
      <c r="HH4133" s="67"/>
      <c r="HI4133" s="67"/>
      <c r="HJ4133" s="67"/>
      <c r="HK4133" s="67"/>
      <c r="HL4133" s="67"/>
      <c r="HM4133" s="67"/>
      <c r="HN4133" s="67"/>
      <c r="HO4133" s="67"/>
      <c r="HP4133" s="67"/>
      <c r="HQ4133" s="67"/>
      <c r="HR4133" s="67"/>
      <c r="HS4133" s="67"/>
      <c r="HT4133" s="67"/>
      <c r="HU4133" s="67"/>
      <c r="HV4133" s="67"/>
      <c r="HW4133" s="67"/>
      <c r="HX4133" s="67"/>
      <c r="HY4133" s="67"/>
      <c r="HZ4133" s="67"/>
      <c r="IA4133" s="67"/>
      <c r="IB4133" s="67"/>
      <c r="IC4133" s="67"/>
      <c r="ID4133" s="67"/>
      <c r="IE4133" s="67"/>
      <c r="IF4133" s="67"/>
      <c r="IG4133" s="67"/>
      <c r="IH4133" s="67"/>
      <c r="II4133" s="67"/>
      <c r="IJ4133" s="67"/>
      <c r="IK4133" s="67"/>
      <c r="IL4133" s="67"/>
      <c r="IM4133" s="67"/>
      <c r="IN4133" s="67"/>
      <c r="IO4133" s="67"/>
      <c r="IP4133" s="67"/>
      <c r="IQ4133" s="67"/>
      <c r="IR4133" s="67"/>
      <c r="IS4133" s="67"/>
      <c r="IT4133" s="67"/>
      <c r="IU4133" s="67"/>
      <c r="IV4133" s="67"/>
      <c r="IW4133" s="67"/>
      <c r="IX4133" s="67"/>
      <c r="IY4133" s="67"/>
      <c r="IZ4133" s="67"/>
    </row>
    <row r="4134" customFormat="false" ht="14.95" hidden="false" customHeight="false" outlineLevel="0" collapsed="false">
      <c r="A4134" s="27" t="n">
        <v>41203186</v>
      </c>
      <c r="B4134" s="28" t="s">
        <v>4169</v>
      </c>
      <c r="C4134" s="29"/>
      <c r="D4134" s="29"/>
      <c r="E4134" s="27" t="s">
        <v>22</v>
      </c>
      <c r="F4134" s="19" t="n">
        <f aca="false">IF(C4134="",VLOOKUP(E4134,'PORTE E UCO'!$A$5:$D$46,4,0),VLOOKUP(E4134,'PORTE E UCO'!$A$5:$D$46,4,0)*C4134)</f>
        <v>220.434104</v>
      </c>
      <c r="G4134" s="30" t="n">
        <v>12.52</v>
      </c>
      <c r="H4134" s="21" t="n">
        <f aca="false">G4134*$R$2</f>
        <v>246.31387264</v>
      </c>
      <c r="I4134" s="27" t="n">
        <v>0</v>
      </c>
      <c r="J4134" s="22" t="str">
        <f aca="false">IF(I4134&gt;=1,F4134*$J$2,"")</f>
        <v/>
      </c>
      <c r="K4134" s="22" t="str">
        <f aca="false">IF(I4134&gt;=2,F4134*$K$2,"")</f>
        <v/>
      </c>
      <c r="L4134" s="22" t="str">
        <f aca="false">IF(I4134&gt;=3,F4134*$L$2,"")</f>
        <v/>
      </c>
      <c r="M4134" s="22" t="str">
        <f aca="false">IF(I4134&gt;=4,F4134*$M$2,"")</f>
        <v/>
      </c>
      <c r="N4134" s="27" t="n">
        <v>0</v>
      </c>
      <c r="O4134" s="27" t="n">
        <v>0</v>
      </c>
      <c r="P4134" s="31" t="n">
        <v>0</v>
      </c>
      <c r="Q4134" s="32"/>
      <c r="R4134" s="66"/>
      <c r="S4134" s="25" t="n">
        <f aca="false">SUM(F4134,H4134,J4134,K4134,L4134,M4134)</f>
        <v>466.74797664</v>
      </c>
      <c r="T4134" s="25" t="n">
        <f aca="false">SUM(F4134,H4134,J4134,K4134,L4134,M4134,Q4134)</f>
        <v>466.74797664</v>
      </c>
      <c r="U4134" s="67"/>
      <c r="V4134" s="67"/>
      <c r="W4134" s="67"/>
      <c r="X4134" s="67"/>
      <c r="Y4134" s="67"/>
      <c r="Z4134" s="67"/>
      <c r="AA4134" s="67"/>
      <c r="AB4134" s="67"/>
      <c r="AC4134" s="67"/>
      <c r="AD4134" s="67"/>
      <c r="AE4134" s="67"/>
      <c r="AF4134" s="67"/>
      <c r="AG4134" s="67"/>
      <c r="AH4134" s="67"/>
      <c r="AI4134" s="67"/>
      <c r="AJ4134" s="67"/>
      <c r="AK4134" s="67"/>
      <c r="AL4134" s="67"/>
      <c r="AM4134" s="67"/>
      <c r="AN4134" s="67"/>
      <c r="AO4134" s="67"/>
      <c r="AP4134" s="67"/>
      <c r="AQ4134" s="67"/>
      <c r="AR4134" s="67"/>
      <c r="AS4134" s="67"/>
      <c r="AT4134" s="67"/>
      <c r="AU4134" s="67"/>
      <c r="AV4134" s="67"/>
      <c r="AW4134" s="67"/>
      <c r="AX4134" s="67"/>
      <c r="AY4134" s="67"/>
      <c r="AZ4134" s="67"/>
      <c r="BA4134" s="67"/>
      <c r="BB4134" s="67"/>
      <c r="BC4134" s="67"/>
      <c r="BD4134" s="67"/>
      <c r="BE4134" s="67"/>
      <c r="BF4134" s="67"/>
      <c r="BG4134" s="67"/>
      <c r="BH4134" s="67"/>
      <c r="BI4134" s="67"/>
      <c r="BJ4134" s="67"/>
      <c r="BK4134" s="67"/>
      <c r="BL4134" s="67"/>
      <c r="BM4134" s="67"/>
      <c r="BN4134" s="67"/>
      <c r="BO4134" s="67"/>
      <c r="BP4134" s="67"/>
      <c r="BQ4134" s="67"/>
      <c r="BR4134" s="67"/>
      <c r="BS4134" s="67"/>
      <c r="BT4134" s="67"/>
      <c r="BU4134" s="67"/>
      <c r="BV4134" s="67"/>
      <c r="BW4134" s="67"/>
      <c r="BX4134" s="67"/>
      <c r="BY4134" s="67"/>
      <c r="BZ4134" s="67"/>
      <c r="CA4134" s="67"/>
      <c r="CB4134" s="67"/>
      <c r="CC4134" s="67"/>
      <c r="CD4134" s="67"/>
      <c r="CE4134" s="67"/>
      <c r="CF4134" s="67"/>
      <c r="CG4134" s="67"/>
      <c r="CH4134" s="67"/>
      <c r="CI4134" s="67"/>
      <c r="CJ4134" s="67"/>
      <c r="CK4134" s="67"/>
      <c r="CL4134" s="67"/>
      <c r="CM4134" s="67"/>
      <c r="CN4134" s="67"/>
      <c r="CO4134" s="67"/>
      <c r="CP4134" s="67"/>
      <c r="CQ4134" s="67"/>
      <c r="CR4134" s="67"/>
      <c r="CS4134" s="67"/>
      <c r="CT4134" s="67"/>
      <c r="CU4134" s="67"/>
      <c r="CV4134" s="67"/>
      <c r="CW4134" s="67"/>
      <c r="CX4134" s="67"/>
      <c r="CY4134" s="67"/>
      <c r="CZ4134" s="67"/>
      <c r="DA4134" s="67"/>
      <c r="DB4134" s="67"/>
      <c r="DC4134" s="67"/>
      <c r="DD4134" s="67"/>
      <c r="DE4134" s="67"/>
      <c r="DF4134" s="67"/>
      <c r="DG4134" s="67"/>
      <c r="DH4134" s="67"/>
      <c r="DI4134" s="67"/>
      <c r="DJ4134" s="67"/>
      <c r="DK4134" s="67"/>
      <c r="DL4134" s="67"/>
      <c r="DM4134" s="67"/>
      <c r="DN4134" s="67"/>
      <c r="DO4134" s="67"/>
      <c r="DP4134" s="67"/>
      <c r="DQ4134" s="67"/>
      <c r="DR4134" s="67"/>
      <c r="DS4134" s="67"/>
      <c r="DT4134" s="67"/>
      <c r="DU4134" s="67"/>
      <c r="DV4134" s="67"/>
      <c r="DW4134" s="67"/>
      <c r="DX4134" s="67"/>
      <c r="DY4134" s="67"/>
      <c r="DZ4134" s="67"/>
      <c r="EA4134" s="67"/>
      <c r="EB4134" s="67"/>
      <c r="EC4134" s="67"/>
      <c r="ED4134" s="67"/>
      <c r="EE4134" s="67"/>
      <c r="EF4134" s="67"/>
      <c r="EG4134" s="67"/>
      <c r="EH4134" s="67"/>
      <c r="EI4134" s="67"/>
      <c r="EJ4134" s="67"/>
      <c r="EK4134" s="67"/>
      <c r="EL4134" s="67"/>
      <c r="EM4134" s="67"/>
      <c r="EN4134" s="67"/>
      <c r="EO4134" s="67"/>
      <c r="EP4134" s="67"/>
      <c r="EQ4134" s="67"/>
      <c r="ER4134" s="67"/>
      <c r="ES4134" s="67"/>
      <c r="ET4134" s="67"/>
      <c r="EU4134" s="67"/>
      <c r="EV4134" s="67"/>
      <c r="EW4134" s="67"/>
      <c r="EX4134" s="67"/>
      <c r="EY4134" s="67"/>
      <c r="EZ4134" s="67"/>
      <c r="FA4134" s="67"/>
      <c r="FB4134" s="67"/>
      <c r="FC4134" s="67"/>
      <c r="FD4134" s="67"/>
      <c r="FE4134" s="67"/>
      <c r="FF4134" s="67"/>
      <c r="FG4134" s="67"/>
      <c r="FH4134" s="67"/>
      <c r="FI4134" s="67"/>
      <c r="FJ4134" s="67"/>
      <c r="FK4134" s="67"/>
      <c r="FL4134" s="67"/>
      <c r="FM4134" s="67"/>
      <c r="FN4134" s="67"/>
      <c r="FO4134" s="67"/>
      <c r="FP4134" s="67"/>
      <c r="FQ4134" s="67"/>
      <c r="FR4134" s="67"/>
      <c r="FS4134" s="67"/>
      <c r="FT4134" s="67"/>
      <c r="FU4134" s="67"/>
      <c r="FV4134" s="67"/>
      <c r="FW4134" s="67"/>
      <c r="FX4134" s="67"/>
      <c r="FY4134" s="67"/>
      <c r="FZ4134" s="67"/>
      <c r="GA4134" s="67"/>
      <c r="GB4134" s="67"/>
      <c r="GC4134" s="67"/>
      <c r="GD4134" s="67"/>
      <c r="GE4134" s="67"/>
      <c r="GF4134" s="67"/>
      <c r="GG4134" s="67"/>
      <c r="GH4134" s="67"/>
      <c r="GI4134" s="67"/>
      <c r="GJ4134" s="67"/>
      <c r="GK4134" s="67"/>
      <c r="GL4134" s="67"/>
      <c r="GM4134" s="67"/>
      <c r="GN4134" s="67"/>
      <c r="GO4134" s="67"/>
      <c r="GP4134" s="67"/>
      <c r="GQ4134" s="67"/>
      <c r="GR4134" s="67"/>
      <c r="GS4134" s="67"/>
      <c r="GT4134" s="67"/>
      <c r="GU4134" s="67"/>
      <c r="GV4134" s="67"/>
      <c r="GW4134" s="67"/>
      <c r="GX4134" s="67"/>
      <c r="GY4134" s="67"/>
      <c r="GZ4134" s="67"/>
      <c r="HA4134" s="67"/>
      <c r="HB4134" s="67"/>
      <c r="HC4134" s="67"/>
      <c r="HD4134" s="67"/>
      <c r="HE4134" s="67"/>
      <c r="HF4134" s="67"/>
      <c r="HG4134" s="67"/>
      <c r="HH4134" s="67"/>
      <c r="HI4134" s="67"/>
      <c r="HJ4134" s="67"/>
      <c r="HK4134" s="67"/>
      <c r="HL4134" s="67"/>
      <c r="HM4134" s="67"/>
      <c r="HN4134" s="67"/>
      <c r="HO4134" s="67"/>
      <c r="HP4134" s="67"/>
      <c r="HQ4134" s="67"/>
      <c r="HR4134" s="67"/>
      <c r="HS4134" s="67"/>
      <c r="HT4134" s="67"/>
      <c r="HU4134" s="67"/>
      <c r="HV4134" s="67"/>
      <c r="HW4134" s="67"/>
      <c r="HX4134" s="67"/>
      <c r="HY4134" s="67"/>
      <c r="HZ4134" s="67"/>
      <c r="IA4134" s="67"/>
      <c r="IB4134" s="67"/>
      <c r="IC4134" s="67"/>
      <c r="ID4134" s="67"/>
      <c r="IE4134" s="67"/>
      <c r="IF4134" s="67"/>
      <c r="IG4134" s="67"/>
      <c r="IH4134" s="67"/>
      <c r="II4134" s="67"/>
      <c r="IJ4134" s="67"/>
      <c r="IK4134" s="67"/>
      <c r="IL4134" s="67"/>
      <c r="IM4134" s="67"/>
      <c r="IN4134" s="67"/>
      <c r="IO4134" s="67"/>
      <c r="IP4134" s="67"/>
      <c r="IQ4134" s="67"/>
      <c r="IR4134" s="67"/>
      <c r="IS4134" s="67"/>
      <c r="IT4134" s="67"/>
      <c r="IU4134" s="67"/>
      <c r="IV4134" s="67"/>
      <c r="IW4134" s="67"/>
      <c r="IX4134" s="67"/>
      <c r="IY4134" s="67"/>
      <c r="IZ4134" s="67"/>
    </row>
    <row r="4135" customFormat="false" ht="14.95" hidden="false" customHeight="false" outlineLevel="0" collapsed="false">
      <c r="A4135" s="16" t="n">
        <v>41203194</v>
      </c>
      <c r="B4135" s="17" t="s">
        <v>4170</v>
      </c>
      <c r="C4135" s="18"/>
      <c r="D4135" s="18"/>
      <c r="E4135" s="16" t="s">
        <v>17</v>
      </c>
      <c r="F4135" s="19" t="n">
        <f aca="false">IF(C4135="",VLOOKUP(E4135,'PORTE E UCO'!$A$5:$D$46,4,0),VLOOKUP(E4135,'PORTE E UCO'!$A$5:$D$46,4,0)*C4135)</f>
        <v>150.60084</v>
      </c>
      <c r="G4135" s="20" t="n">
        <v>12.52</v>
      </c>
      <c r="H4135" s="21" t="n">
        <f aca="false">G4135*$R$2</f>
        <v>246.31387264</v>
      </c>
      <c r="I4135" s="16" t="n">
        <v>0</v>
      </c>
      <c r="J4135" s="22" t="str">
        <f aca="false">IF(I4135&gt;=1,F4135*$J$2,"")</f>
        <v/>
      </c>
      <c r="K4135" s="22" t="str">
        <f aca="false">IF(I4135&gt;=2,F4135*$K$2,"")</f>
        <v/>
      </c>
      <c r="L4135" s="22" t="str">
        <f aca="false">IF(I4135&gt;=3,F4135*$L$2,"")</f>
        <v/>
      </c>
      <c r="M4135" s="22" t="str">
        <f aca="false">IF(I4135&gt;=4,F4135*$M$2,"")</f>
        <v/>
      </c>
      <c r="N4135" s="16" t="n">
        <v>0</v>
      </c>
      <c r="O4135" s="16" t="n">
        <v>0</v>
      </c>
      <c r="P4135" s="23" t="n">
        <v>0</v>
      </c>
      <c r="Q4135" s="32"/>
      <c r="R4135" s="66"/>
      <c r="S4135" s="25" t="n">
        <f aca="false">SUM(F4135,H4135,J4135,K4135,L4135,M4135)</f>
        <v>396.91471264</v>
      </c>
      <c r="T4135" s="25" t="n">
        <f aca="false">SUM(F4135,H4135,J4135,K4135,L4135,M4135,Q4135)</f>
        <v>396.91471264</v>
      </c>
      <c r="U4135" s="67"/>
      <c r="V4135" s="67"/>
      <c r="W4135" s="67"/>
      <c r="X4135" s="67"/>
      <c r="Y4135" s="67"/>
      <c r="Z4135" s="67"/>
      <c r="AA4135" s="67"/>
      <c r="AB4135" s="67"/>
      <c r="AC4135" s="67"/>
      <c r="AD4135" s="67"/>
      <c r="AE4135" s="67"/>
      <c r="AF4135" s="67"/>
      <c r="AG4135" s="67"/>
      <c r="AH4135" s="67"/>
      <c r="AI4135" s="67"/>
      <c r="AJ4135" s="67"/>
      <c r="AK4135" s="67"/>
      <c r="AL4135" s="67"/>
      <c r="AM4135" s="67"/>
      <c r="AN4135" s="67"/>
      <c r="AO4135" s="67"/>
      <c r="AP4135" s="67"/>
      <c r="AQ4135" s="67"/>
      <c r="AR4135" s="67"/>
      <c r="AS4135" s="67"/>
      <c r="AT4135" s="67"/>
      <c r="AU4135" s="67"/>
      <c r="AV4135" s="67"/>
      <c r="AW4135" s="67"/>
      <c r="AX4135" s="67"/>
      <c r="AY4135" s="67"/>
      <c r="AZ4135" s="67"/>
      <c r="BA4135" s="67"/>
      <c r="BB4135" s="67"/>
      <c r="BC4135" s="67"/>
      <c r="BD4135" s="67"/>
      <c r="BE4135" s="67"/>
      <c r="BF4135" s="67"/>
      <c r="BG4135" s="67"/>
      <c r="BH4135" s="67"/>
      <c r="BI4135" s="67"/>
      <c r="BJ4135" s="67"/>
      <c r="BK4135" s="67"/>
      <c r="BL4135" s="67"/>
      <c r="BM4135" s="67"/>
      <c r="BN4135" s="67"/>
      <c r="BO4135" s="67"/>
      <c r="BP4135" s="67"/>
      <c r="BQ4135" s="67"/>
      <c r="BR4135" s="67"/>
      <c r="BS4135" s="67"/>
      <c r="BT4135" s="67"/>
      <c r="BU4135" s="67"/>
      <c r="BV4135" s="67"/>
      <c r="BW4135" s="67"/>
      <c r="BX4135" s="67"/>
      <c r="BY4135" s="67"/>
      <c r="BZ4135" s="67"/>
      <c r="CA4135" s="67"/>
      <c r="CB4135" s="67"/>
      <c r="CC4135" s="67"/>
      <c r="CD4135" s="67"/>
      <c r="CE4135" s="67"/>
      <c r="CF4135" s="67"/>
      <c r="CG4135" s="67"/>
      <c r="CH4135" s="67"/>
      <c r="CI4135" s="67"/>
      <c r="CJ4135" s="67"/>
      <c r="CK4135" s="67"/>
      <c r="CL4135" s="67"/>
      <c r="CM4135" s="67"/>
      <c r="CN4135" s="67"/>
      <c r="CO4135" s="67"/>
      <c r="CP4135" s="67"/>
      <c r="CQ4135" s="67"/>
      <c r="CR4135" s="67"/>
      <c r="CS4135" s="67"/>
      <c r="CT4135" s="67"/>
      <c r="CU4135" s="67"/>
      <c r="CV4135" s="67"/>
      <c r="CW4135" s="67"/>
      <c r="CX4135" s="67"/>
      <c r="CY4135" s="67"/>
      <c r="CZ4135" s="67"/>
      <c r="DA4135" s="67"/>
      <c r="DB4135" s="67"/>
      <c r="DC4135" s="67"/>
      <c r="DD4135" s="67"/>
      <c r="DE4135" s="67"/>
      <c r="DF4135" s="67"/>
      <c r="DG4135" s="67"/>
      <c r="DH4135" s="67"/>
      <c r="DI4135" s="67"/>
      <c r="DJ4135" s="67"/>
      <c r="DK4135" s="67"/>
      <c r="DL4135" s="67"/>
      <c r="DM4135" s="67"/>
      <c r="DN4135" s="67"/>
      <c r="DO4135" s="67"/>
      <c r="DP4135" s="67"/>
      <c r="DQ4135" s="67"/>
      <c r="DR4135" s="67"/>
      <c r="DS4135" s="67"/>
      <c r="DT4135" s="67"/>
      <c r="DU4135" s="67"/>
      <c r="DV4135" s="67"/>
      <c r="DW4135" s="67"/>
      <c r="DX4135" s="67"/>
      <c r="DY4135" s="67"/>
      <c r="DZ4135" s="67"/>
      <c r="EA4135" s="67"/>
      <c r="EB4135" s="67"/>
      <c r="EC4135" s="67"/>
      <c r="ED4135" s="67"/>
      <c r="EE4135" s="67"/>
      <c r="EF4135" s="67"/>
      <c r="EG4135" s="67"/>
      <c r="EH4135" s="67"/>
      <c r="EI4135" s="67"/>
      <c r="EJ4135" s="67"/>
      <c r="EK4135" s="67"/>
      <c r="EL4135" s="67"/>
      <c r="EM4135" s="67"/>
      <c r="EN4135" s="67"/>
      <c r="EO4135" s="67"/>
      <c r="EP4135" s="67"/>
      <c r="EQ4135" s="67"/>
      <c r="ER4135" s="67"/>
      <c r="ES4135" s="67"/>
      <c r="ET4135" s="67"/>
      <c r="EU4135" s="67"/>
      <c r="EV4135" s="67"/>
      <c r="EW4135" s="67"/>
      <c r="EX4135" s="67"/>
      <c r="EY4135" s="67"/>
      <c r="EZ4135" s="67"/>
      <c r="FA4135" s="67"/>
      <c r="FB4135" s="67"/>
      <c r="FC4135" s="67"/>
      <c r="FD4135" s="67"/>
      <c r="FE4135" s="67"/>
      <c r="FF4135" s="67"/>
      <c r="FG4135" s="67"/>
      <c r="FH4135" s="67"/>
      <c r="FI4135" s="67"/>
      <c r="FJ4135" s="67"/>
      <c r="FK4135" s="67"/>
      <c r="FL4135" s="67"/>
      <c r="FM4135" s="67"/>
      <c r="FN4135" s="67"/>
      <c r="FO4135" s="67"/>
      <c r="FP4135" s="67"/>
      <c r="FQ4135" s="67"/>
      <c r="FR4135" s="67"/>
      <c r="FS4135" s="67"/>
      <c r="FT4135" s="67"/>
      <c r="FU4135" s="67"/>
      <c r="FV4135" s="67"/>
      <c r="FW4135" s="67"/>
      <c r="FX4135" s="67"/>
      <c r="FY4135" s="67"/>
      <c r="FZ4135" s="67"/>
      <c r="GA4135" s="67"/>
      <c r="GB4135" s="67"/>
      <c r="GC4135" s="67"/>
      <c r="GD4135" s="67"/>
      <c r="GE4135" s="67"/>
      <c r="GF4135" s="67"/>
      <c r="GG4135" s="67"/>
      <c r="GH4135" s="67"/>
      <c r="GI4135" s="67"/>
      <c r="GJ4135" s="67"/>
      <c r="GK4135" s="67"/>
      <c r="GL4135" s="67"/>
      <c r="GM4135" s="67"/>
      <c r="GN4135" s="67"/>
      <c r="GO4135" s="67"/>
      <c r="GP4135" s="67"/>
      <c r="GQ4135" s="67"/>
      <c r="GR4135" s="67"/>
      <c r="GS4135" s="67"/>
      <c r="GT4135" s="67"/>
      <c r="GU4135" s="67"/>
      <c r="GV4135" s="67"/>
      <c r="GW4135" s="67"/>
      <c r="GX4135" s="67"/>
      <c r="GY4135" s="67"/>
      <c r="GZ4135" s="67"/>
      <c r="HA4135" s="67"/>
      <c r="HB4135" s="67"/>
      <c r="HC4135" s="67"/>
      <c r="HD4135" s="67"/>
      <c r="HE4135" s="67"/>
      <c r="HF4135" s="67"/>
      <c r="HG4135" s="67"/>
      <c r="HH4135" s="67"/>
      <c r="HI4135" s="67"/>
      <c r="HJ4135" s="67"/>
      <c r="HK4135" s="67"/>
      <c r="HL4135" s="67"/>
      <c r="HM4135" s="67"/>
      <c r="HN4135" s="67"/>
      <c r="HO4135" s="67"/>
      <c r="HP4135" s="67"/>
      <c r="HQ4135" s="67"/>
      <c r="HR4135" s="67"/>
      <c r="HS4135" s="67"/>
      <c r="HT4135" s="67"/>
      <c r="HU4135" s="67"/>
      <c r="HV4135" s="67"/>
      <c r="HW4135" s="67"/>
      <c r="HX4135" s="67"/>
      <c r="HY4135" s="67"/>
      <c r="HZ4135" s="67"/>
      <c r="IA4135" s="67"/>
      <c r="IB4135" s="67"/>
      <c r="IC4135" s="67"/>
      <c r="ID4135" s="67"/>
      <c r="IE4135" s="67"/>
      <c r="IF4135" s="67"/>
      <c r="IG4135" s="67"/>
      <c r="IH4135" s="67"/>
      <c r="II4135" s="67"/>
      <c r="IJ4135" s="67"/>
      <c r="IK4135" s="67"/>
      <c r="IL4135" s="67"/>
      <c r="IM4135" s="67"/>
      <c r="IN4135" s="67"/>
      <c r="IO4135" s="67"/>
      <c r="IP4135" s="67"/>
      <c r="IQ4135" s="67"/>
      <c r="IR4135" s="67"/>
      <c r="IS4135" s="67"/>
      <c r="IT4135" s="67"/>
      <c r="IU4135" s="67"/>
      <c r="IV4135" s="67"/>
      <c r="IW4135" s="67"/>
      <c r="IX4135" s="67"/>
      <c r="IY4135" s="67"/>
      <c r="IZ4135" s="67"/>
    </row>
    <row r="4136" customFormat="false" ht="13.8" hidden="false" customHeight="false" outlineLevel="0" collapsed="false">
      <c r="A4136" s="27" t="n">
        <v>41204018</v>
      </c>
      <c r="B4136" s="28" t="s">
        <v>4171</v>
      </c>
      <c r="C4136" s="29"/>
      <c r="D4136" s="29"/>
      <c r="E4136" s="27" t="s">
        <v>22</v>
      </c>
      <c r="F4136" s="19" t="n">
        <f aca="false">IF(C4136="",VLOOKUP(E4136,'PORTE E UCO'!$A$5:$D$46,4,0),VLOOKUP(E4136,'PORTE E UCO'!$A$5:$D$46,4,0)*C4136)</f>
        <v>220.434104</v>
      </c>
      <c r="G4136" s="30" t="n">
        <v>9.73</v>
      </c>
      <c r="H4136" s="21" t="n">
        <f aca="false">G4136*$R$2</f>
        <v>191.42443936</v>
      </c>
      <c r="I4136" s="27" t="n">
        <v>0</v>
      </c>
      <c r="J4136" s="22" t="str">
        <f aca="false">IF(I4136&gt;=1,F4136*$J$2,"")</f>
        <v/>
      </c>
      <c r="K4136" s="22" t="str">
        <f aca="false">IF(I4136&gt;=2,F4136*$K$2,"")</f>
        <v/>
      </c>
      <c r="L4136" s="22" t="str">
        <f aca="false">IF(I4136&gt;=3,F4136*$L$2,"")</f>
        <v/>
      </c>
      <c r="M4136" s="22" t="str">
        <f aca="false">IF(I4136&gt;=4,F4136*$M$2,"")</f>
        <v/>
      </c>
      <c r="N4136" s="27" t="n">
        <v>0</v>
      </c>
      <c r="O4136" s="27" t="n">
        <v>0</v>
      </c>
      <c r="P4136" s="31" t="n">
        <v>0</v>
      </c>
      <c r="Q4136" s="32"/>
      <c r="R4136" s="66"/>
      <c r="S4136" s="25" t="n">
        <f aca="false">SUM(F4136,H4136,J4136,K4136,L4136,M4136)</f>
        <v>411.85854336</v>
      </c>
      <c r="T4136" s="25" t="n">
        <f aca="false">SUM(F4136,H4136,J4136,K4136,L4136,M4136,Q4136)</f>
        <v>411.85854336</v>
      </c>
      <c r="U4136" s="67"/>
      <c r="V4136" s="67"/>
      <c r="W4136" s="67"/>
      <c r="X4136" s="67"/>
      <c r="Y4136" s="67"/>
      <c r="Z4136" s="67"/>
      <c r="AA4136" s="67"/>
      <c r="AB4136" s="67"/>
      <c r="AC4136" s="67"/>
      <c r="AD4136" s="67"/>
      <c r="AE4136" s="67"/>
      <c r="AF4136" s="67"/>
      <c r="AG4136" s="67"/>
      <c r="AH4136" s="67"/>
      <c r="AI4136" s="67"/>
      <c r="AJ4136" s="67"/>
      <c r="AK4136" s="67"/>
      <c r="AL4136" s="67"/>
      <c r="AM4136" s="67"/>
      <c r="AN4136" s="67"/>
      <c r="AO4136" s="67"/>
      <c r="AP4136" s="67"/>
      <c r="AQ4136" s="67"/>
      <c r="AR4136" s="67"/>
      <c r="AS4136" s="67"/>
      <c r="AT4136" s="67"/>
      <c r="AU4136" s="67"/>
      <c r="AV4136" s="67"/>
      <c r="AW4136" s="67"/>
      <c r="AX4136" s="67"/>
      <c r="AY4136" s="67"/>
      <c r="AZ4136" s="67"/>
      <c r="BA4136" s="67"/>
      <c r="BB4136" s="67"/>
      <c r="BC4136" s="67"/>
      <c r="BD4136" s="67"/>
      <c r="BE4136" s="67"/>
      <c r="BF4136" s="67"/>
      <c r="BG4136" s="67"/>
      <c r="BH4136" s="67"/>
      <c r="BI4136" s="67"/>
      <c r="BJ4136" s="67"/>
      <c r="BK4136" s="67"/>
      <c r="BL4136" s="67"/>
      <c r="BM4136" s="67"/>
      <c r="BN4136" s="67"/>
      <c r="BO4136" s="67"/>
      <c r="BP4136" s="67"/>
      <c r="BQ4136" s="67"/>
      <c r="BR4136" s="67"/>
      <c r="BS4136" s="67"/>
      <c r="BT4136" s="67"/>
      <c r="BU4136" s="67"/>
      <c r="BV4136" s="67"/>
      <c r="BW4136" s="67"/>
      <c r="BX4136" s="67"/>
      <c r="BY4136" s="67"/>
      <c r="BZ4136" s="67"/>
      <c r="CA4136" s="67"/>
      <c r="CB4136" s="67"/>
      <c r="CC4136" s="67"/>
      <c r="CD4136" s="67"/>
      <c r="CE4136" s="67"/>
      <c r="CF4136" s="67"/>
      <c r="CG4136" s="67"/>
      <c r="CH4136" s="67"/>
      <c r="CI4136" s="67"/>
      <c r="CJ4136" s="67"/>
      <c r="CK4136" s="67"/>
      <c r="CL4136" s="67"/>
      <c r="CM4136" s="67"/>
      <c r="CN4136" s="67"/>
      <c r="CO4136" s="67"/>
      <c r="CP4136" s="67"/>
      <c r="CQ4136" s="67"/>
      <c r="CR4136" s="67"/>
      <c r="CS4136" s="67"/>
      <c r="CT4136" s="67"/>
      <c r="CU4136" s="67"/>
      <c r="CV4136" s="67"/>
      <c r="CW4136" s="67"/>
      <c r="CX4136" s="67"/>
      <c r="CY4136" s="67"/>
      <c r="CZ4136" s="67"/>
      <c r="DA4136" s="67"/>
      <c r="DB4136" s="67"/>
      <c r="DC4136" s="67"/>
      <c r="DD4136" s="67"/>
      <c r="DE4136" s="67"/>
      <c r="DF4136" s="67"/>
      <c r="DG4136" s="67"/>
      <c r="DH4136" s="67"/>
      <c r="DI4136" s="67"/>
      <c r="DJ4136" s="67"/>
      <c r="DK4136" s="67"/>
      <c r="DL4136" s="67"/>
      <c r="DM4136" s="67"/>
      <c r="DN4136" s="67"/>
      <c r="DO4136" s="67"/>
      <c r="DP4136" s="67"/>
      <c r="DQ4136" s="67"/>
      <c r="DR4136" s="67"/>
      <c r="DS4136" s="67"/>
      <c r="DT4136" s="67"/>
      <c r="DU4136" s="67"/>
      <c r="DV4136" s="67"/>
      <c r="DW4136" s="67"/>
      <c r="DX4136" s="67"/>
      <c r="DY4136" s="67"/>
      <c r="DZ4136" s="67"/>
      <c r="EA4136" s="67"/>
      <c r="EB4136" s="67"/>
      <c r="EC4136" s="67"/>
      <c r="ED4136" s="67"/>
      <c r="EE4136" s="67"/>
      <c r="EF4136" s="67"/>
      <c r="EG4136" s="67"/>
      <c r="EH4136" s="67"/>
      <c r="EI4136" s="67"/>
      <c r="EJ4136" s="67"/>
      <c r="EK4136" s="67"/>
      <c r="EL4136" s="67"/>
      <c r="EM4136" s="67"/>
      <c r="EN4136" s="67"/>
      <c r="EO4136" s="67"/>
      <c r="EP4136" s="67"/>
      <c r="EQ4136" s="67"/>
      <c r="ER4136" s="67"/>
      <c r="ES4136" s="67"/>
      <c r="ET4136" s="67"/>
      <c r="EU4136" s="67"/>
      <c r="EV4136" s="67"/>
      <c r="EW4136" s="67"/>
      <c r="EX4136" s="67"/>
      <c r="EY4136" s="67"/>
      <c r="EZ4136" s="67"/>
      <c r="FA4136" s="67"/>
      <c r="FB4136" s="67"/>
      <c r="FC4136" s="67"/>
      <c r="FD4136" s="67"/>
      <c r="FE4136" s="67"/>
      <c r="FF4136" s="67"/>
      <c r="FG4136" s="67"/>
      <c r="FH4136" s="67"/>
      <c r="FI4136" s="67"/>
      <c r="FJ4136" s="67"/>
      <c r="FK4136" s="67"/>
      <c r="FL4136" s="67"/>
      <c r="FM4136" s="67"/>
      <c r="FN4136" s="67"/>
      <c r="FO4136" s="67"/>
      <c r="FP4136" s="67"/>
      <c r="FQ4136" s="67"/>
      <c r="FR4136" s="67"/>
      <c r="FS4136" s="67"/>
      <c r="FT4136" s="67"/>
      <c r="FU4136" s="67"/>
      <c r="FV4136" s="67"/>
      <c r="FW4136" s="67"/>
      <c r="FX4136" s="67"/>
      <c r="FY4136" s="67"/>
      <c r="FZ4136" s="67"/>
      <c r="GA4136" s="67"/>
      <c r="GB4136" s="67"/>
      <c r="GC4136" s="67"/>
      <c r="GD4136" s="67"/>
      <c r="GE4136" s="67"/>
      <c r="GF4136" s="67"/>
      <c r="GG4136" s="67"/>
      <c r="GH4136" s="67"/>
      <c r="GI4136" s="67"/>
      <c r="GJ4136" s="67"/>
      <c r="GK4136" s="67"/>
      <c r="GL4136" s="67"/>
      <c r="GM4136" s="67"/>
      <c r="GN4136" s="67"/>
      <c r="GO4136" s="67"/>
      <c r="GP4136" s="67"/>
      <c r="GQ4136" s="67"/>
      <c r="GR4136" s="67"/>
      <c r="GS4136" s="67"/>
      <c r="GT4136" s="67"/>
      <c r="GU4136" s="67"/>
      <c r="GV4136" s="67"/>
      <c r="GW4136" s="67"/>
      <c r="GX4136" s="67"/>
      <c r="GY4136" s="67"/>
      <c r="GZ4136" s="67"/>
      <c r="HA4136" s="67"/>
      <c r="HB4136" s="67"/>
      <c r="HC4136" s="67"/>
      <c r="HD4136" s="67"/>
      <c r="HE4136" s="67"/>
      <c r="HF4136" s="67"/>
      <c r="HG4136" s="67"/>
      <c r="HH4136" s="67"/>
      <c r="HI4136" s="67"/>
      <c r="HJ4136" s="67"/>
      <c r="HK4136" s="67"/>
      <c r="HL4136" s="67"/>
      <c r="HM4136" s="67"/>
      <c r="HN4136" s="67"/>
      <c r="HO4136" s="67"/>
      <c r="HP4136" s="67"/>
      <c r="HQ4136" s="67"/>
      <c r="HR4136" s="67"/>
      <c r="HS4136" s="67"/>
      <c r="HT4136" s="67"/>
      <c r="HU4136" s="67"/>
      <c r="HV4136" s="67"/>
      <c r="HW4136" s="67"/>
      <c r="HX4136" s="67"/>
      <c r="HY4136" s="67"/>
      <c r="HZ4136" s="67"/>
      <c r="IA4136" s="67"/>
      <c r="IB4136" s="67"/>
      <c r="IC4136" s="67"/>
      <c r="ID4136" s="67"/>
      <c r="IE4136" s="67"/>
      <c r="IF4136" s="67"/>
      <c r="IG4136" s="67"/>
      <c r="IH4136" s="67"/>
      <c r="II4136" s="67"/>
      <c r="IJ4136" s="67"/>
      <c r="IK4136" s="67"/>
      <c r="IL4136" s="67"/>
      <c r="IM4136" s="67"/>
      <c r="IN4136" s="67"/>
      <c r="IO4136" s="67"/>
      <c r="IP4136" s="67"/>
      <c r="IQ4136" s="67"/>
      <c r="IR4136" s="67"/>
      <c r="IS4136" s="67"/>
      <c r="IT4136" s="67"/>
      <c r="IU4136" s="67"/>
      <c r="IV4136" s="67"/>
      <c r="IW4136" s="67"/>
      <c r="IX4136" s="67"/>
      <c r="IY4136" s="67"/>
      <c r="IZ4136" s="67"/>
    </row>
    <row r="4137" customFormat="false" ht="14.95" hidden="false" customHeight="false" outlineLevel="0" collapsed="false">
      <c r="A4137" s="16" t="n">
        <v>41204026</v>
      </c>
      <c r="B4137" s="17" t="s">
        <v>4172</v>
      </c>
      <c r="C4137" s="18"/>
      <c r="D4137" s="18"/>
      <c r="E4137" s="16" t="s">
        <v>50</v>
      </c>
      <c r="F4137" s="19" t="n">
        <f aca="false">IF(C4137="",VLOOKUP(E4137,'PORTE E UCO'!$A$5:$D$46,4,0),VLOOKUP(E4137,'PORTE E UCO'!$A$5:$D$46,4,0)*C4137)</f>
        <v>17.661556</v>
      </c>
      <c r="G4137" s="20" t="n">
        <v>1.8</v>
      </c>
      <c r="H4137" s="21" t="n">
        <f aca="false">G4137*$R$2</f>
        <v>35.4125376</v>
      </c>
      <c r="I4137" s="16" t="n">
        <v>0</v>
      </c>
      <c r="J4137" s="22" t="str">
        <f aca="false">IF(I4137&gt;=1,F4137*$J$2,"")</f>
        <v/>
      </c>
      <c r="K4137" s="22" t="str">
        <f aca="false">IF(I4137&gt;=2,F4137*$K$2,"")</f>
        <v/>
      </c>
      <c r="L4137" s="22" t="str">
        <f aca="false">IF(I4137&gt;=3,F4137*$L$2,"")</f>
        <v/>
      </c>
      <c r="M4137" s="22" t="str">
        <f aca="false">IF(I4137&gt;=4,F4137*$M$2,"")</f>
        <v/>
      </c>
      <c r="N4137" s="16" t="n">
        <v>0</v>
      </c>
      <c r="O4137" s="16" t="n">
        <v>0</v>
      </c>
      <c r="P4137" s="23" t="n">
        <v>0</v>
      </c>
      <c r="Q4137" s="32"/>
      <c r="R4137" s="66"/>
      <c r="S4137" s="25" t="n">
        <f aca="false">SUM(F4137,H4137,J4137,K4137,L4137,M4137)</f>
        <v>53.0740936</v>
      </c>
      <c r="T4137" s="25" t="n">
        <f aca="false">SUM(F4137,H4137,J4137,K4137,L4137,M4137,Q4137)</f>
        <v>53.0740936</v>
      </c>
      <c r="U4137" s="67"/>
      <c r="V4137" s="67"/>
      <c r="W4137" s="67"/>
      <c r="X4137" s="67"/>
      <c r="Y4137" s="67"/>
      <c r="Z4137" s="67"/>
      <c r="AA4137" s="67"/>
      <c r="AB4137" s="67"/>
      <c r="AC4137" s="67"/>
      <c r="AD4137" s="67"/>
      <c r="AE4137" s="67"/>
      <c r="AF4137" s="67"/>
      <c r="AG4137" s="67"/>
      <c r="AH4137" s="67"/>
      <c r="AI4137" s="67"/>
      <c r="AJ4137" s="67"/>
      <c r="AK4137" s="67"/>
      <c r="AL4137" s="67"/>
      <c r="AM4137" s="67"/>
      <c r="AN4137" s="67"/>
      <c r="AO4137" s="67"/>
      <c r="AP4137" s="67"/>
      <c r="AQ4137" s="67"/>
      <c r="AR4137" s="67"/>
      <c r="AS4137" s="67"/>
      <c r="AT4137" s="67"/>
      <c r="AU4137" s="67"/>
      <c r="AV4137" s="67"/>
      <c r="AW4137" s="67"/>
      <c r="AX4137" s="67"/>
      <c r="AY4137" s="67"/>
      <c r="AZ4137" s="67"/>
      <c r="BA4137" s="67"/>
      <c r="BB4137" s="67"/>
      <c r="BC4137" s="67"/>
      <c r="BD4137" s="67"/>
      <c r="BE4137" s="67"/>
      <c r="BF4137" s="67"/>
      <c r="BG4137" s="67"/>
      <c r="BH4137" s="67"/>
      <c r="BI4137" s="67"/>
      <c r="BJ4137" s="67"/>
      <c r="BK4137" s="67"/>
      <c r="BL4137" s="67"/>
      <c r="BM4137" s="67"/>
      <c r="BN4137" s="67"/>
      <c r="BO4137" s="67"/>
      <c r="BP4137" s="67"/>
      <c r="BQ4137" s="67"/>
      <c r="BR4137" s="67"/>
      <c r="BS4137" s="67"/>
      <c r="BT4137" s="67"/>
      <c r="BU4137" s="67"/>
      <c r="BV4137" s="67"/>
      <c r="BW4137" s="67"/>
      <c r="BX4137" s="67"/>
      <c r="BY4137" s="67"/>
      <c r="BZ4137" s="67"/>
      <c r="CA4137" s="67"/>
      <c r="CB4137" s="67"/>
      <c r="CC4137" s="67"/>
      <c r="CD4137" s="67"/>
      <c r="CE4137" s="67"/>
      <c r="CF4137" s="67"/>
      <c r="CG4137" s="67"/>
      <c r="CH4137" s="67"/>
      <c r="CI4137" s="67"/>
      <c r="CJ4137" s="67"/>
      <c r="CK4137" s="67"/>
      <c r="CL4137" s="67"/>
      <c r="CM4137" s="67"/>
      <c r="CN4137" s="67"/>
      <c r="CO4137" s="67"/>
      <c r="CP4137" s="67"/>
      <c r="CQ4137" s="67"/>
      <c r="CR4137" s="67"/>
      <c r="CS4137" s="67"/>
      <c r="CT4137" s="67"/>
      <c r="CU4137" s="67"/>
      <c r="CV4137" s="67"/>
      <c r="CW4137" s="67"/>
      <c r="CX4137" s="67"/>
      <c r="CY4137" s="67"/>
      <c r="CZ4137" s="67"/>
      <c r="DA4137" s="67"/>
      <c r="DB4137" s="67"/>
      <c r="DC4137" s="67"/>
      <c r="DD4137" s="67"/>
      <c r="DE4137" s="67"/>
      <c r="DF4137" s="67"/>
      <c r="DG4137" s="67"/>
      <c r="DH4137" s="67"/>
      <c r="DI4137" s="67"/>
      <c r="DJ4137" s="67"/>
      <c r="DK4137" s="67"/>
      <c r="DL4137" s="67"/>
      <c r="DM4137" s="67"/>
      <c r="DN4137" s="67"/>
      <c r="DO4137" s="67"/>
      <c r="DP4137" s="67"/>
      <c r="DQ4137" s="67"/>
      <c r="DR4137" s="67"/>
      <c r="DS4137" s="67"/>
      <c r="DT4137" s="67"/>
      <c r="DU4137" s="67"/>
      <c r="DV4137" s="67"/>
      <c r="DW4137" s="67"/>
      <c r="DX4137" s="67"/>
      <c r="DY4137" s="67"/>
      <c r="DZ4137" s="67"/>
      <c r="EA4137" s="67"/>
      <c r="EB4137" s="67"/>
      <c r="EC4137" s="67"/>
      <c r="ED4137" s="67"/>
      <c r="EE4137" s="67"/>
      <c r="EF4137" s="67"/>
      <c r="EG4137" s="67"/>
      <c r="EH4137" s="67"/>
      <c r="EI4137" s="67"/>
      <c r="EJ4137" s="67"/>
      <c r="EK4137" s="67"/>
      <c r="EL4137" s="67"/>
      <c r="EM4137" s="67"/>
      <c r="EN4137" s="67"/>
      <c r="EO4137" s="67"/>
      <c r="EP4137" s="67"/>
      <c r="EQ4137" s="67"/>
      <c r="ER4137" s="67"/>
      <c r="ES4137" s="67"/>
      <c r="ET4137" s="67"/>
      <c r="EU4137" s="67"/>
      <c r="EV4137" s="67"/>
      <c r="EW4137" s="67"/>
      <c r="EX4137" s="67"/>
      <c r="EY4137" s="67"/>
      <c r="EZ4137" s="67"/>
      <c r="FA4137" s="67"/>
      <c r="FB4137" s="67"/>
      <c r="FC4137" s="67"/>
      <c r="FD4137" s="67"/>
      <c r="FE4137" s="67"/>
      <c r="FF4137" s="67"/>
      <c r="FG4137" s="67"/>
      <c r="FH4137" s="67"/>
      <c r="FI4137" s="67"/>
      <c r="FJ4137" s="67"/>
      <c r="FK4137" s="67"/>
      <c r="FL4137" s="67"/>
      <c r="FM4137" s="67"/>
      <c r="FN4137" s="67"/>
      <c r="FO4137" s="67"/>
      <c r="FP4137" s="67"/>
      <c r="FQ4137" s="67"/>
      <c r="FR4137" s="67"/>
      <c r="FS4137" s="67"/>
      <c r="FT4137" s="67"/>
      <c r="FU4137" s="67"/>
      <c r="FV4137" s="67"/>
      <c r="FW4137" s="67"/>
      <c r="FX4137" s="67"/>
      <c r="FY4137" s="67"/>
      <c r="FZ4137" s="67"/>
      <c r="GA4137" s="67"/>
      <c r="GB4137" s="67"/>
      <c r="GC4137" s="67"/>
      <c r="GD4137" s="67"/>
      <c r="GE4137" s="67"/>
      <c r="GF4137" s="67"/>
      <c r="GG4137" s="67"/>
      <c r="GH4137" s="67"/>
      <c r="GI4137" s="67"/>
      <c r="GJ4137" s="67"/>
      <c r="GK4137" s="67"/>
      <c r="GL4137" s="67"/>
      <c r="GM4137" s="67"/>
      <c r="GN4137" s="67"/>
      <c r="GO4137" s="67"/>
      <c r="GP4137" s="67"/>
      <c r="GQ4137" s="67"/>
      <c r="GR4137" s="67"/>
      <c r="GS4137" s="67"/>
      <c r="GT4137" s="67"/>
      <c r="GU4137" s="67"/>
      <c r="GV4137" s="67"/>
      <c r="GW4137" s="67"/>
      <c r="GX4137" s="67"/>
      <c r="GY4137" s="67"/>
      <c r="GZ4137" s="67"/>
      <c r="HA4137" s="67"/>
      <c r="HB4137" s="67"/>
      <c r="HC4137" s="67"/>
      <c r="HD4137" s="67"/>
      <c r="HE4137" s="67"/>
      <c r="HF4137" s="67"/>
      <c r="HG4137" s="67"/>
      <c r="HH4137" s="67"/>
      <c r="HI4137" s="67"/>
      <c r="HJ4137" s="67"/>
      <c r="HK4137" s="67"/>
      <c r="HL4137" s="67"/>
      <c r="HM4137" s="67"/>
      <c r="HN4137" s="67"/>
      <c r="HO4137" s="67"/>
      <c r="HP4137" s="67"/>
      <c r="HQ4137" s="67"/>
      <c r="HR4137" s="67"/>
      <c r="HS4137" s="67"/>
      <c r="HT4137" s="67"/>
      <c r="HU4137" s="67"/>
      <c r="HV4137" s="67"/>
      <c r="HW4137" s="67"/>
      <c r="HX4137" s="67"/>
      <c r="HY4137" s="67"/>
      <c r="HZ4137" s="67"/>
      <c r="IA4137" s="67"/>
      <c r="IB4137" s="67"/>
      <c r="IC4137" s="67"/>
      <c r="ID4137" s="67"/>
      <c r="IE4137" s="67"/>
      <c r="IF4137" s="67"/>
      <c r="IG4137" s="67"/>
      <c r="IH4137" s="67"/>
      <c r="II4137" s="67"/>
      <c r="IJ4137" s="67"/>
      <c r="IK4137" s="67"/>
      <c r="IL4137" s="67"/>
      <c r="IM4137" s="67"/>
      <c r="IN4137" s="67"/>
      <c r="IO4137" s="67"/>
      <c r="IP4137" s="67"/>
      <c r="IQ4137" s="67"/>
      <c r="IR4137" s="67"/>
      <c r="IS4137" s="67"/>
      <c r="IT4137" s="67"/>
      <c r="IU4137" s="67"/>
      <c r="IV4137" s="67"/>
      <c r="IW4137" s="67"/>
      <c r="IX4137" s="67"/>
      <c r="IY4137" s="67"/>
      <c r="IZ4137" s="67"/>
    </row>
    <row r="4138" customFormat="false" ht="13.8" hidden="false" customHeight="false" outlineLevel="0" collapsed="false">
      <c r="A4138" s="27" t="n">
        <v>41204034</v>
      </c>
      <c r="B4138" s="28" t="s">
        <v>4173</v>
      </c>
      <c r="C4138" s="29"/>
      <c r="D4138" s="29"/>
      <c r="E4138" s="27" t="s">
        <v>22</v>
      </c>
      <c r="F4138" s="19" t="n">
        <f aca="false">IF(C4138="",VLOOKUP(E4138,'PORTE E UCO'!$A$5:$D$46,4,0),VLOOKUP(E4138,'PORTE E UCO'!$A$5:$D$46,4,0)*C4138)</f>
        <v>220.434104</v>
      </c>
      <c r="G4138" s="30" t="n">
        <v>20.52</v>
      </c>
      <c r="H4138" s="21" t="n">
        <f aca="false">G4138*$R$2</f>
        <v>403.70292864</v>
      </c>
      <c r="I4138" s="27" t="n">
        <v>0</v>
      </c>
      <c r="J4138" s="22" t="str">
        <f aca="false">IF(I4138&gt;=1,F4138*$J$2,"")</f>
        <v/>
      </c>
      <c r="K4138" s="22" t="str">
        <f aca="false">IF(I4138&gt;=2,F4138*$K$2,"")</f>
        <v/>
      </c>
      <c r="L4138" s="22" t="str">
        <f aca="false">IF(I4138&gt;=3,F4138*$L$2,"")</f>
        <v/>
      </c>
      <c r="M4138" s="22" t="str">
        <f aca="false">IF(I4138&gt;=4,F4138*$M$2,"")</f>
        <v/>
      </c>
      <c r="N4138" s="27" t="n">
        <v>0</v>
      </c>
      <c r="O4138" s="27" t="n">
        <v>0</v>
      </c>
      <c r="P4138" s="31" t="n">
        <v>0</v>
      </c>
      <c r="Q4138" s="32"/>
      <c r="R4138" s="66"/>
      <c r="S4138" s="25" t="n">
        <f aca="false">SUM(F4138,H4138,J4138,K4138,L4138,M4138)</f>
        <v>624.13703264</v>
      </c>
      <c r="T4138" s="25" t="n">
        <f aca="false">SUM(F4138,H4138,J4138,K4138,L4138,M4138,Q4138)</f>
        <v>624.13703264</v>
      </c>
      <c r="U4138" s="67"/>
      <c r="V4138" s="67"/>
      <c r="W4138" s="67"/>
      <c r="X4138" s="67"/>
      <c r="Y4138" s="67"/>
      <c r="Z4138" s="67"/>
      <c r="AA4138" s="67"/>
      <c r="AB4138" s="67"/>
      <c r="AC4138" s="67"/>
      <c r="AD4138" s="67"/>
      <c r="AE4138" s="67"/>
      <c r="AF4138" s="67"/>
      <c r="AG4138" s="67"/>
      <c r="AH4138" s="67"/>
      <c r="AI4138" s="67"/>
      <c r="AJ4138" s="67"/>
      <c r="AK4138" s="67"/>
      <c r="AL4138" s="67"/>
      <c r="AM4138" s="67"/>
      <c r="AN4138" s="67"/>
      <c r="AO4138" s="67"/>
      <c r="AP4138" s="67"/>
      <c r="AQ4138" s="67"/>
      <c r="AR4138" s="67"/>
      <c r="AS4138" s="67"/>
      <c r="AT4138" s="67"/>
      <c r="AU4138" s="67"/>
      <c r="AV4138" s="67"/>
      <c r="AW4138" s="67"/>
      <c r="AX4138" s="67"/>
      <c r="AY4138" s="67"/>
      <c r="AZ4138" s="67"/>
      <c r="BA4138" s="67"/>
      <c r="BB4138" s="67"/>
      <c r="BC4138" s="67"/>
      <c r="BD4138" s="67"/>
      <c r="BE4138" s="67"/>
      <c r="BF4138" s="67"/>
      <c r="BG4138" s="67"/>
      <c r="BH4138" s="67"/>
      <c r="BI4138" s="67"/>
      <c r="BJ4138" s="67"/>
      <c r="BK4138" s="67"/>
      <c r="BL4138" s="67"/>
      <c r="BM4138" s="67"/>
      <c r="BN4138" s="67"/>
      <c r="BO4138" s="67"/>
      <c r="BP4138" s="67"/>
      <c r="BQ4138" s="67"/>
      <c r="BR4138" s="67"/>
      <c r="BS4138" s="67"/>
      <c r="BT4138" s="67"/>
      <c r="BU4138" s="67"/>
      <c r="BV4138" s="67"/>
      <c r="BW4138" s="67"/>
      <c r="BX4138" s="67"/>
      <c r="BY4138" s="67"/>
      <c r="BZ4138" s="67"/>
      <c r="CA4138" s="67"/>
      <c r="CB4138" s="67"/>
      <c r="CC4138" s="67"/>
      <c r="CD4138" s="67"/>
      <c r="CE4138" s="67"/>
      <c r="CF4138" s="67"/>
      <c r="CG4138" s="67"/>
      <c r="CH4138" s="67"/>
      <c r="CI4138" s="67"/>
      <c r="CJ4138" s="67"/>
      <c r="CK4138" s="67"/>
      <c r="CL4138" s="67"/>
      <c r="CM4138" s="67"/>
      <c r="CN4138" s="67"/>
      <c r="CO4138" s="67"/>
      <c r="CP4138" s="67"/>
      <c r="CQ4138" s="67"/>
      <c r="CR4138" s="67"/>
      <c r="CS4138" s="67"/>
      <c r="CT4138" s="67"/>
      <c r="CU4138" s="67"/>
      <c r="CV4138" s="67"/>
      <c r="CW4138" s="67"/>
      <c r="CX4138" s="67"/>
      <c r="CY4138" s="67"/>
      <c r="CZ4138" s="67"/>
      <c r="DA4138" s="67"/>
      <c r="DB4138" s="67"/>
      <c r="DC4138" s="67"/>
      <c r="DD4138" s="67"/>
      <c r="DE4138" s="67"/>
      <c r="DF4138" s="67"/>
      <c r="DG4138" s="67"/>
      <c r="DH4138" s="67"/>
      <c r="DI4138" s="67"/>
      <c r="DJ4138" s="67"/>
      <c r="DK4138" s="67"/>
      <c r="DL4138" s="67"/>
      <c r="DM4138" s="67"/>
      <c r="DN4138" s="67"/>
      <c r="DO4138" s="67"/>
      <c r="DP4138" s="67"/>
      <c r="DQ4138" s="67"/>
      <c r="DR4138" s="67"/>
      <c r="DS4138" s="67"/>
      <c r="DT4138" s="67"/>
      <c r="DU4138" s="67"/>
      <c r="DV4138" s="67"/>
      <c r="DW4138" s="67"/>
      <c r="DX4138" s="67"/>
      <c r="DY4138" s="67"/>
      <c r="DZ4138" s="67"/>
      <c r="EA4138" s="67"/>
      <c r="EB4138" s="67"/>
      <c r="EC4138" s="67"/>
      <c r="ED4138" s="67"/>
      <c r="EE4138" s="67"/>
      <c r="EF4138" s="67"/>
      <c r="EG4138" s="67"/>
      <c r="EH4138" s="67"/>
      <c r="EI4138" s="67"/>
      <c r="EJ4138" s="67"/>
      <c r="EK4138" s="67"/>
      <c r="EL4138" s="67"/>
      <c r="EM4138" s="67"/>
      <c r="EN4138" s="67"/>
      <c r="EO4138" s="67"/>
      <c r="EP4138" s="67"/>
      <c r="EQ4138" s="67"/>
      <c r="ER4138" s="67"/>
      <c r="ES4138" s="67"/>
      <c r="ET4138" s="67"/>
      <c r="EU4138" s="67"/>
      <c r="EV4138" s="67"/>
      <c r="EW4138" s="67"/>
      <c r="EX4138" s="67"/>
      <c r="EY4138" s="67"/>
      <c r="EZ4138" s="67"/>
      <c r="FA4138" s="67"/>
      <c r="FB4138" s="67"/>
      <c r="FC4138" s="67"/>
      <c r="FD4138" s="67"/>
      <c r="FE4138" s="67"/>
      <c r="FF4138" s="67"/>
      <c r="FG4138" s="67"/>
      <c r="FH4138" s="67"/>
      <c r="FI4138" s="67"/>
      <c r="FJ4138" s="67"/>
      <c r="FK4138" s="67"/>
      <c r="FL4138" s="67"/>
      <c r="FM4138" s="67"/>
      <c r="FN4138" s="67"/>
      <c r="FO4138" s="67"/>
      <c r="FP4138" s="67"/>
      <c r="FQ4138" s="67"/>
      <c r="FR4138" s="67"/>
      <c r="FS4138" s="67"/>
      <c r="FT4138" s="67"/>
      <c r="FU4138" s="67"/>
      <c r="FV4138" s="67"/>
      <c r="FW4138" s="67"/>
      <c r="FX4138" s="67"/>
      <c r="FY4138" s="67"/>
      <c r="FZ4138" s="67"/>
      <c r="GA4138" s="67"/>
      <c r="GB4138" s="67"/>
      <c r="GC4138" s="67"/>
      <c r="GD4138" s="67"/>
      <c r="GE4138" s="67"/>
      <c r="GF4138" s="67"/>
      <c r="GG4138" s="67"/>
      <c r="GH4138" s="67"/>
      <c r="GI4138" s="67"/>
      <c r="GJ4138" s="67"/>
      <c r="GK4138" s="67"/>
      <c r="GL4138" s="67"/>
      <c r="GM4138" s="67"/>
      <c r="GN4138" s="67"/>
      <c r="GO4138" s="67"/>
      <c r="GP4138" s="67"/>
      <c r="GQ4138" s="67"/>
      <c r="GR4138" s="67"/>
      <c r="GS4138" s="67"/>
      <c r="GT4138" s="67"/>
      <c r="GU4138" s="67"/>
      <c r="GV4138" s="67"/>
      <c r="GW4138" s="67"/>
      <c r="GX4138" s="67"/>
      <c r="GY4138" s="67"/>
      <c r="GZ4138" s="67"/>
      <c r="HA4138" s="67"/>
      <c r="HB4138" s="67"/>
      <c r="HC4138" s="67"/>
      <c r="HD4138" s="67"/>
      <c r="HE4138" s="67"/>
      <c r="HF4138" s="67"/>
      <c r="HG4138" s="67"/>
      <c r="HH4138" s="67"/>
      <c r="HI4138" s="67"/>
      <c r="HJ4138" s="67"/>
      <c r="HK4138" s="67"/>
      <c r="HL4138" s="67"/>
      <c r="HM4138" s="67"/>
      <c r="HN4138" s="67"/>
      <c r="HO4138" s="67"/>
      <c r="HP4138" s="67"/>
      <c r="HQ4138" s="67"/>
      <c r="HR4138" s="67"/>
      <c r="HS4138" s="67"/>
      <c r="HT4138" s="67"/>
      <c r="HU4138" s="67"/>
      <c r="HV4138" s="67"/>
      <c r="HW4138" s="67"/>
      <c r="HX4138" s="67"/>
      <c r="HY4138" s="67"/>
      <c r="HZ4138" s="67"/>
      <c r="IA4138" s="67"/>
      <c r="IB4138" s="67"/>
      <c r="IC4138" s="67"/>
      <c r="ID4138" s="67"/>
      <c r="IE4138" s="67"/>
      <c r="IF4138" s="67"/>
      <c r="IG4138" s="67"/>
      <c r="IH4138" s="67"/>
      <c r="II4138" s="67"/>
      <c r="IJ4138" s="67"/>
      <c r="IK4138" s="67"/>
      <c r="IL4138" s="67"/>
      <c r="IM4138" s="67"/>
      <c r="IN4138" s="67"/>
      <c r="IO4138" s="67"/>
      <c r="IP4138" s="67"/>
      <c r="IQ4138" s="67"/>
      <c r="IR4138" s="67"/>
      <c r="IS4138" s="67"/>
      <c r="IT4138" s="67"/>
      <c r="IU4138" s="67"/>
      <c r="IV4138" s="67"/>
      <c r="IW4138" s="67"/>
      <c r="IX4138" s="67"/>
      <c r="IY4138" s="67"/>
      <c r="IZ4138" s="67"/>
    </row>
    <row r="4139" customFormat="false" ht="14.95" hidden="false" customHeight="false" outlineLevel="0" collapsed="false">
      <c r="A4139" s="16" t="n">
        <v>41204042</v>
      </c>
      <c r="B4139" s="17" t="s">
        <v>4174</v>
      </c>
      <c r="C4139" s="18"/>
      <c r="D4139" s="18"/>
      <c r="E4139" s="16" t="s">
        <v>176</v>
      </c>
      <c r="F4139" s="19" t="n">
        <f aca="false">IF(C4139="",VLOOKUP(E4139,'PORTE E UCO'!$A$5:$D$46,4,0),VLOOKUP(E4139,'PORTE E UCO'!$A$5:$D$46,4,0)*C4139)</f>
        <v>891.034646</v>
      </c>
      <c r="G4139" s="20" t="n">
        <v>72.26</v>
      </c>
      <c r="H4139" s="21" t="n">
        <f aca="false">G4139*$R$2</f>
        <v>1421.61664832</v>
      </c>
      <c r="I4139" s="16" t="n">
        <v>0</v>
      </c>
      <c r="J4139" s="22" t="str">
        <f aca="false">IF(I4139&gt;=1,F4139*$J$2,"")</f>
        <v/>
      </c>
      <c r="K4139" s="22" t="str">
        <f aca="false">IF(I4139&gt;=2,F4139*$K$2,"")</f>
        <v/>
      </c>
      <c r="L4139" s="22" t="str">
        <f aca="false">IF(I4139&gt;=3,F4139*$L$2,"")</f>
        <v/>
      </c>
      <c r="M4139" s="22" t="str">
        <f aca="false">IF(I4139&gt;=4,F4139*$M$2,"")</f>
        <v/>
      </c>
      <c r="N4139" s="16" t="n">
        <v>0</v>
      </c>
      <c r="O4139" s="16" t="n">
        <v>0</v>
      </c>
      <c r="P4139" s="23" t="n">
        <v>0</v>
      </c>
      <c r="Q4139" s="32"/>
      <c r="R4139" s="66"/>
      <c r="S4139" s="25" t="n">
        <f aca="false">SUM(F4139,H4139,J4139,K4139,L4139,M4139)</f>
        <v>2312.65129432</v>
      </c>
      <c r="T4139" s="25" t="n">
        <f aca="false">SUM(F4139,H4139,J4139,K4139,L4139,M4139,Q4139)</f>
        <v>2312.65129432</v>
      </c>
      <c r="U4139" s="67"/>
      <c r="V4139" s="67"/>
      <c r="W4139" s="67"/>
      <c r="X4139" s="67"/>
      <c r="Y4139" s="67"/>
      <c r="Z4139" s="67"/>
      <c r="AA4139" s="67"/>
      <c r="AB4139" s="67"/>
      <c r="AC4139" s="67"/>
      <c r="AD4139" s="67"/>
      <c r="AE4139" s="67"/>
      <c r="AF4139" s="67"/>
      <c r="AG4139" s="67"/>
      <c r="AH4139" s="67"/>
      <c r="AI4139" s="67"/>
      <c r="AJ4139" s="67"/>
      <c r="AK4139" s="67"/>
      <c r="AL4139" s="67"/>
      <c r="AM4139" s="67"/>
      <c r="AN4139" s="67"/>
      <c r="AO4139" s="67"/>
      <c r="AP4139" s="67"/>
      <c r="AQ4139" s="67"/>
      <c r="AR4139" s="67"/>
      <c r="AS4139" s="67"/>
      <c r="AT4139" s="67"/>
      <c r="AU4139" s="67"/>
      <c r="AV4139" s="67"/>
      <c r="AW4139" s="67"/>
      <c r="AX4139" s="67"/>
      <c r="AY4139" s="67"/>
      <c r="AZ4139" s="67"/>
      <c r="BA4139" s="67"/>
      <c r="BB4139" s="67"/>
      <c r="BC4139" s="67"/>
      <c r="BD4139" s="67"/>
      <c r="BE4139" s="67"/>
      <c r="BF4139" s="67"/>
      <c r="BG4139" s="67"/>
      <c r="BH4139" s="67"/>
      <c r="BI4139" s="67"/>
      <c r="BJ4139" s="67"/>
      <c r="BK4139" s="67"/>
      <c r="BL4139" s="67"/>
      <c r="BM4139" s="67"/>
      <c r="BN4139" s="67"/>
      <c r="BO4139" s="67"/>
      <c r="BP4139" s="67"/>
      <c r="BQ4139" s="67"/>
      <c r="BR4139" s="67"/>
      <c r="BS4139" s="67"/>
      <c r="BT4139" s="67"/>
      <c r="BU4139" s="67"/>
      <c r="BV4139" s="67"/>
      <c r="BW4139" s="67"/>
      <c r="BX4139" s="67"/>
      <c r="BY4139" s="67"/>
      <c r="BZ4139" s="67"/>
      <c r="CA4139" s="67"/>
      <c r="CB4139" s="67"/>
      <c r="CC4139" s="67"/>
      <c r="CD4139" s="67"/>
      <c r="CE4139" s="67"/>
      <c r="CF4139" s="67"/>
      <c r="CG4139" s="67"/>
      <c r="CH4139" s="67"/>
      <c r="CI4139" s="67"/>
      <c r="CJ4139" s="67"/>
      <c r="CK4139" s="67"/>
      <c r="CL4139" s="67"/>
      <c r="CM4139" s="67"/>
      <c r="CN4139" s="67"/>
      <c r="CO4139" s="67"/>
      <c r="CP4139" s="67"/>
      <c r="CQ4139" s="67"/>
      <c r="CR4139" s="67"/>
      <c r="CS4139" s="67"/>
      <c r="CT4139" s="67"/>
      <c r="CU4139" s="67"/>
      <c r="CV4139" s="67"/>
      <c r="CW4139" s="67"/>
      <c r="CX4139" s="67"/>
      <c r="CY4139" s="67"/>
      <c r="CZ4139" s="67"/>
      <c r="DA4139" s="67"/>
      <c r="DB4139" s="67"/>
      <c r="DC4139" s="67"/>
      <c r="DD4139" s="67"/>
      <c r="DE4139" s="67"/>
      <c r="DF4139" s="67"/>
      <c r="DG4139" s="67"/>
      <c r="DH4139" s="67"/>
      <c r="DI4139" s="67"/>
      <c r="DJ4139" s="67"/>
      <c r="DK4139" s="67"/>
      <c r="DL4139" s="67"/>
      <c r="DM4139" s="67"/>
      <c r="DN4139" s="67"/>
      <c r="DO4139" s="67"/>
      <c r="DP4139" s="67"/>
      <c r="DQ4139" s="67"/>
      <c r="DR4139" s="67"/>
      <c r="DS4139" s="67"/>
      <c r="DT4139" s="67"/>
      <c r="DU4139" s="67"/>
      <c r="DV4139" s="67"/>
      <c r="DW4139" s="67"/>
      <c r="DX4139" s="67"/>
      <c r="DY4139" s="67"/>
      <c r="DZ4139" s="67"/>
      <c r="EA4139" s="67"/>
      <c r="EB4139" s="67"/>
      <c r="EC4139" s="67"/>
      <c r="ED4139" s="67"/>
      <c r="EE4139" s="67"/>
      <c r="EF4139" s="67"/>
      <c r="EG4139" s="67"/>
      <c r="EH4139" s="67"/>
      <c r="EI4139" s="67"/>
      <c r="EJ4139" s="67"/>
      <c r="EK4139" s="67"/>
      <c r="EL4139" s="67"/>
      <c r="EM4139" s="67"/>
      <c r="EN4139" s="67"/>
      <c r="EO4139" s="67"/>
      <c r="EP4139" s="67"/>
      <c r="EQ4139" s="67"/>
      <c r="ER4139" s="67"/>
      <c r="ES4139" s="67"/>
      <c r="ET4139" s="67"/>
      <c r="EU4139" s="67"/>
      <c r="EV4139" s="67"/>
      <c r="EW4139" s="67"/>
      <c r="EX4139" s="67"/>
      <c r="EY4139" s="67"/>
      <c r="EZ4139" s="67"/>
      <c r="FA4139" s="67"/>
      <c r="FB4139" s="67"/>
      <c r="FC4139" s="67"/>
      <c r="FD4139" s="67"/>
      <c r="FE4139" s="67"/>
      <c r="FF4139" s="67"/>
      <c r="FG4139" s="67"/>
      <c r="FH4139" s="67"/>
      <c r="FI4139" s="67"/>
      <c r="FJ4139" s="67"/>
      <c r="FK4139" s="67"/>
      <c r="FL4139" s="67"/>
      <c r="FM4139" s="67"/>
      <c r="FN4139" s="67"/>
      <c r="FO4139" s="67"/>
      <c r="FP4139" s="67"/>
      <c r="FQ4139" s="67"/>
      <c r="FR4139" s="67"/>
      <c r="FS4139" s="67"/>
      <c r="FT4139" s="67"/>
      <c r="FU4139" s="67"/>
      <c r="FV4139" s="67"/>
      <c r="FW4139" s="67"/>
      <c r="FX4139" s="67"/>
      <c r="FY4139" s="67"/>
      <c r="FZ4139" s="67"/>
      <c r="GA4139" s="67"/>
      <c r="GB4139" s="67"/>
      <c r="GC4139" s="67"/>
      <c r="GD4139" s="67"/>
      <c r="GE4139" s="67"/>
      <c r="GF4139" s="67"/>
      <c r="GG4139" s="67"/>
      <c r="GH4139" s="67"/>
      <c r="GI4139" s="67"/>
      <c r="GJ4139" s="67"/>
      <c r="GK4139" s="67"/>
      <c r="GL4139" s="67"/>
      <c r="GM4139" s="67"/>
      <c r="GN4139" s="67"/>
      <c r="GO4139" s="67"/>
      <c r="GP4139" s="67"/>
      <c r="GQ4139" s="67"/>
      <c r="GR4139" s="67"/>
      <c r="GS4139" s="67"/>
      <c r="GT4139" s="67"/>
      <c r="GU4139" s="67"/>
      <c r="GV4139" s="67"/>
      <c r="GW4139" s="67"/>
      <c r="GX4139" s="67"/>
      <c r="GY4139" s="67"/>
      <c r="GZ4139" s="67"/>
      <c r="HA4139" s="67"/>
      <c r="HB4139" s="67"/>
      <c r="HC4139" s="67"/>
      <c r="HD4139" s="67"/>
      <c r="HE4139" s="67"/>
      <c r="HF4139" s="67"/>
      <c r="HG4139" s="67"/>
      <c r="HH4139" s="67"/>
      <c r="HI4139" s="67"/>
      <c r="HJ4139" s="67"/>
      <c r="HK4139" s="67"/>
      <c r="HL4139" s="67"/>
      <c r="HM4139" s="67"/>
      <c r="HN4139" s="67"/>
      <c r="HO4139" s="67"/>
      <c r="HP4139" s="67"/>
      <c r="HQ4139" s="67"/>
      <c r="HR4139" s="67"/>
      <c r="HS4139" s="67"/>
      <c r="HT4139" s="67"/>
      <c r="HU4139" s="67"/>
      <c r="HV4139" s="67"/>
      <c r="HW4139" s="67"/>
      <c r="HX4139" s="67"/>
      <c r="HY4139" s="67"/>
      <c r="HZ4139" s="67"/>
      <c r="IA4139" s="67"/>
      <c r="IB4139" s="67"/>
      <c r="IC4139" s="67"/>
      <c r="ID4139" s="67"/>
      <c r="IE4139" s="67"/>
      <c r="IF4139" s="67"/>
      <c r="IG4139" s="67"/>
      <c r="IH4139" s="67"/>
      <c r="II4139" s="67"/>
      <c r="IJ4139" s="67"/>
      <c r="IK4139" s="67"/>
      <c r="IL4139" s="67"/>
      <c r="IM4139" s="67"/>
      <c r="IN4139" s="67"/>
      <c r="IO4139" s="67"/>
      <c r="IP4139" s="67"/>
      <c r="IQ4139" s="67"/>
      <c r="IR4139" s="67"/>
      <c r="IS4139" s="67"/>
      <c r="IT4139" s="67"/>
      <c r="IU4139" s="67"/>
      <c r="IV4139" s="67"/>
      <c r="IW4139" s="67"/>
      <c r="IX4139" s="67"/>
      <c r="IY4139" s="67"/>
      <c r="IZ4139" s="67"/>
    </row>
    <row r="4140" customFormat="false" ht="14.95" hidden="false" customHeight="false" outlineLevel="0" collapsed="false">
      <c r="A4140" s="27" t="n">
        <v>41204050</v>
      </c>
      <c r="B4140" s="28" t="s">
        <v>4175</v>
      </c>
      <c r="C4140" s="29"/>
      <c r="D4140" s="29"/>
      <c r="E4140" s="27" t="s">
        <v>17</v>
      </c>
      <c r="F4140" s="19" t="n">
        <f aca="false">IF(C4140="",VLOOKUP(E4140,'PORTE E UCO'!$A$5:$D$46,4,0),VLOOKUP(E4140,'PORTE E UCO'!$A$5:$D$46,4,0)*C4140)</f>
        <v>150.60084</v>
      </c>
      <c r="G4140" s="30" t="n">
        <v>12.52</v>
      </c>
      <c r="H4140" s="21" t="n">
        <f aca="false">G4140*$R$2</f>
        <v>246.31387264</v>
      </c>
      <c r="I4140" s="27" t="n">
        <v>0</v>
      </c>
      <c r="J4140" s="22" t="str">
        <f aca="false">IF(I4140&gt;=1,F4140*$J$2,"")</f>
        <v/>
      </c>
      <c r="K4140" s="22" t="str">
        <f aca="false">IF(I4140&gt;=2,F4140*$K$2,"")</f>
        <v/>
      </c>
      <c r="L4140" s="22" t="str">
        <f aca="false">IF(I4140&gt;=3,F4140*$L$2,"")</f>
        <v/>
      </c>
      <c r="M4140" s="22" t="str">
        <f aca="false">IF(I4140&gt;=4,F4140*$M$2,"")</f>
        <v/>
      </c>
      <c r="N4140" s="27" t="n">
        <v>0</v>
      </c>
      <c r="O4140" s="27" t="n">
        <v>0</v>
      </c>
      <c r="P4140" s="31" t="n">
        <v>0</v>
      </c>
      <c r="Q4140" s="32"/>
      <c r="R4140" s="66"/>
      <c r="S4140" s="25" t="n">
        <f aca="false">SUM(F4140,H4140,J4140,K4140,L4140,M4140)</f>
        <v>396.91471264</v>
      </c>
      <c r="T4140" s="25" t="n">
        <f aca="false">SUM(F4140,H4140,J4140,K4140,L4140,M4140,Q4140)</f>
        <v>396.91471264</v>
      </c>
      <c r="U4140" s="67"/>
      <c r="V4140" s="67"/>
      <c r="W4140" s="67"/>
      <c r="X4140" s="67"/>
      <c r="Y4140" s="67"/>
      <c r="Z4140" s="67"/>
      <c r="AA4140" s="67"/>
      <c r="AB4140" s="67"/>
      <c r="AC4140" s="67"/>
      <c r="AD4140" s="67"/>
      <c r="AE4140" s="67"/>
      <c r="AF4140" s="67"/>
      <c r="AG4140" s="67"/>
      <c r="AH4140" s="67"/>
      <c r="AI4140" s="67"/>
      <c r="AJ4140" s="67"/>
      <c r="AK4140" s="67"/>
      <c r="AL4140" s="67"/>
      <c r="AM4140" s="67"/>
      <c r="AN4140" s="67"/>
      <c r="AO4140" s="67"/>
      <c r="AP4140" s="67"/>
      <c r="AQ4140" s="67"/>
      <c r="AR4140" s="67"/>
      <c r="AS4140" s="67"/>
      <c r="AT4140" s="67"/>
      <c r="AU4140" s="67"/>
      <c r="AV4140" s="67"/>
      <c r="AW4140" s="67"/>
      <c r="AX4140" s="67"/>
      <c r="AY4140" s="67"/>
      <c r="AZ4140" s="67"/>
      <c r="BA4140" s="67"/>
      <c r="BB4140" s="67"/>
      <c r="BC4140" s="67"/>
      <c r="BD4140" s="67"/>
      <c r="BE4140" s="67"/>
      <c r="BF4140" s="67"/>
      <c r="BG4140" s="67"/>
      <c r="BH4140" s="67"/>
      <c r="BI4140" s="67"/>
      <c r="BJ4140" s="67"/>
      <c r="BK4140" s="67"/>
      <c r="BL4140" s="67"/>
      <c r="BM4140" s="67"/>
      <c r="BN4140" s="67"/>
      <c r="BO4140" s="67"/>
      <c r="BP4140" s="67"/>
      <c r="BQ4140" s="67"/>
      <c r="BR4140" s="67"/>
      <c r="BS4140" s="67"/>
      <c r="BT4140" s="67"/>
      <c r="BU4140" s="67"/>
      <c r="BV4140" s="67"/>
      <c r="BW4140" s="67"/>
      <c r="BX4140" s="67"/>
      <c r="BY4140" s="67"/>
      <c r="BZ4140" s="67"/>
      <c r="CA4140" s="67"/>
      <c r="CB4140" s="67"/>
      <c r="CC4140" s="67"/>
      <c r="CD4140" s="67"/>
      <c r="CE4140" s="67"/>
      <c r="CF4140" s="67"/>
      <c r="CG4140" s="67"/>
      <c r="CH4140" s="67"/>
      <c r="CI4140" s="67"/>
      <c r="CJ4140" s="67"/>
      <c r="CK4140" s="67"/>
      <c r="CL4140" s="67"/>
      <c r="CM4140" s="67"/>
      <c r="CN4140" s="67"/>
      <c r="CO4140" s="67"/>
      <c r="CP4140" s="67"/>
      <c r="CQ4140" s="67"/>
      <c r="CR4140" s="67"/>
      <c r="CS4140" s="67"/>
      <c r="CT4140" s="67"/>
      <c r="CU4140" s="67"/>
      <c r="CV4140" s="67"/>
      <c r="CW4140" s="67"/>
      <c r="CX4140" s="67"/>
      <c r="CY4140" s="67"/>
      <c r="CZ4140" s="67"/>
      <c r="DA4140" s="67"/>
      <c r="DB4140" s="67"/>
      <c r="DC4140" s="67"/>
      <c r="DD4140" s="67"/>
      <c r="DE4140" s="67"/>
      <c r="DF4140" s="67"/>
      <c r="DG4140" s="67"/>
      <c r="DH4140" s="67"/>
      <c r="DI4140" s="67"/>
      <c r="DJ4140" s="67"/>
      <c r="DK4140" s="67"/>
      <c r="DL4140" s="67"/>
      <c r="DM4140" s="67"/>
      <c r="DN4140" s="67"/>
      <c r="DO4140" s="67"/>
      <c r="DP4140" s="67"/>
      <c r="DQ4140" s="67"/>
      <c r="DR4140" s="67"/>
      <c r="DS4140" s="67"/>
      <c r="DT4140" s="67"/>
      <c r="DU4140" s="67"/>
      <c r="DV4140" s="67"/>
      <c r="DW4140" s="67"/>
      <c r="DX4140" s="67"/>
      <c r="DY4140" s="67"/>
      <c r="DZ4140" s="67"/>
      <c r="EA4140" s="67"/>
      <c r="EB4140" s="67"/>
      <c r="EC4140" s="67"/>
      <c r="ED4140" s="67"/>
      <c r="EE4140" s="67"/>
      <c r="EF4140" s="67"/>
      <c r="EG4140" s="67"/>
      <c r="EH4140" s="67"/>
      <c r="EI4140" s="67"/>
      <c r="EJ4140" s="67"/>
      <c r="EK4140" s="67"/>
      <c r="EL4140" s="67"/>
      <c r="EM4140" s="67"/>
      <c r="EN4140" s="67"/>
      <c r="EO4140" s="67"/>
      <c r="EP4140" s="67"/>
      <c r="EQ4140" s="67"/>
      <c r="ER4140" s="67"/>
      <c r="ES4140" s="67"/>
      <c r="ET4140" s="67"/>
      <c r="EU4140" s="67"/>
      <c r="EV4140" s="67"/>
      <c r="EW4140" s="67"/>
      <c r="EX4140" s="67"/>
      <c r="EY4140" s="67"/>
      <c r="EZ4140" s="67"/>
      <c r="FA4140" s="67"/>
      <c r="FB4140" s="67"/>
      <c r="FC4140" s="67"/>
      <c r="FD4140" s="67"/>
      <c r="FE4140" s="67"/>
      <c r="FF4140" s="67"/>
      <c r="FG4140" s="67"/>
      <c r="FH4140" s="67"/>
      <c r="FI4140" s="67"/>
      <c r="FJ4140" s="67"/>
      <c r="FK4140" s="67"/>
      <c r="FL4140" s="67"/>
      <c r="FM4140" s="67"/>
      <c r="FN4140" s="67"/>
      <c r="FO4140" s="67"/>
      <c r="FP4140" s="67"/>
      <c r="FQ4140" s="67"/>
      <c r="FR4140" s="67"/>
      <c r="FS4140" s="67"/>
      <c r="FT4140" s="67"/>
      <c r="FU4140" s="67"/>
      <c r="FV4140" s="67"/>
      <c r="FW4140" s="67"/>
      <c r="FX4140" s="67"/>
      <c r="FY4140" s="67"/>
      <c r="FZ4140" s="67"/>
      <c r="GA4140" s="67"/>
      <c r="GB4140" s="67"/>
      <c r="GC4140" s="67"/>
      <c r="GD4140" s="67"/>
      <c r="GE4140" s="67"/>
      <c r="GF4140" s="67"/>
      <c r="GG4140" s="67"/>
      <c r="GH4140" s="67"/>
      <c r="GI4140" s="67"/>
      <c r="GJ4140" s="67"/>
      <c r="GK4140" s="67"/>
      <c r="GL4140" s="67"/>
      <c r="GM4140" s="67"/>
      <c r="GN4140" s="67"/>
      <c r="GO4140" s="67"/>
      <c r="GP4140" s="67"/>
      <c r="GQ4140" s="67"/>
      <c r="GR4140" s="67"/>
      <c r="GS4140" s="67"/>
      <c r="GT4140" s="67"/>
      <c r="GU4140" s="67"/>
      <c r="GV4140" s="67"/>
      <c r="GW4140" s="67"/>
      <c r="GX4140" s="67"/>
      <c r="GY4140" s="67"/>
      <c r="GZ4140" s="67"/>
      <c r="HA4140" s="67"/>
      <c r="HB4140" s="67"/>
      <c r="HC4140" s="67"/>
      <c r="HD4140" s="67"/>
      <c r="HE4140" s="67"/>
      <c r="HF4140" s="67"/>
      <c r="HG4140" s="67"/>
      <c r="HH4140" s="67"/>
      <c r="HI4140" s="67"/>
      <c r="HJ4140" s="67"/>
      <c r="HK4140" s="67"/>
      <c r="HL4140" s="67"/>
      <c r="HM4140" s="67"/>
      <c r="HN4140" s="67"/>
      <c r="HO4140" s="67"/>
      <c r="HP4140" s="67"/>
      <c r="HQ4140" s="67"/>
      <c r="HR4140" s="67"/>
      <c r="HS4140" s="67"/>
      <c r="HT4140" s="67"/>
      <c r="HU4140" s="67"/>
      <c r="HV4140" s="67"/>
      <c r="HW4140" s="67"/>
      <c r="HX4140" s="67"/>
      <c r="HY4140" s="67"/>
      <c r="HZ4140" s="67"/>
      <c r="IA4140" s="67"/>
      <c r="IB4140" s="67"/>
      <c r="IC4140" s="67"/>
      <c r="ID4140" s="67"/>
      <c r="IE4140" s="67"/>
      <c r="IF4140" s="67"/>
      <c r="IG4140" s="67"/>
      <c r="IH4140" s="67"/>
      <c r="II4140" s="67"/>
      <c r="IJ4140" s="67"/>
      <c r="IK4140" s="67"/>
      <c r="IL4140" s="67"/>
      <c r="IM4140" s="67"/>
      <c r="IN4140" s="67"/>
      <c r="IO4140" s="67"/>
      <c r="IP4140" s="67"/>
      <c r="IQ4140" s="67"/>
      <c r="IR4140" s="67"/>
      <c r="IS4140" s="67"/>
      <c r="IT4140" s="67"/>
      <c r="IU4140" s="67"/>
      <c r="IV4140" s="67"/>
      <c r="IW4140" s="67"/>
      <c r="IX4140" s="67"/>
      <c r="IY4140" s="67"/>
      <c r="IZ4140" s="67"/>
    </row>
    <row r="4141" customFormat="false" ht="14.95" hidden="false" customHeight="false" outlineLevel="0" collapsed="false">
      <c r="A4141" s="16" t="n">
        <v>41204069</v>
      </c>
      <c r="B4141" s="17" t="s">
        <v>4176</v>
      </c>
      <c r="C4141" s="18"/>
      <c r="D4141" s="18"/>
      <c r="E4141" s="16" t="s">
        <v>22</v>
      </c>
      <c r="F4141" s="19" t="n">
        <f aca="false">IF(C4141="",VLOOKUP(E4141,'PORTE E UCO'!$A$5:$D$46,4,0),VLOOKUP(E4141,'PORTE E UCO'!$A$5:$D$46,4,0)*C4141)</f>
        <v>220.434104</v>
      </c>
      <c r="G4141" s="20" t="n">
        <v>16.38</v>
      </c>
      <c r="H4141" s="21" t="n">
        <f aca="false">G4141*$R$2</f>
        <v>322.25409216</v>
      </c>
      <c r="I4141" s="16" t="n">
        <v>0</v>
      </c>
      <c r="J4141" s="22" t="str">
        <f aca="false">IF(I4141&gt;=1,F4141*$J$2,"")</f>
        <v/>
      </c>
      <c r="K4141" s="22" t="str">
        <f aca="false">IF(I4141&gt;=2,F4141*$K$2,"")</f>
        <v/>
      </c>
      <c r="L4141" s="22" t="str">
        <f aca="false">IF(I4141&gt;=3,F4141*$L$2,"")</f>
        <v/>
      </c>
      <c r="M4141" s="22" t="str">
        <f aca="false">IF(I4141&gt;=4,F4141*$M$2,"")</f>
        <v/>
      </c>
      <c r="N4141" s="16" t="n">
        <v>0</v>
      </c>
      <c r="O4141" s="16" t="n">
        <v>0</v>
      </c>
      <c r="P4141" s="23" t="n">
        <v>0</v>
      </c>
      <c r="Q4141" s="32"/>
      <c r="R4141" s="66"/>
      <c r="S4141" s="25" t="n">
        <f aca="false">SUM(F4141,H4141,J4141,K4141,L4141,M4141)</f>
        <v>542.68819616</v>
      </c>
      <c r="T4141" s="25" t="n">
        <f aca="false">SUM(F4141,H4141,J4141,K4141,L4141,M4141,Q4141)</f>
        <v>542.68819616</v>
      </c>
      <c r="U4141" s="67"/>
      <c r="V4141" s="67"/>
      <c r="W4141" s="67"/>
      <c r="X4141" s="67"/>
      <c r="Y4141" s="67"/>
      <c r="Z4141" s="67"/>
      <c r="AA4141" s="67"/>
      <c r="AB4141" s="67"/>
      <c r="AC4141" s="67"/>
      <c r="AD4141" s="67"/>
      <c r="AE4141" s="67"/>
      <c r="AF4141" s="67"/>
      <c r="AG4141" s="67"/>
      <c r="AH4141" s="67"/>
      <c r="AI4141" s="67"/>
      <c r="AJ4141" s="67"/>
      <c r="AK4141" s="67"/>
      <c r="AL4141" s="67"/>
      <c r="AM4141" s="67"/>
      <c r="AN4141" s="67"/>
      <c r="AO4141" s="67"/>
      <c r="AP4141" s="67"/>
      <c r="AQ4141" s="67"/>
      <c r="AR4141" s="67"/>
      <c r="AS4141" s="67"/>
      <c r="AT4141" s="67"/>
      <c r="AU4141" s="67"/>
      <c r="AV4141" s="67"/>
      <c r="AW4141" s="67"/>
      <c r="AX4141" s="67"/>
      <c r="AY4141" s="67"/>
      <c r="AZ4141" s="67"/>
      <c r="BA4141" s="67"/>
      <c r="BB4141" s="67"/>
      <c r="BC4141" s="67"/>
      <c r="BD4141" s="67"/>
      <c r="BE4141" s="67"/>
      <c r="BF4141" s="67"/>
      <c r="BG4141" s="67"/>
      <c r="BH4141" s="67"/>
      <c r="BI4141" s="67"/>
      <c r="BJ4141" s="67"/>
      <c r="BK4141" s="67"/>
      <c r="BL4141" s="67"/>
      <c r="BM4141" s="67"/>
      <c r="BN4141" s="67"/>
      <c r="BO4141" s="67"/>
      <c r="BP4141" s="67"/>
      <c r="BQ4141" s="67"/>
      <c r="BR4141" s="67"/>
      <c r="BS4141" s="67"/>
      <c r="BT4141" s="67"/>
      <c r="BU4141" s="67"/>
      <c r="BV4141" s="67"/>
      <c r="BW4141" s="67"/>
      <c r="BX4141" s="67"/>
      <c r="BY4141" s="67"/>
      <c r="BZ4141" s="67"/>
      <c r="CA4141" s="67"/>
      <c r="CB4141" s="67"/>
      <c r="CC4141" s="67"/>
      <c r="CD4141" s="67"/>
      <c r="CE4141" s="67"/>
      <c r="CF4141" s="67"/>
      <c r="CG4141" s="67"/>
      <c r="CH4141" s="67"/>
      <c r="CI4141" s="67"/>
      <c r="CJ4141" s="67"/>
      <c r="CK4141" s="67"/>
      <c r="CL4141" s="67"/>
      <c r="CM4141" s="67"/>
      <c r="CN4141" s="67"/>
      <c r="CO4141" s="67"/>
      <c r="CP4141" s="67"/>
      <c r="CQ4141" s="67"/>
      <c r="CR4141" s="67"/>
      <c r="CS4141" s="67"/>
      <c r="CT4141" s="67"/>
      <c r="CU4141" s="67"/>
      <c r="CV4141" s="67"/>
      <c r="CW4141" s="67"/>
      <c r="CX4141" s="67"/>
      <c r="CY4141" s="67"/>
      <c r="CZ4141" s="67"/>
      <c r="DA4141" s="67"/>
      <c r="DB4141" s="67"/>
      <c r="DC4141" s="67"/>
      <c r="DD4141" s="67"/>
      <c r="DE4141" s="67"/>
      <c r="DF4141" s="67"/>
      <c r="DG4141" s="67"/>
      <c r="DH4141" s="67"/>
      <c r="DI4141" s="67"/>
      <c r="DJ4141" s="67"/>
      <c r="DK4141" s="67"/>
      <c r="DL4141" s="67"/>
      <c r="DM4141" s="67"/>
      <c r="DN4141" s="67"/>
      <c r="DO4141" s="67"/>
      <c r="DP4141" s="67"/>
      <c r="DQ4141" s="67"/>
      <c r="DR4141" s="67"/>
      <c r="DS4141" s="67"/>
      <c r="DT4141" s="67"/>
      <c r="DU4141" s="67"/>
      <c r="DV4141" s="67"/>
      <c r="DW4141" s="67"/>
      <c r="DX4141" s="67"/>
      <c r="DY4141" s="67"/>
      <c r="DZ4141" s="67"/>
      <c r="EA4141" s="67"/>
      <c r="EB4141" s="67"/>
      <c r="EC4141" s="67"/>
      <c r="ED4141" s="67"/>
      <c r="EE4141" s="67"/>
      <c r="EF4141" s="67"/>
      <c r="EG4141" s="67"/>
      <c r="EH4141" s="67"/>
      <c r="EI4141" s="67"/>
      <c r="EJ4141" s="67"/>
      <c r="EK4141" s="67"/>
      <c r="EL4141" s="67"/>
      <c r="EM4141" s="67"/>
      <c r="EN4141" s="67"/>
      <c r="EO4141" s="67"/>
      <c r="EP4141" s="67"/>
      <c r="EQ4141" s="67"/>
      <c r="ER4141" s="67"/>
      <c r="ES4141" s="67"/>
      <c r="ET4141" s="67"/>
      <c r="EU4141" s="67"/>
      <c r="EV4141" s="67"/>
      <c r="EW4141" s="67"/>
      <c r="EX4141" s="67"/>
      <c r="EY4141" s="67"/>
      <c r="EZ4141" s="67"/>
      <c r="FA4141" s="67"/>
      <c r="FB4141" s="67"/>
      <c r="FC4141" s="67"/>
      <c r="FD4141" s="67"/>
      <c r="FE4141" s="67"/>
      <c r="FF4141" s="67"/>
      <c r="FG4141" s="67"/>
      <c r="FH4141" s="67"/>
      <c r="FI4141" s="67"/>
      <c r="FJ4141" s="67"/>
      <c r="FK4141" s="67"/>
      <c r="FL4141" s="67"/>
      <c r="FM4141" s="67"/>
      <c r="FN4141" s="67"/>
      <c r="FO4141" s="67"/>
      <c r="FP4141" s="67"/>
      <c r="FQ4141" s="67"/>
      <c r="FR4141" s="67"/>
      <c r="FS4141" s="67"/>
      <c r="FT4141" s="67"/>
      <c r="FU4141" s="67"/>
      <c r="FV4141" s="67"/>
      <c r="FW4141" s="67"/>
      <c r="FX4141" s="67"/>
      <c r="FY4141" s="67"/>
      <c r="FZ4141" s="67"/>
      <c r="GA4141" s="67"/>
      <c r="GB4141" s="67"/>
      <c r="GC4141" s="67"/>
      <c r="GD4141" s="67"/>
      <c r="GE4141" s="67"/>
      <c r="GF4141" s="67"/>
      <c r="GG4141" s="67"/>
      <c r="GH4141" s="67"/>
      <c r="GI4141" s="67"/>
      <c r="GJ4141" s="67"/>
      <c r="GK4141" s="67"/>
      <c r="GL4141" s="67"/>
      <c r="GM4141" s="67"/>
      <c r="GN4141" s="67"/>
      <c r="GO4141" s="67"/>
      <c r="GP4141" s="67"/>
      <c r="GQ4141" s="67"/>
      <c r="GR4141" s="67"/>
      <c r="GS4141" s="67"/>
      <c r="GT4141" s="67"/>
      <c r="GU4141" s="67"/>
      <c r="GV4141" s="67"/>
      <c r="GW4141" s="67"/>
      <c r="GX4141" s="67"/>
      <c r="GY4141" s="67"/>
      <c r="GZ4141" s="67"/>
      <c r="HA4141" s="67"/>
      <c r="HB4141" s="67"/>
      <c r="HC4141" s="67"/>
      <c r="HD4141" s="67"/>
      <c r="HE4141" s="67"/>
      <c r="HF4141" s="67"/>
      <c r="HG4141" s="67"/>
      <c r="HH4141" s="67"/>
      <c r="HI4141" s="67"/>
      <c r="HJ4141" s="67"/>
      <c r="HK4141" s="67"/>
      <c r="HL4141" s="67"/>
      <c r="HM4141" s="67"/>
      <c r="HN4141" s="67"/>
      <c r="HO4141" s="67"/>
      <c r="HP4141" s="67"/>
      <c r="HQ4141" s="67"/>
      <c r="HR4141" s="67"/>
      <c r="HS4141" s="67"/>
      <c r="HT4141" s="67"/>
      <c r="HU4141" s="67"/>
      <c r="HV4141" s="67"/>
      <c r="HW4141" s="67"/>
      <c r="HX4141" s="67"/>
      <c r="HY4141" s="67"/>
      <c r="HZ4141" s="67"/>
      <c r="IA4141" s="67"/>
      <c r="IB4141" s="67"/>
      <c r="IC4141" s="67"/>
      <c r="ID4141" s="67"/>
      <c r="IE4141" s="67"/>
      <c r="IF4141" s="67"/>
      <c r="IG4141" s="67"/>
      <c r="IH4141" s="67"/>
      <c r="II4141" s="67"/>
      <c r="IJ4141" s="67"/>
      <c r="IK4141" s="67"/>
      <c r="IL4141" s="67"/>
      <c r="IM4141" s="67"/>
      <c r="IN4141" s="67"/>
      <c r="IO4141" s="67"/>
      <c r="IP4141" s="67"/>
      <c r="IQ4141" s="67"/>
      <c r="IR4141" s="67"/>
      <c r="IS4141" s="67"/>
      <c r="IT4141" s="67"/>
      <c r="IU4141" s="67"/>
      <c r="IV4141" s="67"/>
      <c r="IW4141" s="67"/>
      <c r="IX4141" s="67"/>
      <c r="IY4141" s="67"/>
      <c r="IZ4141" s="67"/>
    </row>
    <row r="4142" customFormat="false" ht="14.95" hidden="false" customHeight="false" outlineLevel="0" collapsed="false">
      <c r="A4142" s="27" t="n">
        <v>41204077</v>
      </c>
      <c r="B4142" s="28" t="s">
        <v>4177</v>
      </c>
      <c r="C4142" s="29"/>
      <c r="D4142" s="29"/>
      <c r="E4142" s="27" t="s">
        <v>17</v>
      </c>
      <c r="F4142" s="19" t="n">
        <f aca="false">IF(C4142="",VLOOKUP(E4142,'PORTE E UCO'!$A$5:$D$46,4,0),VLOOKUP(E4142,'PORTE E UCO'!$A$5:$D$46,4,0)*C4142)</f>
        <v>150.60084</v>
      </c>
      <c r="G4142" s="30" t="n">
        <v>13.96</v>
      </c>
      <c r="H4142" s="21" t="n">
        <f aca="false">G4142*$R$2</f>
        <v>274.64390272</v>
      </c>
      <c r="I4142" s="27" t="n">
        <v>0</v>
      </c>
      <c r="J4142" s="22" t="str">
        <f aca="false">IF(I4142&gt;=1,F4142*$J$2,"")</f>
        <v/>
      </c>
      <c r="K4142" s="22" t="str">
        <f aca="false">IF(I4142&gt;=2,F4142*$K$2,"")</f>
        <v/>
      </c>
      <c r="L4142" s="22" t="str">
        <f aca="false">IF(I4142&gt;=3,F4142*$L$2,"")</f>
        <v/>
      </c>
      <c r="M4142" s="22" t="str">
        <f aca="false">IF(I4142&gt;=4,F4142*$M$2,"")</f>
        <v/>
      </c>
      <c r="N4142" s="27" t="n">
        <v>0</v>
      </c>
      <c r="O4142" s="27" t="n">
        <v>0</v>
      </c>
      <c r="P4142" s="31" t="n">
        <v>0</v>
      </c>
      <c r="Q4142" s="32"/>
      <c r="R4142" s="66"/>
      <c r="S4142" s="25" t="n">
        <f aca="false">SUM(F4142,H4142,J4142,K4142,L4142,M4142)</f>
        <v>425.24474272</v>
      </c>
      <c r="T4142" s="25" t="n">
        <f aca="false">SUM(F4142,H4142,J4142,K4142,L4142,M4142,Q4142)</f>
        <v>425.24474272</v>
      </c>
      <c r="U4142" s="67"/>
      <c r="V4142" s="67"/>
      <c r="W4142" s="67"/>
      <c r="X4142" s="67"/>
      <c r="Y4142" s="67"/>
      <c r="Z4142" s="67"/>
      <c r="AA4142" s="67"/>
      <c r="AB4142" s="67"/>
      <c r="AC4142" s="67"/>
      <c r="AD4142" s="67"/>
      <c r="AE4142" s="67"/>
      <c r="AF4142" s="67"/>
      <c r="AG4142" s="67"/>
      <c r="AH4142" s="67"/>
      <c r="AI4142" s="67"/>
      <c r="AJ4142" s="67"/>
      <c r="AK4142" s="67"/>
      <c r="AL4142" s="67"/>
      <c r="AM4142" s="67"/>
      <c r="AN4142" s="67"/>
      <c r="AO4142" s="67"/>
      <c r="AP4142" s="67"/>
      <c r="AQ4142" s="67"/>
      <c r="AR4142" s="67"/>
      <c r="AS4142" s="67"/>
      <c r="AT4142" s="67"/>
      <c r="AU4142" s="67"/>
      <c r="AV4142" s="67"/>
      <c r="AW4142" s="67"/>
      <c r="AX4142" s="67"/>
      <c r="AY4142" s="67"/>
      <c r="AZ4142" s="67"/>
      <c r="BA4142" s="67"/>
      <c r="BB4142" s="67"/>
      <c r="BC4142" s="67"/>
      <c r="BD4142" s="67"/>
      <c r="BE4142" s="67"/>
      <c r="BF4142" s="67"/>
      <c r="BG4142" s="67"/>
      <c r="BH4142" s="67"/>
      <c r="BI4142" s="67"/>
      <c r="BJ4142" s="67"/>
      <c r="BK4142" s="67"/>
      <c r="BL4142" s="67"/>
      <c r="BM4142" s="67"/>
      <c r="BN4142" s="67"/>
      <c r="BO4142" s="67"/>
      <c r="BP4142" s="67"/>
      <c r="BQ4142" s="67"/>
      <c r="BR4142" s="67"/>
      <c r="BS4142" s="67"/>
      <c r="BT4142" s="67"/>
      <c r="BU4142" s="67"/>
      <c r="BV4142" s="67"/>
      <c r="BW4142" s="67"/>
      <c r="BX4142" s="67"/>
      <c r="BY4142" s="67"/>
      <c r="BZ4142" s="67"/>
      <c r="CA4142" s="67"/>
      <c r="CB4142" s="67"/>
      <c r="CC4142" s="67"/>
      <c r="CD4142" s="67"/>
      <c r="CE4142" s="67"/>
      <c r="CF4142" s="67"/>
      <c r="CG4142" s="67"/>
      <c r="CH4142" s="67"/>
      <c r="CI4142" s="67"/>
      <c r="CJ4142" s="67"/>
      <c r="CK4142" s="67"/>
      <c r="CL4142" s="67"/>
      <c r="CM4142" s="67"/>
      <c r="CN4142" s="67"/>
      <c r="CO4142" s="67"/>
      <c r="CP4142" s="67"/>
      <c r="CQ4142" s="67"/>
      <c r="CR4142" s="67"/>
      <c r="CS4142" s="67"/>
      <c r="CT4142" s="67"/>
      <c r="CU4142" s="67"/>
      <c r="CV4142" s="67"/>
      <c r="CW4142" s="67"/>
      <c r="CX4142" s="67"/>
      <c r="CY4142" s="67"/>
      <c r="CZ4142" s="67"/>
      <c r="DA4142" s="67"/>
      <c r="DB4142" s="67"/>
      <c r="DC4142" s="67"/>
      <c r="DD4142" s="67"/>
      <c r="DE4142" s="67"/>
      <c r="DF4142" s="67"/>
      <c r="DG4142" s="67"/>
      <c r="DH4142" s="67"/>
      <c r="DI4142" s="67"/>
      <c r="DJ4142" s="67"/>
      <c r="DK4142" s="67"/>
      <c r="DL4142" s="67"/>
      <c r="DM4142" s="67"/>
      <c r="DN4142" s="67"/>
      <c r="DO4142" s="67"/>
      <c r="DP4142" s="67"/>
      <c r="DQ4142" s="67"/>
      <c r="DR4142" s="67"/>
      <c r="DS4142" s="67"/>
      <c r="DT4142" s="67"/>
      <c r="DU4142" s="67"/>
      <c r="DV4142" s="67"/>
      <c r="DW4142" s="67"/>
      <c r="DX4142" s="67"/>
      <c r="DY4142" s="67"/>
      <c r="DZ4142" s="67"/>
      <c r="EA4142" s="67"/>
      <c r="EB4142" s="67"/>
      <c r="EC4142" s="67"/>
      <c r="ED4142" s="67"/>
      <c r="EE4142" s="67"/>
      <c r="EF4142" s="67"/>
      <c r="EG4142" s="67"/>
      <c r="EH4142" s="67"/>
      <c r="EI4142" s="67"/>
      <c r="EJ4142" s="67"/>
      <c r="EK4142" s="67"/>
      <c r="EL4142" s="67"/>
      <c r="EM4142" s="67"/>
      <c r="EN4142" s="67"/>
      <c r="EO4142" s="67"/>
      <c r="EP4142" s="67"/>
      <c r="EQ4142" s="67"/>
      <c r="ER4142" s="67"/>
      <c r="ES4142" s="67"/>
      <c r="ET4142" s="67"/>
      <c r="EU4142" s="67"/>
      <c r="EV4142" s="67"/>
      <c r="EW4142" s="67"/>
      <c r="EX4142" s="67"/>
      <c r="EY4142" s="67"/>
      <c r="EZ4142" s="67"/>
      <c r="FA4142" s="67"/>
      <c r="FB4142" s="67"/>
      <c r="FC4142" s="67"/>
      <c r="FD4142" s="67"/>
      <c r="FE4142" s="67"/>
      <c r="FF4142" s="67"/>
      <c r="FG4142" s="67"/>
      <c r="FH4142" s="67"/>
      <c r="FI4142" s="67"/>
      <c r="FJ4142" s="67"/>
      <c r="FK4142" s="67"/>
      <c r="FL4142" s="67"/>
      <c r="FM4142" s="67"/>
      <c r="FN4142" s="67"/>
      <c r="FO4142" s="67"/>
      <c r="FP4142" s="67"/>
      <c r="FQ4142" s="67"/>
      <c r="FR4142" s="67"/>
      <c r="FS4142" s="67"/>
      <c r="FT4142" s="67"/>
      <c r="FU4142" s="67"/>
      <c r="FV4142" s="67"/>
      <c r="FW4142" s="67"/>
      <c r="FX4142" s="67"/>
      <c r="FY4142" s="67"/>
      <c r="FZ4142" s="67"/>
      <c r="GA4142" s="67"/>
      <c r="GB4142" s="67"/>
      <c r="GC4142" s="67"/>
      <c r="GD4142" s="67"/>
      <c r="GE4142" s="67"/>
      <c r="GF4142" s="67"/>
      <c r="GG4142" s="67"/>
      <c r="GH4142" s="67"/>
      <c r="GI4142" s="67"/>
      <c r="GJ4142" s="67"/>
      <c r="GK4142" s="67"/>
      <c r="GL4142" s="67"/>
      <c r="GM4142" s="67"/>
      <c r="GN4142" s="67"/>
      <c r="GO4142" s="67"/>
      <c r="GP4142" s="67"/>
      <c r="GQ4142" s="67"/>
      <c r="GR4142" s="67"/>
      <c r="GS4142" s="67"/>
      <c r="GT4142" s="67"/>
      <c r="GU4142" s="67"/>
      <c r="GV4142" s="67"/>
      <c r="GW4142" s="67"/>
      <c r="GX4142" s="67"/>
      <c r="GY4142" s="67"/>
      <c r="GZ4142" s="67"/>
      <c r="HA4142" s="67"/>
      <c r="HB4142" s="67"/>
      <c r="HC4142" s="67"/>
      <c r="HD4142" s="67"/>
      <c r="HE4142" s="67"/>
      <c r="HF4142" s="67"/>
      <c r="HG4142" s="67"/>
      <c r="HH4142" s="67"/>
      <c r="HI4142" s="67"/>
      <c r="HJ4142" s="67"/>
      <c r="HK4142" s="67"/>
      <c r="HL4142" s="67"/>
      <c r="HM4142" s="67"/>
      <c r="HN4142" s="67"/>
      <c r="HO4142" s="67"/>
      <c r="HP4142" s="67"/>
      <c r="HQ4142" s="67"/>
      <c r="HR4142" s="67"/>
      <c r="HS4142" s="67"/>
      <c r="HT4142" s="67"/>
      <c r="HU4142" s="67"/>
      <c r="HV4142" s="67"/>
      <c r="HW4142" s="67"/>
      <c r="HX4142" s="67"/>
      <c r="HY4142" s="67"/>
      <c r="HZ4142" s="67"/>
      <c r="IA4142" s="67"/>
      <c r="IB4142" s="67"/>
      <c r="IC4142" s="67"/>
      <c r="ID4142" s="67"/>
      <c r="IE4142" s="67"/>
      <c r="IF4142" s="67"/>
      <c r="IG4142" s="67"/>
      <c r="IH4142" s="67"/>
      <c r="II4142" s="67"/>
      <c r="IJ4142" s="67"/>
      <c r="IK4142" s="67"/>
      <c r="IL4142" s="67"/>
      <c r="IM4142" s="67"/>
      <c r="IN4142" s="67"/>
      <c r="IO4142" s="67"/>
      <c r="IP4142" s="67"/>
      <c r="IQ4142" s="67"/>
      <c r="IR4142" s="67"/>
      <c r="IS4142" s="67"/>
      <c r="IT4142" s="67"/>
      <c r="IU4142" s="67"/>
      <c r="IV4142" s="67"/>
      <c r="IW4142" s="67"/>
      <c r="IX4142" s="67"/>
      <c r="IY4142" s="67"/>
      <c r="IZ4142" s="67"/>
    </row>
    <row r="4143" customFormat="false" ht="14.95" hidden="false" customHeight="false" outlineLevel="0" collapsed="false">
      <c r="A4143" s="16" t="n">
        <v>41204085</v>
      </c>
      <c r="B4143" s="17" t="s">
        <v>4178</v>
      </c>
      <c r="C4143" s="18"/>
      <c r="D4143" s="18"/>
      <c r="E4143" s="16" t="s">
        <v>64</v>
      </c>
      <c r="F4143" s="19" t="n">
        <f aca="false">IF(C4143="",VLOOKUP(E4143,'PORTE E UCO'!$A$5:$D$46,4,0),VLOOKUP(E4143,'PORTE E UCO'!$A$5:$D$46,4,0)*C4143)</f>
        <v>110.217052</v>
      </c>
      <c r="G4143" s="20" t="n">
        <v>10.57</v>
      </c>
      <c r="H4143" s="21" t="n">
        <f aca="false">G4143*$R$2</f>
        <v>207.95029024</v>
      </c>
      <c r="I4143" s="16" t="n">
        <v>0</v>
      </c>
      <c r="J4143" s="22" t="str">
        <f aca="false">IF(I4143&gt;=1,F4143*$J$2,"")</f>
        <v/>
      </c>
      <c r="K4143" s="22" t="str">
        <f aca="false">IF(I4143&gt;=2,F4143*$K$2,"")</f>
        <v/>
      </c>
      <c r="L4143" s="22" t="str">
        <f aca="false">IF(I4143&gt;=3,F4143*$L$2,"")</f>
        <v/>
      </c>
      <c r="M4143" s="22" t="str">
        <f aca="false">IF(I4143&gt;=4,F4143*$M$2,"")</f>
        <v/>
      </c>
      <c r="N4143" s="16" t="n">
        <v>0</v>
      </c>
      <c r="O4143" s="16" t="n">
        <v>0</v>
      </c>
      <c r="P4143" s="23" t="n">
        <v>0</v>
      </c>
      <c r="Q4143" s="32"/>
      <c r="R4143" s="66"/>
      <c r="S4143" s="25" t="n">
        <f aca="false">SUM(F4143,H4143,J4143,K4143,L4143,M4143)</f>
        <v>318.16734224</v>
      </c>
      <c r="T4143" s="25" t="n">
        <f aca="false">SUM(F4143,H4143,J4143,K4143,L4143,M4143,Q4143)</f>
        <v>318.16734224</v>
      </c>
      <c r="U4143" s="67"/>
      <c r="V4143" s="67"/>
      <c r="W4143" s="67"/>
      <c r="X4143" s="67"/>
      <c r="Y4143" s="67"/>
      <c r="Z4143" s="67"/>
      <c r="AA4143" s="67"/>
      <c r="AB4143" s="67"/>
      <c r="AC4143" s="67"/>
      <c r="AD4143" s="67"/>
      <c r="AE4143" s="67"/>
      <c r="AF4143" s="67"/>
      <c r="AG4143" s="67"/>
      <c r="AH4143" s="67"/>
      <c r="AI4143" s="67"/>
      <c r="AJ4143" s="67"/>
      <c r="AK4143" s="67"/>
      <c r="AL4143" s="67"/>
      <c r="AM4143" s="67"/>
      <c r="AN4143" s="67"/>
      <c r="AO4143" s="67"/>
      <c r="AP4143" s="67"/>
      <c r="AQ4143" s="67"/>
      <c r="AR4143" s="67"/>
      <c r="AS4143" s="67"/>
      <c r="AT4143" s="67"/>
      <c r="AU4143" s="67"/>
      <c r="AV4143" s="67"/>
      <c r="AW4143" s="67"/>
      <c r="AX4143" s="67"/>
      <c r="AY4143" s="67"/>
      <c r="AZ4143" s="67"/>
      <c r="BA4143" s="67"/>
      <c r="BB4143" s="67"/>
      <c r="BC4143" s="67"/>
      <c r="BD4143" s="67"/>
      <c r="BE4143" s="67"/>
      <c r="BF4143" s="67"/>
      <c r="BG4143" s="67"/>
      <c r="BH4143" s="67"/>
      <c r="BI4143" s="67"/>
      <c r="BJ4143" s="67"/>
      <c r="BK4143" s="67"/>
      <c r="BL4143" s="67"/>
      <c r="BM4143" s="67"/>
      <c r="BN4143" s="67"/>
      <c r="BO4143" s="67"/>
      <c r="BP4143" s="67"/>
      <c r="BQ4143" s="67"/>
      <c r="BR4143" s="67"/>
      <c r="BS4143" s="67"/>
      <c r="BT4143" s="67"/>
      <c r="BU4143" s="67"/>
      <c r="BV4143" s="67"/>
      <c r="BW4143" s="67"/>
      <c r="BX4143" s="67"/>
      <c r="BY4143" s="67"/>
      <c r="BZ4143" s="67"/>
      <c r="CA4143" s="67"/>
      <c r="CB4143" s="67"/>
      <c r="CC4143" s="67"/>
      <c r="CD4143" s="67"/>
      <c r="CE4143" s="67"/>
      <c r="CF4143" s="67"/>
      <c r="CG4143" s="67"/>
      <c r="CH4143" s="67"/>
      <c r="CI4143" s="67"/>
      <c r="CJ4143" s="67"/>
      <c r="CK4143" s="67"/>
      <c r="CL4143" s="67"/>
      <c r="CM4143" s="67"/>
      <c r="CN4143" s="67"/>
      <c r="CO4143" s="67"/>
      <c r="CP4143" s="67"/>
      <c r="CQ4143" s="67"/>
      <c r="CR4143" s="67"/>
      <c r="CS4143" s="67"/>
      <c r="CT4143" s="67"/>
      <c r="CU4143" s="67"/>
      <c r="CV4143" s="67"/>
      <c r="CW4143" s="67"/>
      <c r="CX4143" s="67"/>
      <c r="CY4143" s="67"/>
      <c r="CZ4143" s="67"/>
      <c r="DA4143" s="67"/>
      <c r="DB4143" s="67"/>
      <c r="DC4143" s="67"/>
      <c r="DD4143" s="67"/>
      <c r="DE4143" s="67"/>
      <c r="DF4143" s="67"/>
      <c r="DG4143" s="67"/>
      <c r="DH4143" s="67"/>
      <c r="DI4143" s="67"/>
      <c r="DJ4143" s="67"/>
      <c r="DK4143" s="67"/>
      <c r="DL4143" s="67"/>
      <c r="DM4143" s="67"/>
      <c r="DN4143" s="67"/>
      <c r="DO4143" s="67"/>
      <c r="DP4143" s="67"/>
      <c r="DQ4143" s="67"/>
      <c r="DR4143" s="67"/>
      <c r="DS4143" s="67"/>
      <c r="DT4143" s="67"/>
      <c r="DU4143" s="67"/>
      <c r="DV4143" s="67"/>
      <c r="DW4143" s="67"/>
      <c r="DX4143" s="67"/>
      <c r="DY4143" s="67"/>
      <c r="DZ4143" s="67"/>
      <c r="EA4143" s="67"/>
      <c r="EB4143" s="67"/>
      <c r="EC4143" s="67"/>
      <c r="ED4143" s="67"/>
      <c r="EE4143" s="67"/>
      <c r="EF4143" s="67"/>
      <c r="EG4143" s="67"/>
      <c r="EH4143" s="67"/>
      <c r="EI4143" s="67"/>
      <c r="EJ4143" s="67"/>
      <c r="EK4143" s="67"/>
      <c r="EL4143" s="67"/>
      <c r="EM4143" s="67"/>
      <c r="EN4143" s="67"/>
      <c r="EO4143" s="67"/>
      <c r="EP4143" s="67"/>
      <c r="EQ4143" s="67"/>
      <c r="ER4143" s="67"/>
      <c r="ES4143" s="67"/>
      <c r="ET4143" s="67"/>
      <c r="EU4143" s="67"/>
      <c r="EV4143" s="67"/>
      <c r="EW4143" s="67"/>
      <c r="EX4143" s="67"/>
      <c r="EY4143" s="67"/>
      <c r="EZ4143" s="67"/>
      <c r="FA4143" s="67"/>
      <c r="FB4143" s="67"/>
      <c r="FC4143" s="67"/>
      <c r="FD4143" s="67"/>
      <c r="FE4143" s="67"/>
      <c r="FF4143" s="67"/>
      <c r="FG4143" s="67"/>
      <c r="FH4143" s="67"/>
      <c r="FI4143" s="67"/>
      <c r="FJ4143" s="67"/>
      <c r="FK4143" s="67"/>
      <c r="FL4143" s="67"/>
      <c r="FM4143" s="67"/>
      <c r="FN4143" s="67"/>
      <c r="FO4143" s="67"/>
      <c r="FP4143" s="67"/>
      <c r="FQ4143" s="67"/>
      <c r="FR4143" s="67"/>
      <c r="FS4143" s="67"/>
      <c r="FT4143" s="67"/>
      <c r="FU4143" s="67"/>
      <c r="FV4143" s="67"/>
      <c r="FW4143" s="67"/>
      <c r="FX4143" s="67"/>
      <c r="FY4143" s="67"/>
      <c r="FZ4143" s="67"/>
      <c r="GA4143" s="67"/>
      <c r="GB4143" s="67"/>
      <c r="GC4143" s="67"/>
      <c r="GD4143" s="67"/>
      <c r="GE4143" s="67"/>
      <c r="GF4143" s="67"/>
      <c r="GG4143" s="67"/>
      <c r="GH4143" s="67"/>
      <c r="GI4143" s="67"/>
      <c r="GJ4143" s="67"/>
      <c r="GK4143" s="67"/>
      <c r="GL4143" s="67"/>
      <c r="GM4143" s="67"/>
      <c r="GN4143" s="67"/>
      <c r="GO4143" s="67"/>
      <c r="GP4143" s="67"/>
      <c r="GQ4143" s="67"/>
      <c r="GR4143" s="67"/>
      <c r="GS4143" s="67"/>
      <c r="GT4143" s="67"/>
      <c r="GU4143" s="67"/>
      <c r="GV4143" s="67"/>
      <c r="GW4143" s="67"/>
      <c r="GX4143" s="67"/>
      <c r="GY4143" s="67"/>
      <c r="GZ4143" s="67"/>
      <c r="HA4143" s="67"/>
      <c r="HB4143" s="67"/>
      <c r="HC4143" s="67"/>
      <c r="HD4143" s="67"/>
      <c r="HE4143" s="67"/>
      <c r="HF4143" s="67"/>
      <c r="HG4143" s="67"/>
      <c r="HH4143" s="67"/>
      <c r="HI4143" s="67"/>
      <c r="HJ4143" s="67"/>
      <c r="HK4143" s="67"/>
      <c r="HL4143" s="67"/>
      <c r="HM4143" s="67"/>
      <c r="HN4143" s="67"/>
      <c r="HO4143" s="67"/>
      <c r="HP4143" s="67"/>
      <c r="HQ4143" s="67"/>
      <c r="HR4143" s="67"/>
      <c r="HS4143" s="67"/>
      <c r="HT4143" s="67"/>
      <c r="HU4143" s="67"/>
      <c r="HV4143" s="67"/>
      <c r="HW4143" s="67"/>
      <c r="HX4143" s="67"/>
      <c r="HY4143" s="67"/>
      <c r="HZ4143" s="67"/>
      <c r="IA4143" s="67"/>
      <c r="IB4143" s="67"/>
      <c r="IC4143" s="67"/>
      <c r="ID4143" s="67"/>
      <c r="IE4143" s="67"/>
      <c r="IF4143" s="67"/>
      <c r="IG4143" s="67"/>
      <c r="IH4143" s="67"/>
      <c r="II4143" s="67"/>
      <c r="IJ4143" s="67"/>
      <c r="IK4143" s="67"/>
      <c r="IL4143" s="67"/>
      <c r="IM4143" s="67"/>
      <c r="IN4143" s="67"/>
      <c r="IO4143" s="67"/>
      <c r="IP4143" s="67"/>
      <c r="IQ4143" s="67"/>
      <c r="IR4143" s="67"/>
      <c r="IS4143" s="67"/>
      <c r="IT4143" s="67"/>
      <c r="IU4143" s="67"/>
      <c r="IV4143" s="67"/>
      <c r="IW4143" s="67"/>
      <c r="IX4143" s="67"/>
      <c r="IY4143" s="67"/>
      <c r="IZ4143" s="67"/>
    </row>
    <row r="4144" customFormat="false" ht="14.95" hidden="false" customHeight="false" outlineLevel="0" collapsed="false">
      <c r="A4144" s="27" t="n">
        <v>41204093</v>
      </c>
      <c r="B4144" s="28" t="s">
        <v>4179</v>
      </c>
      <c r="C4144" s="29"/>
      <c r="D4144" s="29"/>
      <c r="E4144" s="27" t="s">
        <v>64</v>
      </c>
      <c r="F4144" s="19" t="n">
        <f aca="false">IF(C4144="",VLOOKUP(E4144,'PORTE E UCO'!$A$5:$D$46,4,0),VLOOKUP(E4144,'PORTE E UCO'!$A$5:$D$46,4,0)*C4144)</f>
        <v>110.217052</v>
      </c>
      <c r="G4144" s="30" t="n">
        <v>9.73</v>
      </c>
      <c r="H4144" s="21" t="n">
        <f aca="false">G4144*$R$2</f>
        <v>191.42443936</v>
      </c>
      <c r="I4144" s="27" t="n">
        <v>0</v>
      </c>
      <c r="J4144" s="22" t="str">
        <f aca="false">IF(I4144&gt;=1,F4144*$J$2,"")</f>
        <v/>
      </c>
      <c r="K4144" s="22" t="str">
        <f aca="false">IF(I4144&gt;=2,F4144*$K$2,"")</f>
        <v/>
      </c>
      <c r="L4144" s="22" t="str">
        <f aca="false">IF(I4144&gt;=3,F4144*$L$2,"")</f>
        <v/>
      </c>
      <c r="M4144" s="22" t="str">
        <f aca="false">IF(I4144&gt;=4,F4144*$M$2,"")</f>
        <v/>
      </c>
      <c r="N4144" s="27" t="n">
        <v>0</v>
      </c>
      <c r="O4144" s="27" t="n">
        <v>0</v>
      </c>
      <c r="P4144" s="31" t="n">
        <v>0</v>
      </c>
      <c r="Q4144" s="32"/>
      <c r="R4144" s="66"/>
      <c r="S4144" s="25" t="n">
        <f aca="false">SUM(F4144,H4144,J4144,K4144,L4144,M4144)</f>
        <v>301.64149136</v>
      </c>
      <c r="T4144" s="25" t="n">
        <f aca="false">SUM(F4144,H4144,J4144,K4144,L4144,M4144,Q4144)</f>
        <v>301.64149136</v>
      </c>
      <c r="U4144" s="67"/>
      <c r="V4144" s="67"/>
      <c r="W4144" s="67"/>
      <c r="X4144" s="67"/>
      <c r="Y4144" s="67"/>
      <c r="Z4144" s="67"/>
      <c r="AA4144" s="67"/>
      <c r="AB4144" s="67"/>
      <c r="AC4144" s="67"/>
      <c r="AD4144" s="67"/>
      <c r="AE4144" s="67"/>
      <c r="AF4144" s="67"/>
      <c r="AG4144" s="67"/>
      <c r="AH4144" s="67"/>
      <c r="AI4144" s="67"/>
      <c r="AJ4144" s="67"/>
      <c r="AK4144" s="67"/>
      <c r="AL4144" s="67"/>
      <c r="AM4144" s="67"/>
      <c r="AN4144" s="67"/>
      <c r="AO4144" s="67"/>
      <c r="AP4144" s="67"/>
      <c r="AQ4144" s="67"/>
      <c r="AR4144" s="67"/>
      <c r="AS4144" s="67"/>
      <c r="AT4144" s="67"/>
      <c r="AU4144" s="67"/>
      <c r="AV4144" s="67"/>
      <c r="AW4144" s="67"/>
      <c r="AX4144" s="67"/>
      <c r="AY4144" s="67"/>
      <c r="AZ4144" s="67"/>
      <c r="BA4144" s="67"/>
      <c r="BB4144" s="67"/>
      <c r="BC4144" s="67"/>
      <c r="BD4144" s="67"/>
      <c r="BE4144" s="67"/>
      <c r="BF4144" s="67"/>
      <c r="BG4144" s="67"/>
      <c r="BH4144" s="67"/>
      <c r="BI4144" s="67"/>
      <c r="BJ4144" s="67"/>
      <c r="BK4144" s="67"/>
      <c r="BL4144" s="67"/>
      <c r="BM4144" s="67"/>
      <c r="BN4144" s="67"/>
      <c r="BO4144" s="67"/>
      <c r="BP4144" s="67"/>
      <c r="BQ4144" s="67"/>
      <c r="BR4144" s="67"/>
      <c r="BS4144" s="67"/>
      <c r="BT4144" s="67"/>
      <c r="BU4144" s="67"/>
      <c r="BV4144" s="67"/>
      <c r="BW4144" s="67"/>
      <c r="BX4144" s="67"/>
      <c r="BY4144" s="67"/>
      <c r="BZ4144" s="67"/>
      <c r="CA4144" s="67"/>
      <c r="CB4144" s="67"/>
      <c r="CC4144" s="67"/>
      <c r="CD4144" s="67"/>
      <c r="CE4144" s="67"/>
      <c r="CF4144" s="67"/>
      <c r="CG4144" s="67"/>
      <c r="CH4144" s="67"/>
      <c r="CI4144" s="67"/>
      <c r="CJ4144" s="67"/>
      <c r="CK4144" s="67"/>
      <c r="CL4144" s="67"/>
      <c r="CM4144" s="67"/>
      <c r="CN4144" s="67"/>
      <c r="CO4144" s="67"/>
      <c r="CP4144" s="67"/>
      <c r="CQ4144" s="67"/>
      <c r="CR4144" s="67"/>
      <c r="CS4144" s="67"/>
      <c r="CT4144" s="67"/>
      <c r="CU4144" s="67"/>
      <c r="CV4144" s="67"/>
      <c r="CW4144" s="67"/>
      <c r="CX4144" s="67"/>
      <c r="CY4144" s="67"/>
      <c r="CZ4144" s="67"/>
      <c r="DA4144" s="67"/>
      <c r="DB4144" s="67"/>
      <c r="DC4144" s="67"/>
      <c r="DD4144" s="67"/>
      <c r="DE4144" s="67"/>
      <c r="DF4144" s="67"/>
      <c r="DG4144" s="67"/>
      <c r="DH4144" s="67"/>
      <c r="DI4144" s="67"/>
      <c r="DJ4144" s="67"/>
      <c r="DK4144" s="67"/>
      <c r="DL4144" s="67"/>
      <c r="DM4144" s="67"/>
      <c r="DN4144" s="67"/>
      <c r="DO4144" s="67"/>
      <c r="DP4144" s="67"/>
      <c r="DQ4144" s="67"/>
      <c r="DR4144" s="67"/>
      <c r="DS4144" s="67"/>
      <c r="DT4144" s="67"/>
      <c r="DU4144" s="67"/>
      <c r="DV4144" s="67"/>
      <c r="DW4144" s="67"/>
      <c r="DX4144" s="67"/>
      <c r="DY4144" s="67"/>
      <c r="DZ4144" s="67"/>
      <c r="EA4144" s="67"/>
      <c r="EB4144" s="67"/>
      <c r="EC4144" s="67"/>
      <c r="ED4144" s="67"/>
      <c r="EE4144" s="67"/>
      <c r="EF4144" s="67"/>
      <c r="EG4144" s="67"/>
      <c r="EH4144" s="67"/>
      <c r="EI4144" s="67"/>
      <c r="EJ4144" s="67"/>
      <c r="EK4144" s="67"/>
      <c r="EL4144" s="67"/>
      <c r="EM4144" s="67"/>
      <c r="EN4144" s="67"/>
      <c r="EO4144" s="67"/>
      <c r="EP4144" s="67"/>
      <c r="EQ4144" s="67"/>
      <c r="ER4144" s="67"/>
      <c r="ES4144" s="67"/>
      <c r="ET4144" s="67"/>
      <c r="EU4144" s="67"/>
      <c r="EV4144" s="67"/>
      <c r="EW4144" s="67"/>
      <c r="EX4144" s="67"/>
      <c r="EY4144" s="67"/>
      <c r="EZ4144" s="67"/>
      <c r="FA4144" s="67"/>
      <c r="FB4144" s="67"/>
      <c r="FC4144" s="67"/>
      <c r="FD4144" s="67"/>
      <c r="FE4144" s="67"/>
      <c r="FF4144" s="67"/>
      <c r="FG4144" s="67"/>
      <c r="FH4144" s="67"/>
      <c r="FI4144" s="67"/>
      <c r="FJ4144" s="67"/>
      <c r="FK4144" s="67"/>
      <c r="FL4144" s="67"/>
      <c r="FM4144" s="67"/>
      <c r="FN4144" s="67"/>
      <c r="FO4144" s="67"/>
      <c r="FP4144" s="67"/>
      <c r="FQ4144" s="67"/>
      <c r="FR4144" s="67"/>
      <c r="FS4144" s="67"/>
      <c r="FT4144" s="67"/>
      <c r="FU4144" s="67"/>
      <c r="FV4144" s="67"/>
      <c r="FW4144" s="67"/>
      <c r="FX4144" s="67"/>
      <c r="FY4144" s="67"/>
      <c r="FZ4144" s="67"/>
      <c r="GA4144" s="67"/>
      <c r="GB4144" s="67"/>
      <c r="GC4144" s="67"/>
      <c r="GD4144" s="67"/>
      <c r="GE4144" s="67"/>
      <c r="GF4144" s="67"/>
      <c r="GG4144" s="67"/>
      <c r="GH4144" s="67"/>
      <c r="GI4144" s="67"/>
      <c r="GJ4144" s="67"/>
      <c r="GK4144" s="67"/>
      <c r="GL4144" s="67"/>
      <c r="GM4144" s="67"/>
      <c r="GN4144" s="67"/>
      <c r="GO4144" s="67"/>
      <c r="GP4144" s="67"/>
      <c r="GQ4144" s="67"/>
      <c r="GR4144" s="67"/>
      <c r="GS4144" s="67"/>
      <c r="GT4144" s="67"/>
      <c r="GU4144" s="67"/>
      <c r="GV4144" s="67"/>
      <c r="GW4144" s="67"/>
      <c r="GX4144" s="67"/>
      <c r="GY4144" s="67"/>
      <c r="GZ4144" s="67"/>
      <c r="HA4144" s="67"/>
      <c r="HB4144" s="67"/>
      <c r="HC4144" s="67"/>
      <c r="HD4144" s="67"/>
      <c r="HE4144" s="67"/>
      <c r="HF4144" s="67"/>
      <c r="HG4144" s="67"/>
      <c r="HH4144" s="67"/>
      <c r="HI4144" s="67"/>
      <c r="HJ4144" s="67"/>
      <c r="HK4144" s="67"/>
      <c r="HL4144" s="67"/>
      <c r="HM4144" s="67"/>
      <c r="HN4144" s="67"/>
      <c r="HO4144" s="67"/>
      <c r="HP4144" s="67"/>
      <c r="HQ4144" s="67"/>
      <c r="HR4144" s="67"/>
      <c r="HS4144" s="67"/>
      <c r="HT4144" s="67"/>
      <c r="HU4144" s="67"/>
      <c r="HV4144" s="67"/>
      <c r="HW4144" s="67"/>
      <c r="HX4144" s="67"/>
      <c r="HY4144" s="67"/>
      <c r="HZ4144" s="67"/>
      <c r="IA4144" s="67"/>
      <c r="IB4144" s="67"/>
      <c r="IC4144" s="67"/>
      <c r="ID4144" s="67"/>
      <c r="IE4144" s="67"/>
      <c r="IF4144" s="67"/>
      <c r="IG4144" s="67"/>
      <c r="IH4144" s="67"/>
      <c r="II4144" s="67"/>
      <c r="IJ4144" s="67"/>
      <c r="IK4144" s="67"/>
      <c r="IL4144" s="67"/>
      <c r="IM4144" s="67"/>
      <c r="IN4144" s="67"/>
      <c r="IO4144" s="67"/>
      <c r="IP4144" s="67"/>
      <c r="IQ4144" s="67"/>
      <c r="IR4144" s="67"/>
      <c r="IS4144" s="67"/>
      <c r="IT4144" s="67"/>
      <c r="IU4144" s="67"/>
      <c r="IV4144" s="67"/>
      <c r="IW4144" s="67"/>
      <c r="IX4144" s="67"/>
      <c r="IY4144" s="67"/>
      <c r="IZ4144" s="67"/>
    </row>
    <row r="4145" customFormat="false" ht="13.8" hidden="false" customHeight="false" outlineLevel="0" collapsed="false">
      <c r="A4145" s="16" t="n">
        <v>41204107</v>
      </c>
      <c r="B4145" s="17" t="s">
        <v>4180</v>
      </c>
      <c r="C4145" s="18"/>
      <c r="D4145" s="18"/>
      <c r="E4145" s="16" t="s">
        <v>59</v>
      </c>
      <c r="F4145" s="19" t="n">
        <f aca="false">IF(C4145="",VLOOKUP(E4145,'PORTE E UCO'!$A$5:$D$46,4,0),VLOOKUP(E4145,'PORTE E UCO'!$A$5:$D$46,4,0)*C4145)</f>
        <v>349.26794</v>
      </c>
      <c r="G4145" s="20" t="n">
        <v>27.82</v>
      </c>
      <c r="H4145" s="21" t="n">
        <f aca="false">G4145*$R$2</f>
        <v>547.32044224</v>
      </c>
      <c r="I4145" s="16" t="n">
        <v>0</v>
      </c>
      <c r="J4145" s="22" t="str">
        <f aca="false">IF(I4145&gt;=1,F4145*$J$2,"")</f>
        <v/>
      </c>
      <c r="K4145" s="22" t="str">
        <f aca="false">IF(I4145&gt;=2,F4145*$K$2,"")</f>
        <v/>
      </c>
      <c r="L4145" s="22" t="str">
        <f aca="false">IF(I4145&gt;=3,F4145*$L$2,"")</f>
        <v/>
      </c>
      <c r="M4145" s="22" t="str">
        <f aca="false">IF(I4145&gt;=4,F4145*$M$2,"")</f>
        <v/>
      </c>
      <c r="N4145" s="16" t="n">
        <v>0</v>
      </c>
      <c r="O4145" s="16" t="n">
        <v>0</v>
      </c>
      <c r="P4145" s="23" t="n">
        <v>0</v>
      </c>
      <c r="Q4145" s="32"/>
      <c r="R4145" s="66"/>
      <c r="S4145" s="25" t="n">
        <f aca="false">SUM(F4145,H4145,J4145,K4145,L4145,M4145)</f>
        <v>896.58838224</v>
      </c>
      <c r="T4145" s="25" t="n">
        <f aca="false">SUM(F4145,H4145,J4145,K4145,L4145,M4145,Q4145)</f>
        <v>896.58838224</v>
      </c>
      <c r="U4145" s="67"/>
      <c r="V4145" s="67"/>
      <c r="W4145" s="67"/>
      <c r="X4145" s="67"/>
      <c r="Y4145" s="67"/>
      <c r="Z4145" s="67"/>
      <c r="AA4145" s="67"/>
      <c r="AB4145" s="67"/>
      <c r="AC4145" s="67"/>
      <c r="AD4145" s="67"/>
      <c r="AE4145" s="67"/>
      <c r="AF4145" s="67"/>
      <c r="AG4145" s="67"/>
      <c r="AH4145" s="67"/>
      <c r="AI4145" s="67"/>
      <c r="AJ4145" s="67"/>
      <c r="AK4145" s="67"/>
      <c r="AL4145" s="67"/>
      <c r="AM4145" s="67"/>
      <c r="AN4145" s="67"/>
      <c r="AO4145" s="67"/>
      <c r="AP4145" s="67"/>
      <c r="AQ4145" s="67"/>
      <c r="AR4145" s="67"/>
      <c r="AS4145" s="67"/>
      <c r="AT4145" s="67"/>
      <c r="AU4145" s="67"/>
      <c r="AV4145" s="67"/>
      <c r="AW4145" s="67"/>
      <c r="AX4145" s="67"/>
      <c r="AY4145" s="67"/>
      <c r="AZ4145" s="67"/>
      <c r="BA4145" s="67"/>
      <c r="BB4145" s="67"/>
      <c r="BC4145" s="67"/>
      <c r="BD4145" s="67"/>
      <c r="BE4145" s="67"/>
      <c r="BF4145" s="67"/>
      <c r="BG4145" s="67"/>
      <c r="BH4145" s="67"/>
      <c r="BI4145" s="67"/>
      <c r="BJ4145" s="67"/>
      <c r="BK4145" s="67"/>
      <c r="BL4145" s="67"/>
      <c r="BM4145" s="67"/>
      <c r="BN4145" s="67"/>
      <c r="BO4145" s="67"/>
      <c r="BP4145" s="67"/>
      <c r="BQ4145" s="67"/>
      <c r="BR4145" s="67"/>
      <c r="BS4145" s="67"/>
      <c r="BT4145" s="67"/>
      <c r="BU4145" s="67"/>
      <c r="BV4145" s="67"/>
      <c r="BW4145" s="67"/>
      <c r="BX4145" s="67"/>
      <c r="BY4145" s="67"/>
      <c r="BZ4145" s="67"/>
      <c r="CA4145" s="67"/>
      <c r="CB4145" s="67"/>
      <c r="CC4145" s="67"/>
      <c r="CD4145" s="67"/>
      <c r="CE4145" s="67"/>
      <c r="CF4145" s="67"/>
      <c r="CG4145" s="67"/>
      <c r="CH4145" s="67"/>
      <c r="CI4145" s="67"/>
      <c r="CJ4145" s="67"/>
      <c r="CK4145" s="67"/>
      <c r="CL4145" s="67"/>
      <c r="CM4145" s="67"/>
      <c r="CN4145" s="67"/>
      <c r="CO4145" s="67"/>
      <c r="CP4145" s="67"/>
      <c r="CQ4145" s="67"/>
      <c r="CR4145" s="67"/>
      <c r="CS4145" s="67"/>
      <c r="CT4145" s="67"/>
      <c r="CU4145" s="67"/>
      <c r="CV4145" s="67"/>
      <c r="CW4145" s="67"/>
      <c r="CX4145" s="67"/>
      <c r="CY4145" s="67"/>
      <c r="CZ4145" s="67"/>
      <c r="DA4145" s="67"/>
      <c r="DB4145" s="67"/>
      <c r="DC4145" s="67"/>
      <c r="DD4145" s="67"/>
      <c r="DE4145" s="67"/>
      <c r="DF4145" s="67"/>
      <c r="DG4145" s="67"/>
      <c r="DH4145" s="67"/>
      <c r="DI4145" s="67"/>
      <c r="DJ4145" s="67"/>
      <c r="DK4145" s="67"/>
      <c r="DL4145" s="67"/>
      <c r="DM4145" s="67"/>
      <c r="DN4145" s="67"/>
      <c r="DO4145" s="67"/>
      <c r="DP4145" s="67"/>
      <c r="DQ4145" s="67"/>
      <c r="DR4145" s="67"/>
      <c r="DS4145" s="67"/>
      <c r="DT4145" s="67"/>
      <c r="DU4145" s="67"/>
      <c r="DV4145" s="67"/>
      <c r="DW4145" s="67"/>
      <c r="DX4145" s="67"/>
      <c r="DY4145" s="67"/>
      <c r="DZ4145" s="67"/>
      <c r="EA4145" s="67"/>
      <c r="EB4145" s="67"/>
      <c r="EC4145" s="67"/>
      <c r="ED4145" s="67"/>
      <c r="EE4145" s="67"/>
      <c r="EF4145" s="67"/>
      <c r="EG4145" s="67"/>
      <c r="EH4145" s="67"/>
      <c r="EI4145" s="67"/>
      <c r="EJ4145" s="67"/>
      <c r="EK4145" s="67"/>
      <c r="EL4145" s="67"/>
      <c r="EM4145" s="67"/>
      <c r="EN4145" s="67"/>
      <c r="EO4145" s="67"/>
      <c r="EP4145" s="67"/>
      <c r="EQ4145" s="67"/>
      <c r="ER4145" s="67"/>
      <c r="ES4145" s="67"/>
      <c r="ET4145" s="67"/>
      <c r="EU4145" s="67"/>
      <c r="EV4145" s="67"/>
      <c r="EW4145" s="67"/>
      <c r="EX4145" s="67"/>
      <c r="EY4145" s="67"/>
      <c r="EZ4145" s="67"/>
      <c r="FA4145" s="67"/>
      <c r="FB4145" s="67"/>
      <c r="FC4145" s="67"/>
      <c r="FD4145" s="67"/>
      <c r="FE4145" s="67"/>
      <c r="FF4145" s="67"/>
      <c r="FG4145" s="67"/>
      <c r="FH4145" s="67"/>
      <c r="FI4145" s="67"/>
      <c r="FJ4145" s="67"/>
      <c r="FK4145" s="67"/>
      <c r="FL4145" s="67"/>
      <c r="FM4145" s="67"/>
      <c r="FN4145" s="67"/>
      <c r="FO4145" s="67"/>
      <c r="FP4145" s="67"/>
      <c r="FQ4145" s="67"/>
      <c r="FR4145" s="67"/>
      <c r="FS4145" s="67"/>
      <c r="FT4145" s="67"/>
      <c r="FU4145" s="67"/>
      <c r="FV4145" s="67"/>
      <c r="FW4145" s="67"/>
      <c r="FX4145" s="67"/>
      <c r="FY4145" s="67"/>
      <c r="FZ4145" s="67"/>
      <c r="GA4145" s="67"/>
      <c r="GB4145" s="67"/>
      <c r="GC4145" s="67"/>
      <c r="GD4145" s="67"/>
      <c r="GE4145" s="67"/>
      <c r="GF4145" s="67"/>
      <c r="GG4145" s="67"/>
      <c r="GH4145" s="67"/>
      <c r="GI4145" s="67"/>
      <c r="GJ4145" s="67"/>
      <c r="GK4145" s="67"/>
      <c r="GL4145" s="67"/>
      <c r="GM4145" s="67"/>
      <c r="GN4145" s="67"/>
      <c r="GO4145" s="67"/>
      <c r="GP4145" s="67"/>
      <c r="GQ4145" s="67"/>
      <c r="GR4145" s="67"/>
      <c r="GS4145" s="67"/>
      <c r="GT4145" s="67"/>
      <c r="GU4145" s="67"/>
      <c r="GV4145" s="67"/>
      <c r="GW4145" s="67"/>
      <c r="GX4145" s="67"/>
      <c r="GY4145" s="67"/>
      <c r="GZ4145" s="67"/>
      <c r="HA4145" s="67"/>
      <c r="HB4145" s="67"/>
      <c r="HC4145" s="67"/>
      <c r="HD4145" s="67"/>
      <c r="HE4145" s="67"/>
      <c r="HF4145" s="67"/>
      <c r="HG4145" s="67"/>
      <c r="HH4145" s="67"/>
      <c r="HI4145" s="67"/>
      <c r="HJ4145" s="67"/>
      <c r="HK4145" s="67"/>
      <c r="HL4145" s="67"/>
      <c r="HM4145" s="67"/>
      <c r="HN4145" s="67"/>
      <c r="HO4145" s="67"/>
      <c r="HP4145" s="67"/>
      <c r="HQ4145" s="67"/>
      <c r="HR4145" s="67"/>
      <c r="HS4145" s="67"/>
      <c r="HT4145" s="67"/>
      <c r="HU4145" s="67"/>
      <c r="HV4145" s="67"/>
      <c r="HW4145" s="67"/>
      <c r="HX4145" s="67"/>
      <c r="HY4145" s="67"/>
      <c r="HZ4145" s="67"/>
      <c r="IA4145" s="67"/>
      <c r="IB4145" s="67"/>
      <c r="IC4145" s="67"/>
      <c r="ID4145" s="67"/>
      <c r="IE4145" s="67"/>
      <c r="IF4145" s="67"/>
      <c r="IG4145" s="67"/>
      <c r="IH4145" s="67"/>
      <c r="II4145" s="67"/>
      <c r="IJ4145" s="67"/>
      <c r="IK4145" s="67"/>
      <c r="IL4145" s="67"/>
      <c r="IM4145" s="67"/>
      <c r="IN4145" s="67"/>
      <c r="IO4145" s="67"/>
      <c r="IP4145" s="67"/>
      <c r="IQ4145" s="67"/>
      <c r="IR4145" s="67"/>
      <c r="IS4145" s="67"/>
      <c r="IT4145" s="67"/>
      <c r="IU4145" s="67"/>
      <c r="IV4145" s="67"/>
      <c r="IW4145" s="67"/>
      <c r="IX4145" s="67"/>
      <c r="IY4145" s="67"/>
      <c r="IZ4145" s="67"/>
    </row>
    <row r="4146" customFormat="false" ht="13.8" hidden="false" customHeight="false" outlineLevel="0" collapsed="false">
      <c r="A4146" s="27" t="n">
        <v>41205014</v>
      </c>
      <c r="B4146" s="28" t="s">
        <v>4181</v>
      </c>
      <c r="C4146" s="29"/>
      <c r="D4146" s="29"/>
      <c r="E4146" s="27" t="s">
        <v>341</v>
      </c>
      <c r="F4146" s="19" t="n">
        <f aca="false">IF(C4146="",VLOOKUP(E4146,'PORTE E UCO'!$A$5:$D$46,4,0),VLOOKUP(E4146,'PORTE E UCO'!$A$5:$D$46,4,0)*C4146)</f>
        <v>1558.54594</v>
      </c>
      <c r="G4146" s="30" t="n">
        <v>122.08</v>
      </c>
      <c r="H4146" s="21" t="n">
        <f aca="false">G4146*$R$2</f>
        <v>2401.75699456</v>
      </c>
      <c r="I4146" s="27" t="n">
        <v>0</v>
      </c>
      <c r="J4146" s="22" t="str">
        <f aca="false">IF(I4146&gt;=1,F4146*$J$2,"")</f>
        <v/>
      </c>
      <c r="K4146" s="22" t="str">
        <f aca="false">IF(I4146&gt;=2,F4146*$K$2,"")</f>
        <v/>
      </c>
      <c r="L4146" s="22" t="str">
        <f aca="false">IF(I4146&gt;=3,F4146*$L$2,"")</f>
        <v/>
      </c>
      <c r="M4146" s="22" t="str">
        <f aca="false">IF(I4146&gt;=4,F4146*$M$2,"")</f>
        <v/>
      </c>
      <c r="N4146" s="27" t="n">
        <v>0</v>
      </c>
      <c r="O4146" s="27" t="n">
        <v>0</v>
      </c>
      <c r="P4146" s="31" t="n">
        <v>0</v>
      </c>
      <c r="Q4146" s="32"/>
      <c r="R4146" s="66"/>
      <c r="S4146" s="25" t="n">
        <f aca="false">SUM(F4146,H4146,J4146,K4146,L4146,M4146)</f>
        <v>3960.30293456</v>
      </c>
      <c r="T4146" s="25" t="n">
        <f aca="false">SUM(F4146,H4146,J4146,K4146,L4146,M4146,Q4146)</f>
        <v>3960.30293456</v>
      </c>
      <c r="U4146" s="67"/>
      <c r="V4146" s="67"/>
      <c r="W4146" s="67"/>
      <c r="X4146" s="67"/>
      <c r="Y4146" s="67"/>
      <c r="Z4146" s="67"/>
      <c r="AA4146" s="67"/>
      <c r="AB4146" s="67"/>
      <c r="AC4146" s="67"/>
      <c r="AD4146" s="67"/>
      <c r="AE4146" s="67"/>
      <c r="AF4146" s="67"/>
      <c r="AG4146" s="67"/>
      <c r="AH4146" s="67"/>
      <c r="AI4146" s="67"/>
      <c r="AJ4146" s="67"/>
      <c r="AK4146" s="67"/>
      <c r="AL4146" s="67"/>
      <c r="AM4146" s="67"/>
      <c r="AN4146" s="67"/>
      <c r="AO4146" s="67"/>
      <c r="AP4146" s="67"/>
      <c r="AQ4146" s="67"/>
      <c r="AR4146" s="67"/>
      <c r="AS4146" s="67"/>
      <c r="AT4146" s="67"/>
      <c r="AU4146" s="67"/>
      <c r="AV4146" s="67"/>
      <c r="AW4146" s="67"/>
      <c r="AX4146" s="67"/>
      <c r="AY4146" s="67"/>
      <c r="AZ4146" s="67"/>
      <c r="BA4146" s="67"/>
      <c r="BB4146" s="67"/>
      <c r="BC4146" s="67"/>
      <c r="BD4146" s="67"/>
      <c r="BE4146" s="67"/>
      <c r="BF4146" s="67"/>
      <c r="BG4146" s="67"/>
      <c r="BH4146" s="67"/>
      <c r="BI4146" s="67"/>
      <c r="BJ4146" s="67"/>
      <c r="BK4146" s="67"/>
      <c r="BL4146" s="67"/>
      <c r="BM4146" s="67"/>
      <c r="BN4146" s="67"/>
      <c r="BO4146" s="67"/>
      <c r="BP4146" s="67"/>
      <c r="BQ4146" s="67"/>
      <c r="BR4146" s="67"/>
      <c r="BS4146" s="67"/>
      <c r="BT4146" s="67"/>
      <c r="BU4146" s="67"/>
      <c r="BV4146" s="67"/>
      <c r="BW4146" s="67"/>
      <c r="BX4146" s="67"/>
      <c r="BY4146" s="67"/>
      <c r="BZ4146" s="67"/>
      <c r="CA4146" s="67"/>
      <c r="CB4146" s="67"/>
      <c r="CC4146" s="67"/>
      <c r="CD4146" s="67"/>
      <c r="CE4146" s="67"/>
      <c r="CF4146" s="67"/>
      <c r="CG4146" s="67"/>
      <c r="CH4146" s="67"/>
      <c r="CI4146" s="67"/>
      <c r="CJ4146" s="67"/>
      <c r="CK4146" s="67"/>
      <c r="CL4146" s="67"/>
      <c r="CM4146" s="67"/>
      <c r="CN4146" s="67"/>
      <c r="CO4146" s="67"/>
      <c r="CP4146" s="67"/>
      <c r="CQ4146" s="67"/>
      <c r="CR4146" s="67"/>
      <c r="CS4146" s="67"/>
      <c r="CT4146" s="67"/>
      <c r="CU4146" s="67"/>
      <c r="CV4146" s="67"/>
      <c r="CW4146" s="67"/>
      <c r="CX4146" s="67"/>
      <c r="CY4146" s="67"/>
      <c r="CZ4146" s="67"/>
      <c r="DA4146" s="67"/>
      <c r="DB4146" s="67"/>
      <c r="DC4146" s="67"/>
      <c r="DD4146" s="67"/>
      <c r="DE4146" s="67"/>
      <c r="DF4146" s="67"/>
      <c r="DG4146" s="67"/>
      <c r="DH4146" s="67"/>
      <c r="DI4146" s="67"/>
      <c r="DJ4146" s="67"/>
      <c r="DK4146" s="67"/>
      <c r="DL4146" s="67"/>
      <c r="DM4146" s="67"/>
      <c r="DN4146" s="67"/>
      <c r="DO4146" s="67"/>
      <c r="DP4146" s="67"/>
      <c r="DQ4146" s="67"/>
      <c r="DR4146" s="67"/>
      <c r="DS4146" s="67"/>
      <c r="DT4146" s="67"/>
      <c r="DU4146" s="67"/>
      <c r="DV4146" s="67"/>
      <c r="DW4146" s="67"/>
      <c r="DX4146" s="67"/>
      <c r="DY4146" s="67"/>
      <c r="DZ4146" s="67"/>
      <c r="EA4146" s="67"/>
      <c r="EB4146" s="67"/>
      <c r="EC4146" s="67"/>
      <c r="ED4146" s="67"/>
      <c r="EE4146" s="67"/>
      <c r="EF4146" s="67"/>
      <c r="EG4146" s="67"/>
      <c r="EH4146" s="67"/>
      <c r="EI4146" s="67"/>
      <c r="EJ4146" s="67"/>
      <c r="EK4146" s="67"/>
      <c r="EL4146" s="67"/>
      <c r="EM4146" s="67"/>
      <c r="EN4146" s="67"/>
      <c r="EO4146" s="67"/>
      <c r="EP4146" s="67"/>
      <c r="EQ4146" s="67"/>
      <c r="ER4146" s="67"/>
      <c r="ES4146" s="67"/>
      <c r="ET4146" s="67"/>
      <c r="EU4146" s="67"/>
      <c r="EV4146" s="67"/>
      <c r="EW4146" s="67"/>
      <c r="EX4146" s="67"/>
      <c r="EY4146" s="67"/>
      <c r="EZ4146" s="67"/>
      <c r="FA4146" s="67"/>
      <c r="FB4146" s="67"/>
      <c r="FC4146" s="67"/>
      <c r="FD4146" s="67"/>
      <c r="FE4146" s="67"/>
      <c r="FF4146" s="67"/>
      <c r="FG4146" s="67"/>
      <c r="FH4146" s="67"/>
      <c r="FI4146" s="67"/>
      <c r="FJ4146" s="67"/>
      <c r="FK4146" s="67"/>
      <c r="FL4146" s="67"/>
      <c r="FM4146" s="67"/>
      <c r="FN4146" s="67"/>
      <c r="FO4146" s="67"/>
      <c r="FP4146" s="67"/>
      <c r="FQ4146" s="67"/>
      <c r="FR4146" s="67"/>
      <c r="FS4146" s="67"/>
      <c r="FT4146" s="67"/>
      <c r="FU4146" s="67"/>
      <c r="FV4146" s="67"/>
      <c r="FW4146" s="67"/>
      <c r="FX4146" s="67"/>
      <c r="FY4146" s="67"/>
      <c r="FZ4146" s="67"/>
      <c r="GA4146" s="67"/>
      <c r="GB4146" s="67"/>
      <c r="GC4146" s="67"/>
      <c r="GD4146" s="67"/>
      <c r="GE4146" s="67"/>
      <c r="GF4146" s="67"/>
      <c r="GG4146" s="67"/>
      <c r="GH4146" s="67"/>
      <c r="GI4146" s="67"/>
      <c r="GJ4146" s="67"/>
      <c r="GK4146" s="67"/>
      <c r="GL4146" s="67"/>
      <c r="GM4146" s="67"/>
      <c r="GN4146" s="67"/>
      <c r="GO4146" s="67"/>
      <c r="GP4146" s="67"/>
      <c r="GQ4146" s="67"/>
      <c r="GR4146" s="67"/>
      <c r="GS4146" s="67"/>
      <c r="GT4146" s="67"/>
      <c r="GU4146" s="67"/>
      <c r="GV4146" s="67"/>
      <c r="GW4146" s="67"/>
      <c r="GX4146" s="67"/>
      <c r="GY4146" s="67"/>
      <c r="GZ4146" s="67"/>
      <c r="HA4146" s="67"/>
      <c r="HB4146" s="67"/>
      <c r="HC4146" s="67"/>
      <c r="HD4146" s="67"/>
      <c r="HE4146" s="67"/>
      <c r="HF4146" s="67"/>
      <c r="HG4146" s="67"/>
      <c r="HH4146" s="67"/>
      <c r="HI4146" s="67"/>
      <c r="HJ4146" s="67"/>
      <c r="HK4146" s="67"/>
      <c r="HL4146" s="67"/>
      <c r="HM4146" s="67"/>
      <c r="HN4146" s="67"/>
      <c r="HO4146" s="67"/>
      <c r="HP4146" s="67"/>
      <c r="HQ4146" s="67"/>
      <c r="HR4146" s="67"/>
      <c r="HS4146" s="67"/>
      <c r="HT4146" s="67"/>
      <c r="HU4146" s="67"/>
      <c r="HV4146" s="67"/>
      <c r="HW4146" s="67"/>
      <c r="HX4146" s="67"/>
      <c r="HY4146" s="67"/>
      <c r="HZ4146" s="67"/>
      <c r="IA4146" s="67"/>
      <c r="IB4146" s="67"/>
      <c r="IC4146" s="67"/>
      <c r="ID4146" s="67"/>
      <c r="IE4146" s="67"/>
      <c r="IF4146" s="67"/>
      <c r="IG4146" s="67"/>
      <c r="IH4146" s="67"/>
      <c r="II4146" s="67"/>
      <c r="IJ4146" s="67"/>
      <c r="IK4146" s="67"/>
      <c r="IL4146" s="67"/>
      <c r="IM4146" s="67"/>
      <c r="IN4146" s="67"/>
      <c r="IO4146" s="67"/>
      <c r="IP4146" s="67"/>
      <c r="IQ4146" s="67"/>
      <c r="IR4146" s="67"/>
      <c r="IS4146" s="67"/>
      <c r="IT4146" s="67"/>
      <c r="IU4146" s="67"/>
      <c r="IV4146" s="67"/>
      <c r="IW4146" s="67"/>
      <c r="IX4146" s="67"/>
      <c r="IY4146" s="67"/>
      <c r="IZ4146" s="67"/>
    </row>
    <row r="4147" customFormat="false" ht="14.95" hidden="false" customHeight="false" outlineLevel="0" collapsed="false">
      <c r="A4147" s="16" t="n">
        <v>41205022</v>
      </c>
      <c r="B4147" s="17" t="s">
        <v>4182</v>
      </c>
      <c r="C4147" s="18"/>
      <c r="D4147" s="18"/>
      <c r="E4147" s="16" t="s">
        <v>229</v>
      </c>
      <c r="F4147" s="19" t="n">
        <f aca="false">IF(C4147="",VLOOKUP(E4147,'PORTE E UCO'!$A$5:$D$46,4,0),VLOOKUP(E4147,'PORTE E UCO'!$A$5:$D$46,4,0)*C4147)</f>
        <v>946.935808</v>
      </c>
      <c r="G4147" s="20" t="n">
        <v>73.39</v>
      </c>
      <c r="H4147" s="21" t="n">
        <f aca="false">G4147*$R$2</f>
        <v>1443.84785248</v>
      </c>
      <c r="I4147" s="16" t="n">
        <v>0</v>
      </c>
      <c r="J4147" s="22" t="str">
        <f aca="false">IF(I4147&gt;=1,F4147*$J$2,"")</f>
        <v/>
      </c>
      <c r="K4147" s="22" t="str">
        <f aca="false">IF(I4147&gt;=2,F4147*$K$2,"")</f>
        <v/>
      </c>
      <c r="L4147" s="22" t="str">
        <f aca="false">IF(I4147&gt;=3,F4147*$L$2,"")</f>
        <v/>
      </c>
      <c r="M4147" s="22" t="str">
        <f aca="false">IF(I4147&gt;=4,F4147*$M$2,"")</f>
        <v/>
      </c>
      <c r="N4147" s="16" t="n">
        <v>0</v>
      </c>
      <c r="O4147" s="16" t="n">
        <v>0</v>
      </c>
      <c r="P4147" s="23" t="n">
        <v>0</v>
      </c>
      <c r="Q4147" s="32"/>
      <c r="R4147" s="66"/>
      <c r="S4147" s="25" t="n">
        <f aca="false">SUM(F4147,H4147,J4147,K4147,L4147,M4147)</f>
        <v>2390.78366048</v>
      </c>
      <c r="T4147" s="25" t="n">
        <f aca="false">SUM(F4147,H4147,J4147,K4147,L4147,M4147,Q4147)</f>
        <v>2390.78366048</v>
      </c>
      <c r="U4147" s="67"/>
      <c r="V4147" s="67"/>
      <c r="W4147" s="67"/>
      <c r="X4147" s="67"/>
      <c r="Y4147" s="67"/>
      <c r="Z4147" s="67"/>
      <c r="AA4147" s="67"/>
      <c r="AB4147" s="67"/>
      <c r="AC4147" s="67"/>
      <c r="AD4147" s="67"/>
      <c r="AE4147" s="67"/>
      <c r="AF4147" s="67"/>
      <c r="AG4147" s="67"/>
      <c r="AH4147" s="67"/>
      <c r="AI4147" s="67"/>
      <c r="AJ4147" s="67"/>
      <c r="AK4147" s="67"/>
      <c r="AL4147" s="67"/>
      <c r="AM4147" s="67"/>
      <c r="AN4147" s="67"/>
      <c r="AO4147" s="67"/>
      <c r="AP4147" s="67"/>
      <c r="AQ4147" s="67"/>
      <c r="AR4147" s="67"/>
      <c r="AS4147" s="67"/>
      <c r="AT4147" s="67"/>
      <c r="AU4147" s="67"/>
      <c r="AV4147" s="67"/>
      <c r="AW4147" s="67"/>
      <c r="AX4147" s="67"/>
      <c r="AY4147" s="67"/>
      <c r="AZ4147" s="67"/>
      <c r="BA4147" s="67"/>
      <c r="BB4147" s="67"/>
      <c r="BC4147" s="67"/>
      <c r="BD4147" s="67"/>
      <c r="BE4147" s="67"/>
      <c r="BF4147" s="67"/>
      <c r="BG4147" s="67"/>
      <c r="BH4147" s="67"/>
      <c r="BI4147" s="67"/>
      <c r="BJ4147" s="67"/>
      <c r="BK4147" s="67"/>
      <c r="BL4147" s="67"/>
      <c r="BM4147" s="67"/>
      <c r="BN4147" s="67"/>
      <c r="BO4147" s="67"/>
      <c r="BP4147" s="67"/>
      <c r="BQ4147" s="67"/>
      <c r="BR4147" s="67"/>
      <c r="BS4147" s="67"/>
      <c r="BT4147" s="67"/>
      <c r="BU4147" s="67"/>
      <c r="BV4147" s="67"/>
      <c r="BW4147" s="67"/>
      <c r="BX4147" s="67"/>
      <c r="BY4147" s="67"/>
      <c r="BZ4147" s="67"/>
      <c r="CA4147" s="67"/>
      <c r="CB4147" s="67"/>
      <c r="CC4147" s="67"/>
      <c r="CD4147" s="67"/>
      <c r="CE4147" s="67"/>
      <c r="CF4147" s="67"/>
      <c r="CG4147" s="67"/>
      <c r="CH4147" s="67"/>
      <c r="CI4147" s="67"/>
      <c r="CJ4147" s="67"/>
      <c r="CK4147" s="67"/>
      <c r="CL4147" s="67"/>
      <c r="CM4147" s="67"/>
      <c r="CN4147" s="67"/>
      <c r="CO4147" s="67"/>
      <c r="CP4147" s="67"/>
      <c r="CQ4147" s="67"/>
      <c r="CR4147" s="67"/>
      <c r="CS4147" s="67"/>
      <c r="CT4147" s="67"/>
      <c r="CU4147" s="67"/>
      <c r="CV4147" s="67"/>
      <c r="CW4147" s="67"/>
      <c r="CX4147" s="67"/>
      <c r="CY4147" s="67"/>
      <c r="CZ4147" s="67"/>
      <c r="DA4147" s="67"/>
      <c r="DB4147" s="67"/>
      <c r="DC4147" s="67"/>
      <c r="DD4147" s="67"/>
      <c r="DE4147" s="67"/>
      <c r="DF4147" s="67"/>
      <c r="DG4147" s="67"/>
      <c r="DH4147" s="67"/>
      <c r="DI4147" s="67"/>
      <c r="DJ4147" s="67"/>
      <c r="DK4147" s="67"/>
      <c r="DL4147" s="67"/>
      <c r="DM4147" s="67"/>
      <c r="DN4147" s="67"/>
      <c r="DO4147" s="67"/>
      <c r="DP4147" s="67"/>
      <c r="DQ4147" s="67"/>
      <c r="DR4147" s="67"/>
      <c r="DS4147" s="67"/>
      <c r="DT4147" s="67"/>
      <c r="DU4147" s="67"/>
      <c r="DV4147" s="67"/>
      <c r="DW4147" s="67"/>
      <c r="DX4147" s="67"/>
      <c r="DY4147" s="67"/>
      <c r="DZ4147" s="67"/>
      <c r="EA4147" s="67"/>
      <c r="EB4147" s="67"/>
      <c r="EC4147" s="67"/>
      <c r="ED4147" s="67"/>
      <c r="EE4147" s="67"/>
      <c r="EF4147" s="67"/>
      <c r="EG4147" s="67"/>
      <c r="EH4147" s="67"/>
      <c r="EI4147" s="67"/>
      <c r="EJ4147" s="67"/>
      <c r="EK4147" s="67"/>
      <c r="EL4147" s="67"/>
      <c r="EM4147" s="67"/>
      <c r="EN4147" s="67"/>
      <c r="EO4147" s="67"/>
      <c r="EP4147" s="67"/>
      <c r="EQ4147" s="67"/>
      <c r="ER4147" s="67"/>
      <c r="ES4147" s="67"/>
      <c r="ET4147" s="67"/>
      <c r="EU4147" s="67"/>
      <c r="EV4147" s="67"/>
      <c r="EW4147" s="67"/>
      <c r="EX4147" s="67"/>
      <c r="EY4147" s="67"/>
      <c r="EZ4147" s="67"/>
      <c r="FA4147" s="67"/>
      <c r="FB4147" s="67"/>
      <c r="FC4147" s="67"/>
      <c r="FD4147" s="67"/>
      <c r="FE4147" s="67"/>
      <c r="FF4147" s="67"/>
      <c r="FG4147" s="67"/>
      <c r="FH4147" s="67"/>
      <c r="FI4147" s="67"/>
      <c r="FJ4147" s="67"/>
      <c r="FK4147" s="67"/>
      <c r="FL4147" s="67"/>
      <c r="FM4147" s="67"/>
      <c r="FN4147" s="67"/>
      <c r="FO4147" s="67"/>
      <c r="FP4147" s="67"/>
      <c r="FQ4147" s="67"/>
      <c r="FR4147" s="67"/>
      <c r="FS4147" s="67"/>
      <c r="FT4147" s="67"/>
      <c r="FU4147" s="67"/>
      <c r="FV4147" s="67"/>
      <c r="FW4147" s="67"/>
      <c r="FX4147" s="67"/>
      <c r="FY4147" s="67"/>
      <c r="FZ4147" s="67"/>
      <c r="GA4147" s="67"/>
      <c r="GB4147" s="67"/>
      <c r="GC4147" s="67"/>
      <c r="GD4147" s="67"/>
      <c r="GE4147" s="67"/>
      <c r="GF4147" s="67"/>
      <c r="GG4147" s="67"/>
      <c r="GH4147" s="67"/>
      <c r="GI4147" s="67"/>
      <c r="GJ4147" s="67"/>
      <c r="GK4147" s="67"/>
      <c r="GL4147" s="67"/>
      <c r="GM4147" s="67"/>
      <c r="GN4147" s="67"/>
      <c r="GO4147" s="67"/>
      <c r="GP4147" s="67"/>
      <c r="GQ4147" s="67"/>
      <c r="GR4147" s="67"/>
      <c r="GS4147" s="67"/>
      <c r="GT4147" s="67"/>
      <c r="GU4147" s="67"/>
      <c r="GV4147" s="67"/>
      <c r="GW4147" s="67"/>
      <c r="GX4147" s="67"/>
      <c r="GY4147" s="67"/>
      <c r="GZ4147" s="67"/>
      <c r="HA4147" s="67"/>
      <c r="HB4147" s="67"/>
      <c r="HC4147" s="67"/>
      <c r="HD4147" s="67"/>
      <c r="HE4147" s="67"/>
      <c r="HF4147" s="67"/>
      <c r="HG4147" s="67"/>
      <c r="HH4147" s="67"/>
      <c r="HI4147" s="67"/>
      <c r="HJ4147" s="67"/>
      <c r="HK4147" s="67"/>
      <c r="HL4147" s="67"/>
      <c r="HM4147" s="67"/>
      <c r="HN4147" s="67"/>
      <c r="HO4147" s="67"/>
      <c r="HP4147" s="67"/>
      <c r="HQ4147" s="67"/>
      <c r="HR4147" s="67"/>
      <c r="HS4147" s="67"/>
      <c r="HT4147" s="67"/>
      <c r="HU4147" s="67"/>
      <c r="HV4147" s="67"/>
      <c r="HW4147" s="67"/>
      <c r="HX4147" s="67"/>
      <c r="HY4147" s="67"/>
      <c r="HZ4147" s="67"/>
      <c r="IA4147" s="67"/>
      <c r="IB4147" s="67"/>
      <c r="IC4147" s="67"/>
      <c r="ID4147" s="67"/>
      <c r="IE4147" s="67"/>
      <c r="IF4147" s="67"/>
      <c r="IG4147" s="67"/>
      <c r="IH4147" s="67"/>
      <c r="II4147" s="67"/>
      <c r="IJ4147" s="67"/>
      <c r="IK4147" s="67"/>
      <c r="IL4147" s="67"/>
      <c r="IM4147" s="67"/>
      <c r="IN4147" s="67"/>
      <c r="IO4147" s="67"/>
      <c r="IP4147" s="67"/>
      <c r="IQ4147" s="67"/>
      <c r="IR4147" s="67"/>
      <c r="IS4147" s="67"/>
      <c r="IT4147" s="67"/>
      <c r="IU4147" s="67"/>
      <c r="IV4147" s="67"/>
      <c r="IW4147" s="67"/>
      <c r="IX4147" s="67"/>
      <c r="IY4147" s="67"/>
      <c r="IZ4147" s="67"/>
    </row>
    <row r="4148" customFormat="false" ht="13.8" hidden="false" customHeight="false" outlineLevel="0" collapsed="false">
      <c r="A4148" s="27" t="n">
        <v>41205030</v>
      </c>
      <c r="B4148" s="28" t="s">
        <v>4183</v>
      </c>
      <c r="C4148" s="29"/>
      <c r="D4148" s="29"/>
      <c r="E4148" s="27" t="s">
        <v>341</v>
      </c>
      <c r="F4148" s="19" t="n">
        <f aca="false">IF(C4148="",VLOOKUP(E4148,'PORTE E UCO'!$A$5:$D$46,4,0),VLOOKUP(E4148,'PORTE E UCO'!$A$5:$D$46,4,0)*C4148)</f>
        <v>1558.54594</v>
      </c>
      <c r="G4148" s="30" t="n">
        <v>122.08</v>
      </c>
      <c r="H4148" s="21" t="n">
        <f aca="false">G4148*$R$2</f>
        <v>2401.75699456</v>
      </c>
      <c r="I4148" s="27" t="n">
        <v>0</v>
      </c>
      <c r="J4148" s="22" t="str">
        <f aca="false">IF(I4148&gt;=1,F4148*$J$2,"")</f>
        <v/>
      </c>
      <c r="K4148" s="22" t="str">
        <f aca="false">IF(I4148&gt;=2,F4148*$K$2,"")</f>
        <v/>
      </c>
      <c r="L4148" s="22" t="str">
        <f aca="false">IF(I4148&gt;=3,F4148*$L$2,"")</f>
        <v/>
      </c>
      <c r="M4148" s="22" t="str">
        <f aca="false">IF(I4148&gt;=4,F4148*$M$2,"")</f>
        <v/>
      </c>
      <c r="N4148" s="27" t="n">
        <v>0</v>
      </c>
      <c r="O4148" s="27" t="n">
        <v>0</v>
      </c>
      <c r="P4148" s="31" t="n">
        <v>0</v>
      </c>
      <c r="Q4148" s="32"/>
      <c r="R4148" s="66"/>
      <c r="S4148" s="25" t="n">
        <f aca="false">SUM(F4148,H4148,J4148,K4148,L4148,M4148)</f>
        <v>3960.30293456</v>
      </c>
      <c r="T4148" s="25" t="n">
        <f aca="false">SUM(F4148,H4148,J4148,K4148,L4148,M4148,Q4148)</f>
        <v>3960.30293456</v>
      </c>
      <c r="U4148" s="67"/>
      <c r="V4148" s="67"/>
      <c r="W4148" s="67"/>
      <c r="X4148" s="67"/>
      <c r="Y4148" s="67"/>
      <c r="Z4148" s="67"/>
      <c r="AA4148" s="67"/>
      <c r="AB4148" s="67"/>
      <c r="AC4148" s="67"/>
      <c r="AD4148" s="67"/>
      <c r="AE4148" s="67"/>
      <c r="AF4148" s="67"/>
      <c r="AG4148" s="67"/>
      <c r="AH4148" s="67"/>
      <c r="AI4148" s="67"/>
      <c r="AJ4148" s="67"/>
      <c r="AK4148" s="67"/>
      <c r="AL4148" s="67"/>
      <c r="AM4148" s="67"/>
      <c r="AN4148" s="67"/>
      <c r="AO4148" s="67"/>
      <c r="AP4148" s="67"/>
      <c r="AQ4148" s="67"/>
      <c r="AR4148" s="67"/>
      <c r="AS4148" s="67"/>
      <c r="AT4148" s="67"/>
      <c r="AU4148" s="67"/>
      <c r="AV4148" s="67"/>
      <c r="AW4148" s="67"/>
      <c r="AX4148" s="67"/>
      <c r="AY4148" s="67"/>
      <c r="AZ4148" s="67"/>
      <c r="BA4148" s="67"/>
      <c r="BB4148" s="67"/>
      <c r="BC4148" s="67"/>
      <c r="BD4148" s="67"/>
      <c r="BE4148" s="67"/>
      <c r="BF4148" s="67"/>
      <c r="BG4148" s="67"/>
      <c r="BH4148" s="67"/>
      <c r="BI4148" s="67"/>
      <c r="BJ4148" s="67"/>
      <c r="BK4148" s="67"/>
      <c r="BL4148" s="67"/>
      <c r="BM4148" s="67"/>
      <c r="BN4148" s="67"/>
      <c r="BO4148" s="67"/>
      <c r="BP4148" s="67"/>
      <c r="BQ4148" s="67"/>
      <c r="BR4148" s="67"/>
      <c r="BS4148" s="67"/>
      <c r="BT4148" s="67"/>
      <c r="BU4148" s="67"/>
      <c r="BV4148" s="67"/>
      <c r="BW4148" s="67"/>
      <c r="BX4148" s="67"/>
      <c r="BY4148" s="67"/>
      <c r="BZ4148" s="67"/>
      <c r="CA4148" s="67"/>
      <c r="CB4148" s="67"/>
      <c r="CC4148" s="67"/>
      <c r="CD4148" s="67"/>
      <c r="CE4148" s="67"/>
      <c r="CF4148" s="67"/>
      <c r="CG4148" s="67"/>
      <c r="CH4148" s="67"/>
      <c r="CI4148" s="67"/>
      <c r="CJ4148" s="67"/>
      <c r="CK4148" s="67"/>
      <c r="CL4148" s="67"/>
      <c r="CM4148" s="67"/>
      <c r="CN4148" s="67"/>
      <c r="CO4148" s="67"/>
      <c r="CP4148" s="67"/>
      <c r="CQ4148" s="67"/>
      <c r="CR4148" s="67"/>
      <c r="CS4148" s="67"/>
      <c r="CT4148" s="67"/>
      <c r="CU4148" s="67"/>
      <c r="CV4148" s="67"/>
      <c r="CW4148" s="67"/>
      <c r="CX4148" s="67"/>
      <c r="CY4148" s="67"/>
      <c r="CZ4148" s="67"/>
      <c r="DA4148" s="67"/>
      <c r="DB4148" s="67"/>
      <c r="DC4148" s="67"/>
      <c r="DD4148" s="67"/>
      <c r="DE4148" s="67"/>
      <c r="DF4148" s="67"/>
      <c r="DG4148" s="67"/>
      <c r="DH4148" s="67"/>
      <c r="DI4148" s="67"/>
      <c r="DJ4148" s="67"/>
      <c r="DK4148" s="67"/>
      <c r="DL4148" s="67"/>
      <c r="DM4148" s="67"/>
      <c r="DN4148" s="67"/>
      <c r="DO4148" s="67"/>
      <c r="DP4148" s="67"/>
      <c r="DQ4148" s="67"/>
      <c r="DR4148" s="67"/>
      <c r="DS4148" s="67"/>
      <c r="DT4148" s="67"/>
      <c r="DU4148" s="67"/>
      <c r="DV4148" s="67"/>
      <c r="DW4148" s="67"/>
      <c r="DX4148" s="67"/>
      <c r="DY4148" s="67"/>
      <c r="DZ4148" s="67"/>
      <c r="EA4148" s="67"/>
      <c r="EB4148" s="67"/>
      <c r="EC4148" s="67"/>
      <c r="ED4148" s="67"/>
      <c r="EE4148" s="67"/>
      <c r="EF4148" s="67"/>
      <c r="EG4148" s="67"/>
      <c r="EH4148" s="67"/>
      <c r="EI4148" s="67"/>
      <c r="EJ4148" s="67"/>
      <c r="EK4148" s="67"/>
      <c r="EL4148" s="67"/>
      <c r="EM4148" s="67"/>
      <c r="EN4148" s="67"/>
      <c r="EO4148" s="67"/>
      <c r="EP4148" s="67"/>
      <c r="EQ4148" s="67"/>
      <c r="ER4148" s="67"/>
      <c r="ES4148" s="67"/>
      <c r="ET4148" s="67"/>
      <c r="EU4148" s="67"/>
      <c r="EV4148" s="67"/>
      <c r="EW4148" s="67"/>
      <c r="EX4148" s="67"/>
      <c r="EY4148" s="67"/>
      <c r="EZ4148" s="67"/>
      <c r="FA4148" s="67"/>
      <c r="FB4148" s="67"/>
      <c r="FC4148" s="67"/>
      <c r="FD4148" s="67"/>
      <c r="FE4148" s="67"/>
      <c r="FF4148" s="67"/>
      <c r="FG4148" s="67"/>
      <c r="FH4148" s="67"/>
      <c r="FI4148" s="67"/>
      <c r="FJ4148" s="67"/>
      <c r="FK4148" s="67"/>
      <c r="FL4148" s="67"/>
      <c r="FM4148" s="67"/>
      <c r="FN4148" s="67"/>
      <c r="FO4148" s="67"/>
      <c r="FP4148" s="67"/>
      <c r="FQ4148" s="67"/>
      <c r="FR4148" s="67"/>
      <c r="FS4148" s="67"/>
      <c r="FT4148" s="67"/>
      <c r="FU4148" s="67"/>
      <c r="FV4148" s="67"/>
      <c r="FW4148" s="67"/>
      <c r="FX4148" s="67"/>
      <c r="FY4148" s="67"/>
      <c r="FZ4148" s="67"/>
      <c r="GA4148" s="67"/>
      <c r="GB4148" s="67"/>
      <c r="GC4148" s="67"/>
      <c r="GD4148" s="67"/>
      <c r="GE4148" s="67"/>
      <c r="GF4148" s="67"/>
      <c r="GG4148" s="67"/>
      <c r="GH4148" s="67"/>
      <c r="GI4148" s="67"/>
      <c r="GJ4148" s="67"/>
      <c r="GK4148" s="67"/>
      <c r="GL4148" s="67"/>
      <c r="GM4148" s="67"/>
      <c r="GN4148" s="67"/>
      <c r="GO4148" s="67"/>
      <c r="GP4148" s="67"/>
      <c r="GQ4148" s="67"/>
      <c r="GR4148" s="67"/>
      <c r="GS4148" s="67"/>
      <c r="GT4148" s="67"/>
      <c r="GU4148" s="67"/>
      <c r="GV4148" s="67"/>
      <c r="GW4148" s="67"/>
      <c r="GX4148" s="67"/>
      <c r="GY4148" s="67"/>
      <c r="GZ4148" s="67"/>
      <c r="HA4148" s="67"/>
      <c r="HB4148" s="67"/>
      <c r="HC4148" s="67"/>
      <c r="HD4148" s="67"/>
      <c r="HE4148" s="67"/>
      <c r="HF4148" s="67"/>
      <c r="HG4148" s="67"/>
      <c r="HH4148" s="67"/>
      <c r="HI4148" s="67"/>
      <c r="HJ4148" s="67"/>
      <c r="HK4148" s="67"/>
      <c r="HL4148" s="67"/>
      <c r="HM4148" s="67"/>
      <c r="HN4148" s="67"/>
      <c r="HO4148" s="67"/>
      <c r="HP4148" s="67"/>
      <c r="HQ4148" s="67"/>
      <c r="HR4148" s="67"/>
      <c r="HS4148" s="67"/>
      <c r="HT4148" s="67"/>
      <c r="HU4148" s="67"/>
      <c r="HV4148" s="67"/>
      <c r="HW4148" s="67"/>
      <c r="HX4148" s="67"/>
      <c r="HY4148" s="67"/>
      <c r="HZ4148" s="67"/>
      <c r="IA4148" s="67"/>
      <c r="IB4148" s="67"/>
      <c r="IC4148" s="67"/>
      <c r="ID4148" s="67"/>
      <c r="IE4148" s="67"/>
      <c r="IF4148" s="67"/>
      <c r="IG4148" s="67"/>
      <c r="IH4148" s="67"/>
      <c r="II4148" s="67"/>
      <c r="IJ4148" s="67"/>
      <c r="IK4148" s="67"/>
      <c r="IL4148" s="67"/>
      <c r="IM4148" s="67"/>
      <c r="IN4148" s="67"/>
      <c r="IO4148" s="67"/>
      <c r="IP4148" s="67"/>
      <c r="IQ4148" s="67"/>
      <c r="IR4148" s="67"/>
      <c r="IS4148" s="67"/>
      <c r="IT4148" s="67"/>
      <c r="IU4148" s="67"/>
      <c r="IV4148" s="67"/>
      <c r="IW4148" s="67"/>
      <c r="IX4148" s="67"/>
      <c r="IY4148" s="67"/>
      <c r="IZ4148" s="67"/>
    </row>
    <row r="4149" customFormat="false" ht="14.95" hidden="false" customHeight="false" outlineLevel="0" collapsed="false">
      <c r="A4149" s="16" t="n">
        <v>41205049</v>
      </c>
      <c r="B4149" s="17" t="s">
        <v>4184</v>
      </c>
      <c r="C4149" s="18"/>
      <c r="D4149" s="18"/>
      <c r="E4149" s="16" t="s">
        <v>229</v>
      </c>
      <c r="F4149" s="19" t="n">
        <f aca="false">IF(C4149="",VLOOKUP(E4149,'PORTE E UCO'!$A$5:$D$46,4,0),VLOOKUP(E4149,'PORTE E UCO'!$A$5:$D$46,4,0)*C4149)</f>
        <v>946.935808</v>
      </c>
      <c r="G4149" s="20" t="n">
        <v>73.39</v>
      </c>
      <c r="H4149" s="21" t="n">
        <f aca="false">G4149*$R$2</f>
        <v>1443.84785248</v>
      </c>
      <c r="I4149" s="16" t="n">
        <v>0</v>
      </c>
      <c r="J4149" s="22" t="str">
        <f aca="false">IF(I4149&gt;=1,F4149*$J$2,"")</f>
        <v/>
      </c>
      <c r="K4149" s="22" t="str">
        <f aca="false">IF(I4149&gt;=2,F4149*$K$2,"")</f>
        <v/>
      </c>
      <c r="L4149" s="22" t="str">
        <f aca="false">IF(I4149&gt;=3,F4149*$L$2,"")</f>
        <v/>
      </c>
      <c r="M4149" s="22" t="str">
        <f aca="false">IF(I4149&gt;=4,F4149*$M$2,"")</f>
        <v/>
      </c>
      <c r="N4149" s="16" t="n">
        <v>0</v>
      </c>
      <c r="O4149" s="16" t="n">
        <v>0</v>
      </c>
      <c r="P4149" s="23" t="n">
        <v>0</v>
      </c>
      <c r="Q4149" s="32"/>
      <c r="R4149" s="66"/>
      <c r="S4149" s="25" t="n">
        <f aca="false">SUM(F4149,H4149,J4149,K4149,L4149,M4149)</f>
        <v>2390.78366048</v>
      </c>
      <c r="T4149" s="25" t="n">
        <f aca="false">SUM(F4149,H4149,J4149,K4149,L4149,M4149,Q4149)</f>
        <v>2390.78366048</v>
      </c>
      <c r="U4149" s="67"/>
      <c r="V4149" s="67"/>
      <c r="W4149" s="67"/>
      <c r="X4149" s="67"/>
      <c r="Y4149" s="67"/>
      <c r="Z4149" s="67"/>
      <c r="AA4149" s="67"/>
      <c r="AB4149" s="67"/>
      <c r="AC4149" s="67"/>
      <c r="AD4149" s="67"/>
      <c r="AE4149" s="67"/>
      <c r="AF4149" s="67"/>
      <c r="AG4149" s="67"/>
      <c r="AH4149" s="67"/>
      <c r="AI4149" s="67"/>
      <c r="AJ4149" s="67"/>
      <c r="AK4149" s="67"/>
      <c r="AL4149" s="67"/>
      <c r="AM4149" s="67"/>
      <c r="AN4149" s="67"/>
      <c r="AO4149" s="67"/>
      <c r="AP4149" s="67"/>
      <c r="AQ4149" s="67"/>
      <c r="AR4149" s="67"/>
      <c r="AS4149" s="67"/>
      <c r="AT4149" s="67"/>
      <c r="AU4149" s="67"/>
      <c r="AV4149" s="67"/>
      <c r="AW4149" s="67"/>
      <c r="AX4149" s="67"/>
      <c r="AY4149" s="67"/>
      <c r="AZ4149" s="67"/>
      <c r="BA4149" s="67"/>
      <c r="BB4149" s="67"/>
      <c r="BC4149" s="67"/>
      <c r="BD4149" s="67"/>
      <c r="BE4149" s="67"/>
      <c r="BF4149" s="67"/>
      <c r="BG4149" s="67"/>
      <c r="BH4149" s="67"/>
      <c r="BI4149" s="67"/>
      <c r="BJ4149" s="67"/>
      <c r="BK4149" s="67"/>
      <c r="BL4149" s="67"/>
      <c r="BM4149" s="67"/>
      <c r="BN4149" s="67"/>
      <c r="BO4149" s="67"/>
      <c r="BP4149" s="67"/>
      <c r="BQ4149" s="67"/>
      <c r="BR4149" s="67"/>
      <c r="BS4149" s="67"/>
      <c r="BT4149" s="67"/>
      <c r="BU4149" s="67"/>
      <c r="BV4149" s="67"/>
      <c r="BW4149" s="67"/>
      <c r="BX4149" s="67"/>
      <c r="BY4149" s="67"/>
      <c r="BZ4149" s="67"/>
      <c r="CA4149" s="67"/>
      <c r="CB4149" s="67"/>
      <c r="CC4149" s="67"/>
      <c r="CD4149" s="67"/>
      <c r="CE4149" s="67"/>
      <c r="CF4149" s="67"/>
      <c r="CG4149" s="67"/>
      <c r="CH4149" s="67"/>
      <c r="CI4149" s="67"/>
      <c r="CJ4149" s="67"/>
      <c r="CK4149" s="67"/>
      <c r="CL4149" s="67"/>
      <c r="CM4149" s="67"/>
      <c r="CN4149" s="67"/>
      <c r="CO4149" s="67"/>
      <c r="CP4149" s="67"/>
      <c r="CQ4149" s="67"/>
      <c r="CR4149" s="67"/>
      <c r="CS4149" s="67"/>
      <c r="CT4149" s="67"/>
      <c r="CU4149" s="67"/>
      <c r="CV4149" s="67"/>
      <c r="CW4149" s="67"/>
      <c r="CX4149" s="67"/>
      <c r="CY4149" s="67"/>
      <c r="CZ4149" s="67"/>
      <c r="DA4149" s="67"/>
      <c r="DB4149" s="67"/>
      <c r="DC4149" s="67"/>
      <c r="DD4149" s="67"/>
      <c r="DE4149" s="67"/>
      <c r="DF4149" s="67"/>
      <c r="DG4149" s="67"/>
      <c r="DH4149" s="67"/>
      <c r="DI4149" s="67"/>
      <c r="DJ4149" s="67"/>
      <c r="DK4149" s="67"/>
      <c r="DL4149" s="67"/>
      <c r="DM4149" s="67"/>
      <c r="DN4149" s="67"/>
      <c r="DO4149" s="67"/>
      <c r="DP4149" s="67"/>
      <c r="DQ4149" s="67"/>
      <c r="DR4149" s="67"/>
      <c r="DS4149" s="67"/>
      <c r="DT4149" s="67"/>
      <c r="DU4149" s="67"/>
      <c r="DV4149" s="67"/>
      <c r="DW4149" s="67"/>
      <c r="DX4149" s="67"/>
      <c r="DY4149" s="67"/>
      <c r="DZ4149" s="67"/>
      <c r="EA4149" s="67"/>
      <c r="EB4149" s="67"/>
      <c r="EC4149" s="67"/>
      <c r="ED4149" s="67"/>
      <c r="EE4149" s="67"/>
      <c r="EF4149" s="67"/>
      <c r="EG4149" s="67"/>
      <c r="EH4149" s="67"/>
      <c r="EI4149" s="67"/>
      <c r="EJ4149" s="67"/>
      <c r="EK4149" s="67"/>
      <c r="EL4149" s="67"/>
      <c r="EM4149" s="67"/>
      <c r="EN4149" s="67"/>
      <c r="EO4149" s="67"/>
      <c r="EP4149" s="67"/>
      <c r="EQ4149" s="67"/>
      <c r="ER4149" s="67"/>
      <c r="ES4149" s="67"/>
      <c r="ET4149" s="67"/>
      <c r="EU4149" s="67"/>
      <c r="EV4149" s="67"/>
      <c r="EW4149" s="67"/>
      <c r="EX4149" s="67"/>
      <c r="EY4149" s="67"/>
      <c r="EZ4149" s="67"/>
      <c r="FA4149" s="67"/>
      <c r="FB4149" s="67"/>
      <c r="FC4149" s="67"/>
      <c r="FD4149" s="67"/>
      <c r="FE4149" s="67"/>
      <c r="FF4149" s="67"/>
      <c r="FG4149" s="67"/>
      <c r="FH4149" s="67"/>
      <c r="FI4149" s="67"/>
      <c r="FJ4149" s="67"/>
      <c r="FK4149" s="67"/>
      <c r="FL4149" s="67"/>
      <c r="FM4149" s="67"/>
      <c r="FN4149" s="67"/>
      <c r="FO4149" s="67"/>
      <c r="FP4149" s="67"/>
      <c r="FQ4149" s="67"/>
      <c r="FR4149" s="67"/>
      <c r="FS4149" s="67"/>
      <c r="FT4149" s="67"/>
      <c r="FU4149" s="67"/>
      <c r="FV4149" s="67"/>
      <c r="FW4149" s="67"/>
      <c r="FX4149" s="67"/>
      <c r="FY4149" s="67"/>
      <c r="FZ4149" s="67"/>
      <c r="GA4149" s="67"/>
      <c r="GB4149" s="67"/>
      <c r="GC4149" s="67"/>
      <c r="GD4149" s="67"/>
      <c r="GE4149" s="67"/>
      <c r="GF4149" s="67"/>
      <c r="GG4149" s="67"/>
      <c r="GH4149" s="67"/>
      <c r="GI4149" s="67"/>
      <c r="GJ4149" s="67"/>
      <c r="GK4149" s="67"/>
      <c r="GL4149" s="67"/>
      <c r="GM4149" s="67"/>
      <c r="GN4149" s="67"/>
      <c r="GO4149" s="67"/>
      <c r="GP4149" s="67"/>
      <c r="GQ4149" s="67"/>
      <c r="GR4149" s="67"/>
      <c r="GS4149" s="67"/>
      <c r="GT4149" s="67"/>
      <c r="GU4149" s="67"/>
      <c r="GV4149" s="67"/>
      <c r="GW4149" s="67"/>
      <c r="GX4149" s="67"/>
      <c r="GY4149" s="67"/>
      <c r="GZ4149" s="67"/>
      <c r="HA4149" s="67"/>
      <c r="HB4149" s="67"/>
      <c r="HC4149" s="67"/>
      <c r="HD4149" s="67"/>
      <c r="HE4149" s="67"/>
      <c r="HF4149" s="67"/>
      <c r="HG4149" s="67"/>
      <c r="HH4149" s="67"/>
      <c r="HI4149" s="67"/>
      <c r="HJ4149" s="67"/>
      <c r="HK4149" s="67"/>
      <c r="HL4149" s="67"/>
      <c r="HM4149" s="67"/>
      <c r="HN4149" s="67"/>
      <c r="HO4149" s="67"/>
      <c r="HP4149" s="67"/>
      <c r="HQ4149" s="67"/>
      <c r="HR4149" s="67"/>
      <c r="HS4149" s="67"/>
      <c r="HT4149" s="67"/>
      <c r="HU4149" s="67"/>
      <c r="HV4149" s="67"/>
      <c r="HW4149" s="67"/>
      <c r="HX4149" s="67"/>
      <c r="HY4149" s="67"/>
      <c r="HZ4149" s="67"/>
      <c r="IA4149" s="67"/>
      <c r="IB4149" s="67"/>
      <c r="IC4149" s="67"/>
      <c r="ID4149" s="67"/>
      <c r="IE4149" s="67"/>
      <c r="IF4149" s="67"/>
      <c r="IG4149" s="67"/>
      <c r="IH4149" s="67"/>
      <c r="II4149" s="67"/>
      <c r="IJ4149" s="67"/>
      <c r="IK4149" s="67"/>
      <c r="IL4149" s="67"/>
      <c r="IM4149" s="67"/>
      <c r="IN4149" s="67"/>
      <c r="IO4149" s="67"/>
      <c r="IP4149" s="67"/>
      <c r="IQ4149" s="67"/>
      <c r="IR4149" s="67"/>
      <c r="IS4149" s="67"/>
      <c r="IT4149" s="67"/>
      <c r="IU4149" s="67"/>
      <c r="IV4149" s="67"/>
      <c r="IW4149" s="67"/>
      <c r="IX4149" s="67"/>
      <c r="IY4149" s="67"/>
      <c r="IZ4149" s="67"/>
    </row>
    <row r="4150" customFormat="false" ht="14.95" hidden="false" customHeight="false" outlineLevel="0" collapsed="false">
      <c r="A4150" s="27" t="n">
        <v>41205065</v>
      </c>
      <c r="B4150" s="28" t="s">
        <v>4185</v>
      </c>
      <c r="C4150" s="29"/>
      <c r="D4150" s="29"/>
      <c r="E4150" s="27" t="s">
        <v>361</v>
      </c>
      <c r="F4150" s="19" t="n">
        <f aca="false">IF(C4150="",VLOOKUP(E4150,'PORTE E UCO'!$A$5:$D$46,4,0),VLOOKUP(E4150,'PORTE E UCO'!$A$5:$D$46,4,0)*C4150)</f>
        <v>2089.449468</v>
      </c>
      <c r="G4150" s="30" t="n">
        <v>133.04</v>
      </c>
      <c r="H4150" s="21" t="n">
        <f aca="false">G4150*$R$2</f>
        <v>2617.38000128</v>
      </c>
      <c r="I4150" s="27" t="n">
        <v>0</v>
      </c>
      <c r="J4150" s="22" t="str">
        <f aca="false">IF(I4150&gt;=1,F4150*$J$2,"")</f>
        <v/>
      </c>
      <c r="K4150" s="22" t="str">
        <f aca="false">IF(I4150&gt;=2,F4150*$K$2,"")</f>
        <v/>
      </c>
      <c r="L4150" s="22" t="str">
        <f aca="false">IF(I4150&gt;=3,F4150*$L$2,"")</f>
        <v/>
      </c>
      <c r="M4150" s="22" t="str">
        <f aca="false">IF(I4150&gt;=4,F4150*$M$2,"")</f>
        <v/>
      </c>
      <c r="N4150" s="27" t="n">
        <v>0</v>
      </c>
      <c r="O4150" s="27" t="n">
        <v>0</v>
      </c>
      <c r="P4150" s="31" t="n">
        <v>0</v>
      </c>
      <c r="Q4150" s="32"/>
      <c r="R4150" s="66"/>
      <c r="S4150" s="25" t="n">
        <f aca="false">SUM(F4150,H4150,J4150,K4150,L4150,M4150)</f>
        <v>4706.82946928</v>
      </c>
      <c r="T4150" s="25" t="n">
        <f aca="false">SUM(F4150,H4150,J4150,K4150,L4150,M4150,Q4150)</f>
        <v>4706.82946928</v>
      </c>
      <c r="U4150" s="67"/>
      <c r="V4150" s="67"/>
      <c r="W4150" s="67"/>
      <c r="X4150" s="67"/>
      <c r="Y4150" s="67"/>
      <c r="Z4150" s="67"/>
      <c r="AA4150" s="67"/>
      <c r="AB4150" s="67"/>
      <c r="AC4150" s="67"/>
      <c r="AD4150" s="67"/>
      <c r="AE4150" s="67"/>
      <c r="AF4150" s="67"/>
      <c r="AG4150" s="67"/>
      <c r="AH4150" s="67"/>
      <c r="AI4150" s="67"/>
      <c r="AJ4150" s="67"/>
      <c r="AK4150" s="67"/>
      <c r="AL4150" s="67"/>
      <c r="AM4150" s="67"/>
      <c r="AN4150" s="67"/>
      <c r="AO4150" s="67"/>
      <c r="AP4150" s="67"/>
      <c r="AQ4150" s="67"/>
      <c r="AR4150" s="67"/>
      <c r="AS4150" s="67"/>
      <c r="AT4150" s="67"/>
      <c r="AU4150" s="67"/>
      <c r="AV4150" s="67"/>
      <c r="AW4150" s="67"/>
      <c r="AX4150" s="67"/>
      <c r="AY4150" s="67"/>
      <c r="AZ4150" s="67"/>
      <c r="BA4150" s="67"/>
      <c r="BB4150" s="67"/>
      <c r="BC4150" s="67"/>
      <c r="BD4150" s="67"/>
      <c r="BE4150" s="67"/>
      <c r="BF4150" s="67"/>
      <c r="BG4150" s="67"/>
      <c r="BH4150" s="67"/>
      <c r="BI4150" s="67"/>
      <c r="BJ4150" s="67"/>
      <c r="BK4150" s="67"/>
      <c r="BL4150" s="67"/>
      <c r="BM4150" s="67"/>
      <c r="BN4150" s="67"/>
      <c r="BO4150" s="67"/>
      <c r="BP4150" s="67"/>
      <c r="BQ4150" s="67"/>
      <c r="BR4150" s="67"/>
      <c r="BS4150" s="67"/>
      <c r="BT4150" s="67"/>
      <c r="BU4150" s="67"/>
      <c r="BV4150" s="67"/>
      <c r="BW4150" s="67"/>
      <c r="BX4150" s="67"/>
      <c r="BY4150" s="67"/>
      <c r="BZ4150" s="67"/>
      <c r="CA4150" s="67"/>
      <c r="CB4150" s="67"/>
      <c r="CC4150" s="67"/>
      <c r="CD4150" s="67"/>
      <c r="CE4150" s="67"/>
      <c r="CF4150" s="67"/>
      <c r="CG4150" s="67"/>
      <c r="CH4150" s="67"/>
      <c r="CI4150" s="67"/>
      <c r="CJ4150" s="67"/>
      <c r="CK4150" s="67"/>
      <c r="CL4150" s="67"/>
      <c r="CM4150" s="67"/>
      <c r="CN4150" s="67"/>
      <c r="CO4150" s="67"/>
      <c r="CP4150" s="67"/>
      <c r="CQ4150" s="67"/>
      <c r="CR4150" s="67"/>
      <c r="CS4150" s="67"/>
      <c r="CT4150" s="67"/>
      <c r="CU4150" s="67"/>
      <c r="CV4150" s="67"/>
      <c r="CW4150" s="67"/>
      <c r="CX4150" s="67"/>
      <c r="CY4150" s="67"/>
      <c r="CZ4150" s="67"/>
      <c r="DA4150" s="67"/>
      <c r="DB4150" s="67"/>
      <c r="DC4150" s="67"/>
      <c r="DD4150" s="67"/>
      <c r="DE4150" s="67"/>
      <c r="DF4150" s="67"/>
      <c r="DG4150" s="67"/>
      <c r="DH4150" s="67"/>
      <c r="DI4150" s="67"/>
      <c r="DJ4150" s="67"/>
      <c r="DK4150" s="67"/>
      <c r="DL4150" s="67"/>
      <c r="DM4150" s="67"/>
      <c r="DN4150" s="67"/>
      <c r="DO4150" s="67"/>
      <c r="DP4150" s="67"/>
      <c r="DQ4150" s="67"/>
      <c r="DR4150" s="67"/>
      <c r="DS4150" s="67"/>
      <c r="DT4150" s="67"/>
      <c r="DU4150" s="67"/>
      <c r="DV4150" s="67"/>
      <c r="DW4150" s="67"/>
      <c r="DX4150" s="67"/>
      <c r="DY4150" s="67"/>
      <c r="DZ4150" s="67"/>
      <c r="EA4150" s="67"/>
      <c r="EB4150" s="67"/>
      <c r="EC4150" s="67"/>
      <c r="ED4150" s="67"/>
      <c r="EE4150" s="67"/>
      <c r="EF4150" s="67"/>
      <c r="EG4150" s="67"/>
      <c r="EH4150" s="67"/>
      <c r="EI4150" s="67"/>
      <c r="EJ4150" s="67"/>
      <c r="EK4150" s="67"/>
      <c r="EL4150" s="67"/>
      <c r="EM4150" s="67"/>
      <c r="EN4150" s="67"/>
      <c r="EO4150" s="67"/>
      <c r="EP4150" s="67"/>
      <c r="EQ4150" s="67"/>
      <c r="ER4150" s="67"/>
      <c r="ES4150" s="67"/>
      <c r="ET4150" s="67"/>
      <c r="EU4150" s="67"/>
      <c r="EV4150" s="67"/>
      <c r="EW4150" s="67"/>
      <c r="EX4150" s="67"/>
      <c r="EY4150" s="67"/>
      <c r="EZ4150" s="67"/>
      <c r="FA4150" s="67"/>
      <c r="FB4150" s="67"/>
      <c r="FC4150" s="67"/>
      <c r="FD4150" s="67"/>
      <c r="FE4150" s="67"/>
      <c r="FF4150" s="67"/>
      <c r="FG4150" s="67"/>
      <c r="FH4150" s="67"/>
      <c r="FI4150" s="67"/>
      <c r="FJ4150" s="67"/>
      <c r="FK4150" s="67"/>
      <c r="FL4150" s="67"/>
      <c r="FM4150" s="67"/>
      <c r="FN4150" s="67"/>
      <c r="FO4150" s="67"/>
      <c r="FP4150" s="67"/>
      <c r="FQ4150" s="67"/>
      <c r="FR4150" s="67"/>
      <c r="FS4150" s="67"/>
      <c r="FT4150" s="67"/>
      <c r="FU4150" s="67"/>
      <c r="FV4150" s="67"/>
      <c r="FW4150" s="67"/>
      <c r="FX4150" s="67"/>
      <c r="FY4150" s="67"/>
      <c r="FZ4150" s="67"/>
      <c r="GA4150" s="67"/>
      <c r="GB4150" s="67"/>
      <c r="GC4150" s="67"/>
      <c r="GD4150" s="67"/>
      <c r="GE4150" s="67"/>
      <c r="GF4150" s="67"/>
      <c r="GG4150" s="67"/>
      <c r="GH4150" s="67"/>
      <c r="GI4150" s="67"/>
      <c r="GJ4150" s="67"/>
      <c r="GK4150" s="67"/>
      <c r="GL4150" s="67"/>
      <c r="GM4150" s="67"/>
      <c r="GN4150" s="67"/>
      <c r="GO4150" s="67"/>
      <c r="GP4150" s="67"/>
      <c r="GQ4150" s="67"/>
      <c r="GR4150" s="67"/>
      <c r="GS4150" s="67"/>
      <c r="GT4150" s="67"/>
      <c r="GU4150" s="67"/>
      <c r="GV4150" s="67"/>
      <c r="GW4150" s="67"/>
      <c r="GX4150" s="67"/>
      <c r="GY4150" s="67"/>
      <c r="GZ4150" s="67"/>
      <c r="HA4150" s="67"/>
      <c r="HB4150" s="67"/>
      <c r="HC4150" s="67"/>
      <c r="HD4150" s="67"/>
      <c r="HE4150" s="67"/>
      <c r="HF4150" s="67"/>
      <c r="HG4150" s="67"/>
      <c r="HH4150" s="67"/>
      <c r="HI4150" s="67"/>
      <c r="HJ4150" s="67"/>
      <c r="HK4150" s="67"/>
      <c r="HL4150" s="67"/>
      <c r="HM4150" s="67"/>
      <c r="HN4150" s="67"/>
      <c r="HO4150" s="67"/>
      <c r="HP4150" s="67"/>
      <c r="HQ4150" s="67"/>
      <c r="HR4150" s="67"/>
      <c r="HS4150" s="67"/>
      <c r="HT4150" s="67"/>
      <c r="HU4150" s="67"/>
      <c r="HV4150" s="67"/>
      <c r="HW4150" s="67"/>
      <c r="HX4150" s="67"/>
      <c r="HY4150" s="67"/>
      <c r="HZ4150" s="67"/>
      <c r="IA4150" s="67"/>
      <c r="IB4150" s="67"/>
      <c r="IC4150" s="67"/>
      <c r="ID4150" s="67"/>
      <c r="IE4150" s="67"/>
      <c r="IF4150" s="67"/>
      <c r="IG4150" s="67"/>
      <c r="IH4150" s="67"/>
      <c r="II4150" s="67"/>
      <c r="IJ4150" s="67"/>
      <c r="IK4150" s="67"/>
      <c r="IL4150" s="67"/>
      <c r="IM4150" s="67"/>
      <c r="IN4150" s="67"/>
      <c r="IO4150" s="67"/>
      <c r="IP4150" s="67"/>
      <c r="IQ4150" s="67"/>
      <c r="IR4150" s="67"/>
      <c r="IS4150" s="67"/>
      <c r="IT4150" s="67"/>
      <c r="IU4150" s="67"/>
      <c r="IV4150" s="67"/>
      <c r="IW4150" s="67"/>
      <c r="IX4150" s="67"/>
      <c r="IY4150" s="67"/>
      <c r="IZ4150" s="67"/>
    </row>
    <row r="4151" customFormat="false" ht="14.95" hidden="false" customHeight="false" outlineLevel="0" collapsed="false">
      <c r="A4151" s="16" t="n">
        <v>41205057</v>
      </c>
      <c r="B4151" s="17" t="s">
        <v>4186</v>
      </c>
      <c r="C4151" s="18"/>
      <c r="D4151" s="18"/>
      <c r="E4151" s="16" t="s">
        <v>1446</v>
      </c>
      <c r="F4151" s="19" t="n">
        <f aca="false">IF(C4151="",VLOOKUP(E4151,'PORTE E UCO'!$A$5:$D$46,4,0),VLOOKUP(E4151,'PORTE E UCO'!$A$5:$D$46,4,0)*C4151)</f>
        <v>4144.744454</v>
      </c>
      <c r="G4151" s="20" t="n">
        <v>751.3</v>
      </c>
      <c r="H4151" s="21" t="n">
        <f aca="false">G4151*$R$2</f>
        <v>14780.7997216</v>
      </c>
      <c r="I4151" s="16" t="n">
        <v>0</v>
      </c>
      <c r="J4151" s="22" t="str">
        <f aca="false">IF(I4151&gt;=1,F4151*$J$2,"")</f>
        <v/>
      </c>
      <c r="K4151" s="22" t="str">
        <f aca="false">IF(I4151&gt;=2,F4151*$K$2,"")</f>
        <v/>
      </c>
      <c r="L4151" s="22" t="str">
        <f aca="false">IF(I4151&gt;=3,F4151*$L$2,"")</f>
        <v/>
      </c>
      <c r="M4151" s="22" t="str">
        <f aca="false">IF(I4151&gt;=4,F4151*$M$2,"")</f>
        <v/>
      </c>
      <c r="N4151" s="16" t="n">
        <v>0</v>
      </c>
      <c r="O4151" s="16" t="n">
        <v>0</v>
      </c>
      <c r="P4151" s="23" t="n">
        <v>0</v>
      </c>
      <c r="Q4151" s="32"/>
      <c r="R4151" s="66"/>
      <c r="S4151" s="25" t="n">
        <f aca="false">SUM(F4151,H4151,J4151,K4151,L4151,M4151)</f>
        <v>18925.5441756</v>
      </c>
      <c r="T4151" s="25" t="n">
        <f aca="false">SUM(F4151,H4151,J4151,K4151,L4151,M4151,Q4151)</f>
        <v>18925.5441756</v>
      </c>
      <c r="U4151" s="67"/>
      <c r="V4151" s="67"/>
      <c r="W4151" s="67"/>
      <c r="X4151" s="67"/>
      <c r="Y4151" s="67"/>
      <c r="Z4151" s="67"/>
      <c r="AA4151" s="67"/>
      <c r="AB4151" s="67"/>
      <c r="AC4151" s="67"/>
      <c r="AD4151" s="67"/>
      <c r="AE4151" s="67"/>
      <c r="AF4151" s="67"/>
      <c r="AG4151" s="67"/>
      <c r="AH4151" s="67"/>
      <c r="AI4151" s="67"/>
      <c r="AJ4151" s="67"/>
      <c r="AK4151" s="67"/>
      <c r="AL4151" s="67"/>
      <c r="AM4151" s="67"/>
      <c r="AN4151" s="67"/>
      <c r="AO4151" s="67"/>
      <c r="AP4151" s="67"/>
      <c r="AQ4151" s="67"/>
      <c r="AR4151" s="67"/>
      <c r="AS4151" s="67"/>
      <c r="AT4151" s="67"/>
      <c r="AU4151" s="67"/>
      <c r="AV4151" s="67"/>
      <c r="AW4151" s="67"/>
      <c r="AX4151" s="67"/>
      <c r="AY4151" s="67"/>
      <c r="AZ4151" s="67"/>
      <c r="BA4151" s="67"/>
      <c r="BB4151" s="67"/>
      <c r="BC4151" s="67"/>
      <c r="BD4151" s="67"/>
      <c r="BE4151" s="67"/>
      <c r="BF4151" s="67"/>
      <c r="BG4151" s="67"/>
      <c r="BH4151" s="67"/>
      <c r="BI4151" s="67"/>
      <c r="BJ4151" s="67"/>
      <c r="BK4151" s="67"/>
      <c r="BL4151" s="67"/>
      <c r="BM4151" s="67"/>
      <c r="BN4151" s="67"/>
      <c r="BO4151" s="67"/>
      <c r="BP4151" s="67"/>
      <c r="BQ4151" s="67"/>
      <c r="BR4151" s="67"/>
      <c r="BS4151" s="67"/>
      <c r="BT4151" s="67"/>
      <c r="BU4151" s="67"/>
      <c r="BV4151" s="67"/>
      <c r="BW4151" s="67"/>
      <c r="BX4151" s="67"/>
      <c r="BY4151" s="67"/>
      <c r="BZ4151" s="67"/>
      <c r="CA4151" s="67"/>
      <c r="CB4151" s="67"/>
      <c r="CC4151" s="67"/>
      <c r="CD4151" s="67"/>
      <c r="CE4151" s="67"/>
      <c r="CF4151" s="67"/>
      <c r="CG4151" s="67"/>
      <c r="CH4151" s="67"/>
      <c r="CI4151" s="67"/>
      <c r="CJ4151" s="67"/>
      <c r="CK4151" s="67"/>
      <c r="CL4151" s="67"/>
      <c r="CM4151" s="67"/>
      <c r="CN4151" s="67"/>
      <c r="CO4151" s="67"/>
      <c r="CP4151" s="67"/>
      <c r="CQ4151" s="67"/>
      <c r="CR4151" s="67"/>
      <c r="CS4151" s="67"/>
      <c r="CT4151" s="67"/>
      <c r="CU4151" s="67"/>
      <c r="CV4151" s="67"/>
      <c r="CW4151" s="67"/>
      <c r="CX4151" s="67"/>
      <c r="CY4151" s="67"/>
      <c r="CZ4151" s="67"/>
      <c r="DA4151" s="67"/>
      <c r="DB4151" s="67"/>
      <c r="DC4151" s="67"/>
      <c r="DD4151" s="67"/>
      <c r="DE4151" s="67"/>
      <c r="DF4151" s="67"/>
      <c r="DG4151" s="67"/>
      <c r="DH4151" s="67"/>
      <c r="DI4151" s="67"/>
      <c r="DJ4151" s="67"/>
      <c r="DK4151" s="67"/>
      <c r="DL4151" s="67"/>
      <c r="DM4151" s="67"/>
      <c r="DN4151" s="67"/>
      <c r="DO4151" s="67"/>
      <c r="DP4151" s="67"/>
      <c r="DQ4151" s="67"/>
      <c r="DR4151" s="67"/>
      <c r="DS4151" s="67"/>
      <c r="DT4151" s="67"/>
      <c r="DU4151" s="67"/>
      <c r="DV4151" s="67"/>
      <c r="DW4151" s="67"/>
      <c r="DX4151" s="67"/>
      <c r="DY4151" s="67"/>
      <c r="DZ4151" s="67"/>
      <c r="EA4151" s="67"/>
      <c r="EB4151" s="67"/>
      <c r="EC4151" s="67"/>
      <c r="ED4151" s="67"/>
      <c r="EE4151" s="67"/>
      <c r="EF4151" s="67"/>
      <c r="EG4151" s="67"/>
      <c r="EH4151" s="67"/>
      <c r="EI4151" s="67"/>
      <c r="EJ4151" s="67"/>
      <c r="EK4151" s="67"/>
      <c r="EL4151" s="67"/>
      <c r="EM4151" s="67"/>
      <c r="EN4151" s="67"/>
      <c r="EO4151" s="67"/>
      <c r="EP4151" s="67"/>
      <c r="EQ4151" s="67"/>
      <c r="ER4151" s="67"/>
      <c r="ES4151" s="67"/>
      <c r="ET4151" s="67"/>
      <c r="EU4151" s="67"/>
      <c r="EV4151" s="67"/>
      <c r="EW4151" s="67"/>
      <c r="EX4151" s="67"/>
      <c r="EY4151" s="67"/>
      <c r="EZ4151" s="67"/>
      <c r="FA4151" s="67"/>
      <c r="FB4151" s="67"/>
      <c r="FC4151" s="67"/>
      <c r="FD4151" s="67"/>
      <c r="FE4151" s="67"/>
      <c r="FF4151" s="67"/>
      <c r="FG4151" s="67"/>
      <c r="FH4151" s="67"/>
      <c r="FI4151" s="67"/>
      <c r="FJ4151" s="67"/>
      <c r="FK4151" s="67"/>
      <c r="FL4151" s="67"/>
      <c r="FM4151" s="67"/>
      <c r="FN4151" s="67"/>
      <c r="FO4151" s="67"/>
      <c r="FP4151" s="67"/>
      <c r="FQ4151" s="67"/>
      <c r="FR4151" s="67"/>
      <c r="FS4151" s="67"/>
      <c r="FT4151" s="67"/>
      <c r="FU4151" s="67"/>
      <c r="FV4151" s="67"/>
      <c r="FW4151" s="67"/>
      <c r="FX4151" s="67"/>
      <c r="FY4151" s="67"/>
      <c r="FZ4151" s="67"/>
      <c r="GA4151" s="67"/>
      <c r="GB4151" s="67"/>
      <c r="GC4151" s="67"/>
      <c r="GD4151" s="67"/>
      <c r="GE4151" s="67"/>
      <c r="GF4151" s="67"/>
      <c r="GG4151" s="67"/>
      <c r="GH4151" s="67"/>
      <c r="GI4151" s="67"/>
      <c r="GJ4151" s="67"/>
      <c r="GK4151" s="67"/>
      <c r="GL4151" s="67"/>
      <c r="GM4151" s="67"/>
      <c r="GN4151" s="67"/>
      <c r="GO4151" s="67"/>
      <c r="GP4151" s="67"/>
      <c r="GQ4151" s="67"/>
      <c r="GR4151" s="67"/>
      <c r="GS4151" s="67"/>
      <c r="GT4151" s="67"/>
      <c r="GU4151" s="67"/>
      <c r="GV4151" s="67"/>
      <c r="GW4151" s="67"/>
      <c r="GX4151" s="67"/>
      <c r="GY4151" s="67"/>
      <c r="GZ4151" s="67"/>
      <c r="HA4151" s="67"/>
      <c r="HB4151" s="67"/>
      <c r="HC4151" s="67"/>
      <c r="HD4151" s="67"/>
      <c r="HE4151" s="67"/>
      <c r="HF4151" s="67"/>
      <c r="HG4151" s="67"/>
      <c r="HH4151" s="67"/>
      <c r="HI4151" s="67"/>
      <c r="HJ4151" s="67"/>
      <c r="HK4151" s="67"/>
      <c r="HL4151" s="67"/>
      <c r="HM4151" s="67"/>
      <c r="HN4151" s="67"/>
      <c r="HO4151" s="67"/>
      <c r="HP4151" s="67"/>
      <c r="HQ4151" s="67"/>
      <c r="HR4151" s="67"/>
      <c r="HS4151" s="67"/>
      <c r="HT4151" s="67"/>
      <c r="HU4151" s="67"/>
      <c r="HV4151" s="67"/>
      <c r="HW4151" s="67"/>
      <c r="HX4151" s="67"/>
      <c r="HY4151" s="67"/>
      <c r="HZ4151" s="67"/>
      <c r="IA4151" s="67"/>
      <c r="IB4151" s="67"/>
      <c r="IC4151" s="67"/>
      <c r="ID4151" s="67"/>
      <c r="IE4151" s="67"/>
      <c r="IF4151" s="67"/>
      <c r="IG4151" s="67"/>
      <c r="IH4151" s="67"/>
      <c r="II4151" s="67"/>
      <c r="IJ4151" s="67"/>
      <c r="IK4151" s="67"/>
      <c r="IL4151" s="67"/>
      <c r="IM4151" s="67"/>
      <c r="IN4151" s="67"/>
      <c r="IO4151" s="67"/>
      <c r="IP4151" s="67"/>
      <c r="IQ4151" s="67"/>
      <c r="IR4151" s="67"/>
      <c r="IS4151" s="67"/>
      <c r="IT4151" s="67"/>
      <c r="IU4151" s="67"/>
      <c r="IV4151" s="67"/>
      <c r="IW4151" s="67"/>
      <c r="IX4151" s="67"/>
      <c r="IY4151" s="67"/>
      <c r="IZ4151" s="67"/>
    </row>
    <row r="4152" customFormat="false" ht="13.8" hidden="false" customHeight="false" outlineLevel="0" collapsed="false">
      <c r="A4152" s="27" t="n">
        <v>41205073</v>
      </c>
      <c r="B4152" s="28" t="s">
        <v>4187</v>
      </c>
      <c r="C4152" s="29"/>
      <c r="D4152" s="29"/>
      <c r="E4152" s="27" t="s">
        <v>341</v>
      </c>
      <c r="F4152" s="19" t="n">
        <f aca="false">IF(C4152="",VLOOKUP(E4152,'PORTE E UCO'!$A$5:$D$46,4,0),VLOOKUP(E4152,'PORTE E UCO'!$A$5:$D$46,4,0)*C4152)</f>
        <v>1558.54594</v>
      </c>
      <c r="G4152" s="30" t="n">
        <v>122.08</v>
      </c>
      <c r="H4152" s="21" t="n">
        <f aca="false">G4152*$R$2</f>
        <v>2401.75699456</v>
      </c>
      <c r="I4152" s="27" t="n">
        <v>0</v>
      </c>
      <c r="J4152" s="22" t="str">
        <f aca="false">IF(I4152&gt;=1,F4152*$J$2,"")</f>
        <v/>
      </c>
      <c r="K4152" s="22" t="str">
        <f aca="false">IF(I4152&gt;=2,F4152*$K$2,"")</f>
        <v/>
      </c>
      <c r="L4152" s="22" t="str">
        <f aca="false">IF(I4152&gt;=3,F4152*$L$2,"")</f>
        <v/>
      </c>
      <c r="M4152" s="22" t="str">
        <f aca="false">IF(I4152&gt;=4,F4152*$M$2,"")</f>
        <v/>
      </c>
      <c r="N4152" s="27" t="n">
        <v>0</v>
      </c>
      <c r="O4152" s="27" t="n">
        <v>0</v>
      </c>
      <c r="P4152" s="31" t="n">
        <v>0</v>
      </c>
      <c r="Q4152" s="32"/>
      <c r="R4152" s="66"/>
      <c r="S4152" s="25" t="n">
        <f aca="false">SUM(F4152,H4152,J4152,K4152,L4152,M4152)</f>
        <v>3960.30293456</v>
      </c>
      <c r="T4152" s="25" t="n">
        <f aca="false">SUM(F4152,H4152,J4152,K4152,L4152,M4152,Q4152)</f>
        <v>3960.30293456</v>
      </c>
      <c r="U4152" s="67"/>
      <c r="V4152" s="67"/>
      <c r="W4152" s="67"/>
      <c r="X4152" s="67"/>
      <c r="Y4152" s="67"/>
      <c r="Z4152" s="67"/>
      <c r="AA4152" s="67"/>
      <c r="AB4152" s="67"/>
      <c r="AC4152" s="67"/>
      <c r="AD4152" s="67"/>
      <c r="AE4152" s="67"/>
      <c r="AF4152" s="67"/>
      <c r="AG4152" s="67"/>
      <c r="AH4152" s="67"/>
      <c r="AI4152" s="67"/>
      <c r="AJ4152" s="67"/>
      <c r="AK4152" s="67"/>
      <c r="AL4152" s="67"/>
      <c r="AM4152" s="67"/>
      <c r="AN4152" s="67"/>
      <c r="AO4152" s="67"/>
      <c r="AP4152" s="67"/>
      <c r="AQ4152" s="67"/>
      <c r="AR4152" s="67"/>
      <c r="AS4152" s="67"/>
      <c r="AT4152" s="67"/>
      <c r="AU4152" s="67"/>
      <c r="AV4152" s="67"/>
      <c r="AW4152" s="67"/>
      <c r="AX4152" s="67"/>
      <c r="AY4152" s="67"/>
      <c r="AZ4152" s="67"/>
      <c r="BA4152" s="67"/>
      <c r="BB4152" s="67"/>
      <c r="BC4152" s="67"/>
      <c r="BD4152" s="67"/>
      <c r="BE4152" s="67"/>
      <c r="BF4152" s="67"/>
      <c r="BG4152" s="67"/>
      <c r="BH4152" s="67"/>
      <c r="BI4152" s="67"/>
      <c r="BJ4152" s="67"/>
      <c r="BK4152" s="67"/>
      <c r="BL4152" s="67"/>
      <c r="BM4152" s="67"/>
      <c r="BN4152" s="67"/>
      <c r="BO4152" s="67"/>
      <c r="BP4152" s="67"/>
      <c r="BQ4152" s="67"/>
      <c r="BR4152" s="67"/>
      <c r="BS4152" s="67"/>
      <c r="BT4152" s="67"/>
      <c r="BU4152" s="67"/>
      <c r="BV4152" s="67"/>
      <c r="BW4152" s="67"/>
      <c r="BX4152" s="67"/>
      <c r="BY4152" s="67"/>
      <c r="BZ4152" s="67"/>
      <c r="CA4152" s="67"/>
      <c r="CB4152" s="67"/>
      <c r="CC4152" s="67"/>
      <c r="CD4152" s="67"/>
      <c r="CE4152" s="67"/>
      <c r="CF4152" s="67"/>
      <c r="CG4152" s="67"/>
      <c r="CH4152" s="67"/>
      <c r="CI4152" s="67"/>
      <c r="CJ4152" s="67"/>
      <c r="CK4152" s="67"/>
      <c r="CL4152" s="67"/>
      <c r="CM4152" s="67"/>
      <c r="CN4152" s="67"/>
      <c r="CO4152" s="67"/>
      <c r="CP4152" s="67"/>
      <c r="CQ4152" s="67"/>
      <c r="CR4152" s="67"/>
      <c r="CS4152" s="67"/>
      <c r="CT4152" s="67"/>
      <c r="CU4152" s="67"/>
      <c r="CV4152" s="67"/>
      <c r="CW4152" s="67"/>
      <c r="CX4152" s="67"/>
      <c r="CY4152" s="67"/>
      <c r="CZ4152" s="67"/>
      <c r="DA4152" s="67"/>
      <c r="DB4152" s="67"/>
      <c r="DC4152" s="67"/>
      <c r="DD4152" s="67"/>
      <c r="DE4152" s="67"/>
      <c r="DF4152" s="67"/>
      <c r="DG4152" s="67"/>
      <c r="DH4152" s="67"/>
      <c r="DI4152" s="67"/>
      <c r="DJ4152" s="67"/>
      <c r="DK4152" s="67"/>
      <c r="DL4152" s="67"/>
      <c r="DM4152" s="67"/>
      <c r="DN4152" s="67"/>
      <c r="DO4152" s="67"/>
      <c r="DP4152" s="67"/>
      <c r="DQ4152" s="67"/>
      <c r="DR4152" s="67"/>
      <c r="DS4152" s="67"/>
      <c r="DT4152" s="67"/>
      <c r="DU4152" s="67"/>
      <c r="DV4152" s="67"/>
      <c r="DW4152" s="67"/>
      <c r="DX4152" s="67"/>
      <c r="DY4152" s="67"/>
      <c r="DZ4152" s="67"/>
      <c r="EA4152" s="67"/>
      <c r="EB4152" s="67"/>
      <c r="EC4152" s="67"/>
      <c r="ED4152" s="67"/>
      <c r="EE4152" s="67"/>
      <c r="EF4152" s="67"/>
      <c r="EG4152" s="67"/>
      <c r="EH4152" s="67"/>
      <c r="EI4152" s="67"/>
      <c r="EJ4152" s="67"/>
      <c r="EK4152" s="67"/>
      <c r="EL4152" s="67"/>
      <c r="EM4152" s="67"/>
      <c r="EN4152" s="67"/>
      <c r="EO4152" s="67"/>
      <c r="EP4152" s="67"/>
      <c r="EQ4152" s="67"/>
      <c r="ER4152" s="67"/>
      <c r="ES4152" s="67"/>
      <c r="ET4152" s="67"/>
      <c r="EU4152" s="67"/>
      <c r="EV4152" s="67"/>
      <c r="EW4152" s="67"/>
      <c r="EX4152" s="67"/>
      <c r="EY4152" s="67"/>
      <c r="EZ4152" s="67"/>
      <c r="FA4152" s="67"/>
      <c r="FB4152" s="67"/>
      <c r="FC4152" s="67"/>
      <c r="FD4152" s="67"/>
      <c r="FE4152" s="67"/>
      <c r="FF4152" s="67"/>
      <c r="FG4152" s="67"/>
      <c r="FH4152" s="67"/>
      <c r="FI4152" s="67"/>
      <c r="FJ4152" s="67"/>
      <c r="FK4152" s="67"/>
      <c r="FL4152" s="67"/>
      <c r="FM4152" s="67"/>
      <c r="FN4152" s="67"/>
      <c r="FO4152" s="67"/>
      <c r="FP4152" s="67"/>
      <c r="FQ4152" s="67"/>
      <c r="FR4152" s="67"/>
      <c r="FS4152" s="67"/>
      <c r="FT4152" s="67"/>
      <c r="FU4152" s="67"/>
      <c r="FV4152" s="67"/>
      <c r="FW4152" s="67"/>
      <c r="FX4152" s="67"/>
      <c r="FY4152" s="67"/>
      <c r="FZ4152" s="67"/>
      <c r="GA4152" s="67"/>
      <c r="GB4152" s="67"/>
      <c r="GC4152" s="67"/>
      <c r="GD4152" s="67"/>
      <c r="GE4152" s="67"/>
      <c r="GF4152" s="67"/>
      <c r="GG4152" s="67"/>
      <c r="GH4152" s="67"/>
      <c r="GI4152" s="67"/>
      <c r="GJ4152" s="67"/>
      <c r="GK4152" s="67"/>
      <c r="GL4152" s="67"/>
      <c r="GM4152" s="67"/>
      <c r="GN4152" s="67"/>
      <c r="GO4152" s="67"/>
      <c r="GP4152" s="67"/>
      <c r="GQ4152" s="67"/>
      <c r="GR4152" s="67"/>
      <c r="GS4152" s="67"/>
      <c r="GT4152" s="67"/>
      <c r="GU4152" s="67"/>
      <c r="GV4152" s="67"/>
      <c r="GW4152" s="67"/>
      <c r="GX4152" s="67"/>
      <c r="GY4152" s="67"/>
      <c r="GZ4152" s="67"/>
      <c r="HA4152" s="67"/>
      <c r="HB4152" s="67"/>
      <c r="HC4152" s="67"/>
      <c r="HD4152" s="67"/>
      <c r="HE4152" s="67"/>
      <c r="HF4152" s="67"/>
      <c r="HG4152" s="67"/>
      <c r="HH4152" s="67"/>
      <c r="HI4152" s="67"/>
      <c r="HJ4152" s="67"/>
      <c r="HK4152" s="67"/>
      <c r="HL4152" s="67"/>
      <c r="HM4152" s="67"/>
      <c r="HN4152" s="67"/>
      <c r="HO4152" s="67"/>
      <c r="HP4152" s="67"/>
      <c r="HQ4152" s="67"/>
      <c r="HR4152" s="67"/>
      <c r="HS4152" s="67"/>
      <c r="HT4152" s="67"/>
      <c r="HU4152" s="67"/>
      <c r="HV4152" s="67"/>
      <c r="HW4152" s="67"/>
      <c r="HX4152" s="67"/>
      <c r="HY4152" s="67"/>
      <c r="HZ4152" s="67"/>
      <c r="IA4152" s="67"/>
      <c r="IB4152" s="67"/>
      <c r="IC4152" s="67"/>
      <c r="ID4152" s="67"/>
      <c r="IE4152" s="67"/>
      <c r="IF4152" s="67"/>
      <c r="IG4152" s="67"/>
      <c r="IH4152" s="67"/>
      <c r="II4152" s="67"/>
      <c r="IJ4152" s="67"/>
      <c r="IK4152" s="67"/>
      <c r="IL4152" s="67"/>
      <c r="IM4152" s="67"/>
      <c r="IN4152" s="67"/>
      <c r="IO4152" s="67"/>
      <c r="IP4152" s="67"/>
      <c r="IQ4152" s="67"/>
      <c r="IR4152" s="67"/>
      <c r="IS4152" s="67"/>
      <c r="IT4152" s="67"/>
      <c r="IU4152" s="67"/>
      <c r="IV4152" s="67"/>
      <c r="IW4152" s="67"/>
      <c r="IX4152" s="67"/>
      <c r="IY4152" s="67"/>
      <c r="IZ4152" s="67"/>
    </row>
    <row r="4153" customFormat="false" ht="14.95" hidden="false" customHeight="false" outlineLevel="0" collapsed="false">
      <c r="A4153" s="16" t="n">
        <v>41205081</v>
      </c>
      <c r="B4153" s="17" t="s">
        <v>4188</v>
      </c>
      <c r="C4153" s="18"/>
      <c r="D4153" s="18"/>
      <c r="E4153" s="16" t="s">
        <v>229</v>
      </c>
      <c r="F4153" s="19" t="n">
        <f aca="false">IF(C4153="",VLOOKUP(E4153,'PORTE E UCO'!$A$5:$D$46,4,0),VLOOKUP(E4153,'PORTE E UCO'!$A$5:$D$46,4,0)*C4153)</f>
        <v>946.935808</v>
      </c>
      <c r="G4153" s="20" t="n">
        <v>73.39</v>
      </c>
      <c r="H4153" s="21" t="n">
        <f aca="false">G4153*$R$2</f>
        <v>1443.84785248</v>
      </c>
      <c r="I4153" s="16" t="n">
        <v>0</v>
      </c>
      <c r="J4153" s="22" t="str">
        <f aca="false">IF(I4153&gt;=1,F4153*$J$2,"")</f>
        <v/>
      </c>
      <c r="K4153" s="22" t="str">
        <f aca="false">IF(I4153&gt;=2,F4153*$K$2,"")</f>
        <v/>
      </c>
      <c r="L4153" s="22" t="str">
        <f aca="false">IF(I4153&gt;=3,F4153*$L$2,"")</f>
        <v/>
      </c>
      <c r="M4153" s="22" t="str">
        <f aca="false">IF(I4153&gt;=4,F4153*$M$2,"")</f>
        <v/>
      </c>
      <c r="N4153" s="16" t="n">
        <v>0</v>
      </c>
      <c r="O4153" s="16" t="n">
        <v>0</v>
      </c>
      <c r="P4153" s="23" t="n">
        <v>0</v>
      </c>
      <c r="Q4153" s="32"/>
      <c r="R4153" s="66"/>
      <c r="S4153" s="25" t="n">
        <f aca="false">SUM(F4153,H4153,J4153,K4153,L4153,M4153)</f>
        <v>2390.78366048</v>
      </c>
      <c r="T4153" s="25" t="n">
        <f aca="false">SUM(F4153,H4153,J4153,K4153,L4153,M4153,Q4153)</f>
        <v>2390.78366048</v>
      </c>
      <c r="U4153" s="67"/>
      <c r="V4153" s="67"/>
      <c r="W4153" s="67"/>
      <c r="X4153" s="67"/>
      <c r="Y4153" s="67"/>
      <c r="Z4153" s="67"/>
      <c r="AA4153" s="67"/>
      <c r="AB4153" s="67"/>
      <c r="AC4153" s="67"/>
      <c r="AD4153" s="67"/>
      <c r="AE4153" s="67"/>
      <c r="AF4153" s="67"/>
      <c r="AG4153" s="67"/>
      <c r="AH4153" s="67"/>
      <c r="AI4153" s="67"/>
      <c r="AJ4153" s="67"/>
      <c r="AK4153" s="67"/>
      <c r="AL4153" s="67"/>
      <c r="AM4153" s="67"/>
      <c r="AN4153" s="67"/>
      <c r="AO4153" s="67"/>
      <c r="AP4153" s="67"/>
      <c r="AQ4153" s="67"/>
      <c r="AR4153" s="67"/>
      <c r="AS4153" s="67"/>
      <c r="AT4153" s="67"/>
      <c r="AU4153" s="67"/>
      <c r="AV4153" s="67"/>
      <c r="AW4153" s="67"/>
      <c r="AX4153" s="67"/>
      <c r="AY4153" s="67"/>
      <c r="AZ4153" s="67"/>
      <c r="BA4153" s="67"/>
      <c r="BB4153" s="67"/>
      <c r="BC4153" s="67"/>
      <c r="BD4153" s="67"/>
      <c r="BE4153" s="67"/>
      <c r="BF4153" s="67"/>
      <c r="BG4153" s="67"/>
      <c r="BH4153" s="67"/>
      <c r="BI4153" s="67"/>
      <c r="BJ4153" s="67"/>
      <c r="BK4153" s="67"/>
      <c r="BL4153" s="67"/>
      <c r="BM4153" s="67"/>
      <c r="BN4153" s="67"/>
      <c r="BO4153" s="67"/>
      <c r="BP4153" s="67"/>
      <c r="BQ4153" s="67"/>
      <c r="BR4153" s="67"/>
      <c r="BS4153" s="67"/>
      <c r="BT4153" s="67"/>
      <c r="BU4153" s="67"/>
      <c r="BV4153" s="67"/>
      <c r="BW4153" s="67"/>
      <c r="BX4153" s="67"/>
      <c r="BY4153" s="67"/>
      <c r="BZ4153" s="67"/>
      <c r="CA4153" s="67"/>
      <c r="CB4153" s="67"/>
      <c r="CC4153" s="67"/>
      <c r="CD4153" s="67"/>
      <c r="CE4153" s="67"/>
      <c r="CF4153" s="67"/>
      <c r="CG4153" s="67"/>
      <c r="CH4153" s="67"/>
      <c r="CI4153" s="67"/>
      <c r="CJ4153" s="67"/>
      <c r="CK4153" s="67"/>
      <c r="CL4153" s="67"/>
      <c r="CM4153" s="67"/>
      <c r="CN4153" s="67"/>
      <c r="CO4153" s="67"/>
      <c r="CP4153" s="67"/>
      <c r="CQ4153" s="67"/>
      <c r="CR4153" s="67"/>
      <c r="CS4153" s="67"/>
      <c r="CT4153" s="67"/>
      <c r="CU4153" s="67"/>
      <c r="CV4153" s="67"/>
      <c r="CW4153" s="67"/>
      <c r="CX4153" s="67"/>
      <c r="CY4153" s="67"/>
      <c r="CZ4153" s="67"/>
      <c r="DA4153" s="67"/>
      <c r="DB4153" s="67"/>
      <c r="DC4153" s="67"/>
      <c r="DD4153" s="67"/>
      <c r="DE4153" s="67"/>
      <c r="DF4153" s="67"/>
      <c r="DG4153" s="67"/>
      <c r="DH4153" s="67"/>
      <c r="DI4153" s="67"/>
      <c r="DJ4153" s="67"/>
      <c r="DK4153" s="67"/>
      <c r="DL4153" s="67"/>
      <c r="DM4153" s="67"/>
      <c r="DN4153" s="67"/>
      <c r="DO4153" s="67"/>
      <c r="DP4153" s="67"/>
      <c r="DQ4153" s="67"/>
      <c r="DR4153" s="67"/>
      <c r="DS4153" s="67"/>
      <c r="DT4153" s="67"/>
      <c r="DU4153" s="67"/>
      <c r="DV4153" s="67"/>
      <c r="DW4153" s="67"/>
      <c r="DX4153" s="67"/>
      <c r="DY4153" s="67"/>
      <c r="DZ4153" s="67"/>
      <c r="EA4153" s="67"/>
      <c r="EB4153" s="67"/>
      <c r="EC4153" s="67"/>
      <c r="ED4153" s="67"/>
      <c r="EE4153" s="67"/>
      <c r="EF4153" s="67"/>
      <c r="EG4153" s="67"/>
      <c r="EH4153" s="67"/>
      <c r="EI4153" s="67"/>
      <c r="EJ4153" s="67"/>
      <c r="EK4153" s="67"/>
      <c r="EL4153" s="67"/>
      <c r="EM4153" s="67"/>
      <c r="EN4153" s="67"/>
      <c r="EO4153" s="67"/>
      <c r="EP4153" s="67"/>
      <c r="EQ4153" s="67"/>
      <c r="ER4153" s="67"/>
      <c r="ES4153" s="67"/>
      <c r="ET4153" s="67"/>
      <c r="EU4153" s="67"/>
      <c r="EV4153" s="67"/>
      <c r="EW4153" s="67"/>
      <c r="EX4153" s="67"/>
      <c r="EY4153" s="67"/>
      <c r="EZ4153" s="67"/>
      <c r="FA4153" s="67"/>
      <c r="FB4153" s="67"/>
      <c r="FC4153" s="67"/>
      <c r="FD4153" s="67"/>
      <c r="FE4153" s="67"/>
      <c r="FF4153" s="67"/>
      <c r="FG4153" s="67"/>
      <c r="FH4153" s="67"/>
      <c r="FI4153" s="67"/>
      <c r="FJ4153" s="67"/>
      <c r="FK4153" s="67"/>
      <c r="FL4153" s="67"/>
      <c r="FM4153" s="67"/>
      <c r="FN4153" s="67"/>
      <c r="FO4153" s="67"/>
      <c r="FP4153" s="67"/>
      <c r="FQ4153" s="67"/>
      <c r="FR4153" s="67"/>
      <c r="FS4153" s="67"/>
      <c r="FT4153" s="67"/>
      <c r="FU4153" s="67"/>
      <c r="FV4153" s="67"/>
      <c r="FW4153" s="67"/>
      <c r="FX4153" s="67"/>
      <c r="FY4153" s="67"/>
      <c r="FZ4153" s="67"/>
      <c r="GA4153" s="67"/>
      <c r="GB4153" s="67"/>
      <c r="GC4153" s="67"/>
      <c r="GD4153" s="67"/>
      <c r="GE4153" s="67"/>
      <c r="GF4153" s="67"/>
      <c r="GG4153" s="67"/>
      <c r="GH4153" s="67"/>
      <c r="GI4153" s="67"/>
      <c r="GJ4153" s="67"/>
      <c r="GK4153" s="67"/>
      <c r="GL4153" s="67"/>
      <c r="GM4153" s="67"/>
      <c r="GN4153" s="67"/>
      <c r="GO4153" s="67"/>
      <c r="GP4153" s="67"/>
      <c r="GQ4153" s="67"/>
      <c r="GR4153" s="67"/>
      <c r="GS4153" s="67"/>
      <c r="GT4153" s="67"/>
      <c r="GU4153" s="67"/>
      <c r="GV4153" s="67"/>
      <c r="GW4153" s="67"/>
      <c r="GX4153" s="67"/>
      <c r="GY4153" s="67"/>
      <c r="GZ4153" s="67"/>
      <c r="HA4153" s="67"/>
      <c r="HB4153" s="67"/>
      <c r="HC4153" s="67"/>
      <c r="HD4153" s="67"/>
      <c r="HE4153" s="67"/>
      <c r="HF4153" s="67"/>
      <c r="HG4153" s="67"/>
      <c r="HH4153" s="67"/>
      <c r="HI4153" s="67"/>
      <c r="HJ4153" s="67"/>
      <c r="HK4153" s="67"/>
      <c r="HL4153" s="67"/>
      <c r="HM4153" s="67"/>
      <c r="HN4153" s="67"/>
      <c r="HO4153" s="67"/>
      <c r="HP4153" s="67"/>
      <c r="HQ4153" s="67"/>
      <c r="HR4153" s="67"/>
      <c r="HS4153" s="67"/>
      <c r="HT4153" s="67"/>
      <c r="HU4153" s="67"/>
      <c r="HV4153" s="67"/>
      <c r="HW4153" s="67"/>
      <c r="HX4153" s="67"/>
      <c r="HY4153" s="67"/>
      <c r="HZ4153" s="67"/>
      <c r="IA4153" s="67"/>
      <c r="IB4153" s="67"/>
      <c r="IC4153" s="67"/>
      <c r="ID4153" s="67"/>
      <c r="IE4153" s="67"/>
      <c r="IF4153" s="67"/>
      <c r="IG4153" s="67"/>
      <c r="IH4153" s="67"/>
      <c r="II4153" s="67"/>
      <c r="IJ4153" s="67"/>
      <c r="IK4153" s="67"/>
      <c r="IL4153" s="67"/>
      <c r="IM4153" s="67"/>
      <c r="IN4153" s="67"/>
      <c r="IO4153" s="67"/>
      <c r="IP4153" s="67"/>
      <c r="IQ4153" s="67"/>
      <c r="IR4153" s="67"/>
      <c r="IS4153" s="67"/>
      <c r="IT4153" s="67"/>
      <c r="IU4153" s="67"/>
      <c r="IV4153" s="67"/>
      <c r="IW4153" s="67"/>
      <c r="IX4153" s="67"/>
      <c r="IY4153" s="67"/>
      <c r="IZ4153" s="67"/>
    </row>
    <row r="4154" customFormat="false" ht="13.8" hidden="false" customHeight="false" outlineLevel="0" collapsed="false">
      <c r="A4154" s="27" t="n">
        <v>41205090</v>
      </c>
      <c r="B4154" s="28" t="s">
        <v>4189</v>
      </c>
      <c r="C4154" s="29"/>
      <c r="D4154" s="29"/>
      <c r="E4154" s="27" t="s">
        <v>320</v>
      </c>
      <c r="F4154" s="19" t="n">
        <f aca="false">IF(C4154="",VLOOKUP(E4154,'PORTE E UCO'!$A$5:$D$46,4,0),VLOOKUP(E4154,'PORTE E UCO'!$A$5:$D$46,4,0)*C4154)</f>
        <v>1224.795374</v>
      </c>
      <c r="G4154" s="30" t="n">
        <v>90.43</v>
      </c>
      <c r="H4154" s="21" t="n">
        <f aca="false">G4154*$R$2</f>
        <v>1779.08654176</v>
      </c>
      <c r="I4154" s="27" t="n">
        <v>0</v>
      </c>
      <c r="J4154" s="22" t="str">
        <f aca="false">IF(I4154&gt;=1,F4154*$J$2,"")</f>
        <v/>
      </c>
      <c r="K4154" s="22" t="str">
        <f aca="false">IF(I4154&gt;=2,F4154*$K$2,"")</f>
        <v/>
      </c>
      <c r="L4154" s="22" t="str">
        <f aca="false">IF(I4154&gt;=3,F4154*$L$2,"")</f>
        <v/>
      </c>
      <c r="M4154" s="22" t="str">
        <f aca="false">IF(I4154&gt;=4,F4154*$M$2,"")</f>
        <v/>
      </c>
      <c r="N4154" s="27" t="n">
        <v>0</v>
      </c>
      <c r="O4154" s="27" t="n">
        <v>0</v>
      </c>
      <c r="P4154" s="31" t="n">
        <v>0</v>
      </c>
      <c r="Q4154" s="32"/>
      <c r="R4154" s="66"/>
      <c r="S4154" s="25" t="n">
        <f aca="false">SUM(F4154,H4154,J4154,K4154,L4154,M4154)</f>
        <v>3003.88191576</v>
      </c>
      <c r="T4154" s="25" t="n">
        <f aca="false">SUM(F4154,H4154,J4154,K4154,L4154,M4154,Q4154)</f>
        <v>3003.88191576</v>
      </c>
      <c r="U4154" s="67"/>
      <c r="V4154" s="67"/>
      <c r="W4154" s="67"/>
      <c r="X4154" s="67"/>
      <c r="Y4154" s="67"/>
      <c r="Z4154" s="67"/>
      <c r="AA4154" s="67"/>
      <c r="AB4154" s="67"/>
      <c r="AC4154" s="67"/>
      <c r="AD4154" s="67"/>
      <c r="AE4154" s="67"/>
      <c r="AF4154" s="67"/>
      <c r="AG4154" s="67"/>
      <c r="AH4154" s="67"/>
      <c r="AI4154" s="67"/>
      <c r="AJ4154" s="67"/>
      <c r="AK4154" s="67"/>
      <c r="AL4154" s="67"/>
      <c r="AM4154" s="67"/>
      <c r="AN4154" s="67"/>
      <c r="AO4154" s="67"/>
      <c r="AP4154" s="67"/>
      <c r="AQ4154" s="67"/>
      <c r="AR4154" s="67"/>
      <c r="AS4154" s="67"/>
      <c r="AT4154" s="67"/>
      <c r="AU4154" s="67"/>
      <c r="AV4154" s="67"/>
      <c r="AW4154" s="67"/>
      <c r="AX4154" s="67"/>
      <c r="AY4154" s="67"/>
      <c r="AZ4154" s="67"/>
      <c r="BA4154" s="67"/>
      <c r="BB4154" s="67"/>
      <c r="BC4154" s="67"/>
      <c r="BD4154" s="67"/>
      <c r="BE4154" s="67"/>
      <c r="BF4154" s="67"/>
      <c r="BG4154" s="67"/>
      <c r="BH4154" s="67"/>
      <c r="BI4154" s="67"/>
      <c r="BJ4154" s="67"/>
      <c r="BK4154" s="67"/>
      <c r="BL4154" s="67"/>
      <c r="BM4154" s="67"/>
      <c r="BN4154" s="67"/>
      <c r="BO4154" s="67"/>
      <c r="BP4154" s="67"/>
      <c r="BQ4154" s="67"/>
      <c r="BR4154" s="67"/>
      <c r="BS4154" s="67"/>
      <c r="BT4154" s="67"/>
      <c r="BU4154" s="67"/>
      <c r="BV4154" s="67"/>
      <c r="BW4154" s="67"/>
      <c r="BX4154" s="67"/>
      <c r="BY4154" s="67"/>
      <c r="BZ4154" s="67"/>
      <c r="CA4154" s="67"/>
      <c r="CB4154" s="67"/>
      <c r="CC4154" s="67"/>
      <c r="CD4154" s="67"/>
      <c r="CE4154" s="67"/>
      <c r="CF4154" s="67"/>
      <c r="CG4154" s="67"/>
      <c r="CH4154" s="67"/>
      <c r="CI4154" s="67"/>
      <c r="CJ4154" s="67"/>
      <c r="CK4154" s="67"/>
      <c r="CL4154" s="67"/>
      <c r="CM4154" s="67"/>
      <c r="CN4154" s="67"/>
      <c r="CO4154" s="67"/>
      <c r="CP4154" s="67"/>
      <c r="CQ4154" s="67"/>
      <c r="CR4154" s="67"/>
      <c r="CS4154" s="67"/>
      <c r="CT4154" s="67"/>
      <c r="CU4154" s="67"/>
      <c r="CV4154" s="67"/>
      <c r="CW4154" s="67"/>
      <c r="CX4154" s="67"/>
      <c r="CY4154" s="67"/>
      <c r="CZ4154" s="67"/>
      <c r="DA4154" s="67"/>
      <c r="DB4154" s="67"/>
      <c r="DC4154" s="67"/>
      <c r="DD4154" s="67"/>
      <c r="DE4154" s="67"/>
      <c r="DF4154" s="67"/>
      <c r="DG4154" s="67"/>
      <c r="DH4154" s="67"/>
      <c r="DI4154" s="67"/>
      <c r="DJ4154" s="67"/>
      <c r="DK4154" s="67"/>
      <c r="DL4154" s="67"/>
      <c r="DM4154" s="67"/>
      <c r="DN4154" s="67"/>
      <c r="DO4154" s="67"/>
      <c r="DP4154" s="67"/>
      <c r="DQ4154" s="67"/>
      <c r="DR4154" s="67"/>
      <c r="DS4154" s="67"/>
      <c r="DT4154" s="67"/>
      <c r="DU4154" s="67"/>
      <c r="DV4154" s="67"/>
      <c r="DW4154" s="67"/>
      <c r="DX4154" s="67"/>
      <c r="DY4154" s="67"/>
      <c r="DZ4154" s="67"/>
      <c r="EA4154" s="67"/>
      <c r="EB4154" s="67"/>
      <c r="EC4154" s="67"/>
      <c r="ED4154" s="67"/>
      <c r="EE4154" s="67"/>
      <c r="EF4154" s="67"/>
      <c r="EG4154" s="67"/>
      <c r="EH4154" s="67"/>
      <c r="EI4154" s="67"/>
      <c r="EJ4154" s="67"/>
      <c r="EK4154" s="67"/>
      <c r="EL4154" s="67"/>
      <c r="EM4154" s="67"/>
      <c r="EN4154" s="67"/>
      <c r="EO4154" s="67"/>
      <c r="EP4154" s="67"/>
      <c r="EQ4154" s="67"/>
      <c r="ER4154" s="67"/>
      <c r="ES4154" s="67"/>
      <c r="ET4154" s="67"/>
      <c r="EU4154" s="67"/>
      <c r="EV4154" s="67"/>
      <c r="EW4154" s="67"/>
      <c r="EX4154" s="67"/>
      <c r="EY4154" s="67"/>
      <c r="EZ4154" s="67"/>
      <c r="FA4154" s="67"/>
      <c r="FB4154" s="67"/>
      <c r="FC4154" s="67"/>
      <c r="FD4154" s="67"/>
      <c r="FE4154" s="67"/>
      <c r="FF4154" s="67"/>
      <c r="FG4154" s="67"/>
      <c r="FH4154" s="67"/>
      <c r="FI4154" s="67"/>
      <c r="FJ4154" s="67"/>
      <c r="FK4154" s="67"/>
      <c r="FL4154" s="67"/>
      <c r="FM4154" s="67"/>
      <c r="FN4154" s="67"/>
      <c r="FO4154" s="67"/>
      <c r="FP4154" s="67"/>
      <c r="FQ4154" s="67"/>
      <c r="FR4154" s="67"/>
      <c r="FS4154" s="67"/>
      <c r="FT4154" s="67"/>
      <c r="FU4154" s="67"/>
      <c r="FV4154" s="67"/>
      <c r="FW4154" s="67"/>
      <c r="FX4154" s="67"/>
      <c r="FY4154" s="67"/>
      <c r="FZ4154" s="67"/>
      <c r="GA4154" s="67"/>
      <c r="GB4154" s="67"/>
      <c r="GC4154" s="67"/>
      <c r="GD4154" s="67"/>
      <c r="GE4154" s="67"/>
      <c r="GF4154" s="67"/>
      <c r="GG4154" s="67"/>
      <c r="GH4154" s="67"/>
      <c r="GI4154" s="67"/>
      <c r="GJ4154" s="67"/>
      <c r="GK4154" s="67"/>
      <c r="GL4154" s="67"/>
      <c r="GM4154" s="67"/>
      <c r="GN4154" s="67"/>
      <c r="GO4154" s="67"/>
      <c r="GP4154" s="67"/>
      <c r="GQ4154" s="67"/>
      <c r="GR4154" s="67"/>
      <c r="GS4154" s="67"/>
      <c r="GT4154" s="67"/>
      <c r="GU4154" s="67"/>
      <c r="GV4154" s="67"/>
      <c r="GW4154" s="67"/>
      <c r="GX4154" s="67"/>
      <c r="GY4154" s="67"/>
      <c r="GZ4154" s="67"/>
      <c r="HA4154" s="67"/>
      <c r="HB4154" s="67"/>
      <c r="HC4154" s="67"/>
      <c r="HD4154" s="67"/>
      <c r="HE4154" s="67"/>
      <c r="HF4154" s="67"/>
      <c r="HG4154" s="67"/>
      <c r="HH4154" s="67"/>
      <c r="HI4154" s="67"/>
      <c r="HJ4154" s="67"/>
      <c r="HK4154" s="67"/>
      <c r="HL4154" s="67"/>
      <c r="HM4154" s="67"/>
      <c r="HN4154" s="67"/>
      <c r="HO4154" s="67"/>
      <c r="HP4154" s="67"/>
      <c r="HQ4154" s="67"/>
      <c r="HR4154" s="67"/>
      <c r="HS4154" s="67"/>
      <c r="HT4154" s="67"/>
      <c r="HU4154" s="67"/>
      <c r="HV4154" s="67"/>
      <c r="HW4154" s="67"/>
      <c r="HX4154" s="67"/>
      <c r="HY4154" s="67"/>
      <c r="HZ4154" s="67"/>
      <c r="IA4154" s="67"/>
      <c r="IB4154" s="67"/>
      <c r="IC4154" s="67"/>
      <c r="ID4154" s="67"/>
      <c r="IE4154" s="67"/>
      <c r="IF4154" s="67"/>
      <c r="IG4154" s="67"/>
      <c r="IH4154" s="67"/>
      <c r="II4154" s="67"/>
      <c r="IJ4154" s="67"/>
      <c r="IK4154" s="67"/>
      <c r="IL4154" s="67"/>
      <c r="IM4154" s="67"/>
      <c r="IN4154" s="67"/>
      <c r="IO4154" s="67"/>
      <c r="IP4154" s="67"/>
      <c r="IQ4154" s="67"/>
      <c r="IR4154" s="67"/>
      <c r="IS4154" s="67"/>
      <c r="IT4154" s="67"/>
      <c r="IU4154" s="67"/>
      <c r="IV4154" s="67"/>
      <c r="IW4154" s="67"/>
      <c r="IX4154" s="67"/>
      <c r="IY4154" s="67"/>
      <c r="IZ4154" s="67"/>
    </row>
    <row r="4155" customFormat="false" ht="14.95" hidden="false" customHeight="false" outlineLevel="0" collapsed="false">
      <c r="A4155" s="16" t="n">
        <v>41205103</v>
      </c>
      <c r="B4155" s="17" t="s">
        <v>4190</v>
      </c>
      <c r="C4155" s="18"/>
      <c r="D4155" s="18"/>
      <c r="E4155" s="16" t="s">
        <v>229</v>
      </c>
      <c r="F4155" s="19" t="n">
        <f aca="false">IF(C4155="",VLOOKUP(E4155,'PORTE E UCO'!$A$5:$D$46,4,0),VLOOKUP(E4155,'PORTE E UCO'!$A$5:$D$46,4,0)*C4155)</f>
        <v>946.935808</v>
      </c>
      <c r="G4155" s="20" t="n">
        <v>73.39</v>
      </c>
      <c r="H4155" s="21" t="n">
        <f aca="false">G4155*$R$2</f>
        <v>1443.84785248</v>
      </c>
      <c r="I4155" s="16" t="n">
        <v>0</v>
      </c>
      <c r="J4155" s="22" t="str">
        <f aca="false">IF(I4155&gt;=1,F4155*$J$2,"")</f>
        <v/>
      </c>
      <c r="K4155" s="22" t="str">
        <f aca="false">IF(I4155&gt;=2,F4155*$K$2,"")</f>
        <v/>
      </c>
      <c r="L4155" s="22" t="str">
        <f aca="false">IF(I4155&gt;=3,F4155*$L$2,"")</f>
        <v/>
      </c>
      <c r="M4155" s="22" t="str">
        <f aca="false">IF(I4155&gt;=4,F4155*$M$2,"")</f>
        <v/>
      </c>
      <c r="N4155" s="16" t="n">
        <v>0</v>
      </c>
      <c r="O4155" s="16" t="n">
        <v>0</v>
      </c>
      <c r="P4155" s="23" t="n">
        <v>0</v>
      </c>
      <c r="Q4155" s="32"/>
      <c r="R4155" s="66"/>
      <c r="S4155" s="25" t="n">
        <f aca="false">SUM(F4155,H4155,J4155,K4155,L4155,M4155)</f>
        <v>2390.78366048</v>
      </c>
      <c r="T4155" s="25" t="n">
        <f aca="false">SUM(F4155,H4155,J4155,K4155,L4155,M4155,Q4155)</f>
        <v>2390.78366048</v>
      </c>
      <c r="U4155" s="67"/>
      <c r="V4155" s="67"/>
      <c r="W4155" s="67"/>
      <c r="X4155" s="67"/>
      <c r="Y4155" s="67"/>
      <c r="Z4155" s="67"/>
      <c r="AA4155" s="67"/>
      <c r="AB4155" s="67"/>
      <c r="AC4155" s="67"/>
      <c r="AD4155" s="67"/>
      <c r="AE4155" s="67"/>
      <c r="AF4155" s="67"/>
      <c r="AG4155" s="67"/>
      <c r="AH4155" s="67"/>
      <c r="AI4155" s="67"/>
      <c r="AJ4155" s="67"/>
      <c r="AK4155" s="67"/>
      <c r="AL4155" s="67"/>
      <c r="AM4155" s="67"/>
      <c r="AN4155" s="67"/>
      <c r="AO4155" s="67"/>
      <c r="AP4155" s="67"/>
      <c r="AQ4155" s="67"/>
      <c r="AR4155" s="67"/>
      <c r="AS4155" s="67"/>
      <c r="AT4155" s="67"/>
      <c r="AU4155" s="67"/>
      <c r="AV4155" s="67"/>
      <c r="AW4155" s="67"/>
      <c r="AX4155" s="67"/>
      <c r="AY4155" s="67"/>
      <c r="AZ4155" s="67"/>
      <c r="BA4155" s="67"/>
      <c r="BB4155" s="67"/>
      <c r="BC4155" s="67"/>
      <c r="BD4155" s="67"/>
      <c r="BE4155" s="67"/>
      <c r="BF4155" s="67"/>
      <c r="BG4155" s="67"/>
      <c r="BH4155" s="67"/>
      <c r="BI4155" s="67"/>
      <c r="BJ4155" s="67"/>
      <c r="BK4155" s="67"/>
      <c r="BL4155" s="67"/>
      <c r="BM4155" s="67"/>
      <c r="BN4155" s="67"/>
      <c r="BO4155" s="67"/>
      <c r="BP4155" s="67"/>
      <c r="BQ4155" s="67"/>
      <c r="BR4155" s="67"/>
      <c r="BS4155" s="67"/>
      <c r="BT4155" s="67"/>
      <c r="BU4155" s="67"/>
      <c r="BV4155" s="67"/>
      <c r="BW4155" s="67"/>
      <c r="BX4155" s="67"/>
      <c r="BY4155" s="67"/>
      <c r="BZ4155" s="67"/>
      <c r="CA4155" s="67"/>
      <c r="CB4155" s="67"/>
      <c r="CC4155" s="67"/>
      <c r="CD4155" s="67"/>
      <c r="CE4155" s="67"/>
      <c r="CF4155" s="67"/>
      <c r="CG4155" s="67"/>
      <c r="CH4155" s="67"/>
      <c r="CI4155" s="67"/>
      <c r="CJ4155" s="67"/>
      <c r="CK4155" s="67"/>
      <c r="CL4155" s="67"/>
      <c r="CM4155" s="67"/>
      <c r="CN4155" s="67"/>
      <c r="CO4155" s="67"/>
      <c r="CP4155" s="67"/>
      <c r="CQ4155" s="67"/>
      <c r="CR4155" s="67"/>
      <c r="CS4155" s="67"/>
      <c r="CT4155" s="67"/>
      <c r="CU4155" s="67"/>
      <c r="CV4155" s="67"/>
      <c r="CW4155" s="67"/>
      <c r="CX4155" s="67"/>
      <c r="CY4155" s="67"/>
      <c r="CZ4155" s="67"/>
      <c r="DA4155" s="67"/>
      <c r="DB4155" s="67"/>
      <c r="DC4155" s="67"/>
      <c r="DD4155" s="67"/>
      <c r="DE4155" s="67"/>
      <c r="DF4155" s="67"/>
      <c r="DG4155" s="67"/>
      <c r="DH4155" s="67"/>
      <c r="DI4155" s="67"/>
      <c r="DJ4155" s="67"/>
      <c r="DK4155" s="67"/>
      <c r="DL4155" s="67"/>
      <c r="DM4155" s="67"/>
      <c r="DN4155" s="67"/>
      <c r="DO4155" s="67"/>
      <c r="DP4155" s="67"/>
      <c r="DQ4155" s="67"/>
      <c r="DR4155" s="67"/>
      <c r="DS4155" s="67"/>
      <c r="DT4155" s="67"/>
      <c r="DU4155" s="67"/>
      <c r="DV4155" s="67"/>
      <c r="DW4155" s="67"/>
      <c r="DX4155" s="67"/>
      <c r="DY4155" s="67"/>
      <c r="DZ4155" s="67"/>
      <c r="EA4155" s="67"/>
      <c r="EB4155" s="67"/>
      <c r="EC4155" s="67"/>
      <c r="ED4155" s="67"/>
      <c r="EE4155" s="67"/>
      <c r="EF4155" s="67"/>
      <c r="EG4155" s="67"/>
      <c r="EH4155" s="67"/>
      <c r="EI4155" s="67"/>
      <c r="EJ4155" s="67"/>
      <c r="EK4155" s="67"/>
      <c r="EL4155" s="67"/>
      <c r="EM4155" s="67"/>
      <c r="EN4155" s="67"/>
      <c r="EO4155" s="67"/>
      <c r="EP4155" s="67"/>
      <c r="EQ4155" s="67"/>
      <c r="ER4155" s="67"/>
      <c r="ES4155" s="67"/>
      <c r="ET4155" s="67"/>
      <c r="EU4155" s="67"/>
      <c r="EV4155" s="67"/>
      <c r="EW4155" s="67"/>
      <c r="EX4155" s="67"/>
      <c r="EY4155" s="67"/>
      <c r="EZ4155" s="67"/>
      <c r="FA4155" s="67"/>
      <c r="FB4155" s="67"/>
      <c r="FC4155" s="67"/>
      <c r="FD4155" s="67"/>
      <c r="FE4155" s="67"/>
      <c r="FF4155" s="67"/>
      <c r="FG4155" s="67"/>
      <c r="FH4155" s="67"/>
      <c r="FI4155" s="67"/>
      <c r="FJ4155" s="67"/>
      <c r="FK4155" s="67"/>
      <c r="FL4155" s="67"/>
      <c r="FM4155" s="67"/>
      <c r="FN4155" s="67"/>
      <c r="FO4155" s="67"/>
      <c r="FP4155" s="67"/>
      <c r="FQ4155" s="67"/>
      <c r="FR4155" s="67"/>
      <c r="FS4155" s="67"/>
      <c r="FT4155" s="67"/>
      <c r="FU4155" s="67"/>
      <c r="FV4155" s="67"/>
      <c r="FW4155" s="67"/>
      <c r="FX4155" s="67"/>
      <c r="FY4155" s="67"/>
      <c r="FZ4155" s="67"/>
      <c r="GA4155" s="67"/>
      <c r="GB4155" s="67"/>
      <c r="GC4155" s="67"/>
      <c r="GD4155" s="67"/>
      <c r="GE4155" s="67"/>
      <c r="GF4155" s="67"/>
      <c r="GG4155" s="67"/>
      <c r="GH4155" s="67"/>
      <c r="GI4155" s="67"/>
      <c r="GJ4155" s="67"/>
      <c r="GK4155" s="67"/>
      <c r="GL4155" s="67"/>
      <c r="GM4155" s="67"/>
      <c r="GN4155" s="67"/>
      <c r="GO4155" s="67"/>
      <c r="GP4155" s="67"/>
      <c r="GQ4155" s="67"/>
      <c r="GR4155" s="67"/>
      <c r="GS4155" s="67"/>
      <c r="GT4155" s="67"/>
      <c r="GU4155" s="67"/>
      <c r="GV4155" s="67"/>
      <c r="GW4155" s="67"/>
      <c r="GX4155" s="67"/>
      <c r="GY4155" s="67"/>
      <c r="GZ4155" s="67"/>
      <c r="HA4155" s="67"/>
      <c r="HB4155" s="67"/>
      <c r="HC4155" s="67"/>
      <c r="HD4155" s="67"/>
      <c r="HE4155" s="67"/>
      <c r="HF4155" s="67"/>
      <c r="HG4155" s="67"/>
      <c r="HH4155" s="67"/>
      <c r="HI4155" s="67"/>
      <c r="HJ4155" s="67"/>
      <c r="HK4155" s="67"/>
      <c r="HL4155" s="67"/>
      <c r="HM4155" s="67"/>
      <c r="HN4155" s="67"/>
      <c r="HO4155" s="67"/>
      <c r="HP4155" s="67"/>
      <c r="HQ4155" s="67"/>
      <c r="HR4155" s="67"/>
      <c r="HS4155" s="67"/>
      <c r="HT4155" s="67"/>
      <c r="HU4155" s="67"/>
      <c r="HV4155" s="67"/>
      <c r="HW4155" s="67"/>
      <c r="HX4155" s="67"/>
      <c r="HY4155" s="67"/>
      <c r="HZ4155" s="67"/>
      <c r="IA4155" s="67"/>
      <c r="IB4155" s="67"/>
      <c r="IC4155" s="67"/>
      <c r="ID4155" s="67"/>
      <c r="IE4155" s="67"/>
      <c r="IF4155" s="67"/>
      <c r="IG4155" s="67"/>
      <c r="IH4155" s="67"/>
      <c r="II4155" s="67"/>
      <c r="IJ4155" s="67"/>
      <c r="IK4155" s="67"/>
      <c r="IL4155" s="67"/>
      <c r="IM4155" s="67"/>
      <c r="IN4155" s="67"/>
      <c r="IO4155" s="67"/>
      <c r="IP4155" s="67"/>
      <c r="IQ4155" s="67"/>
      <c r="IR4155" s="67"/>
      <c r="IS4155" s="67"/>
      <c r="IT4155" s="67"/>
      <c r="IU4155" s="67"/>
      <c r="IV4155" s="67"/>
      <c r="IW4155" s="67"/>
      <c r="IX4155" s="67"/>
      <c r="IY4155" s="67"/>
      <c r="IZ4155" s="67"/>
    </row>
    <row r="4156" customFormat="false" ht="14.95" hidden="false" customHeight="false" outlineLevel="0" collapsed="false">
      <c r="A4156" s="27" t="n">
        <v>41205111</v>
      </c>
      <c r="B4156" s="28" t="s">
        <v>4191</v>
      </c>
      <c r="C4156" s="29"/>
      <c r="D4156" s="29"/>
      <c r="E4156" s="27" t="s">
        <v>1446</v>
      </c>
      <c r="F4156" s="19" t="n">
        <f aca="false">IF(C4156="",VLOOKUP(E4156,'PORTE E UCO'!$A$5:$D$46,4,0),VLOOKUP(E4156,'PORTE E UCO'!$A$5:$D$46,4,0)*C4156)</f>
        <v>4144.744454</v>
      </c>
      <c r="G4156" s="30" t="n">
        <v>751.3</v>
      </c>
      <c r="H4156" s="21" t="n">
        <f aca="false">G4156*$R$2</f>
        <v>14780.7997216</v>
      </c>
      <c r="I4156" s="27" t="n">
        <v>0</v>
      </c>
      <c r="J4156" s="22" t="str">
        <f aca="false">IF(I4156&gt;=1,F4156*$J$2,"")</f>
        <v/>
      </c>
      <c r="K4156" s="22" t="str">
        <f aca="false">IF(I4156&gt;=2,F4156*$K$2,"")</f>
        <v/>
      </c>
      <c r="L4156" s="22" t="str">
        <f aca="false">IF(I4156&gt;=3,F4156*$L$2,"")</f>
        <v/>
      </c>
      <c r="M4156" s="22" t="str">
        <f aca="false">IF(I4156&gt;=4,F4156*$M$2,"")</f>
        <v/>
      </c>
      <c r="N4156" s="27" t="n">
        <v>0</v>
      </c>
      <c r="O4156" s="27" t="n">
        <v>0</v>
      </c>
      <c r="P4156" s="31" t="n">
        <v>0</v>
      </c>
      <c r="Q4156" s="32"/>
      <c r="R4156" s="66"/>
      <c r="S4156" s="25" t="n">
        <f aca="false">SUM(F4156,H4156,J4156,K4156,L4156,M4156)</f>
        <v>18925.5441756</v>
      </c>
      <c r="T4156" s="25" t="n">
        <f aca="false">SUM(F4156,H4156,J4156,K4156,L4156,M4156,Q4156)</f>
        <v>18925.5441756</v>
      </c>
      <c r="U4156" s="67"/>
      <c r="V4156" s="67"/>
      <c r="W4156" s="67"/>
      <c r="X4156" s="67"/>
      <c r="Y4156" s="67"/>
      <c r="Z4156" s="67"/>
      <c r="AA4156" s="67"/>
      <c r="AB4156" s="67"/>
      <c r="AC4156" s="67"/>
      <c r="AD4156" s="67"/>
      <c r="AE4156" s="67"/>
      <c r="AF4156" s="67"/>
      <c r="AG4156" s="67"/>
      <c r="AH4156" s="67"/>
      <c r="AI4156" s="67"/>
      <c r="AJ4156" s="67"/>
      <c r="AK4156" s="67"/>
      <c r="AL4156" s="67"/>
      <c r="AM4156" s="67"/>
      <c r="AN4156" s="67"/>
      <c r="AO4156" s="67"/>
      <c r="AP4156" s="67"/>
      <c r="AQ4156" s="67"/>
      <c r="AR4156" s="67"/>
      <c r="AS4156" s="67"/>
      <c r="AT4156" s="67"/>
      <c r="AU4156" s="67"/>
      <c r="AV4156" s="67"/>
      <c r="AW4156" s="67"/>
      <c r="AX4156" s="67"/>
      <c r="AY4156" s="67"/>
      <c r="AZ4156" s="67"/>
      <c r="BA4156" s="67"/>
      <c r="BB4156" s="67"/>
      <c r="BC4156" s="67"/>
      <c r="BD4156" s="67"/>
      <c r="BE4156" s="67"/>
      <c r="BF4156" s="67"/>
      <c r="BG4156" s="67"/>
      <c r="BH4156" s="67"/>
      <c r="BI4156" s="67"/>
      <c r="BJ4156" s="67"/>
      <c r="BK4156" s="67"/>
      <c r="BL4156" s="67"/>
      <c r="BM4156" s="67"/>
      <c r="BN4156" s="67"/>
      <c r="BO4156" s="67"/>
      <c r="BP4156" s="67"/>
      <c r="BQ4156" s="67"/>
      <c r="BR4156" s="67"/>
      <c r="BS4156" s="67"/>
      <c r="BT4156" s="67"/>
      <c r="BU4156" s="67"/>
      <c r="BV4156" s="67"/>
      <c r="BW4156" s="67"/>
      <c r="BX4156" s="67"/>
      <c r="BY4156" s="67"/>
      <c r="BZ4156" s="67"/>
      <c r="CA4156" s="67"/>
      <c r="CB4156" s="67"/>
      <c r="CC4156" s="67"/>
      <c r="CD4156" s="67"/>
      <c r="CE4156" s="67"/>
      <c r="CF4156" s="67"/>
      <c r="CG4156" s="67"/>
      <c r="CH4156" s="67"/>
      <c r="CI4156" s="67"/>
      <c r="CJ4156" s="67"/>
      <c r="CK4156" s="67"/>
      <c r="CL4156" s="67"/>
      <c r="CM4156" s="67"/>
      <c r="CN4156" s="67"/>
      <c r="CO4156" s="67"/>
      <c r="CP4156" s="67"/>
      <c r="CQ4156" s="67"/>
      <c r="CR4156" s="67"/>
      <c r="CS4156" s="67"/>
      <c r="CT4156" s="67"/>
      <c r="CU4156" s="67"/>
      <c r="CV4156" s="67"/>
      <c r="CW4156" s="67"/>
      <c r="CX4156" s="67"/>
      <c r="CY4156" s="67"/>
      <c r="CZ4156" s="67"/>
      <c r="DA4156" s="67"/>
      <c r="DB4156" s="67"/>
      <c r="DC4156" s="67"/>
      <c r="DD4156" s="67"/>
      <c r="DE4156" s="67"/>
      <c r="DF4156" s="67"/>
      <c r="DG4156" s="67"/>
      <c r="DH4156" s="67"/>
      <c r="DI4156" s="67"/>
      <c r="DJ4156" s="67"/>
      <c r="DK4156" s="67"/>
      <c r="DL4156" s="67"/>
      <c r="DM4156" s="67"/>
      <c r="DN4156" s="67"/>
      <c r="DO4156" s="67"/>
      <c r="DP4156" s="67"/>
      <c r="DQ4156" s="67"/>
      <c r="DR4156" s="67"/>
      <c r="DS4156" s="67"/>
      <c r="DT4156" s="67"/>
      <c r="DU4156" s="67"/>
      <c r="DV4156" s="67"/>
      <c r="DW4156" s="67"/>
      <c r="DX4156" s="67"/>
      <c r="DY4156" s="67"/>
      <c r="DZ4156" s="67"/>
      <c r="EA4156" s="67"/>
      <c r="EB4156" s="67"/>
      <c r="EC4156" s="67"/>
      <c r="ED4156" s="67"/>
      <c r="EE4156" s="67"/>
      <c r="EF4156" s="67"/>
      <c r="EG4156" s="67"/>
      <c r="EH4156" s="67"/>
      <c r="EI4156" s="67"/>
      <c r="EJ4156" s="67"/>
      <c r="EK4156" s="67"/>
      <c r="EL4156" s="67"/>
      <c r="EM4156" s="67"/>
      <c r="EN4156" s="67"/>
      <c r="EO4156" s="67"/>
      <c r="EP4156" s="67"/>
      <c r="EQ4156" s="67"/>
      <c r="ER4156" s="67"/>
      <c r="ES4156" s="67"/>
      <c r="ET4156" s="67"/>
      <c r="EU4156" s="67"/>
      <c r="EV4156" s="67"/>
      <c r="EW4156" s="67"/>
      <c r="EX4156" s="67"/>
      <c r="EY4156" s="67"/>
      <c r="EZ4156" s="67"/>
      <c r="FA4156" s="67"/>
      <c r="FB4156" s="67"/>
      <c r="FC4156" s="67"/>
      <c r="FD4156" s="67"/>
      <c r="FE4156" s="67"/>
      <c r="FF4156" s="67"/>
      <c r="FG4156" s="67"/>
      <c r="FH4156" s="67"/>
      <c r="FI4156" s="67"/>
      <c r="FJ4156" s="67"/>
      <c r="FK4156" s="67"/>
      <c r="FL4156" s="67"/>
      <c r="FM4156" s="67"/>
      <c r="FN4156" s="67"/>
      <c r="FO4156" s="67"/>
      <c r="FP4156" s="67"/>
      <c r="FQ4156" s="67"/>
      <c r="FR4156" s="67"/>
      <c r="FS4156" s="67"/>
      <c r="FT4156" s="67"/>
      <c r="FU4156" s="67"/>
      <c r="FV4156" s="67"/>
      <c r="FW4156" s="67"/>
      <c r="FX4156" s="67"/>
      <c r="FY4156" s="67"/>
      <c r="FZ4156" s="67"/>
      <c r="GA4156" s="67"/>
      <c r="GB4156" s="67"/>
      <c r="GC4156" s="67"/>
      <c r="GD4156" s="67"/>
      <c r="GE4156" s="67"/>
      <c r="GF4156" s="67"/>
      <c r="GG4156" s="67"/>
      <c r="GH4156" s="67"/>
      <c r="GI4156" s="67"/>
      <c r="GJ4156" s="67"/>
      <c r="GK4156" s="67"/>
      <c r="GL4156" s="67"/>
      <c r="GM4156" s="67"/>
      <c r="GN4156" s="67"/>
      <c r="GO4156" s="67"/>
      <c r="GP4156" s="67"/>
      <c r="GQ4156" s="67"/>
      <c r="GR4156" s="67"/>
      <c r="GS4156" s="67"/>
      <c r="GT4156" s="67"/>
      <c r="GU4156" s="67"/>
      <c r="GV4156" s="67"/>
      <c r="GW4156" s="67"/>
      <c r="GX4156" s="67"/>
      <c r="GY4156" s="67"/>
      <c r="GZ4156" s="67"/>
      <c r="HA4156" s="67"/>
      <c r="HB4156" s="67"/>
      <c r="HC4156" s="67"/>
      <c r="HD4156" s="67"/>
      <c r="HE4156" s="67"/>
      <c r="HF4156" s="67"/>
      <c r="HG4156" s="67"/>
      <c r="HH4156" s="67"/>
      <c r="HI4156" s="67"/>
      <c r="HJ4156" s="67"/>
      <c r="HK4156" s="67"/>
      <c r="HL4156" s="67"/>
      <c r="HM4156" s="67"/>
      <c r="HN4156" s="67"/>
      <c r="HO4156" s="67"/>
      <c r="HP4156" s="67"/>
      <c r="HQ4156" s="67"/>
      <c r="HR4156" s="67"/>
      <c r="HS4156" s="67"/>
      <c r="HT4156" s="67"/>
      <c r="HU4156" s="67"/>
      <c r="HV4156" s="67"/>
      <c r="HW4156" s="67"/>
      <c r="HX4156" s="67"/>
      <c r="HY4156" s="67"/>
      <c r="HZ4156" s="67"/>
      <c r="IA4156" s="67"/>
      <c r="IB4156" s="67"/>
      <c r="IC4156" s="67"/>
      <c r="ID4156" s="67"/>
      <c r="IE4156" s="67"/>
      <c r="IF4156" s="67"/>
      <c r="IG4156" s="67"/>
      <c r="IH4156" s="67"/>
      <c r="II4156" s="67"/>
      <c r="IJ4156" s="67"/>
      <c r="IK4156" s="67"/>
      <c r="IL4156" s="67"/>
      <c r="IM4156" s="67"/>
      <c r="IN4156" s="67"/>
      <c r="IO4156" s="67"/>
      <c r="IP4156" s="67"/>
      <c r="IQ4156" s="67"/>
      <c r="IR4156" s="67"/>
      <c r="IS4156" s="67"/>
      <c r="IT4156" s="67"/>
      <c r="IU4156" s="67"/>
      <c r="IV4156" s="67"/>
      <c r="IW4156" s="67"/>
      <c r="IX4156" s="67"/>
      <c r="IY4156" s="67"/>
      <c r="IZ4156" s="67"/>
    </row>
    <row r="4157" customFormat="false" ht="14.95" hidden="false" customHeight="false" outlineLevel="0" collapsed="false">
      <c r="A4157" s="16" t="n">
        <v>41205120</v>
      </c>
      <c r="B4157" s="17" t="s">
        <v>4192</v>
      </c>
      <c r="C4157" s="18"/>
      <c r="D4157" s="18"/>
      <c r="E4157" s="16" t="s">
        <v>341</v>
      </c>
      <c r="F4157" s="19" t="n">
        <f aca="false">IF(C4157="",VLOOKUP(E4157,'PORTE E UCO'!$A$5:$D$46,4,0),VLOOKUP(E4157,'PORTE E UCO'!$A$5:$D$46,4,0)*C4157)</f>
        <v>1558.54594</v>
      </c>
      <c r="G4157" s="20" t="n">
        <v>122.08</v>
      </c>
      <c r="H4157" s="21" t="n">
        <f aca="false">G4157*$R$2</f>
        <v>2401.75699456</v>
      </c>
      <c r="I4157" s="16" t="n">
        <v>0</v>
      </c>
      <c r="J4157" s="22" t="str">
        <f aca="false">IF(I4157&gt;=1,F4157*$J$2,"")</f>
        <v/>
      </c>
      <c r="K4157" s="22" t="str">
        <f aca="false">IF(I4157&gt;=2,F4157*$K$2,"")</f>
        <v/>
      </c>
      <c r="L4157" s="22" t="str">
        <f aca="false">IF(I4157&gt;=3,F4157*$L$2,"")</f>
        <v/>
      </c>
      <c r="M4157" s="22" t="str">
        <f aca="false">IF(I4157&gt;=4,F4157*$M$2,"")</f>
        <v/>
      </c>
      <c r="N4157" s="16" t="n">
        <v>0</v>
      </c>
      <c r="O4157" s="16" t="n">
        <v>0</v>
      </c>
      <c r="P4157" s="23" t="n">
        <v>0</v>
      </c>
      <c r="Q4157" s="32"/>
      <c r="R4157" s="66"/>
      <c r="S4157" s="25" t="n">
        <f aca="false">SUM(F4157,H4157,J4157,K4157,L4157,M4157)</f>
        <v>3960.30293456</v>
      </c>
      <c r="T4157" s="25" t="n">
        <f aca="false">SUM(F4157,H4157,J4157,K4157,L4157,M4157,Q4157)</f>
        <v>3960.30293456</v>
      </c>
      <c r="U4157" s="67"/>
      <c r="V4157" s="67"/>
      <c r="W4157" s="67"/>
      <c r="X4157" s="67"/>
      <c r="Y4157" s="67"/>
      <c r="Z4157" s="67"/>
      <c r="AA4157" s="67"/>
      <c r="AB4157" s="67"/>
      <c r="AC4157" s="67"/>
      <c r="AD4157" s="67"/>
      <c r="AE4157" s="67"/>
      <c r="AF4157" s="67"/>
      <c r="AG4157" s="67"/>
      <c r="AH4157" s="67"/>
      <c r="AI4157" s="67"/>
      <c r="AJ4157" s="67"/>
      <c r="AK4157" s="67"/>
      <c r="AL4157" s="67"/>
      <c r="AM4157" s="67"/>
      <c r="AN4157" s="67"/>
      <c r="AO4157" s="67"/>
      <c r="AP4157" s="67"/>
      <c r="AQ4157" s="67"/>
      <c r="AR4157" s="67"/>
      <c r="AS4157" s="67"/>
      <c r="AT4157" s="67"/>
      <c r="AU4157" s="67"/>
      <c r="AV4157" s="67"/>
      <c r="AW4157" s="67"/>
      <c r="AX4157" s="67"/>
      <c r="AY4157" s="67"/>
      <c r="AZ4157" s="67"/>
      <c r="BA4157" s="67"/>
      <c r="BB4157" s="67"/>
      <c r="BC4157" s="67"/>
      <c r="BD4157" s="67"/>
      <c r="BE4157" s="67"/>
      <c r="BF4157" s="67"/>
      <c r="BG4157" s="67"/>
      <c r="BH4157" s="67"/>
      <c r="BI4157" s="67"/>
      <c r="BJ4157" s="67"/>
      <c r="BK4157" s="67"/>
      <c r="BL4157" s="67"/>
      <c r="BM4157" s="67"/>
      <c r="BN4157" s="67"/>
      <c r="BO4157" s="67"/>
      <c r="BP4157" s="67"/>
      <c r="BQ4157" s="67"/>
      <c r="BR4157" s="67"/>
      <c r="BS4157" s="67"/>
      <c r="BT4157" s="67"/>
      <c r="BU4157" s="67"/>
      <c r="BV4157" s="67"/>
      <c r="BW4157" s="67"/>
      <c r="BX4157" s="67"/>
      <c r="BY4157" s="67"/>
      <c r="BZ4157" s="67"/>
      <c r="CA4157" s="67"/>
      <c r="CB4157" s="67"/>
      <c r="CC4157" s="67"/>
      <c r="CD4157" s="67"/>
      <c r="CE4157" s="67"/>
      <c r="CF4157" s="67"/>
      <c r="CG4157" s="67"/>
      <c r="CH4157" s="67"/>
      <c r="CI4157" s="67"/>
      <c r="CJ4157" s="67"/>
      <c r="CK4157" s="67"/>
      <c r="CL4157" s="67"/>
      <c r="CM4157" s="67"/>
      <c r="CN4157" s="67"/>
      <c r="CO4157" s="67"/>
      <c r="CP4157" s="67"/>
      <c r="CQ4157" s="67"/>
      <c r="CR4157" s="67"/>
      <c r="CS4157" s="67"/>
      <c r="CT4157" s="67"/>
      <c r="CU4157" s="67"/>
      <c r="CV4157" s="67"/>
      <c r="CW4157" s="67"/>
      <c r="CX4157" s="67"/>
      <c r="CY4157" s="67"/>
      <c r="CZ4157" s="67"/>
      <c r="DA4157" s="67"/>
      <c r="DB4157" s="67"/>
      <c r="DC4157" s="67"/>
      <c r="DD4157" s="67"/>
      <c r="DE4157" s="67"/>
      <c r="DF4157" s="67"/>
      <c r="DG4157" s="67"/>
      <c r="DH4157" s="67"/>
      <c r="DI4157" s="67"/>
      <c r="DJ4157" s="67"/>
      <c r="DK4157" s="67"/>
      <c r="DL4157" s="67"/>
      <c r="DM4157" s="67"/>
      <c r="DN4157" s="67"/>
      <c r="DO4157" s="67"/>
      <c r="DP4157" s="67"/>
      <c r="DQ4157" s="67"/>
      <c r="DR4157" s="67"/>
      <c r="DS4157" s="67"/>
      <c r="DT4157" s="67"/>
      <c r="DU4157" s="67"/>
      <c r="DV4157" s="67"/>
      <c r="DW4157" s="67"/>
      <c r="DX4157" s="67"/>
      <c r="DY4157" s="67"/>
      <c r="DZ4157" s="67"/>
      <c r="EA4157" s="67"/>
      <c r="EB4157" s="67"/>
      <c r="EC4157" s="67"/>
      <c r="ED4157" s="67"/>
      <c r="EE4157" s="67"/>
      <c r="EF4157" s="67"/>
      <c r="EG4157" s="67"/>
      <c r="EH4157" s="67"/>
      <c r="EI4157" s="67"/>
      <c r="EJ4157" s="67"/>
      <c r="EK4157" s="67"/>
      <c r="EL4157" s="67"/>
      <c r="EM4157" s="67"/>
      <c r="EN4157" s="67"/>
      <c r="EO4157" s="67"/>
      <c r="EP4157" s="67"/>
      <c r="EQ4157" s="67"/>
      <c r="ER4157" s="67"/>
      <c r="ES4157" s="67"/>
      <c r="ET4157" s="67"/>
      <c r="EU4157" s="67"/>
      <c r="EV4157" s="67"/>
      <c r="EW4157" s="67"/>
      <c r="EX4157" s="67"/>
      <c r="EY4157" s="67"/>
      <c r="EZ4157" s="67"/>
      <c r="FA4157" s="67"/>
      <c r="FB4157" s="67"/>
      <c r="FC4157" s="67"/>
      <c r="FD4157" s="67"/>
      <c r="FE4157" s="67"/>
      <c r="FF4157" s="67"/>
      <c r="FG4157" s="67"/>
      <c r="FH4157" s="67"/>
      <c r="FI4157" s="67"/>
      <c r="FJ4157" s="67"/>
      <c r="FK4157" s="67"/>
      <c r="FL4157" s="67"/>
      <c r="FM4157" s="67"/>
      <c r="FN4157" s="67"/>
      <c r="FO4157" s="67"/>
      <c r="FP4157" s="67"/>
      <c r="FQ4157" s="67"/>
      <c r="FR4157" s="67"/>
      <c r="FS4157" s="67"/>
      <c r="FT4157" s="67"/>
      <c r="FU4157" s="67"/>
      <c r="FV4157" s="67"/>
      <c r="FW4157" s="67"/>
      <c r="FX4157" s="67"/>
      <c r="FY4157" s="67"/>
      <c r="FZ4157" s="67"/>
      <c r="GA4157" s="67"/>
      <c r="GB4157" s="67"/>
      <c r="GC4157" s="67"/>
      <c r="GD4157" s="67"/>
      <c r="GE4157" s="67"/>
      <c r="GF4157" s="67"/>
      <c r="GG4157" s="67"/>
      <c r="GH4157" s="67"/>
      <c r="GI4157" s="67"/>
      <c r="GJ4157" s="67"/>
      <c r="GK4157" s="67"/>
      <c r="GL4157" s="67"/>
      <c r="GM4157" s="67"/>
      <c r="GN4157" s="67"/>
      <c r="GO4157" s="67"/>
      <c r="GP4157" s="67"/>
      <c r="GQ4157" s="67"/>
      <c r="GR4157" s="67"/>
      <c r="GS4157" s="67"/>
      <c r="GT4157" s="67"/>
      <c r="GU4157" s="67"/>
      <c r="GV4157" s="67"/>
      <c r="GW4157" s="67"/>
      <c r="GX4157" s="67"/>
      <c r="GY4157" s="67"/>
      <c r="GZ4157" s="67"/>
      <c r="HA4157" s="67"/>
      <c r="HB4157" s="67"/>
      <c r="HC4157" s="67"/>
      <c r="HD4157" s="67"/>
      <c r="HE4157" s="67"/>
      <c r="HF4157" s="67"/>
      <c r="HG4157" s="67"/>
      <c r="HH4157" s="67"/>
      <c r="HI4157" s="67"/>
      <c r="HJ4157" s="67"/>
      <c r="HK4157" s="67"/>
      <c r="HL4157" s="67"/>
      <c r="HM4157" s="67"/>
      <c r="HN4157" s="67"/>
      <c r="HO4157" s="67"/>
      <c r="HP4157" s="67"/>
      <c r="HQ4157" s="67"/>
      <c r="HR4157" s="67"/>
      <c r="HS4157" s="67"/>
      <c r="HT4157" s="67"/>
      <c r="HU4157" s="67"/>
      <c r="HV4157" s="67"/>
      <c r="HW4157" s="67"/>
      <c r="HX4157" s="67"/>
      <c r="HY4157" s="67"/>
      <c r="HZ4157" s="67"/>
      <c r="IA4157" s="67"/>
      <c r="IB4157" s="67"/>
      <c r="IC4157" s="67"/>
      <c r="ID4157" s="67"/>
      <c r="IE4157" s="67"/>
      <c r="IF4157" s="67"/>
      <c r="IG4157" s="67"/>
      <c r="IH4157" s="67"/>
      <c r="II4157" s="67"/>
      <c r="IJ4157" s="67"/>
      <c r="IK4157" s="67"/>
      <c r="IL4157" s="67"/>
      <c r="IM4157" s="67"/>
      <c r="IN4157" s="67"/>
      <c r="IO4157" s="67"/>
      <c r="IP4157" s="67"/>
      <c r="IQ4157" s="67"/>
      <c r="IR4157" s="67"/>
      <c r="IS4157" s="67"/>
      <c r="IT4157" s="67"/>
      <c r="IU4157" s="67"/>
      <c r="IV4157" s="67"/>
      <c r="IW4157" s="67"/>
      <c r="IX4157" s="67"/>
      <c r="IY4157" s="67"/>
      <c r="IZ4157" s="67"/>
    </row>
    <row r="4158" customFormat="false" ht="14.95" hidden="false" customHeight="false" outlineLevel="0" collapsed="false">
      <c r="A4158" s="27" t="n">
        <v>41206029</v>
      </c>
      <c r="B4158" s="28" t="s">
        <v>4193</v>
      </c>
      <c r="C4158" s="29"/>
      <c r="D4158" s="29"/>
      <c r="E4158" s="27" t="s">
        <v>59</v>
      </c>
      <c r="F4158" s="19" t="n">
        <f aca="false">IF(C4158="",VLOOKUP(E4158,'PORTE E UCO'!$A$5:$D$46,4,0),VLOOKUP(E4158,'PORTE E UCO'!$A$5:$D$46,4,0)*C4158)</f>
        <v>349.26794</v>
      </c>
      <c r="G4158" s="30" t="n">
        <v>27.82</v>
      </c>
      <c r="H4158" s="21" t="n">
        <f aca="false">G4158*$R$2</f>
        <v>547.32044224</v>
      </c>
      <c r="I4158" s="27" t="n">
        <v>0</v>
      </c>
      <c r="J4158" s="22" t="str">
        <f aca="false">IF(I4158&gt;=1,F4158*$J$2,"")</f>
        <v/>
      </c>
      <c r="K4158" s="22" t="str">
        <f aca="false">IF(I4158&gt;=2,F4158*$K$2,"")</f>
        <v/>
      </c>
      <c r="L4158" s="22" t="str">
        <f aca="false">IF(I4158&gt;=3,F4158*$L$2,"")</f>
        <v/>
      </c>
      <c r="M4158" s="22" t="str">
        <f aca="false">IF(I4158&gt;=4,F4158*$M$2,"")</f>
        <v/>
      </c>
      <c r="N4158" s="27" t="n">
        <v>0</v>
      </c>
      <c r="O4158" s="27" t="n">
        <v>0</v>
      </c>
      <c r="P4158" s="31" t="n">
        <v>0</v>
      </c>
      <c r="Q4158" s="32"/>
      <c r="R4158" s="66"/>
      <c r="S4158" s="25" t="n">
        <f aca="false">SUM(F4158,H4158,J4158,K4158,L4158,M4158)</f>
        <v>896.58838224</v>
      </c>
      <c r="T4158" s="25" t="n">
        <f aca="false">SUM(F4158,H4158,J4158,K4158,L4158,M4158,Q4158)</f>
        <v>896.58838224</v>
      </c>
      <c r="U4158" s="67"/>
      <c r="V4158" s="67"/>
      <c r="W4158" s="67"/>
      <c r="X4158" s="67"/>
      <c r="Y4158" s="67"/>
      <c r="Z4158" s="67"/>
      <c r="AA4158" s="67"/>
      <c r="AB4158" s="67"/>
      <c r="AC4158" s="67"/>
      <c r="AD4158" s="67"/>
      <c r="AE4158" s="67"/>
      <c r="AF4158" s="67"/>
      <c r="AG4158" s="67"/>
      <c r="AH4158" s="67"/>
      <c r="AI4158" s="67"/>
      <c r="AJ4158" s="67"/>
      <c r="AK4158" s="67"/>
      <c r="AL4158" s="67"/>
      <c r="AM4158" s="67"/>
      <c r="AN4158" s="67"/>
      <c r="AO4158" s="67"/>
      <c r="AP4158" s="67"/>
      <c r="AQ4158" s="67"/>
      <c r="AR4158" s="67"/>
      <c r="AS4158" s="67"/>
      <c r="AT4158" s="67"/>
      <c r="AU4158" s="67"/>
      <c r="AV4158" s="67"/>
      <c r="AW4158" s="67"/>
      <c r="AX4158" s="67"/>
      <c r="AY4158" s="67"/>
      <c r="AZ4158" s="67"/>
      <c r="BA4158" s="67"/>
      <c r="BB4158" s="67"/>
      <c r="BC4158" s="67"/>
      <c r="BD4158" s="67"/>
      <c r="BE4158" s="67"/>
      <c r="BF4158" s="67"/>
      <c r="BG4158" s="67"/>
      <c r="BH4158" s="67"/>
      <c r="BI4158" s="67"/>
      <c r="BJ4158" s="67"/>
      <c r="BK4158" s="67"/>
      <c r="BL4158" s="67"/>
      <c r="BM4158" s="67"/>
      <c r="BN4158" s="67"/>
      <c r="BO4158" s="67"/>
      <c r="BP4158" s="67"/>
      <c r="BQ4158" s="67"/>
      <c r="BR4158" s="67"/>
      <c r="BS4158" s="67"/>
      <c r="BT4158" s="67"/>
      <c r="BU4158" s="67"/>
      <c r="BV4158" s="67"/>
      <c r="BW4158" s="67"/>
      <c r="BX4158" s="67"/>
      <c r="BY4158" s="67"/>
      <c r="BZ4158" s="67"/>
      <c r="CA4158" s="67"/>
      <c r="CB4158" s="67"/>
      <c r="CC4158" s="67"/>
      <c r="CD4158" s="67"/>
      <c r="CE4158" s="67"/>
      <c r="CF4158" s="67"/>
      <c r="CG4158" s="67"/>
      <c r="CH4158" s="67"/>
      <c r="CI4158" s="67"/>
      <c r="CJ4158" s="67"/>
      <c r="CK4158" s="67"/>
      <c r="CL4158" s="67"/>
      <c r="CM4158" s="67"/>
      <c r="CN4158" s="67"/>
      <c r="CO4158" s="67"/>
      <c r="CP4158" s="67"/>
      <c r="CQ4158" s="67"/>
      <c r="CR4158" s="67"/>
      <c r="CS4158" s="67"/>
      <c r="CT4158" s="67"/>
      <c r="CU4158" s="67"/>
      <c r="CV4158" s="67"/>
      <c r="CW4158" s="67"/>
      <c r="CX4158" s="67"/>
      <c r="CY4158" s="67"/>
      <c r="CZ4158" s="67"/>
      <c r="DA4158" s="67"/>
      <c r="DB4158" s="67"/>
      <c r="DC4158" s="67"/>
      <c r="DD4158" s="67"/>
      <c r="DE4158" s="67"/>
      <c r="DF4158" s="67"/>
      <c r="DG4158" s="67"/>
      <c r="DH4158" s="67"/>
      <c r="DI4158" s="67"/>
      <c r="DJ4158" s="67"/>
      <c r="DK4158" s="67"/>
      <c r="DL4158" s="67"/>
      <c r="DM4158" s="67"/>
      <c r="DN4158" s="67"/>
      <c r="DO4158" s="67"/>
      <c r="DP4158" s="67"/>
      <c r="DQ4158" s="67"/>
      <c r="DR4158" s="67"/>
      <c r="DS4158" s="67"/>
      <c r="DT4158" s="67"/>
      <c r="DU4158" s="67"/>
      <c r="DV4158" s="67"/>
      <c r="DW4158" s="67"/>
      <c r="DX4158" s="67"/>
      <c r="DY4158" s="67"/>
      <c r="DZ4158" s="67"/>
      <c r="EA4158" s="67"/>
      <c r="EB4158" s="67"/>
      <c r="EC4158" s="67"/>
      <c r="ED4158" s="67"/>
      <c r="EE4158" s="67"/>
      <c r="EF4158" s="67"/>
      <c r="EG4158" s="67"/>
      <c r="EH4158" s="67"/>
      <c r="EI4158" s="67"/>
      <c r="EJ4158" s="67"/>
      <c r="EK4158" s="67"/>
      <c r="EL4158" s="67"/>
      <c r="EM4158" s="67"/>
      <c r="EN4158" s="67"/>
      <c r="EO4158" s="67"/>
      <c r="EP4158" s="67"/>
      <c r="EQ4158" s="67"/>
      <c r="ER4158" s="67"/>
      <c r="ES4158" s="67"/>
      <c r="ET4158" s="67"/>
      <c r="EU4158" s="67"/>
      <c r="EV4158" s="67"/>
      <c r="EW4158" s="67"/>
      <c r="EX4158" s="67"/>
      <c r="EY4158" s="67"/>
      <c r="EZ4158" s="67"/>
      <c r="FA4158" s="67"/>
      <c r="FB4158" s="67"/>
      <c r="FC4158" s="67"/>
      <c r="FD4158" s="67"/>
      <c r="FE4158" s="67"/>
      <c r="FF4158" s="67"/>
      <c r="FG4158" s="67"/>
      <c r="FH4158" s="67"/>
      <c r="FI4158" s="67"/>
      <c r="FJ4158" s="67"/>
      <c r="FK4158" s="67"/>
      <c r="FL4158" s="67"/>
      <c r="FM4158" s="67"/>
      <c r="FN4158" s="67"/>
      <c r="FO4158" s="67"/>
      <c r="FP4158" s="67"/>
      <c r="FQ4158" s="67"/>
      <c r="FR4158" s="67"/>
      <c r="FS4158" s="67"/>
      <c r="FT4158" s="67"/>
      <c r="FU4158" s="67"/>
      <c r="FV4158" s="67"/>
      <c r="FW4158" s="67"/>
      <c r="FX4158" s="67"/>
      <c r="FY4158" s="67"/>
      <c r="FZ4158" s="67"/>
      <c r="GA4158" s="67"/>
      <c r="GB4158" s="67"/>
      <c r="GC4158" s="67"/>
      <c r="GD4158" s="67"/>
      <c r="GE4158" s="67"/>
      <c r="GF4158" s="67"/>
      <c r="GG4158" s="67"/>
      <c r="GH4158" s="67"/>
      <c r="GI4158" s="67"/>
      <c r="GJ4158" s="67"/>
      <c r="GK4158" s="67"/>
      <c r="GL4158" s="67"/>
      <c r="GM4158" s="67"/>
      <c r="GN4158" s="67"/>
      <c r="GO4158" s="67"/>
      <c r="GP4158" s="67"/>
      <c r="GQ4158" s="67"/>
      <c r="GR4158" s="67"/>
      <c r="GS4158" s="67"/>
      <c r="GT4158" s="67"/>
      <c r="GU4158" s="67"/>
      <c r="GV4158" s="67"/>
      <c r="GW4158" s="67"/>
      <c r="GX4158" s="67"/>
      <c r="GY4158" s="67"/>
      <c r="GZ4158" s="67"/>
      <c r="HA4158" s="67"/>
      <c r="HB4158" s="67"/>
      <c r="HC4158" s="67"/>
      <c r="HD4158" s="67"/>
      <c r="HE4158" s="67"/>
      <c r="HF4158" s="67"/>
      <c r="HG4158" s="67"/>
      <c r="HH4158" s="67"/>
      <c r="HI4158" s="67"/>
      <c r="HJ4158" s="67"/>
      <c r="HK4158" s="67"/>
      <c r="HL4158" s="67"/>
      <c r="HM4158" s="67"/>
      <c r="HN4158" s="67"/>
      <c r="HO4158" s="67"/>
      <c r="HP4158" s="67"/>
      <c r="HQ4158" s="67"/>
      <c r="HR4158" s="67"/>
      <c r="HS4158" s="67"/>
      <c r="HT4158" s="67"/>
      <c r="HU4158" s="67"/>
      <c r="HV4158" s="67"/>
      <c r="HW4158" s="67"/>
      <c r="HX4158" s="67"/>
      <c r="HY4158" s="67"/>
      <c r="HZ4158" s="67"/>
      <c r="IA4158" s="67"/>
      <c r="IB4158" s="67"/>
      <c r="IC4158" s="67"/>
      <c r="ID4158" s="67"/>
      <c r="IE4158" s="67"/>
      <c r="IF4158" s="67"/>
      <c r="IG4158" s="67"/>
      <c r="IH4158" s="67"/>
      <c r="II4158" s="67"/>
      <c r="IJ4158" s="67"/>
      <c r="IK4158" s="67"/>
      <c r="IL4158" s="67"/>
      <c r="IM4158" s="67"/>
      <c r="IN4158" s="67"/>
      <c r="IO4158" s="67"/>
      <c r="IP4158" s="67"/>
      <c r="IQ4158" s="67"/>
      <c r="IR4158" s="67"/>
      <c r="IS4158" s="67"/>
      <c r="IT4158" s="67"/>
      <c r="IU4158" s="67"/>
      <c r="IV4158" s="67"/>
      <c r="IW4158" s="67"/>
      <c r="IX4158" s="67"/>
      <c r="IY4158" s="67"/>
      <c r="IZ4158" s="67"/>
    </row>
    <row r="4159" customFormat="false" ht="14.95" hidden="false" customHeight="false" outlineLevel="0" collapsed="false">
      <c r="A4159" s="16" t="n">
        <v>41206037</v>
      </c>
      <c r="B4159" s="17" t="s">
        <v>4194</v>
      </c>
      <c r="C4159" s="18"/>
      <c r="D4159" s="18"/>
      <c r="E4159" s="16" t="s">
        <v>59</v>
      </c>
      <c r="F4159" s="19" t="n">
        <f aca="false">IF(C4159="",VLOOKUP(E4159,'PORTE E UCO'!$A$5:$D$46,4,0),VLOOKUP(E4159,'PORTE E UCO'!$A$5:$D$46,4,0)*C4159)</f>
        <v>349.26794</v>
      </c>
      <c r="G4159" s="20" t="n">
        <v>27.82</v>
      </c>
      <c r="H4159" s="21" t="n">
        <f aca="false">G4159*$R$2</f>
        <v>547.32044224</v>
      </c>
      <c r="I4159" s="16" t="n">
        <v>0</v>
      </c>
      <c r="J4159" s="22" t="str">
        <f aca="false">IF(I4159&gt;=1,F4159*$J$2,"")</f>
        <v/>
      </c>
      <c r="K4159" s="22" t="str">
        <f aca="false">IF(I4159&gt;=2,F4159*$K$2,"")</f>
        <v/>
      </c>
      <c r="L4159" s="22" t="str">
        <f aca="false">IF(I4159&gt;=3,F4159*$L$2,"")</f>
        <v/>
      </c>
      <c r="M4159" s="22" t="str">
        <f aca="false">IF(I4159&gt;=4,F4159*$M$2,"")</f>
        <v/>
      </c>
      <c r="N4159" s="16" t="n">
        <v>0</v>
      </c>
      <c r="O4159" s="16" t="n">
        <v>0</v>
      </c>
      <c r="P4159" s="23" t="n">
        <v>0</v>
      </c>
      <c r="Q4159" s="32"/>
      <c r="R4159" s="66"/>
      <c r="S4159" s="25" t="n">
        <f aca="false">SUM(F4159,H4159,J4159,K4159,L4159,M4159)</f>
        <v>896.58838224</v>
      </c>
      <c r="T4159" s="25" t="n">
        <f aca="false">SUM(F4159,H4159,J4159,K4159,L4159,M4159,Q4159)</f>
        <v>896.58838224</v>
      </c>
      <c r="U4159" s="67"/>
      <c r="V4159" s="67"/>
      <c r="W4159" s="67"/>
      <c r="X4159" s="67"/>
      <c r="Y4159" s="67"/>
      <c r="Z4159" s="67"/>
      <c r="AA4159" s="67"/>
      <c r="AB4159" s="67"/>
      <c r="AC4159" s="67"/>
      <c r="AD4159" s="67"/>
      <c r="AE4159" s="67"/>
      <c r="AF4159" s="67"/>
      <c r="AG4159" s="67"/>
      <c r="AH4159" s="67"/>
      <c r="AI4159" s="67"/>
      <c r="AJ4159" s="67"/>
      <c r="AK4159" s="67"/>
      <c r="AL4159" s="67"/>
      <c r="AM4159" s="67"/>
      <c r="AN4159" s="67"/>
      <c r="AO4159" s="67"/>
      <c r="AP4159" s="67"/>
      <c r="AQ4159" s="67"/>
      <c r="AR4159" s="67"/>
      <c r="AS4159" s="67"/>
      <c r="AT4159" s="67"/>
      <c r="AU4159" s="67"/>
      <c r="AV4159" s="67"/>
      <c r="AW4159" s="67"/>
      <c r="AX4159" s="67"/>
      <c r="AY4159" s="67"/>
      <c r="AZ4159" s="67"/>
      <c r="BA4159" s="67"/>
      <c r="BB4159" s="67"/>
      <c r="BC4159" s="67"/>
      <c r="BD4159" s="67"/>
      <c r="BE4159" s="67"/>
      <c r="BF4159" s="67"/>
      <c r="BG4159" s="67"/>
      <c r="BH4159" s="67"/>
      <c r="BI4159" s="67"/>
      <c r="BJ4159" s="67"/>
      <c r="BK4159" s="67"/>
      <c r="BL4159" s="67"/>
      <c r="BM4159" s="67"/>
      <c r="BN4159" s="67"/>
      <c r="BO4159" s="67"/>
      <c r="BP4159" s="67"/>
      <c r="BQ4159" s="67"/>
      <c r="BR4159" s="67"/>
      <c r="BS4159" s="67"/>
      <c r="BT4159" s="67"/>
      <c r="BU4159" s="67"/>
      <c r="BV4159" s="67"/>
      <c r="BW4159" s="67"/>
      <c r="BX4159" s="67"/>
      <c r="BY4159" s="67"/>
      <c r="BZ4159" s="67"/>
      <c r="CA4159" s="67"/>
      <c r="CB4159" s="67"/>
      <c r="CC4159" s="67"/>
      <c r="CD4159" s="67"/>
      <c r="CE4159" s="67"/>
      <c r="CF4159" s="67"/>
      <c r="CG4159" s="67"/>
      <c r="CH4159" s="67"/>
      <c r="CI4159" s="67"/>
      <c r="CJ4159" s="67"/>
      <c r="CK4159" s="67"/>
      <c r="CL4159" s="67"/>
      <c r="CM4159" s="67"/>
      <c r="CN4159" s="67"/>
      <c r="CO4159" s="67"/>
      <c r="CP4159" s="67"/>
      <c r="CQ4159" s="67"/>
      <c r="CR4159" s="67"/>
      <c r="CS4159" s="67"/>
      <c r="CT4159" s="67"/>
      <c r="CU4159" s="67"/>
      <c r="CV4159" s="67"/>
      <c r="CW4159" s="67"/>
      <c r="CX4159" s="67"/>
      <c r="CY4159" s="67"/>
      <c r="CZ4159" s="67"/>
      <c r="DA4159" s="67"/>
      <c r="DB4159" s="67"/>
      <c r="DC4159" s="67"/>
      <c r="DD4159" s="67"/>
      <c r="DE4159" s="67"/>
      <c r="DF4159" s="67"/>
      <c r="DG4159" s="67"/>
      <c r="DH4159" s="67"/>
      <c r="DI4159" s="67"/>
      <c r="DJ4159" s="67"/>
      <c r="DK4159" s="67"/>
      <c r="DL4159" s="67"/>
      <c r="DM4159" s="67"/>
      <c r="DN4159" s="67"/>
      <c r="DO4159" s="67"/>
      <c r="DP4159" s="67"/>
      <c r="DQ4159" s="67"/>
      <c r="DR4159" s="67"/>
      <c r="DS4159" s="67"/>
      <c r="DT4159" s="67"/>
      <c r="DU4159" s="67"/>
      <c r="DV4159" s="67"/>
      <c r="DW4159" s="67"/>
      <c r="DX4159" s="67"/>
      <c r="DY4159" s="67"/>
      <c r="DZ4159" s="67"/>
      <c r="EA4159" s="67"/>
      <c r="EB4159" s="67"/>
      <c r="EC4159" s="67"/>
      <c r="ED4159" s="67"/>
      <c r="EE4159" s="67"/>
      <c r="EF4159" s="67"/>
      <c r="EG4159" s="67"/>
      <c r="EH4159" s="67"/>
      <c r="EI4159" s="67"/>
      <c r="EJ4159" s="67"/>
      <c r="EK4159" s="67"/>
      <c r="EL4159" s="67"/>
      <c r="EM4159" s="67"/>
      <c r="EN4159" s="67"/>
      <c r="EO4159" s="67"/>
      <c r="EP4159" s="67"/>
      <c r="EQ4159" s="67"/>
      <c r="ER4159" s="67"/>
      <c r="ES4159" s="67"/>
      <c r="ET4159" s="67"/>
      <c r="EU4159" s="67"/>
      <c r="EV4159" s="67"/>
      <c r="EW4159" s="67"/>
      <c r="EX4159" s="67"/>
      <c r="EY4159" s="67"/>
      <c r="EZ4159" s="67"/>
      <c r="FA4159" s="67"/>
      <c r="FB4159" s="67"/>
      <c r="FC4159" s="67"/>
      <c r="FD4159" s="67"/>
      <c r="FE4159" s="67"/>
      <c r="FF4159" s="67"/>
      <c r="FG4159" s="67"/>
      <c r="FH4159" s="67"/>
      <c r="FI4159" s="67"/>
      <c r="FJ4159" s="67"/>
      <c r="FK4159" s="67"/>
      <c r="FL4159" s="67"/>
      <c r="FM4159" s="67"/>
      <c r="FN4159" s="67"/>
      <c r="FO4159" s="67"/>
      <c r="FP4159" s="67"/>
      <c r="FQ4159" s="67"/>
      <c r="FR4159" s="67"/>
      <c r="FS4159" s="67"/>
      <c r="FT4159" s="67"/>
      <c r="FU4159" s="67"/>
      <c r="FV4159" s="67"/>
      <c r="FW4159" s="67"/>
      <c r="FX4159" s="67"/>
      <c r="FY4159" s="67"/>
      <c r="FZ4159" s="67"/>
      <c r="GA4159" s="67"/>
      <c r="GB4159" s="67"/>
      <c r="GC4159" s="67"/>
      <c r="GD4159" s="67"/>
      <c r="GE4159" s="67"/>
      <c r="GF4159" s="67"/>
      <c r="GG4159" s="67"/>
      <c r="GH4159" s="67"/>
      <c r="GI4159" s="67"/>
      <c r="GJ4159" s="67"/>
      <c r="GK4159" s="67"/>
      <c r="GL4159" s="67"/>
      <c r="GM4159" s="67"/>
      <c r="GN4159" s="67"/>
      <c r="GO4159" s="67"/>
      <c r="GP4159" s="67"/>
      <c r="GQ4159" s="67"/>
      <c r="GR4159" s="67"/>
      <c r="GS4159" s="67"/>
      <c r="GT4159" s="67"/>
      <c r="GU4159" s="67"/>
      <c r="GV4159" s="67"/>
      <c r="GW4159" s="67"/>
      <c r="GX4159" s="67"/>
      <c r="GY4159" s="67"/>
      <c r="GZ4159" s="67"/>
      <c r="HA4159" s="67"/>
      <c r="HB4159" s="67"/>
      <c r="HC4159" s="67"/>
      <c r="HD4159" s="67"/>
      <c r="HE4159" s="67"/>
      <c r="HF4159" s="67"/>
      <c r="HG4159" s="67"/>
      <c r="HH4159" s="67"/>
      <c r="HI4159" s="67"/>
      <c r="HJ4159" s="67"/>
      <c r="HK4159" s="67"/>
      <c r="HL4159" s="67"/>
      <c r="HM4159" s="67"/>
      <c r="HN4159" s="67"/>
      <c r="HO4159" s="67"/>
      <c r="HP4159" s="67"/>
      <c r="HQ4159" s="67"/>
      <c r="HR4159" s="67"/>
      <c r="HS4159" s="67"/>
      <c r="HT4159" s="67"/>
      <c r="HU4159" s="67"/>
      <c r="HV4159" s="67"/>
      <c r="HW4159" s="67"/>
      <c r="HX4159" s="67"/>
      <c r="HY4159" s="67"/>
      <c r="HZ4159" s="67"/>
      <c r="IA4159" s="67"/>
      <c r="IB4159" s="67"/>
      <c r="IC4159" s="67"/>
      <c r="ID4159" s="67"/>
      <c r="IE4159" s="67"/>
      <c r="IF4159" s="67"/>
      <c r="IG4159" s="67"/>
      <c r="IH4159" s="67"/>
      <c r="II4159" s="67"/>
      <c r="IJ4159" s="67"/>
      <c r="IK4159" s="67"/>
      <c r="IL4159" s="67"/>
      <c r="IM4159" s="67"/>
      <c r="IN4159" s="67"/>
      <c r="IO4159" s="67"/>
      <c r="IP4159" s="67"/>
      <c r="IQ4159" s="67"/>
      <c r="IR4159" s="67"/>
      <c r="IS4159" s="67"/>
      <c r="IT4159" s="67"/>
      <c r="IU4159" s="67"/>
      <c r="IV4159" s="67"/>
      <c r="IW4159" s="67"/>
      <c r="IX4159" s="67"/>
      <c r="IY4159" s="67"/>
      <c r="IZ4159" s="67"/>
    </row>
    <row r="4160" customFormat="false" ht="14.95" hidden="false" customHeight="false" outlineLevel="0" collapsed="false">
      <c r="A4160" s="27" t="n">
        <v>41206010</v>
      </c>
      <c r="B4160" s="28" t="s">
        <v>4195</v>
      </c>
      <c r="C4160" s="29"/>
      <c r="D4160" s="29"/>
      <c r="E4160" s="27" t="s">
        <v>50</v>
      </c>
      <c r="F4160" s="19" t="n">
        <f aca="false">IF(C4160="",VLOOKUP(E4160,'PORTE E UCO'!$A$5:$D$46,4,0),VLOOKUP(E4160,'PORTE E UCO'!$A$5:$D$46,4,0)*C4160)</f>
        <v>17.661556</v>
      </c>
      <c r="G4160" s="30" t="n">
        <v>1.8</v>
      </c>
      <c r="H4160" s="21" t="n">
        <f aca="false">G4160*$R$2</f>
        <v>35.4125376</v>
      </c>
      <c r="I4160" s="27" t="n">
        <v>0</v>
      </c>
      <c r="J4160" s="22" t="str">
        <f aca="false">IF(I4160&gt;=1,F4160*$J$2,"")</f>
        <v/>
      </c>
      <c r="K4160" s="22" t="str">
        <f aca="false">IF(I4160&gt;=2,F4160*$K$2,"")</f>
        <v/>
      </c>
      <c r="L4160" s="22" t="str">
        <f aca="false">IF(I4160&gt;=3,F4160*$L$2,"")</f>
        <v/>
      </c>
      <c r="M4160" s="22" t="str">
        <f aca="false">IF(I4160&gt;=4,F4160*$M$2,"")</f>
        <v/>
      </c>
      <c r="N4160" s="27" t="n">
        <v>0</v>
      </c>
      <c r="O4160" s="27" t="n">
        <v>0</v>
      </c>
      <c r="P4160" s="31" t="n">
        <v>0</v>
      </c>
      <c r="Q4160" s="32"/>
      <c r="R4160" s="66"/>
      <c r="S4160" s="25" t="n">
        <f aca="false">SUM(F4160,H4160,J4160,K4160,L4160,M4160)</f>
        <v>53.0740936</v>
      </c>
      <c r="T4160" s="25" t="n">
        <f aca="false">SUM(F4160,H4160,J4160,K4160,L4160,M4160,Q4160)</f>
        <v>53.0740936</v>
      </c>
      <c r="U4160" s="67"/>
      <c r="V4160" s="67"/>
      <c r="W4160" s="67"/>
      <c r="X4160" s="67"/>
      <c r="Y4160" s="67"/>
      <c r="Z4160" s="67"/>
      <c r="AA4160" s="67"/>
      <c r="AB4160" s="67"/>
      <c r="AC4160" s="67"/>
      <c r="AD4160" s="67"/>
      <c r="AE4160" s="67"/>
      <c r="AF4160" s="67"/>
      <c r="AG4160" s="67"/>
      <c r="AH4160" s="67"/>
      <c r="AI4160" s="67"/>
      <c r="AJ4160" s="67"/>
      <c r="AK4160" s="67"/>
      <c r="AL4160" s="67"/>
      <c r="AM4160" s="67"/>
      <c r="AN4160" s="67"/>
      <c r="AO4160" s="67"/>
      <c r="AP4160" s="67"/>
      <c r="AQ4160" s="67"/>
      <c r="AR4160" s="67"/>
      <c r="AS4160" s="67"/>
      <c r="AT4160" s="67"/>
      <c r="AU4160" s="67"/>
      <c r="AV4160" s="67"/>
      <c r="AW4160" s="67"/>
      <c r="AX4160" s="67"/>
      <c r="AY4160" s="67"/>
      <c r="AZ4160" s="67"/>
      <c r="BA4160" s="67"/>
      <c r="BB4160" s="67"/>
      <c r="BC4160" s="67"/>
      <c r="BD4160" s="67"/>
      <c r="BE4160" s="67"/>
      <c r="BF4160" s="67"/>
      <c r="BG4160" s="67"/>
      <c r="BH4160" s="67"/>
      <c r="BI4160" s="67"/>
      <c r="BJ4160" s="67"/>
      <c r="BK4160" s="67"/>
      <c r="BL4160" s="67"/>
      <c r="BM4160" s="67"/>
      <c r="BN4160" s="67"/>
      <c r="BO4160" s="67"/>
      <c r="BP4160" s="67"/>
      <c r="BQ4160" s="67"/>
      <c r="BR4160" s="67"/>
      <c r="BS4160" s="67"/>
      <c r="BT4160" s="67"/>
      <c r="BU4160" s="67"/>
      <c r="BV4160" s="67"/>
      <c r="BW4160" s="67"/>
      <c r="BX4160" s="67"/>
      <c r="BY4160" s="67"/>
      <c r="BZ4160" s="67"/>
      <c r="CA4160" s="67"/>
      <c r="CB4160" s="67"/>
      <c r="CC4160" s="67"/>
      <c r="CD4160" s="67"/>
      <c r="CE4160" s="67"/>
      <c r="CF4160" s="67"/>
      <c r="CG4160" s="67"/>
      <c r="CH4160" s="67"/>
      <c r="CI4160" s="67"/>
      <c r="CJ4160" s="67"/>
      <c r="CK4160" s="67"/>
      <c r="CL4160" s="67"/>
      <c r="CM4160" s="67"/>
      <c r="CN4160" s="67"/>
      <c r="CO4160" s="67"/>
      <c r="CP4160" s="67"/>
      <c r="CQ4160" s="67"/>
      <c r="CR4160" s="67"/>
      <c r="CS4160" s="67"/>
      <c r="CT4160" s="67"/>
      <c r="CU4160" s="67"/>
      <c r="CV4160" s="67"/>
      <c r="CW4160" s="67"/>
      <c r="CX4160" s="67"/>
      <c r="CY4160" s="67"/>
      <c r="CZ4160" s="67"/>
      <c r="DA4160" s="67"/>
      <c r="DB4160" s="67"/>
      <c r="DC4160" s="67"/>
      <c r="DD4160" s="67"/>
      <c r="DE4160" s="67"/>
      <c r="DF4160" s="67"/>
      <c r="DG4160" s="67"/>
      <c r="DH4160" s="67"/>
      <c r="DI4160" s="67"/>
      <c r="DJ4160" s="67"/>
      <c r="DK4160" s="67"/>
      <c r="DL4160" s="67"/>
      <c r="DM4160" s="67"/>
      <c r="DN4160" s="67"/>
      <c r="DO4160" s="67"/>
      <c r="DP4160" s="67"/>
      <c r="DQ4160" s="67"/>
      <c r="DR4160" s="67"/>
      <c r="DS4160" s="67"/>
      <c r="DT4160" s="67"/>
      <c r="DU4160" s="67"/>
      <c r="DV4160" s="67"/>
      <c r="DW4160" s="67"/>
      <c r="DX4160" s="67"/>
      <c r="DY4160" s="67"/>
      <c r="DZ4160" s="67"/>
      <c r="EA4160" s="67"/>
      <c r="EB4160" s="67"/>
      <c r="EC4160" s="67"/>
      <c r="ED4160" s="67"/>
      <c r="EE4160" s="67"/>
      <c r="EF4160" s="67"/>
      <c r="EG4160" s="67"/>
      <c r="EH4160" s="67"/>
      <c r="EI4160" s="67"/>
      <c r="EJ4160" s="67"/>
      <c r="EK4160" s="67"/>
      <c r="EL4160" s="67"/>
      <c r="EM4160" s="67"/>
      <c r="EN4160" s="67"/>
      <c r="EO4160" s="67"/>
      <c r="EP4160" s="67"/>
      <c r="EQ4160" s="67"/>
      <c r="ER4160" s="67"/>
      <c r="ES4160" s="67"/>
      <c r="ET4160" s="67"/>
      <c r="EU4160" s="67"/>
      <c r="EV4160" s="67"/>
      <c r="EW4160" s="67"/>
      <c r="EX4160" s="67"/>
      <c r="EY4160" s="67"/>
      <c r="EZ4160" s="67"/>
      <c r="FA4160" s="67"/>
      <c r="FB4160" s="67"/>
      <c r="FC4160" s="67"/>
      <c r="FD4160" s="67"/>
      <c r="FE4160" s="67"/>
      <c r="FF4160" s="67"/>
      <c r="FG4160" s="67"/>
      <c r="FH4160" s="67"/>
      <c r="FI4160" s="67"/>
      <c r="FJ4160" s="67"/>
      <c r="FK4160" s="67"/>
      <c r="FL4160" s="67"/>
      <c r="FM4160" s="67"/>
      <c r="FN4160" s="67"/>
      <c r="FO4160" s="67"/>
      <c r="FP4160" s="67"/>
      <c r="FQ4160" s="67"/>
      <c r="FR4160" s="67"/>
      <c r="FS4160" s="67"/>
      <c r="FT4160" s="67"/>
      <c r="FU4160" s="67"/>
      <c r="FV4160" s="67"/>
      <c r="FW4160" s="67"/>
      <c r="FX4160" s="67"/>
      <c r="FY4160" s="67"/>
      <c r="FZ4160" s="67"/>
      <c r="GA4160" s="67"/>
      <c r="GB4160" s="67"/>
      <c r="GC4160" s="67"/>
      <c r="GD4160" s="67"/>
      <c r="GE4160" s="67"/>
      <c r="GF4160" s="67"/>
      <c r="GG4160" s="67"/>
      <c r="GH4160" s="67"/>
      <c r="GI4160" s="67"/>
      <c r="GJ4160" s="67"/>
      <c r="GK4160" s="67"/>
      <c r="GL4160" s="67"/>
      <c r="GM4160" s="67"/>
      <c r="GN4160" s="67"/>
      <c r="GO4160" s="67"/>
      <c r="GP4160" s="67"/>
      <c r="GQ4160" s="67"/>
      <c r="GR4160" s="67"/>
      <c r="GS4160" s="67"/>
      <c r="GT4160" s="67"/>
      <c r="GU4160" s="67"/>
      <c r="GV4160" s="67"/>
      <c r="GW4160" s="67"/>
      <c r="GX4160" s="67"/>
      <c r="GY4160" s="67"/>
      <c r="GZ4160" s="67"/>
      <c r="HA4160" s="67"/>
      <c r="HB4160" s="67"/>
      <c r="HC4160" s="67"/>
      <c r="HD4160" s="67"/>
      <c r="HE4160" s="67"/>
      <c r="HF4160" s="67"/>
      <c r="HG4160" s="67"/>
      <c r="HH4160" s="67"/>
      <c r="HI4160" s="67"/>
      <c r="HJ4160" s="67"/>
      <c r="HK4160" s="67"/>
      <c r="HL4160" s="67"/>
      <c r="HM4160" s="67"/>
      <c r="HN4160" s="67"/>
      <c r="HO4160" s="67"/>
      <c r="HP4160" s="67"/>
      <c r="HQ4160" s="67"/>
      <c r="HR4160" s="67"/>
      <c r="HS4160" s="67"/>
      <c r="HT4160" s="67"/>
      <c r="HU4160" s="67"/>
      <c r="HV4160" s="67"/>
      <c r="HW4160" s="67"/>
      <c r="HX4160" s="67"/>
      <c r="HY4160" s="67"/>
      <c r="HZ4160" s="67"/>
      <c r="IA4160" s="67"/>
      <c r="IB4160" s="67"/>
      <c r="IC4160" s="67"/>
      <c r="ID4160" s="67"/>
      <c r="IE4160" s="67"/>
      <c r="IF4160" s="67"/>
      <c r="IG4160" s="67"/>
      <c r="IH4160" s="67"/>
      <c r="II4160" s="67"/>
      <c r="IJ4160" s="67"/>
      <c r="IK4160" s="67"/>
      <c r="IL4160" s="67"/>
      <c r="IM4160" s="67"/>
      <c r="IN4160" s="67"/>
      <c r="IO4160" s="67"/>
      <c r="IP4160" s="67"/>
      <c r="IQ4160" s="67"/>
      <c r="IR4160" s="67"/>
      <c r="IS4160" s="67"/>
      <c r="IT4160" s="67"/>
      <c r="IU4160" s="67"/>
      <c r="IV4160" s="67"/>
      <c r="IW4160" s="67"/>
      <c r="IX4160" s="67"/>
      <c r="IY4160" s="67"/>
      <c r="IZ4160" s="67"/>
    </row>
    <row r="4161" customFormat="false" ht="13.8" hidden="false" customHeight="false" outlineLevel="0" collapsed="false">
      <c r="A4161" s="16" t="n">
        <v>41206045</v>
      </c>
      <c r="B4161" s="17" t="s">
        <v>4196</v>
      </c>
      <c r="C4161" s="18"/>
      <c r="D4161" s="18"/>
      <c r="E4161" s="16" t="s">
        <v>22</v>
      </c>
      <c r="F4161" s="19" t="n">
        <f aca="false">IF(C4161="",VLOOKUP(E4161,'PORTE E UCO'!$A$5:$D$46,4,0),VLOOKUP(E4161,'PORTE E UCO'!$A$5:$D$46,4,0)*C4161)</f>
        <v>220.434104</v>
      </c>
      <c r="G4161" s="20" t="n">
        <v>20.52</v>
      </c>
      <c r="H4161" s="21" t="n">
        <f aca="false">G4161*$R$2</f>
        <v>403.70292864</v>
      </c>
      <c r="I4161" s="16" t="n">
        <v>0</v>
      </c>
      <c r="J4161" s="22" t="str">
        <f aca="false">IF(I4161&gt;=1,F4161*$J$2,"")</f>
        <v/>
      </c>
      <c r="K4161" s="22" t="str">
        <f aca="false">IF(I4161&gt;=2,F4161*$K$2,"")</f>
        <v/>
      </c>
      <c r="L4161" s="22" t="str">
        <f aca="false">IF(I4161&gt;=3,F4161*$L$2,"")</f>
        <v/>
      </c>
      <c r="M4161" s="22" t="str">
        <f aca="false">IF(I4161&gt;=4,F4161*$M$2,"")</f>
        <v/>
      </c>
      <c r="N4161" s="16" t="n">
        <v>0</v>
      </c>
      <c r="O4161" s="16" t="n">
        <v>0</v>
      </c>
      <c r="P4161" s="23" t="n">
        <v>0</v>
      </c>
      <c r="Q4161" s="32"/>
      <c r="R4161" s="66"/>
      <c r="S4161" s="25" t="n">
        <f aca="false">SUM(F4161,H4161,J4161,K4161,L4161,M4161)</f>
        <v>624.13703264</v>
      </c>
      <c r="T4161" s="25" t="n">
        <f aca="false">SUM(F4161,H4161,J4161,K4161,L4161,M4161,Q4161)</f>
        <v>624.13703264</v>
      </c>
      <c r="U4161" s="67"/>
      <c r="V4161" s="67"/>
      <c r="W4161" s="67"/>
      <c r="X4161" s="67"/>
      <c r="Y4161" s="67"/>
      <c r="Z4161" s="67"/>
      <c r="AA4161" s="67"/>
      <c r="AB4161" s="67"/>
      <c r="AC4161" s="67"/>
      <c r="AD4161" s="67"/>
      <c r="AE4161" s="67"/>
      <c r="AF4161" s="67"/>
      <c r="AG4161" s="67"/>
      <c r="AH4161" s="67"/>
      <c r="AI4161" s="67"/>
      <c r="AJ4161" s="67"/>
      <c r="AK4161" s="67"/>
      <c r="AL4161" s="67"/>
      <c r="AM4161" s="67"/>
      <c r="AN4161" s="67"/>
      <c r="AO4161" s="67"/>
      <c r="AP4161" s="67"/>
      <c r="AQ4161" s="67"/>
      <c r="AR4161" s="67"/>
      <c r="AS4161" s="67"/>
      <c r="AT4161" s="67"/>
      <c r="AU4161" s="67"/>
      <c r="AV4161" s="67"/>
      <c r="AW4161" s="67"/>
      <c r="AX4161" s="67"/>
      <c r="AY4161" s="67"/>
      <c r="AZ4161" s="67"/>
      <c r="BA4161" s="67"/>
      <c r="BB4161" s="67"/>
      <c r="BC4161" s="67"/>
      <c r="BD4161" s="67"/>
      <c r="BE4161" s="67"/>
      <c r="BF4161" s="67"/>
      <c r="BG4161" s="67"/>
      <c r="BH4161" s="67"/>
      <c r="BI4161" s="67"/>
      <c r="BJ4161" s="67"/>
      <c r="BK4161" s="67"/>
      <c r="BL4161" s="67"/>
      <c r="BM4161" s="67"/>
      <c r="BN4161" s="67"/>
      <c r="BO4161" s="67"/>
      <c r="BP4161" s="67"/>
      <c r="BQ4161" s="67"/>
      <c r="BR4161" s="67"/>
      <c r="BS4161" s="67"/>
      <c r="BT4161" s="67"/>
      <c r="BU4161" s="67"/>
      <c r="BV4161" s="67"/>
      <c r="BW4161" s="67"/>
      <c r="BX4161" s="67"/>
      <c r="BY4161" s="67"/>
      <c r="BZ4161" s="67"/>
      <c r="CA4161" s="67"/>
      <c r="CB4161" s="67"/>
      <c r="CC4161" s="67"/>
      <c r="CD4161" s="67"/>
      <c r="CE4161" s="67"/>
      <c r="CF4161" s="67"/>
      <c r="CG4161" s="67"/>
      <c r="CH4161" s="67"/>
      <c r="CI4161" s="67"/>
      <c r="CJ4161" s="67"/>
      <c r="CK4161" s="67"/>
      <c r="CL4161" s="67"/>
      <c r="CM4161" s="67"/>
      <c r="CN4161" s="67"/>
      <c r="CO4161" s="67"/>
      <c r="CP4161" s="67"/>
      <c r="CQ4161" s="67"/>
      <c r="CR4161" s="67"/>
      <c r="CS4161" s="67"/>
      <c r="CT4161" s="67"/>
      <c r="CU4161" s="67"/>
      <c r="CV4161" s="67"/>
      <c r="CW4161" s="67"/>
      <c r="CX4161" s="67"/>
      <c r="CY4161" s="67"/>
      <c r="CZ4161" s="67"/>
      <c r="DA4161" s="67"/>
      <c r="DB4161" s="67"/>
      <c r="DC4161" s="67"/>
      <c r="DD4161" s="67"/>
      <c r="DE4161" s="67"/>
      <c r="DF4161" s="67"/>
      <c r="DG4161" s="67"/>
      <c r="DH4161" s="67"/>
      <c r="DI4161" s="67"/>
      <c r="DJ4161" s="67"/>
      <c r="DK4161" s="67"/>
      <c r="DL4161" s="67"/>
      <c r="DM4161" s="67"/>
      <c r="DN4161" s="67"/>
      <c r="DO4161" s="67"/>
      <c r="DP4161" s="67"/>
      <c r="DQ4161" s="67"/>
      <c r="DR4161" s="67"/>
      <c r="DS4161" s="67"/>
      <c r="DT4161" s="67"/>
      <c r="DU4161" s="67"/>
      <c r="DV4161" s="67"/>
      <c r="DW4161" s="67"/>
      <c r="DX4161" s="67"/>
      <c r="DY4161" s="67"/>
      <c r="DZ4161" s="67"/>
      <c r="EA4161" s="67"/>
      <c r="EB4161" s="67"/>
      <c r="EC4161" s="67"/>
      <c r="ED4161" s="67"/>
      <c r="EE4161" s="67"/>
      <c r="EF4161" s="67"/>
      <c r="EG4161" s="67"/>
      <c r="EH4161" s="67"/>
      <c r="EI4161" s="67"/>
      <c r="EJ4161" s="67"/>
      <c r="EK4161" s="67"/>
      <c r="EL4161" s="67"/>
      <c r="EM4161" s="67"/>
      <c r="EN4161" s="67"/>
      <c r="EO4161" s="67"/>
      <c r="EP4161" s="67"/>
      <c r="EQ4161" s="67"/>
      <c r="ER4161" s="67"/>
      <c r="ES4161" s="67"/>
      <c r="ET4161" s="67"/>
      <c r="EU4161" s="67"/>
      <c r="EV4161" s="67"/>
      <c r="EW4161" s="67"/>
      <c r="EX4161" s="67"/>
      <c r="EY4161" s="67"/>
      <c r="EZ4161" s="67"/>
      <c r="FA4161" s="67"/>
      <c r="FB4161" s="67"/>
      <c r="FC4161" s="67"/>
      <c r="FD4161" s="67"/>
      <c r="FE4161" s="67"/>
      <c r="FF4161" s="67"/>
      <c r="FG4161" s="67"/>
      <c r="FH4161" s="67"/>
      <c r="FI4161" s="67"/>
      <c r="FJ4161" s="67"/>
      <c r="FK4161" s="67"/>
      <c r="FL4161" s="67"/>
      <c r="FM4161" s="67"/>
      <c r="FN4161" s="67"/>
      <c r="FO4161" s="67"/>
      <c r="FP4161" s="67"/>
      <c r="FQ4161" s="67"/>
      <c r="FR4161" s="67"/>
      <c r="FS4161" s="67"/>
      <c r="FT4161" s="67"/>
      <c r="FU4161" s="67"/>
      <c r="FV4161" s="67"/>
      <c r="FW4161" s="67"/>
      <c r="FX4161" s="67"/>
      <c r="FY4161" s="67"/>
      <c r="FZ4161" s="67"/>
      <c r="GA4161" s="67"/>
      <c r="GB4161" s="67"/>
      <c r="GC4161" s="67"/>
      <c r="GD4161" s="67"/>
      <c r="GE4161" s="67"/>
      <c r="GF4161" s="67"/>
      <c r="GG4161" s="67"/>
      <c r="GH4161" s="67"/>
      <c r="GI4161" s="67"/>
      <c r="GJ4161" s="67"/>
      <c r="GK4161" s="67"/>
      <c r="GL4161" s="67"/>
      <c r="GM4161" s="67"/>
      <c r="GN4161" s="67"/>
      <c r="GO4161" s="67"/>
      <c r="GP4161" s="67"/>
      <c r="GQ4161" s="67"/>
      <c r="GR4161" s="67"/>
      <c r="GS4161" s="67"/>
      <c r="GT4161" s="67"/>
      <c r="GU4161" s="67"/>
      <c r="GV4161" s="67"/>
      <c r="GW4161" s="67"/>
      <c r="GX4161" s="67"/>
      <c r="GY4161" s="67"/>
      <c r="GZ4161" s="67"/>
      <c r="HA4161" s="67"/>
      <c r="HB4161" s="67"/>
      <c r="HC4161" s="67"/>
      <c r="HD4161" s="67"/>
      <c r="HE4161" s="67"/>
      <c r="HF4161" s="67"/>
      <c r="HG4161" s="67"/>
      <c r="HH4161" s="67"/>
      <c r="HI4161" s="67"/>
      <c r="HJ4161" s="67"/>
      <c r="HK4161" s="67"/>
      <c r="HL4161" s="67"/>
      <c r="HM4161" s="67"/>
      <c r="HN4161" s="67"/>
      <c r="HO4161" s="67"/>
      <c r="HP4161" s="67"/>
      <c r="HQ4161" s="67"/>
      <c r="HR4161" s="67"/>
      <c r="HS4161" s="67"/>
      <c r="HT4161" s="67"/>
      <c r="HU4161" s="67"/>
      <c r="HV4161" s="67"/>
      <c r="HW4161" s="67"/>
      <c r="HX4161" s="67"/>
      <c r="HY4161" s="67"/>
      <c r="HZ4161" s="67"/>
      <c r="IA4161" s="67"/>
      <c r="IB4161" s="67"/>
      <c r="IC4161" s="67"/>
      <c r="ID4161" s="67"/>
      <c r="IE4161" s="67"/>
      <c r="IF4161" s="67"/>
      <c r="IG4161" s="67"/>
      <c r="IH4161" s="67"/>
      <c r="II4161" s="67"/>
      <c r="IJ4161" s="67"/>
      <c r="IK4161" s="67"/>
      <c r="IL4161" s="67"/>
      <c r="IM4161" s="67"/>
      <c r="IN4161" s="67"/>
      <c r="IO4161" s="67"/>
      <c r="IP4161" s="67"/>
      <c r="IQ4161" s="67"/>
      <c r="IR4161" s="67"/>
      <c r="IS4161" s="67"/>
      <c r="IT4161" s="67"/>
      <c r="IU4161" s="67"/>
      <c r="IV4161" s="67"/>
      <c r="IW4161" s="67"/>
      <c r="IX4161" s="67"/>
      <c r="IY4161" s="67"/>
      <c r="IZ4161" s="67"/>
    </row>
    <row r="4162" customFormat="false" ht="14.95" hidden="false" customHeight="false" outlineLevel="0" collapsed="false">
      <c r="A4162" s="27" t="n">
        <v>41206053</v>
      </c>
      <c r="B4162" s="28" t="s">
        <v>4197</v>
      </c>
      <c r="C4162" s="29"/>
      <c r="D4162" s="29"/>
      <c r="E4162" s="27" t="s">
        <v>176</v>
      </c>
      <c r="F4162" s="19" t="n">
        <f aca="false">IF(C4162="",VLOOKUP(E4162,'PORTE E UCO'!$A$5:$D$46,4,0),VLOOKUP(E4162,'PORTE E UCO'!$A$5:$D$46,4,0)*C4162)</f>
        <v>891.034646</v>
      </c>
      <c r="G4162" s="30" t="n">
        <v>72.26</v>
      </c>
      <c r="H4162" s="21" t="n">
        <f aca="false">G4162*$R$2</f>
        <v>1421.61664832</v>
      </c>
      <c r="I4162" s="27" t="n">
        <v>0</v>
      </c>
      <c r="J4162" s="22" t="str">
        <f aca="false">IF(I4162&gt;=1,F4162*$J$2,"")</f>
        <v/>
      </c>
      <c r="K4162" s="22" t="str">
        <f aca="false">IF(I4162&gt;=2,F4162*$K$2,"")</f>
        <v/>
      </c>
      <c r="L4162" s="22" t="str">
        <f aca="false">IF(I4162&gt;=3,F4162*$L$2,"")</f>
        <v/>
      </c>
      <c r="M4162" s="22" t="str">
        <f aca="false">IF(I4162&gt;=4,F4162*$M$2,"")</f>
        <v/>
      </c>
      <c r="N4162" s="27" t="n">
        <v>0</v>
      </c>
      <c r="O4162" s="27" t="n">
        <v>0</v>
      </c>
      <c r="P4162" s="31" t="n">
        <v>0</v>
      </c>
      <c r="Q4162" s="32"/>
      <c r="R4162" s="66"/>
      <c r="S4162" s="25" t="n">
        <f aca="false">SUM(F4162,H4162,J4162,K4162,L4162,M4162)</f>
        <v>2312.65129432</v>
      </c>
      <c r="T4162" s="25" t="n">
        <f aca="false">SUM(F4162,H4162,J4162,K4162,L4162,M4162,Q4162)</f>
        <v>2312.65129432</v>
      </c>
      <c r="U4162" s="67"/>
      <c r="V4162" s="67"/>
      <c r="W4162" s="67"/>
      <c r="X4162" s="67"/>
      <c r="Y4162" s="67"/>
      <c r="Z4162" s="67"/>
      <c r="AA4162" s="67"/>
      <c r="AB4162" s="67"/>
      <c r="AC4162" s="67"/>
      <c r="AD4162" s="67"/>
      <c r="AE4162" s="67"/>
      <c r="AF4162" s="67"/>
      <c r="AG4162" s="67"/>
      <c r="AH4162" s="67"/>
      <c r="AI4162" s="67"/>
      <c r="AJ4162" s="67"/>
      <c r="AK4162" s="67"/>
      <c r="AL4162" s="67"/>
      <c r="AM4162" s="67"/>
      <c r="AN4162" s="67"/>
      <c r="AO4162" s="67"/>
      <c r="AP4162" s="67"/>
      <c r="AQ4162" s="67"/>
      <c r="AR4162" s="67"/>
      <c r="AS4162" s="67"/>
      <c r="AT4162" s="67"/>
      <c r="AU4162" s="67"/>
      <c r="AV4162" s="67"/>
      <c r="AW4162" s="67"/>
      <c r="AX4162" s="67"/>
      <c r="AY4162" s="67"/>
      <c r="AZ4162" s="67"/>
      <c r="BA4162" s="67"/>
      <c r="BB4162" s="67"/>
      <c r="BC4162" s="67"/>
      <c r="BD4162" s="67"/>
      <c r="BE4162" s="67"/>
      <c r="BF4162" s="67"/>
      <c r="BG4162" s="67"/>
      <c r="BH4162" s="67"/>
      <c r="BI4162" s="67"/>
      <c r="BJ4162" s="67"/>
      <c r="BK4162" s="67"/>
      <c r="BL4162" s="67"/>
      <c r="BM4162" s="67"/>
      <c r="BN4162" s="67"/>
      <c r="BO4162" s="67"/>
      <c r="BP4162" s="67"/>
      <c r="BQ4162" s="67"/>
      <c r="BR4162" s="67"/>
      <c r="BS4162" s="67"/>
      <c r="BT4162" s="67"/>
      <c r="BU4162" s="67"/>
      <c r="BV4162" s="67"/>
      <c r="BW4162" s="67"/>
      <c r="BX4162" s="67"/>
      <c r="BY4162" s="67"/>
      <c r="BZ4162" s="67"/>
      <c r="CA4162" s="67"/>
      <c r="CB4162" s="67"/>
      <c r="CC4162" s="67"/>
      <c r="CD4162" s="67"/>
      <c r="CE4162" s="67"/>
      <c r="CF4162" s="67"/>
      <c r="CG4162" s="67"/>
      <c r="CH4162" s="67"/>
      <c r="CI4162" s="67"/>
      <c r="CJ4162" s="67"/>
      <c r="CK4162" s="67"/>
      <c r="CL4162" s="67"/>
      <c r="CM4162" s="67"/>
      <c r="CN4162" s="67"/>
      <c r="CO4162" s="67"/>
      <c r="CP4162" s="67"/>
      <c r="CQ4162" s="67"/>
      <c r="CR4162" s="67"/>
      <c r="CS4162" s="67"/>
      <c r="CT4162" s="67"/>
      <c r="CU4162" s="67"/>
      <c r="CV4162" s="67"/>
      <c r="CW4162" s="67"/>
      <c r="CX4162" s="67"/>
      <c r="CY4162" s="67"/>
      <c r="CZ4162" s="67"/>
      <c r="DA4162" s="67"/>
      <c r="DB4162" s="67"/>
      <c r="DC4162" s="67"/>
      <c r="DD4162" s="67"/>
      <c r="DE4162" s="67"/>
      <c r="DF4162" s="67"/>
      <c r="DG4162" s="67"/>
      <c r="DH4162" s="67"/>
      <c r="DI4162" s="67"/>
      <c r="DJ4162" s="67"/>
      <c r="DK4162" s="67"/>
      <c r="DL4162" s="67"/>
      <c r="DM4162" s="67"/>
      <c r="DN4162" s="67"/>
      <c r="DO4162" s="67"/>
      <c r="DP4162" s="67"/>
      <c r="DQ4162" s="67"/>
      <c r="DR4162" s="67"/>
      <c r="DS4162" s="67"/>
      <c r="DT4162" s="67"/>
      <c r="DU4162" s="67"/>
      <c r="DV4162" s="67"/>
      <c r="DW4162" s="67"/>
      <c r="DX4162" s="67"/>
      <c r="DY4162" s="67"/>
      <c r="DZ4162" s="67"/>
      <c r="EA4162" s="67"/>
      <c r="EB4162" s="67"/>
      <c r="EC4162" s="67"/>
      <c r="ED4162" s="67"/>
      <c r="EE4162" s="67"/>
      <c r="EF4162" s="67"/>
      <c r="EG4162" s="67"/>
      <c r="EH4162" s="67"/>
      <c r="EI4162" s="67"/>
      <c r="EJ4162" s="67"/>
      <c r="EK4162" s="67"/>
      <c r="EL4162" s="67"/>
      <c r="EM4162" s="67"/>
      <c r="EN4162" s="67"/>
      <c r="EO4162" s="67"/>
      <c r="EP4162" s="67"/>
      <c r="EQ4162" s="67"/>
      <c r="ER4162" s="67"/>
      <c r="ES4162" s="67"/>
      <c r="ET4162" s="67"/>
      <c r="EU4162" s="67"/>
      <c r="EV4162" s="67"/>
      <c r="EW4162" s="67"/>
      <c r="EX4162" s="67"/>
      <c r="EY4162" s="67"/>
      <c r="EZ4162" s="67"/>
      <c r="FA4162" s="67"/>
      <c r="FB4162" s="67"/>
      <c r="FC4162" s="67"/>
      <c r="FD4162" s="67"/>
      <c r="FE4162" s="67"/>
      <c r="FF4162" s="67"/>
      <c r="FG4162" s="67"/>
      <c r="FH4162" s="67"/>
      <c r="FI4162" s="67"/>
      <c r="FJ4162" s="67"/>
      <c r="FK4162" s="67"/>
      <c r="FL4162" s="67"/>
      <c r="FM4162" s="67"/>
      <c r="FN4162" s="67"/>
      <c r="FO4162" s="67"/>
      <c r="FP4162" s="67"/>
      <c r="FQ4162" s="67"/>
      <c r="FR4162" s="67"/>
      <c r="FS4162" s="67"/>
      <c r="FT4162" s="67"/>
      <c r="FU4162" s="67"/>
      <c r="FV4162" s="67"/>
      <c r="FW4162" s="67"/>
      <c r="FX4162" s="67"/>
      <c r="FY4162" s="67"/>
      <c r="FZ4162" s="67"/>
      <c r="GA4162" s="67"/>
      <c r="GB4162" s="67"/>
      <c r="GC4162" s="67"/>
      <c r="GD4162" s="67"/>
      <c r="GE4162" s="67"/>
      <c r="GF4162" s="67"/>
      <c r="GG4162" s="67"/>
      <c r="GH4162" s="67"/>
      <c r="GI4162" s="67"/>
      <c r="GJ4162" s="67"/>
      <c r="GK4162" s="67"/>
      <c r="GL4162" s="67"/>
      <c r="GM4162" s="67"/>
      <c r="GN4162" s="67"/>
      <c r="GO4162" s="67"/>
      <c r="GP4162" s="67"/>
      <c r="GQ4162" s="67"/>
      <c r="GR4162" s="67"/>
      <c r="GS4162" s="67"/>
      <c r="GT4162" s="67"/>
      <c r="GU4162" s="67"/>
      <c r="GV4162" s="67"/>
      <c r="GW4162" s="67"/>
      <c r="GX4162" s="67"/>
      <c r="GY4162" s="67"/>
      <c r="GZ4162" s="67"/>
      <c r="HA4162" s="67"/>
      <c r="HB4162" s="67"/>
      <c r="HC4162" s="67"/>
      <c r="HD4162" s="67"/>
      <c r="HE4162" s="67"/>
      <c r="HF4162" s="67"/>
      <c r="HG4162" s="67"/>
      <c r="HH4162" s="67"/>
      <c r="HI4162" s="67"/>
      <c r="HJ4162" s="67"/>
      <c r="HK4162" s="67"/>
      <c r="HL4162" s="67"/>
      <c r="HM4162" s="67"/>
      <c r="HN4162" s="67"/>
      <c r="HO4162" s="67"/>
      <c r="HP4162" s="67"/>
      <c r="HQ4162" s="67"/>
      <c r="HR4162" s="67"/>
      <c r="HS4162" s="67"/>
      <c r="HT4162" s="67"/>
      <c r="HU4162" s="67"/>
      <c r="HV4162" s="67"/>
      <c r="HW4162" s="67"/>
      <c r="HX4162" s="67"/>
      <c r="HY4162" s="67"/>
      <c r="HZ4162" s="67"/>
      <c r="IA4162" s="67"/>
      <c r="IB4162" s="67"/>
      <c r="IC4162" s="67"/>
      <c r="ID4162" s="67"/>
      <c r="IE4162" s="67"/>
      <c r="IF4162" s="67"/>
      <c r="IG4162" s="67"/>
      <c r="IH4162" s="67"/>
      <c r="II4162" s="67"/>
      <c r="IJ4162" s="67"/>
      <c r="IK4162" s="67"/>
      <c r="IL4162" s="67"/>
      <c r="IM4162" s="67"/>
      <c r="IN4162" s="67"/>
      <c r="IO4162" s="67"/>
      <c r="IP4162" s="67"/>
      <c r="IQ4162" s="67"/>
      <c r="IR4162" s="67"/>
      <c r="IS4162" s="67"/>
      <c r="IT4162" s="67"/>
      <c r="IU4162" s="67"/>
      <c r="IV4162" s="67"/>
      <c r="IW4162" s="67"/>
      <c r="IX4162" s="67"/>
      <c r="IY4162" s="67"/>
      <c r="IZ4162" s="67"/>
    </row>
    <row r="4163" customFormat="false" ht="13.8" hidden="false" customHeight="false" outlineLevel="0" collapsed="false">
      <c r="A4163" s="16" t="n">
        <v>41206061</v>
      </c>
      <c r="B4163" s="17" t="s">
        <v>4198</v>
      </c>
      <c r="C4163" s="18"/>
      <c r="D4163" s="18"/>
      <c r="E4163" s="16" t="s">
        <v>17</v>
      </c>
      <c r="F4163" s="19" t="n">
        <f aca="false">IF(C4163="",VLOOKUP(E4163,'PORTE E UCO'!$A$5:$D$46,4,0),VLOOKUP(E4163,'PORTE E UCO'!$A$5:$D$46,4,0)*C4163)</f>
        <v>150.60084</v>
      </c>
      <c r="G4163" s="20" t="n">
        <v>12.52</v>
      </c>
      <c r="H4163" s="21" t="n">
        <f aca="false">G4163*$R$2</f>
        <v>246.31387264</v>
      </c>
      <c r="I4163" s="16" t="n">
        <v>0</v>
      </c>
      <c r="J4163" s="22" t="str">
        <f aca="false">IF(I4163&gt;=1,F4163*$J$2,"")</f>
        <v/>
      </c>
      <c r="K4163" s="22" t="str">
        <f aca="false">IF(I4163&gt;=2,F4163*$K$2,"")</f>
        <v/>
      </c>
      <c r="L4163" s="22" t="str">
        <f aca="false">IF(I4163&gt;=3,F4163*$L$2,"")</f>
        <v/>
      </c>
      <c r="M4163" s="22" t="str">
        <f aca="false">IF(I4163&gt;=4,F4163*$M$2,"")</f>
        <v/>
      </c>
      <c r="N4163" s="16" t="n">
        <v>0</v>
      </c>
      <c r="O4163" s="16" t="n">
        <v>0</v>
      </c>
      <c r="P4163" s="23" t="n">
        <v>0</v>
      </c>
      <c r="Q4163" s="32"/>
      <c r="R4163" s="66"/>
      <c r="S4163" s="25" t="n">
        <f aca="false">SUM(F4163,H4163,J4163,K4163,L4163,M4163)</f>
        <v>396.91471264</v>
      </c>
      <c r="T4163" s="25" t="n">
        <f aca="false">SUM(F4163,H4163,J4163,K4163,L4163,M4163,Q4163)</f>
        <v>396.91471264</v>
      </c>
      <c r="U4163" s="67"/>
      <c r="V4163" s="67"/>
      <c r="W4163" s="67"/>
      <c r="X4163" s="67"/>
      <c r="Y4163" s="67"/>
      <c r="Z4163" s="67"/>
      <c r="AA4163" s="67"/>
      <c r="AB4163" s="67"/>
      <c r="AC4163" s="67"/>
      <c r="AD4163" s="67"/>
      <c r="AE4163" s="67"/>
      <c r="AF4163" s="67"/>
      <c r="AG4163" s="67"/>
      <c r="AH4163" s="67"/>
      <c r="AI4163" s="67"/>
      <c r="AJ4163" s="67"/>
      <c r="AK4163" s="67"/>
      <c r="AL4163" s="67"/>
      <c r="AM4163" s="67"/>
      <c r="AN4163" s="67"/>
      <c r="AO4163" s="67"/>
      <c r="AP4163" s="67"/>
      <c r="AQ4163" s="67"/>
      <c r="AR4163" s="67"/>
      <c r="AS4163" s="67"/>
      <c r="AT4163" s="67"/>
      <c r="AU4163" s="67"/>
      <c r="AV4163" s="67"/>
      <c r="AW4163" s="67"/>
      <c r="AX4163" s="67"/>
      <c r="AY4163" s="67"/>
      <c r="AZ4163" s="67"/>
      <c r="BA4163" s="67"/>
      <c r="BB4163" s="67"/>
      <c r="BC4163" s="67"/>
      <c r="BD4163" s="67"/>
      <c r="BE4163" s="67"/>
      <c r="BF4163" s="67"/>
      <c r="BG4163" s="67"/>
      <c r="BH4163" s="67"/>
      <c r="BI4163" s="67"/>
      <c r="BJ4163" s="67"/>
      <c r="BK4163" s="67"/>
      <c r="BL4163" s="67"/>
      <c r="BM4163" s="67"/>
      <c r="BN4163" s="67"/>
      <c r="BO4163" s="67"/>
      <c r="BP4163" s="67"/>
      <c r="BQ4163" s="67"/>
      <c r="BR4163" s="67"/>
      <c r="BS4163" s="67"/>
      <c r="BT4163" s="67"/>
      <c r="BU4163" s="67"/>
      <c r="BV4163" s="67"/>
      <c r="BW4163" s="67"/>
      <c r="BX4163" s="67"/>
      <c r="BY4163" s="67"/>
      <c r="BZ4163" s="67"/>
      <c r="CA4163" s="67"/>
      <c r="CB4163" s="67"/>
      <c r="CC4163" s="67"/>
      <c r="CD4163" s="67"/>
      <c r="CE4163" s="67"/>
      <c r="CF4163" s="67"/>
      <c r="CG4163" s="67"/>
      <c r="CH4163" s="67"/>
      <c r="CI4163" s="67"/>
      <c r="CJ4163" s="67"/>
      <c r="CK4163" s="67"/>
      <c r="CL4163" s="67"/>
      <c r="CM4163" s="67"/>
      <c r="CN4163" s="67"/>
      <c r="CO4163" s="67"/>
      <c r="CP4163" s="67"/>
      <c r="CQ4163" s="67"/>
      <c r="CR4163" s="67"/>
      <c r="CS4163" s="67"/>
      <c r="CT4163" s="67"/>
      <c r="CU4163" s="67"/>
      <c r="CV4163" s="67"/>
      <c r="CW4163" s="67"/>
      <c r="CX4163" s="67"/>
      <c r="CY4163" s="67"/>
      <c r="CZ4163" s="67"/>
      <c r="DA4163" s="67"/>
      <c r="DB4163" s="67"/>
      <c r="DC4163" s="67"/>
      <c r="DD4163" s="67"/>
      <c r="DE4163" s="67"/>
      <c r="DF4163" s="67"/>
      <c r="DG4163" s="67"/>
      <c r="DH4163" s="67"/>
      <c r="DI4163" s="67"/>
      <c r="DJ4163" s="67"/>
      <c r="DK4163" s="67"/>
      <c r="DL4163" s="67"/>
      <c r="DM4163" s="67"/>
      <c r="DN4163" s="67"/>
      <c r="DO4163" s="67"/>
      <c r="DP4163" s="67"/>
      <c r="DQ4163" s="67"/>
      <c r="DR4163" s="67"/>
      <c r="DS4163" s="67"/>
      <c r="DT4163" s="67"/>
      <c r="DU4163" s="67"/>
      <c r="DV4163" s="67"/>
      <c r="DW4163" s="67"/>
      <c r="DX4163" s="67"/>
      <c r="DY4163" s="67"/>
      <c r="DZ4163" s="67"/>
      <c r="EA4163" s="67"/>
      <c r="EB4163" s="67"/>
      <c r="EC4163" s="67"/>
      <c r="ED4163" s="67"/>
      <c r="EE4163" s="67"/>
      <c r="EF4163" s="67"/>
      <c r="EG4163" s="67"/>
      <c r="EH4163" s="67"/>
      <c r="EI4163" s="67"/>
      <c r="EJ4163" s="67"/>
      <c r="EK4163" s="67"/>
      <c r="EL4163" s="67"/>
      <c r="EM4163" s="67"/>
      <c r="EN4163" s="67"/>
      <c r="EO4163" s="67"/>
      <c r="EP4163" s="67"/>
      <c r="EQ4163" s="67"/>
      <c r="ER4163" s="67"/>
      <c r="ES4163" s="67"/>
      <c r="ET4163" s="67"/>
      <c r="EU4163" s="67"/>
      <c r="EV4163" s="67"/>
      <c r="EW4163" s="67"/>
      <c r="EX4163" s="67"/>
      <c r="EY4163" s="67"/>
      <c r="EZ4163" s="67"/>
      <c r="FA4163" s="67"/>
      <c r="FB4163" s="67"/>
      <c r="FC4163" s="67"/>
      <c r="FD4163" s="67"/>
      <c r="FE4163" s="67"/>
      <c r="FF4163" s="67"/>
      <c r="FG4163" s="67"/>
      <c r="FH4163" s="67"/>
      <c r="FI4163" s="67"/>
      <c r="FJ4163" s="67"/>
      <c r="FK4163" s="67"/>
      <c r="FL4163" s="67"/>
      <c r="FM4163" s="67"/>
      <c r="FN4163" s="67"/>
      <c r="FO4163" s="67"/>
      <c r="FP4163" s="67"/>
      <c r="FQ4163" s="67"/>
      <c r="FR4163" s="67"/>
      <c r="FS4163" s="67"/>
      <c r="FT4163" s="67"/>
      <c r="FU4163" s="67"/>
      <c r="FV4163" s="67"/>
      <c r="FW4163" s="67"/>
      <c r="FX4163" s="67"/>
      <c r="FY4163" s="67"/>
      <c r="FZ4163" s="67"/>
      <c r="GA4163" s="67"/>
      <c r="GB4163" s="67"/>
      <c r="GC4163" s="67"/>
      <c r="GD4163" s="67"/>
      <c r="GE4163" s="67"/>
      <c r="GF4163" s="67"/>
      <c r="GG4163" s="67"/>
      <c r="GH4163" s="67"/>
      <c r="GI4163" s="67"/>
      <c r="GJ4163" s="67"/>
      <c r="GK4163" s="67"/>
      <c r="GL4163" s="67"/>
      <c r="GM4163" s="67"/>
      <c r="GN4163" s="67"/>
      <c r="GO4163" s="67"/>
      <c r="GP4163" s="67"/>
      <c r="GQ4163" s="67"/>
      <c r="GR4163" s="67"/>
      <c r="GS4163" s="67"/>
      <c r="GT4163" s="67"/>
      <c r="GU4163" s="67"/>
      <c r="GV4163" s="67"/>
      <c r="GW4163" s="67"/>
      <c r="GX4163" s="67"/>
      <c r="GY4163" s="67"/>
      <c r="GZ4163" s="67"/>
      <c r="HA4163" s="67"/>
      <c r="HB4163" s="67"/>
      <c r="HC4163" s="67"/>
      <c r="HD4163" s="67"/>
      <c r="HE4163" s="67"/>
      <c r="HF4163" s="67"/>
      <c r="HG4163" s="67"/>
      <c r="HH4163" s="67"/>
      <c r="HI4163" s="67"/>
      <c r="HJ4163" s="67"/>
      <c r="HK4163" s="67"/>
      <c r="HL4163" s="67"/>
      <c r="HM4163" s="67"/>
      <c r="HN4163" s="67"/>
      <c r="HO4163" s="67"/>
      <c r="HP4163" s="67"/>
      <c r="HQ4163" s="67"/>
      <c r="HR4163" s="67"/>
      <c r="HS4163" s="67"/>
      <c r="HT4163" s="67"/>
      <c r="HU4163" s="67"/>
      <c r="HV4163" s="67"/>
      <c r="HW4163" s="67"/>
      <c r="HX4163" s="67"/>
      <c r="HY4163" s="67"/>
      <c r="HZ4163" s="67"/>
      <c r="IA4163" s="67"/>
      <c r="IB4163" s="67"/>
      <c r="IC4163" s="67"/>
      <c r="ID4163" s="67"/>
      <c r="IE4163" s="67"/>
      <c r="IF4163" s="67"/>
      <c r="IG4163" s="67"/>
      <c r="IH4163" s="67"/>
      <c r="II4163" s="67"/>
      <c r="IJ4163" s="67"/>
      <c r="IK4163" s="67"/>
      <c r="IL4163" s="67"/>
      <c r="IM4163" s="67"/>
      <c r="IN4163" s="67"/>
      <c r="IO4163" s="67"/>
      <c r="IP4163" s="67"/>
      <c r="IQ4163" s="67"/>
      <c r="IR4163" s="67"/>
      <c r="IS4163" s="67"/>
      <c r="IT4163" s="67"/>
      <c r="IU4163" s="67"/>
      <c r="IV4163" s="67"/>
      <c r="IW4163" s="67"/>
      <c r="IX4163" s="67"/>
      <c r="IY4163" s="67"/>
      <c r="IZ4163" s="67"/>
    </row>
    <row r="4164" customFormat="false" ht="13.8" hidden="false" customHeight="false" outlineLevel="0" collapsed="false">
      <c r="A4164" s="27" t="n">
        <v>41206070</v>
      </c>
      <c r="B4164" s="28" t="s">
        <v>4199</v>
      </c>
      <c r="C4164" s="29"/>
      <c r="D4164" s="29"/>
      <c r="E4164" s="27" t="s">
        <v>22</v>
      </c>
      <c r="F4164" s="19" t="n">
        <f aca="false">IF(C4164="",VLOOKUP(E4164,'PORTE E UCO'!$A$5:$D$46,4,0),VLOOKUP(E4164,'PORTE E UCO'!$A$5:$D$46,4,0)*C4164)</f>
        <v>220.434104</v>
      </c>
      <c r="G4164" s="30" t="n">
        <v>16.38</v>
      </c>
      <c r="H4164" s="21" t="n">
        <f aca="false">G4164*$R$2</f>
        <v>322.25409216</v>
      </c>
      <c r="I4164" s="27" t="n">
        <v>0</v>
      </c>
      <c r="J4164" s="22" t="str">
        <f aca="false">IF(I4164&gt;=1,F4164*$J$2,"")</f>
        <v/>
      </c>
      <c r="K4164" s="22" t="str">
        <f aca="false">IF(I4164&gt;=2,F4164*$K$2,"")</f>
        <v/>
      </c>
      <c r="L4164" s="22" t="str">
        <f aca="false">IF(I4164&gt;=3,F4164*$L$2,"")</f>
        <v/>
      </c>
      <c r="M4164" s="22" t="str">
        <f aca="false">IF(I4164&gt;=4,F4164*$M$2,"")</f>
        <v/>
      </c>
      <c r="N4164" s="27" t="n">
        <v>0</v>
      </c>
      <c r="O4164" s="27" t="n">
        <v>0</v>
      </c>
      <c r="P4164" s="31" t="n">
        <v>0</v>
      </c>
      <c r="Q4164" s="32"/>
      <c r="R4164" s="66"/>
      <c r="S4164" s="25" t="n">
        <f aca="false">SUM(F4164,H4164,J4164,K4164,L4164,M4164)</f>
        <v>542.68819616</v>
      </c>
      <c r="T4164" s="25" t="n">
        <f aca="false">SUM(F4164,H4164,J4164,K4164,L4164,M4164,Q4164)</f>
        <v>542.68819616</v>
      </c>
      <c r="U4164" s="67"/>
      <c r="V4164" s="67"/>
      <c r="W4164" s="67"/>
      <c r="X4164" s="67"/>
      <c r="Y4164" s="67"/>
      <c r="Z4164" s="67"/>
      <c r="AA4164" s="67"/>
      <c r="AB4164" s="67"/>
      <c r="AC4164" s="67"/>
      <c r="AD4164" s="67"/>
      <c r="AE4164" s="67"/>
      <c r="AF4164" s="67"/>
      <c r="AG4164" s="67"/>
      <c r="AH4164" s="67"/>
      <c r="AI4164" s="67"/>
      <c r="AJ4164" s="67"/>
      <c r="AK4164" s="67"/>
      <c r="AL4164" s="67"/>
      <c r="AM4164" s="67"/>
      <c r="AN4164" s="67"/>
      <c r="AO4164" s="67"/>
      <c r="AP4164" s="67"/>
      <c r="AQ4164" s="67"/>
      <c r="AR4164" s="67"/>
      <c r="AS4164" s="67"/>
      <c r="AT4164" s="67"/>
      <c r="AU4164" s="67"/>
      <c r="AV4164" s="67"/>
      <c r="AW4164" s="67"/>
      <c r="AX4164" s="67"/>
      <c r="AY4164" s="67"/>
      <c r="AZ4164" s="67"/>
      <c r="BA4164" s="67"/>
      <c r="BB4164" s="67"/>
      <c r="BC4164" s="67"/>
      <c r="BD4164" s="67"/>
      <c r="BE4164" s="67"/>
      <c r="BF4164" s="67"/>
      <c r="BG4164" s="67"/>
      <c r="BH4164" s="67"/>
      <c r="BI4164" s="67"/>
      <c r="BJ4164" s="67"/>
      <c r="BK4164" s="67"/>
      <c r="BL4164" s="67"/>
      <c r="BM4164" s="67"/>
      <c r="BN4164" s="67"/>
      <c r="BO4164" s="67"/>
      <c r="BP4164" s="67"/>
      <c r="BQ4164" s="67"/>
      <c r="BR4164" s="67"/>
      <c r="BS4164" s="67"/>
      <c r="BT4164" s="67"/>
      <c r="BU4164" s="67"/>
      <c r="BV4164" s="67"/>
      <c r="BW4164" s="67"/>
      <c r="BX4164" s="67"/>
      <c r="BY4164" s="67"/>
      <c r="BZ4164" s="67"/>
      <c r="CA4164" s="67"/>
      <c r="CB4164" s="67"/>
      <c r="CC4164" s="67"/>
      <c r="CD4164" s="67"/>
      <c r="CE4164" s="67"/>
      <c r="CF4164" s="67"/>
      <c r="CG4164" s="67"/>
      <c r="CH4164" s="67"/>
      <c r="CI4164" s="67"/>
      <c r="CJ4164" s="67"/>
      <c r="CK4164" s="67"/>
      <c r="CL4164" s="67"/>
      <c r="CM4164" s="67"/>
      <c r="CN4164" s="67"/>
      <c r="CO4164" s="67"/>
      <c r="CP4164" s="67"/>
      <c r="CQ4164" s="67"/>
      <c r="CR4164" s="67"/>
      <c r="CS4164" s="67"/>
      <c r="CT4164" s="67"/>
      <c r="CU4164" s="67"/>
      <c r="CV4164" s="67"/>
      <c r="CW4164" s="67"/>
      <c r="CX4164" s="67"/>
      <c r="CY4164" s="67"/>
      <c r="CZ4164" s="67"/>
      <c r="DA4164" s="67"/>
      <c r="DB4164" s="67"/>
      <c r="DC4164" s="67"/>
      <c r="DD4164" s="67"/>
      <c r="DE4164" s="67"/>
      <c r="DF4164" s="67"/>
      <c r="DG4164" s="67"/>
      <c r="DH4164" s="67"/>
      <c r="DI4164" s="67"/>
      <c r="DJ4164" s="67"/>
      <c r="DK4164" s="67"/>
      <c r="DL4164" s="67"/>
      <c r="DM4164" s="67"/>
      <c r="DN4164" s="67"/>
      <c r="DO4164" s="67"/>
      <c r="DP4164" s="67"/>
      <c r="DQ4164" s="67"/>
      <c r="DR4164" s="67"/>
      <c r="DS4164" s="67"/>
      <c r="DT4164" s="67"/>
      <c r="DU4164" s="67"/>
      <c r="DV4164" s="67"/>
      <c r="DW4164" s="67"/>
      <c r="DX4164" s="67"/>
      <c r="DY4164" s="67"/>
      <c r="DZ4164" s="67"/>
      <c r="EA4164" s="67"/>
      <c r="EB4164" s="67"/>
      <c r="EC4164" s="67"/>
      <c r="ED4164" s="67"/>
      <c r="EE4164" s="67"/>
      <c r="EF4164" s="67"/>
      <c r="EG4164" s="67"/>
      <c r="EH4164" s="67"/>
      <c r="EI4164" s="67"/>
      <c r="EJ4164" s="67"/>
      <c r="EK4164" s="67"/>
      <c r="EL4164" s="67"/>
      <c r="EM4164" s="67"/>
      <c r="EN4164" s="67"/>
      <c r="EO4164" s="67"/>
      <c r="EP4164" s="67"/>
      <c r="EQ4164" s="67"/>
      <c r="ER4164" s="67"/>
      <c r="ES4164" s="67"/>
      <c r="ET4164" s="67"/>
      <c r="EU4164" s="67"/>
      <c r="EV4164" s="67"/>
      <c r="EW4164" s="67"/>
      <c r="EX4164" s="67"/>
      <c r="EY4164" s="67"/>
      <c r="EZ4164" s="67"/>
      <c r="FA4164" s="67"/>
      <c r="FB4164" s="67"/>
      <c r="FC4164" s="67"/>
      <c r="FD4164" s="67"/>
      <c r="FE4164" s="67"/>
      <c r="FF4164" s="67"/>
      <c r="FG4164" s="67"/>
      <c r="FH4164" s="67"/>
      <c r="FI4164" s="67"/>
      <c r="FJ4164" s="67"/>
      <c r="FK4164" s="67"/>
      <c r="FL4164" s="67"/>
      <c r="FM4164" s="67"/>
      <c r="FN4164" s="67"/>
      <c r="FO4164" s="67"/>
      <c r="FP4164" s="67"/>
      <c r="FQ4164" s="67"/>
      <c r="FR4164" s="67"/>
      <c r="FS4164" s="67"/>
      <c r="FT4164" s="67"/>
      <c r="FU4164" s="67"/>
      <c r="FV4164" s="67"/>
      <c r="FW4164" s="67"/>
      <c r="FX4164" s="67"/>
      <c r="FY4164" s="67"/>
      <c r="FZ4164" s="67"/>
      <c r="GA4164" s="67"/>
      <c r="GB4164" s="67"/>
      <c r="GC4164" s="67"/>
      <c r="GD4164" s="67"/>
      <c r="GE4164" s="67"/>
      <c r="GF4164" s="67"/>
      <c r="GG4164" s="67"/>
      <c r="GH4164" s="67"/>
      <c r="GI4164" s="67"/>
      <c r="GJ4164" s="67"/>
      <c r="GK4164" s="67"/>
      <c r="GL4164" s="67"/>
      <c r="GM4164" s="67"/>
      <c r="GN4164" s="67"/>
      <c r="GO4164" s="67"/>
      <c r="GP4164" s="67"/>
      <c r="GQ4164" s="67"/>
      <c r="GR4164" s="67"/>
      <c r="GS4164" s="67"/>
      <c r="GT4164" s="67"/>
      <c r="GU4164" s="67"/>
      <c r="GV4164" s="67"/>
      <c r="GW4164" s="67"/>
      <c r="GX4164" s="67"/>
      <c r="GY4164" s="67"/>
      <c r="GZ4164" s="67"/>
      <c r="HA4164" s="67"/>
      <c r="HB4164" s="67"/>
      <c r="HC4164" s="67"/>
      <c r="HD4164" s="67"/>
      <c r="HE4164" s="67"/>
      <c r="HF4164" s="67"/>
      <c r="HG4164" s="67"/>
      <c r="HH4164" s="67"/>
      <c r="HI4164" s="67"/>
      <c r="HJ4164" s="67"/>
      <c r="HK4164" s="67"/>
      <c r="HL4164" s="67"/>
      <c r="HM4164" s="67"/>
      <c r="HN4164" s="67"/>
      <c r="HO4164" s="67"/>
      <c r="HP4164" s="67"/>
      <c r="HQ4164" s="67"/>
      <c r="HR4164" s="67"/>
      <c r="HS4164" s="67"/>
      <c r="HT4164" s="67"/>
      <c r="HU4164" s="67"/>
      <c r="HV4164" s="67"/>
      <c r="HW4164" s="67"/>
      <c r="HX4164" s="67"/>
      <c r="HY4164" s="67"/>
      <c r="HZ4164" s="67"/>
      <c r="IA4164" s="67"/>
      <c r="IB4164" s="67"/>
      <c r="IC4164" s="67"/>
      <c r="ID4164" s="67"/>
      <c r="IE4164" s="67"/>
      <c r="IF4164" s="67"/>
      <c r="IG4164" s="67"/>
      <c r="IH4164" s="67"/>
      <c r="II4164" s="67"/>
      <c r="IJ4164" s="67"/>
      <c r="IK4164" s="67"/>
      <c r="IL4164" s="67"/>
      <c r="IM4164" s="67"/>
      <c r="IN4164" s="67"/>
      <c r="IO4164" s="67"/>
      <c r="IP4164" s="67"/>
      <c r="IQ4164" s="67"/>
      <c r="IR4164" s="67"/>
      <c r="IS4164" s="67"/>
      <c r="IT4164" s="67"/>
      <c r="IU4164" s="67"/>
      <c r="IV4164" s="67"/>
      <c r="IW4164" s="67"/>
      <c r="IX4164" s="67"/>
      <c r="IY4164" s="67"/>
      <c r="IZ4164" s="67"/>
    </row>
    <row r="4165" customFormat="false" ht="13.8" hidden="false" customHeight="false" outlineLevel="0" collapsed="false">
      <c r="A4165" s="16" t="n">
        <v>41301013</v>
      </c>
      <c r="B4165" s="17" t="s">
        <v>4200</v>
      </c>
      <c r="C4165" s="18"/>
      <c r="D4165" s="18"/>
      <c r="E4165" s="16" t="s">
        <v>64</v>
      </c>
      <c r="F4165" s="19" t="n">
        <f aca="false">IF(C4165="",VLOOKUP(E4165,'PORTE E UCO'!$A$5:$D$46,4,0),VLOOKUP(E4165,'PORTE E UCO'!$A$5:$D$46,4,0)*C4165)</f>
        <v>110.217052</v>
      </c>
      <c r="G4165" s="20" t="n">
        <v>3</v>
      </c>
      <c r="H4165" s="21" t="n">
        <f aca="false">G4165*$R$2</f>
        <v>59.020896</v>
      </c>
      <c r="I4165" s="16" t="n">
        <v>0</v>
      </c>
      <c r="J4165" s="22" t="str">
        <f aca="false">IF(I4165&gt;=1,F4165*$J$2,"")</f>
        <v/>
      </c>
      <c r="K4165" s="22" t="str">
        <f aca="false">IF(I4165&gt;=2,F4165*$K$2,"")</f>
        <v/>
      </c>
      <c r="L4165" s="22" t="str">
        <f aca="false">IF(I4165&gt;=3,F4165*$L$2,"")</f>
        <v/>
      </c>
      <c r="M4165" s="22" t="str">
        <f aca="false">IF(I4165&gt;=4,F4165*$M$2,"")</f>
        <v/>
      </c>
      <c r="N4165" s="16" t="n">
        <v>0</v>
      </c>
      <c r="O4165" s="16" t="n">
        <v>0</v>
      </c>
      <c r="P4165" s="23" t="n">
        <v>0</v>
      </c>
      <c r="Q4165" s="32"/>
      <c r="R4165" s="66"/>
      <c r="S4165" s="25" t="n">
        <f aca="false">SUM(F4165,H4165,J4165,K4165,L4165,M4165)</f>
        <v>169.237948</v>
      </c>
      <c r="T4165" s="25" t="n">
        <f aca="false">SUM(F4165,H4165,J4165,K4165,L4165,M4165,Q4165)</f>
        <v>169.237948</v>
      </c>
      <c r="U4165" s="67"/>
      <c r="V4165" s="67"/>
      <c r="W4165" s="67"/>
      <c r="X4165" s="67"/>
      <c r="Y4165" s="67"/>
      <c r="Z4165" s="67"/>
      <c r="AA4165" s="67"/>
      <c r="AB4165" s="67"/>
      <c r="AC4165" s="67"/>
      <c r="AD4165" s="67"/>
      <c r="AE4165" s="67"/>
      <c r="AF4165" s="67"/>
      <c r="AG4165" s="67"/>
      <c r="AH4165" s="67"/>
      <c r="AI4165" s="67"/>
      <c r="AJ4165" s="67"/>
      <c r="AK4165" s="67"/>
      <c r="AL4165" s="67"/>
      <c r="AM4165" s="67"/>
      <c r="AN4165" s="67"/>
      <c r="AO4165" s="67"/>
      <c r="AP4165" s="67"/>
      <c r="AQ4165" s="67"/>
      <c r="AR4165" s="67"/>
      <c r="AS4165" s="67"/>
      <c r="AT4165" s="67"/>
      <c r="AU4165" s="67"/>
      <c r="AV4165" s="67"/>
      <c r="AW4165" s="67"/>
      <c r="AX4165" s="67"/>
      <c r="AY4165" s="67"/>
      <c r="AZ4165" s="67"/>
      <c r="BA4165" s="67"/>
      <c r="BB4165" s="67"/>
      <c r="BC4165" s="67"/>
      <c r="BD4165" s="67"/>
      <c r="BE4165" s="67"/>
      <c r="BF4165" s="67"/>
      <c r="BG4165" s="67"/>
      <c r="BH4165" s="67"/>
      <c r="BI4165" s="67"/>
      <c r="BJ4165" s="67"/>
      <c r="BK4165" s="67"/>
      <c r="BL4165" s="67"/>
      <c r="BM4165" s="67"/>
      <c r="BN4165" s="67"/>
      <c r="BO4165" s="67"/>
      <c r="BP4165" s="67"/>
      <c r="BQ4165" s="67"/>
      <c r="BR4165" s="67"/>
      <c r="BS4165" s="67"/>
      <c r="BT4165" s="67"/>
      <c r="BU4165" s="67"/>
      <c r="BV4165" s="67"/>
      <c r="BW4165" s="67"/>
      <c r="BX4165" s="67"/>
      <c r="BY4165" s="67"/>
      <c r="BZ4165" s="67"/>
      <c r="CA4165" s="67"/>
      <c r="CB4165" s="67"/>
      <c r="CC4165" s="67"/>
      <c r="CD4165" s="67"/>
      <c r="CE4165" s="67"/>
      <c r="CF4165" s="67"/>
      <c r="CG4165" s="67"/>
      <c r="CH4165" s="67"/>
      <c r="CI4165" s="67"/>
      <c r="CJ4165" s="67"/>
      <c r="CK4165" s="67"/>
      <c r="CL4165" s="67"/>
      <c r="CM4165" s="67"/>
      <c r="CN4165" s="67"/>
      <c r="CO4165" s="67"/>
      <c r="CP4165" s="67"/>
      <c r="CQ4165" s="67"/>
      <c r="CR4165" s="67"/>
      <c r="CS4165" s="67"/>
      <c r="CT4165" s="67"/>
      <c r="CU4165" s="67"/>
      <c r="CV4165" s="67"/>
      <c r="CW4165" s="67"/>
      <c r="CX4165" s="67"/>
      <c r="CY4165" s="67"/>
      <c r="CZ4165" s="67"/>
      <c r="DA4165" s="67"/>
      <c r="DB4165" s="67"/>
      <c r="DC4165" s="67"/>
      <c r="DD4165" s="67"/>
      <c r="DE4165" s="67"/>
      <c r="DF4165" s="67"/>
      <c r="DG4165" s="67"/>
      <c r="DH4165" s="67"/>
      <c r="DI4165" s="67"/>
      <c r="DJ4165" s="67"/>
      <c r="DK4165" s="67"/>
      <c r="DL4165" s="67"/>
      <c r="DM4165" s="67"/>
      <c r="DN4165" s="67"/>
      <c r="DO4165" s="67"/>
      <c r="DP4165" s="67"/>
      <c r="DQ4165" s="67"/>
      <c r="DR4165" s="67"/>
      <c r="DS4165" s="67"/>
      <c r="DT4165" s="67"/>
      <c r="DU4165" s="67"/>
      <c r="DV4165" s="67"/>
      <c r="DW4165" s="67"/>
      <c r="DX4165" s="67"/>
      <c r="DY4165" s="67"/>
      <c r="DZ4165" s="67"/>
      <c r="EA4165" s="67"/>
      <c r="EB4165" s="67"/>
      <c r="EC4165" s="67"/>
      <c r="ED4165" s="67"/>
      <c r="EE4165" s="67"/>
      <c r="EF4165" s="67"/>
      <c r="EG4165" s="67"/>
      <c r="EH4165" s="67"/>
      <c r="EI4165" s="67"/>
      <c r="EJ4165" s="67"/>
      <c r="EK4165" s="67"/>
      <c r="EL4165" s="67"/>
      <c r="EM4165" s="67"/>
      <c r="EN4165" s="67"/>
      <c r="EO4165" s="67"/>
      <c r="EP4165" s="67"/>
      <c r="EQ4165" s="67"/>
      <c r="ER4165" s="67"/>
      <c r="ES4165" s="67"/>
      <c r="ET4165" s="67"/>
      <c r="EU4165" s="67"/>
      <c r="EV4165" s="67"/>
      <c r="EW4165" s="67"/>
      <c r="EX4165" s="67"/>
      <c r="EY4165" s="67"/>
      <c r="EZ4165" s="67"/>
      <c r="FA4165" s="67"/>
      <c r="FB4165" s="67"/>
      <c r="FC4165" s="67"/>
      <c r="FD4165" s="67"/>
      <c r="FE4165" s="67"/>
      <c r="FF4165" s="67"/>
      <c r="FG4165" s="67"/>
      <c r="FH4165" s="67"/>
      <c r="FI4165" s="67"/>
      <c r="FJ4165" s="67"/>
      <c r="FK4165" s="67"/>
      <c r="FL4165" s="67"/>
      <c r="FM4165" s="67"/>
      <c r="FN4165" s="67"/>
      <c r="FO4165" s="67"/>
      <c r="FP4165" s="67"/>
      <c r="FQ4165" s="67"/>
      <c r="FR4165" s="67"/>
      <c r="FS4165" s="67"/>
      <c r="FT4165" s="67"/>
      <c r="FU4165" s="67"/>
      <c r="FV4165" s="67"/>
      <c r="FW4165" s="67"/>
      <c r="FX4165" s="67"/>
      <c r="FY4165" s="67"/>
      <c r="FZ4165" s="67"/>
      <c r="GA4165" s="67"/>
      <c r="GB4165" s="67"/>
      <c r="GC4165" s="67"/>
      <c r="GD4165" s="67"/>
      <c r="GE4165" s="67"/>
      <c r="GF4165" s="67"/>
      <c r="GG4165" s="67"/>
      <c r="GH4165" s="67"/>
      <c r="GI4165" s="67"/>
      <c r="GJ4165" s="67"/>
      <c r="GK4165" s="67"/>
      <c r="GL4165" s="67"/>
      <c r="GM4165" s="67"/>
      <c r="GN4165" s="67"/>
      <c r="GO4165" s="67"/>
      <c r="GP4165" s="67"/>
      <c r="GQ4165" s="67"/>
      <c r="GR4165" s="67"/>
      <c r="GS4165" s="67"/>
      <c r="GT4165" s="67"/>
      <c r="GU4165" s="67"/>
      <c r="GV4165" s="67"/>
      <c r="GW4165" s="67"/>
      <c r="GX4165" s="67"/>
      <c r="GY4165" s="67"/>
      <c r="GZ4165" s="67"/>
      <c r="HA4165" s="67"/>
      <c r="HB4165" s="67"/>
      <c r="HC4165" s="67"/>
      <c r="HD4165" s="67"/>
      <c r="HE4165" s="67"/>
      <c r="HF4165" s="67"/>
      <c r="HG4165" s="67"/>
      <c r="HH4165" s="67"/>
      <c r="HI4165" s="67"/>
      <c r="HJ4165" s="67"/>
      <c r="HK4165" s="67"/>
      <c r="HL4165" s="67"/>
      <c r="HM4165" s="67"/>
      <c r="HN4165" s="67"/>
      <c r="HO4165" s="67"/>
      <c r="HP4165" s="67"/>
      <c r="HQ4165" s="67"/>
      <c r="HR4165" s="67"/>
      <c r="HS4165" s="67"/>
      <c r="HT4165" s="67"/>
      <c r="HU4165" s="67"/>
      <c r="HV4165" s="67"/>
      <c r="HW4165" s="67"/>
      <c r="HX4165" s="67"/>
      <c r="HY4165" s="67"/>
      <c r="HZ4165" s="67"/>
      <c r="IA4165" s="67"/>
      <c r="IB4165" s="67"/>
      <c r="IC4165" s="67"/>
      <c r="ID4165" s="67"/>
      <c r="IE4165" s="67"/>
      <c r="IF4165" s="67"/>
      <c r="IG4165" s="67"/>
      <c r="IH4165" s="67"/>
      <c r="II4165" s="67"/>
      <c r="IJ4165" s="67"/>
      <c r="IK4165" s="67"/>
      <c r="IL4165" s="67"/>
      <c r="IM4165" s="67"/>
      <c r="IN4165" s="67"/>
      <c r="IO4165" s="67"/>
      <c r="IP4165" s="67"/>
      <c r="IQ4165" s="67"/>
      <c r="IR4165" s="67"/>
      <c r="IS4165" s="67"/>
      <c r="IT4165" s="67"/>
      <c r="IU4165" s="67"/>
      <c r="IV4165" s="67"/>
      <c r="IW4165" s="67"/>
      <c r="IX4165" s="67"/>
      <c r="IY4165" s="67"/>
      <c r="IZ4165" s="67"/>
    </row>
    <row r="4166" customFormat="false" ht="13.8" hidden="false" customHeight="false" outlineLevel="0" collapsed="false">
      <c r="A4166" s="27" t="n">
        <v>41301021</v>
      </c>
      <c r="B4166" s="28" t="s">
        <v>4201</v>
      </c>
      <c r="C4166" s="29"/>
      <c r="D4166" s="29"/>
      <c r="E4166" s="27" t="s">
        <v>17</v>
      </c>
      <c r="F4166" s="19" t="n">
        <f aca="false">IF(C4166="",VLOOKUP(E4166,'PORTE E UCO'!$A$5:$D$46,4,0),VLOOKUP(E4166,'PORTE E UCO'!$A$5:$D$46,4,0)*C4166)</f>
        <v>150.60084</v>
      </c>
      <c r="G4166" s="30" t="n">
        <v>15.09</v>
      </c>
      <c r="H4166" s="21" t="n">
        <f aca="false">G4166*$R$2</f>
        <v>296.87510688</v>
      </c>
      <c r="I4166" s="27" t="n">
        <v>0</v>
      </c>
      <c r="J4166" s="22" t="str">
        <f aca="false">IF(I4166&gt;=1,F4166*$J$2,"")</f>
        <v/>
      </c>
      <c r="K4166" s="22" t="str">
        <f aca="false">IF(I4166&gt;=2,F4166*$K$2,"")</f>
        <v/>
      </c>
      <c r="L4166" s="22" t="str">
        <f aca="false">IF(I4166&gt;=3,F4166*$L$2,"")</f>
        <v/>
      </c>
      <c r="M4166" s="22" t="str">
        <f aca="false">IF(I4166&gt;=4,F4166*$M$2,"")</f>
        <v/>
      </c>
      <c r="N4166" s="27" t="n">
        <v>0</v>
      </c>
      <c r="O4166" s="27" t="n">
        <v>0</v>
      </c>
      <c r="P4166" s="31" t="n">
        <v>0</v>
      </c>
      <c r="Q4166" s="32"/>
      <c r="R4166" s="66"/>
      <c r="S4166" s="25" t="n">
        <f aca="false">SUM(F4166,H4166,J4166,K4166,L4166,M4166)</f>
        <v>447.47594688</v>
      </c>
      <c r="T4166" s="25" t="n">
        <f aca="false">SUM(F4166,H4166,J4166,K4166,L4166,M4166,Q4166)</f>
        <v>447.47594688</v>
      </c>
      <c r="U4166" s="67"/>
      <c r="V4166" s="67"/>
      <c r="W4166" s="67"/>
      <c r="X4166" s="67"/>
      <c r="Y4166" s="67"/>
      <c r="Z4166" s="67"/>
      <c r="AA4166" s="67"/>
      <c r="AB4166" s="67"/>
      <c r="AC4166" s="67"/>
      <c r="AD4166" s="67"/>
      <c r="AE4166" s="67"/>
      <c r="AF4166" s="67"/>
      <c r="AG4166" s="67"/>
      <c r="AH4166" s="67"/>
      <c r="AI4166" s="67"/>
      <c r="AJ4166" s="67"/>
      <c r="AK4166" s="67"/>
      <c r="AL4166" s="67"/>
      <c r="AM4166" s="67"/>
      <c r="AN4166" s="67"/>
      <c r="AO4166" s="67"/>
      <c r="AP4166" s="67"/>
      <c r="AQ4166" s="67"/>
      <c r="AR4166" s="67"/>
      <c r="AS4166" s="67"/>
      <c r="AT4166" s="67"/>
      <c r="AU4166" s="67"/>
      <c r="AV4166" s="67"/>
      <c r="AW4166" s="67"/>
      <c r="AX4166" s="67"/>
      <c r="AY4166" s="67"/>
      <c r="AZ4166" s="67"/>
      <c r="BA4166" s="67"/>
      <c r="BB4166" s="67"/>
      <c r="BC4166" s="67"/>
      <c r="BD4166" s="67"/>
      <c r="BE4166" s="67"/>
      <c r="BF4166" s="67"/>
      <c r="BG4166" s="67"/>
      <c r="BH4166" s="67"/>
      <c r="BI4166" s="67"/>
      <c r="BJ4166" s="67"/>
      <c r="BK4166" s="67"/>
      <c r="BL4166" s="67"/>
      <c r="BM4166" s="67"/>
      <c r="BN4166" s="67"/>
      <c r="BO4166" s="67"/>
      <c r="BP4166" s="67"/>
      <c r="BQ4166" s="67"/>
      <c r="BR4166" s="67"/>
      <c r="BS4166" s="67"/>
      <c r="BT4166" s="67"/>
      <c r="BU4166" s="67"/>
      <c r="BV4166" s="67"/>
      <c r="BW4166" s="67"/>
      <c r="BX4166" s="67"/>
      <c r="BY4166" s="67"/>
      <c r="BZ4166" s="67"/>
      <c r="CA4166" s="67"/>
      <c r="CB4166" s="67"/>
      <c r="CC4166" s="67"/>
      <c r="CD4166" s="67"/>
      <c r="CE4166" s="67"/>
      <c r="CF4166" s="67"/>
      <c r="CG4166" s="67"/>
      <c r="CH4166" s="67"/>
      <c r="CI4166" s="67"/>
      <c r="CJ4166" s="67"/>
      <c r="CK4166" s="67"/>
      <c r="CL4166" s="67"/>
      <c r="CM4166" s="67"/>
      <c r="CN4166" s="67"/>
      <c r="CO4166" s="67"/>
      <c r="CP4166" s="67"/>
      <c r="CQ4166" s="67"/>
      <c r="CR4166" s="67"/>
      <c r="CS4166" s="67"/>
      <c r="CT4166" s="67"/>
      <c r="CU4166" s="67"/>
      <c r="CV4166" s="67"/>
      <c r="CW4166" s="67"/>
      <c r="CX4166" s="67"/>
      <c r="CY4166" s="67"/>
      <c r="CZ4166" s="67"/>
      <c r="DA4166" s="67"/>
      <c r="DB4166" s="67"/>
      <c r="DC4166" s="67"/>
      <c r="DD4166" s="67"/>
      <c r="DE4166" s="67"/>
      <c r="DF4166" s="67"/>
      <c r="DG4166" s="67"/>
      <c r="DH4166" s="67"/>
      <c r="DI4166" s="67"/>
      <c r="DJ4166" s="67"/>
      <c r="DK4166" s="67"/>
      <c r="DL4166" s="67"/>
      <c r="DM4166" s="67"/>
      <c r="DN4166" s="67"/>
      <c r="DO4166" s="67"/>
      <c r="DP4166" s="67"/>
      <c r="DQ4166" s="67"/>
      <c r="DR4166" s="67"/>
      <c r="DS4166" s="67"/>
      <c r="DT4166" s="67"/>
      <c r="DU4166" s="67"/>
      <c r="DV4166" s="67"/>
      <c r="DW4166" s="67"/>
      <c r="DX4166" s="67"/>
      <c r="DY4166" s="67"/>
      <c r="DZ4166" s="67"/>
      <c r="EA4166" s="67"/>
      <c r="EB4166" s="67"/>
      <c r="EC4166" s="67"/>
      <c r="ED4166" s="67"/>
      <c r="EE4166" s="67"/>
      <c r="EF4166" s="67"/>
      <c r="EG4166" s="67"/>
      <c r="EH4166" s="67"/>
      <c r="EI4166" s="67"/>
      <c r="EJ4166" s="67"/>
      <c r="EK4166" s="67"/>
      <c r="EL4166" s="67"/>
      <c r="EM4166" s="67"/>
      <c r="EN4166" s="67"/>
      <c r="EO4166" s="67"/>
      <c r="EP4166" s="67"/>
      <c r="EQ4166" s="67"/>
      <c r="ER4166" s="67"/>
      <c r="ES4166" s="67"/>
      <c r="ET4166" s="67"/>
      <c r="EU4166" s="67"/>
      <c r="EV4166" s="67"/>
      <c r="EW4166" s="67"/>
      <c r="EX4166" s="67"/>
      <c r="EY4166" s="67"/>
      <c r="EZ4166" s="67"/>
      <c r="FA4166" s="67"/>
      <c r="FB4166" s="67"/>
      <c r="FC4166" s="67"/>
      <c r="FD4166" s="67"/>
      <c r="FE4166" s="67"/>
      <c r="FF4166" s="67"/>
      <c r="FG4166" s="67"/>
      <c r="FH4166" s="67"/>
      <c r="FI4166" s="67"/>
      <c r="FJ4166" s="67"/>
      <c r="FK4166" s="67"/>
      <c r="FL4166" s="67"/>
      <c r="FM4166" s="67"/>
      <c r="FN4166" s="67"/>
      <c r="FO4166" s="67"/>
      <c r="FP4166" s="67"/>
      <c r="FQ4166" s="67"/>
      <c r="FR4166" s="67"/>
      <c r="FS4166" s="67"/>
      <c r="FT4166" s="67"/>
      <c r="FU4166" s="67"/>
      <c r="FV4166" s="67"/>
      <c r="FW4166" s="67"/>
      <c r="FX4166" s="67"/>
      <c r="FY4166" s="67"/>
      <c r="FZ4166" s="67"/>
      <c r="GA4166" s="67"/>
      <c r="GB4166" s="67"/>
      <c r="GC4166" s="67"/>
      <c r="GD4166" s="67"/>
      <c r="GE4166" s="67"/>
      <c r="GF4166" s="67"/>
      <c r="GG4166" s="67"/>
      <c r="GH4166" s="67"/>
      <c r="GI4166" s="67"/>
      <c r="GJ4166" s="67"/>
      <c r="GK4166" s="67"/>
      <c r="GL4166" s="67"/>
      <c r="GM4166" s="67"/>
      <c r="GN4166" s="67"/>
      <c r="GO4166" s="67"/>
      <c r="GP4166" s="67"/>
      <c r="GQ4166" s="67"/>
      <c r="GR4166" s="67"/>
      <c r="GS4166" s="67"/>
      <c r="GT4166" s="67"/>
      <c r="GU4166" s="67"/>
      <c r="GV4166" s="67"/>
      <c r="GW4166" s="67"/>
      <c r="GX4166" s="67"/>
      <c r="GY4166" s="67"/>
      <c r="GZ4166" s="67"/>
      <c r="HA4166" s="67"/>
      <c r="HB4166" s="67"/>
      <c r="HC4166" s="67"/>
      <c r="HD4166" s="67"/>
      <c r="HE4166" s="67"/>
      <c r="HF4166" s="67"/>
      <c r="HG4166" s="67"/>
      <c r="HH4166" s="67"/>
      <c r="HI4166" s="67"/>
      <c r="HJ4166" s="67"/>
      <c r="HK4166" s="67"/>
      <c r="HL4166" s="67"/>
      <c r="HM4166" s="67"/>
      <c r="HN4166" s="67"/>
      <c r="HO4166" s="67"/>
      <c r="HP4166" s="67"/>
      <c r="HQ4166" s="67"/>
      <c r="HR4166" s="67"/>
      <c r="HS4166" s="67"/>
      <c r="HT4166" s="67"/>
      <c r="HU4166" s="67"/>
      <c r="HV4166" s="67"/>
      <c r="HW4166" s="67"/>
      <c r="HX4166" s="67"/>
      <c r="HY4166" s="67"/>
      <c r="HZ4166" s="67"/>
      <c r="IA4166" s="67"/>
      <c r="IB4166" s="67"/>
      <c r="IC4166" s="67"/>
      <c r="ID4166" s="67"/>
      <c r="IE4166" s="67"/>
      <c r="IF4166" s="67"/>
      <c r="IG4166" s="67"/>
      <c r="IH4166" s="67"/>
      <c r="II4166" s="67"/>
      <c r="IJ4166" s="67"/>
      <c r="IK4166" s="67"/>
      <c r="IL4166" s="67"/>
      <c r="IM4166" s="67"/>
      <c r="IN4166" s="67"/>
      <c r="IO4166" s="67"/>
      <c r="IP4166" s="67"/>
      <c r="IQ4166" s="67"/>
      <c r="IR4166" s="67"/>
      <c r="IS4166" s="67"/>
      <c r="IT4166" s="67"/>
      <c r="IU4166" s="67"/>
      <c r="IV4166" s="67"/>
      <c r="IW4166" s="67"/>
      <c r="IX4166" s="67"/>
      <c r="IY4166" s="67"/>
      <c r="IZ4166" s="67"/>
    </row>
    <row r="4167" customFormat="false" ht="13.8" hidden="false" customHeight="false" outlineLevel="0" collapsed="false">
      <c r="A4167" s="16" t="n">
        <v>41301404</v>
      </c>
      <c r="B4167" s="17" t="s">
        <v>4202</v>
      </c>
      <c r="C4167" s="18"/>
      <c r="D4167" s="18"/>
      <c r="E4167" s="16" t="s">
        <v>50</v>
      </c>
      <c r="F4167" s="19" t="n">
        <f aca="false">IF(C4167="",VLOOKUP(E4167,'PORTE E UCO'!$A$5:$D$46,4,0),VLOOKUP(E4167,'PORTE E UCO'!$A$5:$D$46,4,0)*C4167)</f>
        <v>17.661556</v>
      </c>
      <c r="G4167" s="20"/>
      <c r="H4167" s="21" t="n">
        <f aca="false">G4167*$R$2</f>
        <v>0</v>
      </c>
      <c r="I4167" s="16" t="n">
        <v>0</v>
      </c>
      <c r="J4167" s="22" t="str">
        <f aca="false">IF(I4167&gt;=1,F4167*$J$2,"")</f>
        <v/>
      </c>
      <c r="K4167" s="22" t="str">
        <f aca="false">IF(I4167&gt;=2,F4167*$K$2,"")</f>
        <v/>
      </c>
      <c r="L4167" s="22" t="str">
        <f aca="false">IF(I4167&gt;=3,F4167*$L$2,"")</f>
        <v/>
      </c>
      <c r="M4167" s="22" t="str">
        <f aca="false">IF(I4167&gt;=4,F4167*$M$2,"")</f>
        <v/>
      </c>
      <c r="N4167" s="16" t="n">
        <v>0</v>
      </c>
      <c r="O4167" s="16" t="n">
        <v>0</v>
      </c>
      <c r="P4167" s="23" t="n">
        <v>0</v>
      </c>
      <c r="Q4167" s="32"/>
      <c r="R4167" s="66"/>
      <c r="S4167" s="25" t="n">
        <f aca="false">SUM(F4167,H4167,J4167,K4167,L4167,M4167)</f>
        <v>17.661556</v>
      </c>
      <c r="T4167" s="25" t="n">
        <f aca="false">SUM(F4167,H4167,J4167,K4167,L4167,M4167,Q4167)</f>
        <v>17.661556</v>
      </c>
      <c r="U4167" s="67"/>
      <c r="V4167" s="67"/>
      <c r="W4167" s="67"/>
      <c r="X4167" s="67"/>
      <c r="Y4167" s="67"/>
      <c r="Z4167" s="67"/>
      <c r="AA4167" s="67"/>
      <c r="AB4167" s="67"/>
      <c r="AC4167" s="67"/>
      <c r="AD4167" s="67"/>
      <c r="AE4167" s="67"/>
      <c r="AF4167" s="67"/>
      <c r="AG4167" s="67"/>
      <c r="AH4167" s="67"/>
      <c r="AI4167" s="67"/>
      <c r="AJ4167" s="67"/>
      <c r="AK4167" s="67"/>
      <c r="AL4167" s="67"/>
      <c r="AM4167" s="67"/>
      <c r="AN4167" s="67"/>
      <c r="AO4167" s="67"/>
      <c r="AP4167" s="67"/>
      <c r="AQ4167" s="67"/>
      <c r="AR4167" s="67"/>
      <c r="AS4167" s="67"/>
      <c r="AT4167" s="67"/>
      <c r="AU4167" s="67"/>
      <c r="AV4167" s="67"/>
      <c r="AW4167" s="67"/>
      <c r="AX4167" s="67"/>
      <c r="AY4167" s="67"/>
      <c r="AZ4167" s="67"/>
      <c r="BA4167" s="67"/>
      <c r="BB4167" s="67"/>
      <c r="BC4167" s="67"/>
      <c r="BD4167" s="67"/>
      <c r="BE4167" s="67"/>
      <c r="BF4167" s="67"/>
      <c r="BG4167" s="67"/>
      <c r="BH4167" s="67"/>
      <c r="BI4167" s="67"/>
      <c r="BJ4167" s="67"/>
      <c r="BK4167" s="67"/>
      <c r="BL4167" s="67"/>
      <c r="BM4167" s="67"/>
      <c r="BN4167" s="67"/>
      <c r="BO4167" s="67"/>
      <c r="BP4167" s="67"/>
      <c r="BQ4167" s="67"/>
      <c r="BR4167" s="67"/>
      <c r="BS4167" s="67"/>
      <c r="BT4167" s="67"/>
      <c r="BU4167" s="67"/>
      <c r="BV4167" s="67"/>
      <c r="BW4167" s="67"/>
      <c r="BX4167" s="67"/>
      <c r="BY4167" s="67"/>
      <c r="BZ4167" s="67"/>
      <c r="CA4167" s="67"/>
      <c r="CB4167" s="67"/>
      <c r="CC4167" s="67"/>
      <c r="CD4167" s="67"/>
      <c r="CE4167" s="67"/>
      <c r="CF4167" s="67"/>
      <c r="CG4167" s="67"/>
      <c r="CH4167" s="67"/>
      <c r="CI4167" s="67"/>
      <c r="CJ4167" s="67"/>
      <c r="CK4167" s="67"/>
      <c r="CL4167" s="67"/>
      <c r="CM4167" s="67"/>
      <c r="CN4167" s="67"/>
      <c r="CO4167" s="67"/>
      <c r="CP4167" s="67"/>
      <c r="CQ4167" s="67"/>
      <c r="CR4167" s="67"/>
      <c r="CS4167" s="67"/>
      <c r="CT4167" s="67"/>
      <c r="CU4167" s="67"/>
      <c r="CV4167" s="67"/>
      <c r="CW4167" s="67"/>
      <c r="CX4167" s="67"/>
      <c r="CY4167" s="67"/>
      <c r="CZ4167" s="67"/>
      <c r="DA4167" s="67"/>
      <c r="DB4167" s="67"/>
      <c r="DC4167" s="67"/>
      <c r="DD4167" s="67"/>
      <c r="DE4167" s="67"/>
      <c r="DF4167" s="67"/>
      <c r="DG4167" s="67"/>
      <c r="DH4167" s="67"/>
      <c r="DI4167" s="67"/>
      <c r="DJ4167" s="67"/>
      <c r="DK4167" s="67"/>
      <c r="DL4167" s="67"/>
      <c r="DM4167" s="67"/>
      <c r="DN4167" s="67"/>
      <c r="DO4167" s="67"/>
      <c r="DP4167" s="67"/>
      <c r="DQ4167" s="67"/>
      <c r="DR4167" s="67"/>
      <c r="DS4167" s="67"/>
      <c r="DT4167" s="67"/>
      <c r="DU4167" s="67"/>
      <c r="DV4167" s="67"/>
      <c r="DW4167" s="67"/>
      <c r="DX4167" s="67"/>
      <c r="DY4167" s="67"/>
      <c r="DZ4167" s="67"/>
      <c r="EA4167" s="67"/>
      <c r="EB4167" s="67"/>
      <c r="EC4167" s="67"/>
      <c r="ED4167" s="67"/>
      <c r="EE4167" s="67"/>
      <c r="EF4167" s="67"/>
      <c r="EG4167" s="67"/>
      <c r="EH4167" s="67"/>
      <c r="EI4167" s="67"/>
      <c r="EJ4167" s="67"/>
      <c r="EK4167" s="67"/>
      <c r="EL4167" s="67"/>
      <c r="EM4167" s="67"/>
      <c r="EN4167" s="67"/>
      <c r="EO4167" s="67"/>
      <c r="EP4167" s="67"/>
      <c r="EQ4167" s="67"/>
      <c r="ER4167" s="67"/>
      <c r="ES4167" s="67"/>
      <c r="ET4167" s="67"/>
      <c r="EU4167" s="67"/>
      <c r="EV4167" s="67"/>
      <c r="EW4167" s="67"/>
      <c r="EX4167" s="67"/>
      <c r="EY4167" s="67"/>
      <c r="EZ4167" s="67"/>
      <c r="FA4167" s="67"/>
      <c r="FB4167" s="67"/>
      <c r="FC4167" s="67"/>
      <c r="FD4167" s="67"/>
      <c r="FE4167" s="67"/>
      <c r="FF4167" s="67"/>
      <c r="FG4167" s="67"/>
      <c r="FH4167" s="67"/>
      <c r="FI4167" s="67"/>
      <c r="FJ4167" s="67"/>
      <c r="FK4167" s="67"/>
      <c r="FL4167" s="67"/>
      <c r="FM4167" s="67"/>
      <c r="FN4167" s="67"/>
      <c r="FO4167" s="67"/>
      <c r="FP4167" s="67"/>
      <c r="FQ4167" s="67"/>
      <c r="FR4167" s="67"/>
      <c r="FS4167" s="67"/>
      <c r="FT4167" s="67"/>
      <c r="FU4167" s="67"/>
      <c r="FV4167" s="67"/>
      <c r="FW4167" s="67"/>
      <c r="FX4167" s="67"/>
      <c r="FY4167" s="67"/>
      <c r="FZ4167" s="67"/>
      <c r="GA4167" s="67"/>
      <c r="GB4167" s="67"/>
      <c r="GC4167" s="67"/>
      <c r="GD4167" s="67"/>
      <c r="GE4167" s="67"/>
      <c r="GF4167" s="67"/>
      <c r="GG4167" s="67"/>
      <c r="GH4167" s="67"/>
      <c r="GI4167" s="67"/>
      <c r="GJ4167" s="67"/>
      <c r="GK4167" s="67"/>
      <c r="GL4167" s="67"/>
      <c r="GM4167" s="67"/>
      <c r="GN4167" s="67"/>
      <c r="GO4167" s="67"/>
      <c r="GP4167" s="67"/>
      <c r="GQ4167" s="67"/>
      <c r="GR4167" s="67"/>
      <c r="GS4167" s="67"/>
      <c r="GT4167" s="67"/>
      <c r="GU4167" s="67"/>
      <c r="GV4167" s="67"/>
      <c r="GW4167" s="67"/>
      <c r="GX4167" s="67"/>
      <c r="GY4167" s="67"/>
      <c r="GZ4167" s="67"/>
      <c r="HA4167" s="67"/>
      <c r="HB4167" s="67"/>
      <c r="HC4167" s="67"/>
      <c r="HD4167" s="67"/>
      <c r="HE4167" s="67"/>
      <c r="HF4167" s="67"/>
      <c r="HG4167" s="67"/>
      <c r="HH4167" s="67"/>
      <c r="HI4167" s="67"/>
      <c r="HJ4167" s="67"/>
      <c r="HK4167" s="67"/>
      <c r="HL4167" s="67"/>
      <c r="HM4167" s="67"/>
      <c r="HN4167" s="67"/>
      <c r="HO4167" s="67"/>
      <c r="HP4167" s="67"/>
      <c r="HQ4167" s="67"/>
      <c r="HR4167" s="67"/>
      <c r="HS4167" s="67"/>
      <c r="HT4167" s="67"/>
      <c r="HU4167" s="67"/>
      <c r="HV4167" s="67"/>
      <c r="HW4167" s="67"/>
      <c r="HX4167" s="67"/>
      <c r="HY4167" s="67"/>
      <c r="HZ4167" s="67"/>
      <c r="IA4167" s="67"/>
      <c r="IB4167" s="67"/>
      <c r="IC4167" s="67"/>
      <c r="ID4167" s="67"/>
      <c r="IE4167" s="67"/>
      <c r="IF4167" s="67"/>
      <c r="IG4167" s="67"/>
      <c r="IH4167" s="67"/>
      <c r="II4167" s="67"/>
      <c r="IJ4167" s="67"/>
      <c r="IK4167" s="67"/>
      <c r="IL4167" s="67"/>
      <c r="IM4167" s="67"/>
      <c r="IN4167" s="67"/>
      <c r="IO4167" s="67"/>
      <c r="IP4167" s="67"/>
      <c r="IQ4167" s="67"/>
      <c r="IR4167" s="67"/>
      <c r="IS4167" s="67"/>
      <c r="IT4167" s="67"/>
      <c r="IU4167" s="67"/>
      <c r="IV4167" s="67"/>
      <c r="IW4167" s="67"/>
      <c r="IX4167" s="67"/>
      <c r="IY4167" s="67"/>
      <c r="IZ4167" s="67"/>
    </row>
    <row r="4168" customFormat="false" ht="13.8" hidden="false" customHeight="false" outlineLevel="0" collapsed="false">
      <c r="A4168" s="27" t="n">
        <v>41301170</v>
      </c>
      <c r="B4168" s="28" t="s">
        <v>4203</v>
      </c>
      <c r="C4168" s="29"/>
      <c r="D4168" s="29"/>
      <c r="E4168" s="27" t="s">
        <v>15</v>
      </c>
      <c r="F4168" s="19" t="n">
        <f aca="false">IF(C4168="",VLOOKUP(E4168,'PORTE E UCO'!$A$5:$D$46,4,0),VLOOKUP(E4168,'PORTE E UCO'!$A$5:$D$46,4,0)*C4168)</f>
        <v>93.13473</v>
      </c>
      <c r="G4168" s="30" t="n">
        <v>0.6</v>
      </c>
      <c r="H4168" s="21" t="n">
        <f aca="false">G4168*$R$2</f>
        <v>11.8041792</v>
      </c>
      <c r="I4168" s="27" t="n">
        <v>0</v>
      </c>
      <c r="J4168" s="22" t="str">
        <f aca="false">IF(I4168&gt;=1,F4168*$J$2,"")</f>
        <v/>
      </c>
      <c r="K4168" s="22" t="str">
        <f aca="false">IF(I4168&gt;=2,F4168*$K$2,"")</f>
        <v/>
      </c>
      <c r="L4168" s="22" t="str">
        <f aca="false">IF(I4168&gt;=3,F4168*$L$2,"")</f>
        <v/>
      </c>
      <c r="M4168" s="22" t="str">
        <f aca="false">IF(I4168&gt;=4,F4168*$M$2,"")</f>
        <v/>
      </c>
      <c r="N4168" s="27" t="n">
        <v>0</v>
      </c>
      <c r="O4168" s="27" t="n">
        <v>0</v>
      </c>
      <c r="P4168" s="31" t="n">
        <v>0</v>
      </c>
      <c r="Q4168" s="32"/>
      <c r="R4168" s="66"/>
      <c r="S4168" s="25" t="n">
        <f aca="false">SUM(F4168,H4168,J4168,K4168,L4168,M4168)</f>
        <v>104.9389092</v>
      </c>
      <c r="T4168" s="25" t="n">
        <f aca="false">SUM(F4168,H4168,J4168,K4168,L4168,M4168,Q4168)</f>
        <v>104.9389092</v>
      </c>
      <c r="U4168" s="67"/>
      <c r="V4168" s="67"/>
      <c r="W4168" s="67"/>
      <c r="X4168" s="67"/>
      <c r="Y4168" s="67"/>
      <c r="Z4168" s="67"/>
      <c r="AA4168" s="67"/>
      <c r="AB4168" s="67"/>
      <c r="AC4168" s="67"/>
      <c r="AD4168" s="67"/>
      <c r="AE4168" s="67"/>
      <c r="AF4168" s="67"/>
      <c r="AG4168" s="67"/>
      <c r="AH4168" s="67"/>
      <c r="AI4168" s="67"/>
      <c r="AJ4168" s="67"/>
      <c r="AK4168" s="67"/>
      <c r="AL4168" s="67"/>
      <c r="AM4168" s="67"/>
      <c r="AN4168" s="67"/>
      <c r="AO4168" s="67"/>
      <c r="AP4168" s="67"/>
      <c r="AQ4168" s="67"/>
      <c r="AR4168" s="67"/>
      <c r="AS4168" s="67"/>
      <c r="AT4168" s="67"/>
      <c r="AU4168" s="67"/>
      <c r="AV4168" s="67"/>
      <c r="AW4168" s="67"/>
      <c r="AX4168" s="67"/>
      <c r="AY4168" s="67"/>
      <c r="AZ4168" s="67"/>
      <c r="BA4168" s="67"/>
      <c r="BB4168" s="67"/>
      <c r="BC4168" s="67"/>
      <c r="BD4168" s="67"/>
      <c r="BE4168" s="67"/>
      <c r="BF4168" s="67"/>
      <c r="BG4168" s="67"/>
      <c r="BH4168" s="67"/>
      <c r="BI4168" s="67"/>
      <c r="BJ4168" s="67"/>
      <c r="BK4168" s="67"/>
      <c r="BL4168" s="67"/>
      <c r="BM4168" s="67"/>
      <c r="BN4168" s="67"/>
      <c r="BO4168" s="67"/>
      <c r="BP4168" s="67"/>
      <c r="BQ4168" s="67"/>
      <c r="BR4168" s="67"/>
      <c r="BS4168" s="67"/>
      <c r="BT4168" s="67"/>
      <c r="BU4168" s="67"/>
      <c r="BV4168" s="67"/>
      <c r="BW4168" s="67"/>
      <c r="BX4168" s="67"/>
      <c r="BY4168" s="67"/>
      <c r="BZ4168" s="67"/>
      <c r="CA4168" s="67"/>
      <c r="CB4168" s="67"/>
      <c r="CC4168" s="67"/>
      <c r="CD4168" s="67"/>
      <c r="CE4168" s="67"/>
      <c r="CF4168" s="67"/>
      <c r="CG4168" s="67"/>
      <c r="CH4168" s="67"/>
      <c r="CI4168" s="67"/>
      <c r="CJ4168" s="67"/>
      <c r="CK4168" s="67"/>
      <c r="CL4168" s="67"/>
      <c r="CM4168" s="67"/>
      <c r="CN4168" s="67"/>
      <c r="CO4168" s="67"/>
      <c r="CP4168" s="67"/>
      <c r="CQ4168" s="67"/>
      <c r="CR4168" s="67"/>
      <c r="CS4168" s="67"/>
      <c r="CT4168" s="67"/>
      <c r="CU4168" s="67"/>
      <c r="CV4168" s="67"/>
      <c r="CW4168" s="67"/>
      <c r="CX4168" s="67"/>
      <c r="CY4168" s="67"/>
      <c r="CZ4168" s="67"/>
      <c r="DA4168" s="67"/>
      <c r="DB4168" s="67"/>
      <c r="DC4168" s="67"/>
      <c r="DD4168" s="67"/>
      <c r="DE4168" s="67"/>
      <c r="DF4168" s="67"/>
      <c r="DG4168" s="67"/>
      <c r="DH4168" s="67"/>
      <c r="DI4168" s="67"/>
      <c r="DJ4168" s="67"/>
      <c r="DK4168" s="67"/>
      <c r="DL4168" s="67"/>
      <c r="DM4168" s="67"/>
      <c r="DN4168" s="67"/>
      <c r="DO4168" s="67"/>
      <c r="DP4168" s="67"/>
      <c r="DQ4168" s="67"/>
      <c r="DR4168" s="67"/>
      <c r="DS4168" s="67"/>
      <c r="DT4168" s="67"/>
      <c r="DU4168" s="67"/>
      <c r="DV4168" s="67"/>
      <c r="DW4168" s="67"/>
      <c r="DX4168" s="67"/>
      <c r="DY4168" s="67"/>
      <c r="DZ4168" s="67"/>
      <c r="EA4168" s="67"/>
      <c r="EB4168" s="67"/>
      <c r="EC4168" s="67"/>
      <c r="ED4168" s="67"/>
      <c r="EE4168" s="67"/>
      <c r="EF4168" s="67"/>
      <c r="EG4168" s="67"/>
      <c r="EH4168" s="67"/>
      <c r="EI4168" s="67"/>
      <c r="EJ4168" s="67"/>
      <c r="EK4168" s="67"/>
      <c r="EL4168" s="67"/>
      <c r="EM4168" s="67"/>
      <c r="EN4168" s="67"/>
      <c r="EO4168" s="67"/>
      <c r="EP4168" s="67"/>
      <c r="EQ4168" s="67"/>
      <c r="ER4168" s="67"/>
      <c r="ES4168" s="67"/>
      <c r="ET4168" s="67"/>
      <c r="EU4168" s="67"/>
      <c r="EV4168" s="67"/>
      <c r="EW4168" s="67"/>
      <c r="EX4168" s="67"/>
      <c r="EY4168" s="67"/>
      <c r="EZ4168" s="67"/>
      <c r="FA4168" s="67"/>
      <c r="FB4168" s="67"/>
      <c r="FC4168" s="67"/>
      <c r="FD4168" s="67"/>
      <c r="FE4168" s="67"/>
      <c r="FF4168" s="67"/>
      <c r="FG4168" s="67"/>
      <c r="FH4168" s="67"/>
      <c r="FI4168" s="67"/>
      <c r="FJ4168" s="67"/>
      <c r="FK4168" s="67"/>
      <c r="FL4168" s="67"/>
      <c r="FM4168" s="67"/>
      <c r="FN4168" s="67"/>
      <c r="FO4168" s="67"/>
      <c r="FP4168" s="67"/>
      <c r="FQ4168" s="67"/>
      <c r="FR4168" s="67"/>
      <c r="FS4168" s="67"/>
      <c r="FT4168" s="67"/>
      <c r="FU4168" s="67"/>
      <c r="FV4168" s="67"/>
      <c r="FW4168" s="67"/>
      <c r="FX4168" s="67"/>
      <c r="FY4168" s="67"/>
      <c r="FZ4168" s="67"/>
      <c r="GA4168" s="67"/>
      <c r="GB4168" s="67"/>
      <c r="GC4168" s="67"/>
      <c r="GD4168" s="67"/>
      <c r="GE4168" s="67"/>
      <c r="GF4168" s="67"/>
      <c r="GG4168" s="67"/>
      <c r="GH4168" s="67"/>
      <c r="GI4168" s="67"/>
      <c r="GJ4168" s="67"/>
      <c r="GK4168" s="67"/>
      <c r="GL4168" s="67"/>
      <c r="GM4168" s="67"/>
      <c r="GN4168" s="67"/>
      <c r="GO4168" s="67"/>
      <c r="GP4168" s="67"/>
      <c r="GQ4168" s="67"/>
      <c r="GR4168" s="67"/>
      <c r="GS4168" s="67"/>
      <c r="GT4168" s="67"/>
      <c r="GU4168" s="67"/>
      <c r="GV4168" s="67"/>
      <c r="GW4168" s="67"/>
      <c r="GX4168" s="67"/>
      <c r="GY4168" s="67"/>
      <c r="GZ4168" s="67"/>
      <c r="HA4168" s="67"/>
      <c r="HB4168" s="67"/>
      <c r="HC4168" s="67"/>
      <c r="HD4168" s="67"/>
      <c r="HE4168" s="67"/>
      <c r="HF4168" s="67"/>
      <c r="HG4168" s="67"/>
      <c r="HH4168" s="67"/>
      <c r="HI4168" s="67"/>
      <c r="HJ4168" s="67"/>
      <c r="HK4168" s="67"/>
      <c r="HL4168" s="67"/>
      <c r="HM4168" s="67"/>
      <c r="HN4168" s="67"/>
      <c r="HO4168" s="67"/>
      <c r="HP4168" s="67"/>
      <c r="HQ4168" s="67"/>
      <c r="HR4168" s="67"/>
      <c r="HS4168" s="67"/>
      <c r="HT4168" s="67"/>
      <c r="HU4168" s="67"/>
      <c r="HV4168" s="67"/>
      <c r="HW4168" s="67"/>
      <c r="HX4168" s="67"/>
      <c r="HY4168" s="67"/>
      <c r="HZ4168" s="67"/>
      <c r="IA4168" s="67"/>
      <c r="IB4168" s="67"/>
      <c r="IC4168" s="67"/>
      <c r="ID4168" s="67"/>
      <c r="IE4168" s="67"/>
      <c r="IF4168" s="67"/>
      <c r="IG4168" s="67"/>
      <c r="IH4168" s="67"/>
      <c r="II4168" s="67"/>
      <c r="IJ4168" s="67"/>
      <c r="IK4168" s="67"/>
      <c r="IL4168" s="67"/>
      <c r="IM4168" s="67"/>
      <c r="IN4168" s="67"/>
      <c r="IO4168" s="67"/>
      <c r="IP4168" s="67"/>
      <c r="IQ4168" s="67"/>
      <c r="IR4168" s="67"/>
      <c r="IS4168" s="67"/>
      <c r="IT4168" s="67"/>
      <c r="IU4168" s="67"/>
      <c r="IV4168" s="67"/>
      <c r="IW4168" s="67"/>
      <c r="IX4168" s="67"/>
      <c r="IY4168" s="67"/>
      <c r="IZ4168" s="67"/>
    </row>
    <row r="4169" customFormat="false" ht="13.8" hidden="false" customHeight="false" outlineLevel="0" collapsed="false">
      <c r="A4169" s="16" t="n">
        <v>41301030</v>
      </c>
      <c r="B4169" s="17" t="s">
        <v>4204</v>
      </c>
      <c r="C4169" s="18"/>
      <c r="D4169" s="18"/>
      <c r="E4169" s="16" t="s">
        <v>54</v>
      </c>
      <c r="F4169" s="19" t="n">
        <f aca="false">IF(C4169="",VLOOKUP(E4169,'PORTE E UCO'!$A$5:$D$46,4,0),VLOOKUP(E4169,'PORTE E UCO'!$A$5:$D$46,4,0)*C4169)</f>
        <v>35.31295</v>
      </c>
      <c r="G4169" s="20" t="n">
        <v>0.08</v>
      </c>
      <c r="H4169" s="21" t="n">
        <f aca="false">G4169*$R$2</f>
        <v>1.57389056</v>
      </c>
      <c r="I4169" s="16" t="n">
        <v>0</v>
      </c>
      <c r="J4169" s="22" t="str">
        <f aca="false">IF(I4169&gt;=1,F4169*$J$2,"")</f>
        <v/>
      </c>
      <c r="K4169" s="22" t="str">
        <f aca="false">IF(I4169&gt;=2,F4169*$K$2,"")</f>
        <v/>
      </c>
      <c r="L4169" s="22" t="str">
        <f aca="false">IF(I4169&gt;=3,F4169*$L$2,"")</f>
        <v/>
      </c>
      <c r="M4169" s="22" t="str">
        <f aca="false">IF(I4169&gt;=4,F4169*$M$2,"")</f>
        <v/>
      </c>
      <c r="N4169" s="16" t="n">
        <v>0</v>
      </c>
      <c r="O4169" s="16" t="n">
        <v>0</v>
      </c>
      <c r="P4169" s="23" t="n">
        <v>0</v>
      </c>
      <c r="Q4169" s="32"/>
      <c r="R4169" s="66"/>
      <c r="S4169" s="25" t="n">
        <f aca="false">SUM(F4169,H4169,J4169,K4169,L4169,M4169)</f>
        <v>36.88684056</v>
      </c>
      <c r="T4169" s="25" t="n">
        <f aca="false">SUM(F4169,H4169,J4169,K4169,L4169,M4169,Q4169)</f>
        <v>36.88684056</v>
      </c>
      <c r="U4169" s="67"/>
      <c r="V4169" s="67"/>
      <c r="W4169" s="67"/>
      <c r="X4169" s="67"/>
      <c r="Y4169" s="67"/>
      <c r="Z4169" s="67"/>
      <c r="AA4169" s="67"/>
      <c r="AB4169" s="67"/>
      <c r="AC4169" s="67"/>
      <c r="AD4169" s="67"/>
      <c r="AE4169" s="67"/>
      <c r="AF4169" s="67"/>
      <c r="AG4169" s="67"/>
      <c r="AH4169" s="67"/>
      <c r="AI4169" s="67"/>
      <c r="AJ4169" s="67"/>
      <c r="AK4169" s="67"/>
      <c r="AL4169" s="67"/>
      <c r="AM4169" s="67"/>
      <c r="AN4169" s="67"/>
      <c r="AO4169" s="67"/>
      <c r="AP4169" s="67"/>
      <c r="AQ4169" s="67"/>
      <c r="AR4169" s="67"/>
      <c r="AS4169" s="67"/>
      <c r="AT4169" s="67"/>
      <c r="AU4169" s="67"/>
      <c r="AV4169" s="67"/>
      <c r="AW4169" s="67"/>
      <c r="AX4169" s="67"/>
      <c r="AY4169" s="67"/>
      <c r="AZ4169" s="67"/>
      <c r="BA4169" s="67"/>
      <c r="BB4169" s="67"/>
      <c r="BC4169" s="67"/>
      <c r="BD4169" s="67"/>
      <c r="BE4169" s="67"/>
      <c r="BF4169" s="67"/>
      <c r="BG4169" s="67"/>
      <c r="BH4169" s="67"/>
      <c r="BI4169" s="67"/>
      <c r="BJ4169" s="67"/>
      <c r="BK4169" s="67"/>
      <c r="BL4169" s="67"/>
      <c r="BM4169" s="67"/>
      <c r="BN4169" s="67"/>
      <c r="BO4169" s="67"/>
      <c r="BP4169" s="67"/>
      <c r="BQ4169" s="67"/>
      <c r="BR4169" s="67"/>
      <c r="BS4169" s="67"/>
      <c r="BT4169" s="67"/>
      <c r="BU4169" s="67"/>
      <c r="BV4169" s="67"/>
      <c r="BW4169" s="67"/>
      <c r="BX4169" s="67"/>
      <c r="BY4169" s="67"/>
      <c r="BZ4169" s="67"/>
      <c r="CA4169" s="67"/>
      <c r="CB4169" s="67"/>
      <c r="CC4169" s="67"/>
      <c r="CD4169" s="67"/>
      <c r="CE4169" s="67"/>
      <c r="CF4169" s="67"/>
      <c r="CG4169" s="67"/>
      <c r="CH4169" s="67"/>
      <c r="CI4169" s="67"/>
      <c r="CJ4169" s="67"/>
      <c r="CK4169" s="67"/>
      <c r="CL4169" s="67"/>
      <c r="CM4169" s="67"/>
      <c r="CN4169" s="67"/>
      <c r="CO4169" s="67"/>
      <c r="CP4169" s="67"/>
      <c r="CQ4169" s="67"/>
      <c r="CR4169" s="67"/>
      <c r="CS4169" s="67"/>
      <c r="CT4169" s="67"/>
      <c r="CU4169" s="67"/>
      <c r="CV4169" s="67"/>
      <c r="CW4169" s="67"/>
      <c r="CX4169" s="67"/>
      <c r="CY4169" s="67"/>
      <c r="CZ4169" s="67"/>
      <c r="DA4169" s="67"/>
      <c r="DB4169" s="67"/>
      <c r="DC4169" s="67"/>
      <c r="DD4169" s="67"/>
      <c r="DE4169" s="67"/>
      <c r="DF4169" s="67"/>
      <c r="DG4169" s="67"/>
      <c r="DH4169" s="67"/>
      <c r="DI4169" s="67"/>
      <c r="DJ4169" s="67"/>
      <c r="DK4169" s="67"/>
      <c r="DL4169" s="67"/>
      <c r="DM4169" s="67"/>
      <c r="DN4169" s="67"/>
      <c r="DO4169" s="67"/>
      <c r="DP4169" s="67"/>
      <c r="DQ4169" s="67"/>
      <c r="DR4169" s="67"/>
      <c r="DS4169" s="67"/>
      <c r="DT4169" s="67"/>
      <c r="DU4169" s="67"/>
      <c r="DV4169" s="67"/>
      <c r="DW4169" s="67"/>
      <c r="DX4169" s="67"/>
      <c r="DY4169" s="67"/>
      <c r="DZ4169" s="67"/>
      <c r="EA4169" s="67"/>
      <c r="EB4169" s="67"/>
      <c r="EC4169" s="67"/>
      <c r="ED4169" s="67"/>
      <c r="EE4169" s="67"/>
      <c r="EF4169" s="67"/>
      <c r="EG4169" s="67"/>
      <c r="EH4169" s="67"/>
      <c r="EI4169" s="67"/>
      <c r="EJ4169" s="67"/>
      <c r="EK4169" s="67"/>
      <c r="EL4169" s="67"/>
      <c r="EM4169" s="67"/>
      <c r="EN4169" s="67"/>
      <c r="EO4169" s="67"/>
      <c r="EP4169" s="67"/>
      <c r="EQ4169" s="67"/>
      <c r="ER4169" s="67"/>
      <c r="ES4169" s="67"/>
      <c r="ET4169" s="67"/>
      <c r="EU4169" s="67"/>
      <c r="EV4169" s="67"/>
      <c r="EW4169" s="67"/>
      <c r="EX4169" s="67"/>
      <c r="EY4169" s="67"/>
      <c r="EZ4169" s="67"/>
      <c r="FA4169" s="67"/>
      <c r="FB4169" s="67"/>
      <c r="FC4169" s="67"/>
      <c r="FD4169" s="67"/>
      <c r="FE4169" s="67"/>
      <c r="FF4169" s="67"/>
      <c r="FG4169" s="67"/>
      <c r="FH4169" s="67"/>
      <c r="FI4169" s="67"/>
      <c r="FJ4169" s="67"/>
      <c r="FK4169" s="67"/>
      <c r="FL4169" s="67"/>
      <c r="FM4169" s="67"/>
      <c r="FN4169" s="67"/>
      <c r="FO4169" s="67"/>
      <c r="FP4169" s="67"/>
      <c r="FQ4169" s="67"/>
      <c r="FR4169" s="67"/>
      <c r="FS4169" s="67"/>
      <c r="FT4169" s="67"/>
      <c r="FU4169" s="67"/>
      <c r="FV4169" s="67"/>
      <c r="FW4169" s="67"/>
      <c r="FX4169" s="67"/>
      <c r="FY4169" s="67"/>
      <c r="FZ4169" s="67"/>
      <c r="GA4169" s="67"/>
      <c r="GB4169" s="67"/>
      <c r="GC4169" s="67"/>
      <c r="GD4169" s="67"/>
      <c r="GE4169" s="67"/>
      <c r="GF4169" s="67"/>
      <c r="GG4169" s="67"/>
      <c r="GH4169" s="67"/>
      <c r="GI4169" s="67"/>
      <c r="GJ4169" s="67"/>
      <c r="GK4169" s="67"/>
      <c r="GL4169" s="67"/>
      <c r="GM4169" s="67"/>
      <c r="GN4169" s="67"/>
      <c r="GO4169" s="67"/>
      <c r="GP4169" s="67"/>
      <c r="GQ4169" s="67"/>
      <c r="GR4169" s="67"/>
      <c r="GS4169" s="67"/>
      <c r="GT4169" s="67"/>
      <c r="GU4169" s="67"/>
      <c r="GV4169" s="67"/>
      <c r="GW4169" s="67"/>
      <c r="GX4169" s="67"/>
      <c r="GY4169" s="67"/>
      <c r="GZ4169" s="67"/>
      <c r="HA4169" s="67"/>
      <c r="HB4169" s="67"/>
      <c r="HC4169" s="67"/>
      <c r="HD4169" s="67"/>
      <c r="HE4169" s="67"/>
      <c r="HF4169" s="67"/>
      <c r="HG4169" s="67"/>
      <c r="HH4169" s="67"/>
      <c r="HI4169" s="67"/>
      <c r="HJ4169" s="67"/>
      <c r="HK4169" s="67"/>
      <c r="HL4169" s="67"/>
      <c r="HM4169" s="67"/>
      <c r="HN4169" s="67"/>
      <c r="HO4169" s="67"/>
      <c r="HP4169" s="67"/>
      <c r="HQ4169" s="67"/>
      <c r="HR4169" s="67"/>
      <c r="HS4169" s="67"/>
      <c r="HT4169" s="67"/>
      <c r="HU4169" s="67"/>
      <c r="HV4169" s="67"/>
      <c r="HW4169" s="67"/>
      <c r="HX4169" s="67"/>
      <c r="HY4169" s="67"/>
      <c r="HZ4169" s="67"/>
      <c r="IA4169" s="67"/>
      <c r="IB4169" s="67"/>
      <c r="IC4169" s="67"/>
      <c r="ID4169" s="67"/>
      <c r="IE4169" s="67"/>
      <c r="IF4169" s="67"/>
      <c r="IG4169" s="67"/>
      <c r="IH4169" s="67"/>
      <c r="II4169" s="67"/>
      <c r="IJ4169" s="67"/>
      <c r="IK4169" s="67"/>
      <c r="IL4169" s="67"/>
      <c r="IM4169" s="67"/>
      <c r="IN4169" s="67"/>
      <c r="IO4169" s="67"/>
      <c r="IP4169" s="67"/>
      <c r="IQ4169" s="67"/>
      <c r="IR4169" s="67"/>
      <c r="IS4169" s="67"/>
      <c r="IT4169" s="67"/>
      <c r="IU4169" s="67"/>
      <c r="IV4169" s="67"/>
      <c r="IW4169" s="67"/>
      <c r="IX4169" s="67"/>
      <c r="IY4169" s="67"/>
      <c r="IZ4169" s="67"/>
    </row>
    <row r="4170" customFormat="false" ht="13.8" hidden="false" customHeight="false" outlineLevel="0" collapsed="false">
      <c r="A4170" s="27" t="n">
        <v>41301048</v>
      </c>
      <c r="B4170" s="28" t="s">
        <v>4205</v>
      </c>
      <c r="C4170" s="29"/>
      <c r="D4170" s="29"/>
      <c r="E4170" s="27" t="s">
        <v>54</v>
      </c>
      <c r="F4170" s="19" t="n">
        <f aca="false">IF(C4170="",VLOOKUP(E4170,'PORTE E UCO'!$A$5:$D$46,4,0),VLOOKUP(E4170,'PORTE E UCO'!$A$5:$D$46,4,0)*C4170)</f>
        <v>35.31295</v>
      </c>
      <c r="G4170" s="30"/>
      <c r="H4170" s="21" t="n">
        <f aca="false">G4170*$R$2</f>
        <v>0</v>
      </c>
      <c r="I4170" s="27" t="n">
        <v>0</v>
      </c>
      <c r="J4170" s="22" t="str">
        <f aca="false">IF(I4170&gt;=1,F4170*$J$2,"")</f>
        <v/>
      </c>
      <c r="K4170" s="22" t="str">
        <f aca="false">IF(I4170&gt;=2,F4170*$K$2,"")</f>
        <v/>
      </c>
      <c r="L4170" s="22" t="str">
        <f aca="false">IF(I4170&gt;=3,F4170*$L$2,"")</f>
        <v/>
      </c>
      <c r="M4170" s="22" t="str">
        <f aca="false">IF(I4170&gt;=4,F4170*$M$2,"")</f>
        <v/>
      </c>
      <c r="N4170" s="27" t="n">
        <v>0</v>
      </c>
      <c r="O4170" s="27" t="n">
        <v>0</v>
      </c>
      <c r="P4170" s="31" t="n">
        <v>0</v>
      </c>
      <c r="Q4170" s="32"/>
      <c r="R4170" s="66"/>
      <c r="S4170" s="25" t="n">
        <f aca="false">SUM(F4170,H4170,J4170,K4170,L4170,M4170)</f>
        <v>35.31295</v>
      </c>
      <c r="T4170" s="25" t="n">
        <f aca="false">SUM(F4170,H4170,J4170,K4170,L4170,M4170,Q4170)</f>
        <v>35.31295</v>
      </c>
      <c r="U4170" s="67"/>
      <c r="V4170" s="67"/>
      <c r="W4170" s="67"/>
      <c r="X4170" s="67"/>
      <c r="Y4170" s="67"/>
      <c r="Z4170" s="67"/>
      <c r="AA4170" s="67"/>
      <c r="AB4170" s="67"/>
      <c r="AC4170" s="67"/>
      <c r="AD4170" s="67"/>
      <c r="AE4170" s="67"/>
      <c r="AF4170" s="67"/>
      <c r="AG4170" s="67"/>
      <c r="AH4170" s="67"/>
      <c r="AI4170" s="67"/>
      <c r="AJ4170" s="67"/>
      <c r="AK4170" s="67"/>
      <c r="AL4170" s="67"/>
      <c r="AM4170" s="67"/>
      <c r="AN4170" s="67"/>
      <c r="AO4170" s="67"/>
      <c r="AP4170" s="67"/>
      <c r="AQ4170" s="67"/>
      <c r="AR4170" s="67"/>
      <c r="AS4170" s="67"/>
      <c r="AT4170" s="67"/>
      <c r="AU4170" s="67"/>
      <c r="AV4170" s="67"/>
      <c r="AW4170" s="67"/>
      <c r="AX4170" s="67"/>
      <c r="AY4170" s="67"/>
      <c r="AZ4170" s="67"/>
      <c r="BA4170" s="67"/>
      <c r="BB4170" s="67"/>
      <c r="BC4170" s="67"/>
      <c r="BD4170" s="67"/>
      <c r="BE4170" s="67"/>
      <c r="BF4170" s="67"/>
      <c r="BG4170" s="67"/>
      <c r="BH4170" s="67"/>
      <c r="BI4170" s="67"/>
      <c r="BJ4170" s="67"/>
      <c r="BK4170" s="67"/>
      <c r="BL4170" s="67"/>
      <c r="BM4170" s="67"/>
      <c r="BN4170" s="67"/>
      <c r="BO4170" s="67"/>
      <c r="BP4170" s="67"/>
      <c r="BQ4170" s="67"/>
      <c r="BR4170" s="67"/>
      <c r="BS4170" s="67"/>
      <c r="BT4170" s="67"/>
      <c r="BU4170" s="67"/>
      <c r="BV4170" s="67"/>
      <c r="BW4170" s="67"/>
      <c r="BX4170" s="67"/>
      <c r="BY4170" s="67"/>
      <c r="BZ4170" s="67"/>
      <c r="CA4170" s="67"/>
      <c r="CB4170" s="67"/>
      <c r="CC4170" s="67"/>
      <c r="CD4170" s="67"/>
      <c r="CE4170" s="67"/>
      <c r="CF4170" s="67"/>
      <c r="CG4170" s="67"/>
      <c r="CH4170" s="67"/>
      <c r="CI4170" s="67"/>
      <c r="CJ4170" s="67"/>
      <c r="CK4170" s="67"/>
      <c r="CL4170" s="67"/>
      <c r="CM4170" s="67"/>
      <c r="CN4170" s="67"/>
      <c r="CO4170" s="67"/>
      <c r="CP4170" s="67"/>
      <c r="CQ4170" s="67"/>
      <c r="CR4170" s="67"/>
      <c r="CS4170" s="67"/>
      <c r="CT4170" s="67"/>
      <c r="CU4170" s="67"/>
      <c r="CV4170" s="67"/>
      <c r="CW4170" s="67"/>
      <c r="CX4170" s="67"/>
      <c r="CY4170" s="67"/>
      <c r="CZ4170" s="67"/>
      <c r="DA4170" s="67"/>
      <c r="DB4170" s="67"/>
      <c r="DC4170" s="67"/>
      <c r="DD4170" s="67"/>
      <c r="DE4170" s="67"/>
      <c r="DF4170" s="67"/>
      <c r="DG4170" s="67"/>
      <c r="DH4170" s="67"/>
      <c r="DI4170" s="67"/>
      <c r="DJ4170" s="67"/>
      <c r="DK4170" s="67"/>
      <c r="DL4170" s="67"/>
      <c r="DM4170" s="67"/>
      <c r="DN4170" s="67"/>
      <c r="DO4170" s="67"/>
      <c r="DP4170" s="67"/>
      <c r="DQ4170" s="67"/>
      <c r="DR4170" s="67"/>
      <c r="DS4170" s="67"/>
      <c r="DT4170" s="67"/>
      <c r="DU4170" s="67"/>
      <c r="DV4170" s="67"/>
      <c r="DW4170" s="67"/>
      <c r="DX4170" s="67"/>
      <c r="DY4170" s="67"/>
      <c r="DZ4170" s="67"/>
      <c r="EA4170" s="67"/>
      <c r="EB4170" s="67"/>
      <c r="EC4170" s="67"/>
      <c r="ED4170" s="67"/>
      <c r="EE4170" s="67"/>
      <c r="EF4170" s="67"/>
      <c r="EG4170" s="67"/>
      <c r="EH4170" s="67"/>
      <c r="EI4170" s="67"/>
      <c r="EJ4170" s="67"/>
      <c r="EK4170" s="67"/>
      <c r="EL4170" s="67"/>
      <c r="EM4170" s="67"/>
      <c r="EN4170" s="67"/>
      <c r="EO4170" s="67"/>
      <c r="EP4170" s="67"/>
      <c r="EQ4170" s="67"/>
      <c r="ER4170" s="67"/>
      <c r="ES4170" s="67"/>
      <c r="ET4170" s="67"/>
      <c r="EU4170" s="67"/>
      <c r="EV4170" s="67"/>
      <c r="EW4170" s="67"/>
      <c r="EX4170" s="67"/>
      <c r="EY4170" s="67"/>
      <c r="EZ4170" s="67"/>
      <c r="FA4170" s="67"/>
      <c r="FB4170" s="67"/>
      <c r="FC4170" s="67"/>
      <c r="FD4170" s="67"/>
      <c r="FE4170" s="67"/>
      <c r="FF4170" s="67"/>
      <c r="FG4170" s="67"/>
      <c r="FH4170" s="67"/>
      <c r="FI4170" s="67"/>
      <c r="FJ4170" s="67"/>
      <c r="FK4170" s="67"/>
      <c r="FL4170" s="67"/>
      <c r="FM4170" s="67"/>
      <c r="FN4170" s="67"/>
      <c r="FO4170" s="67"/>
      <c r="FP4170" s="67"/>
      <c r="FQ4170" s="67"/>
      <c r="FR4170" s="67"/>
      <c r="FS4170" s="67"/>
      <c r="FT4170" s="67"/>
      <c r="FU4170" s="67"/>
      <c r="FV4170" s="67"/>
      <c r="FW4170" s="67"/>
      <c r="FX4170" s="67"/>
      <c r="FY4170" s="67"/>
      <c r="FZ4170" s="67"/>
      <c r="GA4170" s="67"/>
      <c r="GB4170" s="67"/>
      <c r="GC4170" s="67"/>
      <c r="GD4170" s="67"/>
      <c r="GE4170" s="67"/>
      <c r="GF4170" s="67"/>
      <c r="GG4170" s="67"/>
      <c r="GH4170" s="67"/>
      <c r="GI4170" s="67"/>
      <c r="GJ4170" s="67"/>
      <c r="GK4170" s="67"/>
      <c r="GL4170" s="67"/>
      <c r="GM4170" s="67"/>
      <c r="GN4170" s="67"/>
      <c r="GO4170" s="67"/>
      <c r="GP4170" s="67"/>
      <c r="GQ4170" s="67"/>
      <c r="GR4170" s="67"/>
      <c r="GS4170" s="67"/>
      <c r="GT4170" s="67"/>
      <c r="GU4170" s="67"/>
      <c r="GV4170" s="67"/>
      <c r="GW4170" s="67"/>
      <c r="GX4170" s="67"/>
      <c r="GY4170" s="67"/>
      <c r="GZ4170" s="67"/>
      <c r="HA4170" s="67"/>
      <c r="HB4170" s="67"/>
      <c r="HC4170" s="67"/>
      <c r="HD4170" s="67"/>
      <c r="HE4170" s="67"/>
      <c r="HF4170" s="67"/>
      <c r="HG4170" s="67"/>
      <c r="HH4170" s="67"/>
      <c r="HI4170" s="67"/>
      <c r="HJ4170" s="67"/>
      <c r="HK4170" s="67"/>
      <c r="HL4170" s="67"/>
      <c r="HM4170" s="67"/>
      <c r="HN4170" s="67"/>
      <c r="HO4170" s="67"/>
      <c r="HP4170" s="67"/>
      <c r="HQ4170" s="67"/>
      <c r="HR4170" s="67"/>
      <c r="HS4170" s="67"/>
      <c r="HT4170" s="67"/>
      <c r="HU4170" s="67"/>
      <c r="HV4170" s="67"/>
      <c r="HW4170" s="67"/>
      <c r="HX4170" s="67"/>
      <c r="HY4170" s="67"/>
      <c r="HZ4170" s="67"/>
      <c r="IA4170" s="67"/>
      <c r="IB4170" s="67"/>
      <c r="IC4170" s="67"/>
      <c r="ID4170" s="67"/>
      <c r="IE4170" s="67"/>
      <c r="IF4170" s="67"/>
      <c r="IG4170" s="67"/>
      <c r="IH4170" s="67"/>
      <c r="II4170" s="67"/>
      <c r="IJ4170" s="67"/>
      <c r="IK4170" s="67"/>
      <c r="IL4170" s="67"/>
      <c r="IM4170" s="67"/>
      <c r="IN4170" s="67"/>
      <c r="IO4170" s="67"/>
      <c r="IP4170" s="67"/>
      <c r="IQ4170" s="67"/>
      <c r="IR4170" s="67"/>
      <c r="IS4170" s="67"/>
      <c r="IT4170" s="67"/>
      <c r="IU4170" s="67"/>
      <c r="IV4170" s="67"/>
      <c r="IW4170" s="67"/>
      <c r="IX4170" s="67"/>
      <c r="IY4170" s="67"/>
      <c r="IZ4170" s="67"/>
    </row>
    <row r="4171" customFormat="false" ht="13.8" hidden="false" customHeight="false" outlineLevel="0" collapsed="false">
      <c r="A4171" s="16" t="n">
        <v>41301056</v>
      </c>
      <c r="B4171" s="17" t="s">
        <v>4206</v>
      </c>
      <c r="C4171" s="18"/>
      <c r="D4171" s="18"/>
      <c r="E4171" s="16" t="s">
        <v>37</v>
      </c>
      <c r="F4171" s="19" t="n">
        <f aca="false">IF(C4171="",VLOOKUP(E4171,'PORTE E UCO'!$A$5:$D$46,4,0),VLOOKUP(E4171,'PORTE E UCO'!$A$5:$D$46,4,0)*C4171)</f>
        <v>192.437794</v>
      </c>
      <c r="G4171" s="20"/>
      <c r="H4171" s="21" t="n">
        <f aca="false">G4171*$R$2</f>
        <v>0</v>
      </c>
      <c r="I4171" s="16" t="n">
        <v>0</v>
      </c>
      <c r="J4171" s="22" t="str">
        <f aca="false">IF(I4171&gt;=1,F4171*$J$2,"")</f>
        <v/>
      </c>
      <c r="K4171" s="22" t="str">
        <f aca="false">IF(I4171&gt;=2,F4171*$K$2,"")</f>
        <v/>
      </c>
      <c r="L4171" s="22" t="str">
        <f aca="false">IF(I4171&gt;=3,F4171*$L$2,"")</f>
        <v/>
      </c>
      <c r="M4171" s="22" t="str">
        <f aca="false">IF(I4171&gt;=4,F4171*$M$2,"")</f>
        <v/>
      </c>
      <c r="N4171" s="16" t="n">
        <v>0</v>
      </c>
      <c r="O4171" s="16" t="n">
        <v>0</v>
      </c>
      <c r="P4171" s="23" t="n">
        <v>0</v>
      </c>
      <c r="Q4171" s="32"/>
      <c r="R4171" s="66"/>
      <c r="S4171" s="25" t="n">
        <f aca="false">SUM(F4171,H4171,J4171,K4171,L4171,M4171)</f>
        <v>192.437794</v>
      </c>
      <c r="T4171" s="25" t="n">
        <f aca="false">SUM(F4171,H4171,J4171,K4171,L4171,M4171,Q4171)</f>
        <v>192.437794</v>
      </c>
      <c r="U4171" s="67"/>
      <c r="V4171" s="67"/>
      <c r="W4171" s="67"/>
      <c r="X4171" s="67"/>
      <c r="Y4171" s="67"/>
      <c r="Z4171" s="67"/>
      <c r="AA4171" s="67"/>
      <c r="AB4171" s="67"/>
      <c r="AC4171" s="67"/>
      <c r="AD4171" s="67"/>
      <c r="AE4171" s="67"/>
      <c r="AF4171" s="67"/>
      <c r="AG4171" s="67"/>
      <c r="AH4171" s="67"/>
      <c r="AI4171" s="67"/>
      <c r="AJ4171" s="67"/>
      <c r="AK4171" s="67"/>
      <c r="AL4171" s="67"/>
      <c r="AM4171" s="67"/>
      <c r="AN4171" s="67"/>
      <c r="AO4171" s="67"/>
      <c r="AP4171" s="67"/>
      <c r="AQ4171" s="67"/>
      <c r="AR4171" s="67"/>
      <c r="AS4171" s="67"/>
      <c r="AT4171" s="67"/>
      <c r="AU4171" s="67"/>
      <c r="AV4171" s="67"/>
      <c r="AW4171" s="67"/>
      <c r="AX4171" s="67"/>
      <c r="AY4171" s="67"/>
      <c r="AZ4171" s="67"/>
      <c r="BA4171" s="67"/>
      <c r="BB4171" s="67"/>
      <c r="BC4171" s="67"/>
      <c r="BD4171" s="67"/>
      <c r="BE4171" s="67"/>
      <c r="BF4171" s="67"/>
      <c r="BG4171" s="67"/>
      <c r="BH4171" s="67"/>
      <c r="BI4171" s="67"/>
      <c r="BJ4171" s="67"/>
      <c r="BK4171" s="67"/>
      <c r="BL4171" s="67"/>
      <c r="BM4171" s="67"/>
      <c r="BN4171" s="67"/>
      <c r="BO4171" s="67"/>
      <c r="BP4171" s="67"/>
      <c r="BQ4171" s="67"/>
      <c r="BR4171" s="67"/>
      <c r="BS4171" s="67"/>
      <c r="BT4171" s="67"/>
      <c r="BU4171" s="67"/>
      <c r="BV4171" s="67"/>
      <c r="BW4171" s="67"/>
      <c r="BX4171" s="67"/>
      <c r="BY4171" s="67"/>
      <c r="BZ4171" s="67"/>
      <c r="CA4171" s="67"/>
      <c r="CB4171" s="67"/>
      <c r="CC4171" s="67"/>
      <c r="CD4171" s="67"/>
      <c r="CE4171" s="67"/>
      <c r="CF4171" s="67"/>
      <c r="CG4171" s="67"/>
      <c r="CH4171" s="67"/>
      <c r="CI4171" s="67"/>
      <c r="CJ4171" s="67"/>
      <c r="CK4171" s="67"/>
      <c r="CL4171" s="67"/>
      <c r="CM4171" s="67"/>
      <c r="CN4171" s="67"/>
      <c r="CO4171" s="67"/>
      <c r="CP4171" s="67"/>
      <c r="CQ4171" s="67"/>
      <c r="CR4171" s="67"/>
      <c r="CS4171" s="67"/>
      <c r="CT4171" s="67"/>
      <c r="CU4171" s="67"/>
      <c r="CV4171" s="67"/>
      <c r="CW4171" s="67"/>
      <c r="CX4171" s="67"/>
      <c r="CY4171" s="67"/>
      <c r="CZ4171" s="67"/>
      <c r="DA4171" s="67"/>
      <c r="DB4171" s="67"/>
      <c r="DC4171" s="67"/>
      <c r="DD4171" s="67"/>
      <c r="DE4171" s="67"/>
      <c r="DF4171" s="67"/>
      <c r="DG4171" s="67"/>
      <c r="DH4171" s="67"/>
      <c r="DI4171" s="67"/>
      <c r="DJ4171" s="67"/>
      <c r="DK4171" s="67"/>
      <c r="DL4171" s="67"/>
      <c r="DM4171" s="67"/>
      <c r="DN4171" s="67"/>
      <c r="DO4171" s="67"/>
      <c r="DP4171" s="67"/>
      <c r="DQ4171" s="67"/>
      <c r="DR4171" s="67"/>
      <c r="DS4171" s="67"/>
      <c r="DT4171" s="67"/>
      <c r="DU4171" s="67"/>
      <c r="DV4171" s="67"/>
      <c r="DW4171" s="67"/>
      <c r="DX4171" s="67"/>
      <c r="DY4171" s="67"/>
      <c r="DZ4171" s="67"/>
      <c r="EA4171" s="67"/>
      <c r="EB4171" s="67"/>
      <c r="EC4171" s="67"/>
      <c r="ED4171" s="67"/>
      <c r="EE4171" s="67"/>
      <c r="EF4171" s="67"/>
      <c r="EG4171" s="67"/>
      <c r="EH4171" s="67"/>
      <c r="EI4171" s="67"/>
      <c r="EJ4171" s="67"/>
      <c r="EK4171" s="67"/>
      <c r="EL4171" s="67"/>
      <c r="EM4171" s="67"/>
      <c r="EN4171" s="67"/>
      <c r="EO4171" s="67"/>
      <c r="EP4171" s="67"/>
      <c r="EQ4171" s="67"/>
      <c r="ER4171" s="67"/>
      <c r="ES4171" s="67"/>
      <c r="ET4171" s="67"/>
      <c r="EU4171" s="67"/>
      <c r="EV4171" s="67"/>
      <c r="EW4171" s="67"/>
      <c r="EX4171" s="67"/>
      <c r="EY4171" s="67"/>
      <c r="EZ4171" s="67"/>
      <c r="FA4171" s="67"/>
      <c r="FB4171" s="67"/>
      <c r="FC4171" s="67"/>
      <c r="FD4171" s="67"/>
      <c r="FE4171" s="67"/>
      <c r="FF4171" s="67"/>
      <c r="FG4171" s="67"/>
      <c r="FH4171" s="67"/>
      <c r="FI4171" s="67"/>
      <c r="FJ4171" s="67"/>
      <c r="FK4171" s="67"/>
      <c r="FL4171" s="67"/>
      <c r="FM4171" s="67"/>
      <c r="FN4171" s="67"/>
      <c r="FO4171" s="67"/>
      <c r="FP4171" s="67"/>
      <c r="FQ4171" s="67"/>
      <c r="FR4171" s="67"/>
      <c r="FS4171" s="67"/>
      <c r="FT4171" s="67"/>
      <c r="FU4171" s="67"/>
      <c r="FV4171" s="67"/>
      <c r="FW4171" s="67"/>
      <c r="FX4171" s="67"/>
      <c r="FY4171" s="67"/>
      <c r="FZ4171" s="67"/>
      <c r="GA4171" s="67"/>
      <c r="GB4171" s="67"/>
      <c r="GC4171" s="67"/>
      <c r="GD4171" s="67"/>
      <c r="GE4171" s="67"/>
      <c r="GF4171" s="67"/>
      <c r="GG4171" s="67"/>
      <c r="GH4171" s="67"/>
      <c r="GI4171" s="67"/>
      <c r="GJ4171" s="67"/>
      <c r="GK4171" s="67"/>
      <c r="GL4171" s="67"/>
      <c r="GM4171" s="67"/>
      <c r="GN4171" s="67"/>
      <c r="GO4171" s="67"/>
      <c r="GP4171" s="67"/>
      <c r="GQ4171" s="67"/>
      <c r="GR4171" s="67"/>
      <c r="GS4171" s="67"/>
      <c r="GT4171" s="67"/>
      <c r="GU4171" s="67"/>
      <c r="GV4171" s="67"/>
      <c r="GW4171" s="67"/>
      <c r="GX4171" s="67"/>
      <c r="GY4171" s="67"/>
      <c r="GZ4171" s="67"/>
      <c r="HA4171" s="67"/>
      <c r="HB4171" s="67"/>
      <c r="HC4171" s="67"/>
      <c r="HD4171" s="67"/>
      <c r="HE4171" s="67"/>
      <c r="HF4171" s="67"/>
      <c r="HG4171" s="67"/>
      <c r="HH4171" s="67"/>
      <c r="HI4171" s="67"/>
      <c r="HJ4171" s="67"/>
      <c r="HK4171" s="67"/>
      <c r="HL4171" s="67"/>
      <c r="HM4171" s="67"/>
      <c r="HN4171" s="67"/>
      <c r="HO4171" s="67"/>
      <c r="HP4171" s="67"/>
      <c r="HQ4171" s="67"/>
      <c r="HR4171" s="67"/>
      <c r="HS4171" s="67"/>
      <c r="HT4171" s="67"/>
      <c r="HU4171" s="67"/>
      <c r="HV4171" s="67"/>
      <c r="HW4171" s="67"/>
      <c r="HX4171" s="67"/>
      <c r="HY4171" s="67"/>
      <c r="HZ4171" s="67"/>
      <c r="IA4171" s="67"/>
      <c r="IB4171" s="67"/>
      <c r="IC4171" s="67"/>
      <c r="ID4171" s="67"/>
      <c r="IE4171" s="67"/>
      <c r="IF4171" s="67"/>
      <c r="IG4171" s="67"/>
      <c r="IH4171" s="67"/>
      <c r="II4171" s="67"/>
      <c r="IJ4171" s="67"/>
      <c r="IK4171" s="67"/>
      <c r="IL4171" s="67"/>
      <c r="IM4171" s="67"/>
      <c r="IN4171" s="67"/>
      <c r="IO4171" s="67"/>
      <c r="IP4171" s="67"/>
      <c r="IQ4171" s="67"/>
      <c r="IR4171" s="67"/>
      <c r="IS4171" s="67"/>
      <c r="IT4171" s="67"/>
      <c r="IU4171" s="67"/>
      <c r="IV4171" s="67"/>
      <c r="IW4171" s="67"/>
      <c r="IX4171" s="67"/>
      <c r="IY4171" s="67"/>
      <c r="IZ4171" s="67"/>
    </row>
    <row r="4172" customFormat="false" ht="13.8" hidden="false" customHeight="false" outlineLevel="0" collapsed="false">
      <c r="A4172" s="27" t="n">
        <v>41301412</v>
      </c>
      <c r="B4172" s="28" t="s">
        <v>4207</v>
      </c>
      <c r="C4172" s="29"/>
      <c r="D4172" s="29"/>
      <c r="E4172" s="27" t="s">
        <v>54</v>
      </c>
      <c r="F4172" s="19" t="n">
        <f aca="false">IF(C4172="",VLOOKUP(E4172,'PORTE E UCO'!$A$5:$D$46,4,0),VLOOKUP(E4172,'PORTE E UCO'!$A$5:$D$46,4,0)*C4172)</f>
        <v>35.31295</v>
      </c>
      <c r="G4172" s="30" t="n">
        <v>1</v>
      </c>
      <c r="H4172" s="21" t="n">
        <f aca="false">G4172*$R$2</f>
        <v>19.673632</v>
      </c>
      <c r="I4172" s="27" t="n">
        <v>0</v>
      </c>
      <c r="J4172" s="22" t="str">
        <f aca="false">IF(I4172&gt;=1,F4172*$J$2,"")</f>
        <v/>
      </c>
      <c r="K4172" s="22" t="str">
        <f aca="false">IF(I4172&gt;=2,F4172*$K$2,"")</f>
        <v/>
      </c>
      <c r="L4172" s="22" t="str">
        <f aca="false">IF(I4172&gt;=3,F4172*$L$2,"")</f>
        <v/>
      </c>
      <c r="M4172" s="22" t="str">
        <f aca="false">IF(I4172&gt;=4,F4172*$M$2,"")</f>
        <v/>
      </c>
      <c r="N4172" s="27" t="n">
        <v>0</v>
      </c>
      <c r="O4172" s="27" t="n">
        <v>0</v>
      </c>
      <c r="P4172" s="31" t="n">
        <v>0</v>
      </c>
      <c r="Q4172" s="32"/>
      <c r="R4172" s="66"/>
      <c r="S4172" s="25" t="n">
        <f aca="false">SUM(F4172,H4172,J4172,K4172,L4172,M4172)</f>
        <v>54.986582</v>
      </c>
      <c r="T4172" s="25" t="n">
        <f aca="false">SUM(F4172,H4172,J4172,K4172,L4172,M4172,Q4172)</f>
        <v>54.986582</v>
      </c>
      <c r="U4172" s="67"/>
      <c r="V4172" s="67"/>
      <c r="W4172" s="67"/>
      <c r="X4172" s="67"/>
      <c r="Y4172" s="67"/>
      <c r="Z4172" s="67"/>
      <c r="AA4172" s="67"/>
      <c r="AB4172" s="67"/>
      <c r="AC4172" s="67"/>
      <c r="AD4172" s="67"/>
      <c r="AE4172" s="67"/>
      <c r="AF4172" s="67"/>
      <c r="AG4172" s="67"/>
      <c r="AH4172" s="67"/>
      <c r="AI4172" s="67"/>
      <c r="AJ4172" s="67"/>
      <c r="AK4172" s="67"/>
      <c r="AL4172" s="67"/>
      <c r="AM4172" s="67"/>
      <c r="AN4172" s="67"/>
      <c r="AO4172" s="67"/>
      <c r="AP4172" s="67"/>
      <c r="AQ4172" s="67"/>
      <c r="AR4172" s="67"/>
      <c r="AS4172" s="67"/>
      <c r="AT4172" s="67"/>
      <c r="AU4172" s="67"/>
      <c r="AV4172" s="67"/>
      <c r="AW4172" s="67"/>
      <c r="AX4172" s="67"/>
      <c r="AY4172" s="67"/>
      <c r="AZ4172" s="67"/>
      <c r="BA4172" s="67"/>
      <c r="BB4172" s="67"/>
      <c r="BC4172" s="67"/>
      <c r="BD4172" s="67"/>
      <c r="BE4172" s="67"/>
      <c r="BF4172" s="67"/>
      <c r="BG4172" s="67"/>
      <c r="BH4172" s="67"/>
      <c r="BI4172" s="67"/>
      <c r="BJ4172" s="67"/>
      <c r="BK4172" s="67"/>
      <c r="BL4172" s="67"/>
      <c r="BM4172" s="67"/>
      <c r="BN4172" s="67"/>
      <c r="BO4172" s="67"/>
      <c r="BP4172" s="67"/>
      <c r="BQ4172" s="67"/>
      <c r="BR4172" s="67"/>
      <c r="BS4172" s="67"/>
      <c r="BT4172" s="67"/>
      <c r="BU4172" s="67"/>
      <c r="BV4172" s="67"/>
      <c r="BW4172" s="67"/>
      <c r="BX4172" s="67"/>
      <c r="BY4172" s="67"/>
      <c r="BZ4172" s="67"/>
      <c r="CA4172" s="67"/>
      <c r="CB4172" s="67"/>
      <c r="CC4172" s="67"/>
      <c r="CD4172" s="67"/>
      <c r="CE4172" s="67"/>
      <c r="CF4172" s="67"/>
      <c r="CG4172" s="67"/>
      <c r="CH4172" s="67"/>
      <c r="CI4172" s="67"/>
      <c r="CJ4172" s="67"/>
      <c r="CK4172" s="67"/>
      <c r="CL4172" s="67"/>
      <c r="CM4172" s="67"/>
      <c r="CN4172" s="67"/>
      <c r="CO4172" s="67"/>
      <c r="CP4172" s="67"/>
      <c r="CQ4172" s="67"/>
      <c r="CR4172" s="67"/>
      <c r="CS4172" s="67"/>
      <c r="CT4172" s="67"/>
      <c r="CU4172" s="67"/>
      <c r="CV4172" s="67"/>
      <c r="CW4172" s="67"/>
      <c r="CX4172" s="67"/>
      <c r="CY4172" s="67"/>
      <c r="CZ4172" s="67"/>
      <c r="DA4172" s="67"/>
      <c r="DB4172" s="67"/>
      <c r="DC4172" s="67"/>
      <c r="DD4172" s="67"/>
      <c r="DE4172" s="67"/>
      <c r="DF4172" s="67"/>
      <c r="DG4172" s="67"/>
      <c r="DH4172" s="67"/>
      <c r="DI4172" s="67"/>
      <c r="DJ4172" s="67"/>
      <c r="DK4172" s="67"/>
      <c r="DL4172" s="67"/>
      <c r="DM4172" s="67"/>
      <c r="DN4172" s="67"/>
      <c r="DO4172" s="67"/>
      <c r="DP4172" s="67"/>
      <c r="DQ4172" s="67"/>
      <c r="DR4172" s="67"/>
      <c r="DS4172" s="67"/>
      <c r="DT4172" s="67"/>
      <c r="DU4172" s="67"/>
      <c r="DV4172" s="67"/>
      <c r="DW4172" s="67"/>
      <c r="DX4172" s="67"/>
      <c r="DY4172" s="67"/>
      <c r="DZ4172" s="67"/>
      <c r="EA4172" s="67"/>
      <c r="EB4172" s="67"/>
      <c r="EC4172" s="67"/>
      <c r="ED4172" s="67"/>
      <c r="EE4172" s="67"/>
      <c r="EF4172" s="67"/>
      <c r="EG4172" s="67"/>
      <c r="EH4172" s="67"/>
      <c r="EI4172" s="67"/>
      <c r="EJ4172" s="67"/>
      <c r="EK4172" s="67"/>
      <c r="EL4172" s="67"/>
      <c r="EM4172" s="67"/>
      <c r="EN4172" s="67"/>
      <c r="EO4172" s="67"/>
      <c r="EP4172" s="67"/>
      <c r="EQ4172" s="67"/>
      <c r="ER4172" s="67"/>
      <c r="ES4172" s="67"/>
      <c r="ET4172" s="67"/>
      <c r="EU4172" s="67"/>
      <c r="EV4172" s="67"/>
      <c r="EW4172" s="67"/>
      <c r="EX4172" s="67"/>
      <c r="EY4172" s="67"/>
      <c r="EZ4172" s="67"/>
      <c r="FA4172" s="67"/>
      <c r="FB4172" s="67"/>
      <c r="FC4172" s="67"/>
      <c r="FD4172" s="67"/>
      <c r="FE4172" s="67"/>
      <c r="FF4172" s="67"/>
      <c r="FG4172" s="67"/>
      <c r="FH4172" s="67"/>
      <c r="FI4172" s="67"/>
      <c r="FJ4172" s="67"/>
      <c r="FK4172" s="67"/>
      <c r="FL4172" s="67"/>
      <c r="FM4172" s="67"/>
      <c r="FN4172" s="67"/>
      <c r="FO4172" s="67"/>
      <c r="FP4172" s="67"/>
      <c r="FQ4172" s="67"/>
      <c r="FR4172" s="67"/>
      <c r="FS4172" s="67"/>
      <c r="FT4172" s="67"/>
      <c r="FU4172" s="67"/>
      <c r="FV4172" s="67"/>
      <c r="FW4172" s="67"/>
      <c r="FX4172" s="67"/>
      <c r="FY4172" s="67"/>
      <c r="FZ4172" s="67"/>
      <c r="GA4172" s="67"/>
      <c r="GB4172" s="67"/>
      <c r="GC4172" s="67"/>
      <c r="GD4172" s="67"/>
      <c r="GE4172" s="67"/>
      <c r="GF4172" s="67"/>
      <c r="GG4172" s="67"/>
      <c r="GH4172" s="67"/>
      <c r="GI4172" s="67"/>
      <c r="GJ4172" s="67"/>
      <c r="GK4172" s="67"/>
      <c r="GL4172" s="67"/>
      <c r="GM4172" s="67"/>
      <c r="GN4172" s="67"/>
      <c r="GO4172" s="67"/>
      <c r="GP4172" s="67"/>
      <c r="GQ4172" s="67"/>
      <c r="GR4172" s="67"/>
      <c r="GS4172" s="67"/>
      <c r="GT4172" s="67"/>
      <c r="GU4172" s="67"/>
      <c r="GV4172" s="67"/>
      <c r="GW4172" s="67"/>
      <c r="GX4172" s="67"/>
      <c r="GY4172" s="67"/>
      <c r="GZ4172" s="67"/>
      <c r="HA4172" s="67"/>
      <c r="HB4172" s="67"/>
      <c r="HC4172" s="67"/>
      <c r="HD4172" s="67"/>
      <c r="HE4172" s="67"/>
      <c r="HF4172" s="67"/>
      <c r="HG4172" s="67"/>
      <c r="HH4172" s="67"/>
      <c r="HI4172" s="67"/>
      <c r="HJ4172" s="67"/>
      <c r="HK4172" s="67"/>
      <c r="HL4172" s="67"/>
      <c r="HM4172" s="67"/>
      <c r="HN4172" s="67"/>
      <c r="HO4172" s="67"/>
      <c r="HP4172" s="67"/>
      <c r="HQ4172" s="67"/>
      <c r="HR4172" s="67"/>
      <c r="HS4172" s="67"/>
      <c r="HT4172" s="67"/>
      <c r="HU4172" s="67"/>
      <c r="HV4172" s="67"/>
      <c r="HW4172" s="67"/>
      <c r="HX4172" s="67"/>
      <c r="HY4172" s="67"/>
      <c r="HZ4172" s="67"/>
      <c r="IA4172" s="67"/>
      <c r="IB4172" s="67"/>
      <c r="IC4172" s="67"/>
      <c r="ID4172" s="67"/>
      <c r="IE4172" s="67"/>
      <c r="IF4172" s="67"/>
      <c r="IG4172" s="67"/>
      <c r="IH4172" s="67"/>
      <c r="II4172" s="67"/>
      <c r="IJ4172" s="67"/>
      <c r="IK4172" s="67"/>
      <c r="IL4172" s="67"/>
      <c r="IM4172" s="67"/>
      <c r="IN4172" s="67"/>
      <c r="IO4172" s="67"/>
      <c r="IP4172" s="67"/>
      <c r="IQ4172" s="67"/>
      <c r="IR4172" s="67"/>
      <c r="IS4172" s="67"/>
      <c r="IT4172" s="67"/>
      <c r="IU4172" s="67"/>
      <c r="IV4172" s="67"/>
      <c r="IW4172" s="67"/>
      <c r="IX4172" s="67"/>
      <c r="IY4172" s="67"/>
      <c r="IZ4172" s="67"/>
    </row>
    <row r="4173" customFormat="false" ht="13.8" hidden="false" customHeight="false" outlineLevel="0" collapsed="false">
      <c r="A4173" s="16" t="n">
        <v>41301064</v>
      </c>
      <c r="B4173" s="17" t="s">
        <v>4208</v>
      </c>
      <c r="C4173" s="18"/>
      <c r="D4173" s="18"/>
      <c r="E4173" s="16" t="s">
        <v>54</v>
      </c>
      <c r="F4173" s="19" t="n">
        <f aca="false">IF(C4173="",VLOOKUP(E4173,'PORTE E UCO'!$A$5:$D$46,4,0),VLOOKUP(E4173,'PORTE E UCO'!$A$5:$D$46,4,0)*C4173)</f>
        <v>35.31295</v>
      </c>
      <c r="G4173" s="20" t="n">
        <v>1</v>
      </c>
      <c r="H4173" s="21" t="n">
        <f aca="false">G4173*$R$2</f>
        <v>19.673632</v>
      </c>
      <c r="I4173" s="16" t="n">
        <v>0</v>
      </c>
      <c r="J4173" s="22" t="str">
        <f aca="false">IF(I4173&gt;=1,F4173*$J$2,"")</f>
        <v/>
      </c>
      <c r="K4173" s="22" t="str">
        <f aca="false">IF(I4173&gt;=2,F4173*$K$2,"")</f>
        <v/>
      </c>
      <c r="L4173" s="22" t="str">
        <f aca="false">IF(I4173&gt;=3,F4173*$L$2,"")</f>
        <v/>
      </c>
      <c r="M4173" s="22" t="str">
        <f aca="false">IF(I4173&gt;=4,F4173*$M$2,"")</f>
        <v/>
      </c>
      <c r="N4173" s="16" t="n">
        <v>0</v>
      </c>
      <c r="O4173" s="16" t="n">
        <v>0</v>
      </c>
      <c r="P4173" s="23" t="n">
        <v>0</v>
      </c>
      <c r="Q4173" s="32"/>
      <c r="R4173" s="66"/>
      <c r="S4173" s="25" t="n">
        <f aca="false">SUM(F4173,H4173,J4173,K4173,L4173,M4173)</f>
        <v>54.986582</v>
      </c>
      <c r="T4173" s="25" t="n">
        <f aca="false">SUM(F4173,H4173,J4173,K4173,L4173,M4173,Q4173)</f>
        <v>54.986582</v>
      </c>
      <c r="U4173" s="67"/>
      <c r="V4173" s="67"/>
      <c r="W4173" s="67"/>
      <c r="X4173" s="67"/>
      <c r="Y4173" s="67"/>
      <c r="Z4173" s="67"/>
      <c r="AA4173" s="67"/>
      <c r="AB4173" s="67"/>
      <c r="AC4173" s="67"/>
      <c r="AD4173" s="67"/>
      <c r="AE4173" s="67"/>
      <c r="AF4173" s="67"/>
      <c r="AG4173" s="67"/>
      <c r="AH4173" s="67"/>
      <c r="AI4173" s="67"/>
      <c r="AJ4173" s="67"/>
      <c r="AK4173" s="67"/>
      <c r="AL4173" s="67"/>
      <c r="AM4173" s="67"/>
      <c r="AN4173" s="67"/>
      <c r="AO4173" s="67"/>
      <c r="AP4173" s="67"/>
      <c r="AQ4173" s="67"/>
      <c r="AR4173" s="67"/>
      <c r="AS4173" s="67"/>
      <c r="AT4173" s="67"/>
      <c r="AU4173" s="67"/>
      <c r="AV4173" s="67"/>
      <c r="AW4173" s="67"/>
      <c r="AX4173" s="67"/>
      <c r="AY4173" s="67"/>
      <c r="AZ4173" s="67"/>
      <c r="BA4173" s="67"/>
      <c r="BB4173" s="67"/>
      <c r="BC4173" s="67"/>
      <c r="BD4173" s="67"/>
      <c r="BE4173" s="67"/>
      <c r="BF4173" s="67"/>
      <c r="BG4173" s="67"/>
      <c r="BH4173" s="67"/>
      <c r="BI4173" s="67"/>
      <c r="BJ4173" s="67"/>
      <c r="BK4173" s="67"/>
      <c r="BL4173" s="67"/>
      <c r="BM4173" s="67"/>
      <c r="BN4173" s="67"/>
      <c r="BO4173" s="67"/>
      <c r="BP4173" s="67"/>
      <c r="BQ4173" s="67"/>
      <c r="BR4173" s="67"/>
      <c r="BS4173" s="67"/>
      <c r="BT4173" s="67"/>
      <c r="BU4173" s="67"/>
      <c r="BV4173" s="67"/>
      <c r="BW4173" s="67"/>
      <c r="BX4173" s="67"/>
      <c r="BY4173" s="67"/>
      <c r="BZ4173" s="67"/>
      <c r="CA4173" s="67"/>
      <c r="CB4173" s="67"/>
      <c r="CC4173" s="67"/>
      <c r="CD4173" s="67"/>
      <c r="CE4173" s="67"/>
      <c r="CF4173" s="67"/>
      <c r="CG4173" s="67"/>
      <c r="CH4173" s="67"/>
      <c r="CI4173" s="67"/>
      <c r="CJ4173" s="67"/>
      <c r="CK4173" s="67"/>
      <c r="CL4173" s="67"/>
      <c r="CM4173" s="67"/>
      <c r="CN4173" s="67"/>
      <c r="CO4173" s="67"/>
      <c r="CP4173" s="67"/>
      <c r="CQ4173" s="67"/>
      <c r="CR4173" s="67"/>
      <c r="CS4173" s="67"/>
      <c r="CT4173" s="67"/>
      <c r="CU4173" s="67"/>
      <c r="CV4173" s="67"/>
      <c r="CW4173" s="67"/>
      <c r="CX4173" s="67"/>
      <c r="CY4173" s="67"/>
      <c r="CZ4173" s="67"/>
      <c r="DA4173" s="67"/>
      <c r="DB4173" s="67"/>
      <c r="DC4173" s="67"/>
      <c r="DD4173" s="67"/>
      <c r="DE4173" s="67"/>
      <c r="DF4173" s="67"/>
      <c r="DG4173" s="67"/>
      <c r="DH4173" s="67"/>
      <c r="DI4173" s="67"/>
      <c r="DJ4173" s="67"/>
      <c r="DK4173" s="67"/>
      <c r="DL4173" s="67"/>
      <c r="DM4173" s="67"/>
      <c r="DN4173" s="67"/>
      <c r="DO4173" s="67"/>
      <c r="DP4173" s="67"/>
      <c r="DQ4173" s="67"/>
      <c r="DR4173" s="67"/>
      <c r="DS4173" s="67"/>
      <c r="DT4173" s="67"/>
      <c r="DU4173" s="67"/>
      <c r="DV4173" s="67"/>
      <c r="DW4173" s="67"/>
      <c r="DX4173" s="67"/>
      <c r="DY4173" s="67"/>
      <c r="DZ4173" s="67"/>
      <c r="EA4173" s="67"/>
      <c r="EB4173" s="67"/>
      <c r="EC4173" s="67"/>
      <c r="ED4173" s="67"/>
      <c r="EE4173" s="67"/>
      <c r="EF4173" s="67"/>
      <c r="EG4173" s="67"/>
      <c r="EH4173" s="67"/>
      <c r="EI4173" s="67"/>
      <c r="EJ4173" s="67"/>
      <c r="EK4173" s="67"/>
      <c r="EL4173" s="67"/>
      <c r="EM4173" s="67"/>
      <c r="EN4173" s="67"/>
      <c r="EO4173" s="67"/>
      <c r="EP4173" s="67"/>
      <c r="EQ4173" s="67"/>
      <c r="ER4173" s="67"/>
      <c r="ES4173" s="67"/>
      <c r="ET4173" s="67"/>
      <c r="EU4173" s="67"/>
      <c r="EV4173" s="67"/>
      <c r="EW4173" s="67"/>
      <c r="EX4173" s="67"/>
      <c r="EY4173" s="67"/>
      <c r="EZ4173" s="67"/>
      <c r="FA4173" s="67"/>
      <c r="FB4173" s="67"/>
      <c r="FC4173" s="67"/>
      <c r="FD4173" s="67"/>
      <c r="FE4173" s="67"/>
      <c r="FF4173" s="67"/>
      <c r="FG4173" s="67"/>
      <c r="FH4173" s="67"/>
      <c r="FI4173" s="67"/>
      <c r="FJ4173" s="67"/>
      <c r="FK4173" s="67"/>
      <c r="FL4173" s="67"/>
      <c r="FM4173" s="67"/>
      <c r="FN4173" s="67"/>
      <c r="FO4173" s="67"/>
      <c r="FP4173" s="67"/>
      <c r="FQ4173" s="67"/>
      <c r="FR4173" s="67"/>
      <c r="FS4173" s="67"/>
      <c r="FT4173" s="67"/>
      <c r="FU4173" s="67"/>
      <c r="FV4173" s="67"/>
      <c r="FW4173" s="67"/>
      <c r="FX4173" s="67"/>
      <c r="FY4173" s="67"/>
      <c r="FZ4173" s="67"/>
      <c r="GA4173" s="67"/>
      <c r="GB4173" s="67"/>
      <c r="GC4173" s="67"/>
      <c r="GD4173" s="67"/>
      <c r="GE4173" s="67"/>
      <c r="GF4173" s="67"/>
      <c r="GG4173" s="67"/>
      <c r="GH4173" s="67"/>
      <c r="GI4173" s="67"/>
      <c r="GJ4173" s="67"/>
      <c r="GK4173" s="67"/>
      <c r="GL4173" s="67"/>
      <c r="GM4173" s="67"/>
      <c r="GN4173" s="67"/>
      <c r="GO4173" s="67"/>
      <c r="GP4173" s="67"/>
      <c r="GQ4173" s="67"/>
      <c r="GR4173" s="67"/>
      <c r="GS4173" s="67"/>
      <c r="GT4173" s="67"/>
      <c r="GU4173" s="67"/>
      <c r="GV4173" s="67"/>
      <c r="GW4173" s="67"/>
      <c r="GX4173" s="67"/>
      <c r="GY4173" s="67"/>
      <c r="GZ4173" s="67"/>
      <c r="HA4173" s="67"/>
      <c r="HB4173" s="67"/>
      <c r="HC4173" s="67"/>
      <c r="HD4173" s="67"/>
      <c r="HE4173" s="67"/>
      <c r="HF4173" s="67"/>
      <c r="HG4173" s="67"/>
      <c r="HH4173" s="67"/>
      <c r="HI4173" s="67"/>
      <c r="HJ4173" s="67"/>
      <c r="HK4173" s="67"/>
      <c r="HL4173" s="67"/>
      <c r="HM4173" s="67"/>
      <c r="HN4173" s="67"/>
      <c r="HO4173" s="67"/>
      <c r="HP4173" s="67"/>
      <c r="HQ4173" s="67"/>
      <c r="HR4173" s="67"/>
      <c r="HS4173" s="67"/>
      <c r="HT4173" s="67"/>
      <c r="HU4173" s="67"/>
      <c r="HV4173" s="67"/>
      <c r="HW4173" s="67"/>
      <c r="HX4173" s="67"/>
      <c r="HY4173" s="67"/>
      <c r="HZ4173" s="67"/>
      <c r="IA4173" s="67"/>
      <c r="IB4173" s="67"/>
      <c r="IC4173" s="67"/>
      <c r="ID4173" s="67"/>
      <c r="IE4173" s="67"/>
      <c r="IF4173" s="67"/>
      <c r="IG4173" s="67"/>
      <c r="IH4173" s="67"/>
      <c r="II4173" s="67"/>
      <c r="IJ4173" s="67"/>
      <c r="IK4173" s="67"/>
      <c r="IL4173" s="67"/>
      <c r="IM4173" s="67"/>
      <c r="IN4173" s="67"/>
      <c r="IO4173" s="67"/>
      <c r="IP4173" s="67"/>
      <c r="IQ4173" s="67"/>
      <c r="IR4173" s="67"/>
      <c r="IS4173" s="67"/>
      <c r="IT4173" s="67"/>
      <c r="IU4173" s="67"/>
      <c r="IV4173" s="67"/>
      <c r="IW4173" s="67"/>
      <c r="IX4173" s="67"/>
      <c r="IY4173" s="67"/>
      <c r="IZ4173" s="67"/>
    </row>
    <row r="4174" customFormat="false" ht="13.8" hidden="false" customHeight="false" outlineLevel="0" collapsed="false">
      <c r="A4174" s="27" t="n">
        <v>41301072</v>
      </c>
      <c r="B4174" s="28" t="s">
        <v>4209</v>
      </c>
      <c r="C4174" s="29"/>
      <c r="D4174" s="29"/>
      <c r="E4174" s="27" t="s">
        <v>39</v>
      </c>
      <c r="F4174" s="19" t="n">
        <f aca="false">IF(C4174="",VLOOKUP(E4174,'PORTE E UCO'!$A$5:$D$46,4,0),VLOOKUP(E4174,'PORTE E UCO'!$A$5:$D$46,4,0)*C4174)</f>
        <v>52.984668</v>
      </c>
      <c r="G4174" s="30" t="n">
        <v>0.14</v>
      </c>
      <c r="H4174" s="21" t="n">
        <f aca="false">G4174*$R$2</f>
        <v>2.75430848</v>
      </c>
      <c r="I4174" s="27" t="n">
        <v>0</v>
      </c>
      <c r="J4174" s="22" t="str">
        <f aca="false">IF(I4174&gt;=1,F4174*$J$2,"")</f>
        <v/>
      </c>
      <c r="K4174" s="22" t="str">
        <f aca="false">IF(I4174&gt;=2,F4174*$K$2,"")</f>
        <v/>
      </c>
      <c r="L4174" s="22" t="str">
        <f aca="false">IF(I4174&gt;=3,F4174*$L$2,"")</f>
        <v/>
      </c>
      <c r="M4174" s="22" t="str">
        <f aca="false">IF(I4174&gt;=4,F4174*$M$2,"")</f>
        <v/>
      </c>
      <c r="N4174" s="27" t="n">
        <v>0</v>
      </c>
      <c r="O4174" s="27" t="n">
        <v>0</v>
      </c>
      <c r="P4174" s="31" t="n">
        <v>0</v>
      </c>
      <c r="Q4174" s="32"/>
      <c r="R4174" s="66"/>
      <c r="S4174" s="25" t="n">
        <f aca="false">SUM(F4174,H4174,J4174,K4174,L4174,M4174)</f>
        <v>55.73897648</v>
      </c>
      <c r="T4174" s="25" t="n">
        <f aca="false">SUM(F4174,H4174,J4174,K4174,L4174,M4174,Q4174)</f>
        <v>55.73897648</v>
      </c>
      <c r="U4174" s="67"/>
      <c r="V4174" s="67"/>
      <c r="W4174" s="67"/>
      <c r="X4174" s="67"/>
      <c r="Y4174" s="67"/>
      <c r="Z4174" s="67"/>
      <c r="AA4174" s="67"/>
      <c r="AB4174" s="67"/>
      <c r="AC4174" s="67"/>
      <c r="AD4174" s="67"/>
      <c r="AE4174" s="67"/>
      <c r="AF4174" s="67"/>
      <c r="AG4174" s="67"/>
      <c r="AH4174" s="67"/>
      <c r="AI4174" s="67"/>
      <c r="AJ4174" s="67"/>
      <c r="AK4174" s="67"/>
      <c r="AL4174" s="67"/>
      <c r="AM4174" s="67"/>
      <c r="AN4174" s="67"/>
      <c r="AO4174" s="67"/>
      <c r="AP4174" s="67"/>
      <c r="AQ4174" s="67"/>
      <c r="AR4174" s="67"/>
      <c r="AS4174" s="67"/>
      <c r="AT4174" s="67"/>
      <c r="AU4174" s="67"/>
      <c r="AV4174" s="67"/>
      <c r="AW4174" s="67"/>
      <c r="AX4174" s="67"/>
      <c r="AY4174" s="67"/>
      <c r="AZ4174" s="67"/>
      <c r="BA4174" s="67"/>
      <c r="BB4174" s="67"/>
      <c r="BC4174" s="67"/>
      <c r="BD4174" s="67"/>
      <c r="BE4174" s="67"/>
      <c r="BF4174" s="67"/>
      <c r="BG4174" s="67"/>
      <c r="BH4174" s="67"/>
      <c r="BI4174" s="67"/>
      <c r="BJ4174" s="67"/>
      <c r="BK4174" s="67"/>
      <c r="BL4174" s="67"/>
      <c r="BM4174" s="67"/>
      <c r="BN4174" s="67"/>
      <c r="BO4174" s="67"/>
      <c r="BP4174" s="67"/>
      <c r="BQ4174" s="67"/>
      <c r="BR4174" s="67"/>
      <c r="BS4174" s="67"/>
      <c r="BT4174" s="67"/>
      <c r="BU4174" s="67"/>
      <c r="BV4174" s="67"/>
      <c r="BW4174" s="67"/>
      <c r="BX4174" s="67"/>
      <c r="BY4174" s="67"/>
      <c r="BZ4174" s="67"/>
      <c r="CA4174" s="67"/>
      <c r="CB4174" s="67"/>
      <c r="CC4174" s="67"/>
      <c r="CD4174" s="67"/>
      <c r="CE4174" s="67"/>
      <c r="CF4174" s="67"/>
      <c r="CG4174" s="67"/>
      <c r="CH4174" s="67"/>
      <c r="CI4174" s="67"/>
      <c r="CJ4174" s="67"/>
      <c r="CK4174" s="67"/>
      <c r="CL4174" s="67"/>
      <c r="CM4174" s="67"/>
      <c r="CN4174" s="67"/>
      <c r="CO4174" s="67"/>
      <c r="CP4174" s="67"/>
      <c r="CQ4174" s="67"/>
      <c r="CR4174" s="67"/>
      <c r="CS4174" s="67"/>
      <c r="CT4174" s="67"/>
      <c r="CU4174" s="67"/>
      <c r="CV4174" s="67"/>
      <c r="CW4174" s="67"/>
      <c r="CX4174" s="67"/>
      <c r="CY4174" s="67"/>
      <c r="CZ4174" s="67"/>
      <c r="DA4174" s="67"/>
      <c r="DB4174" s="67"/>
      <c r="DC4174" s="67"/>
      <c r="DD4174" s="67"/>
      <c r="DE4174" s="67"/>
      <c r="DF4174" s="67"/>
      <c r="DG4174" s="67"/>
      <c r="DH4174" s="67"/>
      <c r="DI4174" s="67"/>
      <c r="DJ4174" s="67"/>
      <c r="DK4174" s="67"/>
      <c r="DL4174" s="67"/>
      <c r="DM4174" s="67"/>
      <c r="DN4174" s="67"/>
      <c r="DO4174" s="67"/>
      <c r="DP4174" s="67"/>
      <c r="DQ4174" s="67"/>
      <c r="DR4174" s="67"/>
      <c r="DS4174" s="67"/>
      <c r="DT4174" s="67"/>
      <c r="DU4174" s="67"/>
      <c r="DV4174" s="67"/>
      <c r="DW4174" s="67"/>
      <c r="DX4174" s="67"/>
      <c r="DY4174" s="67"/>
      <c r="DZ4174" s="67"/>
      <c r="EA4174" s="67"/>
      <c r="EB4174" s="67"/>
      <c r="EC4174" s="67"/>
      <c r="ED4174" s="67"/>
      <c r="EE4174" s="67"/>
      <c r="EF4174" s="67"/>
      <c r="EG4174" s="67"/>
      <c r="EH4174" s="67"/>
      <c r="EI4174" s="67"/>
      <c r="EJ4174" s="67"/>
      <c r="EK4174" s="67"/>
      <c r="EL4174" s="67"/>
      <c r="EM4174" s="67"/>
      <c r="EN4174" s="67"/>
      <c r="EO4174" s="67"/>
      <c r="EP4174" s="67"/>
      <c r="EQ4174" s="67"/>
      <c r="ER4174" s="67"/>
      <c r="ES4174" s="67"/>
      <c r="ET4174" s="67"/>
      <c r="EU4174" s="67"/>
      <c r="EV4174" s="67"/>
      <c r="EW4174" s="67"/>
      <c r="EX4174" s="67"/>
      <c r="EY4174" s="67"/>
      <c r="EZ4174" s="67"/>
      <c r="FA4174" s="67"/>
      <c r="FB4174" s="67"/>
      <c r="FC4174" s="67"/>
      <c r="FD4174" s="67"/>
      <c r="FE4174" s="67"/>
      <c r="FF4174" s="67"/>
      <c r="FG4174" s="67"/>
      <c r="FH4174" s="67"/>
      <c r="FI4174" s="67"/>
      <c r="FJ4174" s="67"/>
      <c r="FK4174" s="67"/>
      <c r="FL4174" s="67"/>
      <c r="FM4174" s="67"/>
      <c r="FN4174" s="67"/>
      <c r="FO4174" s="67"/>
      <c r="FP4174" s="67"/>
      <c r="FQ4174" s="67"/>
      <c r="FR4174" s="67"/>
      <c r="FS4174" s="67"/>
      <c r="FT4174" s="67"/>
      <c r="FU4174" s="67"/>
      <c r="FV4174" s="67"/>
      <c r="FW4174" s="67"/>
      <c r="FX4174" s="67"/>
      <c r="FY4174" s="67"/>
      <c r="FZ4174" s="67"/>
      <c r="GA4174" s="67"/>
      <c r="GB4174" s="67"/>
      <c r="GC4174" s="67"/>
      <c r="GD4174" s="67"/>
      <c r="GE4174" s="67"/>
      <c r="GF4174" s="67"/>
      <c r="GG4174" s="67"/>
      <c r="GH4174" s="67"/>
      <c r="GI4174" s="67"/>
      <c r="GJ4174" s="67"/>
      <c r="GK4174" s="67"/>
      <c r="GL4174" s="67"/>
      <c r="GM4174" s="67"/>
      <c r="GN4174" s="67"/>
      <c r="GO4174" s="67"/>
      <c r="GP4174" s="67"/>
      <c r="GQ4174" s="67"/>
      <c r="GR4174" s="67"/>
      <c r="GS4174" s="67"/>
      <c r="GT4174" s="67"/>
      <c r="GU4174" s="67"/>
      <c r="GV4174" s="67"/>
      <c r="GW4174" s="67"/>
      <c r="GX4174" s="67"/>
      <c r="GY4174" s="67"/>
      <c r="GZ4174" s="67"/>
      <c r="HA4174" s="67"/>
      <c r="HB4174" s="67"/>
      <c r="HC4174" s="67"/>
      <c r="HD4174" s="67"/>
      <c r="HE4174" s="67"/>
      <c r="HF4174" s="67"/>
      <c r="HG4174" s="67"/>
      <c r="HH4174" s="67"/>
      <c r="HI4174" s="67"/>
      <c r="HJ4174" s="67"/>
      <c r="HK4174" s="67"/>
      <c r="HL4174" s="67"/>
      <c r="HM4174" s="67"/>
      <c r="HN4174" s="67"/>
      <c r="HO4174" s="67"/>
      <c r="HP4174" s="67"/>
      <c r="HQ4174" s="67"/>
      <c r="HR4174" s="67"/>
      <c r="HS4174" s="67"/>
      <c r="HT4174" s="67"/>
      <c r="HU4174" s="67"/>
      <c r="HV4174" s="67"/>
      <c r="HW4174" s="67"/>
      <c r="HX4174" s="67"/>
      <c r="HY4174" s="67"/>
      <c r="HZ4174" s="67"/>
      <c r="IA4174" s="67"/>
      <c r="IB4174" s="67"/>
      <c r="IC4174" s="67"/>
      <c r="ID4174" s="67"/>
      <c r="IE4174" s="67"/>
      <c r="IF4174" s="67"/>
      <c r="IG4174" s="67"/>
      <c r="IH4174" s="67"/>
      <c r="II4174" s="67"/>
      <c r="IJ4174" s="67"/>
      <c r="IK4174" s="67"/>
      <c r="IL4174" s="67"/>
      <c r="IM4174" s="67"/>
      <c r="IN4174" s="67"/>
      <c r="IO4174" s="67"/>
      <c r="IP4174" s="67"/>
      <c r="IQ4174" s="67"/>
      <c r="IR4174" s="67"/>
      <c r="IS4174" s="67"/>
      <c r="IT4174" s="67"/>
      <c r="IU4174" s="67"/>
      <c r="IV4174" s="67"/>
      <c r="IW4174" s="67"/>
      <c r="IX4174" s="67"/>
      <c r="IY4174" s="67"/>
      <c r="IZ4174" s="67"/>
    </row>
    <row r="4175" customFormat="false" ht="13.8" hidden="false" customHeight="false" outlineLevel="0" collapsed="false">
      <c r="A4175" s="16" t="n">
        <v>41301382</v>
      </c>
      <c r="B4175" s="17" t="s">
        <v>4210</v>
      </c>
      <c r="C4175" s="18"/>
      <c r="D4175" s="18"/>
      <c r="E4175" s="16" t="s">
        <v>17</v>
      </c>
      <c r="F4175" s="19" t="n">
        <f aca="false">IF(C4175="",VLOOKUP(E4175,'PORTE E UCO'!$A$5:$D$46,4,0),VLOOKUP(E4175,'PORTE E UCO'!$A$5:$D$46,4,0)*C4175)</f>
        <v>150.60084</v>
      </c>
      <c r="G4175" s="20"/>
      <c r="H4175" s="21" t="n">
        <f aca="false">G4175*$R$2</f>
        <v>0</v>
      </c>
      <c r="I4175" s="16" t="n">
        <v>0</v>
      </c>
      <c r="J4175" s="22" t="str">
        <f aca="false">IF(I4175&gt;=1,F4175*$J$2,"")</f>
        <v/>
      </c>
      <c r="K4175" s="22" t="str">
        <f aca="false">IF(I4175&gt;=2,F4175*$K$2,"")</f>
        <v/>
      </c>
      <c r="L4175" s="22" t="str">
        <f aca="false">IF(I4175&gt;=3,F4175*$L$2,"")</f>
        <v/>
      </c>
      <c r="M4175" s="22" t="str">
        <f aca="false">IF(I4175&gt;=4,F4175*$M$2,"")</f>
        <v/>
      </c>
      <c r="N4175" s="16" t="n">
        <v>0</v>
      </c>
      <c r="O4175" s="16" t="n">
        <v>0</v>
      </c>
      <c r="P4175" s="23" t="n">
        <v>0</v>
      </c>
      <c r="Q4175" s="32"/>
      <c r="R4175" s="66"/>
      <c r="S4175" s="25" t="n">
        <f aca="false">SUM(F4175,H4175,J4175,K4175,L4175,M4175)</f>
        <v>150.60084</v>
      </c>
      <c r="T4175" s="25" t="n">
        <f aca="false">SUM(F4175,H4175,J4175,K4175,L4175,M4175,Q4175)</f>
        <v>150.60084</v>
      </c>
      <c r="U4175" s="67"/>
      <c r="V4175" s="67"/>
      <c r="W4175" s="67"/>
      <c r="X4175" s="67"/>
      <c r="Y4175" s="67"/>
      <c r="Z4175" s="67"/>
      <c r="AA4175" s="67"/>
      <c r="AB4175" s="67"/>
      <c r="AC4175" s="67"/>
      <c r="AD4175" s="67"/>
      <c r="AE4175" s="67"/>
      <c r="AF4175" s="67"/>
      <c r="AG4175" s="67"/>
      <c r="AH4175" s="67"/>
      <c r="AI4175" s="67"/>
      <c r="AJ4175" s="67"/>
      <c r="AK4175" s="67"/>
      <c r="AL4175" s="67"/>
      <c r="AM4175" s="67"/>
      <c r="AN4175" s="67"/>
      <c r="AO4175" s="67"/>
      <c r="AP4175" s="67"/>
      <c r="AQ4175" s="67"/>
      <c r="AR4175" s="67"/>
      <c r="AS4175" s="67"/>
      <c r="AT4175" s="67"/>
      <c r="AU4175" s="67"/>
      <c r="AV4175" s="67"/>
      <c r="AW4175" s="67"/>
      <c r="AX4175" s="67"/>
      <c r="AY4175" s="67"/>
      <c r="AZ4175" s="67"/>
      <c r="BA4175" s="67"/>
      <c r="BB4175" s="67"/>
      <c r="BC4175" s="67"/>
      <c r="BD4175" s="67"/>
      <c r="BE4175" s="67"/>
      <c r="BF4175" s="67"/>
      <c r="BG4175" s="67"/>
      <c r="BH4175" s="67"/>
      <c r="BI4175" s="67"/>
      <c r="BJ4175" s="67"/>
      <c r="BK4175" s="67"/>
      <c r="BL4175" s="67"/>
      <c r="BM4175" s="67"/>
      <c r="BN4175" s="67"/>
      <c r="BO4175" s="67"/>
      <c r="BP4175" s="67"/>
      <c r="BQ4175" s="67"/>
      <c r="BR4175" s="67"/>
      <c r="BS4175" s="67"/>
      <c r="BT4175" s="67"/>
      <c r="BU4175" s="67"/>
      <c r="BV4175" s="67"/>
      <c r="BW4175" s="67"/>
      <c r="BX4175" s="67"/>
      <c r="BY4175" s="67"/>
      <c r="BZ4175" s="67"/>
      <c r="CA4175" s="67"/>
      <c r="CB4175" s="67"/>
      <c r="CC4175" s="67"/>
      <c r="CD4175" s="67"/>
      <c r="CE4175" s="67"/>
      <c r="CF4175" s="67"/>
      <c r="CG4175" s="67"/>
      <c r="CH4175" s="67"/>
      <c r="CI4175" s="67"/>
      <c r="CJ4175" s="67"/>
      <c r="CK4175" s="67"/>
      <c r="CL4175" s="67"/>
      <c r="CM4175" s="67"/>
      <c r="CN4175" s="67"/>
      <c r="CO4175" s="67"/>
      <c r="CP4175" s="67"/>
      <c r="CQ4175" s="67"/>
      <c r="CR4175" s="67"/>
      <c r="CS4175" s="67"/>
      <c r="CT4175" s="67"/>
      <c r="CU4175" s="67"/>
      <c r="CV4175" s="67"/>
      <c r="CW4175" s="67"/>
      <c r="CX4175" s="67"/>
      <c r="CY4175" s="67"/>
      <c r="CZ4175" s="67"/>
      <c r="DA4175" s="67"/>
      <c r="DB4175" s="67"/>
      <c r="DC4175" s="67"/>
      <c r="DD4175" s="67"/>
      <c r="DE4175" s="67"/>
      <c r="DF4175" s="67"/>
      <c r="DG4175" s="67"/>
      <c r="DH4175" s="67"/>
      <c r="DI4175" s="67"/>
      <c r="DJ4175" s="67"/>
      <c r="DK4175" s="67"/>
      <c r="DL4175" s="67"/>
      <c r="DM4175" s="67"/>
      <c r="DN4175" s="67"/>
      <c r="DO4175" s="67"/>
      <c r="DP4175" s="67"/>
      <c r="DQ4175" s="67"/>
      <c r="DR4175" s="67"/>
      <c r="DS4175" s="67"/>
      <c r="DT4175" s="67"/>
      <c r="DU4175" s="67"/>
      <c r="DV4175" s="67"/>
      <c r="DW4175" s="67"/>
      <c r="DX4175" s="67"/>
      <c r="DY4175" s="67"/>
      <c r="DZ4175" s="67"/>
      <c r="EA4175" s="67"/>
      <c r="EB4175" s="67"/>
      <c r="EC4175" s="67"/>
      <c r="ED4175" s="67"/>
      <c r="EE4175" s="67"/>
      <c r="EF4175" s="67"/>
      <c r="EG4175" s="67"/>
      <c r="EH4175" s="67"/>
      <c r="EI4175" s="67"/>
      <c r="EJ4175" s="67"/>
      <c r="EK4175" s="67"/>
      <c r="EL4175" s="67"/>
      <c r="EM4175" s="67"/>
      <c r="EN4175" s="67"/>
      <c r="EO4175" s="67"/>
      <c r="EP4175" s="67"/>
      <c r="EQ4175" s="67"/>
      <c r="ER4175" s="67"/>
      <c r="ES4175" s="67"/>
      <c r="ET4175" s="67"/>
      <c r="EU4175" s="67"/>
      <c r="EV4175" s="67"/>
      <c r="EW4175" s="67"/>
      <c r="EX4175" s="67"/>
      <c r="EY4175" s="67"/>
      <c r="EZ4175" s="67"/>
      <c r="FA4175" s="67"/>
      <c r="FB4175" s="67"/>
      <c r="FC4175" s="67"/>
      <c r="FD4175" s="67"/>
      <c r="FE4175" s="67"/>
      <c r="FF4175" s="67"/>
      <c r="FG4175" s="67"/>
      <c r="FH4175" s="67"/>
      <c r="FI4175" s="67"/>
      <c r="FJ4175" s="67"/>
      <c r="FK4175" s="67"/>
      <c r="FL4175" s="67"/>
      <c r="FM4175" s="67"/>
      <c r="FN4175" s="67"/>
      <c r="FO4175" s="67"/>
      <c r="FP4175" s="67"/>
      <c r="FQ4175" s="67"/>
      <c r="FR4175" s="67"/>
      <c r="FS4175" s="67"/>
      <c r="FT4175" s="67"/>
      <c r="FU4175" s="67"/>
      <c r="FV4175" s="67"/>
      <c r="FW4175" s="67"/>
      <c r="FX4175" s="67"/>
      <c r="FY4175" s="67"/>
      <c r="FZ4175" s="67"/>
      <c r="GA4175" s="67"/>
      <c r="GB4175" s="67"/>
      <c r="GC4175" s="67"/>
      <c r="GD4175" s="67"/>
      <c r="GE4175" s="67"/>
      <c r="GF4175" s="67"/>
      <c r="GG4175" s="67"/>
      <c r="GH4175" s="67"/>
      <c r="GI4175" s="67"/>
      <c r="GJ4175" s="67"/>
      <c r="GK4175" s="67"/>
      <c r="GL4175" s="67"/>
      <c r="GM4175" s="67"/>
      <c r="GN4175" s="67"/>
      <c r="GO4175" s="67"/>
      <c r="GP4175" s="67"/>
      <c r="GQ4175" s="67"/>
      <c r="GR4175" s="67"/>
      <c r="GS4175" s="67"/>
      <c r="GT4175" s="67"/>
      <c r="GU4175" s="67"/>
      <c r="GV4175" s="67"/>
      <c r="GW4175" s="67"/>
      <c r="GX4175" s="67"/>
      <c r="GY4175" s="67"/>
      <c r="GZ4175" s="67"/>
      <c r="HA4175" s="67"/>
      <c r="HB4175" s="67"/>
      <c r="HC4175" s="67"/>
      <c r="HD4175" s="67"/>
      <c r="HE4175" s="67"/>
      <c r="HF4175" s="67"/>
      <c r="HG4175" s="67"/>
      <c r="HH4175" s="67"/>
      <c r="HI4175" s="67"/>
      <c r="HJ4175" s="67"/>
      <c r="HK4175" s="67"/>
      <c r="HL4175" s="67"/>
      <c r="HM4175" s="67"/>
      <c r="HN4175" s="67"/>
      <c r="HO4175" s="67"/>
      <c r="HP4175" s="67"/>
      <c r="HQ4175" s="67"/>
      <c r="HR4175" s="67"/>
      <c r="HS4175" s="67"/>
      <c r="HT4175" s="67"/>
      <c r="HU4175" s="67"/>
      <c r="HV4175" s="67"/>
      <c r="HW4175" s="67"/>
      <c r="HX4175" s="67"/>
      <c r="HY4175" s="67"/>
      <c r="HZ4175" s="67"/>
      <c r="IA4175" s="67"/>
      <c r="IB4175" s="67"/>
      <c r="IC4175" s="67"/>
      <c r="ID4175" s="67"/>
      <c r="IE4175" s="67"/>
      <c r="IF4175" s="67"/>
      <c r="IG4175" s="67"/>
      <c r="IH4175" s="67"/>
      <c r="II4175" s="67"/>
      <c r="IJ4175" s="67"/>
      <c r="IK4175" s="67"/>
      <c r="IL4175" s="67"/>
      <c r="IM4175" s="67"/>
      <c r="IN4175" s="67"/>
      <c r="IO4175" s="67"/>
      <c r="IP4175" s="67"/>
      <c r="IQ4175" s="67"/>
      <c r="IR4175" s="67"/>
      <c r="IS4175" s="67"/>
      <c r="IT4175" s="67"/>
      <c r="IU4175" s="67"/>
      <c r="IV4175" s="67"/>
      <c r="IW4175" s="67"/>
      <c r="IX4175" s="67"/>
      <c r="IY4175" s="67"/>
      <c r="IZ4175" s="67"/>
    </row>
    <row r="4176" customFormat="false" ht="13.8" hidden="false" customHeight="false" outlineLevel="0" collapsed="false">
      <c r="A4176" s="27" t="n">
        <v>41301080</v>
      </c>
      <c r="B4176" s="28" t="s">
        <v>4211</v>
      </c>
      <c r="C4176" s="29"/>
      <c r="D4176" s="29"/>
      <c r="E4176" s="27" t="s">
        <v>64</v>
      </c>
      <c r="F4176" s="19" t="n">
        <f aca="false">IF(C4176="",VLOOKUP(E4176,'PORTE E UCO'!$A$5:$D$46,4,0),VLOOKUP(E4176,'PORTE E UCO'!$A$5:$D$46,4,0)*C4176)</f>
        <v>110.217052</v>
      </c>
      <c r="G4176" s="30" t="n">
        <v>2.07</v>
      </c>
      <c r="H4176" s="21" t="n">
        <f aca="false">G4176*$R$2</f>
        <v>40.72441824</v>
      </c>
      <c r="I4176" s="27" t="n">
        <v>0</v>
      </c>
      <c r="J4176" s="22" t="str">
        <f aca="false">IF(I4176&gt;=1,F4176*$J$2,"")</f>
        <v/>
      </c>
      <c r="K4176" s="22" t="str">
        <f aca="false">IF(I4176&gt;=2,F4176*$K$2,"")</f>
        <v/>
      </c>
      <c r="L4176" s="22" t="str">
        <f aca="false">IF(I4176&gt;=3,F4176*$L$2,"")</f>
        <v/>
      </c>
      <c r="M4176" s="22" t="str">
        <f aca="false">IF(I4176&gt;=4,F4176*$M$2,"")</f>
        <v/>
      </c>
      <c r="N4176" s="27" t="n">
        <v>0</v>
      </c>
      <c r="O4176" s="27" t="n">
        <v>0</v>
      </c>
      <c r="P4176" s="31" t="n">
        <v>0</v>
      </c>
      <c r="Q4176" s="32"/>
      <c r="R4176" s="66"/>
      <c r="S4176" s="25" t="n">
        <f aca="false">SUM(F4176,H4176,J4176,K4176,L4176,M4176)</f>
        <v>150.94147024</v>
      </c>
      <c r="T4176" s="25" t="n">
        <f aca="false">SUM(F4176,H4176,J4176,K4176,L4176,M4176,Q4176)</f>
        <v>150.94147024</v>
      </c>
      <c r="U4176" s="67"/>
      <c r="V4176" s="67"/>
      <c r="W4176" s="67"/>
      <c r="X4176" s="67"/>
      <c r="Y4176" s="67"/>
      <c r="Z4176" s="67"/>
      <c r="AA4176" s="67"/>
      <c r="AB4176" s="67"/>
      <c r="AC4176" s="67"/>
      <c r="AD4176" s="67"/>
      <c r="AE4176" s="67"/>
      <c r="AF4176" s="67"/>
      <c r="AG4176" s="67"/>
      <c r="AH4176" s="67"/>
      <c r="AI4176" s="67"/>
      <c r="AJ4176" s="67"/>
      <c r="AK4176" s="67"/>
      <c r="AL4176" s="67"/>
      <c r="AM4176" s="67"/>
      <c r="AN4176" s="67"/>
      <c r="AO4176" s="67"/>
      <c r="AP4176" s="67"/>
      <c r="AQ4176" s="67"/>
      <c r="AR4176" s="67"/>
      <c r="AS4176" s="67"/>
      <c r="AT4176" s="67"/>
      <c r="AU4176" s="67"/>
      <c r="AV4176" s="67"/>
      <c r="AW4176" s="67"/>
      <c r="AX4176" s="67"/>
      <c r="AY4176" s="67"/>
      <c r="AZ4176" s="67"/>
      <c r="BA4176" s="67"/>
      <c r="BB4176" s="67"/>
      <c r="BC4176" s="67"/>
      <c r="BD4176" s="67"/>
      <c r="BE4176" s="67"/>
      <c r="BF4176" s="67"/>
      <c r="BG4176" s="67"/>
      <c r="BH4176" s="67"/>
      <c r="BI4176" s="67"/>
      <c r="BJ4176" s="67"/>
      <c r="BK4176" s="67"/>
      <c r="BL4176" s="67"/>
      <c r="BM4176" s="67"/>
      <c r="BN4176" s="67"/>
      <c r="BO4176" s="67"/>
      <c r="BP4176" s="67"/>
      <c r="BQ4176" s="67"/>
      <c r="BR4176" s="67"/>
      <c r="BS4176" s="67"/>
      <c r="BT4176" s="67"/>
      <c r="BU4176" s="67"/>
      <c r="BV4176" s="67"/>
      <c r="BW4176" s="67"/>
      <c r="BX4176" s="67"/>
      <c r="BY4176" s="67"/>
      <c r="BZ4176" s="67"/>
      <c r="CA4176" s="67"/>
      <c r="CB4176" s="67"/>
      <c r="CC4176" s="67"/>
      <c r="CD4176" s="67"/>
      <c r="CE4176" s="67"/>
      <c r="CF4176" s="67"/>
      <c r="CG4176" s="67"/>
      <c r="CH4176" s="67"/>
      <c r="CI4176" s="67"/>
      <c r="CJ4176" s="67"/>
      <c r="CK4176" s="67"/>
      <c r="CL4176" s="67"/>
      <c r="CM4176" s="67"/>
      <c r="CN4176" s="67"/>
      <c r="CO4176" s="67"/>
      <c r="CP4176" s="67"/>
      <c r="CQ4176" s="67"/>
      <c r="CR4176" s="67"/>
      <c r="CS4176" s="67"/>
      <c r="CT4176" s="67"/>
      <c r="CU4176" s="67"/>
      <c r="CV4176" s="67"/>
      <c r="CW4176" s="67"/>
      <c r="CX4176" s="67"/>
      <c r="CY4176" s="67"/>
      <c r="CZ4176" s="67"/>
      <c r="DA4176" s="67"/>
      <c r="DB4176" s="67"/>
      <c r="DC4176" s="67"/>
      <c r="DD4176" s="67"/>
      <c r="DE4176" s="67"/>
      <c r="DF4176" s="67"/>
      <c r="DG4176" s="67"/>
      <c r="DH4176" s="67"/>
      <c r="DI4176" s="67"/>
      <c r="DJ4176" s="67"/>
      <c r="DK4176" s="67"/>
      <c r="DL4176" s="67"/>
      <c r="DM4176" s="67"/>
      <c r="DN4176" s="67"/>
      <c r="DO4176" s="67"/>
      <c r="DP4176" s="67"/>
      <c r="DQ4176" s="67"/>
      <c r="DR4176" s="67"/>
      <c r="DS4176" s="67"/>
      <c r="DT4176" s="67"/>
      <c r="DU4176" s="67"/>
      <c r="DV4176" s="67"/>
      <c r="DW4176" s="67"/>
      <c r="DX4176" s="67"/>
      <c r="DY4176" s="67"/>
      <c r="DZ4176" s="67"/>
      <c r="EA4176" s="67"/>
      <c r="EB4176" s="67"/>
      <c r="EC4176" s="67"/>
      <c r="ED4176" s="67"/>
      <c r="EE4176" s="67"/>
      <c r="EF4176" s="67"/>
      <c r="EG4176" s="67"/>
      <c r="EH4176" s="67"/>
      <c r="EI4176" s="67"/>
      <c r="EJ4176" s="67"/>
      <c r="EK4176" s="67"/>
      <c r="EL4176" s="67"/>
      <c r="EM4176" s="67"/>
      <c r="EN4176" s="67"/>
      <c r="EO4176" s="67"/>
      <c r="EP4176" s="67"/>
      <c r="EQ4176" s="67"/>
      <c r="ER4176" s="67"/>
      <c r="ES4176" s="67"/>
      <c r="ET4176" s="67"/>
      <c r="EU4176" s="67"/>
      <c r="EV4176" s="67"/>
      <c r="EW4176" s="67"/>
      <c r="EX4176" s="67"/>
      <c r="EY4176" s="67"/>
      <c r="EZ4176" s="67"/>
      <c r="FA4176" s="67"/>
      <c r="FB4176" s="67"/>
      <c r="FC4176" s="67"/>
      <c r="FD4176" s="67"/>
      <c r="FE4176" s="67"/>
      <c r="FF4176" s="67"/>
      <c r="FG4176" s="67"/>
      <c r="FH4176" s="67"/>
      <c r="FI4176" s="67"/>
      <c r="FJ4176" s="67"/>
      <c r="FK4176" s="67"/>
      <c r="FL4176" s="67"/>
      <c r="FM4176" s="67"/>
      <c r="FN4176" s="67"/>
      <c r="FO4176" s="67"/>
      <c r="FP4176" s="67"/>
      <c r="FQ4176" s="67"/>
      <c r="FR4176" s="67"/>
      <c r="FS4176" s="67"/>
      <c r="FT4176" s="67"/>
      <c r="FU4176" s="67"/>
      <c r="FV4176" s="67"/>
      <c r="FW4176" s="67"/>
      <c r="FX4176" s="67"/>
      <c r="FY4176" s="67"/>
      <c r="FZ4176" s="67"/>
      <c r="GA4176" s="67"/>
      <c r="GB4176" s="67"/>
      <c r="GC4176" s="67"/>
      <c r="GD4176" s="67"/>
      <c r="GE4176" s="67"/>
      <c r="GF4176" s="67"/>
      <c r="GG4176" s="67"/>
      <c r="GH4176" s="67"/>
      <c r="GI4176" s="67"/>
      <c r="GJ4176" s="67"/>
      <c r="GK4176" s="67"/>
      <c r="GL4176" s="67"/>
      <c r="GM4176" s="67"/>
      <c r="GN4176" s="67"/>
      <c r="GO4176" s="67"/>
      <c r="GP4176" s="67"/>
      <c r="GQ4176" s="67"/>
      <c r="GR4176" s="67"/>
      <c r="GS4176" s="67"/>
      <c r="GT4176" s="67"/>
      <c r="GU4176" s="67"/>
      <c r="GV4176" s="67"/>
      <c r="GW4176" s="67"/>
      <c r="GX4176" s="67"/>
      <c r="GY4176" s="67"/>
      <c r="GZ4176" s="67"/>
      <c r="HA4176" s="67"/>
      <c r="HB4176" s="67"/>
      <c r="HC4176" s="67"/>
      <c r="HD4176" s="67"/>
      <c r="HE4176" s="67"/>
      <c r="HF4176" s="67"/>
      <c r="HG4176" s="67"/>
      <c r="HH4176" s="67"/>
      <c r="HI4176" s="67"/>
      <c r="HJ4176" s="67"/>
      <c r="HK4176" s="67"/>
      <c r="HL4176" s="67"/>
      <c r="HM4176" s="67"/>
      <c r="HN4176" s="67"/>
      <c r="HO4176" s="67"/>
      <c r="HP4176" s="67"/>
      <c r="HQ4176" s="67"/>
      <c r="HR4176" s="67"/>
      <c r="HS4176" s="67"/>
      <c r="HT4176" s="67"/>
      <c r="HU4176" s="67"/>
      <c r="HV4176" s="67"/>
      <c r="HW4176" s="67"/>
      <c r="HX4176" s="67"/>
      <c r="HY4176" s="67"/>
      <c r="HZ4176" s="67"/>
      <c r="IA4176" s="67"/>
      <c r="IB4176" s="67"/>
      <c r="IC4176" s="67"/>
      <c r="ID4176" s="67"/>
      <c r="IE4176" s="67"/>
      <c r="IF4176" s="67"/>
      <c r="IG4176" s="67"/>
      <c r="IH4176" s="67"/>
      <c r="II4176" s="67"/>
      <c r="IJ4176" s="67"/>
      <c r="IK4176" s="67"/>
      <c r="IL4176" s="67"/>
      <c r="IM4176" s="67"/>
      <c r="IN4176" s="67"/>
      <c r="IO4176" s="67"/>
      <c r="IP4176" s="67"/>
      <c r="IQ4176" s="67"/>
      <c r="IR4176" s="67"/>
      <c r="IS4176" s="67"/>
      <c r="IT4176" s="67"/>
      <c r="IU4176" s="67"/>
      <c r="IV4176" s="67"/>
      <c r="IW4176" s="67"/>
      <c r="IX4176" s="67"/>
      <c r="IY4176" s="67"/>
      <c r="IZ4176" s="67"/>
    </row>
    <row r="4177" customFormat="false" ht="13.8" hidden="false" customHeight="false" outlineLevel="0" collapsed="false">
      <c r="A4177" s="16" t="n">
        <v>41301099</v>
      </c>
      <c r="B4177" s="17" t="s">
        <v>4212</v>
      </c>
      <c r="C4177" s="18"/>
      <c r="D4177" s="18"/>
      <c r="E4177" s="16" t="s">
        <v>50</v>
      </c>
      <c r="F4177" s="19" t="n">
        <f aca="false">IF(C4177="",VLOOKUP(E4177,'PORTE E UCO'!$A$5:$D$46,4,0),VLOOKUP(E4177,'PORTE E UCO'!$A$5:$D$46,4,0)*C4177)</f>
        <v>17.661556</v>
      </c>
      <c r="G4177" s="20"/>
      <c r="H4177" s="21" t="n">
        <f aca="false">G4177*$R$2</f>
        <v>0</v>
      </c>
      <c r="I4177" s="16" t="n">
        <v>0</v>
      </c>
      <c r="J4177" s="22" t="str">
        <f aca="false">IF(I4177&gt;=1,F4177*$J$2,"")</f>
        <v/>
      </c>
      <c r="K4177" s="22" t="str">
        <f aca="false">IF(I4177&gt;=2,F4177*$K$2,"")</f>
        <v/>
      </c>
      <c r="L4177" s="22" t="str">
        <f aca="false">IF(I4177&gt;=3,F4177*$L$2,"")</f>
        <v/>
      </c>
      <c r="M4177" s="22" t="str">
        <f aca="false">IF(I4177&gt;=4,F4177*$M$2,"")</f>
        <v/>
      </c>
      <c r="N4177" s="16" t="n">
        <v>0</v>
      </c>
      <c r="O4177" s="16" t="n">
        <v>0</v>
      </c>
      <c r="P4177" s="23" t="n">
        <v>0</v>
      </c>
      <c r="Q4177" s="32"/>
      <c r="R4177" s="66"/>
      <c r="S4177" s="25" t="n">
        <f aca="false">SUM(F4177,H4177,J4177,K4177,L4177,M4177)</f>
        <v>17.661556</v>
      </c>
      <c r="T4177" s="25" t="n">
        <f aca="false">SUM(F4177,H4177,J4177,K4177,L4177,M4177,Q4177)</f>
        <v>17.661556</v>
      </c>
      <c r="U4177" s="67"/>
      <c r="V4177" s="67"/>
      <c r="W4177" s="67"/>
      <c r="X4177" s="67"/>
      <c r="Y4177" s="67"/>
      <c r="Z4177" s="67"/>
      <c r="AA4177" s="67"/>
      <c r="AB4177" s="67"/>
      <c r="AC4177" s="67"/>
      <c r="AD4177" s="67"/>
      <c r="AE4177" s="67"/>
      <c r="AF4177" s="67"/>
      <c r="AG4177" s="67"/>
      <c r="AH4177" s="67"/>
      <c r="AI4177" s="67"/>
      <c r="AJ4177" s="67"/>
      <c r="AK4177" s="67"/>
      <c r="AL4177" s="67"/>
      <c r="AM4177" s="67"/>
      <c r="AN4177" s="67"/>
      <c r="AO4177" s="67"/>
      <c r="AP4177" s="67"/>
      <c r="AQ4177" s="67"/>
      <c r="AR4177" s="67"/>
      <c r="AS4177" s="67"/>
      <c r="AT4177" s="67"/>
      <c r="AU4177" s="67"/>
      <c r="AV4177" s="67"/>
      <c r="AW4177" s="67"/>
      <c r="AX4177" s="67"/>
      <c r="AY4177" s="67"/>
      <c r="AZ4177" s="67"/>
      <c r="BA4177" s="67"/>
      <c r="BB4177" s="67"/>
      <c r="BC4177" s="67"/>
      <c r="BD4177" s="67"/>
      <c r="BE4177" s="67"/>
      <c r="BF4177" s="67"/>
      <c r="BG4177" s="67"/>
      <c r="BH4177" s="67"/>
      <c r="BI4177" s="67"/>
      <c r="BJ4177" s="67"/>
      <c r="BK4177" s="67"/>
      <c r="BL4177" s="67"/>
      <c r="BM4177" s="67"/>
      <c r="BN4177" s="67"/>
      <c r="BO4177" s="67"/>
      <c r="BP4177" s="67"/>
      <c r="BQ4177" s="67"/>
      <c r="BR4177" s="67"/>
      <c r="BS4177" s="67"/>
      <c r="BT4177" s="67"/>
      <c r="BU4177" s="67"/>
      <c r="BV4177" s="67"/>
      <c r="BW4177" s="67"/>
      <c r="BX4177" s="67"/>
      <c r="BY4177" s="67"/>
      <c r="BZ4177" s="67"/>
      <c r="CA4177" s="67"/>
      <c r="CB4177" s="67"/>
      <c r="CC4177" s="67"/>
      <c r="CD4177" s="67"/>
      <c r="CE4177" s="67"/>
      <c r="CF4177" s="67"/>
      <c r="CG4177" s="67"/>
      <c r="CH4177" s="67"/>
      <c r="CI4177" s="67"/>
      <c r="CJ4177" s="67"/>
      <c r="CK4177" s="67"/>
      <c r="CL4177" s="67"/>
      <c r="CM4177" s="67"/>
      <c r="CN4177" s="67"/>
      <c r="CO4177" s="67"/>
      <c r="CP4177" s="67"/>
      <c r="CQ4177" s="67"/>
      <c r="CR4177" s="67"/>
      <c r="CS4177" s="67"/>
      <c r="CT4177" s="67"/>
      <c r="CU4177" s="67"/>
      <c r="CV4177" s="67"/>
      <c r="CW4177" s="67"/>
      <c r="CX4177" s="67"/>
      <c r="CY4177" s="67"/>
      <c r="CZ4177" s="67"/>
      <c r="DA4177" s="67"/>
      <c r="DB4177" s="67"/>
      <c r="DC4177" s="67"/>
      <c r="DD4177" s="67"/>
      <c r="DE4177" s="67"/>
      <c r="DF4177" s="67"/>
      <c r="DG4177" s="67"/>
      <c r="DH4177" s="67"/>
      <c r="DI4177" s="67"/>
      <c r="DJ4177" s="67"/>
      <c r="DK4177" s="67"/>
      <c r="DL4177" s="67"/>
      <c r="DM4177" s="67"/>
      <c r="DN4177" s="67"/>
      <c r="DO4177" s="67"/>
      <c r="DP4177" s="67"/>
      <c r="DQ4177" s="67"/>
      <c r="DR4177" s="67"/>
      <c r="DS4177" s="67"/>
      <c r="DT4177" s="67"/>
      <c r="DU4177" s="67"/>
      <c r="DV4177" s="67"/>
      <c r="DW4177" s="67"/>
      <c r="DX4177" s="67"/>
      <c r="DY4177" s="67"/>
      <c r="DZ4177" s="67"/>
      <c r="EA4177" s="67"/>
      <c r="EB4177" s="67"/>
      <c r="EC4177" s="67"/>
      <c r="ED4177" s="67"/>
      <c r="EE4177" s="67"/>
      <c r="EF4177" s="67"/>
      <c r="EG4177" s="67"/>
      <c r="EH4177" s="67"/>
      <c r="EI4177" s="67"/>
      <c r="EJ4177" s="67"/>
      <c r="EK4177" s="67"/>
      <c r="EL4177" s="67"/>
      <c r="EM4177" s="67"/>
      <c r="EN4177" s="67"/>
      <c r="EO4177" s="67"/>
      <c r="EP4177" s="67"/>
      <c r="EQ4177" s="67"/>
      <c r="ER4177" s="67"/>
      <c r="ES4177" s="67"/>
      <c r="ET4177" s="67"/>
      <c r="EU4177" s="67"/>
      <c r="EV4177" s="67"/>
      <c r="EW4177" s="67"/>
      <c r="EX4177" s="67"/>
      <c r="EY4177" s="67"/>
      <c r="EZ4177" s="67"/>
      <c r="FA4177" s="67"/>
      <c r="FB4177" s="67"/>
      <c r="FC4177" s="67"/>
      <c r="FD4177" s="67"/>
      <c r="FE4177" s="67"/>
      <c r="FF4177" s="67"/>
      <c r="FG4177" s="67"/>
      <c r="FH4177" s="67"/>
      <c r="FI4177" s="67"/>
      <c r="FJ4177" s="67"/>
      <c r="FK4177" s="67"/>
      <c r="FL4177" s="67"/>
      <c r="FM4177" s="67"/>
      <c r="FN4177" s="67"/>
      <c r="FO4177" s="67"/>
      <c r="FP4177" s="67"/>
      <c r="FQ4177" s="67"/>
      <c r="FR4177" s="67"/>
      <c r="FS4177" s="67"/>
      <c r="FT4177" s="67"/>
      <c r="FU4177" s="67"/>
      <c r="FV4177" s="67"/>
      <c r="FW4177" s="67"/>
      <c r="FX4177" s="67"/>
      <c r="FY4177" s="67"/>
      <c r="FZ4177" s="67"/>
      <c r="GA4177" s="67"/>
      <c r="GB4177" s="67"/>
      <c r="GC4177" s="67"/>
      <c r="GD4177" s="67"/>
      <c r="GE4177" s="67"/>
      <c r="GF4177" s="67"/>
      <c r="GG4177" s="67"/>
      <c r="GH4177" s="67"/>
      <c r="GI4177" s="67"/>
      <c r="GJ4177" s="67"/>
      <c r="GK4177" s="67"/>
      <c r="GL4177" s="67"/>
      <c r="GM4177" s="67"/>
      <c r="GN4177" s="67"/>
      <c r="GO4177" s="67"/>
      <c r="GP4177" s="67"/>
      <c r="GQ4177" s="67"/>
      <c r="GR4177" s="67"/>
      <c r="GS4177" s="67"/>
      <c r="GT4177" s="67"/>
      <c r="GU4177" s="67"/>
      <c r="GV4177" s="67"/>
      <c r="GW4177" s="67"/>
      <c r="GX4177" s="67"/>
      <c r="GY4177" s="67"/>
      <c r="GZ4177" s="67"/>
      <c r="HA4177" s="67"/>
      <c r="HB4177" s="67"/>
      <c r="HC4177" s="67"/>
      <c r="HD4177" s="67"/>
      <c r="HE4177" s="67"/>
      <c r="HF4177" s="67"/>
      <c r="HG4177" s="67"/>
      <c r="HH4177" s="67"/>
      <c r="HI4177" s="67"/>
      <c r="HJ4177" s="67"/>
      <c r="HK4177" s="67"/>
      <c r="HL4177" s="67"/>
      <c r="HM4177" s="67"/>
      <c r="HN4177" s="67"/>
      <c r="HO4177" s="67"/>
      <c r="HP4177" s="67"/>
      <c r="HQ4177" s="67"/>
      <c r="HR4177" s="67"/>
      <c r="HS4177" s="67"/>
      <c r="HT4177" s="67"/>
      <c r="HU4177" s="67"/>
      <c r="HV4177" s="67"/>
      <c r="HW4177" s="67"/>
      <c r="HX4177" s="67"/>
      <c r="HY4177" s="67"/>
      <c r="HZ4177" s="67"/>
      <c r="IA4177" s="67"/>
      <c r="IB4177" s="67"/>
      <c r="IC4177" s="67"/>
      <c r="ID4177" s="67"/>
      <c r="IE4177" s="67"/>
      <c r="IF4177" s="67"/>
      <c r="IG4177" s="67"/>
      <c r="IH4177" s="67"/>
      <c r="II4177" s="67"/>
      <c r="IJ4177" s="67"/>
      <c r="IK4177" s="67"/>
      <c r="IL4177" s="67"/>
      <c r="IM4177" s="67"/>
      <c r="IN4177" s="67"/>
      <c r="IO4177" s="67"/>
      <c r="IP4177" s="67"/>
      <c r="IQ4177" s="67"/>
      <c r="IR4177" s="67"/>
      <c r="IS4177" s="67"/>
      <c r="IT4177" s="67"/>
      <c r="IU4177" s="67"/>
      <c r="IV4177" s="67"/>
      <c r="IW4177" s="67"/>
      <c r="IX4177" s="67"/>
      <c r="IY4177" s="67"/>
      <c r="IZ4177" s="67"/>
    </row>
    <row r="4178" customFormat="false" ht="14.95" hidden="false" customHeight="false" outlineLevel="0" collapsed="false">
      <c r="A4178" s="27" t="n">
        <v>41301390</v>
      </c>
      <c r="B4178" s="28" t="s">
        <v>4213</v>
      </c>
      <c r="C4178" s="29" t="n">
        <v>0.5</v>
      </c>
      <c r="D4178" s="29" t="s">
        <v>2637</v>
      </c>
      <c r="E4178" s="27" t="s">
        <v>50</v>
      </c>
      <c r="F4178" s="19" t="n">
        <f aca="false">IF(C4178="",VLOOKUP(E4178,'PORTE E UCO'!$A$5:$D$46,4,0),VLOOKUP(E4178,'PORTE E UCO'!$A$5:$D$46,4,0)*C4178)</f>
        <v>8.830778</v>
      </c>
      <c r="G4178" s="30"/>
      <c r="H4178" s="21" t="n">
        <f aca="false">G4178*$R$2</f>
        <v>0</v>
      </c>
      <c r="I4178" s="27" t="n">
        <v>0</v>
      </c>
      <c r="J4178" s="22" t="str">
        <f aca="false">IF(I4178&gt;=1,F4178*$J$2,"")</f>
        <v/>
      </c>
      <c r="K4178" s="22" t="str">
        <f aca="false">IF(I4178&gt;=2,F4178*$K$2,"")</f>
        <v/>
      </c>
      <c r="L4178" s="22" t="str">
        <f aca="false">IF(I4178&gt;=3,F4178*$L$2,"")</f>
        <v/>
      </c>
      <c r="M4178" s="22" t="str">
        <f aca="false">IF(I4178&gt;=4,F4178*$M$2,"")</f>
        <v/>
      </c>
      <c r="N4178" s="27" t="n">
        <v>0</v>
      </c>
      <c r="O4178" s="27" t="n">
        <v>0</v>
      </c>
      <c r="P4178" s="31" t="n">
        <v>0</v>
      </c>
      <c r="Q4178" s="32"/>
      <c r="R4178" s="66"/>
      <c r="S4178" s="25" t="n">
        <f aca="false">SUM(F4178,H4178,J4178,K4178,L4178,M4178)</f>
        <v>8.830778</v>
      </c>
      <c r="T4178" s="25" t="n">
        <f aca="false">SUM(F4178,H4178,J4178,K4178,L4178,M4178,Q4178)</f>
        <v>8.830778</v>
      </c>
      <c r="U4178" s="67"/>
      <c r="V4178" s="67"/>
      <c r="W4178" s="67"/>
      <c r="X4178" s="67"/>
      <c r="Y4178" s="67"/>
      <c r="Z4178" s="67"/>
      <c r="AA4178" s="67"/>
      <c r="AB4178" s="67"/>
      <c r="AC4178" s="67"/>
      <c r="AD4178" s="67"/>
      <c r="AE4178" s="67"/>
      <c r="AF4178" s="67"/>
      <c r="AG4178" s="67"/>
      <c r="AH4178" s="67"/>
      <c r="AI4178" s="67"/>
      <c r="AJ4178" s="67"/>
      <c r="AK4178" s="67"/>
      <c r="AL4178" s="67"/>
      <c r="AM4178" s="67"/>
      <c r="AN4178" s="67"/>
      <c r="AO4178" s="67"/>
      <c r="AP4178" s="67"/>
      <c r="AQ4178" s="67"/>
      <c r="AR4178" s="67"/>
      <c r="AS4178" s="67"/>
      <c r="AT4178" s="67"/>
      <c r="AU4178" s="67"/>
      <c r="AV4178" s="67"/>
      <c r="AW4178" s="67"/>
      <c r="AX4178" s="67"/>
      <c r="AY4178" s="67"/>
      <c r="AZ4178" s="67"/>
      <c r="BA4178" s="67"/>
      <c r="BB4178" s="67"/>
      <c r="BC4178" s="67"/>
      <c r="BD4178" s="67"/>
      <c r="BE4178" s="67"/>
      <c r="BF4178" s="67"/>
      <c r="BG4178" s="67"/>
      <c r="BH4178" s="67"/>
      <c r="BI4178" s="67"/>
      <c r="BJ4178" s="67"/>
      <c r="BK4178" s="67"/>
      <c r="BL4178" s="67"/>
      <c r="BM4178" s="67"/>
      <c r="BN4178" s="67"/>
      <c r="BO4178" s="67"/>
      <c r="BP4178" s="67"/>
      <c r="BQ4178" s="67"/>
      <c r="BR4178" s="67"/>
      <c r="BS4178" s="67"/>
      <c r="BT4178" s="67"/>
      <c r="BU4178" s="67"/>
      <c r="BV4178" s="67"/>
      <c r="BW4178" s="67"/>
      <c r="BX4178" s="67"/>
      <c r="BY4178" s="67"/>
      <c r="BZ4178" s="67"/>
      <c r="CA4178" s="67"/>
      <c r="CB4178" s="67"/>
      <c r="CC4178" s="67"/>
      <c r="CD4178" s="67"/>
      <c r="CE4178" s="67"/>
      <c r="CF4178" s="67"/>
      <c r="CG4178" s="67"/>
      <c r="CH4178" s="67"/>
      <c r="CI4178" s="67"/>
      <c r="CJ4178" s="67"/>
      <c r="CK4178" s="67"/>
      <c r="CL4178" s="67"/>
      <c r="CM4178" s="67"/>
      <c r="CN4178" s="67"/>
      <c r="CO4178" s="67"/>
      <c r="CP4178" s="67"/>
      <c r="CQ4178" s="67"/>
      <c r="CR4178" s="67"/>
      <c r="CS4178" s="67"/>
      <c r="CT4178" s="67"/>
      <c r="CU4178" s="67"/>
      <c r="CV4178" s="67"/>
      <c r="CW4178" s="67"/>
      <c r="CX4178" s="67"/>
      <c r="CY4178" s="67"/>
      <c r="CZ4178" s="67"/>
      <c r="DA4178" s="67"/>
      <c r="DB4178" s="67"/>
      <c r="DC4178" s="67"/>
      <c r="DD4178" s="67"/>
      <c r="DE4178" s="67"/>
      <c r="DF4178" s="67"/>
      <c r="DG4178" s="67"/>
      <c r="DH4178" s="67"/>
      <c r="DI4178" s="67"/>
      <c r="DJ4178" s="67"/>
      <c r="DK4178" s="67"/>
      <c r="DL4178" s="67"/>
      <c r="DM4178" s="67"/>
      <c r="DN4178" s="67"/>
      <c r="DO4178" s="67"/>
      <c r="DP4178" s="67"/>
      <c r="DQ4178" s="67"/>
      <c r="DR4178" s="67"/>
      <c r="DS4178" s="67"/>
      <c r="DT4178" s="67"/>
      <c r="DU4178" s="67"/>
      <c r="DV4178" s="67"/>
      <c r="DW4178" s="67"/>
      <c r="DX4178" s="67"/>
      <c r="DY4178" s="67"/>
      <c r="DZ4178" s="67"/>
      <c r="EA4178" s="67"/>
      <c r="EB4178" s="67"/>
      <c r="EC4178" s="67"/>
      <c r="ED4178" s="67"/>
      <c r="EE4178" s="67"/>
      <c r="EF4178" s="67"/>
      <c r="EG4178" s="67"/>
      <c r="EH4178" s="67"/>
      <c r="EI4178" s="67"/>
      <c r="EJ4178" s="67"/>
      <c r="EK4178" s="67"/>
      <c r="EL4178" s="67"/>
      <c r="EM4178" s="67"/>
      <c r="EN4178" s="67"/>
      <c r="EO4178" s="67"/>
      <c r="EP4178" s="67"/>
      <c r="EQ4178" s="67"/>
      <c r="ER4178" s="67"/>
      <c r="ES4178" s="67"/>
      <c r="ET4178" s="67"/>
      <c r="EU4178" s="67"/>
      <c r="EV4178" s="67"/>
      <c r="EW4178" s="67"/>
      <c r="EX4178" s="67"/>
      <c r="EY4178" s="67"/>
      <c r="EZ4178" s="67"/>
      <c r="FA4178" s="67"/>
      <c r="FB4178" s="67"/>
      <c r="FC4178" s="67"/>
      <c r="FD4178" s="67"/>
      <c r="FE4178" s="67"/>
      <c r="FF4178" s="67"/>
      <c r="FG4178" s="67"/>
      <c r="FH4178" s="67"/>
      <c r="FI4178" s="67"/>
      <c r="FJ4178" s="67"/>
      <c r="FK4178" s="67"/>
      <c r="FL4178" s="67"/>
      <c r="FM4178" s="67"/>
      <c r="FN4178" s="67"/>
      <c r="FO4178" s="67"/>
      <c r="FP4178" s="67"/>
      <c r="FQ4178" s="67"/>
      <c r="FR4178" s="67"/>
      <c r="FS4178" s="67"/>
      <c r="FT4178" s="67"/>
      <c r="FU4178" s="67"/>
      <c r="FV4178" s="67"/>
      <c r="FW4178" s="67"/>
      <c r="FX4178" s="67"/>
      <c r="FY4178" s="67"/>
      <c r="FZ4178" s="67"/>
      <c r="GA4178" s="67"/>
      <c r="GB4178" s="67"/>
      <c r="GC4178" s="67"/>
      <c r="GD4178" s="67"/>
      <c r="GE4178" s="67"/>
      <c r="GF4178" s="67"/>
      <c r="GG4178" s="67"/>
      <c r="GH4178" s="67"/>
      <c r="GI4178" s="67"/>
      <c r="GJ4178" s="67"/>
      <c r="GK4178" s="67"/>
      <c r="GL4178" s="67"/>
      <c r="GM4178" s="67"/>
      <c r="GN4178" s="67"/>
      <c r="GO4178" s="67"/>
      <c r="GP4178" s="67"/>
      <c r="GQ4178" s="67"/>
      <c r="GR4178" s="67"/>
      <c r="GS4178" s="67"/>
      <c r="GT4178" s="67"/>
      <c r="GU4178" s="67"/>
      <c r="GV4178" s="67"/>
      <c r="GW4178" s="67"/>
      <c r="GX4178" s="67"/>
      <c r="GY4178" s="67"/>
      <c r="GZ4178" s="67"/>
      <c r="HA4178" s="67"/>
      <c r="HB4178" s="67"/>
      <c r="HC4178" s="67"/>
      <c r="HD4178" s="67"/>
      <c r="HE4178" s="67"/>
      <c r="HF4178" s="67"/>
      <c r="HG4178" s="67"/>
      <c r="HH4178" s="67"/>
      <c r="HI4178" s="67"/>
      <c r="HJ4178" s="67"/>
      <c r="HK4178" s="67"/>
      <c r="HL4178" s="67"/>
      <c r="HM4178" s="67"/>
      <c r="HN4178" s="67"/>
      <c r="HO4178" s="67"/>
      <c r="HP4178" s="67"/>
      <c r="HQ4178" s="67"/>
      <c r="HR4178" s="67"/>
      <c r="HS4178" s="67"/>
      <c r="HT4178" s="67"/>
      <c r="HU4178" s="67"/>
      <c r="HV4178" s="67"/>
      <c r="HW4178" s="67"/>
      <c r="HX4178" s="67"/>
      <c r="HY4178" s="67"/>
      <c r="HZ4178" s="67"/>
      <c r="IA4178" s="67"/>
      <c r="IB4178" s="67"/>
      <c r="IC4178" s="67"/>
      <c r="ID4178" s="67"/>
      <c r="IE4178" s="67"/>
      <c r="IF4178" s="67"/>
      <c r="IG4178" s="67"/>
      <c r="IH4178" s="67"/>
      <c r="II4178" s="67"/>
      <c r="IJ4178" s="67"/>
      <c r="IK4178" s="67"/>
      <c r="IL4178" s="67"/>
      <c r="IM4178" s="67"/>
      <c r="IN4178" s="67"/>
      <c r="IO4178" s="67"/>
      <c r="IP4178" s="67"/>
      <c r="IQ4178" s="67"/>
      <c r="IR4178" s="67"/>
      <c r="IS4178" s="67"/>
      <c r="IT4178" s="67"/>
      <c r="IU4178" s="67"/>
      <c r="IV4178" s="67"/>
      <c r="IW4178" s="67"/>
      <c r="IX4178" s="67"/>
      <c r="IY4178" s="67"/>
      <c r="IZ4178" s="67"/>
    </row>
    <row r="4179" customFormat="false" ht="13.8" hidden="false" customHeight="false" outlineLevel="0" collapsed="false">
      <c r="A4179" s="16" t="n">
        <v>41301102</v>
      </c>
      <c r="B4179" s="17" t="s">
        <v>4214</v>
      </c>
      <c r="C4179" s="18"/>
      <c r="D4179" s="18"/>
      <c r="E4179" s="16" t="s">
        <v>39</v>
      </c>
      <c r="F4179" s="19" t="n">
        <f aca="false">IF(C4179="",VLOOKUP(E4179,'PORTE E UCO'!$A$5:$D$46,4,0),VLOOKUP(E4179,'PORTE E UCO'!$A$5:$D$46,4,0)*C4179)</f>
        <v>52.984668</v>
      </c>
      <c r="G4179" s="20" t="n">
        <v>2.78</v>
      </c>
      <c r="H4179" s="21" t="n">
        <f aca="false">G4179*$R$2</f>
        <v>54.69269696</v>
      </c>
      <c r="I4179" s="16" t="n">
        <v>0</v>
      </c>
      <c r="J4179" s="22" t="str">
        <f aca="false">IF(I4179&gt;=1,F4179*$J$2,"")</f>
        <v/>
      </c>
      <c r="K4179" s="22" t="str">
        <f aca="false">IF(I4179&gt;=2,F4179*$K$2,"")</f>
        <v/>
      </c>
      <c r="L4179" s="22" t="str">
        <f aca="false">IF(I4179&gt;=3,F4179*$L$2,"")</f>
        <v/>
      </c>
      <c r="M4179" s="22" t="str">
        <f aca="false">IF(I4179&gt;=4,F4179*$M$2,"")</f>
        <v/>
      </c>
      <c r="N4179" s="16" t="n">
        <v>0</v>
      </c>
      <c r="O4179" s="16" t="n">
        <v>0</v>
      </c>
      <c r="P4179" s="23" t="n">
        <v>0</v>
      </c>
      <c r="Q4179" s="32"/>
      <c r="R4179" s="66"/>
      <c r="S4179" s="25" t="n">
        <f aca="false">SUM(F4179,H4179,J4179,K4179,L4179,M4179)</f>
        <v>107.67736496</v>
      </c>
      <c r="T4179" s="25" t="n">
        <f aca="false">SUM(F4179,H4179,J4179,K4179,L4179,M4179,Q4179)</f>
        <v>107.67736496</v>
      </c>
      <c r="U4179" s="67"/>
      <c r="V4179" s="67"/>
      <c r="W4179" s="67"/>
      <c r="X4179" s="67"/>
      <c r="Y4179" s="67"/>
      <c r="Z4179" s="67"/>
      <c r="AA4179" s="67"/>
      <c r="AB4179" s="67"/>
      <c r="AC4179" s="67"/>
      <c r="AD4179" s="67"/>
      <c r="AE4179" s="67"/>
      <c r="AF4179" s="67"/>
      <c r="AG4179" s="67"/>
      <c r="AH4179" s="67"/>
      <c r="AI4179" s="67"/>
      <c r="AJ4179" s="67"/>
      <c r="AK4179" s="67"/>
      <c r="AL4179" s="67"/>
      <c r="AM4179" s="67"/>
      <c r="AN4179" s="67"/>
      <c r="AO4179" s="67"/>
      <c r="AP4179" s="67"/>
      <c r="AQ4179" s="67"/>
      <c r="AR4179" s="67"/>
      <c r="AS4179" s="67"/>
      <c r="AT4179" s="67"/>
      <c r="AU4179" s="67"/>
      <c r="AV4179" s="67"/>
      <c r="AW4179" s="67"/>
      <c r="AX4179" s="67"/>
      <c r="AY4179" s="67"/>
      <c r="AZ4179" s="67"/>
      <c r="BA4179" s="67"/>
      <c r="BB4179" s="67"/>
      <c r="BC4179" s="67"/>
      <c r="BD4179" s="67"/>
      <c r="BE4179" s="67"/>
      <c r="BF4179" s="67"/>
      <c r="BG4179" s="67"/>
      <c r="BH4179" s="67"/>
      <c r="BI4179" s="67"/>
      <c r="BJ4179" s="67"/>
      <c r="BK4179" s="67"/>
      <c r="BL4179" s="67"/>
      <c r="BM4179" s="67"/>
      <c r="BN4179" s="67"/>
      <c r="BO4179" s="67"/>
      <c r="BP4179" s="67"/>
      <c r="BQ4179" s="67"/>
      <c r="BR4179" s="67"/>
      <c r="BS4179" s="67"/>
      <c r="BT4179" s="67"/>
      <c r="BU4179" s="67"/>
      <c r="BV4179" s="67"/>
      <c r="BW4179" s="67"/>
      <c r="BX4179" s="67"/>
      <c r="BY4179" s="67"/>
      <c r="BZ4179" s="67"/>
      <c r="CA4179" s="67"/>
      <c r="CB4179" s="67"/>
      <c r="CC4179" s="67"/>
      <c r="CD4179" s="67"/>
      <c r="CE4179" s="67"/>
      <c r="CF4179" s="67"/>
      <c r="CG4179" s="67"/>
      <c r="CH4179" s="67"/>
      <c r="CI4179" s="67"/>
      <c r="CJ4179" s="67"/>
      <c r="CK4179" s="67"/>
      <c r="CL4179" s="67"/>
      <c r="CM4179" s="67"/>
      <c r="CN4179" s="67"/>
      <c r="CO4179" s="67"/>
      <c r="CP4179" s="67"/>
      <c r="CQ4179" s="67"/>
      <c r="CR4179" s="67"/>
      <c r="CS4179" s="67"/>
      <c r="CT4179" s="67"/>
      <c r="CU4179" s="67"/>
      <c r="CV4179" s="67"/>
      <c r="CW4179" s="67"/>
      <c r="CX4179" s="67"/>
      <c r="CY4179" s="67"/>
      <c r="CZ4179" s="67"/>
      <c r="DA4179" s="67"/>
      <c r="DB4179" s="67"/>
      <c r="DC4179" s="67"/>
      <c r="DD4179" s="67"/>
      <c r="DE4179" s="67"/>
      <c r="DF4179" s="67"/>
      <c r="DG4179" s="67"/>
      <c r="DH4179" s="67"/>
      <c r="DI4179" s="67"/>
      <c r="DJ4179" s="67"/>
      <c r="DK4179" s="67"/>
      <c r="DL4179" s="67"/>
      <c r="DM4179" s="67"/>
      <c r="DN4179" s="67"/>
      <c r="DO4179" s="67"/>
      <c r="DP4179" s="67"/>
      <c r="DQ4179" s="67"/>
      <c r="DR4179" s="67"/>
      <c r="DS4179" s="67"/>
      <c r="DT4179" s="67"/>
      <c r="DU4179" s="67"/>
      <c r="DV4179" s="67"/>
      <c r="DW4179" s="67"/>
      <c r="DX4179" s="67"/>
      <c r="DY4179" s="67"/>
      <c r="DZ4179" s="67"/>
      <c r="EA4179" s="67"/>
      <c r="EB4179" s="67"/>
      <c r="EC4179" s="67"/>
      <c r="ED4179" s="67"/>
      <c r="EE4179" s="67"/>
      <c r="EF4179" s="67"/>
      <c r="EG4179" s="67"/>
      <c r="EH4179" s="67"/>
      <c r="EI4179" s="67"/>
      <c r="EJ4179" s="67"/>
      <c r="EK4179" s="67"/>
      <c r="EL4179" s="67"/>
      <c r="EM4179" s="67"/>
      <c r="EN4179" s="67"/>
      <c r="EO4179" s="67"/>
      <c r="EP4179" s="67"/>
      <c r="EQ4179" s="67"/>
      <c r="ER4179" s="67"/>
      <c r="ES4179" s="67"/>
      <c r="ET4179" s="67"/>
      <c r="EU4179" s="67"/>
      <c r="EV4179" s="67"/>
      <c r="EW4179" s="67"/>
      <c r="EX4179" s="67"/>
      <c r="EY4179" s="67"/>
      <c r="EZ4179" s="67"/>
      <c r="FA4179" s="67"/>
      <c r="FB4179" s="67"/>
      <c r="FC4179" s="67"/>
      <c r="FD4179" s="67"/>
      <c r="FE4179" s="67"/>
      <c r="FF4179" s="67"/>
      <c r="FG4179" s="67"/>
      <c r="FH4179" s="67"/>
      <c r="FI4179" s="67"/>
      <c r="FJ4179" s="67"/>
      <c r="FK4179" s="67"/>
      <c r="FL4179" s="67"/>
      <c r="FM4179" s="67"/>
      <c r="FN4179" s="67"/>
      <c r="FO4179" s="67"/>
      <c r="FP4179" s="67"/>
      <c r="FQ4179" s="67"/>
      <c r="FR4179" s="67"/>
      <c r="FS4179" s="67"/>
      <c r="FT4179" s="67"/>
      <c r="FU4179" s="67"/>
      <c r="FV4179" s="67"/>
      <c r="FW4179" s="67"/>
      <c r="FX4179" s="67"/>
      <c r="FY4179" s="67"/>
      <c r="FZ4179" s="67"/>
      <c r="GA4179" s="67"/>
      <c r="GB4179" s="67"/>
      <c r="GC4179" s="67"/>
      <c r="GD4179" s="67"/>
      <c r="GE4179" s="67"/>
      <c r="GF4179" s="67"/>
      <c r="GG4179" s="67"/>
      <c r="GH4179" s="67"/>
      <c r="GI4179" s="67"/>
      <c r="GJ4179" s="67"/>
      <c r="GK4179" s="67"/>
      <c r="GL4179" s="67"/>
      <c r="GM4179" s="67"/>
      <c r="GN4179" s="67"/>
      <c r="GO4179" s="67"/>
      <c r="GP4179" s="67"/>
      <c r="GQ4179" s="67"/>
      <c r="GR4179" s="67"/>
      <c r="GS4179" s="67"/>
      <c r="GT4179" s="67"/>
      <c r="GU4179" s="67"/>
      <c r="GV4179" s="67"/>
      <c r="GW4179" s="67"/>
      <c r="GX4179" s="67"/>
      <c r="GY4179" s="67"/>
      <c r="GZ4179" s="67"/>
      <c r="HA4179" s="67"/>
      <c r="HB4179" s="67"/>
      <c r="HC4179" s="67"/>
      <c r="HD4179" s="67"/>
      <c r="HE4179" s="67"/>
      <c r="HF4179" s="67"/>
      <c r="HG4179" s="67"/>
      <c r="HH4179" s="67"/>
      <c r="HI4179" s="67"/>
      <c r="HJ4179" s="67"/>
      <c r="HK4179" s="67"/>
      <c r="HL4179" s="67"/>
      <c r="HM4179" s="67"/>
      <c r="HN4179" s="67"/>
      <c r="HO4179" s="67"/>
      <c r="HP4179" s="67"/>
      <c r="HQ4179" s="67"/>
      <c r="HR4179" s="67"/>
      <c r="HS4179" s="67"/>
      <c r="HT4179" s="67"/>
      <c r="HU4179" s="67"/>
      <c r="HV4179" s="67"/>
      <c r="HW4179" s="67"/>
      <c r="HX4179" s="67"/>
      <c r="HY4179" s="67"/>
      <c r="HZ4179" s="67"/>
      <c r="IA4179" s="67"/>
      <c r="IB4179" s="67"/>
      <c r="IC4179" s="67"/>
      <c r="ID4179" s="67"/>
      <c r="IE4179" s="67"/>
      <c r="IF4179" s="67"/>
      <c r="IG4179" s="67"/>
      <c r="IH4179" s="67"/>
      <c r="II4179" s="67"/>
      <c r="IJ4179" s="67"/>
      <c r="IK4179" s="67"/>
      <c r="IL4179" s="67"/>
      <c r="IM4179" s="67"/>
      <c r="IN4179" s="67"/>
      <c r="IO4179" s="67"/>
      <c r="IP4179" s="67"/>
      <c r="IQ4179" s="67"/>
      <c r="IR4179" s="67"/>
      <c r="IS4179" s="67"/>
      <c r="IT4179" s="67"/>
      <c r="IU4179" s="67"/>
      <c r="IV4179" s="67"/>
      <c r="IW4179" s="67"/>
      <c r="IX4179" s="67"/>
      <c r="IY4179" s="67"/>
      <c r="IZ4179" s="67"/>
    </row>
    <row r="4180" customFormat="false" ht="13.8" hidden="false" customHeight="false" outlineLevel="0" collapsed="false">
      <c r="A4180" s="27" t="n">
        <v>41301110</v>
      </c>
      <c r="B4180" s="28" t="s">
        <v>4215</v>
      </c>
      <c r="C4180" s="29"/>
      <c r="D4180" s="29"/>
      <c r="E4180" s="27" t="s">
        <v>37</v>
      </c>
      <c r="F4180" s="19" t="n">
        <f aca="false">IF(C4180="",VLOOKUP(E4180,'PORTE E UCO'!$A$5:$D$46,4,0),VLOOKUP(E4180,'PORTE E UCO'!$A$5:$D$46,4,0)*C4180)</f>
        <v>192.437794</v>
      </c>
      <c r="G4180" s="30"/>
      <c r="H4180" s="21" t="n">
        <f aca="false">G4180*$R$2</f>
        <v>0</v>
      </c>
      <c r="I4180" s="27" t="n">
        <v>0</v>
      </c>
      <c r="J4180" s="22" t="str">
        <f aca="false">IF(I4180&gt;=1,F4180*$J$2,"")</f>
        <v/>
      </c>
      <c r="K4180" s="22" t="str">
        <f aca="false">IF(I4180&gt;=2,F4180*$K$2,"")</f>
        <v/>
      </c>
      <c r="L4180" s="22" t="str">
        <f aca="false">IF(I4180&gt;=3,F4180*$L$2,"")</f>
        <v/>
      </c>
      <c r="M4180" s="22" t="str">
        <f aca="false">IF(I4180&gt;=4,F4180*$M$2,"")</f>
        <v/>
      </c>
      <c r="N4180" s="27" t="n">
        <v>0</v>
      </c>
      <c r="O4180" s="27" t="n">
        <v>0</v>
      </c>
      <c r="P4180" s="31" t="n">
        <v>0</v>
      </c>
      <c r="Q4180" s="32"/>
      <c r="R4180" s="66"/>
      <c r="S4180" s="25" t="n">
        <f aca="false">SUM(F4180,H4180,J4180,K4180,L4180,M4180)</f>
        <v>192.437794</v>
      </c>
      <c r="T4180" s="25" t="n">
        <f aca="false">SUM(F4180,H4180,J4180,K4180,L4180,M4180,Q4180)</f>
        <v>192.437794</v>
      </c>
      <c r="U4180" s="67"/>
      <c r="V4180" s="67"/>
      <c r="W4180" s="67"/>
      <c r="X4180" s="67"/>
      <c r="Y4180" s="67"/>
      <c r="Z4180" s="67"/>
      <c r="AA4180" s="67"/>
      <c r="AB4180" s="67"/>
      <c r="AC4180" s="67"/>
      <c r="AD4180" s="67"/>
      <c r="AE4180" s="67"/>
      <c r="AF4180" s="67"/>
      <c r="AG4180" s="67"/>
      <c r="AH4180" s="67"/>
      <c r="AI4180" s="67"/>
      <c r="AJ4180" s="67"/>
      <c r="AK4180" s="67"/>
      <c r="AL4180" s="67"/>
      <c r="AM4180" s="67"/>
      <c r="AN4180" s="67"/>
      <c r="AO4180" s="67"/>
      <c r="AP4180" s="67"/>
      <c r="AQ4180" s="67"/>
      <c r="AR4180" s="67"/>
      <c r="AS4180" s="67"/>
      <c r="AT4180" s="67"/>
      <c r="AU4180" s="67"/>
      <c r="AV4180" s="67"/>
      <c r="AW4180" s="67"/>
      <c r="AX4180" s="67"/>
      <c r="AY4180" s="67"/>
      <c r="AZ4180" s="67"/>
      <c r="BA4180" s="67"/>
      <c r="BB4180" s="67"/>
      <c r="BC4180" s="67"/>
      <c r="BD4180" s="67"/>
      <c r="BE4180" s="67"/>
      <c r="BF4180" s="67"/>
      <c r="BG4180" s="67"/>
      <c r="BH4180" s="67"/>
      <c r="BI4180" s="67"/>
      <c r="BJ4180" s="67"/>
      <c r="BK4180" s="67"/>
      <c r="BL4180" s="67"/>
      <c r="BM4180" s="67"/>
      <c r="BN4180" s="67"/>
      <c r="BO4180" s="67"/>
      <c r="BP4180" s="67"/>
      <c r="BQ4180" s="67"/>
      <c r="BR4180" s="67"/>
      <c r="BS4180" s="67"/>
      <c r="BT4180" s="67"/>
      <c r="BU4180" s="67"/>
      <c r="BV4180" s="67"/>
      <c r="BW4180" s="67"/>
      <c r="BX4180" s="67"/>
      <c r="BY4180" s="67"/>
      <c r="BZ4180" s="67"/>
      <c r="CA4180" s="67"/>
      <c r="CB4180" s="67"/>
      <c r="CC4180" s="67"/>
      <c r="CD4180" s="67"/>
      <c r="CE4180" s="67"/>
      <c r="CF4180" s="67"/>
      <c r="CG4180" s="67"/>
      <c r="CH4180" s="67"/>
      <c r="CI4180" s="67"/>
      <c r="CJ4180" s="67"/>
      <c r="CK4180" s="67"/>
      <c r="CL4180" s="67"/>
      <c r="CM4180" s="67"/>
      <c r="CN4180" s="67"/>
      <c r="CO4180" s="67"/>
      <c r="CP4180" s="67"/>
      <c r="CQ4180" s="67"/>
      <c r="CR4180" s="67"/>
      <c r="CS4180" s="67"/>
      <c r="CT4180" s="67"/>
      <c r="CU4180" s="67"/>
      <c r="CV4180" s="67"/>
      <c r="CW4180" s="67"/>
      <c r="CX4180" s="67"/>
      <c r="CY4180" s="67"/>
      <c r="CZ4180" s="67"/>
      <c r="DA4180" s="67"/>
      <c r="DB4180" s="67"/>
      <c r="DC4180" s="67"/>
      <c r="DD4180" s="67"/>
      <c r="DE4180" s="67"/>
      <c r="DF4180" s="67"/>
      <c r="DG4180" s="67"/>
      <c r="DH4180" s="67"/>
      <c r="DI4180" s="67"/>
      <c r="DJ4180" s="67"/>
      <c r="DK4180" s="67"/>
      <c r="DL4180" s="67"/>
      <c r="DM4180" s="67"/>
      <c r="DN4180" s="67"/>
      <c r="DO4180" s="67"/>
      <c r="DP4180" s="67"/>
      <c r="DQ4180" s="67"/>
      <c r="DR4180" s="67"/>
      <c r="DS4180" s="67"/>
      <c r="DT4180" s="67"/>
      <c r="DU4180" s="67"/>
      <c r="DV4180" s="67"/>
      <c r="DW4180" s="67"/>
      <c r="DX4180" s="67"/>
      <c r="DY4180" s="67"/>
      <c r="DZ4180" s="67"/>
      <c r="EA4180" s="67"/>
      <c r="EB4180" s="67"/>
      <c r="EC4180" s="67"/>
      <c r="ED4180" s="67"/>
      <c r="EE4180" s="67"/>
      <c r="EF4180" s="67"/>
      <c r="EG4180" s="67"/>
      <c r="EH4180" s="67"/>
      <c r="EI4180" s="67"/>
      <c r="EJ4180" s="67"/>
      <c r="EK4180" s="67"/>
      <c r="EL4180" s="67"/>
      <c r="EM4180" s="67"/>
      <c r="EN4180" s="67"/>
      <c r="EO4180" s="67"/>
      <c r="EP4180" s="67"/>
      <c r="EQ4180" s="67"/>
      <c r="ER4180" s="67"/>
      <c r="ES4180" s="67"/>
      <c r="ET4180" s="67"/>
      <c r="EU4180" s="67"/>
      <c r="EV4180" s="67"/>
      <c r="EW4180" s="67"/>
      <c r="EX4180" s="67"/>
      <c r="EY4180" s="67"/>
      <c r="EZ4180" s="67"/>
      <c r="FA4180" s="67"/>
      <c r="FB4180" s="67"/>
      <c r="FC4180" s="67"/>
      <c r="FD4180" s="67"/>
      <c r="FE4180" s="67"/>
      <c r="FF4180" s="67"/>
      <c r="FG4180" s="67"/>
      <c r="FH4180" s="67"/>
      <c r="FI4180" s="67"/>
      <c r="FJ4180" s="67"/>
      <c r="FK4180" s="67"/>
      <c r="FL4180" s="67"/>
      <c r="FM4180" s="67"/>
      <c r="FN4180" s="67"/>
      <c r="FO4180" s="67"/>
      <c r="FP4180" s="67"/>
      <c r="FQ4180" s="67"/>
      <c r="FR4180" s="67"/>
      <c r="FS4180" s="67"/>
      <c r="FT4180" s="67"/>
      <c r="FU4180" s="67"/>
      <c r="FV4180" s="67"/>
      <c r="FW4180" s="67"/>
      <c r="FX4180" s="67"/>
      <c r="FY4180" s="67"/>
      <c r="FZ4180" s="67"/>
      <c r="GA4180" s="67"/>
      <c r="GB4180" s="67"/>
      <c r="GC4180" s="67"/>
      <c r="GD4180" s="67"/>
      <c r="GE4180" s="67"/>
      <c r="GF4180" s="67"/>
      <c r="GG4180" s="67"/>
      <c r="GH4180" s="67"/>
      <c r="GI4180" s="67"/>
      <c r="GJ4180" s="67"/>
      <c r="GK4180" s="67"/>
      <c r="GL4180" s="67"/>
      <c r="GM4180" s="67"/>
      <c r="GN4180" s="67"/>
      <c r="GO4180" s="67"/>
      <c r="GP4180" s="67"/>
      <c r="GQ4180" s="67"/>
      <c r="GR4180" s="67"/>
      <c r="GS4180" s="67"/>
      <c r="GT4180" s="67"/>
      <c r="GU4180" s="67"/>
      <c r="GV4180" s="67"/>
      <c r="GW4180" s="67"/>
      <c r="GX4180" s="67"/>
      <c r="GY4180" s="67"/>
      <c r="GZ4180" s="67"/>
      <c r="HA4180" s="67"/>
      <c r="HB4180" s="67"/>
      <c r="HC4180" s="67"/>
      <c r="HD4180" s="67"/>
      <c r="HE4180" s="67"/>
      <c r="HF4180" s="67"/>
      <c r="HG4180" s="67"/>
      <c r="HH4180" s="67"/>
      <c r="HI4180" s="67"/>
      <c r="HJ4180" s="67"/>
      <c r="HK4180" s="67"/>
      <c r="HL4180" s="67"/>
      <c r="HM4180" s="67"/>
      <c r="HN4180" s="67"/>
      <c r="HO4180" s="67"/>
      <c r="HP4180" s="67"/>
      <c r="HQ4180" s="67"/>
      <c r="HR4180" s="67"/>
      <c r="HS4180" s="67"/>
      <c r="HT4180" s="67"/>
      <c r="HU4180" s="67"/>
      <c r="HV4180" s="67"/>
      <c r="HW4180" s="67"/>
      <c r="HX4180" s="67"/>
      <c r="HY4180" s="67"/>
      <c r="HZ4180" s="67"/>
      <c r="IA4180" s="67"/>
      <c r="IB4180" s="67"/>
      <c r="IC4180" s="67"/>
      <c r="ID4180" s="67"/>
      <c r="IE4180" s="67"/>
      <c r="IF4180" s="67"/>
      <c r="IG4180" s="67"/>
      <c r="IH4180" s="67"/>
      <c r="II4180" s="67"/>
      <c r="IJ4180" s="67"/>
      <c r="IK4180" s="67"/>
      <c r="IL4180" s="67"/>
      <c r="IM4180" s="67"/>
      <c r="IN4180" s="67"/>
      <c r="IO4180" s="67"/>
      <c r="IP4180" s="67"/>
      <c r="IQ4180" s="67"/>
      <c r="IR4180" s="67"/>
      <c r="IS4180" s="67"/>
      <c r="IT4180" s="67"/>
      <c r="IU4180" s="67"/>
      <c r="IV4180" s="67"/>
      <c r="IW4180" s="67"/>
      <c r="IX4180" s="67"/>
      <c r="IY4180" s="67"/>
      <c r="IZ4180" s="67"/>
    </row>
    <row r="4181" customFormat="false" ht="13.8" hidden="false" customHeight="false" outlineLevel="0" collapsed="false">
      <c r="A4181" s="16" t="n">
        <v>41301129</v>
      </c>
      <c r="B4181" s="17" t="s">
        <v>4216</v>
      </c>
      <c r="C4181" s="18"/>
      <c r="D4181" s="18"/>
      <c r="E4181" s="16" t="s">
        <v>15</v>
      </c>
      <c r="F4181" s="19" t="n">
        <f aca="false">IF(C4181="",VLOOKUP(E4181,'PORTE E UCO'!$A$5:$D$46,4,0),VLOOKUP(E4181,'PORTE E UCO'!$A$5:$D$46,4,0)*C4181)</f>
        <v>93.13473</v>
      </c>
      <c r="G4181" s="20" t="n">
        <v>0.87</v>
      </c>
      <c r="H4181" s="21" t="n">
        <f aca="false">G4181*$R$2</f>
        <v>17.11605984</v>
      </c>
      <c r="I4181" s="16" t="n">
        <v>0</v>
      </c>
      <c r="J4181" s="22" t="str">
        <f aca="false">IF(I4181&gt;=1,F4181*$J$2,"")</f>
        <v/>
      </c>
      <c r="K4181" s="22" t="str">
        <f aca="false">IF(I4181&gt;=2,F4181*$K$2,"")</f>
        <v/>
      </c>
      <c r="L4181" s="22" t="str">
        <f aca="false">IF(I4181&gt;=3,F4181*$L$2,"")</f>
        <v/>
      </c>
      <c r="M4181" s="22" t="str">
        <f aca="false">IF(I4181&gt;=4,F4181*$M$2,"")</f>
        <v/>
      </c>
      <c r="N4181" s="16" t="n">
        <v>0</v>
      </c>
      <c r="O4181" s="16" t="n">
        <v>0</v>
      </c>
      <c r="P4181" s="23" t="n">
        <v>0</v>
      </c>
      <c r="Q4181" s="32"/>
      <c r="R4181" s="66"/>
      <c r="S4181" s="25" t="n">
        <f aca="false">SUM(F4181,H4181,J4181,K4181,L4181,M4181)</f>
        <v>110.25078984</v>
      </c>
      <c r="T4181" s="25" t="n">
        <f aca="false">SUM(F4181,H4181,J4181,K4181,L4181,M4181,Q4181)</f>
        <v>110.25078984</v>
      </c>
      <c r="U4181" s="67"/>
      <c r="V4181" s="67"/>
      <c r="W4181" s="67"/>
      <c r="X4181" s="67"/>
      <c r="Y4181" s="67"/>
      <c r="Z4181" s="67"/>
      <c r="AA4181" s="67"/>
      <c r="AB4181" s="67"/>
      <c r="AC4181" s="67"/>
      <c r="AD4181" s="67"/>
      <c r="AE4181" s="67"/>
      <c r="AF4181" s="67"/>
      <c r="AG4181" s="67"/>
      <c r="AH4181" s="67"/>
      <c r="AI4181" s="67"/>
      <c r="AJ4181" s="67"/>
      <c r="AK4181" s="67"/>
      <c r="AL4181" s="67"/>
      <c r="AM4181" s="67"/>
      <c r="AN4181" s="67"/>
      <c r="AO4181" s="67"/>
      <c r="AP4181" s="67"/>
      <c r="AQ4181" s="67"/>
      <c r="AR4181" s="67"/>
      <c r="AS4181" s="67"/>
      <c r="AT4181" s="67"/>
      <c r="AU4181" s="67"/>
      <c r="AV4181" s="67"/>
      <c r="AW4181" s="67"/>
      <c r="AX4181" s="67"/>
      <c r="AY4181" s="67"/>
      <c r="AZ4181" s="67"/>
      <c r="BA4181" s="67"/>
      <c r="BB4181" s="67"/>
      <c r="BC4181" s="67"/>
      <c r="BD4181" s="67"/>
      <c r="BE4181" s="67"/>
      <c r="BF4181" s="67"/>
      <c r="BG4181" s="67"/>
      <c r="BH4181" s="67"/>
      <c r="BI4181" s="67"/>
      <c r="BJ4181" s="67"/>
      <c r="BK4181" s="67"/>
      <c r="BL4181" s="67"/>
      <c r="BM4181" s="67"/>
      <c r="BN4181" s="67"/>
      <c r="BO4181" s="67"/>
      <c r="BP4181" s="67"/>
      <c r="BQ4181" s="67"/>
      <c r="BR4181" s="67"/>
      <c r="BS4181" s="67"/>
      <c r="BT4181" s="67"/>
      <c r="BU4181" s="67"/>
      <c r="BV4181" s="67"/>
      <c r="BW4181" s="67"/>
      <c r="BX4181" s="67"/>
      <c r="BY4181" s="67"/>
      <c r="BZ4181" s="67"/>
      <c r="CA4181" s="67"/>
      <c r="CB4181" s="67"/>
      <c r="CC4181" s="67"/>
      <c r="CD4181" s="67"/>
      <c r="CE4181" s="67"/>
      <c r="CF4181" s="67"/>
      <c r="CG4181" s="67"/>
      <c r="CH4181" s="67"/>
      <c r="CI4181" s="67"/>
      <c r="CJ4181" s="67"/>
      <c r="CK4181" s="67"/>
      <c r="CL4181" s="67"/>
      <c r="CM4181" s="67"/>
      <c r="CN4181" s="67"/>
      <c r="CO4181" s="67"/>
      <c r="CP4181" s="67"/>
      <c r="CQ4181" s="67"/>
      <c r="CR4181" s="67"/>
      <c r="CS4181" s="67"/>
      <c r="CT4181" s="67"/>
      <c r="CU4181" s="67"/>
      <c r="CV4181" s="67"/>
      <c r="CW4181" s="67"/>
      <c r="CX4181" s="67"/>
      <c r="CY4181" s="67"/>
      <c r="CZ4181" s="67"/>
      <c r="DA4181" s="67"/>
      <c r="DB4181" s="67"/>
      <c r="DC4181" s="67"/>
      <c r="DD4181" s="67"/>
      <c r="DE4181" s="67"/>
      <c r="DF4181" s="67"/>
      <c r="DG4181" s="67"/>
      <c r="DH4181" s="67"/>
      <c r="DI4181" s="67"/>
      <c r="DJ4181" s="67"/>
      <c r="DK4181" s="67"/>
      <c r="DL4181" s="67"/>
      <c r="DM4181" s="67"/>
      <c r="DN4181" s="67"/>
      <c r="DO4181" s="67"/>
      <c r="DP4181" s="67"/>
      <c r="DQ4181" s="67"/>
      <c r="DR4181" s="67"/>
      <c r="DS4181" s="67"/>
      <c r="DT4181" s="67"/>
      <c r="DU4181" s="67"/>
      <c r="DV4181" s="67"/>
      <c r="DW4181" s="67"/>
      <c r="DX4181" s="67"/>
      <c r="DY4181" s="67"/>
      <c r="DZ4181" s="67"/>
      <c r="EA4181" s="67"/>
      <c r="EB4181" s="67"/>
      <c r="EC4181" s="67"/>
      <c r="ED4181" s="67"/>
      <c r="EE4181" s="67"/>
      <c r="EF4181" s="67"/>
      <c r="EG4181" s="67"/>
      <c r="EH4181" s="67"/>
      <c r="EI4181" s="67"/>
      <c r="EJ4181" s="67"/>
      <c r="EK4181" s="67"/>
      <c r="EL4181" s="67"/>
      <c r="EM4181" s="67"/>
      <c r="EN4181" s="67"/>
      <c r="EO4181" s="67"/>
      <c r="EP4181" s="67"/>
      <c r="EQ4181" s="67"/>
      <c r="ER4181" s="67"/>
      <c r="ES4181" s="67"/>
      <c r="ET4181" s="67"/>
      <c r="EU4181" s="67"/>
      <c r="EV4181" s="67"/>
      <c r="EW4181" s="67"/>
      <c r="EX4181" s="67"/>
      <c r="EY4181" s="67"/>
      <c r="EZ4181" s="67"/>
      <c r="FA4181" s="67"/>
      <c r="FB4181" s="67"/>
      <c r="FC4181" s="67"/>
      <c r="FD4181" s="67"/>
      <c r="FE4181" s="67"/>
      <c r="FF4181" s="67"/>
      <c r="FG4181" s="67"/>
      <c r="FH4181" s="67"/>
      <c r="FI4181" s="67"/>
      <c r="FJ4181" s="67"/>
      <c r="FK4181" s="67"/>
      <c r="FL4181" s="67"/>
      <c r="FM4181" s="67"/>
      <c r="FN4181" s="67"/>
      <c r="FO4181" s="67"/>
      <c r="FP4181" s="67"/>
      <c r="FQ4181" s="67"/>
      <c r="FR4181" s="67"/>
      <c r="FS4181" s="67"/>
      <c r="FT4181" s="67"/>
      <c r="FU4181" s="67"/>
      <c r="FV4181" s="67"/>
      <c r="FW4181" s="67"/>
      <c r="FX4181" s="67"/>
      <c r="FY4181" s="67"/>
      <c r="FZ4181" s="67"/>
      <c r="GA4181" s="67"/>
      <c r="GB4181" s="67"/>
      <c r="GC4181" s="67"/>
      <c r="GD4181" s="67"/>
      <c r="GE4181" s="67"/>
      <c r="GF4181" s="67"/>
      <c r="GG4181" s="67"/>
      <c r="GH4181" s="67"/>
      <c r="GI4181" s="67"/>
      <c r="GJ4181" s="67"/>
      <c r="GK4181" s="67"/>
      <c r="GL4181" s="67"/>
      <c r="GM4181" s="67"/>
      <c r="GN4181" s="67"/>
      <c r="GO4181" s="67"/>
      <c r="GP4181" s="67"/>
      <c r="GQ4181" s="67"/>
      <c r="GR4181" s="67"/>
      <c r="GS4181" s="67"/>
      <c r="GT4181" s="67"/>
      <c r="GU4181" s="67"/>
      <c r="GV4181" s="67"/>
      <c r="GW4181" s="67"/>
      <c r="GX4181" s="67"/>
      <c r="GY4181" s="67"/>
      <c r="GZ4181" s="67"/>
      <c r="HA4181" s="67"/>
      <c r="HB4181" s="67"/>
      <c r="HC4181" s="67"/>
      <c r="HD4181" s="67"/>
      <c r="HE4181" s="67"/>
      <c r="HF4181" s="67"/>
      <c r="HG4181" s="67"/>
      <c r="HH4181" s="67"/>
      <c r="HI4181" s="67"/>
      <c r="HJ4181" s="67"/>
      <c r="HK4181" s="67"/>
      <c r="HL4181" s="67"/>
      <c r="HM4181" s="67"/>
      <c r="HN4181" s="67"/>
      <c r="HO4181" s="67"/>
      <c r="HP4181" s="67"/>
      <c r="HQ4181" s="67"/>
      <c r="HR4181" s="67"/>
      <c r="HS4181" s="67"/>
      <c r="HT4181" s="67"/>
      <c r="HU4181" s="67"/>
      <c r="HV4181" s="67"/>
      <c r="HW4181" s="67"/>
      <c r="HX4181" s="67"/>
      <c r="HY4181" s="67"/>
      <c r="HZ4181" s="67"/>
      <c r="IA4181" s="67"/>
      <c r="IB4181" s="67"/>
      <c r="IC4181" s="67"/>
      <c r="ID4181" s="67"/>
      <c r="IE4181" s="67"/>
      <c r="IF4181" s="67"/>
      <c r="IG4181" s="67"/>
      <c r="IH4181" s="67"/>
      <c r="II4181" s="67"/>
      <c r="IJ4181" s="67"/>
      <c r="IK4181" s="67"/>
      <c r="IL4181" s="67"/>
      <c r="IM4181" s="67"/>
      <c r="IN4181" s="67"/>
      <c r="IO4181" s="67"/>
      <c r="IP4181" s="67"/>
      <c r="IQ4181" s="67"/>
      <c r="IR4181" s="67"/>
      <c r="IS4181" s="67"/>
      <c r="IT4181" s="67"/>
      <c r="IU4181" s="67"/>
      <c r="IV4181" s="67"/>
      <c r="IW4181" s="67"/>
      <c r="IX4181" s="67"/>
      <c r="IY4181" s="67"/>
      <c r="IZ4181" s="67"/>
    </row>
    <row r="4182" customFormat="false" ht="13.8" hidden="false" customHeight="false" outlineLevel="0" collapsed="false">
      <c r="A4182" s="27" t="n">
        <v>41301137</v>
      </c>
      <c r="B4182" s="28" t="s">
        <v>4217</v>
      </c>
      <c r="C4182" s="29"/>
      <c r="D4182" s="29"/>
      <c r="E4182" s="27" t="s">
        <v>50</v>
      </c>
      <c r="F4182" s="19" t="n">
        <f aca="false">IF(C4182="",VLOOKUP(E4182,'PORTE E UCO'!$A$5:$D$46,4,0),VLOOKUP(E4182,'PORTE E UCO'!$A$5:$D$46,4,0)*C4182)</f>
        <v>17.661556</v>
      </c>
      <c r="G4182" s="30"/>
      <c r="H4182" s="21" t="n">
        <f aca="false">G4182*$R$2</f>
        <v>0</v>
      </c>
      <c r="I4182" s="27" t="n">
        <v>0</v>
      </c>
      <c r="J4182" s="22" t="str">
        <f aca="false">IF(I4182&gt;=1,F4182*$J$2,"")</f>
        <v/>
      </c>
      <c r="K4182" s="22" t="str">
        <f aca="false">IF(I4182&gt;=2,F4182*$K$2,"")</f>
        <v/>
      </c>
      <c r="L4182" s="22" t="str">
        <f aca="false">IF(I4182&gt;=3,F4182*$L$2,"")</f>
        <v/>
      </c>
      <c r="M4182" s="22" t="str">
        <f aca="false">IF(I4182&gt;=4,F4182*$M$2,"")</f>
        <v/>
      </c>
      <c r="N4182" s="27" t="n">
        <v>0</v>
      </c>
      <c r="O4182" s="27" t="n">
        <v>0</v>
      </c>
      <c r="P4182" s="31" t="n">
        <v>0</v>
      </c>
      <c r="Q4182" s="32"/>
      <c r="R4182" s="66"/>
      <c r="S4182" s="25" t="n">
        <f aca="false">SUM(F4182,H4182,J4182,K4182,L4182,M4182)</f>
        <v>17.661556</v>
      </c>
      <c r="T4182" s="25" t="n">
        <f aca="false">SUM(F4182,H4182,J4182,K4182,L4182,M4182,Q4182)</f>
        <v>17.661556</v>
      </c>
      <c r="U4182" s="67"/>
      <c r="V4182" s="67"/>
      <c r="W4182" s="67"/>
      <c r="X4182" s="67"/>
      <c r="Y4182" s="67"/>
      <c r="Z4182" s="67"/>
      <c r="AA4182" s="67"/>
      <c r="AB4182" s="67"/>
      <c r="AC4182" s="67"/>
      <c r="AD4182" s="67"/>
      <c r="AE4182" s="67"/>
      <c r="AF4182" s="67"/>
      <c r="AG4182" s="67"/>
      <c r="AH4182" s="67"/>
      <c r="AI4182" s="67"/>
      <c r="AJ4182" s="67"/>
      <c r="AK4182" s="67"/>
      <c r="AL4182" s="67"/>
      <c r="AM4182" s="67"/>
      <c r="AN4182" s="67"/>
      <c r="AO4182" s="67"/>
      <c r="AP4182" s="67"/>
      <c r="AQ4182" s="67"/>
      <c r="AR4182" s="67"/>
      <c r="AS4182" s="67"/>
      <c r="AT4182" s="67"/>
      <c r="AU4182" s="67"/>
      <c r="AV4182" s="67"/>
      <c r="AW4182" s="67"/>
      <c r="AX4182" s="67"/>
      <c r="AY4182" s="67"/>
      <c r="AZ4182" s="67"/>
      <c r="BA4182" s="67"/>
      <c r="BB4182" s="67"/>
      <c r="BC4182" s="67"/>
      <c r="BD4182" s="67"/>
      <c r="BE4182" s="67"/>
      <c r="BF4182" s="67"/>
      <c r="BG4182" s="67"/>
      <c r="BH4182" s="67"/>
      <c r="BI4182" s="67"/>
      <c r="BJ4182" s="67"/>
      <c r="BK4182" s="67"/>
      <c r="BL4182" s="67"/>
      <c r="BM4182" s="67"/>
      <c r="BN4182" s="67"/>
      <c r="BO4182" s="67"/>
      <c r="BP4182" s="67"/>
      <c r="BQ4182" s="67"/>
      <c r="BR4182" s="67"/>
      <c r="BS4182" s="67"/>
      <c r="BT4182" s="67"/>
      <c r="BU4182" s="67"/>
      <c r="BV4182" s="67"/>
      <c r="BW4182" s="67"/>
      <c r="BX4182" s="67"/>
      <c r="BY4182" s="67"/>
      <c r="BZ4182" s="67"/>
      <c r="CA4182" s="67"/>
      <c r="CB4182" s="67"/>
      <c r="CC4182" s="67"/>
      <c r="CD4182" s="67"/>
      <c r="CE4182" s="67"/>
      <c r="CF4182" s="67"/>
      <c r="CG4182" s="67"/>
      <c r="CH4182" s="67"/>
      <c r="CI4182" s="67"/>
      <c r="CJ4182" s="67"/>
      <c r="CK4182" s="67"/>
      <c r="CL4182" s="67"/>
      <c r="CM4182" s="67"/>
      <c r="CN4182" s="67"/>
      <c r="CO4182" s="67"/>
      <c r="CP4182" s="67"/>
      <c r="CQ4182" s="67"/>
      <c r="CR4182" s="67"/>
      <c r="CS4182" s="67"/>
      <c r="CT4182" s="67"/>
      <c r="CU4182" s="67"/>
      <c r="CV4182" s="67"/>
      <c r="CW4182" s="67"/>
      <c r="CX4182" s="67"/>
      <c r="CY4182" s="67"/>
      <c r="CZ4182" s="67"/>
      <c r="DA4182" s="67"/>
      <c r="DB4182" s="67"/>
      <c r="DC4182" s="67"/>
      <c r="DD4182" s="67"/>
      <c r="DE4182" s="67"/>
      <c r="DF4182" s="67"/>
      <c r="DG4182" s="67"/>
      <c r="DH4182" s="67"/>
      <c r="DI4182" s="67"/>
      <c r="DJ4182" s="67"/>
      <c r="DK4182" s="67"/>
      <c r="DL4182" s="67"/>
      <c r="DM4182" s="67"/>
      <c r="DN4182" s="67"/>
      <c r="DO4182" s="67"/>
      <c r="DP4182" s="67"/>
      <c r="DQ4182" s="67"/>
      <c r="DR4182" s="67"/>
      <c r="DS4182" s="67"/>
      <c r="DT4182" s="67"/>
      <c r="DU4182" s="67"/>
      <c r="DV4182" s="67"/>
      <c r="DW4182" s="67"/>
      <c r="DX4182" s="67"/>
      <c r="DY4182" s="67"/>
      <c r="DZ4182" s="67"/>
      <c r="EA4182" s="67"/>
      <c r="EB4182" s="67"/>
      <c r="EC4182" s="67"/>
      <c r="ED4182" s="67"/>
      <c r="EE4182" s="67"/>
      <c r="EF4182" s="67"/>
      <c r="EG4182" s="67"/>
      <c r="EH4182" s="67"/>
      <c r="EI4182" s="67"/>
      <c r="EJ4182" s="67"/>
      <c r="EK4182" s="67"/>
      <c r="EL4182" s="67"/>
      <c r="EM4182" s="67"/>
      <c r="EN4182" s="67"/>
      <c r="EO4182" s="67"/>
      <c r="EP4182" s="67"/>
      <c r="EQ4182" s="67"/>
      <c r="ER4182" s="67"/>
      <c r="ES4182" s="67"/>
      <c r="ET4182" s="67"/>
      <c r="EU4182" s="67"/>
      <c r="EV4182" s="67"/>
      <c r="EW4182" s="67"/>
      <c r="EX4182" s="67"/>
      <c r="EY4182" s="67"/>
      <c r="EZ4182" s="67"/>
      <c r="FA4182" s="67"/>
      <c r="FB4182" s="67"/>
      <c r="FC4182" s="67"/>
      <c r="FD4182" s="67"/>
      <c r="FE4182" s="67"/>
      <c r="FF4182" s="67"/>
      <c r="FG4182" s="67"/>
      <c r="FH4182" s="67"/>
      <c r="FI4182" s="67"/>
      <c r="FJ4182" s="67"/>
      <c r="FK4182" s="67"/>
      <c r="FL4182" s="67"/>
      <c r="FM4182" s="67"/>
      <c r="FN4182" s="67"/>
      <c r="FO4182" s="67"/>
      <c r="FP4182" s="67"/>
      <c r="FQ4182" s="67"/>
      <c r="FR4182" s="67"/>
      <c r="FS4182" s="67"/>
      <c r="FT4182" s="67"/>
      <c r="FU4182" s="67"/>
      <c r="FV4182" s="67"/>
      <c r="FW4182" s="67"/>
      <c r="FX4182" s="67"/>
      <c r="FY4182" s="67"/>
      <c r="FZ4182" s="67"/>
      <c r="GA4182" s="67"/>
      <c r="GB4182" s="67"/>
      <c r="GC4182" s="67"/>
      <c r="GD4182" s="67"/>
      <c r="GE4182" s="67"/>
      <c r="GF4182" s="67"/>
      <c r="GG4182" s="67"/>
      <c r="GH4182" s="67"/>
      <c r="GI4182" s="67"/>
      <c r="GJ4182" s="67"/>
      <c r="GK4182" s="67"/>
      <c r="GL4182" s="67"/>
      <c r="GM4182" s="67"/>
      <c r="GN4182" s="67"/>
      <c r="GO4182" s="67"/>
      <c r="GP4182" s="67"/>
      <c r="GQ4182" s="67"/>
      <c r="GR4182" s="67"/>
      <c r="GS4182" s="67"/>
      <c r="GT4182" s="67"/>
      <c r="GU4182" s="67"/>
      <c r="GV4182" s="67"/>
      <c r="GW4182" s="67"/>
      <c r="GX4182" s="67"/>
      <c r="GY4182" s="67"/>
      <c r="GZ4182" s="67"/>
      <c r="HA4182" s="67"/>
      <c r="HB4182" s="67"/>
      <c r="HC4182" s="67"/>
      <c r="HD4182" s="67"/>
      <c r="HE4182" s="67"/>
      <c r="HF4182" s="67"/>
      <c r="HG4182" s="67"/>
      <c r="HH4182" s="67"/>
      <c r="HI4182" s="67"/>
      <c r="HJ4182" s="67"/>
      <c r="HK4182" s="67"/>
      <c r="HL4182" s="67"/>
      <c r="HM4182" s="67"/>
      <c r="HN4182" s="67"/>
      <c r="HO4182" s="67"/>
      <c r="HP4182" s="67"/>
      <c r="HQ4182" s="67"/>
      <c r="HR4182" s="67"/>
      <c r="HS4182" s="67"/>
      <c r="HT4182" s="67"/>
      <c r="HU4182" s="67"/>
      <c r="HV4182" s="67"/>
      <c r="HW4182" s="67"/>
      <c r="HX4182" s="67"/>
      <c r="HY4182" s="67"/>
      <c r="HZ4182" s="67"/>
      <c r="IA4182" s="67"/>
      <c r="IB4182" s="67"/>
      <c r="IC4182" s="67"/>
      <c r="ID4182" s="67"/>
      <c r="IE4182" s="67"/>
      <c r="IF4182" s="67"/>
      <c r="IG4182" s="67"/>
      <c r="IH4182" s="67"/>
      <c r="II4182" s="67"/>
      <c r="IJ4182" s="67"/>
      <c r="IK4182" s="67"/>
      <c r="IL4182" s="67"/>
      <c r="IM4182" s="67"/>
      <c r="IN4182" s="67"/>
      <c r="IO4182" s="67"/>
      <c r="IP4182" s="67"/>
      <c r="IQ4182" s="67"/>
      <c r="IR4182" s="67"/>
      <c r="IS4182" s="67"/>
      <c r="IT4182" s="67"/>
      <c r="IU4182" s="67"/>
      <c r="IV4182" s="67"/>
      <c r="IW4182" s="67"/>
      <c r="IX4182" s="67"/>
      <c r="IY4182" s="67"/>
      <c r="IZ4182" s="67"/>
    </row>
    <row r="4183" customFormat="false" ht="13.8" hidden="false" customHeight="false" outlineLevel="0" collapsed="false">
      <c r="A4183" s="16" t="n">
        <v>41301145</v>
      </c>
      <c r="B4183" s="17" t="s">
        <v>4218</v>
      </c>
      <c r="C4183" s="18"/>
      <c r="D4183" s="18"/>
      <c r="E4183" s="16" t="s">
        <v>39</v>
      </c>
      <c r="F4183" s="19" t="n">
        <f aca="false">IF(C4183="",VLOOKUP(E4183,'PORTE E UCO'!$A$5:$D$46,4,0),VLOOKUP(E4183,'PORTE E UCO'!$A$5:$D$46,4,0)*C4183)</f>
        <v>52.984668</v>
      </c>
      <c r="G4183" s="20"/>
      <c r="H4183" s="21" t="n">
        <f aca="false">G4183*$R$2</f>
        <v>0</v>
      </c>
      <c r="I4183" s="16" t="n">
        <v>0</v>
      </c>
      <c r="J4183" s="22" t="str">
        <f aca="false">IF(I4183&gt;=1,F4183*$J$2,"")</f>
        <v/>
      </c>
      <c r="K4183" s="22" t="str">
        <f aca="false">IF(I4183&gt;=2,F4183*$K$2,"")</f>
        <v/>
      </c>
      <c r="L4183" s="22" t="str">
        <f aca="false">IF(I4183&gt;=3,F4183*$L$2,"")</f>
        <v/>
      </c>
      <c r="M4183" s="22" t="str">
        <f aca="false">IF(I4183&gt;=4,F4183*$M$2,"")</f>
        <v/>
      </c>
      <c r="N4183" s="16" t="n">
        <v>0</v>
      </c>
      <c r="O4183" s="16" t="n">
        <v>0</v>
      </c>
      <c r="P4183" s="23" t="n">
        <v>0</v>
      </c>
      <c r="Q4183" s="32"/>
      <c r="R4183" s="66"/>
      <c r="S4183" s="25" t="n">
        <f aca="false">SUM(F4183,H4183,J4183,K4183,L4183,M4183)</f>
        <v>52.984668</v>
      </c>
      <c r="T4183" s="25" t="n">
        <f aca="false">SUM(F4183,H4183,J4183,K4183,L4183,M4183,Q4183)</f>
        <v>52.984668</v>
      </c>
      <c r="U4183" s="67"/>
      <c r="V4183" s="67"/>
      <c r="W4183" s="67"/>
      <c r="X4183" s="67"/>
      <c r="Y4183" s="67"/>
      <c r="Z4183" s="67"/>
      <c r="AA4183" s="67"/>
      <c r="AB4183" s="67"/>
      <c r="AC4183" s="67"/>
      <c r="AD4183" s="67"/>
      <c r="AE4183" s="67"/>
      <c r="AF4183" s="67"/>
      <c r="AG4183" s="67"/>
      <c r="AH4183" s="67"/>
      <c r="AI4183" s="67"/>
      <c r="AJ4183" s="67"/>
      <c r="AK4183" s="67"/>
      <c r="AL4183" s="67"/>
      <c r="AM4183" s="67"/>
      <c r="AN4183" s="67"/>
      <c r="AO4183" s="67"/>
      <c r="AP4183" s="67"/>
      <c r="AQ4183" s="67"/>
      <c r="AR4183" s="67"/>
      <c r="AS4183" s="67"/>
      <c r="AT4183" s="67"/>
      <c r="AU4183" s="67"/>
      <c r="AV4183" s="67"/>
      <c r="AW4183" s="67"/>
      <c r="AX4183" s="67"/>
      <c r="AY4183" s="67"/>
      <c r="AZ4183" s="67"/>
      <c r="BA4183" s="67"/>
      <c r="BB4183" s="67"/>
      <c r="BC4183" s="67"/>
      <c r="BD4183" s="67"/>
      <c r="BE4183" s="67"/>
      <c r="BF4183" s="67"/>
      <c r="BG4183" s="67"/>
      <c r="BH4183" s="67"/>
      <c r="BI4183" s="67"/>
      <c r="BJ4183" s="67"/>
      <c r="BK4183" s="67"/>
      <c r="BL4183" s="67"/>
      <c r="BM4183" s="67"/>
      <c r="BN4183" s="67"/>
      <c r="BO4183" s="67"/>
      <c r="BP4183" s="67"/>
      <c r="BQ4183" s="67"/>
      <c r="BR4183" s="67"/>
      <c r="BS4183" s="67"/>
      <c r="BT4183" s="67"/>
      <c r="BU4183" s="67"/>
      <c r="BV4183" s="67"/>
      <c r="BW4183" s="67"/>
      <c r="BX4183" s="67"/>
      <c r="BY4183" s="67"/>
      <c r="BZ4183" s="67"/>
      <c r="CA4183" s="67"/>
      <c r="CB4183" s="67"/>
      <c r="CC4183" s="67"/>
      <c r="CD4183" s="67"/>
      <c r="CE4183" s="67"/>
      <c r="CF4183" s="67"/>
      <c r="CG4183" s="67"/>
      <c r="CH4183" s="67"/>
      <c r="CI4183" s="67"/>
      <c r="CJ4183" s="67"/>
      <c r="CK4183" s="67"/>
      <c r="CL4183" s="67"/>
      <c r="CM4183" s="67"/>
      <c r="CN4183" s="67"/>
      <c r="CO4183" s="67"/>
      <c r="CP4183" s="67"/>
      <c r="CQ4183" s="67"/>
      <c r="CR4183" s="67"/>
      <c r="CS4183" s="67"/>
      <c r="CT4183" s="67"/>
      <c r="CU4183" s="67"/>
      <c r="CV4183" s="67"/>
      <c r="CW4183" s="67"/>
      <c r="CX4183" s="67"/>
      <c r="CY4183" s="67"/>
      <c r="CZ4183" s="67"/>
      <c r="DA4183" s="67"/>
      <c r="DB4183" s="67"/>
      <c r="DC4183" s="67"/>
      <c r="DD4183" s="67"/>
      <c r="DE4183" s="67"/>
      <c r="DF4183" s="67"/>
      <c r="DG4183" s="67"/>
      <c r="DH4183" s="67"/>
      <c r="DI4183" s="67"/>
      <c r="DJ4183" s="67"/>
      <c r="DK4183" s="67"/>
      <c r="DL4183" s="67"/>
      <c r="DM4183" s="67"/>
      <c r="DN4183" s="67"/>
      <c r="DO4183" s="67"/>
      <c r="DP4183" s="67"/>
      <c r="DQ4183" s="67"/>
      <c r="DR4183" s="67"/>
      <c r="DS4183" s="67"/>
      <c r="DT4183" s="67"/>
      <c r="DU4183" s="67"/>
      <c r="DV4183" s="67"/>
      <c r="DW4183" s="67"/>
      <c r="DX4183" s="67"/>
      <c r="DY4183" s="67"/>
      <c r="DZ4183" s="67"/>
      <c r="EA4183" s="67"/>
      <c r="EB4183" s="67"/>
      <c r="EC4183" s="67"/>
      <c r="ED4183" s="67"/>
      <c r="EE4183" s="67"/>
      <c r="EF4183" s="67"/>
      <c r="EG4183" s="67"/>
      <c r="EH4183" s="67"/>
      <c r="EI4183" s="67"/>
      <c r="EJ4183" s="67"/>
      <c r="EK4183" s="67"/>
      <c r="EL4183" s="67"/>
      <c r="EM4183" s="67"/>
      <c r="EN4183" s="67"/>
      <c r="EO4183" s="67"/>
      <c r="EP4183" s="67"/>
      <c r="EQ4183" s="67"/>
      <c r="ER4183" s="67"/>
      <c r="ES4183" s="67"/>
      <c r="ET4183" s="67"/>
      <c r="EU4183" s="67"/>
      <c r="EV4183" s="67"/>
      <c r="EW4183" s="67"/>
      <c r="EX4183" s="67"/>
      <c r="EY4183" s="67"/>
      <c r="EZ4183" s="67"/>
      <c r="FA4183" s="67"/>
      <c r="FB4183" s="67"/>
      <c r="FC4183" s="67"/>
      <c r="FD4183" s="67"/>
      <c r="FE4183" s="67"/>
      <c r="FF4183" s="67"/>
      <c r="FG4183" s="67"/>
      <c r="FH4183" s="67"/>
      <c r="FI4183" s="67"/>
      <c r="FJ4183" s="67"/>
      <c r="FK4183" s="67"/>
      <c r="FL4183" s="67"/>
      <c r="FM4183" s="67"/>
      <c r="FN4183" s="67"/>
      <c r="FO4183" s="67"/>
      <c r="FP4183" s="67"/>
      <c r="FQ4183" s="67"/>
      <c r="FR4183" s="67"/>
      <c r="FS4183" s="67"/>
      <c r="FT4183" s="67"/>
      <c r="FU4183" s="67"/>
      <c r="FV4183" s="67"/>
      <c r="FW4183" s="67"/>
      <c r="FX4183" s="67"/>
      <c r="FY4183" s="67"/>
      <c r="FZ4183" s="67"/>
      <c r="GA4183" s="67"/>
      <c r="GB4183" s="67"/>
      <c r="GC4183" s="67"/>
      <c r="GD4183" s="67"/>
      <c r="GE4183" s="67"/>
      <c r="GF4183" s="67"/>
      <c r="GG4183" s="67"/>
      <c r="GH4183" s="67"/>
      <c r="GI4183" s="67"/>
      <c r="GJ4183" s="67"/>
      <c r="GK4183" s="67"/>
      <c r="GL4183" s="67"/>
      <c r="GM4183" s="67"/>
      <c r="GN4183" s="67"/>
      <c r="GO4183" s="67"/>
      <c r="GP4183" s="67"/>
      <c r="GQ4183" s="67"/>
      <c r="GR4183" s="67"/>
      <c r="GS4183" s="67"/>
      <c r="GT4183" s="67"/>
      <c r="GU4183" s="67"/>
      <c r="GV4183" s="67"/>
      <c r="GW4183" s="67"/>
      <c r="GX4183" s="67"/>
      <c r="GY4183" s="67"/>
      <c r="GZ4183" s="67"/>
      <c r="HA4183" s="67"/>
      <c r="HB4183" s="67"/>
      <c r="HC4183" s="67"/>
      <c r="HD4183" s="67"/>
      <c r="HE4183" s="67"/>
      <c r="HF4183" s="67"/>
      <c r="HG4183" s="67"/>
      <c r="HH4183" s="67"/>
      <c r="HI4183" s="67"/>
      <c r="HJ4183" s="67"/>
      <c r="HK4183" s="67"/>
      <c r="HL4183" s="67"/>
      <c r="HM4183" s="67"/>
      <c r="HN4183" s="67"/>
      <c r="HO4183" s="67"/>
      <c r="HP4183" s="67"/>
      <c r="HQ4183" s="67"/>
      <c r="HR4183" s="67"/>
      <c r="HS4183" s="67"/>
      <c r="HT4183" s="67"/>
      <c r="HU4183" s="67"/>
      <c r="HV4183" s="67"/>
      <c r="HW4183" s="67"/>
      <c r="HX4183" s="67"/>
      <c r="HY4183" s="67"/>
      <c r="HZ4183" s="67"/>
      <c r="IA4183" s="67"/>
      <c r="IB4183" s="67"/>
      <c r="IC4183" s="67"/>
      <c r="ID4183" s="67"/>
      <c r="IE4183" s="67"/>
      <c r="IF4183" s="67"/>
      <c r="IG4183" s="67"/>
      <c r="IH4183" s="67"/>
      <c r="II4183" s="67"/>
      <c r="IJ4183" s="67"/>
      <c r="IK4183" s="67"/>
      <c r="IL4183" s="67"/>
      <c r="IM4183" s="67"/>
      <c r="IN4183" s="67"/>
      <c r="IO4183" s="67"/>
      <c r="IP4183" s="67"/>
      <c r="IQ4183" s="67"/>
      <c r="IR4183" s="67"/>
      <c r="IS4183" s="67"/>
      <c r="IT4183" s="67"/>
      <c r="IU4183" s="67"/>
      <c r="IV4183" s="67"/>
      <c r="IW4183" s="67"/>
      <c r="IX4183" s="67"/>
      <c r="IY4183" s="67"/>
      <c r="IZ4183" s="67"/>
    </row>
    <row r="4184" customFormat="false" ht="13.8" hidden="false" customHeight="false" outlineLevel="0" collapsed="false">
      <c r="A4184" s="27" t="n">
        <v>41301153</v>
      </c>
      <c r="B4184" s="28" t="s">
        <v>4219</v>
      </c>
      <c r="C4184" s="29"/>
      <c r="D4184" s="29"/>
      <c r="E4184" s="27" t="s">
        <v>54</v>
      </c>
      <c r="F4184" s="19" t="n">
        <f aca="false">IF(C4184="",VLOOKUP(E4184,'PORTE E UCO'!$A$5:$D$46,4,0),VLOOKUP(E4184,'PORTE E UCO'!$A$5:$D$46,4,0)*C4184)</f>
        <v>35.31295</v>
      </c>
      <c r="G4184" s="30" t="n">
        <v>4.23</v>
      </c>
      <c r="H4184" s="21" t="n">
        <f aca="false">G4184*$R$2</f>
        <v>83.21946336</v>
      </c>
      <c r="I4184" s="27" t="n">
        <v>0</v>
      </c>
      <c r="J4184" s="22" t="str">
        <f aca="false">IF(I4184&gt;=1,F4184*$J$2,"")</f>
        <v/>
      </c>
      <c r="K4184" s="22" t="str">
        <f aca="false">IF(I4184&gt;=2,F4184*$K$2,"")</f>
        <v/>
      </c>
      <c r="L4184" s="22" t="str">
        <f aca="false">IF(I4184&gt;=3,F4184*$L$2,"")</f>
        <v/>
      </c>
      <c r="M4184" s="22" t="str">
        <f aca="false">IF(I4184&gt;=4,F4184*$M$2,"")</f>
        <v/>
      </c>
      <c r="N4184" s="27" t="n">
        <v>0</v>
      </c>
      <c r="O4184" s="27" t="n">
        <v>0</v>
      </c>
      <c r="P4184" s="31" t="n">
        <v>0</v>
      </c>
      <c r="Q4184" s="32"/>
      <c r="R4184" s="66"/>
      <c r="S4184" s="25" t="n">
        <f aca="false">SUM(F4184,H4184,J4184,K4184,L4184,M4184)</f>
        <v>118.53241336</v>
      </c>
      <c r="T4184" s="25" t="n">
        <f aca="false">SUM(F4184,H4184,J4184,K4184,L4184,M4184,Q4184)</f>
        <v>118.53241336</v>
      </c>
      <c r="U4184" s="67"/>
      <c r="V4184" s="67"/>
      <c r="W4184" s="67"/>
      <c r="X4184" s="67"/>
      <c r="Y4184" s="67"/>
      <c r="Z4184" s="67"/>
      <c r="AA4184" s="67"/>
      <c r="AB4184" s="67"/>
      <c r="AC4184" s="67"/>
      <c r="AD4184" s="67"/>
      <c r="AE4184" s="67"/>
      <c r="AF4184" s="67"/>
      <c r="AG4184" s="67"/>
      <c r="AH4184" s="67"/>
      <c r="AI4184" s="67"/>
      <c r="AJ4184" s="67"/>
      <c r="AK4184" s="67"/>
      <c r="AL4184" s="67"/>
      <c r="AM4184" s="67"/>
      <c r="AN4184" s="67"/>
      <c r="AO4184" s="67"/>
      <c r="AP4184" s="67"/>
      <c r="AQ4184" s="67"/>
      <c r="AR4184" s="67"/>
      <c r="AS4184" s="67"/>
      <c r="AT4184" s="67"/>
      <c r="AU4184" s="67"/>
      <c r="AV4184" s="67"/>
      <c r="AW4184" s="67"/>
      <c r="AX4184" s="67"/>
      <c r="AY4184" s="67"/>
      <c r="AZ4184" s="67"/>
      <c r="BA4184" s="67"/>
      <c r="BB4184" s="67"/>
      <c r="BC4184" s="67"/>
      <c r="BD4184" s="67"/>
      <c r="BE4184" s="67"/>
      <c r="BF4184" s="67"/>
      <c r="BG4184" s="67"/>
      <c r="BH4184" s="67"/>
      <c r="BI4184" s="67"/>
      <c r="BJ4184" s="67"/>
      <c r="BK4184" s="67"/>
      <c r="BL4184" s="67"/>
      <c r="BM4184" s="67"/>
      <c r="BN4184" s="67"/>
      <c r="BO4184" s="67"/>
      <c r="BP4184" s="67"/>
      <c r="BQ4184" s="67"/>
      <c r="BR4184" s="67"/>
      <c r="BS4184" s="67"/>
      <c r="BT4184" s="67"/>
      <c r="BU4184" s="67"/>
      <c r="BV4184" s="67"/>
      <c r="BW4184" s="67"/>
      <c r="BX4184" s="67"/>
      <c r="BY4184" s="67"/>
      <c r="BZ4184" s="67"/>
      <c r="CA4184" s="67"/>
      <c r="CB4184" s="67"/>
      <c r="CC4184" s="67"/>
      <c r="CD4184" s="67"/>
      <c r="CE4184" s="67"/>
      <c r="CF4184" s="67"/>
      <c r="CG4184" s="67"/>
      <c r="CH4184" s="67"/>
      <c r="CI4184" s="67"/>
      <c r="CJ4184" s="67"/>
      <c r="CK4184" s="67"/>
      <c r="CL4184" s="67"/>
      <c r="CM4184" s="67"/>
      <c r="CN4184" s="67"/>
      <c r="CO4184" s="67"/>
      <c r="CP4184" s="67"/>
      <c r="CQ4184" s="67"/>
      <c r="CR4184" s="67"/>
      <c r="CS4184" s="67"/>
      <c r="CT4184" s="67"/>
      <c r="CU4184" s="67"/>
      <c r="CV4184" s="67"/>
      <c r="CW4184" s="67"/>
      <c r="CX4184" s="67"/>
      <c r="CY4184" s="67"/>
      <c r="CZ4184" s="67"/>
      <c r="DA4184" s="67"/>
      <c r="DB4184" s="67"/>
      <c r="DC4184" s="67"/>
      <c r="DD4184" s="67"/>
      <c r="DE4184" s="67"/>
      <c r="DF4184" s="67"/>
      <c r="DG4184" s="67"/>
      <c r="DH4184" s="67"/>
      <c r="DI4184" s="67"/>
      <c r="DJ4184" s="67"/>
      <c r="DK4184" s="67"/>
      <c r="DL4184" s="67"/>
      <c r="DM4184" s="67"/>
      <c r="DN4184" s="67"/>
      <c r="DO4184" s="67"/>
      <c r="DP4184" s="67"/>
      <c r="DQ4184" s="67"/>
      <c r="DR4184" s="67"/>
      <c r="DS4184" s="67"/>
      <c r="DT4184" s="67"/>
      <c r="DU4184" s="67"/>
      <c r="DV4184" s="67"/>
      <c r="DW4184" s="67"/>
      <c r="DX4184" s="67"/>
      <c r="DY4184" s="67"/>
      <c r="DZ4184" s="67"/>
      <c r="EA4184" s="67"/>
      <c r="EB4184" s="67"/>
      <c r="EC4184" s="67"/>
      <c r="ED4184" s="67"/>
      <c r="EE4184" s="67"/>
      <c r="EF4184" s="67"/>
      <c r="EG4184" s="67"/>
      <c r="EH4184" s="67"/>
      <c r="EI4184" s="67"/>
      <c r="EJ4184" s="67"/>
      <c r="EK4184" s="67"/>
      <c r="EL4184" s="67"/>
      <c r="EM4184" s="67"/>
      <c r="EN4184" s="67"/>
      <c r="EO4184" s="67"/>
      <c r="EP4184" s="67"/>
      <c r="EQ4184" s="67"/>
      <c r="ER4184" s="67"/>
      <c r="ES4184" s="67"/>
      <c r="ET4184" s="67"/>
      <c r="EU4184" s="67"/>
      <c r="EV4184" s="67"/>
      <c r="EW4184" s="67"/>
      <c r="EX4184" s="67"/>
      <c r="EY4184" s="67"/>
      <c r="EZ4184" s="67"/>
      <c r="FA4184" s="67"/>
      <c r="FB4184" s="67"/>
      <c r="FC4184" s="67"/>
      <c r="FD4184" s="67"/>
      <c r="FE4184" s="67"/>
      <c r="FF4184" s="67"/>
      <c r="FG4184" s="67"/>
      <c r="FH4184" s="67"/>
      <c r="FI4184" s="67"/>
      <c r="FJ4184" s="67"/>
      <c r="FK4184" s="67"/>
      <c r="FL4184" s="67"/>
      <c r="FM4184" s="67"/>
      <c r="FN4184" s="67"/>
      <c r="FO4184" s="67"/>
      <c r="FP4184" s="67"/>
      <c r="FQ4184" s="67"/>
      <c r="FR4184" s="67"/>
      <c r="FS4184" s="67"/>
      <c r="FT4184" s="67"/>
      <c r="FU4184" s="67"/>
      <c r="FV4184" s="67"/>
      <c r="FW4184" s="67"/>
      <c r="FX4184" s="67"/>
      <c r="FY4184" s="67"/>
      <c r="FZ4184" s="67"/>
      <c r="GA4184" s="67"/>
      <c r="GB4184" s="67"/>
      <c r="GC4184" s="67"/>
      <c r="GD4184" s="67"/>
      <c r="GE4184" s="67"/>
      <c r="GF4184" s="67"/>
      <c r="GG4184" s="67"/>
      <c r="GH4184" s="67"/>
      <c r="GI4184" s="67"/>
      <c r="GJ4184" s="67"/>
      <c r="GK4184" s="67"/>
      <c r="GL4184" s="67"/>
      <c r="GM4184" s="67"/>
      <c r="GN4184" s="67"/>
      <c r="GO4184" s="67"/>
      <c r="GP4184" s="67"/>
      <c r="GQ4184" s="67"/>
      <c r="GR4184" s="67"/>
      <c r="GS4184" s="67"/>
      <c r="GT4184" s="67"/>
      <c r="GU4184" s="67"/>
      <c r="GV4184" s="67"/>
      <c r="GW4184" s="67"/>
      <c r="GX4184" s="67"/>
      <c r="GY4184" s="67"/>
      <c r="GZ4184" s="67"/>
      <c r="HA4184" s="67"/>
      <c r="HB4184" s="67"/>
      <c r="HC4184" s="67"/>
      <c r="HD4184" s="67"/>
      <c r="HE4184" s="67"/>
      <c r="HF4184" s="67"/>
      <c r="HG4184" s="67"/>
      <c r="HH4184" s="67"/>
      <c r="HI4184" s="67"/>
      <c r="HJ4184" s="67"/>
      <c r="HK4184" s="67"/>
      <c r="HL4184" s="67"/>
      <c r="HM4184" s="67"/>
      <c r="HN4184" s="67"/>
      <c r="HO4184" s="67"/>
      <c r="HP4184" s="67"/>
      <c r="HQ4184" s="67"/>
      <c r="HR4184" s="67"/>
      <c r="HS4184" s="67"/>
      <c r="HT4184" s="67"/>
      <c r="HU4184" s="67"/>
      <c r="HV4184" s="67"/>
      <c r="HW4184" s="67"/>
      <c r="HX4184" s="67"/>
      <c r="HY4184" s="67"/>
      <c r="HZ4184" s="67"/>
      <c r="IA4184" s="67"/>
      <c r="IB4184" s="67"/>
      <c r="IC4184" s="67"/>
      <c r="ID4184" s="67"/>
      <c r="IE4184" s="67"/>
      <c r="IF4184" s="67"/>
      <c r="IG4184" s="67"/>
      <c r="IH4184" s="67"/>
      <c r="II4184" s="67"/>
      <c r="IJ4184" s="67"/>
      <c r="IK4184" s="67"/>
      <c r="IL4184" s="67"/>
      <c r="IM4184" s="67"/>
      <c r="IN4184" s="67"/>
      <c r="IO4184" s="67"/>
      <c r="IP4184" s="67"/>
      <c r="IQ4184" s="67"/>
      <c r="IR4184" s="67"/>
      <c r="IS4184" s="67"/>
      <c r="IT4184" s="67"/>
      <c r="IU4184" s="67"/>
      <c r="IV4184" s="67"/>
      <c r="IW4184" s="67"/>
      <c r="IX4184" s="67"/>
      <c r="IY4184" s="67"/>
      <c r="IZ4184" s="67"/>
    </row>
    <row r="4185" customFormat="false" ht="13.8" hidden="false" customHeight="false" outlineLevel="0" collapsed="false">
      <c r="A4185" s="16" t="n">
        <v>41301161</v>
      </c>
      <c r="B4185" s="17" t="s">
        <v>4220</v>
      </c>
      <c r="C4185" s="18"/>
      <c r="D4185" s="18"/>
      <c r="E4185" s="16" t="s">
        <v>50</v>
      </c>
      <c r="F4185" s="19" t="n">
        <f aca="false">IF(C4185="",VLOOKUP(E4185,'PORTE E UCO'!$A$5:$D$46,4,0),VLOOKUP(E4185,'PORTE E UCO'!$A$5:$D$46,4,0)*C4185)</f>
        <v>17.661556</v>
      </c>
      <c r="G4185" s="20" t="n">
        <v>0.26</v>
      </c>
      <c r="H4185" s="21" t="n">
        <f aca="false">G4185*$R$2</f>
        <v>5.11514432</v>
      </c>
      <c r="I4185" s="16" t="n">
        <v>0</v>
      </c>
      <c r="J4185" s="22" t="str">
        <f aca="false">IF(I4185&gt;=1,F4185*$J$2,"")</f>
        <v/>
      </c>
      <c r="K4185" s="22" t="str">
        <f aca="false">IF(I4185&gt;=2,F4185*$K$2,"")</f>
        <v/>
      </c>
      <c r="L4185" s="22" t="str">
        <f aca="false">IF(I4185&gt;=3,F4185*$L$2,"")</f>
        <v/>
      </c>
      <c r="M4185" s="22" t="str">
        <f aca="false">IF(I4185&gt;=4,F4185*$M$2,"")</f>
        <v/>
      </c>
      <c r="N4185" s="16" t="n">
        <v>0</v>
      </c>
      <c r="O4185" s="16" t="n">
        <v>0</v>
      </c>
      <c r="P4185" s="23" t="n">
        <v>0</v>
      </c>
      <c r="Q4185" s="32"/>
      <c r="R4185" s="66"/>
      <c r="S4185" s="25" t="n">
        <f aca="false">SUM(F4185,H4185,J4185,K4185,L4185,M4185)</f>
        <v>22.77670032</v>
      </c>
      <c r="T4185" s="25" t="n">
        <f aca="false">SUM(F4185,H4185,J4185,K4185,L4185,M4185,Q4185)</f>
        <v>22.77670032</v>
      </c>
      <c r="U4185" s="67"/>
      <c r="V4185" s="67"/>
      <c r="W4185" s="67"/>
      <c r="X4185" s="67"/>
      <c r="Y4185" s="67"/>
      <c r="Z4185" s="67"/>
      <c r="AA4185" s="67"/>
      <c r="AB4185" s="67"/>
      <c r="AC4185" s="67"/>
      <c r="AD4185" s="67"/>
      <c r="AE4185" s="67"/>
      <c r="AF4185" s="67"/>
      <c r="AG4185" s="67"/>
      <c r="AH4185" s="67"/>
      <c r="AI4185" s="67"/>
      <c r="AJ4185" s="67"/>
      <c r="AK4185" s="67"/>
      <c r="AL4185" s="67"/>
      <c r="AM4185" s="67"/>
      <c r="AN4185" s="67"/>
      <c r="AO4185" s="67"/>
      <c r="AP4185" s="67"/>
      <c r="AQ4185" s="67"/>
      <c r="AR4185" s="67"/>
      <c r="AS4185" s="67"/>
      <c r="AT4185" s="67"/>
      <c r="AU4185" s="67"/>
      <c r="AV4185" s="67"/>
      <c r="AW4185" s="67"/>
      <c r="AX4185" s="67"/>
      <c r="AY4185" s="67"/>
      <c r="AZ4185" s="67"/>
      <c r="BA4185" s="67"/>
      <c r="BB4185" s="67"/>
      <c r="BC4185" s="67"/>
      <c r="BD4185" s="67"/>
      <c r="BE4185" s="67"/>
      <c r="BF4185" s="67"/>
      <c r="BG4185" s="67"/>
      <c r="BH4185" s="67"/>
      <c r="BI4185" s="67"/>
      <c r="BJ4185" s="67"/>
      <c r="BK4185" s="67"/>
      <c r="BL4185" s="67"/>
      <c r="BM4185" s="67"/>
      <c r="BN4185" s="67"/>
      <c r="BO4185" s="67"/>
      <c r="BP4185" s="67"/>
      <c r="BQ4185" s="67"/>
      <c r="BR4185" s="67"/>
      <c r="BS4185" s="67"/>
      <c r="BT4185" s="67"/>
      <c r="BU4185" s="67"/>
      <c r="BV4185" s="67"/>
      <c r="BW4185" s="67"/>
      <c r="BX4185" s="67"/>
      <c r="BY4185" s="67"/>
      <c r="BZ4185" s="67"/>
      <c r="CA4185" s="67"/>
      <c r="CB4185" s="67"/>
      <c r="CC4185" s="67"/>
      <c r="CD4185" s="67"/>
      <c r="CE4185" s="67"/>
      <c r="CF4185" s="67"/>
      <c r="CG4185" s="67"/>
      <c r="CH4185" s="67"/>
      <c r="CI4185" s="67"/>
      <c r="CJ4185" s="67"/>
      <c r="CK4185" s="67"/>
      <c r="CL4185" s="67"/>
      <c r="CM4185" s="67"/>
      <c r="CN4185" s="67"/>
      <c r="CO4185" s="67"/>
      <c r="CP4185" s="67"/>
      <c r="CQ4185" s="67"/>
      <c r="CR4185" s="67"/>
      <c r="CS4185" s="67"/>
      <c r="CT4185" s="67"/>
      <c r="CU4185" s="67"/>
      <c r="CV4185" s="67"/>
      <c r="CW4185" s="67"/>
      <c r="CX4185" s="67"/>
      <c r="CY4185" s="67"/>
      <c r="CZ4185" s="67"/>
      <c r="DA4185" s="67"/>
      <c r="DB4185" s="67"/>
      <c r="DC4185" s="67"/>
      <c r="DD4185" s="67"/>
      <c r="DE4185" s="67"/>
      <c r="DF4185" s="67"/>
      <c r="DG4185" s="67"/>
      <c r="DH4185" s="67"/>
      <c r="DI4185" s="67"/>
      <c r="DJ4185" s="67"/>
      <c r="DK4185" s="67"/>
      <c r="DL4185" s="67"/>
      <c r="DM4185" s="67"/>
      <c r="DN4185" s="67"/>
      <c r="DO4185" s="67"/>
      <c r="DP4185" s="67"/>
      <c r="DQ4185" s="67"/>
      <c r="DR4185" s="67"/>
      <c r="DS4185" s="67"/>
      <c r="DT4185" s="67"/>
      <c r="DU4185" s="67"/>
      <c r="DV4185" s="67"/>
      <c r="DW4185" s="67"/>
      <c r="DX4185" s="67"/>
      <c r="DY4185" s="67"/>
      <c r="DZ4185" s="67"/>
      <c r="EA4185" s="67"/>
      <c r="EB4185" s="67"/>
      <c r="EC4185" s="67"/>
      <c r="ED4185" s="67"/>
      <c r="EE4185" s="67"/>
      <c r="EF4185" s="67"/>
      <c r="EG4185" s="67"/>
      <c r="EH4185" s="67"/>
      <c r="EI4185" s="67"/>
      <c r="EJ4185" s="67"/>
      <c r="EK4185" s="67"/>
      <c r="EL4185" s="67"/>
      <c r="EM4185" s="67"/>
      <c r="EN4185" s="67"/>
      <c r="EO4185" s="67"/>
      <c r="EP4185" s="67"/>
      <c r="EQ4185" s="67"/>
      <c r="ER4185" s="67"/>
      <c r="ES4185" s="67"/>
      <c r="ET4185" s="67"/>
      <c r="EU4185" s="67"/>
      <c r="EV4185" s="67"/>
      <c r="EW4185" s="67"/>
      <c r="EX4185" s="67"/>
      <c r="EY4185" s="67"/>
      <c r="EZ4185" s="67"/>
      <c r="FA4185" s="67"/>
      <c r="FB4185" s="67"/>
      <c r="FC4185" s="67"/>
      <c r="FD4185" s="67"/>
      <c r="FE4185" s="67"/>
      <c r="FF4185" s="67"/>
      <c r="FG4185" s="67"/>
      <c r="FH4185" s="67"/>
      <c r="FI4185" s="67"/>
      <c r="FJ4185" s="67"/>
      <c r="FK4185" s="67"/>
      <c r="FL4185" s="67"/>
      <c r="FM4185" s="67"/>
      <c r="FN4185" s="67"/>
      <c r="FO4185" s="67"/>
      <c r="FP4185" s="67"/>
      <c r="FQ4185" s="67"/>
      <c r="FR4185" s="67"/>
      <c r="FS4185" s="67"/>
      <c r="FT4185" s="67"/>
      <c r="FU4185" s="67"/>
      <c r="FV4185" s="67"/>
      <c r="FW4185" s="67"/>
      <c r="FX4185" s="67"/>
      <c r="FY4185" s="67"/>
      <c r="FZ4185" s="67"/>
      <c r="GA4185" s="67"/>
      <c r="GB4185" s="67"/>
      <c r="GC4185" s="67"/>
      <c r="GD4185" s="67"/>
      <c r="GE4185" s="67"/>
      <c r="GF4185" s="67"/>
      <c r="GG4185" s="67"/>
      <c r="GH4185" s="67"/>
      <c r="GI4185" s="67"/>
      <c r="GJ4185" s="67"/>
      <c r="GK4185" s="67"/>
      <c r="GL4185" s="67"/>
      <c r="GM4185" s="67"/>
      <c r="GN4185" s="67"/>
      <c r="GO4185" s="67"/>
      <c r="GP4185" s="67"/>
      <c r="GQ4185" s="67"/>
      <c r="GR4185" s="67"/>
      <c r="GS4185" s="67"/>
      <c r="GT4185" s="67"/>
      <c r="GU4185" s="67"/>
      <c r="GV4185" s="67"/>
      <c r="GW4185" s="67"/>
      <c r="GX4185" s="67"/>
      <c r="GY4185" s="67"/>
      <c r="GZ4185" s="67"/>
      <c r="HA4185" s="67"/>
      <c r="HB4185" s="67"/>
      <c r="HC4185" s="67"/>
      <c r="HD4185" s="67"/>
      <c r="HE4185" s="67"/>
      <c r="HF4185" s="67"/>
      <c r="HG4185" s="67"/>
      <c r="HH4185" s="67"/>
      <c r="HI4185" s="67"/>
      <c r="HJ4185" s="67"/>
      <c r="HK4185" s="67"/>
      <c r="HL4185" s="67"/>
      <c r="HM4185" s="67"/>
      <c r="HN4185" s="67"/>
      <c r="HO4185" s="67"/>
      <c r="HP4185" s="67"/>
      <c r="HQ4185" s="67"/>
      <c r="HR4185" s="67"/>
      <c r="HS4185" s="67"/>
      <c r="HT4185" s="67"/>
      <c r="HU4185" s="67"/>
      <c r="HV4185" s="67"/>
      <c r="HW4185" s="67"/>
      <c r="HX4185" s="67"/>
      <c r="HY4185" s="67"/>
      <c r="HZ4185" s="67"/>
      <c r="IA4185" s="67"/>
      <c r="IB4185" s="67"/>
      <c r="IC4185" s="67"/>
      <c r="ID4185" s="67"/>
      <c r="IE4185" s="67"/>
      <c r="IF4185" s="67"/>
      <c r="IG4185" s="67"/>
      <c r="IH4185" s="67"/>
      <c r="II4185" s="67"/>
      <c r="IJ4185" s="67"/>
      <c r="IK4185" s="67"/>
      <c r="IL4185" s="67"/>
      <c r="IM4185" s="67"/>
      <c r="IN4185" s="67"/>
      <c r="IO4185" s="67"/>
      <c r="IP4185" s="67"/>
      <c r="IQ4185" s="67"/>
      <c r="IR4185" s="67"/>
      <c r="IS4185" s="67"/>
      <c r="IT4185" s="67"/>
      <c r="IU4185" s="67"/>
      <c r="IV4185" s="67"/>
      <c r="IW4185" s="67"/>
      <c r="IX4185" s="67"/>
      <c r="IY4185" s="67"/>
      <c r="IZ4185" s="67"/>
    </row>
    <row r="4186" customFormat="false" ht="13.8" hidden="false" customHeight="false" outlineLevel="0" collapsed="false">
      <c r="A4186" s="27" t="n">
        <v>41301188</v>
      </c>
      <c r="B4186" s="28" t="s">
        <v>4221</v>
      </c>
      <c r="C4186" s="29"/>
      <c r="D4186" s="29"/>
      <c r="E4186" s="27" t="s">
        <v>54</v>
      </c>
      <c r="F4186" s="19" t="n">
        <f aca="false">IF(C4186="",VLOOKUP(E4186,'PORTE E UCO'!$A$5:$D$46,4,0),VLOOKUP(E4186,'PORTE E UCO'!$A$5:$D$46,4,0)*C4186)</f>
        <v>35.31295</v>
      </c>
      <c r="G4186" s="30"/>
      <c r="H4186" s="21" t="n">
        <f aca="false">G4186*$R$2</f>
        <v>0</v>
      </c>
      <c r="I4186" s="27" t="n">
        <v>0</v>
      </c>
      <c r="J4186" s="22" t="str">
        <f aca="false">IF(I4186&gt;=1,F4186*$J$2,"")</f>
        <v/>
      </c>
      <c r="K4186" s="22" t="str">
        <f aca="false">IF(I4186&gt;=2,F4186*$K$2,"")</f>
        <v/>
      </c>
      <c r="L4186" s="22" t="str">
        <f aca="false">IF(I4186&gt;=3,F4186*$L$2,"")</f>
        <v/>
      </c>
      <c r="M4186" s="22" t="str">
        <f aca="false">IF(I4186&gt;=4,F4186*$M$2,"")</f>
        <v/>
      </c>
      <c r="N4186" s="27" t="n">
        <v>0</v>
      </c>
      <c r="O4186" s="27" t="n">
        <v>0</v>
      </c>
      <c r="P4186" s="31" t="n">
        <v>0</v>
      </c>
      <c r="Q4186" s="32"/>
      <c r="R4186" s="66"/>
      <c r="S4186" s="25" t="n">
        <f aca="false">SUM(F4186,H4186,J4186,K4186,L4186,M4186)</f>
        <v>35.31295</v>
      </c>
      <c r="T4186" s="25" t="n">
        <f aca="false">SUM(F4186,H4186,J4186,K4186,L4186,M4186,Q4186)</f>
        <v>35.31295</v>
      </c>
      <c r="U4186" s="67"/>
      <c r="V4186" s="67"/>
      <c r="W4186" s="67"/>
      <c r="X4186" s="67"/>
      <c r="Y4186" s="67"/>
      <c r="Z4186" s="67"/>
      <c r="AA4186" s="67"/>
      <c r="AB4186" s="67"/>
      <c r="AC4186" s="67"/>
      <c r="AD4186" s="67"/>
      <c r="AE4186" s="67"/>
      <c r="AF4186" s="67"/>
      <c r="AG4186" s="67"/>
      <c r="AH4186" s="67"/>
      <c r="AI4186" s="67"/>
      <c r="AJ4186" s="67"/>
      <c r="AK4186" s="67"/>
      <c r="AL4186" s="67"/>
      <c r="AM4186" s="67"/>
      <c r="AN4186" s="67"/>
      <c r="AO4186" s="67"/>
      <c r="AP4186" s="67"/>
      <c r="AQ4186" s="67"/>
      <c r="AR4186" s="67"/>
      <c r="AS4186" s="67"/>
      <c r="AT4186" s="67"/>
      <c r="AU4186" s="67"/>
      <c r="AV4186" s="67"/>
      <c r="AW4186" s="67"/>
      <c r="AX4186" s="67"/>
      <c r="AY4186" s="67"/>
      <c r="AZ4186" s="67"/>
      <c r="BA4186" s="67"/>
      <c r="BB4186" s="67"/>
      <c r="BC4186" s="67"/>
      <c r="BD4186" s="67"/>
      <c r="BE4186" s="67"/>
      <c r="BF4186" s="67"/>
      <c r="BG4186" s="67"/>
      <c r="BH4186" s="67"/>
      <c r="BI4186" s="67"/>
      <c r="BJ4186" s="67"/>
      <c r="BK4186" s="67"/>
      <c r="BL4186" s="67"/>
      <c r="BM4186" s="67"/>
      <c r="BN4186" s="67"/>
      <c r="BO4186" s="67"/>
      <c r="BP4186" s="67"/>
      <c r="BQ4186" s="67"/>
      <c r="BR4186" s="67"/>
      <c r="BS4186" s="67"/>
      <c r="BT4186" s="67"/>
      <c r="BU4186" s="67"/>
      <c r="BV4186" s="67"/>
      <c r="BW4186" s="67"/>
      <c r="BX4186" s="67"/>
      <c r="BY4186" s="67"/>
      <c r="BZ4186" s="67"/>
      <c r="CA4186" s="67"/>
      <c r="CB4186" s="67"/>
      <c r="CC4186" s="67"/>
      <c r="CD4186" s="67"/>
      <c r="CE4186" s="67"/>
      <c r="CF4186" s="67"/>
      <c r="CG4186" s="67"/>
      <c r="CH4186" s="67"/>
      <c r="CI4186" s="67"/>
      <c r="CJ4186" s="67"/>
      <c r="CK4186" s="67"/>
      <c r="CL4186" s="67"/>
      <c r="CM4186" s="67"/>
      <c r="CN4186" s="67"/>
      <c r="CO4186" s="67"/>
      <c r="CP4186" s="67"/>
      <c r="CQ4186" s="67"/>
      <c r="CR4186" s="67"/>
      <c r="CS4186" s="67"/>
      <c r="CT4186" s="67"/>
      <c r="CU4186" s="67"/>
      <c r="CV4186" s="67"/>
      <c r="CW4186" s="67"/>
      <c r="CX4186" s="67"/>
      <c r="CY4186" s="67"/>
      <c r="CZ4186" s="67"/>
      <c r="DA4186" s="67"/>
      <c r="DB4186" s="67"/>
      <c r="DC4186" s="67"/>
      <c r="DD4186" s="67"/>
      <c r="DE4186" s="67"/>
      <c r="DF4186" s="67"/>
      <c r="DG4186" s="67"/>
      <c r="DH4186" s="67"/>
      <c r="DI4186" s="67"/>
      <c r="DJ4186" s="67"/>
      <c r="DK4186" s="67"/>
      <c r="DL4186" s="67"/>
      <c r="DM4186" s="67"/>
      <c r="DN4186" s="67"/>
      <c r="DO4186" s="67"/>
      <c r="DP4186" s="67"/>
      <c r="DQ4186" s="67"/>
      <c r="DR4186" s="67"/>
      <c r="DS4186" s="67"/>
      <c r="DT4186" s="67"/>
      <c r="DU4186" s="67"/>
      <c r="DV4186" s="67"/>
      <c r="DW4186" s="67"/>
      <c r="DX4186" s="67"/>
      <c r="DY4186" s="67"/>
      <c r="DZ4186" s="67"/>
      <c r="EA4186" s="67"/>
      <c r="EB4186" s="67"/>
      <c r="EC4186" s="67"/>
      <c r="ED4186" s="67"/>
      <c r="EE4186" s="67"/>
      <c r="EF4186" s="67"/>
      <c r="EG4186" s="67"/>
      <c r="EH4186" s="67"/>
      <c r="EI4186" s="67"/>
      <c r="EJ4186" s="67"/>
      <c r="EK4186" s="67"/>
      <c r="EL4186" s="67"/>
      <c r="EM4186" s="67"/>
      <c r="EN4186" s="67"/>
      <c r="EO4186" s="67"/>
      <c r="EP4186" s="67"/>
      <c r="EQ4186" s="67"/>
      <c r="ER4186" s="67"/>
      <c r="ES4186" s="67"/>
      <c r="ET4186" s="67"/>
      <c r="EU4186" s="67"/>
      <c r="EV4186" s="67"/>
      <c r="EW4186" s="67"/>
      <c r="EX4186" s="67"/>
      <c r="EY4186" s="67"/>
      <c r="EZ4186" s="67"/>
      <c r="FA4186" s="67"/>
      <c r="FB4186" s="67"/>
      <c r="FC4186" s="67"/>
      <c r="FD4186" s="67"/>
      <c r="FE4186" s="67"/>
      <c r="FF4186" s="67"/>
      <c r="FG4186" s="67"/>
      <c r="FH4186" s="67"/>
      <c r="FI4186" s="67"/>
      <c r="FJ4186" s="67"/>
      <c r="FK4186" s="67"/>
      <c r="FL4186" s="67"/>
      <c r="FM4186" s="67"/>
      <c r="FN4186" s="67"/>
      <c r="FO4186" s="67"/>
      <c r="FP4186" s="67"/>
      <c r="FQ4186" s="67"/>
      <c r="FR4186" s="67"/>
      <c r="FS4186" s="67"/>
      <c r="FT4186" s="67"/>
      <c r="FU4186" s="67"/>
      <c r="FV4186" s="67"/>
      <c r="FW4186" s="67"/>
      <c r="FX4186" s="67"/>
      <c r="FY4186" s="67"/>
      <c r="FZ4186" s="67"/>
      <c r="GA4186" s="67"/>
      <c r="GB4186" s="67"/>
      <c r="GC4186" s="67"/>
      <c r="GD4186" s="67"/>
      <c r="GE4186" s="67"/>
      <c r="GF4186" s="67"/>
      <c r="GG4186" s="67"/>
      <c r="GH4186" s="67"/>
      <c r="GI4186" s="67"/>
      <c r="GJ4186" s="67"/>
      <c r="GK4186" s="67"/>
      <c r="GL4186" s="67"/>
      <c r="GM4186" s="67"/>
      <c r="GN4186" s="67"/>
      <c r="GO4186" s="67"/>
      <c r="GP4186" s="67"/>
      <c r="GQ4186" s="67"/>
      <c r="GR4186" s="67"/>
      <c r="GS4186" s="67"/>
      <c r="GT4186" s="67"/>
      <c r="GU4186" s="67"/>
      <c r="GV4186" s="67"/>
      <c r="GW4186" s="67"/>
      <c r="GX4186" s="67"/>
      <c r="GY4186" s="67"/>
      <c r="GZ4186" s="67"/>
      <c r="HA4186" s="67"/>
      <c r="HB4186" s="67"/>
      <c r="HC4186" s="67"/>
      <c r="HD4186" s="67"/>
      <c r="HE4186" s="67"/>
      <c r="HF4186" s="67"/>
      <c r="HG4186" s="67"/>
      <c r="HH4186" s="67"/>
      <c r="HI4186" s="67"/>
      <c r="HJ4186" s="67"/>
      <c r="HK4186" s="67"/>
      <c r="HL4186" s="67"/>
      <c r="HM4186" s="67"/>
      <c r="HN4186" s="67"/>
      <c r="HO4186" s="67"/>
      <c r="HP4186" s="67"/>
      <c r="HQ4186" s="67"/>
      <c r="HR4186" s="67"/>
      <c r="HS4186" s="67"/>
      <c r="HT4186" s="67"/>
      <c r="HU4186" s="67"/>
      <c r="HV4186" s="67"/>
      <c r="HW4186" s="67"/>
      <c r="HX4186" s="67"/>
      <c r="HY4186" s="67"/>
      <c r="HZ4186" s="67"/>
      <c r="IA4186" s="67"/>
      <c r="IB4186" s="67"/>
      <c r="IC4186" s="67"/>
      <c r="ID4186" s="67"/>
      <c r="IE4186" s="67"/>
      <c r="IF4186" s="67"/>
      <c r="IG4186" s="67"/>
      <c r="IH4186" s="67"/>
      <c r="II4186" s="67"/>
      <c r="IJ4186" s="67"/>
      <c r="IK4186" s="67"/>
      <c r="IL4186" s="67"/>
      <c r="IM4186" s="67"/>
      <c r="IN4186" s="67"/>
      <c r="IO4186" s="67"/>
      <c r="IP4186" s="67"/>
      <c r="IQ4186" s="67"/>
      <c r="IR4186" s="67"/>
      <c r="IS4186" s="67"/>
      <c r="IT4186" s="67"/>
      <c r="IU4186" s="67"/>
      <c r="IV4186" s="67"/>
      <c r="IW4186" s="67"/>
      <c r="IX4186" s="67"/>
      <c r="IY4186" s="67"/>
      <c r="IZ4186" s="67"/>
    </row>
    <row r="4187" customFormat="false" ht="13.8" hidden="false" customHeight="false" outlineLevel="0" collapsed="false">
      <c r="A4187" s="16" t="n">
        <v>41301200</v>
      </c>
      <c r="B4187" s="17" t="s">
        <v>4222</v>
      </c>
      <c r="C4187" s="18"/>
      <c r="D4187" s="18"/>
      <c r="E4187" s="16" t="s">
        <v>54</v>
      </c>
      <c r="F4187" s="19" t="n">
        <f aca="false">IF(C4187="",VLOOKUP(E4187,'PORTE E UCO'!$A$5:$D$46,4,0),VLOOKUP(E4187,'PORTE E UCO'!$A$5:$D$46,4,0)*C4187)</f>
        <v>35.31295</v>
      </c>
      <c r="G4187" s="20" t="n">
        <v>0.14</v>
      </c>
      <c r="H4187" s="21" t="n">
        <f aca="false">G4187*$R$2</f>
        <v>2.75430848</v>
      </c>
      <c r="I4187" s="16" t="n">
        <v>0</v>
      </c>
      <c r="J4187" s="22" t="str">
        <f aca="false">IF(I4187&gt;=1,F4187*$J$2,"")</f>
        <v/>
      </c>
      <c r="K4187" s="22" t="str">
        <f aca="false">IF(I4187&gt;=2,F4187*$K$2,"")</f>
        <v/>
      </c>
      <c r="L4187" s="22" t="str">
        <f aca="false">IF(I4187&gt;=3,F4187*$L$2,"")</f>
        <v/>
      </c>
      <c r="M4187" s="22" t="str">
        <f aca="false">IF(I4187&gt;=4,F4187*$M$2,"")</f>
        <v/>
      </c>
      <c r="N4187" s="16" t="n">
        <v>0</v>
      </c>
      <c r="O4187" s="16" t="n">
        <v>0</v>
      </c>
      <c r="P4187" s="23" t="n">
        <v>0</v>
      </c>
      <c r="Q4187" s="32"/>
      <c r="R4187" s="66"/>
      <c r="S4187" s="25" t="n">
        <f aca="false">SUM(F4187,H4187,J4187,K4187,L4187,M4187)</f>
        <v>38.06725848</v>
      </c>
      <c r="T4187" s="25" t="n">
        <f aca="false">SUM(F4187,H4187,J4187,K4187,L4187,M4187,Q4187)</f>
        <v>38.06725848</v>
      </c>
      <c r="U4187" s="67"/>
      <c r="V4187" s="67"/>
      <c r="W4187" s="67"/>
      <c r="X4187" s="67"/>
      <c r="Y4187" s="67"/>
      <c r="Z4187" s="67"/>
      <c r="AA4187" s="67"/>
      <c r="AB4187" s="67"/>
      <c r="AC4187" s="67"/>
      <c r="AD4187" s="67"/>
      <c r="AE4187" s="67"/>
      <c r="AF4187" s="67"/>
      <c r="AG4187" s="67"/>
      <c r="AH4187" s="67"/>
      <c r="AI4187" s="67"/>
      <c r="AJ4187" s="67"/>
      <c r="AK4187" s="67"/>
      <c r="AL4187" s="67"/>
      <c r="AM4187" s="67"/>
      <c r="AN4187" s="67"/>
      <c r="AO4187" s="67"/>
      <c r="AP4187" s="67"/>
      <c r="AQ4187" s="67"/>
      <c r="AR4187" s="67"/>
      <c r="AS4187" s="67"/>
      <c r="AT4187" s="67"/>
      <c r="AU4187" s="67"/>
      <c r="AV4187" s="67"/>
      <c r="AW4187" s="67"/>
      <c r="AX4187" s="67"/>
      <c r="AY4187" s="67"/>
      <c r="AZ4187" s="67"/>
      <c r="BA4187" s="67"/>
      <c r="BB4187" s="67"/>
      <c r="BC4187" s="67"/>
      <c r="BD4187" s="67"/>
      <c r="BE4187" s="67"/>
      <c r="BF4187" s="67"/>
      <c r="BG4187" s="67"/>
      <c r="BH4187" s="67"/>
      <c r="BI4187" s="67"/>
      <c r="BJ4187" s="67"/>
      <c r="BK4187" s="67"/>
      <c r="BL4187" s="67"/>
      <c r="BM4187" s="67"/>
      <c r="BN4187" s="67"/>
      <c r="BO4187" s="67"/>
      <c r="BP4187" s="67"/>
      <c r="BQ4187" s="67"/>
      <c r="BR4187" s="67"/>
      <c r="BS4187" s="67"/>
      <c r="BT4187" s="67"/>
      <c r="BU4187" s="67"/>
      <c r="BV4187" s="67"/>
      <c r="BW4187" s="67"/>
      <c r="BX4187" s="67"/>
      <c r="BY4187" s="67"/>
      <c r="BZ4187" s="67"/>
      <c r="CA4187" s="67"/>
      <c r="CB4187" s="67"/>
      <c r="CC4187" s="67"/>
      <c r="CD4187" s="67"/>
      <c r="CE4187" s="67"/>
      <c r="CF4187" s="67"/>
      <c r="CG4187" s="67"/>
      <c r="CH4187" s="67"/>
      <c r="CI4187" s="67"/>
      <c r="CJ4187" s="67"/>
      <c r="CK4187" s="67"/>
      <c r="CL4187" s="67"/>
      <c r="CM4187" s="67"/>
      <c r="CN4187" s="67"/>
      <c r="CO4187" s="67"/>
      <c r="CP4187" s="67"/>
      <c r="CQ4187" s="67"/>
      <c r="CR4187" s="67"/>
      <c r="CS4187" s="67"/>
      <c r="CT4187" s="67"/>
      <c r="CU4187" s="67"/>
      <c r="CV4187" s="67"/>
      <c r="CW4187" s="67"/>
      <c r="CX4187" s="67"/>
      <c r="CY4187" s="67"/>
      <c r="CZ4187" s="67"/>
      <c r="DA4187" s="67"/>
      <c r="DB4187" s="67"/>
      <c r="DC4187" s="67"/>
      <c r="DD4187" s="67"/>
      <c r="DE4187" s="67"/>
      <c r="DF4187" s="67"/>
      <c r="DG4187" s="67"/>
      <c r="DH4187" s="67"/>
      <c r="DI4187" s="67"/>
      <c r="DJ4187" s="67"/>
      <c r="DK4187" s="67"/>
      <c r="DL4187" s="67"/>
      <c r="DM4187" s="67"/>
      <c r="DN4187" s="67"/>
      <c r="DO4187" s="67"/>
      <c r="DP4187" s="67"/>
      <c r="DQ4187" s="67"/>
      <c r="DR4187" s="67"/>
      <c r="DS4187" s="67"/>
      <c r="DT4187" s="67"/>
      <c r="DU4187" s="67"/>
      <c r="DV4187" s="67"/>
      <c r="DW4187" s="67"/>
      <c r="DX4187" s="67"/>
      <c r="DY4187" s="67"/>
      <c r="DZ4187" s="67"/>
      <c r="EA4187" s="67"/>
      <c r="EB4187" s="67"/>
      <c r="EC4187" s="67"/>
      <c r="ED4187" s="67"/>
      <c r="EE4187" s="67"/>
      <c r="EF4187" s="67"/>
      <c r="EG4187" s="67"/>
      <c r="EH4187" s="67"/>
      <c r="EI4187" s="67"/>
      <c r="EJ4187" s="67"/>
      <c r="EK4187" s="67"/>
      <c r="EL4187" s="67"/>
      <c r="EM4187" s="67"/>
      <c r="EN4187" s="67"/>
      <c r="EO4187" s="67"/>
      <c r="EP4187" s="67"/>
      <c r="EQ4187" s="67"/>
      <c r="ER4187" s="67"/>
      <c r="ES4187" s="67"/>
      <c r="ET4187" s="67"/>
      <c r="EU4187" s="67"/>
      <c r="EV4187" s="67"/>
      <c r="EW4187" s="67"/>
      <c r="EX4187" s="67"/>
      <c r="EY4187" s="67"/>
      <c r="EZ4187" s="67"/>
      <c r="FA4187" s="67"/>
      <c r="FB4187" s="67"/>
      <c r="FC4187" s="67"/>
      <c r="FD4187" s="67"/>
      <c r="FE4187" s="67"/>
      <c r="FF4187" s="67"/>
      <c r="FG4187" s="67"/>
      <c r="FH4187" s="67"/>
      <c r="FI4187" s="67"/>
      <c r="FJ4187" s="67"/>
      <c r="FK4187" s="67"/>
      <c r="FL4187" s="67"/>
      <c r="FM4187" s="67"/>
      <c r="FN4187" s="67"/>
      <c r="FO4187" s="67"/>
      <c r="FP4187" s="67"/>
      <c r="FQ4187" s="67"/>
      <c r="FR4187" s="67"/>
      <c r="FS4187" s="67"/>
      <c r="FT4187" s="67"/>
      <c r="FU4187" s="67"/>
      <c r="FV4187" s="67"/>
      <c r="FW4187" s="67"/>
      <c r="FX4187" s="67"/>
      <c r="FY4187" s="67"/>
      <c r="FZ4187" s="67"/>
      <c r="GA4187" s="67"/>
      <c r="GB4187" s="67"/>
      <c r="GC4187" s="67"/>
      <c r="GD4187" s="67"/>
      <c r="GE4187" s="67"/>
      <c r="GF4187" s="67"/>
      <c r="GG4187" s="67"/>
      <c r="GH4187" s="67"/>
      <c r="GI4187" s="67"/>
      <c r="GJ4187" s="67"/>
      <c r="GK4187" s="67"/>
      <c r="GL4187" s="67"/>
      <c r="GM4187" s="67"/>
      <c r="GN4187" s="67"/>
      <c r="GO4187" s="67"/>
      <c r="GP4187" s="67"/>
      <c r="GQ4187" s="67"/>
      <c r="GR4187" s="67"/>
      <c r="GS4187" s="67"/>
      <c r="GT4187" s="67"/>
      <c r="GU4187" s="67"/>
      <c r="GV4187" s="67"/>
      <c r="GW4187" s="67"/>
      <c r="GX4187" s="67"/>
      <c r="GY4187" s="67"/>
      <c r="GZ4187" s="67"/>
      <c r="HA4187" s="67"/>
      <c r="HB4187" s="67"/>
      <c r="HC4187" s="67"/>
      <c r="HD4187" s="67"/>
      <c r="HE4187" s="67"/>
      <c r="HF4187" s="67"/>
      <c r="HG4187" s="67"/>
      <c r="HH4187" s="67"/>
      <c r="HI4187" s="67"/>
      <c r="HJ4187" s="67"/>
      <c r="HK4187" s="67"/>
      <c r="HL4187" s="67"/>
      <c r="HM4187" s="67"/>
      <c r="HN4187" s="67"/>
      <c r="HO4187" s="67"/>
      <c r="HP4187" s="67"/>
      <c r="HQ4187" s="67"/>
      <c r="HR4187" s="67"/>
      <c r="HS4187" s="67"/>
      <c r="HT4187" s="67"/>
      <c r="HU4187" s="67"/>
      <c r="HV4187" s="67"/>
      <c r="HW4187" s="67"/>
      <c r="HX4187" s="67"/>
      <c r="HY4187" s="67"/>
      <c r="HZ4187" s="67"/>
      <c r="IA4187" s="67"/>
      <c r="IB4187" s="67"/>
      <c r="IC4187" s="67"/>
      <c r="ID4187" s="67"/>
      <c r="IE4187" s="67"/>
      <c r="IF4187" s="67"/>
      <c r="IG4187" s="67"/>
      <c r="IH4187" s="67"/>
      <c r="II4187" s="67"/>
      <c r="IJ4187" s="67"/>
      <c r="IK4187" s="67"/>
      <c r="IL4187" s="67"/>
      <c r="IM4187" s="67"/>
      <c r="IN4187" s="67"/>
      <c r="IO4187" s="67"/>
      <c r="IP4187" s="67"/>
      <c r="IQ4187" s="67"/>
      <c r="IR4187" s="67"/>
      <c r="IS4187" s="67"/>
      <c r="IT4187" s="67"/>
      <c r="IU4187" s="67"/>
      <c r="IV4187" s="67"/>
      <c r="IW4187" s="67"/>
      <c r="IX4187" s="67"/>
      <c r="IY4187" s="67"/>
      <c r="IZ4187" s="67"/>
    </row>
    <row r="4188" customFormat="false" ht="13.8" hidden="false" customHeight="false" outlineLevel="0" collapsed="false">
      <c r="A4188" s="27" t="n">
        <v>41301218</v>
      </c>
      <c r="B4188" s="28" t="s">
        <v>4223</v>
      </c>
      <c r="C4188" s="29"/>
      <c r="D4188" s="29"/>
      <c r="E4188" s="27" t="s">
        <v>50</v>
      </c>
      <c r="F4188" s="19" t="n">
        <f aca="false">IF(C4188="",VLOOKUP(E4188,'PORTE E UCO'!$A$5:$D$46,4,0),VLOOKUP(E4188,'PORTE E UCO'!$A$5:$D$46,4,0)*C4188)</f>
        <v>17.661556</v>
      </c>
      <c r="G4188" s="30"/>
      <c r="H4188" s="21" t="n">
        <f aca="false">G4188*$R$2</f>
        <v>0</v>
      </c>
      <c r="I4188" s="27" t="n">
        <v>0</v>
      </c>
      <c r="J4188" s="22" t="str">
        <f aca="false">IF(I4188&gt;=1,F4188*$J$2,"")</f>
        <v/>
      </c>
      <c r="K4188" s="22" t="str">
        <f aca="false">IF(I4188&gt;=2,F4188*$K$2,"")</f>
        <v/>
      </c>
      <c r="L4188" s="22" t="str">
        <f aca="false">IF(I4188&gt;=3,F4188*$L$2,"")</f>
        <v/>
      </c>
      <c r="M4188" s="22" t="str">
        <f aca="false">IF(I4188&gt;=4,F4188*$M$2,"")</f>
        <v/>
      </c>
      <c r="N4188" s="27" t="n">
        <v>0</v>
      </c>
      <c r="O4188" s="27" t="n">
        <v>0</v>
      </c>
      <c r="P4188" s="31" t="n">
        <v>0</v>
      </c>
      <c r="Q4188" s="32"/>
      <c r="R4188" s="66"/>
      <c r="S4188" s="25" t="n">
        <f aca="false">SUM(F4188,H4188,J4188,K4188,L4188,M4188)</f>
        <v>17.661556</v>
      </c>
      <c r="T4188" s="25" t="n">
        <f aca="false">SUM(F4188,H4188,J4188,K4188,L4188,M4188,Q4188)</f>
        <v>17.661556</v>
      </c>
      <c r="U4188" s="67"/>
      <c r="V4188" s="67"/>
      <c r="W4188" s="67"/>
      <c r="X4188" s="67"/>
      <c r="Y4188" s="67"/>
      <c r="Z4188" s="67"/>
      <c r="AA4188" s="67"/>
      <c r="AB4188" s="67"/>
      <c r="AC4188" s="67"/>
      <c r="AD4188" s="67"/>
      <c r="AE4188" s="67"/>
      <c r="AF4188" s="67"/>
      <c r="AG4188" s="67"/>
      <c r="AH4188" s="67"/>
      <c r="AI4188" s="67"/>
      <c r="AJ4188" s="67"/>
      <c r="AK4188" s="67"/>
      <c r="AL4188" s="67"/>
      <c r="AM4188" s="67"/>
      <c r="AN4188" s="67"/>
      <c r="AO4188" s="67"/>
      <c r="AP4188" s="67"/>
      <c r="AQ4188" s="67"/>
      <c r="AR4188" s="67"/>
      <c r="AS4188" s="67"/>
      <c r="AT4188" s="67"/>
      <c r="AU4188" s="67"/>
      <c r="AV4188" s="67"/>
      <c r="AW4188" s="67"/>
      <c r="AX4188" s="67"/>
      <c r="AY4188" s="67"/>
      <c r="AZ4188" s="67"/>
      <c r="BA4188" s="67"/>
      <c r="BB4188" s="67"/>
      <c r="BC4188" s="67"/>
      <c r="BD4188" s="67"/>
      <c r="BE4188" s="67"/>
      <c r="BF4188" s="67"/>
      <c r="BG4188" s="67"/>
      <c r="BH4188" s="67"/>
      <c r="BI4188" s="67"/>
      <c r="BJ4188" s="67"/>
      <c r="BK4188" s="67"/>
      <c r="BL4188" s="67"/>
      <c r="BM4188" s="67"/>
      <c r="BN4188" s="67"/>
      <c r="BO4188" s="67"/>
      <c r="BP4188" s="67"/>
      <c r="BQ4188" s="67"/>
      <c r="BR4188" s="67"/>
      <c r="BS4188" s="67"/>
      <c r="BT4188" s="67"/>
      <c r="BU4188" s="67"/>
      <c r="BV4188" s="67"/>
      <c r="BW4188" s="67"/>
      <c r="BX4188" s="67"/>
      <c r="BY4188" s="67"/>
      <c r="BZ4188" s="67"/>
      <c r="CA4188" s="67"/>
      <c r="CB4188" s="67"/>
      <c r="CC4188" s="67"/>
      <c r="CD4188" s="67"/>
      <c r="CE4188" s="67"/>
      <c r="CF4188" s="67"/>
      <c r="CG4188" s="67"/>
      <c r="CH4188" s="67"/>
      <c r="CI4188" s="67"/>
      <c r="CJ4188" s="67"/>
      <c r="CK4188" s="67"/>
      <c r="CL4188" s="67"/>
      <c r="CM4188" s="67"/>
      <c r="CN4188" s="67"/>
      <c r="CO4188" s="67"/>
      <c r="CP4188" s="67"/>
      <c r="CQ4188" s="67"/>
      <c r="CR4188" s="67"/>
      <c r="CS4188" s="67"/>
      <c r="CT4188" s="67"/>
      <c r="CU4188" s="67"/>
      <c r="CV4188" s="67"/>
      <c r="CW4188" s="67"/>
      <c r="CX4188" s="67"/>
      <c r="CY4188" s="67"/>
      <c r="CZ4188" s="67"/>
      <c r="DA4188" s="67"/>
      <c r="DB4188" s="67"/>
      <c r="DC4188" s="67"/>
      <c r="DD4188" s="67"/>
      <c r="DE4188" s="67"/>
      <c r="DF4188" s="67"/>
      <c r="DG4188" s="67"/>
      <c r="DH4188" s="67"/>
      <c r="DI4188" s="67"/>
      <c r="DJ4188" s="67"/>
      <c r="DK4188" s="67"/>
      <c r="DL4188" s="67"/>
      <c r="DM4188" s="67"/>
      <c r="DN4188" s="67"/>
      <c r="DO4188" s="67"/>
      <c r="DP4188" s="67"/>
      <c r="DQ4188" s="67"/>
      <c r="DR4188" s="67"/>
      <c r="DS4188" s="67"/>
      <c r="DT4188" s="67"/>
      <c r="DU4188" s="67"/>
      <c r="DV4188" s="67"/>
      <c r="DW4188" s="67"/>
      <c r="DX4188" s="67"/>
      <c r="DY4188" s="67"/>
      <c r="DZ4188" s="67"/>
      <c r="EA4188" s="67"/>
      <c r="EB4188" s="67"/>
      <c r="EC4188" s="67"/>
      <c r="ED4188" s="67"/>
      <c r="EE4188" s="67"/>
      <c r="EF4188" s="67"/>
      <c r="EG4188" s="67"/>
      <c r="EH4188" s="67"/>
      <c r="EI4188" s="67"/>
      <c r="EJ4188" s="67"/>
      <c r="EK4188" s="67"/>
      <c r="EL4188" s="67"/>
      <c r="EM4188" s="67"/>
      <c r="EN4188" s="67"/>
      <c r="EO4188" s="67"/>
      <c r="EP4188" s="67"/>
      <c r="EQ4188" s="67"/>
      <c r="ER4188" s="67"/>
      <c r="ES4188" s="67"/>
      <c r="ET4188" s="67"/>
      <c r="EU4188" s="67"/>
      <c r="EV4188" s="67"/>
      <c r="EW4188" s="67"/>
      <c r="EX4188" s="67"/>
      <c r="EY4188" s="67"/>
      <c r="EZ4188" s="67"/>
      <c r="FA4188" s="67"/>
      <c r="FB4188" s="67"/>
      <c r="FC4188" s="67"/>
      <c r="FD4188" s="67"/>
      <c r="FE4188" s="67"/>
      <c r="FF4188" s="67"/>
      <c r="FG4188" s="67"/>
      <c r="FH4188" s="67"/>
      <c r="FI4188" s="67"/>
      <c r="FJ4188" s="67"/>
      <c r="FK4188" s="67"/>
      <c r="FL4188" s="67"/>
      <c r="FM4188" s="67"/>
      <c r="FN4188" s="67"/>
      <c r="FO4188" s="67"/>
      <c r="FP4188" s="67"/>
      <c r="FQ4188" s="67"/>
      <c r="FR4188" s="67"/>
      <c r="FS4188" s="67"/>
      <c r="FT4188" s="67"/>
      <c r="FU4188" s="67"/>
      <c r="FV4188" s="67"/>
      <c r="FW4188" s="67"/>
      <c r="FX4188" s="67"/>
      <c r="FY4188" s="67"/>
      <c r="FZ4188" s="67"/>
      <c r="GA4188" s="67"/>
      <c r="GB4188" s="67"/>
      <c r="GC4188" s="67"/>
      <c r="GD4188" s="67"/>
      <c r="GE4188" s="67"/>
      <c r="GF4188" s="67"/>
      <c r="GG4188" s="67"/>
      <c r="GH4188" s="67"/>
      <c r="GI4188" s="67"/>
      <c r="GJ4188" s="67"/>
      <c r="GK4188" s="67"/>
      <c r="GL4188" s="67"/>
      <c r="GM4188" s="67"/>
      <c r="GN4188" s="67"/>
      <c r="GO4188" s="67"/>
      <c r="GP4188" s="67"/>
      <c r="GQ4188" s="67"/>
      <c r="GR4188" s="67"/>
      <c r="GS4188" s="67"/>
      <c r="GT4188" s="67"/>
      <c r="GU4188" s="67"/>
      <c r="GV4188" s="67"/>
      <c r="GW4188" s="67"/>
      <c r="GX4188" s="67"/>
      <c r="GY4188" s="67"/>
      <c r="GZ4188" s="67"/>
      <c r="HA4188" s="67"/>
      <c r="HB4188" s="67"/>
      <c r="HC4188" s="67"/>
      <c r="HD4188" s="67"/>
      <c r="HE4188" s="67"/>
      <c r="HF4188" s="67"/>
      <c r="HG4188" s="67"/>
      <c r="HH4188" s="67"/>
      <c r="HI4188" s="67"/>
      <c r="HJ4188" s="67"/>
      <c r="HK4188" s="67"/>
      <c r="HL4188" s="67"/>
      <c r="HM4188" s="67"/>
      <c r="HN4188" s="67"/>
      <c r="HO4188" s="67"/>
      <c r="HP4188" s="67"/>
      <c r="HQ4188" s="67"/>
      <c r="HR4188" s="67"/>
      <c r="HS4188" s="67"/>
      <c r="HT4188" s="67"/>
      <c r="HU4188" s="67"/>
      <c r="HV4188" s="67"/>
      <c r="HW4188" s="67"/>
      <c r="HX4188" s="67"/>
      <c r="HY4188" s="67"/>
      <c r="HZ4188" s="67"/>
      <c r="IA4188" s="67"/>
      <c r="IB4188" s="67"/>
      <c r="IC4188" s="67"/>
      <c r="ID4188" s="67"/>
      <c r="IE4188" s="67"/>
      <c r="IF4188" s="67"/>
      <c r="IG4188" s="67"/>
      <c r="IH4188" s="67"/>
      <c r="II4188" s="67"/>
      <c r="IJ4188" s="67"/>
      <c r="IK4188" s="67"/>
      <c r="IL4188" s="67"/>
      <c r="IM4188" s="67"/>
      <c r="IN4188" s="67"/>
      <c r="IO4188" s="67"/>
      <c r="IP4188" s="67"/>
      <c r="IQ4188" s="67"/>
      <c r="IR4188" s="67"/>
      <c r="IS4188" s="67"/>
      <c r="IT4188" s="67"/>
      <c r="IU4188" s="67"/>
      <c r="IV4188" s="67"/>
      <c r="IW4188" s="67"/>
      <c r="IX4188" s="67"/>
      <c r="IY4188" s="67"/>
      <c r="IZ4188" s="67"/>
    </row>
    <row r="4189" customFormat="false" ht="13.8" hidden="false" customHeight="false" outlineLevel="0" collapsed="false">
      <c r="A4189" s="16" t="n">
        <v>41301226</v>
      </c>
      <c r="B4189" s="17" t="s">
        <v>4224</v>
      </c>
      <c r="C4189" s="18"/>
      <c r="D4189" s="18"/>
      <c r="E4189" s="16" t="s">
        <v>50</v>
      </c>
      <c r="F4189" s="19" t="n">
        <f aca="false">IF(C4189="",VLOOKUP(E4189,'PORTE E UCO'!$A$5:$D$46,4,0),VLOOKUP(E4189,'PORTE E UCO'!$A$5:$D$46,4,0)*C4189)</f>
        <v>17.661556</v>
      </c>
      <c r="G4189" s="20"/>
      <c r="H4189" s="21" t="n">
        <f aca="false">G4189*$R$2</f>
        <v>0</v>
      </c>
      <c r="I4189" s="16" t="n">
        <v>0</v>
      </c>
      <c r="J4189" s="22" t="str">
        <f aca="false">IF(I4189&gt;=1,F4189*$J$2,"")</f>
        <v/>
      </c>
      <c r="K4189" s="22" t="str">
        <f aca="false">IF(I4189&gt;=2,F4189*$K$2,"")</f>
        <v/>
      </c>
      <c r="L4189" s="22" t="str">
        <f aca="false">IF(I4189&gt;=3,F4189*$L$2,"")</f>
        <v/>
      </c>
      <c r="M4189" s="22" t="str">
        <f aca="false">IF(I4189&gt;=4,F4189*$M$2,"")</f>
        <v/>
      </c>
      <c r="N4189" s="16" t="n">
        <v>0</v>
      </c>
      <c r="O4189" s="16" t="n">
        <v>0</v>
      </c>
      <c r="P4189" s="23" t="n">
        <v>0</v>
      </c>
      <c r="Q4189" s="32"/>
      <c r="R4189" s="66"/>
      <c r="S4189" s="25" t="n">
        <f aca="false">SUM(F4189,H4189,J4189,K4189,L4189,M4189)</f>
        <v>17.661556</v>
      </c>
      <c r="T4189" s="25" t="n">
        <f aca="false">SUM(F4189,H4189,J4189,K4189,L4189,M4189,Q4189)</f>
        <v>17.661556</v>
      </c>
      <c r="U4189" s="67"/>
      <c r="V4189" s="67"/>
      <c r="W4189" s="67"/>
      <c r="X4189" s="67"/>
      <c r="Y4189" s="67"/>
      <c r="Z4189" s="67"/>
      <c r="AA4189" s="67"/>
      <c r="AB4189" s="67"/>
      <c r="AC4189" s="67"/>
      <c r="AD4189" s="67"/>
      <c r="AE4189" s="67"/>
      <c r="AF4189" s="67"/>
      <c r="AG4189" s="67"/>
      <c r="AH4189" s="67"/>
      <c r="AI4189" s="67"/>
      <c r="AJ4189" s="67"/>
      <c r="AK4189" s="67"/>
      <c r="AL4189" s="67"/>
      <c r="AM4189" s="67"/>
      <c r="AN4189" s="67"/>
      <c r="AO4189" s="67"/>
      <c r="AP4189" s="67"/>
      <c r="AQ4189" s="67"/>
      <c r="AR4189" s="67"/>
      <c r="AS4189" s="67"/>
      <c r="AT4189" s="67"/>
      <c r="AU4189" s="67"/>
      <c r="AV4189" s="67"/>
      <c r="AW4189" s="67"/>
      <c r="AX4189" s="67"/>
      <c r="AY4189" s="67"/>
      <c r="AZ4189" s="67"/>
      <c r="BA4189" s="67"/>
      <c r="BB4189" s="67"/>
      <c r="BC4189" s="67"/>
      <c r="BD4189" s="67"/>
      <c r="BE4189" s="67"/>
      <c r="BF4189" s="67"/>
      <c r="BG4189" s="67"/>
      <c r="BH4189" s="67"/>
      <c r="BI4189" s="67"/>
      <c r="BJ4189" s="67"/>
      <c r="BK4189" s="67"/>
      <c r="BL4189" s="67"/>
      <c r="BM4189" s="67"/>
      <c r="BN4189" s="67"/>
      <c r="BO4189" s="67"/>
      <c r="BP4189" s="67"/>
      <c r="BQ4189" s="67"/>
      <c r="BR4189" s="67"/>
      <c r="BS4189" s="67"/>
      <c r="BT4189" s="67"/>
      <c r="BU4189" s="67"/>
      <c r="BV4189" s="67"/>
      <c r="BW4189" s="67"/>
      <c r="BX4189" s="67"/>
      <c r="BY4189" s="67"/>
      <c r="BZ4189" s="67"/>
      <c r="CA4189" s="67"/>
      <c r="CB4189" s="67"/>
      <c r="CC4189" s="67"/>
      <c r="CD4189" s="67"/>
      <c r="CE4189" s="67"/>
      <c r="CF4189" s="67"/>
      <c r="CG4189" s="67"/>
      <c r="CH4189" s="67"/>
      <c r="CI4189" s="67"/>
      <c r="CJ4189" s="67"/>
      <c r="CK4189" s="67"/>
      <c r="CL4189" s="67"/>
      <c r="CM4189" s="67"/>
      <c r="CN4189" s="67"/>
      <c r="CO4189" s="67"/>
      <c r="CP4189" s="67"/>
      <c r="CQ4189" s="67"/>
      <c r="CR4189" s="67"/>
      <c r="CS4189" s="67"/>
      <c r="CT4189" s="67"/>
      <c r="CU4189" s="67"/>
      <c r="CV4189" s="67"/>
      <c r="CW4189" s="67"/>
      <c r="CX4189" s="67"/>
      <c r="CY4189" s="67"/>
      <c r="CZ4189" s="67"/>
      <c r="DA4189" s="67"/>
      <c r="DB4189" s="67"/>
      <c r="DC4189" s="67"/>
      <c r="DD4189" s="67"/>
      <c r="DE4189" s="67"/>
      <c r="DF4189" s="67"/>
      <c r="DG4189" s="67"/>
      <c r="DH4189" s="67"/>
      <c r="DI4189" s="67"/>
      <c r="DJ4189" s="67"/>
      <c r="DK4189" s="67"/>
      <c r="DL4189" s="67"/>
      <c r="DM4189" s="67"/>
      <c r="DN4189" s="67"/>
      <c r="DO4189" s="67"/>
      <c r="DP4189" s="67"/>
      <c r="DQ4189" s="67"/>
      <c r="DR4189" s="67"/>
      <c r="DS4189" s="67"/>
      <c r="DT4189" s="67"/>
      <c r="DU4189" s="67"/>
      <c r="DV4189" s="67"/>
      <c r="DW4189" s="67"/>
      <c r="DX4189" s="67"/>
      <c r="DY4189" s="67"/>
      <c r="DZ4189" s="67"/>
      <c r="EA4189" s="67"/>
      <c r="EB4189" s="67"/>
      <c r="EC4189" s="67"/>
      <c r="ED4189" s="67"/>
      <c r="EE4189" s="67"/>
      <c r="EF4189" s="67"/>
      <c r="EG4189" s="67"/>
      <c r="EH4189" s="67"/>
      <c r="EI4189" s="67"/>
      <c r="EJ4189" s="67"/>
      <c r="EK4189" s="67"/>
      <c r="EL4189" s="67"/>
      <c r="EM4189" s="67"/>
      <c r="EN4189" s="67"/>
      <c r="EO4189" s="67"/>
      <c r="EP4189" s="67"/>
      <c r="EQ4189" s="67"/>
      <c r="ER4189" s="67"/>
      <c r="ES4189" s="67"/>
      <c r="ET4189" s="67"/>
      <c r="EU4189" s="67"/>
      <c r="EV4189" s="67"/>
      <c r="EW4189" s="67"/>
      <c r="EX4189" s="67"/>
      <c r="EY4189" s="67"/>
      <c r="EZ4189" s="67"/>
      <c r="FA4189" s="67"/>
      <c r="FB4189" s="67"/>
      <c r="FC4189" s="67"/>
      <c r="FD4189" s="67"/>
      <c r="FE4189" s="67"/>
      <c r="FF4189" s="67"/>
      <c r="FG4189" s="67"/>
      <c r="FH4189" s="67"/>
      <c r="FI4189" s="67"/>
      <c r="FJ4189" s="67"/>
      <c r="FK4189" s="67"/>
      <c r="FL4189" s="67"/>
      <c r="FM4189" s="67"/>
      <c r="FN4189" s="67"/>
      <c r="FO4189" s="67"/>
      <c r="FP4189" s="67"/>
      <c r="FQ4189" s="67"/>
      <c r="FR4189" s="67"/>
      <c r="FS4189" s="67"/>
      <c r="FT4189" s="67"/>
      <c r="FU4189" s="67"/>
      <c r="FV4189" s="67"/>
      <c r="FW4189" s="67"/>
      <c r="FX4189" s="67"/>
      <c r="FY4189" s="67"/>
      <c r="FZ4189" s="67"/>
      <c r="GA4189" s="67"/>
      <c r="GB4189" s="67"/>
      <c r="GC4189" s="67"/>
      <c r="GD4189" s="67"/>
      <c r="GE4189" s="67"/>
      <c r="GF4189" s="67"/>
      <c r="GG4189" s="67"/>
      <c r="GH4189" s="67"/>
      <c r="GI4189" s="67"/>
      <c r="GJ4189" s="67"/>
      <c r="GK4189" s="67"/>
      <c r="GL4189" s="67"/>
      <c r="GM4189" s="67"/>
      <c r="GN4189" s="67"/>
      <c r="GO4189" s="67"/>
      <c r="GP4189" s="67"/>
      <c r="GQ4189" s="67"/>
      <c r="GR4189" s="67"/>
      <c r="GS4189" s="67"/>
      <c r="GT4189" s="67"/>
      <c r="GU4189" s="67"/>
      <c r="GV4189" s="67"/>
      <c r="GW4189" s="67"/>
      <c r="GX4189" s="67"/>
      <c r="GY4189" s="67"/>
      <c r="GZ4189" s="67"/>
      <c r="HA4189" s="67"/>
      <c r="HB4189" s="67"/>
      <c r="HC4189" s="67"/>
      <c r="HD4189" s="67"/>
      <c r="HE4189" s="67"/>
      <c r="HF4189" s="67"/>
      <c r="HG4189" s="67"/>
      <c r="HH4189" s="67"/>
      <c r="HI4189" s="67"/>
      <c r="HJ4189" s="67"/>
      <c r="HK4189" s="67"/>
      <c r="HL4189" s="67"/>
      <c r="HM4189" s="67"/>
      <c r="HN4189" s="67"/>
      <c r="HO4189" s="67"/>
      <c r="HP4189" s="67"/>
      <c r="HQ4189" s="67"/>
      <c r="HR4189" s="67"/>
      <c r="HS4189" s="67"/>
      <c r="HT4189" s="67"/>
      <c r="HU4189" s="67"/>
      <c r="HV4189" s="67"/>
      <c r="HW4189" s="67"/>
      <c r="HX4189" s="67"/>
      <c r="HY4189" s="67"/>
      <c r="HZ4189" s="67"/>
      <c r="IA4189" s="67"/>
      <c r="IB4189" s="67"/>
      <c r="IC4189" s="67"/>
      <c r="ID4189" s="67"/>
      <c r="IE4189" s="67"/>
      <c r="IF4189" s="67"/>
      <c r="IG4189" s="67"/>
      <c r="IH4189" s="67"/>
      <c r="II4189" s="67"/>
      <c r="IJ4189" s="67"/>
      <c r="IK4189" s="67"/>
      <c r="IL4189" s="67"/>
      <c r="IM4189" s="67"/>
      <c r="IN4189" s="67"/>
      <c r="IO4189" s="67"/>
      <c r="IP4189" s="67"/>
      <c r="IQ4189" s="67"/>
      <c r="IR4189" s="67"/>
      <c r="IS4189" s="67"/>
      <c r="IT4189" s="67"/>
      <c r="IU4189" s="67"/>
      <c r="IV4189" s="67"/>
      <c r="IW4189" s="67"/>
      <c r="IX4189" s="67"/>
      <c r="IY4189" s="67"/>
      <c r="IZ4189" s="67"/>
    </row>
    <row r="4190" customFormat="false" ht="13.8" hidden="false" customHeight="false" outlineLevel="0" collapsed="false">
      <c r="A4190" s="27" t="n">
        <v>41301234</v>
      </c>
      <c r="B4190" s="28" t="s">
        <v>4225</v>
      </c>
      <c r="C4190" s="29"/>
      <c r="D4190" s="29"/>
      <c r="E4190" s="27" t="s">
        <v>50</v>
      </c>
      <c r="F4190" s="19" t="n">
        <f aca="false">IF(C4190="",VLOOKUP(E4190,'PORTE E UCO'!$A$5:$D$46,4,0),VLOOKUP(E4190,'PORTE E UCO'!$A$5:$D$46,4,0)*C4190)</f>
        <v>17.661556</v>
      </c>
      <c r="G4190" s="30"/>
      <c r="H4190" s="21" t="n">
        <f aca="false">G4190*$R$2</f>
        <v>0</v>
      </c>
      <c r="I4190" s="27" t="n">
        <v>0</v>
      </c>
      <c r="J4190" s="22" t="str">
        <f aca="false">IF(I4190&gt;=1,F4190*$J$2,"")</f>
        <v/>
      </c>
      <c r="K4190" s="22" t="str">
        <f aca="false">IF(I4190&gt;=2,F4190*$K$2,"")</f>
        <v/>
      </c>
      <c r="L4190" s="22" t="str">
        <f aca="false">IF(I4190&gt;=3,F4190*$L$2,"")</f>
        <v/>
      </c>
      <c r="M4190" s="22" t="str">
        <f aca="false">IF(I4190&gt;=4,F4190*$M$2,"")</f>
        <v/>
      </c>
      <c r="N4190" s="27" t="n">
        <v>0</v>
      </c>
      <c r="O4190" s="27" t="n">
        <v>0</v>
      </c>
      <c r="P4190" s="31" t="n">
        <v>0</v>
      </c>
      <c r="Q4190" s="32"/>
      <c r="R4190" s="66"/>
      <c r="S4190" s="25" t="n">
        <f aca="false">SUM(F4190,H4190,J4190,K4190,L4190,M4190)</f>
        <v>17.661556</v>
      </c>
      <c r="T4190" s="25" t="n">
        <f aca="false">SUM(F4190,H4190,J4190,K4190,L4190,M4190,Q4190)</f>
        <v>17.661556</v>
      </c>
      <c r="U4190" s="67"/>
      <c r="V4190" s="67"/>
      <c r="W4190" s="67"/>
      <c r="X4190" s="67"/>
      <c r="Y4190" s="67"/>
      <c r="Z4190" s="67"/>
      <c r="AA4190" s="67"/>
      <c r="AB4190" s="67"/>
      <c r="AC4190" s="67"/>
      <c r="AD4190" s="67"/>
      <c r="AE4190" s="67"/>
      <c r="AF4190" s="67"/>
      <c r="AG4190" s="67"/>
      <c r="AH4190" s="67"/>
      <c r="AI4190" s="67"/>
      <c r="AJ4190" s="67"/>
      <c r="AK4190" s="67"/>
      <c r="AL4190" s="67"/>
      <c r="AM4190" s="67"/>
      <c r="AN4190" s="67"/>
      <c r="AO4190" s="67"/>
      <c r="AP4190" s="67"/>
      <c r="AQ4190" s="67"/>
      <c r="AR4190" s="67"/>
      <c r="AS4190" s="67"/>
      <c r="AT4190" s="67"/>
      <c r="AU4190" s="67"/>
      <c r="AV4190" s="67"/>
      <c r="AW4190" s="67"/>
      <c r="AX4190" s="67"/>
      <c r="AY4190" s="67"/>
      <c r="AZ4190" s="67"/>
      <c r="BA4190" s="67"/>
      <c r="BB4190" s="67"/>
      <c r="BC4190" s="67"/>
      <c r="BD4190" s="67"/>
      <c r="BE4190" s="67"/>
      <c r="BF4190" s="67"/>
      <c r="BG4190" s="67"/>
      <c r="BH4190" s="67"/>
      <c r="BI4190" s="67"/>
      <c r="BJ4190" s="67"/>
      <c r="BK4190" s="67"/>
      <c r="BL4190" s="67"/>
      <c r="BM4190" s="67"/>
      <c r="BN4190" s="67"/>
      <c r="BO4190" s="67"/>
      <c r="BP4190" s="67"/>
      <c r="BQ4190" s="67"/>
      <c r="BR4190" s="67"/>
      <c r="BS4190" s="67"/>
      <c r="BT4190" s="67"/>
      <c r="BU4190" s="67"/>
      <c r="BV4190" s="67"/>
      <c r="BW4190" s="67"/>
      <c r="BX4190" s="67"/>
      <c r="BY4190" s="67"/>
      <c r="BZ4190" s="67"/>
      <c r="CA4190" s="67"/>
      <c r="CB4190" s="67"/>
      <c r="CC4190" s="67"/>
      <c r="CD4190" s="67"/>
      <c r="CE4190" s="67"/>
      <c r="CF4190" s="67"/>
      <c r="CG4190" s="67"/>
      <c r="CH4190" s="67"/>
      <c r="CI4190" s="67"/>
      <c r="CJ4190" s="67"/>
      <c r="CK4190" s="67"/>
      <c r="CL4190" s="67"/>
      <c r="CM4190" s="67"/>
      <c r="CN4190" s="67"/>
      <c r="CO4190" s="67"/>
      <c r="CP4190" s="67"/>
      <c r="CQ4190" s="67"/>
      <c r="CR4190" s="67"/>
      <c r="CS4190" s="67"/>
      <c r="CT4190" s="67"/>
      <c r="CU4190" s="67"/>
      <c r="CV4190" s="67"/>
      <c r="CW4190" s="67"/>
      <c r="CX4190" s="67"/>
      <c r="CY4190" s="67"/>
      <c r="CZ4190" s="67"/>
      <c r="DA4190" s="67"/>
      <c r="DB4190" s="67"/>
      <c r="DC4190" s="67"/>
      <c r="DD4190" s="67"/>
      <c r="DE4190" s="67"/>
      <c r="DF4190" s="67"/>
      <c r="DG4190" s="67"/>
      <c r="DH4190" s="67"/>
      <c r="DI4190" s="67"/>
      <c r="DJ4190" s="67"/>
      <c r="DK4190" s="67"/>
      <c r="DL4190" s="67"/>
      <c r="DM4190" s="67"/>
      <c r="DN4190" s="67"/>
      <c r="DO4190" s="67"/>
      <c r="DP4190" s="67"/>
      <c r="DQ4190" s="67"/>
      <c r="DR4190" s="67"/>
      <c r="DS4190" s="67"/>
      <c r="DT4190" s="67"/>
      <c r="DU4190" s="67"/>
      <c r="DV4190" s="67"/>
      <c r="DW4190" s="67"/>
      <c r="DX4190" s="67"/>
      <c r="DY4190" s="67"/>
      <c r="DZ4190" s="67"/>
      <c r="EA4190" s="67"/>
      <c r="EB4190" s="67"/>
      <c r="EC4190" s="67"/>
      <c r="ED4190" s="67"/>
      <c r="EE4190" s="67"/>
      <c r="EF4190" s="67"/>
      <c r="EG4190" s="67"/>
      <c r="EH4190" s="67"/>
      <c r="EI4190" s="67"/>
      <c r="EJ4190" s="67"/>
      <c r="EK4190" s="67"/>
      <c r="EL4190" s="67"/>
      <c r="EM4190" s="67"/>
      <c r="EN4190" s="67"/>
      <c r="EO4190" s="67"/>
      <c r="EP4190" s="67"/>
      <c r="EQ4190" s="67"/>
      <c r="ER4190" s="67"/>
      <c r="ES4190" s="67"/>
      <c r="ET4190" s="67"/>
      <c r="EU4190" s="67"/>
      <c r="EV4190" s="67"/>
      <c r="EW4190" s="67"/>
      <c r="EX4190" s="67"/>
      <c r="EY4190" s="67"/>
      <c r="EZ4190" s="67"/>
      <c r="FA4190" s="67"/>
      <c r="FB4190" s="67"/>
      <c r="FC4190" s="67"/>
      <c r="FD4190" s="67"/>
      <c r="FE4190" s="67"/>
      <c r="FF4190" s="67"/>
      <c r="FG4190" s="67"/>
      <c r="FH4190" s="67"/>
      <c r="FI4190" s="67"/>
      <c r="FJ4190" s="67"/>
      <c r="FK4190" s="67"/>
      <c r="FL4190" s="67"/>
      <c r="FM4190" s="67"/>
      <c r="FN4190" s="67"/>
      <c r="FO4190" s="67"/>
      <c r="FP4190" s="67"/>
      <c r="FQ4190" s="67"/>
      <c r="FR4190" s="67"/>
      <c r="FS4190" s="67"/>
      <c r="FT4190" s="67"/>
      <c r="FU4190" s="67"/>
      <c r="FV4190" s="67"/>
      <c r="FW4190" s="67"/>
      <c r="FX4190" s="67"/>
      <c r="FY4190" s="67"/>
      <c r="FZ4190" s="67"/>
      <c r="GA4190" s="67"/>
      <c r="GB4190" s="67"/>
      <c r="GC4190" s="67"/>
      <c r="GD4190" s="67"/>
      <c r="GE4190" s="67"/>
      <c r="GF4190" s="67"/>
      <c r="GG4190" s="67"/>
      <c r="GH4190" s="67"/>
      <c r="GI4190" s="67"/>
      <c r="GJ4190" s="67"/>
      <c r="GK4190" s="67"/>
      <c r="GL4190" s="67"/>
      <c r="GM4190" s="67"/>
      <c r="GN4190" s="67"/>
      <c r="GO4190" s="67"/>
      <c r="GP4190" s="67"/>
      <c r="GQ4190" s="67"/>
      <c r="GR4190" s="67"/>
      <c r="GS4190" s="67"/>
      <c r="GT4190" s="67"/>
      <c r="GU4190" s="67"/>
      <c r="GV4190" s="67"/>
      <c r="GW4190" s="67"/>
      <c r="GX4190" s="67"/>
      <c r="GY4190" s="67"/>
      <c r="GZ4190" s="67"/>
      <c r="HA4190" s="67"/>
      <c r="HB4190" s="67"/>
      <c r="HC4190" s="67"/>
      <c r="HD4190" s="67"/>
      <c r="HE4190" s="67"/>
      <c r="HF4190" s="67"/>
      <c r="HG4190" s="67"/>
      <c r="HH4190" s="67"/>
      <c r="HI4190" s="67"/>
      <c r="HJ4190" s="67"/>
      <c r="HK4190" s="67"/>
      <c r="HL4190" s="67"/>
      <c r="HM4190" s="67"/>
      <c r="HN4190" s="67"/>
      <c r="HO4190" s="67"/>
      <c r="HP4190" s="67"/>
      <c r="HQ4190" s="67"/>
      <c r="HR4190" s="67"/>
      <c r="HS4190" s="67"/>
      <c r="HT4190" s="67"/>
      <c r="HU4190" s="67"/>
      <c r="HV4190" s="67"/>
      <c r="HW4190" s="67"/>
      <c r="HX4190" s="67"/>
      <c r="HY4190" s="67"/>
      <c r="HZ4190" s="67"/>
      <c r="IA4190" s="67"/>
      <c r="IB4190" s="67"/>
      <c r="IC4190" s="67"/>
      <c r="ID4190" s="67"/>
      <c r="IE4190" s="67"/>
      <c r="IF4190" s="67"/>
      <c r="IG4190" s="67"/>
      <c r="IH4190" s="67"/>
      <c r="II4190" s="67"/>
      <c r="IJ4190" s="67"/>
      <c r="IK4190" s="67"/>
      <c r="IL4190" s="67"/>
      <c r="IM4190" s="67"/>
      <c r="IN4190" s="67"/>
      <c r="IO4190" s="67"/>
      <c r="IP4190" s="67"/>
      <c r="IQ4190" s="67"/>
      <c r="IR4190" s="67"/>
      <c r="IS4190" s="67"/>
      <c r="IT4190" s="67"/>
      <c r="IU4190" s="67"/>
      <c r="IV4190" s="67"/>
      <c r="IW4190" s="67"/>
      <c r="IX4190" s="67"/>
      <c r="IY4190" s="67"/>
      <c r="IZ4190" s="67"/>
    </row>
    <row r="4191" customFormat="false" ht="13.8" hidden="false" customHeight="false" outlineLevel="0" collapsed="false">
      <c r="A4191" s="16" t="n">
        <v>41301242</v>
      </c>
      <c r="B4191" s="17" t="s">
        <v>4226</v>
      </c>
      <c r="C4191" s="18"/>
      <c r="D4191" s="18"/>
      <c r="E4191" s="16" t="s">
        <v>54</v>
      </c>
      <c r="F4191" s="19" t="n">
        <f aca="false">IF(C4191="",VLOOKUP(E4191,'PORTE E UCO'!$A$5:$D$46,4,0),VLOOKUP(E4191,'PORTE E UCO'!$A$5:$D$46,4,0)*C4191)</f>
        <v>35.31295</v>
      </c>
      <c r="G4191" s="20" t="n">
        <v>0.36</v>
      </c>
      <c r="H4191" s="21" t="n">
        <f aca="false">G4191*$R$2</f>
        <v>7.08250752</v>
      </c>
      <c r="I4191" s="16" t="n">
        <v>0</v>
      </c>
      <c r="J4191" s="22" t="str">
        <f aca="false">IF(I4191&gt;=1,F4191*$J$2,"")</f>
        <v/>
      </c>
      <c r="K4191" s="22" t="str">
        <f aca="false">IF(I4191&gt;=2,F4191*$K$2,"")</f>
        <v/>
      </c>
      <c r="L4191" s="22" t="str">
        <f aca="false">IF(I4191&gt;=3,F4191*$L$2,"")</f>
        <v/>
      </c>
      <c r="M4191" s="22" t="str">
        <f aca="false">IF(I4191&gt;=4,F4191*$M$2,"")</f>
        <v/>
      </c>
      <c r="N4191" s="16" t="n">
        <v>0</v>
      </c>
      <c r="O4191" s="16" t="n">
        <v>0</v>
      </c>
      <c r="P4191" s="23" t="n">
        <v>0</v>
      </c>
      <c r="Q4191" s="32"/>
      <c r="R4191" s="66"/>
      <c r="S4191" s="25" t="n">
        <f aca="false">SUM(F4191,H4191,J4191,K4191,L4191,M4191)</f>
        <v>42.39545752</v>
      </c>
      <c r="T4191" s="25" t="n">
        <f aca="false">SUM(F4191,H4191,J4191,K4191,L4191,M4191,Q4191)</f>
        <v>42.39545752</v>
      </c>
      <c r="U4191" s="67"/>
      <c r="V4191" s="67"/>
      <c r="W4191" s="67"/>
      <c r="X4191" s="67"/>
      <c r="Y4191" s="67"/>
      <c r="Z4191" s="67"/>
      <c r="AA4191" s="67"/>
      <c r="AB4191" s="67"/>
      <c r="AC4191" s="67"/>
      <c r="AD4191" s="67"/>
      <c r="AE4191" s="67"/>
      <c r="AF4191" s="67"/>
      <c r="AG4191" s="67"/>
      <c r="AH4191" s="67"/>
      <c r="AI4191" s="67"/>
      <c r="AJ4191" s="67"/>
      <c r="AK4191" s="67"/>
      <c r="AL4191" s="67"/>
      <c r="AM4191" s="67"/>
      <c r="AN4191" s="67"/>
      <c r="AO4191" s="67"/>
      <c r="AP4191" s="67"/>
      <c r="AQ4191" s="67"/>
      <c r="AR4191" s="67"/>
      <c r="AS4191" s="67"/>
      <c r="AT4191" s="67"/>
      <c r="AU4191" s="67"/>
      <c r="AV4191" s="67"/>
      <c r="AW4191" s="67"/>
      <c r="AX4191" s="67"/>
      <c r="AY4191" s="67"/>
      <c r="AZ4191" s="67"/>
      <c r="BA4191" s="67"/>
      <c r="BB4191" s="67"/>
      <c r="BC4191" s="67"/>
      <c r="BD4191" s="67"/>
      <c r="BE4191" s="67"/>
      <c r="BF4191" s="67"/>
      <c r="BG4191" s="67"/>
      <c r="BH4191" s="67"/>
      <c r="BI4191" s="67"/>
      <c r="BJ4191" s="67"/>
      <c r="BK4191" s="67"/>
      <c r="BL4191" s="67"/>
      <c r="BM4191" s="67"/>
      <c r="BN4191" s="67"/>
      <c r="BO4191" s="67"/>
      <c r="BP4191" s="67"/>
      <c r="BQ4191" s="67"/>
      <c r="BR4191" s="67"/>
      <c r="BS4191" s="67"/>
      <c r="BT4191" s="67"/>
      <c r="BU4191" s="67"/>
      <c r="BV4191" s="67"/>
      <c r="BW4191" s="67"/>
      <c r="BX4191" s="67"/>
      <c r="BY4191" s="67"/>
      <c r="BZ4191" s="67"/>
      <c r="CA4191" s="67"/>
      <c r="CB4191" s="67"/>
      <c r="CC4191" s="67"/>
      <c r="CD4191" s="67"/>
      <c r="CE4191" s="67"/>
      <c r="CF4191" s="67"/>
      <c r="CG4191" s="67"/>
      <c r="CH4191" s="67"/>
      <c r="CI4191" s="67"/>
      <c r="CJ4191" s="67"/>
      <c r="CK4191" s="67"/>
      <c r="CL4191" s="67"/>
      <c r="CM4191" s="67"/>
      <c r="CN4191" s="67"/>
      <c r="CO4191" s="67"/>
      <c r="CP4191" s="67"/>
      <c r="CQ4191" s="67"/>
      <c r="CR4191" s="67"/>
      <c r="CS4191" s="67"/>
      <c r="CT4191" s="67"/>
      <c r="CU4191" s="67"/>
      <c r="CV4191" s="67"/>
      <c r="CW4191" s="67"/>
      <c r="CX4191" s="67"/>
      <c r="CY4191" s="67"/>
      <c r="CZ4191" s="67"/>
      <c r="DA4191" s="67"/>
      <c r="DB4191" s="67"/>
      <c r="DC4191" s="67"/>
      <c r="DD4191" s="67"/>
      <c r="DE4191" s="67"/>
      <c r="DF4191" s="67"/>
      <c r="DG4191" s="67"/>
      <c r="DH4191" s="67"/>
      <c r="DI4191" s="67"/>
      <c r="DJ4191" s="67"/>
      <c r="DK4191" s="67"/>
      <c r="DL4191" s="67"/>
      <c r="DM4191" s="67"/>
      <c r="DN4191" s="67"/>
      <c r="DO4191" s="67"/>
      <c r="DP4191" s="67"/>
      <c r="DQ4191" s="67"/>
      <c r="DR4191" s="67"/>
      <c r="DS4191" s="67"/>
      <c r="DT4191" s="67"/>
      <c r="DU4191" s="67"/>
      <c r="DV4191" s="67"/>
      <c r="DW4191" s="67"/>
      <c r="DX4191" s="67"/>
      <c r="DY4191" s="67"/>
      <c r="DZ4191" s="67"/>
      <c r="EA4191" s="67"/>
      <c r="EB4191" s="67"/>
      <c r="EC4191" s="67"/>
      <c r="ED4191" s="67"/>
      <c r="EE4191" s="67"/>
      <c r="EF4191" s="67"/>
      <c r="EG4191" s="67"/>
      <c r="EH4191" s="67"/>
      <c r="EI4191" s="67"/>
      <c r="EJ4191" s="67"/>
      <c r="EK4191" s="67"/>
      <c r="EL4191" s="67"/>
      <c r="EM4191" s="67"/>
      <c r="EN4191" s="67"/>
      <c r="EO4191" s="67"/>
      <c r="EP4191" s="67"/>
      <c r="EQ4191" s="67"/>
      <c r="ER4191" s="67"/>
      <c r="ES4191" s="67"/>
      <c r="ET4191" s="67"/>
      <c r="EU4191" s="67"/>
      <c r="EV4191" s="67"/>
      <c r="EW4191" s="67"/>
      <c r="EX4191" s="67"/>
      <c r="EY4191" s="67"/>
      <c r="EZ4191" s="67"/>
      <c r="FA4191" s="67"/>
      <c r="FB4191" s="67"/>
      <c r="FC4191" s="67"/>
      <c r="FD4191" s="67"/>
      <c r="FE4191" s="67"/>
      <c r="FF4191" s="67"/>
      <c r="FG4191" s="67"/>
      <c r="FH4191" s="67"/>
      <c r="FI4191" s="67"/>
      <c r="FJ4191" s="67"/>
      <c r="FK4191" s="67"/>
      <c r="FL4191" s="67"/>
      <c r="FM4191" s="67"/>
      <c r="FN4191" s="67"/>
      <c r="FO4191" s="67"/>
      <c r="FP4191" s="67"/>
      <c r="FQ4191" s="67"/>
      <c r="FR4191" s="67"/>
      <c r="FS4191" s="67"/>
      <c r="FT4191" s="67"/>
      <c r="FU4191" s="67"/>
      <c r="FV4191" s="67"/>
      <c r="FW4191" s="67"/>
      <c r="FX4191" s="67"/>
      <c r="FY4191" s="67"/>
      <c r="FZ4191" s="67"/>
      <c r="GA4191" s="67"/>
      <c r="GB4191" s="67"/>
      <c r="GC4191" s="67"/>
      <c r="GD4191" s="67"/>
      <c r="GE4191" s="67"/>
      <c r="GF4191" s="67"/>
      <c r="GG4191" s="67"/>
      <c r="GH4191" s="67"/>
      <c r="GI4191" s="67"/>
      <c r="GJ4191" s="67"/>
      <c r="GK4191" s="67"/>
      <c r="GL4191" s="67"/>
      <c r="GM4191" s="67"/>
      <c r="GN4191" s="67"/>
      <c r="GO4191" s="67"/>
      <c r="GP4191" s="67"/>
      <c r="GQ4191" s="67"/>
      <c r="GR4191" s="67"/>
      <c r="GS4191" s="67"/>
      <c r="GT4191" s="67"/>
      <c r="GU4191" s="67"/>
      <c r="GV4191" s="67"/>
      <c r="GW4191" s="67"/>
      <c r="GX4191" s="67"/>
      <c r="GY4191" s="67"/>
      <c r="GZ4191" s="67"/>
      <c r="HA4191" s="67"/>
      <c r="HB4191" s="67"/>
      <c r="HC4191" s="67"/>
      <c r="HD4191" s="67"/>
      <c r="HE4191" s="67"/>
      <c r="HF4191" s="67"/>
      <c r="HG4191" s="67"/>
      <c r="HH4191" s="67"/>
      <c r="HI4191" s="67"/>
      <c r="HJ4191" s="67"/>
      <c r="HK4191" s="67"/>
      <c r="HL4191" s="67"/>
      <c r="HM4191" s="67"/>
      <c r="HN4191" s="67"/>
      <c r="HO4191" s="67"/>
      <c r="HP4191" s="67"/>
      <c r="HQ4191" s="67"/>
      <c r="HR4191" s="67"/>
      <c r="HS4191" s="67"/>
      <c r="HT4191" s="67"/>
      <c r="HU4191" s="67"/>
      <c r="HV4191" s="67"/>
      <c r="HW4191" s="67"/>
      <c r="HX4191" s="67"/>
      <c r="HY4191" s="67"/>
      <c r="HZ4191" s="67"/>
      <c r="IA4191" s="67"/>
      <c r="IB4191" s="67"/>
      <c r="IC4191" s="67"/>
      <c r="ID4191" s="67"/>
      <c r="IE4191" s="67"/>
      <c r="IF4191" s="67"/>
      <c r="IG4191" s="67"/>
      <c r="IH4191" s="67"/>
      <c r="II4191" s="67"/>
      <c r="IJ4191" s="67"/>
      <c r="IK4191" s="67"/>
      <c r="IL4191" s="67"/>
      <c r="IM4191" s="67"/>
      <c r="IN4191" s="67"/>
      <c r="IO4191" s="67"/>
      <c r="IP4191" s="67"/>
      <c r="IQ4191" s="67"/>
      <c r="IR4191" s="67"/>
      <c r="IS4191" s="67"/>
      <c r="IT4191" s="67"/>
      <c r="IU4191" s="67"/>
      <c r="IV4191" s="67"/>
      <c r="IW4191" s="67"/>
      <c r="IX4191" s="67"/>
      <c r="IY4191" s="67"/>
      <c r="IZ4191" s="67"/>
    </row>
    <row r="4192" customFormat="false" ht="13.8" hidden="false" customHeight="false" outlineLevel="0" collapsed="false">
      <c r="A4192" s="27" t="n">
        <v>41301250</v>
      </c>
      <c r="B4192" s="28" t="s">
        <v>4227</v>
      </c>
      <c r="C4192" s="29"/>
      <c r="D4192" s="29"/>
      <c r="E4192" s="27" t="s">
        <v>20</v>
      </c>
      <c r="F4192" s="19" t="n">
        <f aca="false">IF(C4192="",VLOOKUP(E4192,'PORTE E UCO'!$A$5:$D$46,4,0),VLOOKUP(E4192,'PORTE E UCO'!$A$5:$D$46,4,0)*C4192)</f>
        <v>70.656386</v>
      </c>
      <c r="G4192" s="30" t="n">
        <v>0.33</v>
      </c>
      <c r="H4192" s="21" t="n">
        <f aca="false">G4192*$R$2</f>
        <v>6.49229856</v>
      </c>
      <c r="I4192" s="27" t="n">
        <v>0</v>
      </c>
      <c r="J4192" s="22" t="str">
        <f aca="false">IF(I4192&gt;=1,F4192*$J$2,"")</f>
        <v/>
      </c>
      <c r="K4192" s="22" t="str">
        <f aca="false">IF(I4192&gt;=2,F4192*$K$2,"")</f>
        <v/>
      </c>
      <c r="L4192" s="22" t="str">
        <f aca="false">IF(I4192&gt;=3,F4192*$L$2,"")</f>
        <v/>
      </c>
      <c r="M4192" s="22" t="str">
        <f aca="false">IF(I4192&gt;=4,F4192*$M$2,"")</f>
        <v/>
      </c>
      <c r="N4192" s="27" t="n">
        <v>0</v>
      </c>
      <c r="O4192" s="27" t="n">
        <v>0</v>
      </c>
      <c r="P4192" s="31" t="n">
        <v>0</v>
      </c>
      <c r="Q4192" s="32"/>
      <c r="R4192" s="66"/>
      <c r="S4192" s="25" t="n">
        <f aca="false">SUM(F4192,H4192,J4192,K4192,L4192,M4192)</f>
        <v>77.14868456</v>
      </c>
      <c r="T4192" s="25" t="n">
        <f aca="false">SUM(F4192,H4192,J4192,K4192,L4192,M4192,Q4192)</f>
        <v>77.14868456</v>
      </c>
      <c r="U4192" s="67"/>
      <c r="V4192" s="67"/>
      <c r="W4192" s="67"/>
      <c r="X4192" s="67"/>
      <c r="Y4192" s="67"/>
      <c r="Z4192" s="67"/>
      <c r="AA4192" s="67"/>
      <c r="AB4192" s="67"/>
      <c r="AC4192" s="67"/>
      <c r="AD4192" s="67"/>
      <c r="AE4192" s="67"/>
      <c r="AF4192" s="67"/>
      <c r="AG4192" s="67"/>
      <c r="AH4192" s="67"/>
      <c r="AI4192" s="67"/>
      <c r="AJ4192" s="67"/>
      <c r="AK4192" s="67"/>
      <c r="AL4192" s="67"/>
      <c r="AM4192" s="67"/>
      <c r="AN4192" s="67"/>
      <c r="AO4192" s="67"/>
      <c r="AP4192" s="67"/>
      <c r="AQ4192" s="67"/>
      <c r="AR4192" s="67"/>
      <c r="AS4192" s="67"/>
      <c r="AT4192" s="67"/>
      <c r="AU4192" s="67"/>
      <c r="AV4192" s="67"/>
      <c r="AW4192" s="67"/>
      <c r="AX4192" s="67"/>
      <c r="AY4192" s="67"/>
      <c r="AZ4192" s="67"/>
      <c r="BA4192" s="67"/>
      <c r="BB4192" s="67"/>
      <c r="BC4192" s="67"/>
      <c r="BD4192" s="67"/>
      <c r="BE4192" s="67"/>
      <c r="BF4192" s="67"/>
      <c r="BG4192" s="67"/>
      <c r="BH4192" s="67"/>
      <c r="BI4192" s="67"/>
      <c r="BJ4192" s="67"/>
      <c r="BK4192" s="67"/>
      <c r="BL4192" s="67"/>
      <c r="BM4192" s="67"/>
      <c r="BN4192" s="67"/>
      <c r="BO4192" s="67"/>
      <c r="BP4192" s="67"/>
      <c r="BQ4192" s="67"/>
      <c r="BR4192" s="67"/>
      <c r="BS4192" s="67"/>
      <c r="BT4192" s="67"/>
      <c r="BU4192" s="67"/>
      <c r="BV4192" s="67"/>
      <c r="BW4192" s="67"/>
      <c r="BX4192" s="67"/>
      <c r="BY4192" s="67"/>
      <c r="BZ4192" s="67"/>
      <c r="CA4192" s="67"/>
      <c r="CB4192" s="67"/>
      <c r="CC4192" s="67"/>
      <c r="CD4192" s="67"/>
      <c r="CE4192" s="67"/>
      <c r="CF4192" s="67"/>
      <c r="CG4192" s="67"/>
      <c r="CH4192" s="67"/>
      <c r="CI4192" s="67"/>
      <c r="CJ4192" s="67"/>
      <c r="CK4192" s="67"/>
      <c r="CL4192" s="67"/>
      <c r="CM4192" s="67"/>
      <c r="CN4192" s="67"/>
      <c r="CO4192" s="67"/>
      <c r="CP4192" s="67"/>
      <c r="CQ4192" s="67"/>
      <c r="CR4192" s="67"/>
      <c r="CS4192" s="67"/>
      <c r="CT4192" s="67"/>
      <c r="CU4192" s="67"/>
      <c r="CV4192" s="67"/>
      <c r="CW4192" s="67"/>
      <c r="CX4192" s="67"/>
      <c r="CY4192" s="67"/>
      <c r="CZ4192" s="67"/>
      <c r="DA4192" s="67"/>
      <c r="DB4192" s="67"/>
      <c r="DC4192" s="67"/>
      <c r="DD4192" s="67"/>
      <c r="DE4192" s="67"/>
      <c r="DF4192" s="67"/>
      <c r="DG4192" s="67"/>
      <c r="DH4192" s="67"/>
      <c r="DI4192" s="67"/>
      <c r="DJ4192" s="67"/>
      <c r="DK4192" s="67"/>
      <c r="DL4192" s="67"/>
      <c r="DM4192" s="67"/>
      <c r="DN4192" s="67"/>
      <c r="DO4192" s="67"/>
      <c r="DP4192" s="67"/>
      <c r="DQ4192" s="67"/>
      <c r="DR4192" s="67"/>
      <c r="DS4192" s="67"/>
      <c r="DT4192" s="67"/>
      <c r="DU4192" s="67"/>
      <c r="DV4192" s="67"/>
      <c r="DW4192" s="67"/>
      <c r="DX4192" s="67"/>
      <c r="DY4192" s="67"/>
      <c r="DZ4192" s="67"/>
      <c r="EA4192" s="67"/>
      <c r="EB4192" s="67"/>
      <c r="EC4192" s="67"/>
      <c r="ED4192" s="67"/>
      <c r="EE4192" s="67"/>
      <c r="EF4192" s="67"/>
      <c r="EG4192" s="67"/>
      <c r="EH4192" s="67"/>
      <c r="EI4192" s="67"/>
      <c r="EJ4192" s="67"/>
      <c r="EK4192" s="67"/>
      <c r="EL4192" s="67"/>
      <c r="EM4192" s="67"/>
      <c r="EN4192" s="67"/>
      <c r="EO4192" s="67"/>
      <c r="EP4192" s="67"/>
      <c r="EQ4192" s="67"/>
      <c r="ER4192" s="67"/>
      <c r="ES4192" s="67"/>
      <c r="ET4192" s="67"/>
      <c r="EU4192" s="67"/>
      <c r="EV4192" s="67"/>
      <c r="EW4192" s="67"/>
      <c r="EX4192" s="67"/>
      <c r="EY4192" s="67"/>
      <c r="EZ4192" s="67"/>
      <c r="FA4192" s="67"/>
      <c r="FB4192" s="67"/>
      <c r="FC4192" s="67"/>
      <c r="FD4192" s="67"/>
      <c r="FE4192" s="67"/>
      <c r="FF4192" s="67"/>
      <c r="FG4192" s="67"/>
      <c r="FH4192" s="67"/>
      <c r="FI4192" s="67"/>
      <c r="FJ4192" s="67"/>
      <c r="FK4192" s="67"/>
      <c r="FL4192" s="67"/>
      <c r="FM4192" s="67"/>
      <c r="FN4192" s="67"/>
      <c r="FO4192" s="67"/>
      <c r="FP4192" s="67"/>
      <c r="FQ4192" s="67"/>
      <c r="FR4192" s="67"/>
      <c r="FS4192" s="67"/>
      <c r="FT4192" s="67"/>
      <c r="FU4192" s="67"/>
      <c r="FV4192" s="67"/>
      <c r="FW4192" s="67"/>
      <c r="FX4192" s="67"/>
      <c r="FY4192" s="67"/>
      <c r="FZ4192" s="67"/>
      <c r="GA4192" s="67"/>
      <c r="GB4192" s="67"/>
      <c r="GC4192" s="67"/>
      <c r="GD4192" s="67"/>
      <c r="GE4192" s="67"/>
      <c r="GF4192" s="67"/>
      <c r="GG4192" s="67"/>
      <c r="GH4192" s="67"/>
      <c r="GI4192" s="67"/>
      <c r="GJ4192" s="67"/>
      <c r="GK4192" s="67"/>
      <c r="GL4192" s="67"/>
      <c r="GM4192" s="67"/>
      <c r="GN4192" s="67"/>
      <c r="GO4192" s="67"/>
      <c r="GP4192" s="67"/>
      <c r="GQ4192" s="67"/>
      <c r="GR4192" s="67"/>
      <c r="GS4192" s="67"/>
      <c r="GT4192" s="67"/>
      <c r="GU4192" s="67"/>
      <c r="GV4192" s="67"/>
      <c r="GW4192" s="67"/>
      <c r="GX4192" s="67"/>
      <c r="GY4192" s="67"/>
      <c r="GZ4192" s="67"/>
      <c r="HA4192" s="67"/>
      <c r="HB4192" s="67"/>
      <c r="HC4192" s="67"/>
      <c r="HD4192" s="67"/>
      <c r="HE4192" s="67"/>
      <c r="HF4192" s="67"/>
      <c r="HG4192" s="67"/>
      <c r="HH4192" s="67"/>
      <c r="HI4192" s="67"/>
      <c r="HJ4192" s="67"/>
      <c r="HK4192" s="67"/>
      <c r="HL4192" s="67"/>
      <c r="HM4192" s="67"/>
      <c r="HN4192" s="67"/>
      <c r="HO4192" s="67"/>
      <c r="HP4192" s="67"/>
      <c r="HQ4192" s="67"/>
      <c r="HR4192" s="67"/>
      <c r="HS4192" s="67"/>
      <c r="HT4192" s="67"/>
      <c r="HU4192" s="67"/>
      <c r="HV4192" s="67"/>
      <c r="HW4192" s="67"/>
      <c r="HX4192" s="67"/>
      <c r="HY4192" s="67"/>
      <c r="HZ4192" s="67"/>
      <c r="IA4192" s="67"/>
      <c r="IB4192" s="67"/>
      <c r="IC4192" s="67"/>
      <c r="ID4192" s="67"/>
      <c r="IE4192" s="67"/>
      <c r="IF4192" s="67"/>
      <c r="IG4192" s="67"/>
      <c r="IH4192" s="67"/>
      <c r="II4192" s="67"/>
      <c r="IJ4192" s="67"/>
      <c r="IK4192" s="67"/>
      <c r="IL4192" s="67"/>
      <c r="IM4192" s="67"/>
      <c r="IN4192" s="67"/>
      <c r="IO4192" s="67"/>
      <c r="IP4192" s="67"/>
      <c r="IQ4192" s="67"/>
      <c r="IR4192" s="67"/>
      <c r="IS4192" s="67"/>
      <c r="IT4192" s="67"/>
      <c r="IU4192" s="67"/>
      <c r="IV4192" s="67"/>
      <c r="IW4192" s="67"/>
      <c r="IX4192" s="67"/>
      <c r="IY4192" s="67"/>
      <c r="IZ4192" s="67"/>
    </row>
    <row r="4193" customFormat="false" ht="13.8" hidden="false" customHeight="false" outlineLevel="0" collapsed="false">
      <c r="A4193" s="16" t="n">
        <v>41301269</v>
      </c>
      <c r="B4193" s="17" t="s">
        <v>4228</v>
      </c>
      <c r="C4193" s="18"/>
      <c r="D4193" s="18"/>
      <c r="E4193" s="16" t="s">
        <v>64</v>
      </c>
      <c r="F4193" s="19" t="n">
        <f aca="false">IF(C4193="",VLOOKUP(E4193,'PORTE E UCO'!$A$5:$D$46,4,0),VLOOKUP(E4193,'PORTE E UCO'!$A$5:$D$46,4,0)*C4193)</f>
        <v>110.217052</v>
      </c>
      <c r="G4193" s="20" t="n">
        <v>3.56</v>
      </c>
      <c r="H4193" s="21" t="n">
        <f aca="false">G4193*$R$2</f>
        <v>70.03812992</v>
      </c>
      <c r="I4193" s="16" t="n">
        <v>0</v>
      </c>
      <c r="J4193" s="22" t="str">
        <f aca="false">IF(I4193&gt;=1,F4193*$J$2,"")</f>
        <v/>
      </c>
      <c r="K4193" s="22" t="str">
        <f aca="false">IF(I4193&gt;=2,F4193*$K$2,"")</f>
        <v/>
      </c>
      <c r="L4193" s="22" t="str">
        <f aca="false">IF(I4193&gt;=3,F4193*$L$2,"")</f>
        <v/>
      </c>
      <c r="M4193" s="22" t="str">
        <f aca="false">IF(I4193&gt;=4,F4193*$M$2,"")</f>
        <v/>
      </c>
      <c r="N4193" s="16" t="n">
        <v>0</v>
      </c>
      <c r="O4193" s="16" t="n">
        <v>0</v>
      </c>
      <c r="P4193" s="23" t="n">
        <v>0</v>
      </c>
      <c r="Q4193" s="32"/>
      <c r="R4193" s="66"/>
      <c r="S4193" s="25" t="n">
        <f aca="false">SUM(F4193,H4193,J4193,K4193,L4193,M4193)</f>
        <v>180.25518192</v>
      </c>
      <c r="T4193" s="25" t="n">
        <f aca="false">SUM(F4193,H4193,J4193,K4193,L4193,M4193,Q4193)</f>
        <v>180.25518192</v>
      </c>
      <c r="U4193" s="67"/>
      <c r="V4193" s="67"/>
      <c r="W4193" s="67"/>
      <c r="X4193" s="67"/>
      <c r="Y4193" s="67"/>
      <c r="Z4193" s="67"/>
      <c r="AA4193" s="67"/>
      <c r="AB4193" s="67"/>
      <c r="AC4193" s="67"/>
      <c r="AD4193" s="67"/>
      <c r="AE4193" s="67"/>
      <c r="AF4193" s="67"/>
      <c r="AG4193" s="67"/>
      <c r="AH4193" s="67"/>
      <c r="AI4193" s="67"/>
      <c r="AJ4193" s="67"/>
      <c r="AK4193" s="67"/>
      <c r="AL4193" s="67"/>
      <c r="AM4193" s="67"/>
      <c r="AN4193" s="67"/>
      <c r="AO4193" s="67"/>
      <c r="AP4193" s="67"/>
      <c r="AQ4193" s="67"/>
      <c r="AR4193" s="67"/>
      <c r="AS4193" s="67"/>
      <c r="AT4193" s="67"/>
      <c r="AU4193" s="67"/>
      <c r="AV4193" s="67"/>
      <c r="AW4193" s="67"/>
      <c r="AX4193" s="67"/>
      <c r="AY4193" s="67"/>
      <c r="AZ4193" s="67"/>
      <c r="BA4193" s="67"/>
      <c r="BB4193" s="67"/>
      <c r="BC4193" s="67"/>
      <c r="BD4193" s="67"/>
      <c r="BE4193" s="67"/>
      <c r="BF4193" s="67"/>
      <c r="BG4193" s="67"/>
      <c r="BH4193" s="67"/>
      <c r="BI4193" s="67"/>
      <c r="BJ4193" s="67"/>
      <c r="BK4193" s="67"/>
      <c r="BL4193" s="67"/>
      <c r="BM4193" s="67"/>
      <c r="BN4193" s="67"/>
      <c r="BO4193" s="67"/>
      <c r="BP4193" s="67"/>
      <c r="BQ4193" s="67"/>
      <c r="BR4193" s="67"/>
      <c r="BS4193" s="67"/>
      <c r="BT4193" s="67"/>
      <c r="BU4193" s="67"/>
      <c r="BV4193" s="67"/>
      <c r="BW4193" s="67"/>
      <c r="BX4193" s="67"/>
      <c r="BY4193" s="67"/>
      <c r="BZ4193" s="67"/>
      <c r="CA4193" s="67"/>
      <c r="CB4193" s="67"/>
      <c r="CC4193" s="67"/>
      <c r="CD4193" s="67"/>
      <c r="CE4193" s="67"/>
      <c r="CF4193" s="67"/>
      <c r="CG4193" s="67"/>
      <c r="CH4193" s="67"/>
      <c r="CI4193" s="67"/>
      <c r="CJ4193" s="67"/>
      <c r="CK4193" s="67"/>
      <c r="CL4193" s="67"/>
      <c r="CM4193" s="67"/>
      <c r="CN4193" s="67"/>
      <c r="CO4193" s="67"/>
      <c r="CP4193" s="67"/>
      <c r="CQ4193" s="67"/>
      <c r="CR4193" s="67"/>
      <c r="CS4193" s="67"/>
      <c r="CT4193" s="67"/>
      <c r="CU4193" s="67"/>
      <c r="CV4193" s="67"/>
      <c r="CW4193" s="67"/>
      <c r="CX4193" s="67"/>
      <c r="CY4193" s="67"/>
      <c r="CZ4193" s="67"/>
      <c r="DA4193" s="67"/>
      <c r="DB4193" s="67"/>
      <c r="DC4193" s="67"/>
      <c r="DD4193" s="67"/>
      <c r="DE4193" s="67"/>
      <c r="DF4193" s="67"/>
      <c r="DG4193" s="67"/>
      <c r="DH4193" s="67"/>
      <c r="DI4193" s="67"/>
      <c r="DJ4193" s="67"/>
      <c r="DK4193" s="67"/>
      <c r="DL4193" s="67"/>
      <c r="DM4193" s="67"/>
      <c r="DN4193" s="67"/>
      <c r="DO4193" s="67"/>
      <c r="DP4193" s="67"/>
      <c r="DQ4193" s="67"/>
      <c r="DR4193" s="67"/>
      <c r="DS4193" s="67"/>
      <c r="DT4193" s="67"/>
      <c r="DU4193" s="67"/>
      <c r="DV4193" s="67"/>
      <c r="DW4193" s="67"/>
      <c r="DX4193" s="67"/>
      <c r="DY4193" s="67"/>
      <c r="DZ4193" s="67"/>
      <c r="EA4193" s="67"/>
      <c r="EB4193" s="67"/>
      <c r="EC4193" s="67"/>
      <c r="ED4193" s="67"/>
      <c r="EE4193" s="67"/>
      <c r="EF4193" s="67"/>
      <c r="EG4193" s="67"/>
      <c r="EH4193" s="67"/>
      <c r="EI4193" s="67"/>
      <c r="EJ4193" s="67"/>
      <c r="EK4193" s="67"/>
      <c r="EL4193" s="67"/>
      <c r="EM4193" s="67"/>
      <c r="EN4193" s="67"/>
      <c r="EO4193" s="67"/>
      <c r="EP4193" s="67"/>
      <c r="EQ4193" s="67"/>
      <c r="ER4193" s="67"/>
      <c r="ES4193" s="67"/>
      <c r="ET4193" s="67"/>
      <c r="EU4193" s="67"/>
      <c r="EV4193" s="67"/>
      <c r="EW4193" s="67"/>
      <c r="EX4193" s="67"/>
      <c r="EY4193" s="67"/>
      <c r="EZ4193" s="67"/>
      <c r="FA4193" s="67"/>
      <c r="FB4193" s="67"/>
      <c r="FC4193" s="67"/>
      <c r="FD4193" s="67"/>
      <c r="FE4193" s="67"/>
      <c r="FF4193" s="67"/>
      <c r="FG4193" s="67"/>
      <c r="FH4193" s="67"/>
      <c r="FI4193" s="67"/>
      <c r="FJ4193" s="67"/>
      <c r="FK4193" s="67"/>
      <c r="FL4193" s="67"/>
      <c r="FM4193" s="67"/>
      <c r="FN4193" s="67"/>
      <c r="FO4193" s="67"/>
      <c r="FP4193" s="67"/>
      <c r="FQ4193" s="67"/>
      <c r="FR4193" s="67"/>
      <c r="FS4193" s="67"/>
      <c r="FT4193" s="67"/>
      <c r="FU4193" s="67"/>
      <c r="FV4193" s="67"/>
      <c r="FW4193" s="67"/>
      <c r="FX4193" s="67"/>
      <c r="FY4193" s="67"/>
      <c r="FZ4193" s="67"/>
      <c r="GA4193" s="67"/>
      <c r="GB4193" s="67"/>
      <c r="GC4193" s="67"/>
      <c r="GD4193" s="67"/>
      <c r="GE4193" s="67"/>
      <c r="GF4193" s="67"/>
      <c r="GG4193" s="67"/>
      <c r="GH4193" s="67"/>
      <c r="GI4193" s="67"/>
      <c r="GJ4193" s="67"/>
      <c r="GK4193" s="67"/>
      <c r="GL4193" s="67"/>
      <c r="GM4193" s="67"/>
      <c r="GN4193" s="67"/>
      <c r="GO4193" s="67"/>
      <c r="GP4193" s="67"/>
      <c r="GQ4193" s="67"/>
      <c r="GR4193" s="67"/>
      <c r="GS4193" s="67"/>
      <c r="GT4193" s="67"/>
      <c r="GU4193" s="67"/>
      <c r="GV4193" s="67"/>
      <c r="GW4193" s="67"/>
      <c r="GX4193" s="67"/>
      <c r="GY4193" s="67"/>
      <c r="GZ4193" s="67"/>
      <c r="HA4193" s="67"/>
      <c r="HB4193" s="67"/>
      <c r="HC4193" s="67"/>
      <c r="HD4193" s="67"/>
      <c r="HE4193" s="67"/>
      <c r="HF4193" s="67"/>
      <c r="HG4193" s="67"/>
      <c r="HH4193" s="67"/>
      <c r="HI4193" s="67"/>
      <c r="HJ4193" s="67"/>
      <c r="HK4193" s="67"/>
      <c r="HL4193" s="67"/>
      <c r="HM4193" s="67"/>
      <c r="HN4193" s="67"/>
      <c r="HO4193" s="67"/>
      <c r="HP4193" s="67"/>
      <c r="HQ4193" s="67"/>
      <c r="HR4193" s="67"/>
      <c r="HS4193" s="67"/>
      <c r="HT4193" s="67"/>
      <c r="HU4193" s="67"/>
      <c r="HV4193" s="67"/>
      <c r="HW4193" s="67"/>
      <c r="HX4193" s="67"/>
      <c r="HY4193" s="67"/>
      <c r="HZ4193" s="67"/>
      <c r="IA4193" s="67"/>
      <c r="IB4193" s="67"/>
      <c r="IC4193" s="67"/>
      <c r="ID4193" s="67"/>
      <c r="IE4193" s="67"/>
      <c r="IF4193" s="67"/>
      <c r="IG4193" s="67"/>
      <c r="IH4193" s="67"/>
      <c r="II4193" s="67"/>
      <c r="IJ4193" s="67"/>
      <c r="IK4193" s="67"/>
      <c r="IL4193" s="67"/>
      <c r="IM4193" s="67"/>
      <c r="IN4193" s="67"/>
      <c r="IO4193" s="67"/>
      <c r="IP4193" s="67"/>
      <c r="IQ4193" s="67"/>
      <c r="IR4193" s="67"/>
      <c r="IS4193" s="67"/>
      <c r="IT4193" s="67"/>
      <c r="IU4193" s="67"/>
      <c r="IV4193" s="67"/>
      <c r="IW4193" s="67"/>
      <c r="IX4193" s="67"/>
      <c r="IY4193" s="67"/>
      <c r="IZ4193" s="67"/>
    </row>
    <row r="4194" customFormat="false" ht="13.8" hidden="false" customHeight="false" outlineLevel="0" collapsed="false">
      <c r="A4194" s="27" t="n">
        <v>41301277</v>
      </c>
      <c r="B4194" s="28" t="s">
        <v>4229</v>
      </c>
      <c r="C4194" s="29"/>
      <c r="D4194" s="29"/>
      <c r="E4194" s="27" t="s">
        <v>54</v>
      </c>
      <c r="F4194" s="19" t="n">
        <f aca="false">IF(C4194="",VLOOKUP(E4194,'PORTE E UCO'!$A$5:$D$46,4,0),VLOOKUP(E4194,'PORTE E UCO'!$A$5:$D$46,4,0)*C4194)</f>
        <v>35.31295</v>
      </c>
      <c r="G4194" s="30" t="n">
        <v>0.25</v>
      </c>
      <c r="H4194" s="21" t="n">
        <f aca="false">G4194*$R$2</f>
        <v>4.918408</v>
      </c>
      <c r="I4194" s="27" t="n">
        <v>0</v>
      </c>
      <c r="J4194" s="22" t="str">
        <f aca="false">IF(I4194&gt;=1,F4194*$J$2,"")</f>
        <v/>
      </c>
      <c r="K4194" s="22" t="str">
        <f aca="false">IF(I4194&gt;=2,F4194*$K$2,"")</f>
        <v/>
      </c>
      <c r="L4194" s="22" t="str">
        <f aca="false">IF(I4194&gt;=3,F4194*$L$2,"")</f>
        <v/>
      </c>
      <c r="M4194" s="22" t="str">
        <f aca="false">IF(I4194&gt;=4,F4194*$M$2,"")</f>
        <v/>
      </c>
      <c r="N4194" s="27" t="n">
        <v>0</v>
      </c>
      <c r="O4194" s="27" t="n">
        <v>0</v>
      </c>
      <c r="P4194" s="31" t="n">
        <v>0</v>
      </c>
      <c r="Q4194" s="32"/>
      <c r="R4194" s="66"/>
      <c r="S4194" s="25" t="n">
        <f aca="false">SUM(F4194,H4194,J4194,K4194,L4194,M4194)</f>
        <v>40.231358</v>
      </c>
      <c r="T4194" s="25" t="n">
        <f aca="false">SUM(F4194,H4194,J4194,K4194,L4194,M4194,Q4194)</f>
        <v>40.231358</v>
      </c>
      <c r="U4194" s="67"/>
      <c r="V4194" s="67"/>
      <c r="W4194" s="67"/>
      <c r="X4194" s="67"/>
      <c r="Y4194" s="67"/>
      <c r="Z4194" s="67"/>
      <c r="AA4194" s="67"/>
      <c r="AB4194" s="67"/>
      <c r="AC4194" s="67"/>
      <c r="AD4194" s="67"/>
      <c r="AE4194" s="67"/>
      <c r="AF4194" s="67"/>
      <c r="AG4194" s="67"/>
      <c r="AH4194" s="67"/>
      <c r="AI4194" s="67"/>
      <c r="AJ4194" s="67"/>
      <c r="AK4194" s="67"/>
      <c r="AL4194" s="67"/>
      <c r="AM4194" s="67"/>
      <c r="AN4194" s="67"/>
      <c r="AO4194" s="67"/>
      <c r="AP4194" s="67"/>
      <c r="AQ4194" s="67"/>
      <c r="AR4194" s="67"/>
      <c r="AS4194" s="67"/>
      <c r="AT4194" s="67"/>
      <c r="AU4194" s="67"/>
      <c r="AV4194" s="67"/>
      <c r="AW4194" s="67"/>
      <c r="AX4194" s="67"/>
      <c r="AY4194" s="67"/>
      <c r="AZ4194" s="67"/>
      <c r="BA4194" s="67"/>
      <c r="BB4194" s="67"/>
      <c r="BC4194" s="67"/>
      <c r="BD4194" s="67"/>
      <c r="BE4194" s="67"/>
      <c r="BF4194" s="67"/>
      <c r="BG4194" s="67"/>
      <c r="BH4194" s="67"/>
      <c r="BI4194" s="67"/>
      <c r="BJ4194" s="67"/>
      <c r="BK4194" s="67"/>
      <c r="BL4194" s="67"/>
      <c r="BM4194" s="67"/>
      <c r="BN4194" s="67"/>
      <c r="BO4194" s="67"/>
      <c r="BP4194" s="67"/>
      <c r="BQ4194" s="67"/>
      <c r="BR4194" s="67"/>
      <c r="BS4194" s="67"/>
      <c r="BT4194" s="67"/>
      <c r="BU4194" s="67"/>
      <c r="BV4194" s="67"/>
      <c r="BW4194" s="67"/>
      <c r="BX4194" s="67"/>
      <c r="BY4194" s="67"/>
      <c r="BZ4194" s="67"/>
      <c r="CA4194" s="67"/>
      <c r="CB4194" s="67"/>
      <c r="CC4194" s="67"/>
      <c r="CD4194" s="67"/>
      <c r="CE4194" s="67"/>
      <c r="CF4194" s="67"/>
      <c r="CG4194" s="67"/>
      <c r="CH4194" s="67"/>
      <c r="CI4194" s="67"/>
      <c r="CJ4194" s="67"/>
      <c r="CK4194" s="67"/>
      <c r="CL4194" s="67"/>
      <c r="CM4194" s="67"/>
      <c r="CN4194" s="67"/>
      <c r="CO4194" s="67"/>
      <c r="CP4194" s="67"/>
      <c r="CQ4194" s="67"/>
      <c r="CR4194" s="67"/>
      <c r="CS4194" s="67"/>
      <c r="CT4194" s="67"/>
      <c r="CU4194" s="67"/>
      <c r="CV4194" s="67"/>
      <c r="CW4194" s="67"/>
      <c r="CX4194" s="67"/>
      <c r="CY4194" s="67"/>
      <c r="CZ4194" s="67"/>
      <c r="DA4194" s="67"/>
      <c r="DB4194" s="67"/>
      <c r="DC4194" s="67"/>
      <c r="DD4194" s="67"/>
      <c r="DE4194" s="67"/>
      <c r="DF4194" s="67"/>
      <c r="DG4194" s="67"/>
      <c r="DH4194" s="67"/>
      <c r="DI4194" s="67"/>
      <c r="DJ4194" s="67"/>
      <c r="DK4194" s="67"/>
      <c r="DL4194" s="67"/>
      <c r="DM4194" s="67"/>
      <c r="DN4194" s="67"/>
      <c r="DO4194" s="67"/>
      <c r="DP4194" s="67"/>
      <c r="DQ4194" s="67"/>
      <c r="DR4194" s="67"/>
      <c r="DS4194" s="67"/>
      <c r="DT4194" s="67"/>
      <c r="DU4194" s="67"/>
      <c r="DV4194" s="67"/>
      <c r="DW4194" s="67"/>
      <c r="DX4194" s="67"/>
      <c r="DY4194" s="67"/>
      <c r="DZ4194" s="67"/>
      <c r="EA4194" s="67"/>
      <c r="EB4194" s="67"/>
      <c r="EC4194" s="67"/>
      <c r="ED4194" s="67"/>
      <c r="EE4194" s="67"/>
      <c r="EF4194" s="67"/>
      <c r="EG4194" s="67"/>
      <c r="EH4194" s="67"/>
      <c r="EI4194" s="67"/>
      <c r="EJ4194" s="67"/>
      <c r="EK4194" s="67"/>
      <c r="EL4194" s="67"/>
      <c r="EM4194" s="67"/>
      <c r="EN4194" s="67"/>
      <c r="EO4194" s="67"/>
      <c r="EP4194" s="67"/>
      <c r="EQ4194" s="67"/>
      <c r="ER4194" s="67"/>
      <c r="ES4194" s="67"/>
      <c r="ET4194" s="67"/>
      <c r="EU4194" s="67"/>
      <c r="EV4194" s="67"/>
      <c r="EW4194" s="67"/>
      <c r="EX4194" s="67"/>
      <c r="EY4194" s="67"/>
      <c r="EZ4194" s="67"/>
      <c r="FA4194" s="67"/>
      <c r="FB4194" s="67"/>
      <c r="FC4194" s="67"/>
      <c r="FD4194" s="67"/>
      <c r="FE4194" s="67"/>
      <c r="FF4194" s="67"/>
      <c r="FG4194" s="67"/>
      <c r="FH4194" s="67"/>
      <c r="FI4194" s="67"/>
      <c r="FJ4194" s="67"/>
      <c r="FK4194" s="67"/>
      <c r="FL4194" s="67"/>
      <c r="FM4194" s="67"/>
      <c r="FN4194" s="67"/>
      <c r="FO4194" s="67"/>
      <c r="FP4194" s="67"/>
      <c r="FQ4194" s="67"/>
      <c r="FR4194" s="67"/>
      <c r="FS4194" s="67"/>
      <c r="FT4194" s="67"/>
      <c r="FU4194" s="67"/>
      <c r="FV4194" s="67"/>
      <c r="FW4194" s="67"/>
      <c r="FX4194" s="67"/>
      <c r="FY4194" s="67"/>
      <c r="FZ4194" s="67"/>
      <c r="GA4194" s="67"/>
      <c r="GB4194" s="67"/>
      <c r="GC4194" s="67"/>
      <c r="GD4194" s="67"/>
      <c r="GE4194" s="67"/>
      <c r="GF4194" s="67"/>
      <c r="GG4194" s="67"/>
      <c r="GH4194" s="67"/>
      <c r="GI4194" s="67"/>
      <c r="GJ4194" s="67"/>
      <c r="GK4194" s="67"/>
      <c r="GL4194" s="67"/>
      <c r="GM4194" s="67"/>
      <c r="GN4194" s="67"/>
      <c r="GO4194" s="67"/>
      <c r="GP4194" s="67"/>
      <c r="GQ4194" s="67"/>
      <c r="GR4194" s="67"/>
      <c r="GS4194" s="67"/>
      <c r="GT4194" s="67"/>
      <c r="GU4194" s="67"/>
      <c r="GV4194" s="67"/>
      <c r="GW4194" s="67"/>
      <c r="GX4194" s="67"/>
      <c r="GY4194" s="67"/>
      <c r="GZ4194" s="67"/>
      <c r="HA4194" s="67"/>
      <c r="HB4194" s="67"/>
      <c r="HC4194" s="67"/>
      <c r="HD4194" s="67"/>
      <c r="HE4194" s="67"/>
      <c r="HF4194" s="67"/>
      <c r="HG4194" s="67"/>
      <c r="HH4194" s="67"/>
      <c r="HI4194" s="67"/>
      <c r="HJ4194" s="67"/>
      <c r="HK4194" s="67"/>
      <c r="HL4194" s="67"/>
      <c r="HM4194" s="67"/>
      <c r="HN4194" s="67"/>
      <c r="HO4194" s="67"/>
      <c r="HP4194" s="67"/>
      <c r="HQ4194" s="67"/>
      <c r="HR4194" s="67"/>
      <c r="HS4194" s="67"/>
      <c r="HT4194" s="67"/>
      <c r="HU4194" s="67"/>
      <c r="HV4194" s="67"/>
      <c r="HW4194" s="67"/>
      <c r="HX4194" s="67"/>
      <c r="HY4194" s="67"/>
      <c r="HZ4194" s="67"/>
      <c r="IA4194" s="67"/>
      <c r="IB4194" s="67"/>
      <c r="IC4194" s="67"/>
      <c r="ID4194" s="67"/>
      <c r="IE4194" s="67"/>
      <c r="IF4194" s="67"/>
      <c r="IG4194" s="67"/>
      <c r="IH4194" s="67"/>
      <c r="II4194" s="67"/>
      <c r="IJ4194" s="67"/>
      <c r="IK4194" s="67"/>
      <c r="IL4194" s="67"/>
      <c r="IM4194" s="67"/>
      <c r="IN4194" s="67"/>
      <c r="IO4194" s="67"/>
      <c r="IP4194" s="67"/>
      <c r="IQ4194" s="67"/>
      <c r="IR4194" s="67"/>
      <c r="IS4194" s="67"/>
      <c r="IT4194" s="67"/>
      <c r="IU4194" s="67"/>
      <c r="IV4194" s="67"/>
      <c r="IW4194" s="67"/>
      <c r="IX4194" s="67"/>
      <c r="IY4194" s="67"/>
      <c r="IZ4194" s="67"/>
    </row>
    <row r="4195" customFormat="false" ht="13.8" hidden="false" customHeight="false" outlineLevel="0" collapsed="false">
      <c r="A4195" s="16" t="n">
        <v>41301285</v>
      </c>
      <c r="B4195" s="17" t="s">
        <v>4230</v>
      </c>
      <c r="C4195" s="18"/>
      <c r="D4195" s="18"/>
      <c r="E4195" s="16" t="s">
        <v>39</v>
      </c>
      <c r="F4195" s="19" t="n">
        <f aca="false">IF(C4195="",VLOOKUP(E4195,'PORTE E UCO'!$A$5:$D$46,4,0),VLOOKUP(E4195,'PORTE E UCO'!$A$5:$D$46,4,0)*C4195)</f>
        <v>52.984668</v>
      </c>
      <c r="G4195" s="20" t="n">
        <v>0.4</v>
      </c>
      <c r="H4195" s="21" t="n">
        <f aca="false">G4195*$R$2</f>
        <v>7.8694528</v>
      </c>
      <c r="I4195" s="16" t="n">
        <v>0</v>
      </c>
      <c r="J4195" s="22" t="str">
        <f aca="false">IF(I4195&gt;=1,F4195*$J$2,"")</f>
        <v/>
      </c>
      <c r="K4195" s="22" t="str">
        <f aca="false">IF(I4195&gt;=2,F4195*$K$2,"")</f>
        <v/>
      </c>
      <c r="L4195" s="22" t="str">
        <f aca="false">IF(I4195&gt;=3,F4195*$L$2,"")</f>
        <v/>
      </c>
      <c r="M4195" s="22" t="str">
        <f aca="false">IF(I4195&gt;=4,F4195*$M$2,"")</f>
        <v/>
      </c>
      <c r="N4195" s="16" t="n">
        <v>0</v>
      </c>
      <c r="O4195" s="16" t="n">
        <v>0</v>
      </c>
      <c r="P4195" s="23" t="n">
        <v>0</v>
      </c>
      <c r="Q4195" s="32"/>
      <c r="R4195" s="66"/>
      <c r="S4195" s="25" t="n">
        <f aca="false">SUM(F4195,H4195,J4195,K4195,L4195,M4195)</f>
        <v>60.8541208</v>
      </c>
      <c r="T4195" s="25" t="n">
        <f aca="false">SUM(F4195,H4195,J4195,K4195,L4195,M4195,Q4195)</f>
        <v>60.8541208</v>
      </c>
      <c r="U4195" s="67"/>
      <c r="V4195" s="67"/>
      <c r="W4195" s="67"/>
      <c r="X4195" s="67"/>
      <c r="Y4195" s="67"/>
      <c r="Z4195" s="67"/>
      <c r="AA4195" s="67"/>
      <c r="AB4195" s="67"/>
      <c r="AC4195" s="67"/>
      <c r="AD4195" s="67"/>
      <c r="AE4195" s="67"/>
      <c r="AF4195" s="67"/>
      <c r="AG4195" s="67"/>
      <c r="AH4195" s="67"/>
      <c r="AI4195" s="67"/>
      <c r="AJ4195" s="67"/>
      <c r="AK4195" s="67"/>
      <c r="AL4195" s="67"/>
      <c r="AM4195" s="67"/>
      <c r="AN4195" s="67"/>
      <c r="AO4195" s="67"/>
      <c r="AP4195" s="67"/>
      <c r="AQ4195" s="67"/>
      <c r="AR4195" s="67"/>
      <c r="AS4195" s="67"/>
      <c r="AT4195" s="67"/>
      <c r="AU4195" s="67"/>
      <c r="AV4195" s="67"/>
      <c r="AW4195" s="67"/>
      <c r="AX4195" s="67"/>
      <c r="AY4195" s="67"/>
      <c r="AZ4195" s="67"/>
      <c r="BA4195" s="67"/>
      <c r="BB4195" s="67"/>
      <c r="BC4195" s="67"/>
      <c r="BD4195" s="67"/>
      <c r="BE4195" s="67"/>
      <c r="BF4195" s="67"/>
      <c r="BG4195" s="67"/>
      <c r="BH4195" s="67"/>
      <c r="BI4195" s="67"/>
      <c r="BJ4195" s="67"/>
      <c r="BK4195" s="67"/>
      <c r="BL4195" s="67"/>
      <c r="BM4195" s="67"/>
      <c r="BN4195" s="67"/>
      <c r="BO4195" s="67"/>
      <c r="BP4195" s="67"/>
      <c r="BQ4195" s="67"/>
      <c r="BR4195" s="67"/>
      <c r="BS4195" s="67"/>
      <c r="BT4195" s="67"/>
      <c r="BU4195" s="67"/>
      <c r="BV4195" s="67"/>
      <c r="BW4195" s="67"/>
      <c r="BX4195" s="67"/>
      <c r="BY4195" s="67"/>
      <c r="BZ4195" s="67"/>
      <c r="CA4195" s="67"/>
      <c r="CB4195" s="67"/>
      <c r="CC4195" s="67"/>
      <c r="CD4195" s="67"/>
      <c r="CE4195" s="67"/>
      <c r="CF4195" s="67"/>
      <c r="CG4195" s="67"/>
      <c r="CH4195" s="67"/>
      <c r="CI4195" s="67"/>
      <c r="CJ4195" s="67"/>
      <c r="CK4195" s="67"/>
      <c r="CL4195" s="67"/>
      <c r="CM4195" s="67"/>
      <c r="CN4195" s="67"/>
      <c r="CO4195" s="67"/>
      <c r="CP4195" s="67"/>
      <c r="CQ4195" s="67"/>
      <c r="CR4195" s="67"/>
      <c r="CS4195" s="67"/>
      <c r="CT4195" s="67"/>
      <c r="CU4195" s="67"/>
      <c r="CV4195" s="67"/>
      <c r="CW4195" s="67"/>
      <c r="CX4195" s="67"/>
      <c r="CY4195" s="67"/>
      <c r="CZ4195" s="67"/>
      <c r="DA4195" s="67"/>
      <c r="DB4195" s="67"/>
      <c r="DC4195" s="67"/>
      <c r="DD4195" s="67"/>
      <c r="DE4195" s="67"/>
      <c r="DF4195" s="67"/>
      <c r="DG4195" s="67"/>
      <c r="DH4195" s="67"/>
      <c r="DI4195" s="67"/>
      <c r="DJ4195" s="67"/>
      <c r="DK4195" s="67"/>
      <c r="DL4195" s="67"/>
      <c r="DM4195" s="67"/>
      <c r="DN4195" s="67"/>
      <c r="DO4195" s="67"/>
      <c r="DP4195" s="67"/>
      <c r="DQ4195" s="67"/>
      <c r="DR4195" s="67"/>
      <c r="DS4195" s="67"/>
      <c r="DT4195" s="67"/>
      <c r="DU4195" s="67"/>
      <c r="DV4195" s="67"/>
      <c r="DW4195" s="67"/>
      <c r="DX4195" s="67"/>
      <c r="DY4195" s="67"/>
      <c r="DZ4195" s="67"/>
      <c r="EA4195" s="67"/>
      <c r="EB4195" s="67"/>
      <c r="EC4195" s="67"/>
      <c r="ED4195" s="67"/>
      <c r="EE4195" s="67"/>
      <c r="EF4195" s="67"/>
      <c r="EG4195" s="67"/>
      <c r="EH4195" s="67"/>
      <c r="EI4195" s="67"/>
      <c r="EJ4195" s="67"/>
      <c r="EK4195" s="67"/>
      <c r="EL4195" s="67"/>
      <c r="EM4195" s="67"/>
      <c r="EN4195" s="67"/>
      <c r="EO4195" s="67"/>
      <c r="EP4195" s="67"/>
      <c r="EQ4195" s="67"/>
      <c r="ER4195" s="67"/>
      <c r="ES4195" s="67"/>
      <c r="ET4195" s="67"/>
      <c r="EU4195" s="67"/>
      <c r="EV4195" s="67"/>
      <c r="EW4195" s="67"/>
      <c r="EX4195" s="67"/>
      <c r="EY4195" s="67"/>
      <c r="EZ4195" s="67"/>
      <c r="FA4195" s="67"/>
      <c r="FB4195" s="67"/>
      <c r="FC4195" s="67"/>
      <c r="FD4195" s="67"/>
      <c r="FE4195" s="67"/>
      <c r="FF4195" s="67"/>
      <c r="FG4195" s="67"/>
      <c r="FH4195" s="67"/>
      <c r="FI4195" s="67"/>
      <c r="FJ4195" s="67"/>
      <c r="FK4195" s="67"/>
      <c r="FL4195" s="67"/>
      <c r="FM4195" s="67"/>
      <c r="FN4195" s="67"/>
      <c r="FO4195" s="67"/>
      <c r="FP4195" s="67"/>
      <c r="FQ4195" s="67"/>
      <c r="FR4195" s="67"/>
      <c r="FS4195" s="67"/>
      <c r="FT4195" s="67"/>
      <c r="FU4195" s="67"/>
      <c r="FV4195" s="67"/>
      <c r="FW4195" s="67"/>
      <c r="FX4195" s="67"/>
      <c r="FY4195" s="67"/>
      <c r="FZ4195" s="67"/>
      <c r="GA4195" s="67"/>
      <c r="GB4195" s="67"/>
      <c r="GC4195" s="67"/>
      <c r="GD4195" s="67"/>
      <c r="GE4195" s="67"/>
      <c r="GF4195" s="67"/>
      <c r="GG4195" s="67"/>
      <c r="GH4195" s="67"/>
      <c r="GI4195" s="67"/>
      <c r="GJ4195" s="67"/>
      <c r="GK4195" s="67"/>
      <c r="GL4195" s="67"/>
      <c r="GM4195" s="67"/>
      <c r="GN4195" s="67"/>
      <c r="GO4195" s="67"/>
      <c r="GP4195" s="67"/>
      <c r="GQ4195" s="67"/>
      <c r="GR4195" s="67"/>
      <c r="GS4195" s="67"/>
      <c r="GT4195" s="67"/>
      <c r="GU4195" s="67"/>
      <c r="GV4195" s="67"/>
      <c r="GW4195" s="67"/>
      <c r="GX4195" s="67"/>
      <c r="GY4195" s="67"/>
      <c r="GZ4195" s="67"/>
      <c r="HA4195" s="67"/>
      <c r="HB4195" s="67"/>
      <c r="HC4195" s="67"/>
      <c r="HD4195" s="67"/>
      <c r="HE4195" s="67"/>
      <c r="HF4195" s="67"/>
      <c r="HG4195" s="67"/>
      <c r="HH4195" s="67"/>
      <c r="HI4195" s="67"/>
      <c r="HJ4195" s="67"/>
      <c r="HK4195" s="67"/>
      <c r="HL4195" s="67"/>
      <c r="HM4195" s="67"/>
      <c r="HN4195" s="67"/>
      <c r="HO4195" s="67"/>
      <c r="HP4195" s="67"/>
      <c r="HQ4195" s="67"/>
      <c r="HR4195" s="67"/>
      <c r="HS4195" s="67"/>
      <c r="HT4195" s="67"/>
      <c r="HU4195" s="67"/>
      <c r="HV4195" s="67"/>
      <c r="HW4195" s="67"/>
      <c r="HX4195" s="67"/>
      <c r="HY4195" s="67"/>
      <c r="HZ4195" s="67"/>
      <c r="IA4195" s="67"/>
      <c r="IB4195" s="67"/>
      <c r="IC4195" s="67"/>
      <c r="ID4195" s="67"/>
      <c r="IE4195" s="67"/>
      <c r="IF4195" s="67"/>
      <c r="IG4195" s="67"/>
      <c r="IH4195" s="67"/>
      <c r="II4195" s="67"/>
      <c r="IJ4195" s="67"/>
      <c r="IK4195" s="67"/>
      <c r="IL4195" s="67"/>
      <c r="IM4195" s="67"/>
      <c r="IN4195" s="67"/>
      <c r="IO4195" s="67"/>
      <c r="IP4195" s="67"/>
      <c r="IQ4195" s="67"/>
      <c r="IR4195" s="67"/>
      <c r="IS4195" s="67"/>
      <c r="IT4195" s="67"/>
      <c r="IU4195" s="67"/>
      <c r="IV4195" s="67"/>
      <c r="IW4195" s="67"/>
      <c r="IX4195" s="67"/>
      <c r="IY4195" s="67"/>
      <c r="IZ4195" s="67"/>
    </row>
    <row r="4196" customFormat="false" ht="13.8" hidden="false" customHeight="false" outlineLevel="0" collapsed="false">
      <c r="A4196" s="27" t="n">
        <v>41301307</v>
      </c>
      <c r="B4196" s="28" t="s">
        <v>4231</v>
      </c>
      <c r="C4196" s="29"/>
      <c r="D4196" s="29"/>
      <c r="E4196" s="27" t="s">
        <v>54</v>
      </c>
      <c r="F4196" s="19" t="n">
        <f aca="false">IF(C4196="",VLOOKUP(E4196,'PORTE E UCO'!$A$5:$D$46,4,0),VLOOKUP(E4196,'PORTE E UCO'!$A$5:$D$46,4,0)*C4196)</f>
        <v>35.31295</v>
      </c>
      <c r="G4196" s="30" t="n">
        <v>0.38</v>
      </c>
      <c r="H4196" s="21" t="n">
        <f aca="false">G4196*$R$2</f>
        <v>7.47598016</v>
      </c>
      <c r="I4196" s="27" t="n">
        <v>0</v>
      </c>
      <c r="J4196" s="22" t="str">
        <f aca="false">IF(I4196&gt;=1,F4196*$J$2,"")</f>
        <v/>
      </c>
      <c r="K4196" s="22" t="str">
        <f aca="false">IF(I4196&gt;=2,F4196*$K$2,"")</f>
        <v/>
      </c>
      <c r="L4196" s="22" t="str">
        <f aca="false">IF(I4196&gt;=3,F4196*$L$2,"")</f>
        <v/>
      </c>
      <c r="M4196" s="22" t="str">
        <f aca="false">IF(I4196&gt;=4,F4196*$M$2,"")</f>
        <v/>
      </c>
      <c r="N4196" s="27" t="n">
        <v>0</v>
      </c>
      <c r="O4196" s="27" t="n">
        <v>0</v>
      </c>
      <c r="P4196" s="31" t="n">
        <v>0</v>
      </c>
      <c r="Q4196" s="32"/>
      <c r="R4196" s="66"/>
      <c r="S4196" s="25" t="n">
        <f aca="false">SUM(F4196,H4196,J4196,K4196,L4196,M4196)</f>
        <v>42.78893016</v>
      </c>
      <c r="T4196" s="25" t="n">
        <f aca="false">SUM(F4196,H4196,J4196,K4196,L4196,M4196,Q4196)</f>
        <v>42.78893016</v>
      </c>
      <c r="U4196" s="67"/>
      <c r="V4196" s="67"/>
      <c r="W4196" s="67"/>
      <c r="X4196" s="67"/>
      <c r="Y4196" s="67"/>
      <c r="Z4196" s="67"/>
      <c r="AA4196" s="67"/>
      <c r="AB4196" s="67"/>
      <c r="AC4196" s="67"/>
      <c r="AD4196" s="67"/>
      <c r="AE4196" s="67"/>
      <c r="AF4196" s="67"/>
      <c r="AG4196" s="67"/>
      <c r="AH4196" s="67"/>
      <c r="AI4196" s="67"/>
      <c r="AJ4196" s="67"/>
      <c r="AK4196" s="67"/>
      <c r="AL4196" s="67"/>
      <c r="AM4196" s="67"/>
      <c r="AN4196" s="67"/>
      <c r="AO4196" s="67"/>
      <c r="AP4196" s="67"/>
      <c r="AQ4196" s="67"/>
      <c r="AR4196" s="67"/>
      <c r="AS4196" s="67"/>
      <c r="AT4196" s="67"/>
      <c r="AU4196" s="67"/>
      <c r="AV4196" s="67"/>
      <c r="AW4196" s="67"/>
      <c r="AX4196" s="67"/>
      <c r="AY4196" s="67"/>
      <c r="AZ4196" s="67"/>
      <c r="BA4196" s="67"/>
      <c r="BB4196" s="67"/>
      <c r="BC4196" s="67"/>
      <c r="BD4196" s="67"/>
      <c r="BE4196" s="67"/>
      <c r="BF4196" s="67"/>
      <c r="BG4196" s="67"/>
      <c r="BH4196" s="67"/>
      <c r="BI4196" s="67"/>
      <c r="BJ4196" s="67"/>
      <c r="BK4196" s="67"/>
      <c r="BL4196" s="67"/>
      <c r="BM4196" s="67"/>
      <c r="BN4196" s="67"/>
      <c r="BO4196" s="67"/>
      <c r="BP4196" s="67"/>
      <c r="BQ4196" s="67"/>
      <c r="BR4196" s="67"/>
      <c r="BS4196" s="67"/>
      <c r="BT4196" s="67"/>
      <c r="BU4196" s="67"/>
      <c r="BV4196" s="67"/>
      <c r="BW4196" s="67"/>
      <c r="BX4196" s="67"/>
      <c r="BY4196" s="67"/>
      <c r="BZ4196" s="67"/>
      <c r="CA4196" s="67"/>
      <c r="CB4196" s="67"/>
      <c r="CC4196" s="67"/>
      <c r="CD4196" s="67"/>
      <c r="CE4196" s="67"/>
      <c r="CF4196" s="67"/>
      <c r="CG4196" s="67"/>
      <c r="CH4196" s="67"/>
      <c r="CI4196" s="67"/>
      <c r="CJ4196" s="67"/>
      <c r="CK4196" s="67"/>
      <c r="CL4196" s="67"/>
      <c r="CM4196" s="67"/>
      <c r="CN4196" s="67"/>
      <c r="CO4196" s="67"/>
      <c r="CP4196" s="67"/>
      <c r="CQ4196" s="67"/>
      <c r="CR4196" s="67"/>
      <c r="CS4196" s="67"/>
      <c r="CT4196" s="67"/>
      <c r="CU4196" s="67"/>
      <c r="CV4196" s="67"/>
      <c r="CW4196" s="67"/>
      <c r="CX4196" s="67"/>
      <c r="CY4196" s="67"/>
      <c r="CZ4196" s="67"/>
      <c r="DA4196" s="67"/>
      <c r="DB4196" s="67"/>
      <c r="DC4196" s="67"/>
      <c r="DD4196" s="67"/>
      <c r="DE4196" s="67"/>
      <c r="DF4196" s="67"/>
      <c r="DG4196" s="67"/>
      <c r="DH4196" s="67"/>
      <c r="DI4196" s="67"/>
      <c r="DJ4196" s="67"/>
      <c r="DK4196" s="67"/>
      <c r="DL4196" s="67"/>
      <c r="DM4196" s="67"/>
      <c r="DN4196" s="67"/>
      <c r="DO4196" s="67"/>
      <c r="DP4196" s="67"/>
      <c r="DQ4196" s="67"/>
      <c r="DR4196" s="67"/>
      <c r="DS4196" s="67"/>
      <c r="DT4196" s="67"/>
      <c r="DU4196" s="67"/>
      <c r="DV4196" s="67"/>
      <c r="DW4196" s="67"/>
      <c r="DX4196" s="67"/>
      <c r="DY4196" s="67"/>
      <c r="DZ4196" s="67"/>
      <c r="EA4196" s="67"/>
      <c r="EB4196" s="67"/>
      <c r="EC4196" s="67"/>
      <c r="ED4196" s="67"/>
      <c r="EE4196" s="67"/>
      <c r="EF4196" s="67"/>
      <c r="EG4196" s="67"/>
      <c r="EH4196" s="67"/>
      <c r="EI4196" s="67"/>
      <c r="EJ4196" s="67"/>
      <c r="EK4196" s="67"/>
      <c r="EL4196" s="67"/>
      <c r="EM4196" s="67"/>
      <c r="EN4196" s="67"/>
      <c r="EO4196" s="67"/>
      <c r="EP4196" s="67"/>
      <c r="EQ4196" s="67"/>
      <c r="ER4196" s="67"/>
      <c r="ES4196" s="67"/>
      <c r="ET4196" s="67"/>
      <c r="EU4196" s="67"/>
      <c r="EV4196" s="67"/>
      <c r="EW4196" s="67"/>
      <c r="EX4196" s="67"/>
      <c r="EY4196" s="67"/>
      <c r="EZ4196" s="67"/>
      <c r="FA4196" s="67"/>
      <c r="FB4196" s="67"/>
      <c r="FC4196" s="67"/>
      <c r="FD4196" s="67"/>
      <c r="FE4196" s="67"/>
      <c r="FF4196" s="67"/>
      <c r="FG4196" s="67"/>
      <c r="FH4196" s="67"/>
      <c r="FI4196" s="67"/>
      <c r="FJ4196" s="67"/>
      <c r="FK4196" s="67"/>
      <c r="FL4196" s="67"/>
      <c r="FM4196" s="67"/>
      <c r="FN4196" s="67"/>
      <c r="FO4196" s="67"/>
      <c r="FP4196" s="67"/>
      <c r="FQ4196" s="67"/>
      <c r="FR4196" s="67"/>
      <c r="FS4196" s="67"/>
      <c r="FT4196" s="67"/>
      <c r="FU4196" s="67"/>
      <c r="FV4196" s="67"/>
      <c r="FW4196" s="67"/>
      <c r="FX4196" s="67"/>
      <c r="FY4196" s="67"/>
      <c r="FZ4196" s="67"/>
      <c r="GA4196" s="67"/>
      <c r="GB4196" s="67"/>
      <c r="GC4196" s="67"/>
      <c r="GD4196" s="67"/>
      <c r="GE4196" s="67"/>
      <c r="GF4196" s="67"/>
      <c r="GG4196" s="67"/>
      <c r="GH4196" s="67"/>
      <c r="GI4196" s="67"/>
      <c r="GJ4196" s="67"/>
      <c r="GK4196" s="67"/>
      <c r="GL4196" s="67"/>
      <c r="GM4196" s="67"/>
      <c r="GN4196" s="67"/>
      <c r="GO4196" s="67"/>
      <c r="GP4196" s="67"/>
      <c r="GQ4196" s="67"/>
      <c r="GR4196" s="67"/>
      <c r="GS4196" s="67"/>
      <c r="GT4196" s="67"/>
      <c r="GU4196" s="67"/>
      <c r="GV4196" s="67"/>
      <c r="GW4196" s="67"/>
      <c r="GX4196" s="67"/>
      <c r="GY4196" s="67"/>
      <c r="GZ4196" s="67"/>
      <c r="HA4196" s="67"/>
      <c r="HB4196" s="67"/>
      <c r="HC4196" s="67"/>
      <c r="HD4196" s="67"/>
      <c r="HE4196" s="67"/>
      <c r="HF4196" s="67"/>
      <c r="HG4196" s="67"/>
      <c r="HH4196" s="67"/>
      <c r="HI4196" s="67"/>
      <c r="HJ4196" s="67"/>
      <c r="HK4196" s="67"/>
      <c r="HL4196" s="67"/>
      <c r="HM4196" s="67"/>
      <c r="HN4196" s="67"/>
      <c r="HO4196" s="67"/>
      <c r="HP4196" s="67"/>
      <c r="HQ4196" s="67"/>
      <c r="HR4196" s="67"/>
      <c r="HS4196" s="67"/>
      <c r="HT4196" s="67"/>
      <c r="HU4196" s="67"/>
      <c r="HV4196" s="67"/>
      <c r="HW4196" s="67"/>
      <c r="HX4196" s="67"/>
      <c r="HY4196" s="67"/>
      <c r="HZ4196" s="67"/>
      <c r="IA4196" s="67"/>
      <c r="IB4196" s="67"/>
      <c r="IC4196" s="67"/>
      <c r="ID4196" s="67"/>
      <c r="IE4196" s="67"/>
      <c r="IF4196" s="67"/>
      <c r="IG4196" s="67"/>
      <c r="IH4196" s="67"/>
      <c r="II4196" s="67"/>
      <c r="IJ4196" s="67"/>
      <c r="IK4196" s="67"/>
      <c r="IL4196" s="67"/>
      <c r="IM4196" s="67"/>
      <c r="IN4196" s="67"/>
      <c r="IO4196" s="67"/>
      <c r="IP4196" s="67"/>
      <c r="IQ4196" s="67"/>
      <c r="IR4196" s="67"/>
      <c r="IS4196" s="67"/>
      <c r="IT4196" s="67"/>
      <c r="IU4196" s="67"/>
      <c r="IV4196" s="67"/>
      <c r="IW4196" s="67"/>
      <c r="IX4196" s="67"/>
      <c r="IY4196" s="67"/>
      <c r="IZ4196" s="67"/>
    </row>
    <row r="4197" customFormat="false" ht="13.8" hidden="false" customHeight="false" outlineLevel="0" collapsed="false">
      <c r="A4197" s="16" t="n">
        <v>41301315</v>
      </c>
      <c r="B4197" s="17" t="s">
        <v>4232</v>
      </c>
      <c r="C4197" s="18"/>
      <c r="D4197" s="18"/>
      <c r="E4197" s="16" t="s">
        <v>54</v>
      </c>
      <c r="F4197" s="19" t="n">
        <f aca="false">IF(C4197="",VLOOKUP(E4197,'PORTE E UCO'!$A$5:$D$46,4,0),VLOOKUP(E4197,'PORTE E UCO'!$A$5:$D$46,4,0)*C4197)</f>
        <v>35.31295</v>
      </c>
      <c r="G4197" s="20" t="n">
        <v>2.43</v>
      </c>
      <c r="H4197" s="21" t="n">
        <f aca="false">G4197*$R$2</f>
        <v>47.80692576</v>
      </c>
      <c r="I4197" s="16" t="n">
        <v>0</v>
      </c>
      <c r="J4197" s="22" t="str">
        <f aca="false">IF(I4197&gt;=1,F4197*$J$2,"")</f>
        <v/>
      </c>
      <c r="K4197" s="22" t="str">
        <f aca="false">IF(I4197&gt;=2,F4197*$K$2,"")</f>
        <v/>
      </c>
      <c r="L4197" s="22" t="str">
        <f aca="false">IF(I4197&gt;=3,F4197*$L$2,"")</f>
        <v/>
      </c>
      <c r="M4197" s="22" t="str">
        <f aca="false">IF(I4197&gt;=4,F4197*$M$2,"")</f>
        <v/>
      </c>
      <c r="N4197" s="16" t="n">
        <v>0</v>
      </c>
      <c r="O4197" s="16" t="n">
        <v>0</v>
      </c>
      <c r="P4197" s="23" t="n">
        <v>0</v>
      </c>
      <c r="Q4197" s="32"/>
      <c r="R4197" s="66"/>
      <c r="S4197" s="25" t="n">
        <f aca="false">SUM(F4197,H4197,J4197,K4197,L4197,M4197)</f>
        <v>83.11987576</v>
      </c>
      <c r="T4197" s="25" t="n">
        <f aca="false">SUM(F4197,H4197,J4197,K4197,L4197,M4197,Q4197)</f>
        <v>83.11987576</v>
      </c>
      <c r="U4197" s="67"/>
      <c r="V4197" s="67"/>
      <c r="W4197" s="67"/>
      <c r="X4197" s="67"/>
      <c r="Y4197" s="67"/>
      <c r="Z4197" s="67"/>
      <c r="AA4197" s="67"/>
      <c r="AB4197" s="67"/>
      <c r="AC4197" s="67"/>
      <c r="AD4197" s="67"/>
      <c r="AE4197" s="67"/>
      <c r="AF4197" s="67"/>
      <c r="AG4197" s="67"/>
      <c r="AH4197" s="67"/>
      <c r="AI4197" s="67"/>
      <c r="AJ4197" s="67"/>
      <c r="AK4197" s="67"/>
      <c r="AL4197" s="67"/>
      <c r="AM4197" s="67"/>
      <c r="AN4197" s="67"/>
      <c r="AO4197" s="67"/>
      <c r="AP4197" s="67"/>
      <c r="AQ4197" s="67"/>
      <c r="AR4197" s="67"/>
      <c r="AS4197" s="67"/>
      <c r="AT4197" s="67"/>
      <c r="AU4197" s="67"/>
      <c r="AV4197" s="67"/>
      <c r="AW4197" s="67"/>
      <c r="AX4197" s="67"/>
      <c r="AY4197" s="67"/>
      <c r="AZ4197" s="67"/>
      <c r="BA4197" s="67"/>
      <c r="BB4197" s="67"/>
      <c r="BC4197" s="67"/>
      <c r="BD4197" s="67"/>
      <c r="BE4197" s="67"/>
      <c r="BF4197" s="67"/>
      <c r="BG4197" s="67"/>
      <c r="BH4197" s="67"/>
      <c r="BI4197" s="67"/>
      <c r="BJ4197" s="67"/>
      <c r="BK4197" s="67"/>
      <c r="BL4197" s="67"/>
      <c r="BM4197" s="67"/>
      <c r="BN4197" s="67"/>
      <c r="BO4197" s="67"/>
      <c r="BP4197" s="67"/>
      <c r="BQ4197" s="67"/>
      <c r="BR4197" s="67"/>
      <c r="BS4197" s="67"/>
      <c r="BT4197" s="67"/>
      <c r="BU4197" s="67"/>
      <c r="BV4197" s="67"/>
      <c r="BW4197" s="67"/>
      <c r="BX4197" s="67"/>
      <c r="BY4197" s="67"/>
      <c r="BZ4197" s="67"/>
      <c r="CA4197" s="67"/>
      <c r="CB4197" s="67"/>
      <c r="CC4197" s="67"/>
      <c r="CD4197" s="67"/>
      <c r="CE4197" s="67"/>
      <c r="CF4197" s="67"/>
      <c r="CG4197" s="67"/>
      <c r="CH4197" s="67"/>
      <c r="CI4197" s="67"/>
      <c r="CJ4197" s="67"/>
      <c r="CK4197" s="67"/>
      <c r="CL4197" s="67"/>
      <c r="CM4197" s="67"/>
      <c r="CN4197" s="67"/>
      <c r="CO4197" s="67"/>
      <c r="CP4197" s="67"/>
      <c r="CQ4197" s="67"/>
      <c r="CR4197" s="67"/>
      <c r="CS4197" s="67"/>
      <c r="CT4197" s="67"/>
      <c r="CU4197" s="67"/>
      <c r="CV4197" s="67"/>
      <c r="CW4197" s="67"/>
      <c r="CX4197" s="67"/>
      <c r="CY4197" s="67"/>
      <c r="CZ4197" s="67"/>
      <c r="DA4197" s="67"/>
      <c r="DB4197" s="67"/>
      <c r="DC4197" s="67"/>
      <c r="DD4197" s="67"/>
      <c r="DE4197" s="67"/>
      <c r="DF4197" s="67"/>
      <c r="DG4197" s="67"/>
      <c r="DH4197" s="67"/>
      <c r="DI4197" s="67"/>
      <c r="DJ4197" s="67"/>
      <c r="DK4197" s="67"/>
      <c r="DL4197" s="67"/>
      <c r="DM4197" s="67"/>
      <c r="DN4197" s="67"/>
      <c r="DO4197" s="67"/>
      <c r="DP4197" s="67"/>
      <c r="DQ4197" s="67"/>
      <c r="DR4197" s="67"/>
      <c r="DS4197" s="67"/>
      <c r="DT4197" s="67"/>
      <c r="DU4197" s="67"/>
      <c r="DV4197" s="67"/>
      <c r="DW4197" s="67"/>
      <c r="DX4197" s="67"/>
      <c r="DY4197" s="67"/>
      <c r="DZ4197" s="67"/>
      <c r="EA4197" s="67"/>
      <c r="EB4197" s="67"/>
      <c r="EC4197" s="67"/>
      <c r="ED4197" s="67"/>
      <c r="EE4197" s="67"/>
      <c r="EF4197" s="67"/>
      <c r="EG4197" s="67"/>
      <c r="EH4197" s="67"/>
      <c r="EI4197" s="67"/>
      <c r="EJ4197" s="67"/>
      <c r="EK4197" s="67"/>
      <c r="EL4197" s="67"/>
      <c r="EM4197" s="67"/>
      <c r="EN4197" s="67"/>
      <c r="EO4197" s="67"/>
      <c r="EP4197" s="67"/>
      <c r="EQ4197" s="67"/>
      <c r="ER4197" s="67"/>
      <c r="ES4197" s="67"/>
      <c r="ET4197" s="67"/>
      <c r="EU4197" s="67"/>
      <c r="EV4197" s="67"/>
      <c r="EW4197" s="67"/>
      <c r="EX4197" s="67"/>
      <c r="EY4197" s="67"/>
      <c r="EZ4197" s="67"/>
      <c r="FA4197" s="67"/>
      <c r="FB4197" s="67"/>
      <c r="FC4197" s="67"/>
      <c r="FD4197" s="67"/>
      <c r="FE4197" s="67"/>
      <c r="FF4197" s="67"/>
      <c r="FG4197" s="67"/>
      <c r="FH4197" s="67"/>
      <c r="FI4197" s="67"/>
      <c r="FJ4197" s="67"/>
      <c r="FK4197" s="67"/>
      <c r="FL4197" s="67"/>
      <c r="FM4197" s="67"/>
      <c r="FN4197" s="67"/>
      <c r="FO4197" s="67"/>
      <c r="FP4197" s="67"/>
      <c r="FQ4197" s="67"/>
      <c r="FR4197" s="67"/>
      <c r="FS4197" s="67"/>
      <c r="FT4197" s="67"/>
      <c r="FU4197" s="67"/>
      <c r="FV4197" s="67"/>
      <c r="FW4197" s="67"/>
      <c r="FX4197" s="67"/>
      <c r="FY4197" s="67"/>
      <c r="FZ4197" s="67"/>
      <c r="GA4197" s="67"/>
      <c r="GB4197" s="67"/>
      <c r="GC4197" s="67"/>
      <c r="GD4197" s="67"/>
      <c r="GE4197" s="67"/>
      <c r="GF4197" s="67"/>
      <c r="GG4197" s="67"/>
      <c r="GH4197" s="67"/>
      <c r="GI4197" s="67"/>
      <c r="GJ4197" s="67"/>
      <c r="GK4197" s="67"/>
      <c r="GL4197" s="67"/>
      <c r="GM4197" s="67"/>
      <c r="GN4197" s="67"/>
      <c r="GO4197" s="67"/>
      <c r="GP4197" s="67"/>
      <c r="GQ4197" s="67"/>
      <c r="GR4197" s="67"/>
      <c r="GS4197" s="67"/>
      <c r="GT4197" s="67"/>
      <c r="GU4197" s="67"/>
      <c r="GV4197" s="67"/>
      <c r="GW4197" s="67"/>
      <c r="GX4197" s="67"/>
      <c r="GY4197" s="67"/>
      <c r="GZ4197" s="67"/>
      <c r="HA4197" s="67"/>
      <c r="HB4197" s="67"/>
      <c r="HC4197" s="67"/>
      <c r="HD4197" s="67"/>
      <c r="HE4197" s="67"/>
      <c r="HF4197" s="67"/>
      <c r="HG4197" s="67"/>
      <c r="HH4197" s="67"/>
      <c r="HI4197" s="67"/>
      <c r="HJ4197" s="67"/>
      <c r="HK4197" s="67"/>
      <c r="HL4197" s="67"/>
      <c r="HM4197" s="67"/>
      <c r="HN4197" s="67"/>
      <c r="HO4197" s="67"/>
      <c r="HP4197" s="67"/>
      <c r="HQ4197" s="67"/>
      <c r="HR4197" s="67"/>
      <c r="HS4197" s="67"/>
      <c r="HT4197" s="67"/>
      <c r="HU4197" s="67"/>
      <c r="HV4197" s="67"/>
      <c r="HW4197" s="67"/>
      <c r="HX4197" s="67"/>
      <c r="HY4197" s="67"/>
      <c r="HZ4197" s="67"/>
      <c r="IA4197" s="67"/>
      <c r="IB4197" s="67"/>
      <c r="IC4197" s="67"/>
      <c r="ID4197" s="67"/>
      <c r="IE4197" s="67"/>
      <c r="IF4197" s="67"/>
      <c r="IG4197" s="67"/>
      <c r="IH4197" s="67"/>
      <c r="II4197" s="67"/>
      <c r="IJ4197" s="67"/>
      <c r="IK4197" s="67"/>
      <c r="IL4197" s="67"/>
      <c r="IM4197" s="67"/>
      <c r="IN4197" s="67"/>
      <c r="IO4197" s="67"/>
      <c r="IP4197" s="67"/>
      <c r="IQ4197" s="67"/>
      <c r="IR4197" s="67"/>
      <c r="IS4197" s="67"/>
      <c r="IT4197" s="67"/>
      <c r="IU4197" s="67"/>
      <c r="IV4197" s="67"/>
      <c r="IW4197" s="67"/>
      <c r="IX4197" s="67"/>
      <c r="IY4197" s="67"/>
      <c r="IZ4197" s="67"/>
    </row>
    <row r="4198" customFormat="false" ht="13.8" hidden="false" customHeight="false" outlineLevel="0" collapsed="false">
      <c r="A4198" s="27" t="n">
        <v>41301471</v>
      </c>
      <c r="B4198" s="28" t="s">
        <v>4233</v>
      </c>
      <c r="C4198" s="29"/>
      <c r="D4198" s="29"/>
      <c r="E4198" s="27" t="s">
        <v>39</v>
      </c>
      <c r="F4198" s="19" t="n">
        <f aca="false">IF(C4198="",VLOOKUP(E4198,'PORTE E UCO'!$A$5:$D$46,4,0),VLOOKUP(E4198,'PORTE E UCO'!$A$5:$D$46,4,0)*C4198)</f>
        <v>52.984668</v>
      </c>
      <c r="G4198" s="30"/>
      <c r="H4198" s="21" t="n">
        <f aca="false">G4198*$R$2</f>
        <v>0</v>
      </c>
      <c r="I4198" s="27" t="n">
        <v>0</v>
      </c>
      <c r="J4198" s="22" t="str">
        <f aca="false">IF(I4198&gt;=1,F4198*$J$2,"")</f>
        <v/>
      </c>
      <c r="K4198" s="22" t="str">
        <f aca="false">IF(I4198&gt;=2,F4198*$K$2,"")</f>
        <v/>
      </c>
      <c r="L4198" s="22" t="str">
        <f aca="false">IF(I4198&gt;=3,F4198*$L$2,"")</f>
        <v/>
      </c>
      <c r="M4198" s="22" t="str">
        <f aca="false">IF(I4198&gt;=4,F4198*$M$2,"")</f>
        <v/>
      </c>
      <c r="N4198" s="27" t="n">
        <v>0</v>
      </c>
      <c r="O4198" s="27" t="n">
        <v>0</v>
      </c>
      <c r="P4198" s="31" t="n">
        <v>0</v>
      </c>
      <c r="Q4198" s="32"/>
      <c r="R4198" s="66"/>
      <c r="S4198" s="25" t="n">
        <f aca="false">SUM(F4198,H4198,J4198,K4198,L4198,M4198)</f>
        <v>52.984668</v>
      </c>
      <c r="T4198" s="25" t="n">
        <f aca="false">SUM(F4198,H4198,J4198,K4198,L4198,M4198,Q4198)</f>
        <v>52.984668</v>
      </c>
      <c r="U4198" s="67"/>
      <c r="V4198" s="67"/>
      <c r="W4198" s="67"/>
      <c r="X4198" s="67"/>
      <c r="Y4198" s="67"/>
      <c r="Z4198" s="67"/>
      <c r="AA4198" s="67"/>
      <c r="AB4198" s="67"/>
      <c r="AC4198" s="67"/>
      <c r="AD4198" s="67"/>
      <c r="AE4198" s="67"/>
      <c r="AF4198" s="67"/>
      <c r="AG4198" s="67"/>
      <c r="AH4198" s="67"/>
      <c r="AI4198" s="67"/>
      <c r="AJ4198" s="67"/>
      <c r="AK4198" s="67"/>
      <c r="AL4198" s="67"/>
      <c r="AM4198" s="67"/>
      <c r="AN4198" s="67"/>
      <c r="AO4198" s="67"/>
      <c r="AP4198" s="67"/>
      <c r="AQ4198" s="67"/>
      <c r="AR4198" s="67"/>
      <c r="AS4198" s="67"/>
      <c r="AT4198" s="67"/>
      <c r="AU4198" s="67"/>
      <c r="AV4198" s="67"/>
      <c r="AW4198" s="67"/>
      <c r="AX4198" s="67"/>
      <c r="AY4198" s="67"/>
      <c r="AZ4198" s="67"/>
      <c r="BA4198" s="67"/>
      <c r="BB4198" s="67"/>
      <c r="BC4198" s="67"/>
      <c r="BD4198" s="67"/>
      <c r="BE4198" s="67"/>
      <c r="BF4198" s="67"/>
      <c r="BG4198" s="67"/>
      <c r="BH4198" s="67"/>
      <c r="BI4198" s="67"/>
      <c r="BJ4198" s="67"/>
      <c r="BK4198" s="67"/>
      <c r="BL4198" s="67"/>
      <c r="BM4198" s="67"/>
      <c r="BN4198" s="67"/>
      <c r="BO4198" s="67"/>
      <c r="BP4198" s="67"/>
      <c r="BQ4198" s="67"/>
      <c r="BR4198" s="67"/>
      <c r="BS4198" s="67"/>
      <c r="BT4198" s="67"/>
      <c r="BU4198" s="67"/>
      <c r="BV4198" s="67"/>
      <c r="BW4198" s="67"/>
      <c r="BX4198" s="67"/>
      <c r="BY4198" s="67"/>
      <c r="BZ4198" s="67"/>
      <c r="CA4198" s="67"/>
      <c r="CB4198" s="67"/>
      <c r="CC4198" s="67"/>
      <c r="CD4198" s="67"/>
      <c r="CE4198" s="67"/>
      <c r="CF4198" s="67"/>
      <c r="CG4198" s="67"/>
      <c r="CH4198" s="67"/>
      <c r="CI4198" s="67"/>
      <c r="CJ4198" s="67"/>
      <c r="CK4198" s="67"/>
      <c r="CL4198" s="67"/>
      <c r="CM4198" s="67"/>
      <c r="CN4198" s="67"/>
      <c r="CO4198" s="67"/>
      <c r="CP4198" s="67"/>
      <c r="CQ4198" s="67"/>
      <c r="CR4198" s="67"/>
      <c r="CS4198" s="67"/>
      <c r="CT4198" s="67"/>
      <c r="CU4198" s="67"/>
      <c r="CV4198" s="67"/>
      <c r="CW4198" s="67"/>
      <c r="CX4198" s="67"/>
      <c r="CY4198" s="67"/>
      <c r="CZ4198" s="67"/>
      <c r="DA4198" s="67"/>
      <c r="DB4198" s="67"/>
      <c r="DC4198" s="67"/>
      <c r="DD4198" s="67"/>
      <c r="DE4198" s="67"/>
      <c r="DF4198" s="67"/>
      <c r="DG4198" s="67"/>
      <c r="DH4198" s="67"/>
      <c r="DI4198" s="67"/>
      <c r="DJ4198" s="67"/>
      <c r="DK4198" s="67"/>
      <c r="DL4198" s="67"/>
      <c r="DM4198" s="67"/>
      <c r="DN4198" s="67"/>
      <c r="DO4198" s="67"/>
      <c r="DP4198" s="67"/>
      <c r="DQ4198" s="67"/>
      <c r="DR4198" s="67"/>
      <c r="DS4198" s="67"/>
      <c r="DT4198" s="67"/>
      <c r="DU4198" s="67"/>
      <c r="DV4198" s="67"/>
      <c r="DW4198" s="67"/>
      <c r="DX4198" s="67"/>
      <c r="DY4198" s="67"/>
      <c r="DZ4198" s="67"/>
      <c r="EA4198" s="67"/>
      <c r="EB4198" s="67"/>
      <c r="EC4198" s="67"/>
      <c r="ED4198" s="67"/>
      <c r="EE4198" s="67"/>
      <c r="EF4198" s="67"/>
      <c r="EG4198" s="67"/>
      <c r="EH4198" s="67"/>
      <c r="EI4198" s="67"/>
      <c r="EJ4198" s="67"/>
      <c r="EK4198" s="67"/>
      <c r="EL4198" s="67"/>
      <c r="EM4198" s="67"/>
      <c r="EN4198" s="67"/>
      <c r="EO4198" s="67"/>
      <c r="EP4198" s="67"/>
      <c r="EQ4198" s="67"/>
      <c r="ER4198" s="67"/>
      <c r="ES4198" s="67"/>
      <c r="ET4198" s="67"/>
      <c r="EU4198" s="67"/>
      <c r="EV4198" s="67"/>
      <c r="EW4198" s="67"/>
      <c r="EX4198" s="67"/>
      <c r="EY4198" s="67"/>
      <c r="EZ4198" s="67"/>
      <c r="FA4198" s="67"/>
      <c r="FB4198" s="67"/>
      <c r="FC4198" s="67"/>
      <c r="FD4198" s="67"/>
      <c r="FE4198" s="67"/>
      <c r="FF4198" s="67"/>
      <c r="FG4198" s="67"/>
      <c r="FH4198" s="67"/>
      <c r="FI4198" s="67"/>
      <c r="FJ4198" s="67"/>
      <c r="FK4198" s="67"/>
      <c r="FL4198" s="67"/>
      <c r="FM4198" s="67"/>
      <c r="FN4198" s="67"/>
      <c r="FO4198" s="67"/>
      <c r="FP4198" s="67"/>
      <c r="FQ4198" s="67"/>
      <c r="FR4198" s="67"/>
      <c r="FS4198" s="67"/>
      <c r="FT4198" s="67"/>
      <c r="FU4198" s="67"/>
      <c r="FV4198" s="67"/>
      <c r="FW4198" s="67"/>
      <c r="FX4198" s="67"/>
      <c r="FY4198" s="67"/>
      <c r="FZ4198" s="67"/>
      <c r="GA4198" s="67"/>
      <c r="GB4198" s="67"/>
      <c r="GC4198" s="67"/>
      <c r="GD4198" s="67"/>
      <c r="GE4198" s="67"/>
      <c r="GF4198" s="67"/>
      <c r="GG4198" s="67"/>
      <c r="GH4198" s="67"/>
      <c r="GI4198" s="67"/>
      <c r="GJ4198" s="67"/>
      <c r="GK4198" s="67"/>
      <c r="GL4198" s="67"/>
      <c r="GM4198" s="67"/>
      <c r="GN4198" s="67"/>
      <c r="GO4198" s="67"/>
      <c r="GP4198" s="67"/>
      <c r="GQ4198" s="67"/>
      <c r="GR4198" s="67"/>
      <c r="GS4198" s="67"/>
      <c r="GT4198" s="67"/>
      <c r="GU4198" s="67"/>
      <c r="GV4198" s="67"/>
      <c r="GW4198" s="67"/>
      <c r="GX4198" s="67"/>
      <c r="GY4198" s="67"/>
      <c r="GZ4198" s="67"/>
      <c r="HA4198" s="67"/>
      <c r="HB4198" s="67"/>
      <c r="HC4198" s="67"/>
      <c r="HD4198" s="67"/>
      <c r="HE4198" s="67"/>
      <c r="HF4198" s="67"/>
      <c r="HG4198" s="67"/>
      <c r="HH4198" s="67"/>
      <c r="HI4198" s="67"/>
      <c r="HJ4198" s="67"/>
      <c r="HK4198" s="67"/>
      <c r="HL4198" s="67"/>
      <c r="HM4198" s="67"/>
      <c r="HN4198" s="67"/>
      <c r="HO4198" s="67"/>
      <c r="HP4198" s="67"/>
      <c r="HQ4198" s="67"/>
      <c r="HR4198" s="67"/>
      <c r="HS4198" s="67"/>
      <c r="HT4198" s="67"/>
      <c r="HU4198" s="67"/>
      <c r="HV4198" s="67"/>
      <c r="HW4198" s="67"/>
      <c r="HX4198" s="67"/>
      <c r="HY4198" s="67"/>
      <c r="HZ4198" s="67"/>
      <c r="IA4198" s="67"/>
      <c r="IB4198" s="67"/>
      <c r="IC4198" s="67"/>
      <c r="ID4198" s="67"/>
      <c r="IE4198" s="67"/>
      <c r="IF4198" s="67"/>
      <c r="IG4198" s="67"/>
      <c r="IH4198" s="67"/>
      <c r="II4198" s="67"/>
      <c r="IJ4198" s="67"/>
      <c r="IK4198" s="67"/>
      <c r="IL4198" s="67"/>
      <c r="IM4198" s="67"/>
      <c r="IN4198" s="67"/>
      <c r="IO4198" s="67"/>
      <c r="IP4198" s="67"/>
      <c r="IQ4198" s="67"/>
      <c r="IR4198" s="67"/>
      <c r="IS4198" s="67"/>
      <c r="IT4198" s="67"/>
      <c r="IU4198" s="67"/>
      <c r="IV4198" s="67"/>
      <c r="IW4198" s="67"/>
      <c r="IX4198" s="67"/>
      <c r="IY4198" s="67"/>
      <c r="IZ4198" s="67"/>
    </row>
    <row r="4199" customFormat="false" ht="13.8" hidden="false" customHeight="false" outlineLevel="0" collapsed="false">
      <c r="A4199" s="16" t="n">
        <v>41301323</v>
      </c>
      <c r="B4199" s="17" t="s">
        <v>4234</v>
      </c>
      <c r="C4199" s="18"/>
      <c r="D4199" s="18"/>
      <c r="E4199" s="16" t="s">
        <v>54</v>
      </c>
      <c r="F4199" s="19" t="n">
        <f aca="false">IF(C4199="",VLOOKUP(E4199,'PORTE E UCO'!$A$5:$D$46,4,0),VLOOKUP(E4199,'PORTE E UCO'!$A$5:$D$46,4,0)*C4199)</f>
        <v>35.31295</v>
      </c>
      <c r="G4199" s="20" t="n">
        <v>0.5</v>
      </c>
      <c r="H4199" s="21" t="n">
        <f aca="false">G4199*$R$2</f>
        <v>9.836816</v>
      </c>
      <c r="I4199" s="16" t="n">
        <v>0</v>
      </c>
      <c r="J4199" s="22" t="str">
        <f aca="false">IF(I4199&gt;=1,F4199*$J$2,"")</f>
        <v/>
      </c>
      <c r="K4199" s="22" t="str">
        <f aca="false">IF(I4199&gt;=2,F4199*$K$2,"")</f>
        <v/>
      </c>
      <c r="L4199" s="22" t="str">
        <f aca="false">IF(I4199&gt;=3,F4199*$L$2,"")</f>
        <v/>
      </c>
      <c r="M4199" s="22" t="str">
        <f aca="false">IF(I4199&gt;=4,F4199*$M$2,"")</f>
        <v/>
      </c>
      <c r="N4199" s="16" t="n">
        <v>0</v>
      </c>
      <c r="O4199" s="16" t="n">
        <v>0</v>
      </c>
      <c r="P4199" s="23" t="n">
        <v>0</v>
      </c>
      <c r="Q4199" s="32"/>
      <c r="R4199" s="66"/>
      <c r="S4199" s="25" t="n">
        <f aca="false">SUM(F4199,H4199,J4199,K4199,L4199,M4199)</f>
        <v>45.149766</v>
      </c>
      <c r="T4199" s="25" t="n">
        <f aca="false">SUM(F4199,H4199,J4199,K4199,L4199,M4199,Q4199)</f>
        <v>45.149766</v>
      </c>
      <c r="U4199" s="67"/>
      <c r="V4199" s="67"/>
      <c r="W4199" s="67"/>
      <c r="X4199" s="67"/>
      <c r="Y4199" s="67"/>
      <c r="Z4199" s="67"/>
      <c r="AA4199" s="67"/>
      <c r="AB4199" s="67"/>
      <c r="AC4199" s="67"/>
      <c r="AD4199" s="67"/>
      <c r="AE4199" s="67"/>
      <c r="AF4199" s="67"/>
      <c r="AG4199" s="67"/>
      <c r="AH4199" s="67"/>
      <c r="AI4199" s="67"/>
      <c r="AJ4199" s="67"/>
      <c r="AK4199" s="67"/>
      <c r="AL4199" s="67"/>
      <c r="AM4199" s="67"/>
      <c r="AN4199" s="67"/>
      <c r="AO4199" s="67"/>
      <c r="AP4199" s="67"/>
      <c r="AQ4199" s="67"/>
      <c r="AR4199" s="67"/>
      <c r="AS4199" s="67"/>
      <c r="AT4199" s="67"/>
      <c r="AU4199" s="67"/>
      <c r="AV4199" s="67"/>
      <c r="AW4199" s="67"/>
      <c r="AX4199" s="67"/>
      <c r="AY4199" s="67"/>
      <c r="AZ4199" s="67"/>
      <c r="BA4199" s="67"/>
      <c r="BB4199" s="67"/>
      <c r="BC4199" s="67"/>
      <c r="BD4199" s="67"/>
      <c r="BE4199" s="67"/>
      <c r="BF4199" s="67"/>
      <c r="BG4199" s="67"/>
      <c r="BH4199" s="67"/>
      <c r="BI4199" s="67"/>
      <c r="BJ4199" s="67"/>
      <c r="BK4199" s="67"/>
      <c r="BL4199" s="67"/>
      <c r="BM4199" s="67"/>
      <c r="BN4199" s="67"/>
      <c r="BO4199" s="67"/>
      <c r="BP4199" s="67"/>
      <c r="BQ4199" s="67"/>
      <c r="BR4199" s="67"/>
      <c r="BS4199" s="67"/>
      <c r="BT4199" s="67"/>
      <c r="BU4199" s="67"/>
      <c r="BV4199" s="67"/>
      <c r="BW4199" s="67"/>
      <c r="BX4199" s="67"/>
      <c r="BY4199" s="67"/>
      <c r="BZ4199" s="67"/>
      <c r="CA4199" s="67"/>
      <c r="CB4199" s="67"/>
      <c r="CC4199" s="67"/>
      <c r="CD4199" s="67"/>
      <c r="CE4199" s="67"/>
      <c r="CF4199" s="67"/>
      <c r="CG4199" s="67"/>
      <c r="CH4199" s="67"/>
      <c r="CI4199" s="67"/>
      <c r="CJ4199" s="67"/>
      <c r="CK4199" s="67"/>
      <c r="CL4199" s="67"/>
      <c r="CM4199" s="67"/>
      <c r="CN4199" s="67"/>
      <c r="CO4199" s="67"/>
      <c r="CP4199" s="67"/>
      <c r="CQ4199" s="67"/>
      <c r="CR4199" s="67"/>
      <c r="CS4199" s="67"/>
      <c r="CT4199" s="67"/>
      <c r="CU4199" s="67"/>
      <c r="CV4199" s="67"/>
      <c r="CW4199" s="67"/>
      <c r="CX4199" s="67"/>
      <c r="CY4199" s="67"/>
      <c r="CZ4199" s="67"/>
      <c r="DA4199" s="67"/>
      <c r="DB4199" s="67"/>
      <c r="DC4199" s="67"/>
      <c r="DD4199" s="67"/>
      <c r="DE4199" s="67"/>
      <c r="DF4199" s="67"/>
      <c r="DG4199" s="67"/>
      <c r="DH4199" s="67"/>
      <c r="DI4199" s="67"/>
      <c r="DJ4199" s="67"/>
      <c r="DK4199" s="67"/>
      <c r="DL4199" s="67"/>
      <c r="DM4199" s="67"/>
      <c r="DN4199" s="67"/>
      <c r="DO4199" s="67"/>
      <c r="DP4199" s="67"/>
      <c r="DQ4199" s="67"/>
      <c r="DR4199" s="67"/>
      <c r="DS4199" s="67"/>
      <c r="DT4199" s="67"/>
      <c r="DU4199" s="67"/>
      <c r="DV4199" s="67"/>
      <c r="DW4199" s="67"/>
      <c r="DX4199" s="67"/>
      <c r="DY4199" s="67"/>
      <c r="DZ4199" s="67"/>
      <c r="EA4199" s="67"/>
      <c r="EB4199" s="67"/>
      <c r="EC4199" s="67"/>
      <c r="ED4199" s="67"/>
      <c r="EE4199" s="67"/>
      <c r="EF4199" s="67"/>
      <c r="EG4199" s="67"/>
      <c r="EH4199" s="67"/>
      <c r="EI4199" s="67"/>
      <c r="EJ4199" s="67"/>
      <c r="EK4199" s="67"/>
      <c r="EL4199" s="67"/>
      <c r="EM4199" s="67"/>
      <c r="EN4199" s="67"/>
      <c r="EO4199" s="67"/>
      <c r="EP4199" s="67"/>
      <c r="EQ4199" s="67"/>
      <c r="ER4199" s="67"/>
      <c r="ES4199" s="67"/>
      <c r="ET4199" s="67"/>
      <c r="EU4199" s="67"/>
      <c r="EV4199" s="67"/>
      <c r="EW4199" s="67"/>
      <c r="EX4199" s="67"/>
      <c r="EY4199" s="67"/>
      <c r="EZ4199" s="67"/>
      <c r="FA4199" s="67"/>
      <c r="FB4199" s="67"/>
      <c r="FC4199" s="67"/>
      <c r="FD4199" s="67"/>
      <c r="FE4199" s="67"/>
      <c r="FF4199" s="67"/>
      <c r="FG4199" s="67"/>
      <c r="FH4199" s="67"/>
      <c r="FI4199" s="67"/>
      <c r="FJ4199" s="67"/>
      <c r="FK4199" s="67"/>
      <c r="FL4199" s="67"/>
      <c r="FM4199" s="67"/>
      <c r="FN4199" s="67"/>
      <c r="FO4199" s="67"/>
      <c r="FP4199" s="67"/>
      <c r="FQ4199" s="67"/>
      <c r="FR4199" s="67"/>
      <c r="FS4199" s="67"/>
      <c r="FT4199" s="67"/>
      <c r="FU4199" s="67"/>
      <c r="FV4199" s="67"/>
      <c r="FW4199" s="67"/>
      <c r="FX4199" s="67"/>
      <c r="FY4199" s="67"/>
      <c r="FZ4199" s="67"/>
      <c r="GA4199" s="67"/>
      <c r="GB4199" s="67"/>
      <c r="GC4199" s="67"/>
      <c r="GD4199" s="67"/>
      <c r="GE4199" s="67"/>
      <c r="GF4199" s="67"/>
      <c r="GG4199" s="67"/>
      <c r="GH4199" s="67"/>
      <c r="GI4199" s="67"/>
      <c r="GJ4199" s="67"/>
      <c r="GK4199" s="67"/>
      <c r="GL4199" s="67"/>
      <c r="GM4199" s="67"/>
      <c r="GN4199" s="67"/>
      <c r="GO4199" s="67"/>
      <c r="GP4199" s="67"/>
      <c r="GQ4199" s="67"/>
      <c r="GR4199" s="67"/>
      <c r="GS4199" s="67"/>
      <c r="GT4199" s="67"/>
      <c r="GU4199" s="67"/>
      <c r="GV4199" s="67"/>
      <c r="GW4199" s="67"/>
      <c r="GX4199" s="67"/>
      <c r="GY4199" s="67"/>
      <c r="GZ4199" s="67"/>
      <c r="HA4199" s="67"/>
      <c r="HB4199" s="67"/>
      <c r="HC4199" s="67"/>
      <c r="HD4199" s="67"/>
      <c r="HE4199" s="67"/>
      <c r="HF4199" s="67"/>
      <c r="HG4199" s="67"/>
      <c r="HH4199" s="67"/>
      <c r="HI4199" s="67"/>
      <c r="HJ4199" s="67"/>
      <c r="HK4199" s="67"/>
      <c r="HL4199" s="67"/>
      <c r="HM4199" s="67"/>
      <c r="HN4199" s="67"/>
      <c r="HO4199" s="67"/>
      <c r="HP4199" s="67"/>
      <c r="HQ4199" s="67"/>
      <c r="HR4199" s="67"/>
      <c r="HS4199" s="67"/>
      <c r="HT4199" s="67"/>
      <c r="HU4199" s="67"/>
      <c r="HV4199" s="67"/>
      <c r="HW4199" s="67"/>
      <c r="HX4199" s="67"/>
      <c r="HY4199" s="67"/>
      <c r="HZ4199" s="67"/>
      <c r="IA4199" s="67"/>
      <c r="IB4199" s="67"/>
      <c r="IC4199" s="67"/>
      <c r="ID4199" s="67"/>
      <c r="IE4199" s="67"/>
      <c r="IF4199" s="67"/>
      <c r="IG4199" s="67"/>
      <c r="IH4199" s="67"/>
      <c r="II4199" s="67"/>
      <c r="IJ4199" s="67"/>
      <c r="IK4199" s="67"/>
      <c r="IL4199" s="67"/>
      <c r="IM4199" s="67"/>
      <c r="IN4199" s="67"/>
      <c r="IO4199" s="67"/>
      <c r="IP4199" s="67"/>
      <c r="IQ4199" s="67"/>
      <c r="IR4199" s="67"/>
      <c r="IS4199" s="67"/>
      <c r="IT4199" s="67"/>
      <c r="IU4199" s="67"/>
      <c r="IV4199" s="67"/>
      <c r="IW4199" s="67"/>
      <c r="IX4199" s="67"/>
      <c r="IY4199" s="67"/>
      <c r="IZ4199" s="67"/>
    </row>
    <row r="4200" customFormat="false" ht="13.8" hidden="false" customHeight="false" outlineLevel="0" collapsed="false">
      <c r="A4200" s="27" t="n">
        <v>41301331</v>
      </c>
      <c r="B4200" s="28" t="s">
        <v>4235</v>
      </c>
      <c r="C4200" s="29"/>
      <c r="D4200" s="29"/>
      <c r="E4200" s="27" t="s">
        <v>39</v>
      </c>
      <c r="F4200" s="19" t="n">
        <f aca="false">IF(C4200="",VLOOKUP(E4200,'PORTE E UCO'!$A$5:$D$46,4,0),VLOOKUP(E4200,'PORTE E UCO'!$A$5:$D$46,4,0)*C4200)</f>
        <v>52.984668</v>
      </c>
      <c r="G4200" s="30"/>
      <c r="H4200" s="21" t="n">
        <f aca="false">G4200*$R$2</f>
        <v>0</v>
      </c>
      <c r="I4200" s="27" t="n">
        <v>0</v>
      </c>
      <c r="J4200" s="22" t="str">
        <f aca="false">IF(I4200&gt;=1,F4200*$J$2,"")</f>
        <v/>
      </c>
      <c r="K4200" s="22" t="str">
        <f aca="false">IF(I4200&gt;=2,F4200*$K$2,"")</f>
        <v/>
      </c>
      <c r="L4200" s="22" t="str">
        <f aca="false">IF(I4200&gt;=3,F4200*$L$2,"")</f>
        <v/>
      </c>
      <c r="M4200" s="22" t="str">
        <f aca="false">IF(I4200&gt;=4,F4200*$M$2,"")</f>
        <v/>
      </c>
      <c r="N4200" s="27" t="n">
        <v>0</v>
      </c>
      <c r="O4200" s="27" t="n">
        <v>0</v>
      </c>
      <c r="P4200" s="31" t="n">
        <v>0</v>
      </c>
      <c r="Q4200" s="32"/>
      <c r="R4200" s="66"/>
      <c r="S4200" s="25" t="n">
        <f aca="false">SUM(F4200,H4200,J4200,K4200,L4200,M4200)</f>
        <v>52.984668</v>
      </c>
      <c r="T4200" s="25" t="n">
        <f aca="false">SUM(F4200,H4200,J4200,K4200,L4200,M4200,Q4200)</f>
        <v>52.984668</v>
      </c>
      <c r="U4200" s="67"/>
      <c r="V4200" s="67"/>
      <c r="W4200" s="67"/>
      <c r="X4200" s="67"/>
      <c r="Y4200" s="67"/>
      <c r="Z4200" s="67"/>
      <c r="AA4200" s="67"/>
      <c r="AB4200" s="67"/>
      <c r="AC4200" s="67"/>
      <c r="AD4200" s="67"/>
      <c r="AE4200" s="67"/>
      <c r="AF4200" s="67"/>
      <c r="AG4200" s="67"/>
      <c r="AH4200" s="67"/>
      <c r="AI4200" s="67"/>
      <c r="AJ4200" s="67"/>
      <c r="AK4200" s="67"/>
      <c r="AL4200" s="67"/>
      <c r="AM4200" s="67"/>
      <c r="AN4200" s="67"/>
      <c r="AO4200" s="67"/>
      <c r="AP4200" s="67"/>
      <c r="AQ4200" s="67"/>
      <c r="AR4200" s="67"/>
      <c r="AS4200" s="67"/>
      <c r="AT4200" s="67"/>
      <c r="AU4200" s="67"/>
      <c r="AV4200" s="67"/>
      <c r="AW4200" s="67"/>
      <c r="AX4200" s="67"/>
      <c r="AY4200" s="67"/>
      <c r="AZ4200" s="67"/>
      <c r="BA4200" s="67"/>
      <c r="BB4200" s="67"/>
      <c r="BC4200" s="67"/>
      <c r="BD4200" s="67"/>
      <c r="BE4200" s="67"/>
      <c r="BF4200" s="67"/>
      <c r="BG4200" s="67"/>
      <c r="BH4200" s="67"/>
      <c r="BI4200" s="67"/>
      <c r="BJ4200" s="67"/>
      <c r="BK4200" s="67"/>
      <c r="BL4200" s="67"/>
      <c r="BM4200" s="67"/>
      <c r="BN4200" s="67"/>
      <c r="BO4200" s="67"/>
      <c r="BP4200" s="67"/>
      <c r="BQ4200" s="67"/>
      <c r="BR4200" s="67"/>
      <c r="BS4200" s="67"/>
      <c r="BT4200" s="67"/>
      <c r="BU4200" s="67"/>
      <c r="BV4200" s="67"/>
      <c r="BW4200" s="67"/>
      <c r="BX4200" s="67"/>
      <c r="BY4200" s="67"/>
      <c r="BZ4200" s="67"/>
      <c r="CA4200" s="67"/>
      <c r="CB4200" s="67"/>
      <c r="CC4200" s="67"/>
      <c r="CD4200" s="67"/>
      <c r="CE4200" s="67"/>
      <c r="CF4200" s="67"/>
      <c r="CG4200" s="67"/>
      <c r="CH4200" s="67"/>
      <c r="CI4200" s="67"/>
      <c r="CJ4200" s="67"/>
      <c r="CK4200" s="67"/>
      <c r="CL4200" s="67"/>
      <c r="CM4200" s="67"/>
      <c r="CN4200" s="67"/>
      <c r="CO4200" s="67"/>
      <c r="CP4200" s="67"/>
      <c r="CQ4200" s="67"/>
      <c r="CR4200" s="67"/>
      <c r="CS4200" s="67"/>
      <c r="CT4200" s="67"/>
      <c r="CU4200" s="67"/>
      <c r="CV4200" s="67"/>
      <c r="CW4200" s="67"/>
      <c r="CX4200" s="67"/>
      <c r="CY4200" s="67"/>
      <c r="CZ4200" s="67"/>
      <c r="DA4200" s="67"/>
      <c r="DB4200" s="67"/>
      <c r="DC4200" s="67"/>
      <c r="DD4200" s="67"/>
      <c r="DE4200" s="67"/>
      <c r="DF4200" s="67"/>
      <c r="DG4200" s="67"/>
      <c r="DH4200" s="67"/>
      <c r="DI4200" s="67"/>
      <c r="DJ4200" s="67"/>
      <c r="DK4200" s="67"/>
      <c r="DL4200" s="67"/>
      <c r="DM4200" s="67"/>
      <c r="DN4200" s="67"/>
      <c r="DO4200" s="67"/>
      <c r="DP4200" s="67"/>
      <c r="DQ4200" s="67"/>
      <c r="DR4200" s="67"/>
      <c r="DS4200" s="67"/>
      <c r="DT4200" s="67"/>
      <c r="DU4200" s="67"/>
      <c r="DV4200" s="67"/>
      <c r="DW4200" s="67"/>
      <c r="DX4200" s="67"/>
      <c r="DY4200" s="67"/>
      <c r="DZ4200" s="67"/>
      <c r="EA4200" s="67"/>
      <c r="EB4200" s="67"/>
      <c r="EC4200" s="67"/>
      <c r="ED4200" s="67"/>
      <c r="EE4200" s="67"/>
      <c r="EF4200" s="67"/>
      <c r="EG4200" s="67"/>
      <c r="EH4200" s="67"/>
      <c r="EI4200" s="67"/>
      <c r="EJ4200" s="67"/>
      <c r="EK4200" s="67"/>
      <c r="EL4200" s="67"/>
      <c r="EM4200" s="67"/>
      <c r="EN4200" s="67"/>
      <c r="EO4200" s="67"/>
      <c r="EP4200" s="67"/>
      <c r="EQ4200" s="67"/>
      <c r="ER4200" s="67"/>
      <c r="ES4200" s="67"/>
      <c r="ET4200" s="67"/>
      <c r="EU4200" s="67"/>
      <c r="EV4200" s="67"/>
      <c r="EW4200" s="67"/>
      <c r="EX4200" s="67"/>
      <c r="EY4200" s="67"/>
      <c r="EZ4200" s="67"/>
      <c r="FA4200" s="67"/>
      <c r="FB4200" s="67"/>
      <c r="FC4200" s="67"/>
      <c r="FD4200" s="67"/>
      <c r="FE4200" s="67"/>
      <c r="FF4200" s="67"/>
      <c r="FG4200" s="67"/>
      <c r="FH4200" s="67"/>
      <c r="FI4200" s="67"/>
      <c r="FJ4200" s="67"/>
      <c r="FK4200" s="67"/>
      <c r="FL4200" s="67"/>
      <c r="FM4200" s="67"/>
      <c r="FN4200" s="67"/>
      <c r="FO4200" s="67"/>
      <c r="FP4200" s="67"/>
      <c r="FQ4200" s="67"/>
      <c r="FR4200" s="67"/>
      <c r="FS4200" s="67"/>
      <c r="FT4200" s="67"/>
      <c r="FU4200" s="67"/>
      <c r="FV4200" s="67"/>
      <c r="FW4200" s="67"/>
      <c r="FX4200" s="67"/>
      <c r="FY4200" s="67"/>
      <c r="FZ4200" s="67"/>
      <c r="GA4200" s="67"/>
      <c r="GB4200" s="67"/>
      <c r="GC4200" s="67"/>
      <c r="GD4200" s="67"/>
      <c r="GE4200" s="67"/>
      <c r="GF4200" s="67"/>
      <c r="GG4200" s="67"/>
      <c r="GH4200" s="67"/>
      <c r="GI4200" s="67"/>
      <c r="GJ4200" s="67"/>
      <c r="GK4200" s="67"/>
      <c r="GL4200" s="67"/>
      <c r="GM4200" s="67"/>
      <c r="GN4200" s="67"/>
      <c r="GO4200" s="67"/>
      <c r="GP4200" s="67"/>
      <c r="GQ4200" s="67"/>
      <c r="GR4200" s="67"/>
      <c r="GS4200" s="67"/>
      <c r="GT4200" s="67"/>
      <c r="GU4200" s="67"/>
      <c r="GV4200" s="67"/>
      <c r="GW4200" s="67"/>
      <c r="GX4200" s="67"/>
      <c r="GY4200" s="67"/>
      <c r="GZ4200" s="67"/>
      <c r="HA4200" s="67"/>
      <c r="HB4200" s="67"/>
      <c r="HC4200" s="67"/>
      <c r="HD4200" s="67"/>
      <c r="HE4200" s="67"/>
      <c r="HF4200" s="67"/>
      <c r="HG4200" s="67"/>
      <c r="HH4200" s="67"/>
      <c r="HI4200" s="67"/>
      <c r="HJ4200" s="67"/>
      <c r="HK4200" s="67"/>
      <c r="HL4200" s="67"/>
      <c r="HM4200" s="67"/>
      <c r="HN4200" s="67"/>
      <c r="HO4200" s="67"/>
      <c r="HP4200" s="67"/>
      <c r="HQ4200" s="67"/>
      <c r="HR4200" s="67"/>
      <c r="HS4200" s="67"/>
      <c r="HT4200" s="67"/>
      <c r="HU4200" s="67"/>
      <c r="HV4200" s="67"/>
      <c r="HW4200" s="67"/>
      <c r="HX4200" s="67"/>
      <c r="HY4200" s="67"/>
      <c r="HZ4200" s="67"/>
      <c r="IA4200" s="67"/>
      <c r="IB4200" s="67"/>
      <c r="IC4200" s="67"/>
      <c r="ID4200" s="67"/>
      <c r="IE4200" s="67"/>
      <c r="IF4200" s="67"/>
      <c r="IG4200" s="67"/>
      <c r="IH4200" s="67"/>
      <c r="II4200" s="67"/>
      <c r="IJ4200" s="67"/>
      <c r="IK4200" s="67"/>
      <c r="IL4200" s="67"/>
      <c r="IM4200" s="67"/>
      <c r="IN4200" s="67"/>
      <c r="IO4200" s="67"/>
      <c r="IP4200" s="67"/>
      <c r="IQ4200" s="67"/>
      <c r="IR4200" s="67"/>
      <c r="IS4200" s="67"/>
      <c r="IT4200" s="67"/>
      <c r="IU4200" s="67"/>
      <c r="IV4200" s="67"/>
      <c r="IW4200" s="67"/>
      <c r="IX4200" s="67"/>
      <c r="IY4200" s="67"/>
      <c r="IZ4200" s="67"/>
    </row>
    <row r="4201" customFormat="false" ht="13.8" hidden="false" customHeight="false" outlineLevel="0" collapsed="false">
      <c r="A4201" s="16" t="n">
        <v>41301340</v>
      </c>
      <c r="B4201" s="17" t="s">
        <v>4236</v>
      </c>
      <c r="C4201" s="18"/>
      <c r="D4201" s="18"/>
      <c r="E4201" s="16" t="s">
        <v>171</v>
      </c>
      <c r="F4201" s="19" t="n">
        <f aca="false">IF(C4201="",VLOOKUP(E4201,'PORTE E UCO'!$A$5:$D$46,4,0),VLOOKUP(E4201,'PORTE E UCO'!$A$5:$D$46,4,0)*C4201)</f>
        <v>287.188282</v>
      </c>
      <c r="G4201" s="20" t="n">
        <v>10.61</v>
      </c>
      <c r="H4201" s="21" t="n">
        <f aca="false">G4201*$R$2</f>
        <v>208.73723552</v>
      </c>
      <c r="I4201" s="16" t="n">
        <v>0</v>
      </c>
      <c r="J4201" s="22" t="str">
        <f aca="false">IF(I4201&gt;=1,F4201*$J$2,"")</f>
        <v/>
      </c>
      <c r="K4201" s="22" t="str">
        <f aca="false">IF(I4201&gt;=2,F4201*$K$2,"")</f>
        <v/>
      </c>
      <c r="L4201" s="22" t="str">
        <f aca="false">IF(I4201&gt;=3,F4201*$L$2,"")</f>
        <v/>
      </c>
      <c r="M4201" s="22" t="str">
        <f aca="false">IF(I4201&gt;=4,F4201*$M$2,"")</f>
        <v/>
      </c>
      <c r="N4201" s="16" t="n">
        <v>0</v>
      </c>
      <c r="O4201" s="16" t="n">
        <v>0</v>
      </c>
      <c r="P4201" s="23" t="n">
        <v>0</v>
      </c>
      <c r="Q4201" s="32"/>
      <c r="R4201" s="66"/>
      <c r="S4201" s="25" t="n">
        <f aca="false">SUM(F4201,H4201,J4201,K4201,L4201,M4201)</f>
        <v>495.92551752</v>
      </c>
      <c r="T4201" s="25" t="n">
        <f aca="false">SUM(F4201,H4201,J4201,K4201,L4201,M4201,Q4201)</f>
        <v>495.92551752</v>
      </c>
      <c r="U4201" s="67"/>
      <c r="V4201" s="67"/>
      <c r="W4201" s="67"/>
      <c r="X4201" s="67"/>
      <c r="Y4201" s="67"/>
      <c r="Z4201" s="67"/>
      <c r="AA4201" s="67"/>
      <c r="AB4201" s="67"/>
      <c r="AC4201" s="67"/>
      <c r="AD4201" s="67"/>
      <c r="AE4201" s="67"/>
      <c r="AF4201" s="67"/>
      <c r="AG4201" s="67"/>
      <c r="AH4201" s="67"/>
      <c r="AI4201" s="67"/>
      <c r="AJ4201" s="67"/>
      <c r="AK4201" s="67"/>
      <c r="AL4201" s="67"/>
      <c r="AM4201" s="67"/>
      <c r="AN4201" s="67"/>
      <c r="AO4201" s="67"/>
      <c r="AP4201" s="67"/>
      <c r="AQ4201" s="67"/>
      <c r="AR4201" s="67"/>
      <c r="AS4201" s="67"/>
      <c r="AT4201" s="67"/>
      <c r="AU4201" s="67"/>
      <c r="AV4201" s="67"/>
      <c r="AW4201" s="67"/>
      <c r="AX4201" s="67"/>
      <c r="AY4201" s="67"/>
      <c r="AZ4201" s="67"/>
      <c r="BA4201" s="67"/>
      <c r="BB4201" s="67"/>
      <c r="BC4201" s="67"/>
      <c r="BD4201" s="67"/>
      <c r="BE4201" s="67"/>
      <c r="BF4201" s="67"/>
      <c r="BG4201" s="67"/>
      <c r="BH4201" s="67"/>
      <c r="BI4201" s="67"/>
      <c r="BJ4201" s="67"/>
      <c r="BK4201" s="67"/>
      <c r="BL4201" s="67"/>
      <c r="BM4201" s="67"/>
      <c r="BN4201" s="67"/>
      <c r="BO4201" s="67"/>
      <c r="BP4201" s="67"/>
      <c r="BQ4201" s="67"/>
      <c r="BR4201" s="67"/>
      <c r="BS4201" s="67"/>
      <c r="BT4201" s="67"/>
      <c r="BU4201" s="67"/>
      <c r="BV4201" s="67"/>
      <c r="BW4201" s="67"/>
      <c r="BX4201" s="67"/>
      <c r="BY4201" s="67"/>
      <c r="BZ4201" s="67"/>
      <c r="CA4201" s="67"/>
      <c r="CB4201" s="67"/>
      <c r="CC4201" s="67"/>
      <c r="CD4201" s="67"/>
      <c r="CE4201" s="67"/>
      <c r="CF4201" s="67"/>
      <c r="CG4201" s="67"/>
      <c r="CH4201" s="67"/>
      <c r="CI4201" s="67"/>
      <c r="CJ4201" s="67"/>
      <c r="CK4201" s="67"/>
      <c r="CL4201" s="67"/>
      <c r="CM4201" s="67"/>
      <c r="CN4201" s="67"/>
      <c r="CO4201" s="67"/>
      <c r="CP4201" s="67"/>
      <c r="CQ4201" s="67"/>
      <c r="CR4201" s="67"/>
      <c r="CS4201" s="67"/>
      <c r="CT4201" s="67"/>
      <c r="CU4201" s="67"/>
      <c r="CV4201" s="67"/>
      <c r="CW4201" s="67"/>
      <c r="CX4201" s="67"/>
      <c r="CY4201" s="67"/>
      <c r="CZ4201" s="67"/>
      <c r="DA4201" s="67"/>
      <c r="DB4201" s="67"/>
      <c r="DC4201" s="67"/>
      <c r="DD4201" s="67"/>
      <c r="DE4201" s="67"/>
      <c r="DF4201" s="67"/>
      <c r="DG4201" s="67"/>
      <c r="DH4201" s="67"/>
      <c r="DI4201" s="67"/>
      <c r="DJ4201" s="67"/>
      <c r="DK4201" s="67"/>
      <c r="DL4201" s="67"/>
      <c r="DM4201" s="67"/>
      <c r="DN4201" s="67"/>
      <c r="DO4201" s="67"/>
      <c r="DP4201" s="67"/>
      <c r="DQ4201" s="67"/>
      <c r="DR4201" s="67"/>
      <c r="DS4201" s="67"/>
      <c r="DT4201" s="67"/>
      <c r="DU4201" s="67"/>
      <c r="DV4201" s="67"/>
      <c r="DW4201" s="67"/>
      <c r="DX4201" s="67"/>
      <c r="DY4201" s="67"/>
      <c r="DZ4201" s="67"/>
      <c r="EA4201" s="67"/>
      <c r="EB4201" s="67"/>
      <c r="EC4201" s="67"/>
      <c r="ED4201" s="67"/>
      <c r="EE4201" s="67"/>
      <c r="EF4201" s="67"/>
      <c r="EG4201" s="67"/>
      <c r="EH4201" s="67"/>
      <c r="EI4201" s="67"/>
      <c r="EJ4201" s="67"/>
      <c r="EK4201" s="67"/>
      <c r="EL4201" s="67"/>
      <c r="EM4201" s="67"/>
      <c r="EN4201" s="67"/>
      <c r="EO4201" s="67"/>
      <c r="EP4201" s="67"/>
      <c r="EQ4201" s="67"/>
      <c r="ER4201" s="67"/>
      <c r="ES4201" s="67"/>
      <c r="ET4201" s="67"/>
      <c r="EU4201" s="67"/>
      <c r="EV4201" s="67"/>
      <c r="EW4201" s="67"/>
      <c r="EX4201" s="67"/>
      <c r="EY4201" s="67"/>
      <c r="EZ4201" s="67"/>
      <c r="FA4201" s="67"/>
      <c r="FB4201" s="67"/>
      <c r="FC4201" s="67"/>
      <c r="FD4201" s="67"/>
      <c r="FE4201" s="67"/>
      <c r="FF4201" s="67"/>
      <c r="FG4201" s="67"/>
      <c r="FH4201" s="67"/>
      <c r="FI4201" s="67"/>
      <c r="FJ4201" s="67"/>
      <c r="FK4201" s="67"/>
      <c r="FL4201" s="67"/>
      <c r="FM4201" s="67"/>
      <c r="FN4201" s="67"/>
      <c r="FO4201" s="67"/>
      <c r="FP4201" s="67"/>
      <c r="FQ4201" s="67"/>
      <c r="FR4201" s="67"/>
      <c r="FS4201" s="67"/>
      <c r="FT4201" s="67"/>
      <c r="FU4201" s="67"/>
      <c r="FV4201" s="67"/>
      <c r="FW4201" s="67"/>
      <c r="FX4201" s="67"/>
      <c r="FY4201" s="67"/>
      <c r="FZ4201" s="67"/>
      <c r="GA4201" s="67"/>
      <c r="GB4201" s="67"/>
      <c r="GC4201" s="67"/>
      <c r="GD4201" s="67"/>
      <c r="GE4201" s="67"/>
      <c r="GF4201" s="67"/>
      <c r="GG4201" s="67"/>
      <c r="GH4201" s="67"/>
      <c r="GI4201" s="67"/>
      <c r="GJ4201" s="67"/>
      <c r="GK4201" s="67"/>
      <c r="GL4201" s="67"/>
      <c r="GM4201" s="67"/>
      <c r="GN4201" s="67"/>
      <c r="GO4201" s="67"/>
      <c r="GP4201" s="67"/>
      <c r="GQ4201" s="67"/>
      <c r="GR4201" s="67"/>
      <c r="GS4201" s="67"/>
      <c r="GT4201" s="67"/>
      <c r="GU4201" s="67"/>
      <c r="GV4201" s="67"/>
      <c r="GW4201" s="67"/>
      <c r="GX4201" s="67"/>
      <c r="GY4201" s="67"/>
      <c r="GZ4201" s="67"/>
      <c r="HA4201" s="67"/>
      <c r="HB4201" s="67"/>
      <c r="HC4201" s="67"/>
      <c r="HD4201" s="67"/>
      <c r="HE4201" s="67"/>
      <c r="HF4201" s="67"/>
      <c r="HG4201" s="67"/>
      <c r="HH4201" s="67"/>
      <c r="HI4201" s="67"/>
      <c r="HJ4201" s="67"/>
      <c r="HK4201" s="67"/>
      <c r="HL4201" s="67"/>
      <c r="HM4201" s="67"/>
      <c r="HN4201" s="67"/>
      <c r="HO4201" s="67"/>
      <c r="HP4201" s="67"/>
      <c r="HQ4201" s="67"/>
      <c r="HR4201" s="67"/>
      <c r="HS4201" s="67"/>
      <c r="HT4201" s="67"/>
      <c r="HU4201" s="67"/>
      <c r="HV4201" s="67"/>
      <c r="HW4201" s="67"/>
      <c r="HX4201" s="67"/>
      <c r="HY4201" s="67"/>
      <c r="HZ4201" s="67"/>
      <c r="IA4201" s="67"/>
      <c r="IB4201" s="67"/>
      <c r="IC4201" s="67"/>
      <c r="ID4201" s="67"/>
      <c r="IE4201" s="67"/>
      <c r="IF4201" s="67"/>
      <c r="IG4201" s="67"/>
      <c r="IH4201" s="67"/>
      <c r="II4201" s="67"/>
      <c r="IJ4201" s="67"/>
      <c r="IK4201" s="67"/>
      <c r="IL4201" s="67"/>
      <c r="IM4201" s="67"/>
      <c r="IN4201" s="67"/>
      <c r="IO4201" s="67"/>
      <c r="IP4201" s="67"/>
      <c r="IQ4201" s="67"/>
      <c r="IR4201" s="67"/>
      <c r="IS4201" s="67"/>
      <c r="IT4201" s="67"/>
      <c r="IU4201" s="67"/>
      <c r="IV4201" s="67"/>
      <c r="IW4201" s="67"/>
      <c r="IX4201" s="67"/>
      <c r="IY4201" s="67"/>
      <c r="IZ4201" s="67"/>
    </row>
    <row r="4202" customFormat="false" ht="13.8" hidden="false" customHeight="false" outlineLevel="0" collapsed="false">
      <c r="A4202" s="27" t="n">
        <v>41301358</v>
      </c>
      <c r="B4202" s="28" t="s">
        <v>4237</v>
      </c>
      <c r="C4202" s="29"/>
      <c r="D4202" s="29"/>
      <c r="E4202" s="27" t="s">
        <v>39</v>
      </c>
      <c r="F4202" s="19" t="n">
        <f aca="false">IF(C4202="",VLOOKUP(E4202,'PORTE E UCO'!$A$5:$D$46,4,0),VLOOKUP(E4202,'PORTE E UCO'!$A$5:$D$46,4,0)*C4202)</f>
        <v>52.984668</v>
      </c>
      <c r="G4202" s="30" t="n">
        <v>1.38</v>
      </c>
      <c r="H4202" s="21" t="n">
        <f aca="false">G4202*$R$2</f>
        <v>27.14961216</v>
      </c>
      <c r="I4202" s="27" t="n">
        <v>0</v>
      </c>
      <c r="J4202" s="22" t="str">
        <f aca="false">IF(I4202&gt;=1,F4202*$J$2,"")</f>
        <v/>
      </c>
      <c r="K4202" s="22" t="str">
        <f aca="false">IF(I4202&gt;=2,F4202*$K$2,"")</f>
        <v/>
      </c>
      <c r="L4202" s="22" t="str">
        <f aca="false">IF(I4202&gt;=3,F4202*$L$2,"")</f>
        <v/>
      </c>
      <c r="M4202" s="22" t="str">
        <f aca="false">IF(I4202&gt;=4,F4202*$M$2,"")</f>
        <v/>
      </c>
      <c r="N4202" s="27" t="n">
        <v>0</v>
      </c>
      <c r="O4202" s="27" t="n">
        <v>0</v>
      </c>
      <c r="P4202" s="31" t="n">
        <v>0</v>
      </c>
      <c r="Q4202" s="32"/>
      <c r="R4202" s="66"/>
      <c r="S4202" s="25" t="n">
        <f aca="false">SUM(F4202,H4202,J4202,K4202,L4202,M4202)</f>
        <v>80.13428016</v>
      </c>
      <c r="T4202" s="25" t="n">
        <f aca="false">SUM(F4202,H4202,J4202,K4202,L4202,M4202,Q4202)</f>
        <v>80.13428016</v>
      </c>
      <c r="U4202" s="67"/>
      <c r="V4202" s="67"/>
      <c r="W4202" s="67"/>
      <c r="X4202" s="67"/>
      <c r="Y4202" s="67"/>
      <c r="Z4202" s="67"/>
      <c r="AA4202" s="67"/>
      <c r="AB4202" s="67"/>
      <c r="AC4202" s="67"/>
      <c r="AD4202" s="67"/>
      <c r="AE4202" s="67"/>
      <c r="AF4202" s="67"/>
      <c r="AG4202" s="67"/>
      <c r="AH4202" s="67"/>
      <c r="AI4202" s="67"/>
      <c r="AJ4202" s="67"/>
      <c r="AK4202" s="67"/>
      <c r="AL4202" s="67"/>
      <c r="AM4202" s="67"/>
      <c r="AN4202" s="67"/>
      <c r="AO4202" s="67"/>
      <c r="AP4202" s="67"/>
      <c r="AQ4202" s="67"/>
      <c r="AR4202" s="67"/>
      <c r="AS4202" s="67"/>
      <c r="AT4202" s="67"/>
      <c r="AU4202" s="67"/>
      <c r="AV4202" s="67"/>
      <c r="AW4202" s="67"/>
      <c r="AX4202" s="67"/>
      <c r="AY4202" s="67"/>
      <c r="AZ4202" s="67"/>
      <c r="BA4202" s="67"/>
      <c r="BB4202" s="67"/>
      <c r="BC4202" s="67"/>
      <c r="BD4202" s="67"/>
      <c r="BE4202" s="67"/>
      <c r="BF4202" s="67"/>
      <c r="BG4202" s="67"/>
      <c r="BH4202" s="67"/>
      <c r="BI4202" s="67"/>
      <c r="BJ4202" s="67"/>
      <c r="BK4202" s="67"/>
      <c r="BL4202" s="67"/>
      <c r="BM4202" s="67"/>
      <c r="BN4202" s="67"/>
      <c r="BO4202" s="67"/>
      <c r="BP4202" s="67"/>
      <c r="BQ4202" s="67"/>
      <c r="BR4202" s="67"/>
      <c r="BS4202" s="67"/>
      <c r="BT4202" s="67"/>
      <c r="BU4202" s="67"/>
      <c r="BV4202" s="67"/>
      <c r="BW4202" s="67"/>
      <c r="BX4202" s="67"/>
      <c r="BY4202" s="67"/>
      <c r="BZ4202" s="67"/>
      <c r="CA4202" s="67"/>
      <c r="CB4202" s="67"/>
      <c r="CC4202" s="67"/>
      <c r="CD4202" s="67"/>
      <c r="CE4202" s="67"/>
      <c r="CF4202" s="67"/>
      <c r="CG4202" s="67"/>
      <c r="CH4202" s="67"/>
      <c r="CI4202" s="67"/>
      <c r="CJ4202" s="67"/>
      <c r="CK4202" s="67"/>
      <c r="CL4202" s="67"/>
      <c r="CM4202" s="67"/>
      <c r="CN4202" s="67"/>
      <c r="CO4202" s="67"/>
      <c r="CP4202" s="67"/>
      <c r="CQ4202" s="67"/>
      <c r="CR4202" s="67"/>
      <c r="CS4202" s="67"/>
      <c r="CT4202" s="67"/>
      <c r="CU4202" s="67"/>
      <c r="CV4202" s="67"/>
      <c r="CW4202" s="67"/>
      <c r="CX4202" s="67"/>
      <c r="CY4202" s="67"/>
      <c r="CZ4202" s="67"/>
      <c r="DA4202" s="67"/>
      <c r="DB4202" s="67"/>
      <c r="DC4202" s="67"/>
      <c r="DD4202" s="67"/>
      <c r="DE4202" s="67"/>
      <c r="DF4202" s="67"/>
      <c r="DG4202" s="67"/>
      <c r="DH4202" s="67"/>
      <c r="DI4202" s="67"/>
      <c r="DJ4202" s="67"/>
      <c r="DK4202" s="67"/>
      <c r="DL4202" s="67"/>
      <c r="DM4202" s="67"/>
      <c r="DN4202" s="67"/>
      <c r="DO4202" s="67"/>
      <c r="DP4202" s="67"/>
      <c r="DQ4202" s="67"/>
      <c r="DR4202" s="67"/>
      <c r="DS4202" s="67"/>
      <c r="DT4202" s="67"/>
      <c r="DU4202" s="67"/>
      <c r="DV4202" s="67"/>
      <c r="DW4202" s="67"/>
      <c r="DX4202" s="67"/>
      <c r="DY4202" s="67"/>
      <c r="DZ4202" s="67"/>
      <c r="EA4202" s="67"/>
      <c r="EB4202" s="67"/>
      <c r="EC4202" s="67"/>
      <c r="ED4202" s="67"/>
      <c r="EE4202" s="67"/>
      <c r="EF4202" s="67"/>
      <c r="EG4202" s="67"/>
      <c r="EH4202" s="67"/>
      <c r="EI4202" s="67"/>
      <c r="EJ4202" s="67"/>
      <c r="EK4202" s="67"/>
      <c r="EL4202" s="67"/>
      <c r="EM4202" s="67"/>
      <c r="EN4202" s="67"/>
      <c r="EO4202" s="67"/>
      <c r="EP4202" s="67"/>
      <c r="EQ4202" s="67"/>
      <c r="ER4202" s="67"/>
      <c r="ES4202" s="67"/>
      <c r="ET4202" s="67"/>
      <c r="EU4202" s="67"/>
      <c r="EV4202" s="67"/>
      <c r="EW4202" s="67"/>
      <c r="EX4202" s="67"/>
      <c r="EY4202" s="67"/>
      <c r="EZ4202" s="67"/>
      <c r="FA4202" s="67"/>
      <c r="FB4202" s="67"/>
      <c r="FC4202" s="67"/>
      <c r="FD4202" s="67"/>
      <c r="FE4202" s="67"/>
      <c r="FF4202" s="67"/>
      <c r="FG4202" s="67"/>
      <c r="FH4202" s="67"/>
      <c r="FI4202" s="67"/>
      <c r="FJ4202" s="67"/>
      <c r="FK4202" s="67"/>
      <c r="FL4202" s="67"/>
      <c r="FM4202" s="67"/>
      <c r="FN4202" s="67"/>
      <c r="FO4202" s="67"/>
      <c r="FP4202" s="67"/>
      <c r="FQ4202" s="67"/>
      <c r="FR4202" s="67"/>
      <c r="FS4202" s="67"/>
      <c r="FT4202" s="67"/>
      <c r="FU4202" s="67"/>
      <c r="FV4202" s="67"/>
      <c r="FW4202" s="67"/>
      <c r="FX4202" s="67"/>
      <c r="FY4202" s="67"/>
      <c r="FZ4202" s="67"/>
      <c r="GA4202" s="67"/>
      <c r="GB4202" s="67"/>
      <c r="GC4202" s="67"/>
      <c r="GD4202" s="67"/>
      <c r="GE4202" s="67"/>
      <c r="GF4202" s="67"/>
      <c r="GG4202" s="67"/>
      <c r="GH4202" s="67"/>
      <c r="GI4202" s="67"/>
      <c r="GJ4202" s="67"/>
      <c r="GK4202" s="67"/>
      <c r="GL4202" s="67"/>
      <c r="GM4202" s="67"/>
      <c r="GN4202" s="67"/>
      <c r="GO4202" s="67"/>
      <c r="GP4202" s="67"/>
      <c r="GQ4202" s="67"/>
      <c r="GR4202" s="67"/>
      <c r="GS4202" s="67"/>
      <c r="GT4202" s="67"/>
      <c r="GU4202" s="67"/>
      <c r="GV4202" s="67"/>
      <c r="GW4202" s="67"/>
      <c r="GX4202" s="67"/>
      <c r="GY4202" s="67"/>
      <c r="GZ4202" s="67"/>
      <c r="HA4202" s="67"/>
      <c r="HB4202" s="67"/>
      <c r="HC4202" s="67"/>
      <c r="HD4202" s="67"/>
      <c r="HE4202" s="67"/>
      <c r="HF4202" s="67"/>
      <c r="HG4202" s="67"/>
      <c r="HH4202" s="67"/>
      <c r="HI4202" s="67"/>
      <c r="HJ4202" s="67"/>
      <c r="HK4202" s="67"/>
      <c r="HL4202" s="67"/>
      <c r="HM4202" s="67"/>
      <c r="HN4202" s="67"/>
      <c r="HO4202" s="67"/>
      <c r="HP4202" s="67"/>
      <c r="HQ4202" s="67"/>
      <c r="HR4202" s="67"/>
      <c r="HS4202" s="67"/>
      <c r="HT4202" s="67"/>
      <c r="HU4202" s="67"/>
      <c r="HV4202" s="67"/>
      <c r="HW4202" s="67"/>
      <c r="HX4202" s="67"/>
      <c r="HY4202" s="67"/>
      <c r="HZ4202" s="67"/>
      <c r="IA4202" s="67"/>
      <c r="IB4202" s="67"/>
      <c r="IC4202" s="67"/>
      <c r="ID4202" s="67"/>
      <c r="IE4202" s="67"/>
      <c r="IF4202" s="67"/>
      <c r="IG4202" s="67"/>
      <c r="IH4202" s="67"/>
      <c r="II4202" s="67"/>
      <c r="IJ4202" s="67"/>
      <c r="IK4202" s="67"/>
      <c r="IL4202" s="67"/>
      <c r="IM4202" s="67"/>
      <c r="IN4202" s="67"/>
      <c r="IO4202" s="67"/>
      <c r="IP4202" s="67"/>
      <c r="IQ4202" s="67"/>
      <c r="IR4202" s="67"/>
      <c r="IS4202" s="67"/>
      <c r="IT4202" s="67"/>
      <c r="IU4202" s="67"/>
      <c r="IV4202" s="67"/>
      <c r="IW4202" s="67"/>
      <c r="IX4202" s="67"/>
      <c r="IY4202" s="67"/>
      <c r="IZ4202" s="67"/>
    </row>
    <row r="4203" customFormat="false" ht="13.8" hidden="false" customHeight="false" outlineLevel="0" collapsed="false">
      <c r="A4203" s="16" t="n">
        <v>41301366</v>
      </c>
      <c r="B4203" s="17" t="s">
        <v>4238</v>
      </c>
      <c r="C4203" s="18"/>
      <c r="D4203" s="18"/>
      <c r="E4203" s="16" t="s">
        <v>64</v>
      </c>
      <c r="F4203" s="19" t="n">
        <f aca="false">IF(C4203="",VLOOKUP(E4203,'PORTE E UCO'!$A$5:$D$46,4,0),VLOOKUP(E4203,'PORTE E UCO'!$A$5:$D$46,4,0)*C4203)</f>
        <v>110.217052</v>
      </c>
      <c r="G4203" s="20" t="n">
        <v>0.38</v>
      </c>
      <c r="H4203" s="21" t="n">
        <f aca="false">G4203*$R$2</f>
        <v>7.47598016</v>
      </c>
      <c r="I4203" s="16" t="n">
        <v>0</v>
      </c>
      <c r="J4203" s="22" t="str">
        <f aca="false">IF(I4203&gt;=1,F4203*$J$2,"")</f>
        <v/>
      </c>
      <c r="K4203" s="22" t="str">
        <f aca="false">IF(I4203&gt;=2,F4203*$K$2,"")</f>
        <v/>
      </c>
      <c r="L4203" s="22" t="str">
        <f aca="false">IF(I4203&gt;=3,F4203*$L$2,"")</f>
        <v/>
      </c>
      <c r="M4203" s="22" t="str">
        <f aca="false">IF(I4203&gt;=4,F4203*$M$2,"")</f>
        <v/>
      </c>
      <c r="N4203" s="16" t="n">
        <v>0</v>
      </c>
      <c r="O4203" s="16" t="n">
        <v>0</v>
      </c>
      <c r="P4203" s="23" t="n">
        <v>0</v>
      </c>
      <c r="Q4203" s="32"/>
      <c r="R4203" s="66"/>
      <c r="S4203" s="25" t="n">
        <f aca="false">SUM(F4203,H4203,J4203,K4203,L4203,M4203)</f>
        <v>117.69303216</v>
      </c>
      <c r="T4203" s="25" t="n">
        <f aca="false">SUM(F4203,H4203,J4203,K4203,L4203,M4203,Q4203)</f>
        <v>117.69303216</v>
      </c>
      <c r="U4203" s="67"/>
      <c r="V4203" s="67"/>
      <c r="W4203" s="67"/>
      <c r="X4203" s="67"/>
      <c r="Y4203" s="67"/>
      <c r="Z4203" s="67"/>
      <c r="AA4203" s="67"/>
      <c r="AB4203" s="67"/>
      <c r="AC4203" s="67"/>
      <c r="AD4203" s="67"/>
      <c r="AE4203" s="67"/>
      <c r="AF4203" s="67"/>
      <c r="AG4203" s="67"/>
      <c r="AH4203" s="67"/>
      <c r="AI4203" s="67"/>
      <c r="AJ4203" s="67"/>
      <c r="AK4203" s="67"/>
      <c r="AL4203" s="67"/>
      <c r="AM4203" s="67"/>
      <c r="AN4203" s="67"/>
      <c r="AO4203" s="67"/>
      <c r="AP4203" s="67"/>
      <c r="AQ4203" s="67"/>
      <c r="AR4203" s="67"/>
      <c r="AS4203" s="67"/>
      <c r="AT4203" s="67"/>
      <c r="AU4203" s="67"/>
      <c r="AV4203" s="67"/>
      <c r="AW4203" s="67"/>
      <c r="AX4203" s="67"/>
      <c r="AY4203" s="67"/>
      <c r="AZ4203" s="67"/>
      <c r="BA4203" s="67"/>
      <c r="BB4203" s="67"/>
      <c r="BC4203" s="67"/>
      <c r="BD4203" s="67"/>
      <c r="BE4203" s="67"/>
      <c r="BF4203" s="67"/>
      <c r="BG4203" s="67"/>
      <c r="BH4203" s="67"/>
      <c r="BI4203" s="67"/>
      <c r="BJ4203" s="67"/>
      <c r="BK4203" s="67"/>
      <c r="BL4203" s="67"/>
      <c r="BM4203" s="67"/>
      <c r="BN4203" s="67"/>
      <c r="BO4203" s="67"/>
      <c r="BP4203" s="67"/>
      <c r="BQ4203" s="67"/>
      <c r="BR4203" s="67"/>
      <c r="BS4203" s="67"/>
      <c r="BT4203" s="67"/>
      <c r="BU4203" s="67"/>
      <c r="BV4203" s="67"/>
      <c r="BW4203" s="67"/>
      <c r="BX4203" s="67"/>
      <c r="BY4203" s="67"/>
      <c r="BZ4203" s="67"/>
      <c r="CA4203" s="67"/>
      <c r="CB4203" s="67"/>
      <c r="CC4203" s="67"/>
      <c r="CD4203" s="67"/>
      <c r="CE4203" s="67"/>
      <c r="CF4203" s="67"/>
      <c r="CG4203" s="67"/>
      <c r="CH4203" s="67"/>
      <c r="CI4203" s="67"/>
      <c r="CJ4203" s="67"/>
      <c r="CK4203" s="67"/>
      <c r="CL4203" s="67"/>
      <c r="CM4203" s="67"/>
      <c r="CN4203" s="67"/>
      <c r="CO4203" s="67"/>
      <c r="CP4203" s="67"/>
      <c r="CQ4203" s="67"/>
      <c r="CR4203" s="67"/>
      <c r="CS4203" s="67"/>
      <c r="CT4203" s="67"/>
      <c r="CU4203" s="67"/>
      <c r="CV4203" s="67"/>
      <c r="CW4203" s="67"/>
      <c r="CX4203" s="67"/>
      <c r="CY4203" s="67"/>
      <c r="CZ4203" s="67"/>
      <c r="DA4203" s="67"/>
      <c r="DB4203" s="67"/>
      <c r="DC4203" s="67"/>
      <c r="DD4203" s="67"/>
      <c r="DE4203" s="67"/>
      <c r="DF4203" s="67"/>
      <c r="DG4203" s="67"/>
      <c r="DH4203" s="67"/>
      <c r="DI4203" s="67"/>
      <c r="DJ4203" s="67"/>
      <c r="DK4203" s="67"/>
      <c r="DL4203" s="67"/>
      <c r="DM4203" s="67"/>
      <c r="DN4203" s="67"/>
      <c r="DO4203" s="67"/>
      <c r="DP4203" s="67"/>
      <c r="DQ4203" s="67"/>
      <c r="DR4203" s="67"/>
      <c r="DS4203" s="67"/>
      <c r="DT4203" s="67"/>
      <c r="DU4203" s="67"/>
      <c r="DV4203" s="67"/>
      <c r="DW4203" s="67"/>
      <c r="DX4203" s="67"/>
      <c r="DY4203" s="67"/>
      <c r="DZ4203" s="67"/>
      <c r="EA4203" s="67"/>
      <c r="EB4203" s="67"/>
      <c r="EC4203" s="67"/>
      <c r="ED4203" s="67"/>
      <c r="EE4203" s="67"/>
      <c r="EF4203" s="67"/>
      <c r="EG4203" s="67"/>
      <c r="EH4203" s="67"/>
      <c r="EI4203" s="67"/>
      <c r="EJ4203" s="67"/>
      <c r="EK4203" s="67"/>
      <c r="EL4203" s="67"/>
      <c r="EM4203" s="67"/>
      <c r="EN4203" s="67"/>
      <c r="EO4203" s="67"/>
      <c r="EP4203" s="67"/>
      <c r="EQ4203" s="67"/>
      <c r="ER4203" s="67"/>
      <c r="ES4203" s="67"/>
      <c r="ET4203" s="67"/>
      <c r="EU4203" s="67"/>
      <c r="EV4203" s="67"/>
      <c r="EW4203" s="67"/>
      <c r="EX4203" s="67"/>
      <c r="EY4203" s="67"/>
      <c r="EZ4203" s="67"/>
      <c r="FA4203" s="67"/>
      <c r="FB4203" s="67"/>
      <c r="FC4203" s="67"/>
      <c r="FD4203" s="67"/>
      <c r="FE4203" s="67"/>
      <c r="FF4203" s="67"/>
      <c r="FG4203" s="67"/>
      <c r="FH4203" s="67"/>
      <c r="FI4203" s="67"/>
      <c r="FJ4203" s="67"/>
      <c r="FK4203" s="67"/>
      <c r="FL4203" s="67"/>
      <c r="FM4203" s="67"/>
      <c r="FN4203" s="67"/>
      <c r="FO4203" s="67"/>
      <c r="FP4203" s="67"/>
      <c r="FQ4203" s="67"/>
      <c r="FR4203" s="67"/>
      <c r="FS4203" s="67"/>
      <c r="FT4203" s="67"/>
      <c r="FU4203" s="67"/>
      <c r="FV4203" s="67"/>
      <c r="FW4203" s="67"/>
      <c r="FX4203" s="67"/>
      <c r="FY4203" s="67"/>
      <c r="FZ4203" s="67"/>
      <c r="GA4203" s="67"/>
      <c r="GB4203" s="67"/>
      <c r="GC4203" s="67"/>
      <c r="GD4203" s="67"/>
      <c r="GE4203" s="67"/>
      <c r="GF4203" s="67"/>
      <c r="GG4203" s="67"/>
      <c r="GH4203" s="67"/>
      <c r="GI4203" s="67"/>
      <c r="GJ4203" s="67"/>
      <c r="GK4203" s="67"/>
      <c r="GL4203" s="67"/>
      <c r="GM4203" s="67"/>
      <c r="GN4203" s="67"/>
      <c r="GO4203" s="67"/>
      <c r="GP4203" s="67"/>
      <c r="GQ4203" s="67"/>
      <c r="GR4203" s="67"/>
      <c r="GS4203" s="67"/>
      <c r="GT4203" s="67"/>
      <c r="GU4203" s="67"/>
      <c r="GV4203" s="67"/>
      <c r="GW4203" s="67"/>
      <c r="GX4203" s="67"/>
      <c r="GY4203" s="67"/>
      <c r="GZ4203" s="67"/>
      <c r="HA4203" s="67"/>
      <c r="HB4203" s="67"/>
      <c r="HC4203" s="67"/>
      <c r="HD4203" s="67"/>
      <c r="HE4203" s="67"/>
      <c r="HF4203" s="67"/>
      <c r="HG4203" s="67"/>
      <c r="HH4203" s="67"/>
      <c r="HI4203" s="67"/>
      <c r="HJ4203" s="67"/>
      <c r="HK4203" s="67"/>
      <c r="HL4203" s="67"/>
      <c r="HM4203" s="67"/>
      <c r="HN4203" s="67"/>
      <c r="HO4203" s="67"/>
      <c r="HP4203" s="67"/>
      <c r="HQ4203" s="67"/>
      <c r="HR4203" s="67"/>
      <c r="HS4203" s="67"/>
      <c r="HT4203" s="67"/>
      <c r="HU4203" s="67"/>
      <c r="HV4203" s="67"/>
      <c r="HW4203" s="67"/>
      <c r="HX4203" s="67"/>
      <c r="HY4203" s="67"/>
      <c r="HZ4203" s="67"/>
      <c r="IA4203" s="67"/>
      <c r="IB4203" s="67"/>
      <c r="IC4203" s="67"/>
      <c r="ID4203" s="67"/>
      <c r="IE4203" s="67"/>
      <c r="IF4203" s="67"/>
      <c r="IG4203" s="67"/>
      <c r="IH4203" s="67"/>
      <c r="II4203" s="67"/>
      <c r="IJ4203" s="67"/>
      <c r="IK4203" s="67"/>
      <c r="IL4203" s="67"/>
      <c r="IM4203" s="67"/>
      <c r="IN4203" s="67"/>
      <c r="IO4203" s="67"/>
      <c r="IP4203" s="67"/>
      <c r="IQ4203" s="67"/>
      <c r="IR4203" s="67"/>
      <c r="IS4203" s="67"/>
      <c r="IT4203" s="67"/>
      <c r="IU4203" s="67"/>
      <c r="IV4203" s="67"/>
      <c r="IW4203" s="67"/>
      <c r="IX4203" s="67"/>
      <c r="IY4203" s="67"/>
      <c r="IZ4203" s="67"/>
    </row>
    <row r="4204" customFormat="false" ht="13.8" hidden="false" customHeight="false" outlineLevel="0" collapsed="false">
      <c r="A4204" s="27" t="n">
        <v>41301374</v>
      </c>
      <c r="B4204" s="28" t="s">
        <v>4239</v>
      </c>
      <c r="C4204" s="29"/>
      <c r="D4204" s="29"/>
      <c r="E4204" s="27" t="s">
        <v>39</v>
      </c>
      <c r="F4204" s="19" t="n">
        <f aca="false">IF(C4204="",VLOOKUP(E4204,'PORTE E UCO'!$A$5:$D$46,4,0),VLOOKUP(E4204,'PORTE E UCO'!$A$5:$D$46,4,0)*C4204)</f>
        <v>52.984668</v>
      </c>
      <c r="G4204" s="30" t="n">
        <v>2.78</v>
      </c>
      <c r="H4204" s="21" t="n">
        <f aca="false">G4204*$R$2</f>
        <v>54.69269696</v>
      </c>
      <c r="I4204" s="27" t="n">
        <v>0</v>
      </c>
      <c r="J4204" s="22" t="str">
        <f aca="false">IF(I4204&gt;=1,F4204*$J$2,"")</f>
        <v/>
      </c>
      <c r="K4204" s="22" t="str">
        <f aca="false">IF(I4204&gt;=2,F4204*$K$2,"")</f>
        <v/>
      </c>
      <c r="L4204" s="22" t="str">
        <f aca="false">IF(I4204&gt;=3,F4204*$L$2,"")</f>
        <v/>
      </c>
      <c r="M4204" s="22" t="str">
        <f aca="false">IF(I4204&gt;=4,F4204*$M$2,"")</f>
        <v/>
      </c>
      <c r="N4204" s="27" t="n">
        <v>0</v>
      </c>
      <c r="O4204" s="27" t="n">
        <v>0</v>
      </c>
      <c r="P4204" s="31" t="n">
        <v>0</v>
      </c>
      <c r="Q4204" s="32"/>
      <c r="R4204" s="66"/>
      <c r="S4204" s="25" t="n">
        <f aca="false">SUM(F4204,H4204,J4204,K4204,L4204,M4204)</f>
        <v>107.67736496</v>
      </c>
      <c r="T4204" s="25" t="n">
        <f aca="false">SUM(F4204,H4204,J4204,K4204,L4204,M4204,Q4204)</f>
        <v>107.67736496</v>
      </c>
      <c r="U4204" s="67"/>
      <c r="V4204" s="67"/>
      <c r="W4204" s="67"/>
      <c r="X4204" s="67"/>
      <c r="Y4204" s="67"/>
      <c r="Z4204" s="67"/>
      <c r="AA4204" s="67"/>
      <c r="AB4204" s="67"/>
      <c r="AC4204" s="67"/>
      <c r="AD4204" s="67"/>
      <c r="AE4204" s="67"/>
      <c r="AF4204" s="67"/>
      <c r="AG4204" s="67"/>
      <c r="AH4204" s="67"/>
      <c r="AI4204" s="67"/>
      <c r="AJ4204" s="67"/>
      <c r="AK4204" s="67"/>
      <c r="AL4204" s="67"/>
      <c r="AM4204" s="67"/>
      <c r="AN4204" s="67"/>
      <c r="AO4204" s="67"/>
      <c r="AP4204" s="67"/>
      <c r="AQ4204" s="67"/>
      <c r="AR4204" s="67"/>
      <c r="AS4204" s="67"/>
      <c r="AT4204" s="67"/>
      <c r="AU4204" s="67"/>
      <c r="AV4204" s="67"/>
      <c r="AW4204" s="67"/>
      <c r="AX4204" s="67"/>
      <c r="AY4204" s="67"/>
      <c r="AZ4204" s="67"/>
      <c r="BA4204" s="67"/>
      <c r="BB4204" s="67"/>
      <c r="BC4204" s="67"/>
      <c r="BD4204" s="67"/>
      <c r="BE4204" s="67"/>
      <c r="BF4204" s="67"/>
      <c r="BG4204" s="67"/>
      <c r="BH4204" s="67"/>
      <c r="BI4204" s="67"/>
      <c r="BJ4204" s="67"/>
      <c r="BK4204" s="67"/>
      <c r="BL4204" s="67"/>
      <c r="BM4204" s="67"/>
      <c r="BN4204" s="67"/>
      <c r="BO4204" s="67"/>
      <c r="BP4204" s="67"/>
      <c r="BQ4204" s="67"/>
      <c r="BR4204" s="67"/>
      <c r="BS4204" s="67"/>
      <c r="BT4204" s="67"/>
      <c r="BU4204" s="67"/>
      <c r="BV4204" s="67"/>
      <c r="BW4204" s="67"/>
      <c r="BX4204" s="67"/>
      <c r="BY4204" s="67"/>
      <c r="BZ4204" s="67"/>
      <c r="CA4204" s="67"/>
      <c r="CB4204" s="67"/>
      <c r="CC4204" s="67"/>
      <c r="CD4204" s="67"/>
      <c r="CE4204" s="67"/>
      <c r="CF4204" s="67"/>
      <c r="CG4204" s="67"/>
      <c r="CH4204" s="67"/>
      <c r="CI4204" s="67"/>
      <c r="CJ4204" s="67"/>
      <c r="CK4204" s="67"/>
      <c r="CL4204" s="67"/>
      <c r="CM4204" s="67"/>
      <c r="CN4204" s="67"/>
      <c r="CO4204" s="67"/>
      <c r="CP4204" s="67"/>
      <c r="CQ4204" s="67"/>
      <c r="CR4204" s="67"/>
      <c r="CS4204" s="67"/>
      <c r="CT4204" s="67"/>
      <c r="CU4204" s="67"/>
      <c r="CV4204" s="67"/>
      <c r="CW4204" s="67"/>
      <c r="CX4204" s="67"/>
      <c r="CY4204" s="67"/>
      <c r="CZ4204" s="67"/>
      <c r="DA4204" s="67"/>
      <c r="DB4204" s="67"/>
      <c r="DC4204" s="67"/>
      <c r="DD4204" s="67"/>
      <c r="DE4204" s="67"/>
      <c r="DF4204" s="67"/>
      <c r="DG4204" s="67"/>
      <c r="DH4204" s="67"/>
      <c r="DI4204" s="67"/>
      <c r="DJ4204" s="67"/>
      <c r="DK4204" s="67"/>
      <c r="DL4204" s="67"/>
      <c r="DM4204" s="67"/>
      <c r="DN4204" s="67"/>
      <c r="DO4204" s="67"/>
      <c r="DP4204" s="67"/>
      <c r="DQ4204" s="67"/>
      <c r="DR4204" s="67"/>
      <c r="DS4204" s="67"/>
      <c r="DT4204" s="67"/>
      <c r="DU4204" s="67"/>
      <c r="DV4204" s="67"/>
      <c r="DW4204" s="67"/>
      <c r="DX4204" s="67"/>
      <c r="DY4204" s="67"/>
      <c r="DZ4204" s="67"/>
      <c r="EA4204" s="67"/>
      <c r="EB4204" s="67"/>
      <c r="EC4204" s="67"/>
      <c r="ED4204" s="67"/>
      <c r="EE4204" s="67"/>
      <c r="EF4204" s="67"/>
      <c r="EG4204" s="67"/>
      <c r="EH4204" s="67"/>
      <c r="EI4204" s="67"/>
      <c r="EJ4204" s="67"/>
      <c r="EK4204" s="67"/>
      <c r="EL4204" s="67"/>
      <c r="EM4204" s="67"/>
      <c r="EN4204" s="67"/>
      <c r="EO4204" s="67"/>
      <c r="EP4204" s="67"/>
      <c r="EQ4204" s="67"/>
      <c r="ER4204" s="67"/>
      <c r="ES4204" s="67"/>
      <c r="ET4204" s="67"/>
      <c r="EU4204" s="67"/>
      <c r="EV4204" s="67"/>
      <c r="EW4204" s="67"/>
      <c r="EX4204" s="67"/>
      <c r="EY4204" s="67"/>
      <c r="EZ4204" s="67"/>
      <c r="FA4204" s="67"/>
      <c r="FB4204" s="67"/>
      <c r="FC4204" s="67"/>
      <c r="FD4204" s="67"/>
      <c r="FE4204" s="67"/>
      <c r="FF4204" s="67"/>
      <c r="FG4204" s="67"/>
      <c r="FH4204" s="67"/>
      <c r="FI4204" s="67"/>
      <c r="FJ4204" s="67"/>
      <c r="FK4204" s="67"/>
      <c r="FL4204" s="67"/>
      <c r="FM4204" s="67"/>
      <c r="FN4204" s="67"/>
      <c r="FO4204" s="67"/>
      <c r="FP4204" s="67"/>
      <c r="FQ4204" s="67"/>
      <c r="FR4204" s="67"/>
      <c r="FS4204" s="67"/>
      <c r="FT4204" s="67"/>
      <c r="FU4204" s="67"/>
      <c r="FV4204" s="67"/>
      <c r="FW4204" s="67"/>
      <c r="FX4204" s="67"/>
      <c r="FY4204" s="67"/>
      <c r="FZ4204" s="67"/>
      <c r="GA4204" s="67"/>
      <c r="GB4204" s="67"/>
      <c r="GC4204" s="67"/>
      <c r="GD4204" s="67"/>
      <c r="GE4204" s="67"/>
      <c r="GF4204" s="67"/>
      <c r="GG4204" s="67"/>
      <c r="GH4204" s="67"/>
      <c r="GI4204" s="67"/>
      <c r="GJ4204" s="67"/>
      <c r="GK4204" s="67"/>
      <c r="GL4204" s="67"/>
      <c r="GM4204" s="67"/>
      <c r="GN4204" s="67"/>
      <c r="GO4204" s="67"/>
      <c r="GP4204" s="67"/>
      <c r="GQ4204" s="67"/>
      <c r="GR4204" s="67"/>
      <c r="GS4204" s="67"/>
      <c r="GT4204" s="67"/>
      <c r="GU4204" s="67"/>
      <c r="GV4204" s="67"/>
      <c r="GW4204" s="67"/>
      <c r="GX4204" s="67"/>
      <c r="GY4204" s="67"/>
      <c r="GZ4204" s="67"/>
      <c r="HA4204" s="67"/>
      <c r="HB4204" s="67"/>
      <c r="HC4204" s="67"/>
      <c r="HD4204" s="67"/>
      <c r="HE4204" s="67"/>
      <c r="HF4204" s="67"/>
      <c r="HG4204" s="67"/>
      <c r="HH4204" s="67"/>
      <c r="HI4204" s="67"/>
      <c r="HJ4204" s="67"/>
      <c r="HK4204" s="67"/>
      <c r="HL4204" s="67"/>
      <c r="HM4204" s="67"/>
      <c r="HN4204" s="67"/>
      <c r="HO4204" s="67"/>
      <c r="HP4204" s="67"/>
      <c r="HQ4204" s="67"/>
      <c r="HR4204" s="67"/>
      <c r="HS4204" s="67"/>
      <c r="HT4204" s="67"/>
      <c r="HU4204" s="67"/>
      <c r="HV4204" s="67"/>
      <c r="HW4204" s="67"/>
      <c r="HX4204" s="67"/>
      <c r="HY4204" s="67"/>
      <c r="HZ4204" s="67"/>
      <c r="IA4204" s="67"/>
      <c r="IB4204" s="67"/>
      <c r="IC4204" s="67"/>
      <c r="ID4204" s="67"/>
      <c r="IE4204" s="67"/>
      <c r="IF4204" s="67"/>
      <c r="IG4204" s="67"/>
      <c r="IH4204" s="67"/>
      <c r="II4204" s="67"/>
      <c r="IJ4204" s="67"/>
      <c r="IK4204" s="67"/>
      <c r="IL4204" s="67"/>
      <c r="IM4204" s="67"/>
      <c r="IN4204" s="67"/>
      <c r="IO4204" s="67"/>
      <c r="IP4204" s="67"/>
      <c r="IQ4204" s="67"/>
      <c r="IR4204" s="67"/>
      <c r="IS4204" s="67"/>
      <c r="IT4204" s="67"/>
      <c r="IU4204" s="67"/>
      <c r="IV4204" s="67"/>
      <c r="IW4204" s="67"/>
      <c r="IX4204" s="67"/>
      <c r="IY4204" s="67"/>
      <c r="IZ4204" s="67"/>
    </row>
    <row r="4205" customFormat="false" ht="14.95" hidden="false" customHeight="false" outlineLevel="0" collapsed="false">
      <c r="A4205" s="16" t="n">
        <v>41401018</v>
      </c>
      <c r="B4205" s="17" t="s">
        <v>4240</v>
      </c>
      <c r="C4205" s="18"/>
      <c r="D4205" s="18"/>
      <c r="E4205" s="16" t="s">
        <v>39</v>
      </c>
      <c r="F4205" s="19" t="n">
        <f aca="false">IF(C4205="",VLOOKUP(E4205,'PORTE E UCO'!$A$5:$D$46,4,0),VLOOKUP(E4205,'PORTE E UCO'!$A$5:$D$46,4,0)*C4205)</f>
        <v>52.984668</v>
      </c>
      <c r="G4205" s="20" t="n">
        <v>1.02</v>
      </c>
      <c r="H4205" s="21" t="n">
        <f aca="false">G4205*$R$2</f>
        <v>20.06710464</v>
      </c>
      <c r="I4205" s="16" t="n">
        <v>0</v>
      </c>
      <c r="J4205" s="22" t="str">
        <f aca="false">IF(I4205&gt;=1,F4205*$J$2,"")</f>
        <v/>
      </c>
      <c r="K4205" s="22" t="str">
        <f aca="false">IF(I4205&gt;=2,F4205*$K$2,"")</f>
        <v/>
      </c>
      <c r="L4205" s="22" t="str">
        <f aca="false">IF(I4205&gt;=3,F4205*$L$2,"")</f>
        <v/>
      </c>
      <c r="M4205" s="22" t="str">
        <f aca="false">IF(I4205&gt;=4,F4205*$M$2,"")</f>
        <v/>
      </c>
      <c r="N4205" s="16" t="n">
        <v>0</v>
      </c>
      <c r="O4205" s="16" t="n">
        <v>0</v>
      </c>
      <c r="P4205" s="23" t="n">
        <v>0</v>
      </c>
      <c r="Q4205" s="32"/>
      <c r="R4205" s="66"/>
      <c r="S4205" s="25" t="n">
        <f aca="false">SUM(F4205,H4205,J4205,K4205,L4205,M4205)</f>
        <v>73.05177264</v>
      </c>
      <c r="T4205" s="25" t="n">
        <f aca="false">SUM(F4205,H4205,J4205,K4205,L4205,M4205,Q4205)</f>
        <v>73.05177264</v>
      </c>
      <c r="U4205" s="67"/>
      <c r="V4205" s="67"/>
      <c r="W4205" s="67"/>
      <c r="X4205" s="67"/>
      <c r="Y4205" s="67"/>
      <c r="Z4205" s="67"/>
      <c r="AA4205" s="67"/>
      <c r="AB4205" s="67"/>
      <c r="AC4205" s="67"/>
      <c r="AD4205" s="67"/>
      <c r="AE4205" s="67"/>
      <c r="AF4205" s="67"/>
      <c r="AG4205" s="67"/>
      <c r="AH4205" s="67"/>
      <c r="AI4205" s="67"/>
      <c r="AJ4205" s="67"/>
      <c r="AK4205" s="67"/>
      <c r="AL4205" s="67"/>
      <c r="AM4205" s="67"/>
      <c r="AN4205" s="67"/>
      <c r="AO4205" s="67"/>
      <c r="AP4205" s="67"/>
      <c r="AQ4205" s="67"/>
      <c r="AR4205" s="67"/>
      <c r="AS4205" s="67"/>
      <c r="AT4205" s="67"/>
      <c r="AU4205" s="67"/>
      <c r="AV4205" s="67"/>
      <c r="AW4205" s="67"/>
      <c r="AX4205" s="67"/>
      <c r="AY4205" s="67"/>
      <c r="AZ4205" s="67"/>
      <c r="BA4205" s="67"/>
      <c r="BB4205" s="67"/>
      <c r="BC4205" s="67"/>
      <c r="BD4205" s="67"/>
      <c r="BE4205" s="67"/>
      <c r="BF4205" s="67"/>
      <c r="BG4205" s="67"/>
      <c r="BH4205" s="67"/>
      <c r="BI4205" s="67"/>
      <c r="BJ4205" s="67"/>
      <c r="BK4205" s="67"/>
      <c r="BL4205" s="67"/>
      <c r="BM4205" s="67"/>
      <c r="BN4205" s="67"/>
      <c r="BO4205" s="67"/>
      <c r="BP4205" s="67"/>
      <c r="BQ4205" s="67"/>
      <c r="BR4205" s="67"/>
      <c r="BS4205" s="67"/>
      <c r="BT4205" s="67"/>
      <c r="BU4205" s="67"/>
      <c r="BV4205" s="67"/>
      <c r="BW4205" s="67"/>
      <c r="BX4205" s="67"/>
      <c r="BY4205" s="67"/>
      <c r="BZ4205" s="67"/>
      <c r="CA4205" s="67"/>
      <c r="CB4205" s="67"/>
      <c r="CC4205" s="67"/>
      <c r="CD4205" s="67"/>
      <c r="CE4205" s="67"/>
      <c r="CF4205" s="67"/>
      <c r="CG4205" s="67"/>
      <c r="CH4205" s="67"/>
      <c r="CI4205" s="67"/>
      <c r="CJ4205" s="67"/>
      <c r="CK4205" s="67"/>
      <c r="CL4205" s="67"/>
      <c r="CM4205" s="67"/>
      <c r="CN4205" s="67"/>
      <c r="CO4205" s="67"/>
      <c r="CP4205" s="67"/>
      <c r="CQ4205" s="67"/>
      <c r="CR4205" s="67"/>
      <c r="CS4205" s="67"/>
      <c r="CT4205" s="67"/>
      <c r="CU4205" s="67"/>
      <c r="CV4205" s="67"/>
      <c r="CW4205" s="67"/>
      <c r="CX4205" s="67"/>
      <c r="CY4205" s="67"/>
      <c r="CZ4205" s="67"/>
      <c r="DA4205" s="67"/>
      <c r="DB4205" s="67"/>
      <c r="DC4205" s="67"/>
      <c r="DD4205" s="67"/>
      <c r="DE4205" s="67"/>
      <c r="DF4205" s="67"/>
      <c r="DG4205" s="67"/>
      <c r="DH4205" s="67"/>
      <c r="DI4205" s="67"/>
      <c r="DJ4205" s="67"/>
      <c r="DK4205" s="67"/>
      <c r="DL4205" s="67"/>
      <c r="DM4205" s="67"/>
      <c r="DN4205" s="67"/>
      <c r="DO4205" s="67"/>
      <c r="DP4205" s="67"/>
      <c r="DQ4205" s="67"/>
      <c r="DR4205" s="67"/>
      <c r="DS4205" s="67"/>
      <c r="DT4205" s="67"/>
      <c r="DU4205" s="67"/>
      <c r="DV4205" s="67"/>
      <c r="DW4205" s="67"/>
      <c r="DX4205" s="67"/>
      <c r="DY4205" s="67"/>
      <c r="DZ4205" s="67"/>
      <c r="EA4205" s="67"/>
      <c r="EB4205" s="67"/>
      <c r="EC4205" s="67"/>
      <c r="ED4205" s="67"/>
      <c r="EE4205" s="67"/>
      <c r="EF4205" s="67"/>
      <c r="EG4205" s="67"/>
      <c r="EH4205" s="67"/>
      <c r="EI4205" s="67"/>
      <c r="EJ4205" s="67"/>
      <c r="EK4205" s="67"/>
      <c r="EL4205" s="67"/>
      <c r="EM4205" s="67"/>
      <c r="EN4205" s="67"/>
      <c r="EO4205" s="67"/>
      <c r="EP4205" s="67"/>
      <c r="EQ4205" s="67"/>
      <c r="ER4205" s="67"/>
      <c r="ES4205" s="67"/>
      <c r="ET4205" s="67"/>
      <c r="EU4205" s="67"/>
      <c r="EV4205" s="67"/>
      <c r="EW4205" s="67"/>
      <c r="EX4205" s="67"/>
      <c r="EY4205" s="67"/>
      <c r="EZ4205" s="67"/>
      <c r="FA4205" s="67"/>
      <c r="FB4205" s="67"/>
      <c r="FC4205" s="67"/>
      <c r="FD4205" s="67"/>
      <c r="FE4205" s="67"/>
      <c r="FF4205" s="67"/>
      <c r="FG4205" s="67"/>
      <c r="FH4205" s="67"/>
      <c r="FI4205" s="67"/>
      <c r="FJ4205" s="67"/>
      <c r="FK4205" s="67"/>
      <c r="FL4205" s="67"/>
      <c r="FM4205" s="67"/>
      <c r="FN4205" s="67"/>
      <c r="FO4205" s="67"/>
      <c r="FP4205" s="67"/>
      <c r="FQ4205" s="67"/>
      <c r="FR4205" s="67"/>
      <c r="FS4205" s="67"/>
      <c r="FT4205" s="67"/>
      <c r="FU4205" s="67"/>
      <c r="FV4205" s="67"/>
      <c r="FW4205" s="67"/>
      <c r="FX4205" s="67"/>
      <c r="FY4205" s="67"/>
      <c r="FZ4205" s="67"/>
      <c r="GA4205" s="67"/>
      <c r="GB4205" s="67"/>
      <c r="GC4205" s="67"/>
      <c r="GD4205" s="67"/>
      <c r="GE4205" s="67"/>
      <c r="GF4205" s="67"/>
      <c r="GG4205" s="67"/>
      <c r="GH4205" s="67"/>
      <c r="GI4205" s="67"/>
      <c r="GJ4205" s="67"/>
      <c r="GK4205" s="67"/>
      <c r="GL4205" s="67"/>
      <c r="GM4205" s="67"/>
      <c r="GN4205" s="67"/>
      <c r="GO4205" s="67"/>
      <c r="GP4205" s="67"/>
      <c r="GQ4205" s="67"/>
      <c r="GR4205" s="67"/>
      <c r="GS4205" s="67"/>
      <c r="GT4205" s="67"/>
      <c r="GU4205" s="67"/>
      <c r="GV4205" s="67"/>
      <c r="GW4205" s="67"/>
      <c r="GX4205" s="67"/>
      <c r="GY4205" s="67"/>
      <c r="GZ4205" s="67"/>
      <c r="HA4205" s="67"/>
      <c r="HB4205" s="67"/>
      <c r="HC4205" s="67"/>
      <c r="HD4205" s="67"/>
      <c r="HE4205" s="67"/>
      <c r="HF4205" s="67"/>
      <c r="HG4205" s="67"/>
      <c r="HH4205" s="67"/>
      <c r="HI4205" s="67"/>
      <c r="HJ4205" s="67"/>
      <c r="HK4205" s="67"/>
      <c r="HL4205" s="67"/>
      <c r="HM4205" s="67"/>
      <c r="HN4205" s="67"/>
      <c r="HO4205" s="67"/>
      <c r="HP4205" s="67"/>
      <c r="HQ4205" s="67"/>
      <c r="HR4205" s="67"/>
      <c r="HS4205" s="67"/>
      <c r="HT4205" s="67"/>
      <c r="HU4205" s="67"/>
      <c r="HV4205" s="67"/>
      <c r="HW4205" s="67"/>
      <c r="HX4205" s="67"/>
      <c r="HY4205" s="67"/>
      <c r="HZ4205" s="67"/>
      <c r="IA4205" s="67"/>
      <c r="IB4205" s="67"/>
      <c r="IC4205" s="67"/>
      <c r="ID4205" s="67"/>
      <c r="IE4205" s="67"/>
      <c r="IF4205" s="67"/>
      <c r="IG4205" s="67"/>
      <c r="IH4205" s="67"/>
      <c r="II4205" s="67"/>
      <c r="IJ4205" s="67"/>
      <c r="IK4205" s="67"/>
      <c r="IL4205" s="67"/>
      <c r="IM4205" s="67"/>
      <c r="IN4205" s="67"/>
      <c r="IO4205" s="67"/>
      <c r="IP4205" s="67"/>
      <c r="IQ4205" s="67"/>
      <c r="IR4205" s="67"/>
      <c r="IS4205" s="67"/>
      <c r="IT4205" s="67"/>
      <c r="IU4205" s="67"/>
      <c r="IV4205" s="67"/>
      <c r="IW4205" s="67"/>
      <c r="IX4205" s="67"/>
      <c r="IY4205" s="67"/>
      <c r="IZ4205" s="67"/>
    </row>
    <row r="4206" customFormat="false" ht="14.95" hidden="false" customHeight="false" outlineLevel="0" collapsed="false">
      <c r="A4206" s="27" t="n">
        <v>41401026</v>
      </c>
      <c r="B4206" s="28" t="s">
        <v>4241</v>
      </c>
      <c r="C4206" s="29"/>
      <c r="D4206" s="29"/>
      <c r="E4206" s="27" t="s">
        <v>39</v>
      </c>
      <c r="F4206" s="19" t="n">
        <f aca="false">IF(C4206="",VLOOKUP(E4206,'PORTE E UCO'!$A$5:$D$46,4,0),VLOOKUP(E4206,'PORTE E UCO'!$A$5:$D$46,4,0)*C4206)</f>
        <v>52.984668</v>
      </c>
      <c r="G4206" s="30"/>
      <c r="H4206" s="21" t="n">
        <f aca="false">G4206*$R$2</f>
        <v>0</v>
      </c>
      <c r="I4206" s="27" t="n">
        <v>0</v>
      </c>
      <c r="J4206" s="22" t="str">
        <f aca="false">IF(I4206&gt;=1,F4206*$J$2,"")</f>
        <v/>
      </c>
      <c r="K4206" s="22" t="str">
        <f aca="false">IF(I4206&gt;=2,F4206*$K$2,"")</f>
        <v/>
      </c>
      <c r="L4206" s="22" t="str">
        <f aca="false">IF(I4206&gt;=3,F4206*$L$2,"")</f>
        <v/>
      </c>
      <c r="M4206" s="22" t="str">
        <f aca="false">IF(I4206&gt;=4,F4206*$M$2,"")</f>
        <v/>
      </c>
      <c r="N4206" s="27" t="n">
        <v>0</v>
      </c>
      <c r="O4206" s="27" t="n">
        <v>0</v>
      </c>
      <c r="P4206" s="31" t="n">
        <v>0</v>
      </c>
      <c r="Q4206" s="32"/>
      <c r="R4206" s="66"/>
      <c r="S4206" s="25" t="n">
        <f aca="false">SUM(F4206,H4206,J4206,K4206,L4206,M4206)</f>
        <v>52.984668</v>
      </c>
      <c r="T4206" s="25" t="n">
        <f aca="false">SUM(F4206,H4206,J4206,K4206,L4206,M4206,Q4206)</f>
        <v>52.984668</v>
      </c>
      <c r="U4206" s="67"/>
      <c r="V4206" s="67"/>
      <c r="W4206" s="67"/>
      <c r="X4206" s="67"/>
      <c r="Y4206" s="67"/>
      <c r="Z4206" s="67"/>
      <c r="AA4206" s="67"/>
      <c r="AB4206" s="67"/>
      <c r="AC4206" s="67"/>
      <c r="AD4206" s="67"/>
      <c r="AE4206" s="67"/>
      <c r="AF4206" s="67"/>
      <c r="AG4206" s="67"/>
      <c r="AH4206" s="67"/>
      <c r="AI4206" s="67"/>
      <c r="AJ4206" s="67"/>
      <c r="AK4206" s="67"/>
      <c r="AL4206" s="67"/>
      <c r="AM4206" s="67"/>
      <c r="AN4206" s="67"/>
      <c r="AO4206" s="67"/>
      <c r="AP4206" s="67"/>
      <c r="AQ4206" s="67"/>
      <c r="AR4206" s="67"/>
      <c r="AS4206" s="67"/>
      <c r="AT4206" s="67"/>
      <c r="AU4206" s="67"/>
      <c r="AV4206" s="67"/>
      <c r="AW4206" s="67"/>
      <c r="AX4206" s="67"/>
      <c r="AY4206" s="67"/>
      <c r="AZ4206" s="67"/>
      <c r="BA4206" s="67"/>
      <c r="BB4206" s="67"/>
      <c r="BC4206" s="67"/>
      <c r="BD4206" s="67"/>
      <c r="BE4206" s="67"/>
      <c r="BF4206" s="67"/>
      <c r="BG4206" s="67"/>
      <c r="BH4206" s="67"/>
      <c r="BI4206" s="67"/>
      <c r="BJ4206" s="67"/>
      <c r="BK4206" s="67"/>
      <c r="BL4206" s="67"/>
      <c r="BM4206" s="67"/>
      <c r="BN4206" s="67"/>
      <c r="BO4206" s="67"/>
      <c r="BP4206" s="67"/>
      <c r="BQ4206" s="67"/>
      <c r="BR4206" s="67"/>
      <c r="BS4206" s="67"/>
      <c r="BT4206" s="67"/>
      <c r="BU4206" s="67"/>
      <c r="BV4206" s="67"/>
      <c r="BW4206" s="67"/>
      <c r="BX4206" s="67"/>
      <c r="BY4206" s="67"/>
      <c r="BZ4206" s="67"/>
      <c r="CA4206" s="67"/>
      <c r="CB4206" s="67"/>
      <c r="CC4206" s="67"/>
      <c r="CD4206" s="67"/>
      <c r="CE4206" s="67"/>
      <c r="CF4206" s="67"/>
      <c r="CG4206" s="67"/>
      <c r="CH4206" s="67"/>
      <c r="CI4206" s="67"/>
      <c r="CJ4206" s="67"/>
      <c r="CK4206" s="67"/>
      <c r="CL4206" s="67"/>
      <c r="CM4206" s="67"/>
      <c r="CN4206" s="67"/>
      <c r="CO4206" s="67"/>
      <c r="CP4206" s="67"/>
      <c r="CQ4206" s="67"/>
      <c r="CR4206" s="67"/>
      <c r="CS4206" s="67"/>
      <c r="CT4206" s="67"/>
      <c r="CU4206" s="67"/>
      <c r="CV4206" s="67"/>
      <c r="CW4206" s="67"/>
      <c r="CX4206" s="67"/>
      <c r="CY4206" s="67"/>
      <c r="CZ4206" s="67"/>
      <c r="DA4206" s="67"/>
      <c r="DB4206" s="67"/>
      <c r="DC4206" s="67"/>
      <c r="DD4206" s="67"/>
      <c r="DE4206" s="67"/>
      <c r="DF4206" s="67"/>
      <c r="DG4206" s="67"/>
      <c r="DH4206" s="67"/>
      <c r="DI4206" s="67"/>
      <c r="DJ4206" s="67"/>
      <c r="DK4206" s="67"/>
      <c r="DL4206" s="67"/>
      <c r="DM4206" s="67"/>
      <c r="DN4206" s="67"/>
      <c r="DO4206" s="67"/>
      <c r="DP4206" s="67"/>
      <c r="DQ4206" s="67"/>
      <c r="DR4206" s="67"/>
      <c r="DS4206" s="67"/>
      <c r="DT4206" s="67"/>
      <c r="DU4206" s="67"/>
      <c r="DV4206" s="67"/>
      <c r="DW4206" s="67"/>
      <c r="DX4206" s="67"/>
      <c r="DY4206" s="67"/>
      <c r="DZ4206" s="67"/>
      <c r="EA4206" s="67"/>
      <c r="EB4206" s="67"/>
      <c r="EC4206" s="67"/>
      <c r="ED4206" s="67"/>
      <c r="EE4206" s="67"/>
      <c r="EF4206" s="67"/>
      <c r="EG4206" s="67"/>
      <c r="EH4206" s="67"/>
      <c r="EI4206" s="67"/>
      <c r="EJ4206" s="67"/>
      <c r="EK4206" s="67"/>
      <c r="EL4206" s="67"/>
      <c r="EM4206" s="67"/>
      <c r="EN4206" s="67"/>
      <c r="EO4206" s="67"/>
      <c r="EP4206" s="67"/>
      <c r="EQ4206" s="67"/>
      <c r="ER4206" s="67"/>
      <c r="ES4206" s="67"/>
      <c r="ET4206" s="67"/>
      <c r="EU4206" s="67"/>
      <c r="EV4206" s="67"/>
      <c r="EW4206" s="67"/>
      <c r="EX4206" s="67"/>
      <c r="EY4206" s="67"/>
      <c r="EZ4206" s="67"/>
      <c r="FA4206" s="67"/>
      <c r="FB4206" s="67"/>
      <c r="FC4206" s="67"/>
      <c r="FD4206" s="67"/>
      <c r="FE4206" s="67"/>
      <c r="FF4206" s="67"/>
      <c r="FG4206" s="67"/>
      <c r="FH4206" s="67"/>
      <c r="FI4206" s="67"/>
      <c r="FJ4206" s="67"/>
      <c r="FK4206" s="67"/>
      <c r="FL4206" s="67"/>
      <c r="FM4206" s="67"/>
      <c r="FN4206" s="67"/>
      <c r="FO4206" s="67"/>
      <c r="FP4206" s="67"/>
      <c r="FQ4206" s="67"/>
      <c r="FR4206" s="67"/>
      <c r="FS4206" s="67"/>
      <c r="FT4206" s="67"/>
      <c r="FU4206" s="67"/>
      <c r="FV4206" s="67"/>
      <c r="FW4206" s="67"/>
      <c r="FX4206" s="67"/>
      <c r="FY4206" s="67"/>
      <c r="FZ4206" s="67"/>
      <c r="GA4206" s="67"/>
      <c r="GB4206" s="67"/>
      <c r="GC4206" s="67"/>
      <c r="GD4206" s="67"/>
      <c r="GE4206" s="67"/>
      <c r="GF4206" s="67"/>
      <c r="GG4206" s="67"/>
      <c r="GH4206" s="67"/>
      <c r="GI4206" s="67"/>
      <c r="GJ4206" s="67"/>
      <c r="GK4206" s="67"/>
      <c r="GL4206" s="67"/>
      <c r="GM4206" s="67"/>
      <c r="GN4206" s="67"/>
      <c r="GO4206" s="67"/>
      <c r="GP4206" s="67"/>
      <c r="GQ4206" s="67"/>
      <c r="GR4206" s="67"/>
      <c r="GS4206" s="67"/>
      <c r="GT4206" s="67"/>
      <c r="GU4206" s="67"/>
      <c r="GV4206" s="67"/>
      <c r="GW4206" s="67"/>
      <c r="GX4206" s="67"/>
      <c r="GY4206" s="67"/>
      <c r="GZ4206" s="67"/>
      <c r="HA4206" s="67"/>
      <c r="HB4206" s="67"/>
      <c r="HC4206" s="67"/>
      <c r="HD4206" s="67"/>
      <c r="HE4206" s="67"/>
      <c r="HF4206" s="67"/>
      <c r="HG4206" s="67"/>
      <c r="HH4206" s="67"/>
      <c r="HI4206" s="67"/>
      <c r="HJ4206" s="67"/>
      <c r="HK4206" s="67"/>
      <c r="HL4206" s="67"/>
      <c r="HM4206" s="67"/>
      <c r="HN4206" s="67"/>
      <c r="HO4206" s="67"/>
      <c r="HP4206" s="67"/>
      <c r="HQ4206" s="67"/>
      <c r="HR4206" s="67"/>
      <c r="HS4206" s="67"/>
      <c r="HT4206" s="67"/>
      <c r="HU4206" s="67"/>
      <c r="HV4206" s="67"/>
      <c r="HW4206" s="67"/>
      <c r="HX4206" s="67"/>
      <c r="HY4206" s="67"/>
      <c r="HZ4206" s="67"/>
      <c r="IA4206" s="67"/>
      <c r="IB4206" s="67"/>
      <c r="IC4206" s="67"/>
      <c r="ID4206" s="67"/>
      <c r="IE4206" s="67"/>
      <c r="IF4206" s="67"/>
      <c r="IG4206" s="67"/>
      <c r="IH4206" s="67"/>
      <c r="II4206" s="67"/>
      <c r="IJ4206" s="67"/>
      <c r="IK4206" s="67"/>
      <c r="IL4206" s="67"/>
      <c r="IM4206" s="67"/>
      <c r="IN4206" s="67"/>
      <c r="IO4206" s="67"/>
      <c r="IP4206" s="67"/>
      <c r="IQ4206" s="67"/>
      <c r="IR4206" s="67"/>
      <c r="IS4206" s="67"/>
      <c r="IT4206" s="67"/>
      <c r="IU4206" s="67"/>
      <c r="IV4206" s="67"/>
      <c r="IW4206" s="67"/>
      <c r="IX4206" s="67"/>
      <c r="IY4206" s="67"/>
      <c r="IZ4206" s="67"/>
    </row>
    <row r="4207" customFormat="false" ht="13.8" hidden="false" customHeight="false" outlineLevel="0" collapsed="false">
      <c r="A4207" s="16" t="n">
        <v>41401514</v>
      </c>
      <c r="B4207" s="17" t="s">
        <v>4242</v>
      </c>
      <c r="C4207" s="18"/>
      <c r="D4207" s="18"/>
      <c r="E4207" s="16" t="s">
        <v>50</v>
      </c>
      <c r="F4207" s="19" t="n">
        <f aca="false">IF(C4207="",VLOOKUP(E4207,'PORTE E UCO'!$A$5:$D$46,4,0),VLOOKUP(E4207,'PORTE E UCO'!$A$5:$D$46,4,0)*C4207)</f>
        <v>17.661556</v>
      </c>
      <c r="G4207" s="20" t="n">
        <v>1.283</v>
      </c>
      <c r="H4207" s="21" t="n">
        <f aca="false">G4207*$R$2</f>
        <v>25.241269856</v>
      </c>
      <c r="I4207" s="16" t="n">
        <v>0</v>
      </c>
      <c r="J4207" s="22" t="str">
        <f aca="false">IF(I4207&gt;=1,F4207*$J$2,"")</f>
        <v/>
      </c>
      <c r="K4207" s="22" t="str">
        <f aca="false">IF(I4207&gt;=2,F4207*$K$2,"")</f>
        <v/>
      </c>
      <c r="L4207" s="22" t="str">
        <f aca="false">IF(I4207&gt;=3,F4207*$L$2,"")</f>
        <v/>
      </c>
      <c r="M4207" s="22" t="str">
        <f aca="false">IF(I4207&gt;=4,F4207*$M$2,"")</f>
        <v/>
      </c>
      <c r="N4207" s="16" t="n">
        <v>0</v>
      </c>
      <c r="O4207" s="16" t="n">
        <v>0</v>
      </c>
      <c r="P4207" s="23" t="n">
        <v>0</v>
      </c>
      <c r="Q4207" s="32"/>
      <c r="R4207" s="66"/>
      <c r="S4207" s="25" t="n">
        <f aca="false">SUM(F4207,H4207,J4207,K4207,L4207,M4207)</f>
        <v>42.902825856</v>
      </c>
      <c r="T4207" s="25" t="n">
        <f aca="false">SUM(F4207,H4207,J4207,K4207,L4207,M4207,Q4207)</f>
        <v>42.902825856</v>
      </c>
      <c r="U4207" s="67"/>
      <c r="V4207" s="67"/>
      <c r="W4207" s="67"/>
      <c r="X4207" s="67"/>
      <c r="Y4207" s="67"/>
      <c r="Z4207" s="67"/>
      <c r="AA4207" s="67"/>
      <c r="AB4207" s="67"/>
      <c r="AC4207" s="67"/>
      <c r="AD4207" s="67"/>
      <c r="AE4207" s="67"/>
      <c r="AF4207" s="67"/>
      <c r="AG4207" s="67"/>
      <c r="AH4207" s="67"/>
      <c r="AI4207" s="67"/>
      <c r="AJ4207" s="67"/>
      <c r="AK4207" s="67"/>
      <c r="AL4207" s="67"/>
      <c r="AM4207" s="67"/>
      <c r="AN4207" s="67"/>
      <c r="AO4207" s="67"/>
      <c r="AP4207" s="67"/>
      <c r="AQ4207" s="67"/>
      <c r="AR4207" s="67"/>
      <c r="AS4207" s="67"/>
      <c r="AT4207" s="67"/>
      <c r="AU4207" s="67"/>
      <c r="AV4207" s="67"/>
      <c r="AW4207" s="67"/>
      <c r="AX4207" s="67"/>
      <c r="AY4207" s="67"/>
      <c r="AZ4207" s="67"/>
      <c r="BA4207" s="67"/>
      <c r="BB4207" s="67"/>
      <c r="BC4207" s="67"/>
      <c r="BD4207" s="67"/>
      <c r="BE4207" s="67"/>
      <c r="BF4207" s="67"/>
      <c r="BG4207" s="67"/>
      <c r="BH4207" s="67"/>
      <c r="BI4207" s="67"/>
      <c r="BJ4207" s="67"/>
      <c r="BK4207" s="67"/>
      <c r="BL4207" s="67"/>
      <c r="BM4207" s="67"/>
      <c r="BN4207" s="67"/>
      <c r="BO4207" s="67"/>
      <c r="BP4207" s="67"/>
      <c r="BQ4207" s="67"/>
      <c r="BR4207" s="67"/>
      <c r="BS4207" s="67"/>
      <c r="BT4207" s="67"/>
      <c r="BU4207" s="67"/>
      <c r="BV4207" s="67"/>
      <c r="BW4207" s="67"/>
      <c r="BX4207" s="67"/>
      <c r="BY4207" s="67"/>
      <c r="BZ4207" s="67"/>
      <c r="CA4207" s="67"/>
      <c r="CB4207" s="67"/>
      <c r="CC4207" s="67"/>
      <c r="CD4207" s="67"/>
      <c r="CE4207" s="67"/>
      <c r="CF4207" s="67"/>
      <c r="CG4207" s="67"/>
      <c r="CH4207" s="67"/>
      <c r="CI4207" s="67"/>
      <c r="CJ4207" s="67"/>
      <c r="CK4207" s="67"/>
      <c r="CL4207" s="67"/>
      <c r="CM4207" s="67"/>
      <c r="CN4207" s="67"/>
      <c r="CO4207" s="67"/>
      <c r="CP4207" s="67"/>
      <c r="CQ4207" s="67"/>
      <c r="CR4207" s="67"/>
      <c r="CS4207" s="67"/>
      <c r="CT4207" s="67"/>
      <c r="CU4207" s="67"/>
      <c r="CV4207" s="67"/>
      <c r="CW4207" s="67"/>
      <c r="CX4207" s="67"/>
      <c r="CY4207" s="67"/>
      <c r="CZ4207" s="67"/>
      <c r="DA4207" s="67"/>
      <c r="DB4207" s="67"/>
      <c r="DC4207" s="67"/>
      <c r="DD4207" s="67"/>
      <c r="DE4207" s="67"/>
      <c r="DF4207" s="67"/>
      <c r="DG4207" s="67"/>
      <c r="DH4207" s="67"/>
      <c r="DI4207" s="67"/>
      <c r="DJ4207" s="67"/>
      <c r="DK4207" s="67"/>
      <c r="DL4207" s="67"/>
      <c r="DM4207" s="67"/>
      <c r="DN4207" s="67"/>
      <c r="DO4207" s="67"/>
      <c r="DP4207" s="67"/>
      <c r="DQ4207" s="67"/>
      <c r="DR4207" s="67"/>
      <c r="DS4207" s="67"/>
      <c r="DT4207" s="67"/>
      <c r="DU4207" s="67"/>
      <c r="DV4207" s="67"/>
      <c r="DW4207" s="67"/>
      <c r="DX4207" s="67"/>
      <c r="DY4207" s="67"/>
      <c r="DZ4207" s="67"/>
      <c r="EA4207" s="67"/>
      <c r="EB4207" s="67"/>
      <c r="EC4207" s="67"/>
      <c r="ED4207" s="67"/>
      <c r="EE4207" s="67"/>
      <c r="EF4207" s="67"/>
      <c r="EG4207" s="67"/>
      <c r="EH4207" s="67"/>
      <c r="EI4207" s="67"/>
      <c r="EJ4207" s="67"/>
      <c r="EK4207" s="67"/>
      <c r="EL4207" s="67"/>
      <c r="EM4207" s="67"/>
      <c r="EN4207" s="67"/>
      <c r="EO4207" s="67"/>
      <c r="EP4207" s="67"/>
      <c r="EQ4207" s="67"/>
      <c r="ER4207" s="67"/>
      <c r="ES4207" s="67"/>
      <c r="ET4207" s="67"/>
      <c r="EU4207" s="67"/>
      <c r="EV4207" s="67"/>
      <c r="EW4207" s="67"/>
      <c r="EX4207" s="67"/>
      <c r="EY4207" s="67"/>
      <c r="EZ4207" s="67"/>
      <c r="FA4207" s="67"/>
      <c r="FB4207" s="67"/>
      <c r="FC4207" s="67"/>
      <c r="FD4207" s="67"/>
      <c r="FE4207" s="67"/>
      <c r="FF4207" s="67"/>
      <c r="FG4207" s="67"/>
      <c r="FH4207" s="67"/>
      <c r="FI4207" s="67"/>
      <c r="FJ4207" s="67"/>
      <c r="FK4207" s="67"/>
      <c r="FL4207" s="67"/>
      <c r="FM4207" s="67"/>
      <c r="FN4207" s="67"/>
      <c r="FO4207" s="67"/>
      <c r="FP4207" s="67"/>
      <c r="FQ4207" s="67"/>
      <c r="FR4207" s="67"/>
      <c r="FS4207" s="67"/>
      <c r="FT4207" s="67"/>
      <c r="FU4207" s="67"/>
      <c r="FV4207" s="67"/>
      <c r="FW4207" s="67"/>
      <c r="FX4207" s="67"/>
      <c r="FY4207" s="67"/>
      <c r="FZ4207" s="67"/>
      <c r="GA4207" s="67"/>
      <c r="GB4207" s="67"/>
      <c r="GC4207" s="67"/>
      <c r="GD4207" s="67"/>
      <c r="GE4207" s="67"/>
      <c r="GF4207" s="67"/>
      <c r="GG4207" s="67"/>
      <c r="GH4207" s="67"/>
      <c r="GI4207" s="67"/>
      <c r="GJ4207" s="67"/>
      <c r="GK4207" s="67"/>
      <c r="GL4207" s="67"/>
      <c r="GM4207" s="67"/>
      <c r="GN4207" s="67"/>
      <c r="GO4207" s="67"/>
      <c r="GP4207" s="67"/>
      <c r="GQ4207" s="67"/>
      <c r="GR4207" s="67"/>
      <c r="GS4207" s="67"/>
      <c r="GT4207" s="67"/>
      <c r="GU4207" s="67"/>
      <c r="GV4207" s="67"/>
      <c r="GW4207" s="67"/>
      <c r="GX4207" s="67"/>
      <c r="GY4207" s="67"/>
      <c r="GZ4207" s="67"/>
      <c r="HA4207" s="67"/>
      <c r="HB4207" s="67"/>
      <c r="HC4207" s="67"/>
      <c r="HD4207" s="67"/>
      <c r="HE4207" s="67"/>
      <c r="HF4207" s="67"/>
      <c r="HG4207" s="67"/>
      <c r="HH4207" s="67"/>
      <c r="HI4207" s="67"/>
      <c r="HJ4207" s="67"/>
      <c r="HK4207" s="67"/>
      <c r="HL4207" s="67"/>
      <c r="HM4207" s="67"/>
      <c r="HN4207" s="67"/>
      <c r="HO4207" s="67"/>
      <c r="HP4207" s="67"/>
      <c r="HQ4207" s="67"/>
      <c r="HR4207" s="67"/>
      <c r="HS4207" s="67"/>
      <c r="HT4207" s="67"/>
      <c r="HU4207" s="67"/>
      <c r="HV4207" s="67"/>
      <c r="HW4207" s="67"/>
      <c r="HX4207" s="67"/>
      <c r="HY4207" s="67"/>
      <c r="HZ4207" s="67"/>
      <c r="IA4207" s="67"/>
      <c r="IB4207" s="67"/>
      <c r="IC4207" s="67"/>
      <c r="ID4207" s="67"/>
      <c r="IE4207" s="67"/>
      <c r="IF4207" s="67"/>
      <c r="IG4207" s="67"/>
      <c r="IH4207" s="67"/>
      <c r="II4207" s="67"/>
      <c r="IJ4207" s="67"/>
      <c r="IK4207" s="67"/>
      <c r="IL4207" s="67"/>
      <c r="IM4207" s="67"/>
      <c r="IN4207" s="67"/>
      <c r="IO4207" s="67"/>
      <c r="IP4207" s="67"/>
      <c r="IQ4207" s="67"/>
      <c r="IR4207" s="67"/>
      <c r="IS4207" s="67"/>
      <c r="IT4207" s="67"/>
      <c r="IU4207" s="67"/>
      <c r="IV4207" s="67"/>
      <c r="IW4207" s="67"/>
      <c r="IX4207" s="67"/>
      <c r="IY4207" s="67"/>
      <c r="IZ4207" s="67"/>
    </row>
    <row r="4208" customFormat="false" ht="13.8" hidden="false" customHeight="false" outlineLevel="0" collapsed="false">
      <c r="A4208" s="27" t="n">
        <v>41401042</v>
      </c>
      <c r="B4208" s="28" t="s">
        <v>4243</v>
      </c>
      <c r="C4208" s="29"/>
      <c r="D4208" s="29"/>
      <c r="E4208" s="27" t="s">
        <v>20</v>
      </c>
      <c r="F4208" s="19" t="n">
        <f aca="false">IF(C4208="",VLOOKUP(E4208,'PORTE E UCO'!$A$5:$D$46,4,0),VLOOKUP(E4208,'PORTE E UCO'!$A$5:$D$46,4,0)*C4208)</f>
        <v>70.656386</v>
      </c>
      <c r="G4208" s="30" t="n">
        <v>4.875</v>
      </c>
      <c r="H4208" s="21" t="n">
        <f aca="false">G4208*$R$2</f>
        <v>95.908956</v>
      </c>
      <c r="I4208" s="27" t="n">
        <v>0</v>
      </c>
      <c r="J4208" s="22" t="str">
        <f aca="false">IF(I4208&gt;=1,F4208*$J$2,"")</f>
        <v/>
      </c>
      <c r="K4208" s="22" t="str">
        <f aca="false">IF(I4208&gt;=2,F4208*$K$2,"")</f>
        <v/>
      </c>
      <c r="L4208" s="22" t="str">
        <f aca="false">IF(I4208&gt;=3,F4208*$L$2,"")</f>
        <v/>
      </c>
      <c r="M4208" s="22" t="str">
        <f aca="false">IF(I4208&gt;=4,F4208*$M$2,"")</f>
        <v/>
      </c>
      <c r="N4208" s="27" t="n">
        <v>0</v>
      </c>
      <c r="O4208" s="27" t="n">
        <v>0</v>
      </c>
      <c r="P4208" s="31" t="n">
        <v>0</v>
      </c>
      <c r="Q4208" s="32"/>
      <c r="R4208" s="66"/>
      <c r="S4208" s="25" t="n">
        <f aca="false">SUM(F4208,H4208,J4208,K4208,L4208,M4208)</f>
        <v>166.565342</v>
      </c>
      <c r="T4208" s="25" t="n">
        <f aca="false">SUM(F4208,H4208,J4208,K4208,L4208,M4208,Q4208)</f>
        <v>166.565342</v>
      </c>
      <c r="U4208" s="67"/>
      <c r="V4208" s="67"/>
      <c r="W4208" s="67"/>
      <c r="X4208" s="67"/>
      <c r="Y4208" s="67"/>
      <c r="Z4208" s="67"/>
      <c r="AA4208" s="67"/>
      <c r="AB4208" s="67"/>
      <c r="AC4208" s="67"/>
      <c r="AD4208" s="67"/>
      <c r="AE4208" s="67"/>
      <c r="AF4208" s="67"/>
      <c r="AG4208" s="67"/>
      <c r="AH4208" s="67"/>
      <c r="AI4208" s="67"/>
      <c r="AJ4208" s="67"/>
      <c r="AK4208" s="67"/>
      <c r="AL4208" s="67"/>
      <c r="AM4208" s="67"/>
      <c r="AN4208" s="67"/>
      <c r="AO4208" s="67"/>
      <c r="AP4208" s="67"/>
      <c r="AQ4208" s="67"/>
      <c r="AR4208" s="67"/>
      <c r="AS4208" s="67"/>
      <c r="AT4208" s="67"/>
      <c r="AU4208" s="67"/>
      <c r="AV4208" s="67"/>
      <c r="AW4208" s="67"/>
      <c r="AX4208" s="67"/>
      <c r="AY4208" s="67"/>
      <c r="AZ4208" s="67"/>
      <c r="BA4208" s="67"/>
      <c r="BB4208" s="67"/>
      <c r="BC4208" s="67"/>
      <c r="BD4208" s="67"/>
      <c r="BE4208" s="67"/>
      <c r="BF4208" s="67"/>
      <c r="BG4208" s="67"/>
      <c r="BH4208" s="67"/>
      <c r="BI4208" s="67"/>
      <c r="BJ4208" s="67"/>
      <c r="BK4208" s="67"/>
      <c r="BL4208" s="67"/>
      <c r="BM4208" s="67"/>
      <c r="BN4208" s="67"/>
      <c r="BO4208" s="67"/>
      <c r="BP4208" s="67"/>
      <c r="BQ4208" s="67"/>
      <c r="BR4208" s="67"/>
      <c r="BS4208" s="67"/>
      <c r="BT4208" s="67"/>
      <c r="BU4208" s="67"/>
      <c r="BV4208" s="67"/>
      <c r="BW4208" s="67"/>
      <c r="BX4208" s="67"/>
      <c r="BY4208" s="67"/>
      <c r="BZ4208" s="67"/>
      <c r="CA4208" s="67"/>
      <c r="CB4208" s="67"/>
      <c r="CC4208" s="67"/>
      <c r="CD4208" s="67"/>
      <c r="CE4208" s="67"/>
      <c r="CF4208" s="67"/>
      <c r="CG4208" s="67"/>
      <c r="CH4208" s="67"/>
      <c r="CI4208" s="67"/>
      <c r="CJ4208" s="67"/>
      <c r="CK4208" s="67"/>
      <c r="CL4208" s="67"/>
      <c r="CM4208" s="67"/>
      <c r="CN4208" s="67"/>
      <c r="CO4208" s="67"/>
      <c r="CP4208" s="67"/>
      <c r="CQ4208" s="67"/>
      <c r="CR4208" s="67"/>
      <c r="CS4208" s="67"/>
      <c r="CT4208" s="67"/>
      <c r="CU4208" s="67"/>
      <c r="CV4208" s="67"/>
      <c r="CW4208" s="67"/>
      <c r="CX4208" s="67"/>
      <c r="CY4208" s="67"/>
      <c r="CZ4208" s="67"/>
      <c r="DA4208" s="67"/>
      <c r="DB4208" s="67"/>
      <c r="DC4208" s="67"/>
      <c r="DD4208" s="67"/>
      <c r="DE4208" s="67"/>
      <c r="DF4208" s="67"/>
      <c r="DG4208" s="67"/>
      <c r="DH4208" s="67"/>
      <c r="DI4208" s="67"/>
      <c r="DJ4208" s="67"/>
      <c r="DK4208" s="67"/>
      <c r="DL4208" s="67"/>
      <c r="DM4208" s="67"/>
      <c r="DN4208" s="67"/>
      <c r="DO4208" s="67"/>
      <c r="DP4208" s="67"/>
      <c r="DQ4208" s="67"/>
      <c r="DR4208" s="67"/>
      <c r="DS4208" s="67"/>
      <c r="DT4208" s="67"/>
      <c r="DU4208" s="67"/>
      <c r="DV4208" s="67"/>
      <c r="DW4208" s="67"/>
      <c r="DX4208" s="67"/>
      <c r="DY4208" s="67"/>
      <c r="DZ4208" s="67"/>
      <c r="EA4208" s="67"/>
      <c r="EB4208" s="67"/>
      <c r="EC4208" s="67"/>
      <c r="ED4208" s="67"/>
      <c r="EE4208" s="67"/>
      <c r="EF4208" s="67"/>
      <c r="EG4208" s="67"/>
      <c r="EH4208" s="67"/>
      <c r="EI4208" s="67"/>
      <c r="EJ4208" s="67"/>
      <c r="EK4208" s="67"/>
      <c r="EL4208" s="67"/>
      <c r="EM4208" s="67"/>
      <c r="EN4208" s="67"/>
      <c r="EO4208" s="67"/>
      <c r="EP4208" s="67"/>
      <c r="EQ4208" s="67"/>
      <c r="ER4208" s="67"/>
      <c r="ES4208" s="67"/>
      <c r="ET4208" s="67"/>
      <c r="EU4208" s="67"/>
      <c r="EV4208" s="67"/>
      <c r="EW4208" s="67"/>
      <c r="EX4208" s="67"/>
      <c r="EY4208" s="67"/>
      <c r="EZ4208" s="67"/>
      <c r="FA4208" s="67"/>
      <c r="FB4208" s="67"/>
      <c r="FC4208" s="67"/>
      <c r="FD4208" s="67"/>
      <c r="FE4208" s="67"/>
      <c r="FF4208" s="67"/>
      <c r="FG4208" s="67"/>
      <c r="FH4208" s="67"/>
      <c r="FI4208" s="67"/>
      <c r="FJ4208" s="67"/>
      <c r="FK4208" s="67"/>
      <c r="FL4208" s="67"/>
      <c r="FM4208" s="67"/>
      <c r="FN4208" s="67"/>
      <c r="FO4208" s="67"/>
      <c r="FP4208" s="67"/>
      <c r="FQ4208" s="67"/>
      <c r="FR4208" s="67"/>
      <c r="FS4208" s="67"/>
      <c r="FT4208" s="67"/>
      <c r="FU4208" s="67"/>
      <c r="FV4208" s="67"/>
      <c r="FW4208" s="67"/>
      <c r="FX4208" s="67"/>
      <c r="FY4208" s="67"/>
      <c r="FZ4208" s="67"/>
      <c r="GA4208" s="67"/>
      <c r="GB4208" s="67"/>
      <c r="GC4208" s="67"/>
      <c r="GD4208" s="67"/>
      <c r="GE4208" s="67"/>
      <c r="GF4208" s="67"/>
      <c r="GG4208" s="67"/>
      <c r="GH4208" s="67"/>
      <c r="GI4208" s="67"/>
      <c r="GJ4208" s="67"/>
      <c r="GK4208" s="67"/>
      <c r="GL4208" s="67"/>
      <c r="GM4208" s="67"/>
      <c r="GN4208" s="67"/>
      <c r="GO4208" s="67"/>
      <c r="GP4208" s="67"/>
      <c r="GQ4208" s="67"/>
      <c r="GR4208" s="67"/>
      <c r="GS4208" s="67"/>
      <c r="GT4208" s="67"/>
      <c r="GU4208" s="67"/>
      <c r="GV4208" s="67"/>
      <c r="GW4208" s="67"/>
      <c r="GX4208" s="67"/>
      <c r="GY4208" s="67"/>
      <c r="GZ4208" s="67"/>
      <c r="HA4208" s="67"/>
      <c r="HB4208" s="67"/>
      <c r="HC4208" s="67"/>
      <c r="HD4208" s="67"/>
      <c r="HE4208" s="67"/>
      <c r="HF4208" s="67"/>
      <c r="HG4208" s="67"/>
      <c r="HH4208" s="67"/>
      <c r="HI4208" s="67"/>
      <c r="HJ4208" s="67"/>
      <c r="HK4208" s="67"/>
      <c r="HL4208" s="67"/>
      <c r="HM4208" s="67"/>
      <c r="HN4208" s="67"/>
      <c r="HO4208" s="67"/>
      <c r="HP4208" s="67"/>
      <c r="HQ4208" s="67"/>
      <c r="HR4208" s="67"/>
      <c r="HS4208" s="67"/>
      <c r="HT4208" s="67"/>
      <c r="HU4208" s="67"/>
      <c r="HV4208" s="67"/>
      <c r="HW4208" s="67"/>
      <c r="HX4208" s="67"/>
      <c r="HY4208" s="67"/>
      <c r="HZ4208" s="67"/>
      <c r="IA4208" s="67"/>
      <c r="IB4208" s="67"/>
      <c r="IC4208" s="67"/>
      <c r="ID4208" s="67"/>
      <c r="IE4208" s="67"/>
      <c r="IF4208" s="67"/>
      <c r="IG4208" s="67"/>
      <c r="IH4208" s="67"/>
      <c r="II4208" s="67"/>
      <c r="IJ4208" s="67"/>
      <c r="IK4208" s="67"/>
      <c r="IL4208" s="67"/>
      <c r="IM4208" s="67"/>
      <c r="IN4208" s="67"/>
      <c r="IO4208" s="67"/>
      <c r="IP4208" s="67"/>
      <c r="IQ4208" s="67"/>
      <c r="IR4208" s="67"/>
      <c r="IS4208" s="67"/>
      <c r="IT4208" s="67"/>
      <c r="IU4208" s="67"/>
      <c r="IV4208" s="67"/>
      <c r="IW4208" s="67"/>
      <c r="IX4208" s="67"/>
      <c r="IY4208" s="67"/>
      <c r="IZ4208" s="67"/>
    </row>
    <row r="4209" customFormat="false" ht="13.8" hidden="false" customHeight="false" outlineLevel="0" collapsed="false">
      <c r="A4209" s="16" t="n">
        <v>41401050</v>
      </c>
      <c r="B4209" s="17" t="s">
        <v>4244</v>
      </c>
      <c r="C4209" s="18"/>
      <c r="D4209" s="18"/>
      <c r="E4209" s="16" t="s">
        <v>54</v>
      </c>
      <c r="F4209" s="19" t="n">
        <f aca="false">IF(C4209="",VLOOKUP(E4209,'PORTE E UCO'!$A$5:$D$46,4,0),VLOOKUP(E4209,'PORTE E UCO'!$A$5:$D$46,4,0)*C4209)</f>
        <v>35.31295</v>
      </c>
      <c r="G4209" s="20" t="n">
        <v>0.091</v>
      </c>
      <c r="H4209" s="21" t="n">
        <f aca="false">G4209*$R$2</f>
        <v>1.790300512</v>
      </c>
      <c r="I4209" s="16" t="n">
        <v>0</v>
      </c>
      <c r="J4209" s="22" t="str">
        <f aca="false">IF(I4209&gt;=1,F4209*$J$2,"")</f>
        <v/>
      </c>
      <c r="K4209" s="22" t="str">
        <f aca="false">IF(I4209&gt;=2,F4209*$K$2,"")</f>
        <v/>
      </c>
      <c r="L4209" s="22" t="str">
        <f aca="false">IF(I4209&gt;=3,F4209*$L$2,"")</f>
        <v/>
      </c>
      <c r="M4209" s="22" t="str">
        <f aca="false">IF(I4209&gt;=4,F4209*$M$2,"")</f>
        <v/>
      </c>
      <c r="N4209" s="16" t="n">
        <v>0</v>
      </c>
      <c r="O4209" s="16" t="n">
        <v>0</v>
      </c>
      <c r="P4209" s="23" t="n">
        <v>0</v>
      </c>
      <c r="Q4209" s="32"/>
      <c r="R4209" s="66"/>
      <c r="S4209" s="25" t="n">
        <f aca="false">SUM(F4209,H4209,J4209,K4209,L4209,M4209)</f>
        <v>37.103250512</v>
      </c>
      <c r="T4209" s="25" t="n">
        <f aca="false">SUM(F4209,H4209,J4209,K4209,L4209,M4209,Q4209)</f>
        <v>37.103250512</v>
      </c>
      <c r="U4209" s="67"/>
      <c r="V4209" s="67"/>
      <c r="W4209" s="67"/>
      <c r="X4209" s="67"/>
      <c r="Y4209" s="67"/>
      <c r="Z4209" s="67"/>
      <c r="AA4209" s="67"/>
      <c r="AB4209" s="67"/>
      <c r="AC4209" s="67"/>
      <c r="AD4209" s="67"/>
      <c r="AE4209" s="67"/>
      <c r="AF4209" s="67"/>
      <c r="AG4209" s="67"/>
      <c r="AH4209" s="67"/>
      <c r="AI4209" s="67"/>
      <c r="AJ4209" s="67"/>
      <c r="AK4209" s="67"/>
      <c r="AL4209" s="67"/>
      <c r="AM4209" s="67"/>
      <c r="AN4209" s="67"/>
      <c r="AO4209" s="67"/>
      <c r="AP4209" s="67"/>
      <c r="AQ4209" s="67"/>
      <c r="AR4209" s="67"/>
      <c r="AS4209" s="67"/>
      <c r="AT4209" s="67"/>
      <c r="AU4209" s="67"/>
      <c r="AV4209" s="67"/>
      <c r="AW4209" s="67"/>
      <c r="AX4209" s="67"/>
      <c r="AY4209" s="67"/>
      <c r="AZ4209" s="67"/>
      <c r="BA4209" s="67"/>
      <c r="BB4209" s="67"/>
      <c r="BC4209" s="67"/>
      <c r="BD4209" s="67"/>
      <c r="BE4209" s="67"/>
      <c r="BF4209" s="67"/>
      <c r="BG4209" s="67"/>
      <c r="BH4209" s="67"/>
      <c r="BI4209" s="67"/>
      <c r="BJ4209" s="67"/>
      <c r="BK4209" s="67"/>
      <c r="BL4209" s="67"/>
      <c r="BM4209" s="67"/>
      <c r="BN4209" s="67"/>
      <c r="BO4209" s="67"/>
      <c r="BP4209" s="67"/>
      <c r="BQ4209" s="67"/>
      <c r="BR4209" s="67"/>
      <c r="BS4209" s="67"/>
      <c r="BT4209" s="67"/>
      <c r="BU4209" s="67"/>
      <c r="BV4209" s="67"/>
      <c r="BW4209" s="67"/>
      <c r="BX4209" s="67"/>
      <c r="BY4209" s="67"/>
      <c r="BZ4209" s="67"/>
      <c r="CA4209" s="67"/>
      <c r="CB4209" s="67"/>
      <c r="CC4209" s="67"/>
      <c r="CD4209" s="67"/>
      <c r="CE4209" s="67"/>
      <c r="CF4209" s="67"/>
      <c r="CG4209" s="67"/>
      <c r="CH4209" s="67"/>
      <c r="CI4209" s="67"/>
      <c r="CJ4209" s="67"/>
      <c r="CK4209" s="67"/>
      <c r="CL4209" s="67"/>
      <c r="CM4209" s="67"/>
      <c r="CN4209" s="67"/>
      <c r="CO4209" s="67"/>
      <c r="CP4209" s="67"/>
      <c r="CQ4209" s="67"/>
      <c r="CR4209" s="67"/>
      <c r="CS4209" s="67"/>
      <c r="CT4209" s="67"/>
      <c r="CU4209" s="67"/>
      <c r="CV4209" s="67"/>
      <c r="CW4209" s="67"/>
      <c r="CX4209" s="67"/>
      <c r="CY4209" s="67"/>
      <c r="CZ4209" s="67"/>
      <c r="DA4209" s="67"/>
      <c r="DB4209" s="67"/>
      <c r="DC4209" s="67"/>
      <c r="DD4209" s="67"/>
      <c r="DE4209" s="67"/>
      <c r="DF4209" s="67"/>
      <c r="DG4209" s="67"/>
      <c r="DH4209" s="67"/>
      <c r="DI4209" s="67"/>
      <c r="DJ4209" s="67"/>
      <c r="DK4209" s="67"/>
      <c r="DL4209" s="67"/>
      <c r="DM4209" s="67"/>
      <c r="DN4209" s="67"/>
      <c r="DO4209" s="67"/>
      <c r="DP4209" s="67"/>
      <c r="DQ4209" s="67"/>
      <c r="DR4209" s="67"/>
      <c r="DS4209" s="67"/>
      <c r="DT4209" s="67"/>
      <c r="DU4209" s="67"/>
      <c r="DV4209" s="67"/>
      <c r="DW4209" s="67"/>
      <c r="DX4209" s="67"/>
      <c r="DY4209" s="67"/>
      <c r="DZ4209" s="67"/>
      <c r="EA4209" s="67"/>
      <c r="EB4209" s="67"/>
      <c r="EC4209" s="67"/>
      <c r="ED4209" s="67"/>
      <c r="EE4209" s="67"/>
      <c r="EF4209" s="67"/>
      <c r="EG4209" s="67"/>
      <c r="EH4209" s="67"/>
      <c r="EI4209" s="67"/>
      <c r="EJ4209" s="67"/>
      <c r="EK4209" s="67"/>
      <c r="EL4209" s="67"/>
      <c r="EM4209" s="67"/>
      <c r="EN4209" s="67"/>
      <c r="EO4209" s="67"/>
      <c r="EP4209" s="67"/>
      <c r="EQ4209" s="67"/>
      <c r="ER4209" s="67"/>
      <c r="ES4209" s="67"/>
      <c r="ET4209" s="67"/>
      <c r="EU4209" s="67"/>
      <c r="EV4209" s="67"/>
      <c r="EW4209" s="67"/>
      <c r="EX4209" s="67"/>
      <c r="EY4209" s="67"/>
      <c r="EZ4209" s="67"/>
      <c r="FA4209" s="67"/>
      <c r="FB4209" s="67"/>
      <c r="FC4209" s="67"/>
      <c r="FD4209" s="67"/>
      <c r="FE4209" s="67"/>
      <c r="FF4209" s="67"/>
      <c r="FG4209" s="67"/>
      <c r="FH4209" s="67"/>
      <c r="FI4209" s="67"/>
      <c r="FJ4209" s="67"/>
      <c r="FK4209" s="67"/>
      <c r="FL4209" s="67"/>
      <c r="FM4209" s="67"/>
      <c r="FN4209" s="67"/>
      <c r="FO4209" s="67"/>
      <c r="FP4209" s="67"/>
      <c r="FQ4209" s="67"/>
      <c r="FR4209" s="67"/>
      <c r="FS4209" s="67"/>
      <c r="FT4209" s="67"/>
      <c r="FU4209" s="67"/>
      <c r="FV4209" s="67"/>
      <c r="FW4209" s="67"/>
      <c r="FX4209" s="67"/>
      <c r="FY4209" s="67"/>
      <c r="FZ4209" s="67"/>
      <c r="GA4209" s="67"/>
      <c r="GB4209" s="67"/>
      <c r="GC4209" s="67"/>
      <c r="GD4209" s="67"/>
      <c r="GE4209" s="67"/>
      <c r="GF4209" s="67"/>
      <c r="GG4209" s="67"/>
      <c r="GH4209" s="67"/>
      <c r="GI4209" s="67"/>
      <c r="GJ4209" s="67"/>
      <c r="GK4209" s="67"/>
      <c r="GL4209" s="67"/>
      <c r="GM4209" s="67"/>
      <c r="GN4209" s="67"/>
      <c r="GO4209" s="67"/>
      <c r="GP4209" s="67"/>
      <c r="GQ4209" s="67"/>
      <c r="GR4209" s="67"/>
      <c r="GS4209" s="67"/>
      <c r="GT4209" s="67"/>
      <c r="GU4209" s="67"/>
      <c r="GV4209" s="67"/>
      <c r="GW4209" s="67"/>
      <c r="GX4209" s="67"/>
      <c r="GY4209" s="67"/>
      <c r="GZ4209" s="67"/>
      <c r="HA4209" s="67"/>
      <c r="HB4209" s="67"/>
      <c r="HC4209" s="67"/>
      <c r="HD4209" s="67"/>
      <c r="HE4209" s="67"/>
      <c r="HF4209" s="67"/>
      <c r="HG4209" s="67"/>
      <c r="HH4209" s="67"/>
      <c r="HI4209" s="67"/>
      <c r="HJ4209" s="67"/>
      <c r="HK4209" s="67"/>
      <c r="HL4209" s="67"/>
      <c r="HM4209" s="67"/>
      <c r="HN4209" s="67"/>
      <c r="HO4209" s="67"/>
      <c r="HP4209" s="67"/>
      <c r="HQ4209" s="67"/>
      <c r="HR4209" s="67"/>
      <c r="HS4209" s="67"/>
      <c r="HT4209" s="67"/>
      <c r="HU4209" s="67"/>
      <c r="HV4209" s="67"/>
      <c r="HW4209" s="67"/>
      <c r="HX4209" s="67"/>
      <c r="HY4209" s="67"/>
      <c r="HZ4209" s="67"/>
      <c r="IA4209" s="67"/>
      <c r="IB4209" s="67"/>
      <c r="IC4209" s="67"/>
      <c r="ID4209" s="67"/>
      <c r="IE4209" s="67"/>
      <c r="IF4209" s="67"/>
      <c r="IG4209" s="67"/>
      <c r="IH4209" s="67"/>
      <c r="II4209" s="67"/>
      <c r="IJ4209" s="67"/>
      <c r="IK4209" s="67"/>
      <c r="IL4209" s="67"/>
      <c r="IM4209" s="67"/>
      <c r="IN4209" s="67"/>
      <c r="IO4209" s="67"/>
      <c r="IP4209" s="67"/>
      <c r="IQ4209" s="67"/>
      <c r="IR4209" s="67"/>
      <c r="IS4209" s="67"/>
      <c r="IT4209" s="67"/>
      <c r="IU4209" s="67"/>
      <c r="IV4209" s="67"/>
      <c r="IW4209" s="67"/>
      <c r="IX4209" s="67"/>
      <c r="IY4209" s="67"/>
      <c r="IZ4209" s="67"/>
    </row>
    <row r="4210" customFormat="false" ht="13.8" hidden="false" customHeight="false" outlineLevel="0" collapsed="false">
      <c r="A4210" s="27" t="n">
        <v>41401069</v>
      </c>
      <c r="B4210" s="28" t="s">
        <v>4245</v>
      </c>
      <c r="C4210" s="29"/>
      <c r="D4210" s="29"/>
      <c r="E4210" s="27" t="s">
        <v>39</v>
      </c>
      <c r="F4210" s="19" t="n">
        <f aca="false">IF(C4210="",VLOOKUP(E4210,'PORTE E UCO'!$A$5:$D$46,4,0),VLOOKUP(E4210,'PORTE E UCO'!$A$5:$D$46,4,0)*C4210)</f>
        <v>52.984668</v>
      </c>
      <c r="G4210" s="30" t="n">
        <v>0.1</v>
      </c>
      <c r="H4210" s="21" t="n">
        <f aca="false">G4210*$R$2</f>
        <v>1.9673632</v>
      </c>
      <c r="I4210" s="27" t="n">
        <v>0</v>
      </c>
      <c r="J4210" s="22" t="str">
        <f aca="false">IF(I4210&gt;=1,F4210*$J$2,"")</f>
        <v/>
      </c>
      <c r="K4210" s="22" t="str">
        <f aca="false">IF(I4210&gt;=2,F4210*$K$2,"")</f>
        <v/>
      </c>
      <c r="L4210" s="22" t="str">
        <f aca="false">IF(I4210&gt;=3,F4210*$L$2,"")</f>
        <v/>
      </c>
      <c r="M4210" s="22" t="str">
        <f aca="false">IF(I4210&gt;=4,F4210*$M$2,"")</f>
        <v/>
      </c>
      <c r="N4210" s="27" t="n">
        <v>0</v>
      </c>
      <c r="O4210" s="27" t="n">
        <v>0</v>
      </c>
      <c r="P4210" s="31" t="n">
        <v>0</v>
      </c>
      <c r="Q4210" s="32"/>
      <c r="R4210" s="66"/>
      <c r="S4210" s="25" t="n">
        <f aca="false">SUM(F4210,H4210,J4210,K4210,L4210,M4210)</f>
        <v>54.9520312</v>
      </c>
      <c r="T4210" s="25" t="n">
        <f aca="false">SUM(F4210,H4210,J4210,K4210,L4210,M4210,Q4210)</f>
        <v>54.9520312</v>
      </c>
      <c r="U4210" s="67"/>
      <c r="V4210" s="67"/>
      <c r="W4210" s="67"/>
      <c r="X4210" s="67"/>
      <c r="Y4210" s="67"/>
      <c r="Z4210" s="67"/>
      <c r="AA4210" s="67"/>
      <c r="AB4210" s="67"/>
      <c r="AC4210" s="67"/>
      <c r="AD4210" s="67"/>
      <c r="AE4210" s="67"/>
      <c r="AF4210" s="67"/>
      <c r="AG4210" s="67"/>
      <c r="AH4210" s="67"/>
      <c r="AI4210" s="67"/>
      <c r="AJ4210" s="67"/>
      <c r="AK4210" s="67"/>
      <c r="AL4210" s="67"/>
      <c r="AM4210" s="67"/>
      <c r="AN4210" s="67"/>
      <c r="AO4210" s="67"/>
      <c r="AP4210" s="67"/>
      <c r="AQ4210" s="67"/>
      <c r="AR4210" s="67"/>
      <c r="AS4210" s="67"/>
      <c r="AT4210" s="67"/>
      <c r="AU4210" s="67"/>
      <c r="AV4210" s="67"/>
      <c r="AW4210" s="67"/>
      <c r="AX4210" s="67"/>
      <c r="AY4210" s="67"/>
      <c r="AZ4210" s="67"/>
      <c r="BA4210" s="67"/>
      <c r="BB4210" s="67"/>
      <c r="BC4210" s="67"/>
      <c r="BD4210" s="67"/>
      <c r="BE4210" s="67"/>
      <c r="BF4210" s="67"/>
      <c r="BG4210" s="67"/>
      <c r="BH4210" s="67"/>
      <c r="BI4210" s="67"/>
      <c r="BJ4210" s="67"/>
      <c r="BK4210" s="67"/>
      <c r="BL4210" s="67"/>
      <c r="BM4210" s="67"/>
      <c r="BN4210" s="67"/>
      <c r="BO4210" s="67"/>
      <c r="BP4210" s="67"/>
      <c r="BQ4210" s="67"/>
      <c r="BR4210" s="67"/>
      <c r="BS4210" s="67"/>
      <c r="BT4210" s="67"/>
      <c r="BU4210" s="67"/>
      <c r="BV4210" s="67"/>
      <c r="BW4210" s="67"/>
      <c r="BX4210" s="67"/>
      <c r="BY4210" s="67"/>
      <c r="BZ4210" s="67"/>
      <c r="CA4210" s="67"/>
      <c r="CB4210" s="67"/>
      <c r="CC4210" s="67"/>
      <c r="CD4210" s="67"/>
      <c r="CE4210" s="67"/>
      <c r="CF4210" s="67"/>
      <c r="CG4210" s="67"/>
      <c r="CH4210" s="67"/>
      <c r="CI4210" s="67"/>
      <c r="CJ4210" s="67"/>
      <c r="CK4210" s="67"/>
      <c r="CL4210" s="67"/>
      <c r="CM4210" s="67"/>
      <c r="CN4210" s="67"/>
      <c r="CO4210" s="67"/>
      <c r="CP4210" s="67"/>
      <c r="CQ4210" s="67"/>
      <c r="CR4210" s="67"/>
      <c r="CS4210" s="67"/>
      <c r="CT4210" s="67"/>
      <c r="CU4210" s="67"/>
      <c r="CV4210" s="67"/>
      <c r="CW4210" s="67"/>
      <c r="CX4210" s="67"/>
      <c r="CY4210" s="67"/>
      <c r="CZ4210" s="67"/>
      <c r="DA4210" s="67"/>
      <c r="DB4210" s="67"/>
      <c r="DC4210" s="67"/>
      <c r="DD4210" s="67"/>
      <c r="DE4210" s="67"/>
      <c r="DF4210" s="67"/>
      <c r="DG4210" s="67"/>
      <c r="DH4210" s="67"/>
      <c r="DI4210" s="67"/>
      <c r="DJ4210" s="67"/>
      <c r="DK4210" s="67"/>
      <c r="DL4210" s="67"/>
      <c r="DM4210" s="67"/>
      <c r="DN4210" s="67"/>
      <c r="DO4210" s="67"/>
      <c r="DP4210" s="67"/>
      <c r="DQ4210" s="67"/>
      <c r="DR4210" s="67"/>
      <c r="DS4210" s="67"/>
      <c r="DT4210" s="67"/>
      <c r="DU4210" s="67"/>
      <c r="DV4210" s="67"/>
      <c r="DW4210" s="67"/>
      <c r="DX4210" s="67"/>
      <c r="DY4210" s="67"/>
      <c r="DZ4210" s="67"/>
      <c r="EA4210" s="67"/>
      <c r="EB4210" s="67"/>
      <c r="EC4210" s="67"/>
      <c r="ED4210" s="67"/>
      <c r="EE4210" s="67"/>
      <c r="EF4210" s="67"/>
      <c r="EG4210" s="67"/>
      <c r="EH4210" s="67"/>
      <c r="EI4210" s="67"/>
      <c r="EJ4210" s="67"/>
      <c r="EK4210" s="67"/>
      <c r="EL4210" s="67"/>
      <c r="EM4210" s="67"/>
      <c r="EN4210" s="67"/>
      <c r="EO4210" s="67"/>
      <c r="EP4210" s="67"/>
      <c r="EQ4210" s="67"/>
      <c r="ER4210" s="67"/>
      <c r="ES4210" s="67"/>
      <c r="ET4210" s="67"/>
      <c r="EU4210" s="67"/>
      <c r="EV4210" s="67"/>
      <c r="EW4210" s="67"/>
      <c r="EX4210" s="67"/>
      <c r="EY4210" s="67"/>
      <c r="EZ4210" s="67"/>
      <c r="FA4210" s="67"/>
      <c r="FB4210" s="67"/>
      <c r="FC4210" s="67"/>
      <c r="FD4210" s="67"/>
      <c r="FE4210" s="67"/>
      <c r="FF4210" s="67"/>
      <c r="FG4210" s="67"/>
      <c r="FH4210" s="67"/>
      <c r="FI4210" s="67"/>
      <c r="FJ4210" s="67"/>
      <c r="FK4210" s="67"/>
      <c r="FL4210" s="67"/>
      <c r="FM4210" s="67"/>
      <c r="FN4210" s="67"/>
      <c r="FO4210" s="67"/>
      <c r="FP4210" s="67"/>
      <c r="FQ4210" s="67"/>
      <c r="FR4210" s="67"/>
      <c r="FS4210" s="67"/>
      <c r="FT4210" s="67"/>
      <c r="FU4210" s="67"/>
      <c r="FV4210" s="67"/>
      <c r="FW4210" s="67"/>
      <c r="FX4210" s="67"/>
      <c r="FY4210" s="67"/>
      <c r="FZ4210" s="67"/>
      <c r="GA4210" s="67"/>
      <c r="GB4210" s="67"/>
      <c r="GC4210" s="67"/>
      <c r="GD4210" s="67"/>
      <c r="GE4210" s="67"/>
      <c r="GF4210" s="67"/>
      <c r="GG4210" s="67"/>
      <c r="GH4210" s="67"/>
      <c r="GI4210" s="67"/>
      <c r="GJ4210" s="67"/>
      <c r="GK4210" s="67"/>
      <c r="GL4210" s="67"/>
      <c r="GM4210" s="67"/>
      <c r="GN4210" s="67"/>
      <c r="GO4210" s="67"/>
      <c r="GP4210" s="67"/>
      <c r="GQ4210" s="67"/>
      <c r="GR4210" s="67"/>
      <c r="GS4210" s="67"/>
      <c r="GT4210" s="67"/>
      <c r="GU4210" s="67"/>
      <c r="GV4210" s="67"/>
      <c r="GW4210" s="67"/>
      <c r="GX4210" s="67"/>
      <c r="GY4210" s="67"/>
      <c r="GZ4210" s="67"/>
      <c r="HA4210" s="67"/>
      <c r="HB4210" s="67"/>
      <c r="HC4210" s="67"/>
      <c r="HD4210" s="67"/>
      <c r="HE4210" s="67"/>
      <c r="HF4210" s="67"/>
      <c r="HG4210" s="67"/>
      <c r="HH4210" s="67"/>
      <c r="HI4210" s="67"/>
      <c r="HJ4210" s="67"/>
      <c r="HK4210" s="67"/>
      <c r="HL4210" s="67"/>
      <c r="HM4210" s="67"/>
      <c r="HN4210" s="67"/>
      <c r="HO4210" s="67"/>
      <c r="HP4210" s="67"/>
      <c r="HQ4210" s="67"/>
      <c r="HR4210" s="67"/>
      <c r="HS4210" s="67"/>
      <c r="HT4210" s="67"/>
      <c r="HU4210" s="67"/>
      <c r="HV4210" s="67"/>
      <c r="HW4210" s="67"/>
      <c r="HX4210" s="67"/>
      <c r="HY4210" s="67"/>
      <c r="HZ4210" s="67"/>
      <c r="IA4210" s="67"/>
      <c r="IB4210" s="67"/>
      <c r="IC4210" s="67"/>
      <c r="ID4210" s="67"/>
      <c r="IE4210" s="67"/>
      <c r="IF4210" s="67"/>
      <c r="IG4210" s="67"/>
      <c r="IH4210" s="67"/>
      <c r="II4210" s="67"/>
      <c r="IJ4210" s="67"/>
      <c r="IK4210" s="67"/>
      <c r="IL4210" s="67"/>
      <c r="IM4210" s="67"/>
      <c r="IN4210" s="67"/>
      <c r="IO4210" s="67"/>
      <c r="IP4210" s="67"/>
      <c r="IQ4210" s="67"/>
      <c r="IR4210" s="67"/>
      <c r="IS4210" s="67"/>
      <c r="IT4210" s="67"/>
      <c r="IU4210" s="67"/>
      <c r="IV4210" s="67"/>
      <c r="IW4210" s="67"/>
      <c r="IX4210" s="67"/>
      <c r="IY4210" s="67"/>
      <c r="IZ4210" s="67"/>
    </row>
    <row r="4211" customFormat="false" ht="13.8" hidden="false" customHeight="false" outlineLevel="0" collapsed="false">
      <c r="A4211" s="16" t="n">
        <v>41401077</v>
      </c>
      <c r="B4211" s="17" t="s">
        <v>4246</v>
      </c>
      <c r="C4211" s="18"/>
      <c r="D4211" s="18"/>
      <c r="E4211" s="16" t="s">
        <v>39</v>
      </c>
      <c r="F4211" s="19" t="n">
        <f aca="false">IF(C4211="",VLOOKUP(E4211,'PORTE E UCO'!$A$5:$D$46,4,0),VLOOKUP(E4211,'PORTE E UCO'!$A$5:$D$46,4,0)*C4211)</f>
        <v>52.984668</v>
      </c>
      <c r="G4211" s="20" t="n">
        <v>0.1</v>
      </c>
      <c r="H4211" s="21" t="n">
        <f aca="false">G4211*$R$2</f>
        <v>1.9673632</v>
      </c>
      <c r="I4211" s="16" t="n">
        <v>0</v>
      </c>
      <c r="J4211" s="22" t="str">
        <f aca="false">IF(I4211&gt;=1,F4211*$J$2,"")</f>
        <v/>
      </c>
      <c r="K4211" s="22" t="str">
        <f aca="false">IF(I4211&gt;=2,F4211*$K$2,"")</f>
        <v/>
      </c>
      <c r="L4211" s="22" t="str">
        <f aca="false">IF(I4211&gt;=3,F4211*$L$2,"")</f>
        <v/>
      </c>
      <c r="M4211" s="22" t="str">
        <f aca="false">IF(I4211&gt;=4,F4211*$M$2,"")</f>
        <v/>
      </c>
      <c r="N4211" s="16" t="n">
        <v>0</v>
      </c>
      <c r="O4211" s="16" t="n">
        <v>0</v>
      </c>
      <c r="P4211" s="23" t="n">
        <v>0</v>
      </c>
      <c r="Q4211" s="32"/>
      <c r="R4211" s="66"/>
      <c r="S4211" s="25" t="n">
        <f aca="false">SUM(F4211,H4211,J4211,K4211,L4211,M4211)</f>
        <v>54.9520312</v>
      </c>
      <c r="T4211" s="25" t="n">
        <f aca="false">SUM(F4211,H4211,J4211,K4211,L4211,M4211,Q4211)</f>
        <v>54.9520312</v>
      </c>
      <c r="U4211" s="67"/>
      <c r="V4211" s="67"/>
      <c r="W4211" s="67"/>
      <c r="X4211" s="67"/>
      <c r="Y4211" s="67"/>
      <c r="Z4211" s="67"/>
      <c r="AA4211" s="67"/>
      <c r="AB4211" s="67"/>
      <c r="AC4211" s="67"/>
      <c r="AD4211" s="67"/>
      <c r="AE4211" s="67"/>
      <c r="AF4211" s="67"/>
      <c r="AG4211" s="67"/>
      <c r="AH4211" s="67"/>
      <c r="AI4211" s="67"/>
      <c r="AJ4211" s="67"/>
      <c r="AK4211" s="67"/>
      <c r="AL4211" s="67"/>
      <c r="AM4211" s="67"/>
      <c r="AN4211" s="67"/>
      <c r="AO4211" s="67"/>
      <c r="AP4211" s="67"/>
      <c r="AQ4211" s="67"/>
      <c r="AR4211" s="67"/>
      <c r="AS4211" s="67"/>
      <c r="AT4211" s="67"/>
      <c r="AU4211" s="67"/>
      <c r="AV4211" s="67"/>
      <c r="AW4211" s="67"/>
      <c r="AX4211" s="67"/>
      <c r="AY4211" s="67"/>
      <c r="AZ4211" s="67"/>
      <c r="BA4211" s="67"/>
      <c r="BB4211" s="67"/>
      <c r="BC4211" s="67"/>
      <c r="BD4211" s="67"/>
      <c r="BE4211" s="67"/>
      <c r="BF4211" s="67"/>
      <c r="BG4211" s="67"/>
      <c r="BH4211" s="67"/>
      <c r="BI4211" s="67"/>
      <c r="BJ4211" s="67"/>
      <c r="BK4211" s="67"/>
      <c r="BL4211" s="67"/>
      <c r="BM4211" s="67"/>
      <c r="BN4211" s="67"/>
      <c r="BO4211" s="67"/>
      <c r="BP4211" s="67"/>
      <c r="BQ4211" s="67"/>
      <c r="BR4211" s="67"/>
      <c r="BS4211" s="67"/>
      <c r="BT4211" s="67"/>
      <c r="BU4211" s="67"/>
      <c r="BV4211" s="67"/>
      <c r="BW4211" s="67"/>
      <c r="BX4211" s="67"/>
      <c r="BY4211" s="67"/>
      <c r="BZ4211" s="67"/>
      <c r="CA4211" s="67"/>
      <c r="CB4211" s="67"/>
      <c r="CC4211" s="67"/>
      <c r="CD4211" s="67"/>
      <c r="CE4211" s="67"/>
      <c r="CF4211" s="67"/>
      <c r="CG4211" s="67"/>
      <c r="CH4211" s="67"/>
      <c r="CI4211" s="67"/>
      <c r="CJ4211" s="67"/>
      <c r="CK4211" s="67"/>
      <c r="CL4211" s="67"/>
      <c r="CM4211" s="67"/>
      <c r="CN4211" s="67"/>
      <c r="CO4211" s="67"/>
      <c r="CP4211" s="67"/>
      <c r="CQ4211" s="67"/>
      <c r="CR4211" s="67"/>
      <c r="CS4211" s="67"/>
      <c r="CT4211" s="67"/>
      <c r="CU4211" s="67"/>
      <c r="CV4211" s="67"/>
      <c r="CW4211" s="67"/>
      <c r="CX4211" s="67"/>
      <c r="CY4211" s="67"/>
      <c r="CZ4211" s="67"/>
      <c r="DA4211" s="67"/>
      <c r="DB4211" s="67"/>
      <c r="DC4211" s="67"/>
      <c r="DD4211" s="67"/>
      <c r="DE4211" s="67"/>
      <c r="DF4211" s="67"/>
      <c r="DG4211" s="67"/>
      <c r="DH4211" s="67"/>
      <c r="DI4211" s="67"/>
      <c r="DJ4211" s="67"/>
      <c r="DK4211" s="67"/>
      <c r="DL4211" s="67"/>
      <c r="DM4211" s="67"/>
      <c r="DN4211" s="67"/>
      <c r="DO4211" s="67"/>
      <c r="DP4211" s="67"/>
      <c r="DQ4211" s="67"/>
      <c r="DR4211" s="67"/>
      <c r="DS4211" s="67"/>
      <c r="DT4211" s="67"/>
      <c r="DU4211" s="67"/>
      <c r="DV4211" s="67"/>
      <c r="DW4211" s="67"/>
      <c r="DX4211" s="67"/>
      <c r="DY4211" s="67"/>
      <c r="DZ4211" s="67"/>
      <c r="EA4211" s="67"/>
      <c r="EB4211" s="67"/>
      <c r="EC4211" s="67"/>
      <c r="ED4211" s="67"/>
      <c r="EE4211" s="67"/>
      <c r="EF4211" s="67"/>
      <c r="EG4211" s="67"/>
      <c r="EH4211" s="67"/>
      <c r="EI4211" s="67"/>
      <c r="EJ4211" s="67"/>
      <c r="EK4211" s="67"/>
      <c r="EL4211" s="67"/>
      <c r="EM4211" s="67"/>
      <c r="EN4211" s="67"/>
      <c r="EO4211" s="67"/>
      <c r="EP4211" s="67"/>
      <c r="EQ4211" s="67"/>
      <c r="ER4211" s="67"/>
      <c r="ES4211" s="67"/>
      <c r="ET4211" s="67"/>
      <c r="EU4211" s="67"/>
      <c r="EV4211" s="67"/>
      <c r="EW4211" s="67"/>
      <c r="EX4211" s="67"/>
      <c r="EY4211" s="67"/>
      <c r="EZ4211" s="67"/>
      <c r="FA4211" s="67"/>
      <c r="FB4211" s="67"/>
      <c r="FC4211" s="67"/>
      <c r="FD4211" s="67"/>
      <c r="FE4211" s="67"/>
      <c r="FF4211" s="67"/>
      <c r="FG4211" s="67"/>
      <c r="FH4211" s="67"/>
      <c r="FI4211" s="67"/>
      <c r="FJ4211" s="67"/>
      <c r="FK4211" s="67"/>
      <c r="FL4211" s="67"/>
      <c r="FM4211" s="67"/>
      <c r="FN4211" s="67"/>
      <c r="FO4211" s="67"/>
      <c r="FP4211" s="67"/>
      <c r="FQ4211" s="67"/>
      <c r="FR4211" s="67"/>
      <c r="FS4211" s="67"/>
      <c r="FT4211" s="67"/>
      <c r="FU4211" s="67"/>
      <c r="FV4211" s="67"/>
      <c r="FW4211" s="67"/>
      <c r="FX4211" s="67"/>
      <c r="FY4211" s="67"/>
      <c r="FZ4211" s="67"/>
      <c r="GA4211" s="67"/>
      <c r="GB4211" s="67"/>
      <c r="GC4211" s="67"/>
      <c r="GD4211" s="67"/>
      <c r="GE4211" s="67"/>
      <c r="GF4211" s="67"/>
      <c r="GG4211" s="67"/>
      <c r="GH4211" s="67"/>
      <c r="GI4211" s="67"/>
      <c r="GJ4211" s="67"/>
      <c r="GK4211" s="67"/>
      <c r="GL4211" s="67"/>
      <c r="GM4211" s="67"/>
      <c r="GN4211" s="67"/>
      <c r="GO4211" s="67"/>
      <c r="GP4211" s="67"/>
      <c r="GQ4211" s="67"/>
      <c r="GR4211" s="67"/>
      <c r="GS4211" s="67"/>
      <c r="GT4211" s="67"/>
      <c r="GU4211" s="67"/>
      <c r="GV4211" s="67"/>
      <c r="GW4211" s="67"/>
      <c r="GX4211" s="67"/>
      <c r="GY4211" s="67"/>
      <c r="GZ4211" s="67"/>
      <c r="HA4211" s="67"/>
      <c r="HB4211" s="67"/>
      <c r="HC4211" s="67"/>
      <c r="HD4211" s="67"/>
      <c r="HE4211" s="67"/>
      <c r="HF4211" s="67"/>
      <c r="HG4211" s="67"/>
      <c r="HH4211" s="67"/>
      <c r="HI4211" s="67"/>
      <c r="HJ4211" s="67"/>
      <c r="HK4211" s="67"/>
      <c r="HL4211" s="67"/>
      <c r="HM4211" s="67"/>
      <c r="HN4211" s="67"/>
      <c r="HO4211" s="67"/>
      <c r="HP4211" s="67"/>
      <c r="HQ4211" s="67"/>
      <c r="HR4211" s="67"/>
      <c r="HS4211" s="67"/>
      <c r="HT4211" s="67"/>
      <c r="HU4211" s="67"/>
      <c r="HV4211" s="67"/>
      <c r="HW4211" s="67"/>
      <c r="HX4211" s="67"/>
      <c r="HY4211" s="67"/>
      <c r="HZ4211" s="67"/>
      <c r="IA4211" s="67"/>
      <c r="IB4211" s="67"/>
      <c r="IC4211" s="67"/>
      <c r="ID4211" s="67"/>
      <c r="IE4211" s="67"/>
      <c r="IF4211" s="67"/>
      <c r="IG4211" s="67"/>
      <c r="IH4211" s="67"/>
      <c r="II4211" s="67"/>
      <c r="IJ4211" s="67"/>
      <c r="IK4211" s="67"/>
      <c r="IL4211" s="67"/>
      <c r="IM4211" s="67"/>
      <c r="IN4211" s="67"/>
      <c r="IO4211" s="67"/>
      <c r="IP4211" s="67"/>
      <c r="IQ4211" s="67"/>
      <c r="IR4211" s="67"/>
      <c r="IS4211" s="67"/>
      <c r="IT4211" s="67"/>
      <c r="IU4211" s="67"/>
      <c r="IV4211" s="67"/>
      <c r="IW4211" s="67"/>
      <c r="IX4211" s="67"/>
      <c r="IY4211" s="67"/>
      <c r="IZ4211" s="67"/>
    </row>
    <row r="4212" customFormat="false" ht="13.8" hidden="false" customHeight="false" outlineLevel="0" collapsed="false">
      <c r="A4212" s="27" t="n">
        <v>41401557</v>
      </c>
      <c r="B4212" s="28" t="s">
        <v>4247</v>
      </c>
      <c r="C4212" s="29"/>
      <c r="D4212" s="29"/>
      <c r="E4212" s="27" t="s">
        <v>50</v>
      </c>
      <c r="F4212" s="19" t="n">
        <f aca="false">IF(C4212="",VLOOKUP(E4212,'PORTE E UCO'!$A$5:$D$46,4,0),VLOOKUP(E4212,'PORTE E UCO'!$A$5:$D$46,4,0)*C4212)</f>
        <v>17.661556</v>
      </c>
      <c r="G4212" s="30"/>
      <c r="H4212" s="21" t="n">
        <f aca="false">G4212*$R$2</f>
        <v>0</v>
      </c>
      <c r="I4212" s="27" t="n">
        <v>0</v>
      </c>
      <c r="J4212" s="22" t="str">
        <f aca="false">IF(I4212&gt;=1,F4212*$J$2,"")</f>
        <v/>
      </c>
      <c r="K4212" s="22" t="str">
        <f aca="false">IF(I4212&gt;=2,F4212*$K$2,"")</f>
        <v/>
      </c>
      <c r="L4212" s="22" t="str">
        <f aca="false">IF(I4212&gt;=3,F4212*$L$2,"")</f>
        <v/>
      </c>
      <c r="M4212" s="22" t="str">
        <f aca="false">IF(I4212&gt;=4,F4212*$M$2,"")</f>
        <v/>
      </c>
      <c r="N4212" s="27" t="n">
        <v>0</v>
      </c>
      <c r="O4212" s="27" t="n">
        <v>0</v>
      </c>
      <c r="P4212" s="31" t="n">
        <v>0</v>
      </c>
      <c r="Q4212" s="32"/>
      <c r="R4212" s="66"/>
      <c r="S4212" s="25" t="n">
        <f aca="false">SUM(F4212,H4212,J4212,K4212,L4212,M4212)</f>
        <v>17.661556</v>
      </c>
      <c r="T4212" s="25" t="n">
        <f aca="false">SUM(F4212,H4212,J4212,K4212,L4212,M4212,Q4212)</f>
        <v>17.661556</v>
      </c>
      <c r="U4212" s="67"/>
      <c r="V4212" s="67"/>
      <c r="W4212" s="67"/>
      <c r="X4212" s="67"/>
      <c r="Y4212" s="67"/>
      <c r="Z4212" s="67"/>
      <c r="AA4212" s="67"/>
      <c r="AB4212" s="67"/>
      <c r="AC4212" s="67"/>
      <c r="AD4212" s="67"/>
      <c r="AE4212" s="67"/>
      <c r="AF4212" s="67"/>
      <c r="AG4212" s="67"/>
      <c r="AH4212" s="67"/>
      <c r="AI4212" s="67"/>
      <c r="AJ4212" s="67"/>
      <c r="AK4212" s="67"/>
      <c r="AL4212" s="67"/>
      <c r="AM4212" s="67"/>
      <c r="AN4212" s="67"/>
      <c r="AO4212" s="67"/>
      <c r="AP4212" s="67"/>
      <c r="AQ4212" s="67"/>
      <c r="AR4212" s="67"/>
      <c r="AS4212" s="67"/>
      <c r="AT4212" s="67"/>
      <c r="AU4212" s="67"/>
      <c r="AV4212" s="67"/>
      <c r="AW4212" s="67"/>
      <c r="AX4212" s="67"/>
      <c r="AY4212" s="67"/>
      <c r="AZ4212" s="67"/>
      <c r="BA4212" s="67"/>
      <c r="BB4212" s="67"/>
      <c r="BC4212" s="67"/>
      <c r="BD4212" s="67"/>
      <c r="BE4212" s="67"/>
      <c r="BF4212" s="67"/>
      <c r="BG4212" s="67"/>
      <c r="BH4212" s="67"/>
      <c r="BI4212" s="67"/>
      <c r="BJ4212" s="67"/>
      <c r="BK4212" s="67"/>
      <c r="BL4212" s="67"/>
      <c r="BM4212" s="67"/>
      <c r="BN4212" s="67"/>
      <c r="BO4212" s="67"/>
      <c r="BP4212" s="67"/>
      <c r="BQ4212" s="67"/>
      <c r="BR4212" s="67"/>
      <c r="BS4212" s="67"/>
      <c r="BT4212" s="67"/>
      <c r="BU4212" s="67"/>
      <c r="BV4212" s="67"/>
      <c r="BW4212" s="67"/>
      <c r="BX4212" s="67"/>
      <c r="BY4212" s="67"/>
      <c r="BZ4212" s="67"/>
      <c r="CA4212" s="67"/>
      <c r="CB4212" s="67"/>
      <c r="CC4212" s="67"/>
      <c r="CD4212" s="67"/>
      <c r="CE4212" s="67"/>
      <c r="CF4212" s="67"/>
      <c r="CG4212" s="67"/>
      <c r="CH4212" s="67"/>
      <c r="CI4212" s="67"/>
      <c r="CJ4212" s="67"/>
      <c r="CK4212" s="67"/>
      <c r="CL4212" s="67"/>
      <c r="CM4212" s="67"/>
      <c r="CN4212" s="67"/>
      <c r="CO4212" s="67"/>
      <c r="CP4212" s="67"/>
      <c r="CQ4212" s="67"/>
      <c r="CR4212" s="67"/>
      <c r="CS4212" s="67"/>
      <c r="CT4212" s="67"/>
      <c r="CU4212" s="67"/>
      <c r="CV4212" s="67"/>
      <c r="CW4212" s="67"/>
      <c r="CX4212" s="67"/>
      <c r="CY4212" s="67"/>
      <c r="CZ4212" s="67"/>
      <c r="DA4212" s="67"/>
      <c r="DB4212" s="67"/>
      <c r="DC4212" s="67"/>
      <c r="DD4212" s="67"/>
      <c r="DE4212" s="67"/>
      <c r="DF4212" s="67"/>
      <c r="DG4212" s="67"/>
      <c r="DH4212" s="67"/>
      <c r="DI4212" s="67"/>
      <c r="DJ4212" s="67"/>
      <c r="DK4212" s="67"/>
      <c r="DL4212" s="67"/>
      <c r="DM4212" s="67"/>
      <c r="DN4212" s="67"/>
      <c r="DO4212" s="67"/>
      <c r="DP4212" s="67"/>
      <c r="DQ4212" s="67"/>
      <c r="DR4212" s="67"/>
      <c r="DS4212" s="67"/>
      <c r="DT4212" s="67"/>
      <c r="DU4212" s="67"/>
      <c r="DV4212" s="67"/>
      <c r="DW4212" s="67"/>
      <c r="DX4212" s="67"/>
      <c r="DY4212" s="67"/>
      <c r="DZ4212" s="67"/>
      <c r="EA4212" s="67"/>
      <c r="EB4212" s="67"/>
      <c r="EC4212" s="67"/>
      <c r="ED4212" s="67"/>
      <c r="EE4212" s="67"/>
      <c r="EF4212" s="67"/>
      <c r="EG4212" s="67"/>
      <c r="EH4212" s="67"/>
      <c r="EI4212" s="67"/>
      <c r="EJ4212" s="67"/>
      <c r="EK4212" s="67"/>
      <c r="EL4212" s="67"/>
      <c r="EM4212" s="67"/>
      <c r="EN4212" s="67"/>
      <c r="EO4212" s="67"/>
      <c r="EP4212" s="67"/>
      <c r="EQ4212" s="67"/>
      <c r="ER4212" s="67"/>
      <c r="ES4212" s="67"/>
      <c r="ET4212" s="67"/>
      <c r="EU4212" s="67"/>
      <c r="EV4212" s="67"/>
      <c r="EW4212" s="67"/>
      <c r="EX4212" s="67"/>
      <c r="EY4212" s="67"/>
      <c r="EZ4212" s="67"/>
      <c r="FA4212" s="67"/>
      <c r="FB4212" s="67"/>
      <c r="FC4212" s="67"/>
      <c r="FD4212" s="67"/>
      <c r="FE4212" s="67"/>
      <c r="FF4212" s="67"/>
      <c r="FG4212" s="67"/>
      <c r="FH4212" s="67"/>
      <c r="FI4212" s="67"/>
      <c r="FJ4212" s="67"/>
      <c r="FK4212" s="67"/>
      <c r="FL4212" s="67"/>
      <c r="FM4212" s="67"/>
      <c r="FN4212" s="67"/>
      <c r="FO4212" s="67"/>
      <c r="FP4212" s="67"/>
      <c r="FQ4212" s="67"/>
      <c r="FR4212" s="67"/>
      <c r="FS4212" s="67"/>
      <c r="FT4212" s="67"/>
      <c r="FU4212" s="67"/>
      <c r="FV4212" s="67"/>
      <c r="FW4212" s="67"/>
      <c r="FX4212" s="67"/>
      <c r="FY4212" s="67"/>
      <c r="FZ4212" s="67"/>
      <c r="GA4212" s="67"/>
      <c r="GB4212" s="67"/>
      <c r="GC4212" s="67"/>
      <c r="GD4212" s="67"/>
      <c r="GE4212" s="67"/>
      <c r="GF4212" s="67"/>
      <c r="GG4212" s="67"/>
      <c r="GH4212" s="67"/>
      <c r="GI4212" s="67"/>
      <c r="GJ4212" s="67"/>
      <c r="GK4212" s="67"/>
      <c r="GL4212" s="67"/>
      <c r="GM4212" s="67"/>
      <c r="GN4212" s="67"/>
      <c r="GO4212" s="67"/>
      <c r="GP4212" s="67"/>
      <c r="GQ4212" s="67"/>
      <c r="GR4212" s="67"/>
      <c r="GS4212" s="67"/>
      <c r="GT4212" s="67"/>
      <c r="GU4212" s="67"/>
      <c r="GV4212" s="67"/>
      <c r="GW4212" s="67"/>
      <c r="GX4212" s="67"/>
      <c r="GY4212" s="67"/>
      <c r="GZ4212" s="67"/>
      <c r="HA4212" s="67"/>
      <c r="HB4212" s="67"/>
      <c r="HC4212" s="67"/>
      <c r="HD4212" s="67"/>
      <c r="HE4212" s="67"/>
      <c r="HF4212" s="67"/>
      <c r="HG4212" s="67"/>
      <c r="HH4212" s="67"/>
      <c r="HI4212" s="67"/>
      <c r="HJ4212" s="67"/>
      <c r="HK4212" s="67"/>
      <c r="HL4212" s="67"/>
      <c r="HM4212" s="67"/>
      <c r="HN4212" s="67"/>
      <c r="HO4212" s="67"/>
      <c r="HP4212" s="67"/>
      <c r="HQ4212" s="67"/>
      <c r="HR4212" s="67"/>
      <c r="HS4212" s="67"/>
      <c r="HT4212" s="67"/>
      <c r="HU4212" s="67"/>
      <c r="HV4212" s="67"/>
      <c r="HW4212" s="67"/>
      <c r="HX4212" s="67"/>
      <c r="HY4212" s="67"/>
      <c r="HZ4212" s="67"/>
      <c r="IA4212" s="67"/>
      <c r="IB4212" s="67"/>
      <c r="IC4212" s="67"/>
      <c r="ID4212" s="67"/>
      <c r="IE4212" s="67"/>
      <c r="IF4212" s="67"/>
      <c r="IG4212" s="67"/>
      <c r="IH4212" s="67"/>
      <c r="II4212" s="67"/>
      <c r="IJ4212" s="67"/>
      <c r="IK4212" s="67"/>
      <c r="IL4212" s="67"/>
      <c r="IM4212" s="67"/>
      <c r="IN4212" s="67"/>
      <c r="IO4212" s="67"/>
      <c r="IP4212" s="67"/>
      <c r="IQ4212" s="67"/>
      <c r="IR4212" s="67"/>
      <c r="IS4212" s="67"/>
      <c r="IT4212" s="67"/>
      <c r="IU4212" s="67"/>
      <c r="IV4212" s="67"/>
      <c r="IW4212" s="67"/>
      <c r="IX4212" s="67"/>
      <c r="IY4212" s="67"/>
      <c r="IZ4212" s="67"/>
    </row>
    <row r="4213" customFormat="false" ht="13.8" hidden="false" customHeight="false" outlineLevel="0" collapsed="false">
      <c r="A4213" s="16" t="n">
        <v>41401530</v>
      </c>
      <c r="B4213" s="17" t="s">
        <v>4248</v>
      </c>
      <c r="C4213" s="18"/>
      <c r="D4213" s="18"/>
      <c r="E4213" s="16" t="s">
        <v>39</v>
      </c>
      <c r="F4213" s="19" t="n">
        <f aca="false">IF(C4213="",VLOOKUP(E4213,'PORTE E UCO'!$A$5:$D$46,4,0),VLOOKUP(E4213,'PORTE E UCO'!$A$5:$D$46,4,0)*C4213)</f>
        <v>52.984668</v>
      </c>
      <c r="G4213" s="20"/>
      <c r="H4213" s="21" t="n">
        <f aca="false">G4213*$R$2</f>
        <v>0</v>
      </c>
      <c r="I4213" s="16" t="n">
        <v>0</v>
      </c>
      <c r="J4213" s="22" t="str">
        <f aca="false">IF(I4213&gt;=1,F4213*$J$2,"")</f>
        <v/>
      </c>
      <c r="K4213" s="22" t="str">
        <f aca="false">IF(I4213&gt;=2,F4213*$K$2,"")</f>
        <v/>
      </c>
      <c r="L4213" s="22" t="str">
        <f aca="false">IF(I4213&gt;=3,F4213*$L$2,"")</f>
        <v/>
      </c>
      <c r="M4213" s="22" t="str">
        <f aca="false">IF(I4213&gt;=4,F4213*$M$2,"")</f>
        <v/>
      </c>
      <c r="N4213" s="16" t="n">
        <v>0</v>
      </c>
      <c r="O4213" s="16" t="n">
        <v>0</v>
      </c>
      <c r="P4213" s="23" t="n">
        <v>0</v>
      </c>
      <c r="Q4213" s="32"/>
      <c r="R4213" s="66"/>
      <c r="S4213" s="25" t="n">
        <f aca="false">SUM(F4213,H4213,J4213,K4213,L4213,M4213)</f>
        <v>52.984668</v>
      </c>
      <c r="T4213" s="25" t="n">
        <f aca="false">SUM(F4213,H4213,J4213,K4213,L4213,M4213,Q4213)</f>
        <v>52.984668</v>
      </c>
      <c r="U4213" s="67"/>
      <c r="V4213" s="67"/>
      <c r="W4213" s="67"/>
      <c r="X4213" s="67"/>
      <c r="Y4213" s="67"/>
      <c r="Z4213" s="67"/>
      <c r="AA4213" s="67"/>
      <c r="AB4213" s="67"/>
      <c r="AC4213" s="67"/>
      <c r="AD4213" s="67"/>
      <c r="AE4213" s="67"/>
      <c r="AF4213" s="67"/>
      <c r="AG4213" s="67"/>
      <c r="AH4213" s="67"/>
      <c r="AI4213" s="67"/>
      <c r="AJ4213" s="67"/>
      <c r="AK4213" s="67"/>
      <c r="AL4213" s="67"/>
      <c r="AM4213" s="67"/>
      <c r="AN4213" s="67"/>
      <c r="AO4213" s="67"/>
      <c r="AP4213" s="67"/>
      <c r="AQ4213" s="67"/>
      <c r="AR4213" s="67"/>
      <c r="AS4213" s="67"/>
      <c r="AT4213" s="67"/>
      <c r="AU4213" s="67"/>
      <c r="AV4213" s="67"/>
      <c r="AW4213" s="67"/>
      <c r="AX4213" s="67"/>
      <c r="AY4213" s="67"/>
      <c r="AZ4213" s="67"/>
      <c r="BA4213" s="67"/>
      <c r="BB4213" s="67"/>
      <c r="BC4213" s="67"/>
      <c r="BD4213" s="67"/>
      <c r="BE4213" s="67"/>
      <c r="BF4213" s="67"/>
      <c r="BG4213" s="67"/>
      <c r="BH4213" s="67"/>
      <c r="BI4213" s="67"/>
      <c r="BJ4213" s="67"/>
      <c r="BK4213" s="67"/>
      <c r="BL4213" s="67"/>
      <c r="BM4213" s="67"/>
      <c r="BN4213" s="67"/>
      <c r="BO4213" s="67"/>
      <c r="BP4213" s="67"/>
      <c r="BQ4213" s="67"/>
      <c r="BR4213" s="67"/>
      <c r="BS4213" s="67"/>
      <c r="BT4213" s="67"/>
      <c r="BU4213" s="67"/>
      <c r="BV4213" s="67"/>
      <c r="BW4213" s="67"/>
      <c r="BX4213" s="67"/>
      <c r="BY4213" s="67"/>
      <c r="BZ4213" s="67"/>
      <c r="CA4213" s="67"/>
      <c r="CB4213" s="67"/>
      <c r="CC4213" s="67"/>
      <c r="CD4213" s="67"/>
      <c r="CE4213" s="67"/>
      <c r="CF4213" s="67"/>
      <c r="CG4213" s="67"/>
      <c r="CH4213" s="67"/>
      <c r="CI4213" s="67"/>
      <c r="CJ4213" s="67"/>
      <c r="CK4213" s="67"/>
      <c r="CL4213" s="67"/>
      <c r="CM4213" s="67"/>
      <c r="CN4213" s="67"/>
      <c r="CO4213" s="67"/>
      <c r="CP4213" s="67"/>
      <c r="CQ4213" s="67"/>
      <c r="CR4213" s="67"/>
      <c r="CS4213" s="67"/>
      <c r="CT4213" s="67"/>
      <c r="CU4213" s="67"/>
      <c r="CV4213" s="67"/>
      <c r="CW4213" s="67"/>
      <c r="CX4213" s="67"/>
      <c r="CY4213" s="67"/>
      <c r="CZ4213" s="67"/>
      <c r="DA4213" s="67"/>
      <c r="DB4213" s="67"/>
      <c r="DC4213" s="67"/>
      <c r="DD4213" s="67"/>
      <c r="DE4213" s="67"/>
      <c r="DF4213" s="67"/>
      <c r="DG4213" s="67"/>
      <c r="DH4213" s="67"/>
      <c r="DI4213" s="67"/>
      <c r="DJ4213" s="67"/>
      <c r="DK4213" s="67"/>
      <c r="DL4213" s="67"/>
      <c r="DM4213" s="67"/>
      <c r="DN4213" s="67"/>
      <c r="DO4213" s="67"/>
      <c r="DP4213" s="67"/>
      <c r="DQ4213" s="67"/>
      <c r="DR4213" s="67"/>
      <c r="DS4213" s="67"/>
      <c r="DT4213" s="67"/>
      <c r="DU4213" s="67"/>
      <c r="DV4213" s="67"/>
      <c r="DW4213" s="67"/>
      <c r="DX4213" s="67"/>
      <c r="DY4213" s="67"/>
      <c r="DZ4213" s="67"/>
      <c r="EA4213" s="67"/>
      <c r="EB4213" s="67"/>
      <c r="EC4213" s="67"/>
      <c r="ED4213" s="67"/>
      <c r="EE4213" s="67"/>
      <c r="EF4213" s="67"/>
      <c r="EG4213" s="67"/>
      <c r="EH4213" s="67"/>
      <c r="EI4213" s="67"/>
      <c r="EJ4213" s="67"/>
      <c r="EK4213" s="67"/>
      <c r="EL4213" s="67"/>
      <c r="EM4213" s="67"/>
      <c r="EN4213" s="67"/>
      <c r="EO4213" s="67"/>
      <c r="EP4213" s="67"/>
      <c r="EQ4213" s="67"/>
      <c r="ER4213" s="67"/>
      <c r="ES4213" s="67"/>
      <c r="ET4213" s="67"/>
      <c r="EU4213" s="67"/>
      <c r="EV4213" s="67"/>
      <c r="EW4213" s="67"/>
      <c r="EX4213" s="67"/>
      <c r="EY4213" s="67"/>
      <c r="EZ4213" s="67"/>
      <c r="FA4213" s="67"/>
      <c r="FB4213" s="67"/>
      <c r="FC4213" s="67"/>
      <c r="FD4213" s="67"/>
      <c r="FE4213" s="67"/>
      <c r="FF4213" s="67"/>
      <c r="FG4213" s="67"/>
      <c r="FH4213" s="67"/>
      <c r="FI4213" s="67"/>
      <c r="FJ4213" s="67"/>
      <c r="FK4213" s="67"/>
      <c r="FL4213" s="67"/>
      <c r="FM4213" s="67"/>
      <c r="FN4213" s="67"/>
      <c r="FO4213" s="67"/>
      <c r="FP4213" s="67"/>
      <c r="FQ4213" s="67"/>
      <c r="FR4213" s="67"/>
      <c r="FS4213" s="67"/>
      <c r="FT4213" s="67"/>
      <c r="FU4213" s="67"/>
      <c r="FV4213" s="67"/>
      <c r="FW4213" s="67"/>
      <c r="FX4213" s="67"/>
      <c r="FY4213" s="67"/>
      <c r="FZ4213" s="67"/>
      <c r="GA4213" s="67"/>
      <c r="GB4213" s="67"/>
      <c r="GC4213" s="67"/>
      <c r="GD4213" s="67"/>
      <c r="GE4213" s="67"/>
      <c r="GF4213" s="67"/>
      <c r="GG4213" s="67"/>
      <c r="GH4213" s="67"/>
      <c r="GI4213" s="67"/>
      <c r="GJ4213" s="67"/>
      <c r="GK4213" s="67"/>
      <c r="GL4213" s="67"/>
      <c r="GM4213" s="67"/>
      <c r="GN4213" s="67"/>
      <c r="GO4213" s="67"/>
      <c r="GP4213" s="67"/>
      <c r="GQ4213" s="67"/>
      <c r="GR4213" s="67"/>
      <c r="GS4213" s="67"/>
      <c r="GT4213" s="67"/>
      <c r="GU4213" s="67"/>
      <c r="GV4213" s="67"/>
      <c r="GW4213" s="67"/>
      <c r="GX4213" s="67"/>
      <c r="GY4213" s="67"/>
      <c r="GZ4213" s="67"/>
      <c r="HA4213" s="67"/>
      <c r="HB4213" s="67"/>
      <c r="HC4213" s="67"/>
      <c r="HD4213" s="67"/>
      <c r="HE4213" s="67"/>
      <c r="HF4213" s="67"/>
      <c r="HG4213" s="67"/>
      <c r="HH4213" s="67"/>
      <c r="HI4213" s="67"/>
      <c r="HJ4213" s="67"/>
      <c r="HK4213" s="67"/>
      <c r="HL4213" s="67"/>
      <c r="HM4213" s="67"/>
      <c r="HN4213" s="67"/>
      <c r="HO4213" s="67"/>
      <c r="HP4213" s="67"/>
      <c r="HQ4213" s="67"/>
      <c r="HR4213" s="67"/>
      <c r="HS4213" s="67"/>
      <c r="HT4213" s="67"/>
      <c r="HU4213" s="67"/>
      <c r="HV4213" s="67"/>
      <c r="HW4213" s="67"/>
      <c r="HX4213" s="67"/>
      <c r="HY4213" s="67"/>
      <c r="HZ4213" s="67"/>
      <c r="IA4213" s="67"/>
      <c r="IB4213" s="67"/>
      <c r="IC4213" s="67"/>
      <c r="ID4213" s="67"/>
      <c r="IE4213" s="67"/>
      <c r="IF4213" s="67"/>
      <c r="IG4213" s="67"/>
      <c r="IH4213" s="67"/>
      <c r="II4213" s="67"/>
      <c r="IJ4213" s="67"/>
      <c r="IK4213" s="67"/>
      <c r="IL4213" s="67"/>
      <c r="IM4213" s="67"/>
      <c r="IN4213" s="67"/>
      <c r="IO4213" s="67"/>
      <c r="IP4213" s="67"/>
      <c r="IQ4213" s="67"/>
      <c r="IR4213" s="67"/>
      <c r="IS4213" s="67"/>
      <c r="IT4213" s="67"/>
      <c r="IU4213" s="67"/>
      <c r="IV4213" s="67"/>
      <c r="IW4213" s="67"/>
      <c r="IX4213" s="67"/>
      <c r="IY4213" s="67"/>
      <c r="IZ4213" s="67"/>
    </row>
    <row r="4214" customFormat="false" ht="13.8" hidden="false" customHeight="false" outlineLevel="0" collapsed="false">
      <c r="A4214" s="27" t="n">
        <v>41401522</v>
      </c>
      <c r="B4214" s="28" t="s">
        <v>4249</v>
      </c>
      <c r="C4214" s="29"/>
      <c r="D4214" s="29"/>
      <c r="E4214" s="27" t="s">
        <v>39</v>
      </c>
      <c r="F4214" s="19" t="n">
        <f aca="false">IF(C4214="",VLOOKUP(E4214,'PORTE E UCO'!$A$5:$D$46,4,0),VLOOKUP(E4214,'PORTE E UCO'!$A$5:$D$46,4,0)*C4214)</f>
        <v>52.984668</v>
      </c>
      <c r="G4214" s="30"/>
      <c r="H4214" s="21" t="n">
        <f aca="false">G4214*$R$2</f>
        <v>0</v>
      </c>
      <c r="I4214" s="27" t="n">
        <v>0</v>
      </c>
      <c r="J4214" s="22" t="str">
        <f aca="false">IF(I4214&gt;=1,F4214*$J$2,"")</f>
        <v/>
      </c>
      <c r="K4214" s="22" t="str">
        <f aca="false">IF(I4214&gt;=2,F4214*$K$2,"")</f>
        <v/>
      </c>
      <c r="L4214" s="22" t="str">
        <f aca="false">IF(I4214&gt;=3,F4214*$L$2,"")</f>
        <v/>
      </c>
      <c r="M4214" s="22" t="str">
        <f aca="false">IF(I4214&gt;=4,F4214*$M$2,"")</f>
        <v/>
      </c>
      <c r="N4214" s="27" t="n">
        <v>0</v>
      </c>
      <c r="O4214" s="27" t="n">
        <v>0</v>
      </c>
      <c r="P4214" s="31" t="n">
        <v>0</v>
      </c>
      <c r="Q4214" s="32"/>
      <c r="R4214" s="66"/>
      <c r="S4214" s="25" t="n">
        <f aca="false">SUM(F4214,H4214,J4214,K4214,L4214,M4214)</f>
        <v>52.984668</v>
      </c>
      <c r="T4214" s="25" t="n">
        <f aca="false">SUM(F4214,H4214,J4214,K4214,L4214,M4214,Q4214)</f>
        <v>52.984668</v>
      </c>
      <c r="U4214" s="67"/>
      <c r="V4214" s="67"/>
      <c r="W4214" s="67"/>
      <c r="X4214" s="67"/>
      <c r="Y4214" s="67"/>
      <c r="Z4214" s="67"/>
      <c r="AA4214" s="67"/>
      <c r="AB4214" s="67"/>
      <c r="AC4214" s="67"/>
      <c r="AD4214" s="67"/>
      <c r="AE4214" s="67"/>
      <c r="AF4214" s="67"/>
      <c r="AG4214" s="67"/>
      <c r="AH4214" s="67"/>
      <c r="AI4214" s="67"/>
      <c r="AJ4214" s="67"/>
      <c r="AK4214" s="67"/>
      <c r="AL4214" s="67"/>
      <c r="AM4214" s="67"/>
      <c r="AN4214" s="67"/>
      <c r="AO4214" s="67"/>
      <c r="AP4214" s="67"/>
      <c r="AQ4214" s="67"/>
      <c r="AR4214" s="67"/>
      <c r="AS4214" s="67"/>
      <c r="AT4214" s="67"/>
      <c r="AU4214" s="67"/>
      <c r="AV4214" s="67"/>
      <c r="AW4214" s="67"/>
      <c r="AX4214" s="67"/>
      <c r="AY4214" s="67"/>
      <c r="AZ4214" s="67"/>
      <c r="BA4214" s="67"/>
      <c r="BB4214" s="67"/>
      <c r="BC4214" s="67"/>
      <c r="BD4214" s="67"/>
      <c r="BE4214" s="67"/>
      <c r="BF4214" s="67"/>
      <c r="BG4214" s="67"/>
      <c r="BH4214" s="67"/>
      <c r="BI4214" s="67"/>
      <c r="BJ4214" s="67"/>
      <c r="BK4214" s="67"/>
      <c r="BL4214" s="67"/>
      <c r="BM4214" s="67"/>
      <c r="BN4214" s="67"/>
      <c r="BO4214" s="67"/>
      <c r="BP4214" s="67"/>
      <c r="BQ4214" s="67"/>
      <c r="BR4214" s="67"/>
      <c r="BS4214" s="67"/>
      <c r="BT4214" s="67"/>
      <c r="BU4214" s="67"/>
      <c r="BV4214" s="67"/>
      <c r="BW4214" s="67"/>
      <c r="BX4214" s="67"/>
      <c r="BY4214" s="67"/>
      <c r="BZ4214" s="67"/>
      <c r="CA4214" s="67"/>
      <c r="CB4214" s="67"/>
      <c r="CC4214" s="67"/>
      <c r="CD4214" s="67"/>
      <c r="CE4214" s="67"/>
      <c r="CF4214" s="67"/>
      <c r="CG4214" s="67"/>
      <c r="CH4214" s="67"/>
      <c r="CI4214" s="67"/>
      <c r="CJ4214" s="67"/>
      <c r="CK4214" s="67"/>
      <c r="CL4214" s="67"/>
      <c r="CM4214" s="67"/>
      <c r="CN4214" s="67"/>
      <c r="CO4214" s="67"/>
      <c r="CP4214" s="67"/>
      <c r="CQ4214" s="67"/>
      <c r="CR4214" s="67"/>
      <c r="CS4214" s="67"/>
      <c r="CT4214" s="67"/>
      <c r="CU4214" s="67"/>
      <c r="CV4214" s="67"/>
      <c r="CW4214" s="67"/>
      <c r="CX4214" s="67"/>
      <c r="CY4214" s="67"/>
      <c r="CZ4214" s="67"/>
      <c r="DA4214" s="67"/>
      <c r="DB4214" s="67"/>
      <c r="DC4214" s="67"/>
      <c r="DD4214" s="67"/>
      <c r="DE4214" s="67"/>
      <c r="DF4214" s="67"/>
      <c r="DG4214" s="67"/>
      <c r="DH4214" s="67"/>
      <c r="DI4214" s="67"/>
      <c r="DJ4214" s="67"/>
      <c r="DK4214" s="67"/>
      <c r="DL4214" s="67"/>
      <c r="DM4214" s="67"/>
      <c r="DN4214" s="67"/>
      <c r="DO4214" s="67"/>
      <c r="DP4214" s="67"/>
      <c r="DQ4214" s="67"/>
      <c r="DR4214" s="67"/>
      <c r="DS4214" s="67"/>
      <c r="DT4214" s="67"/>
      <c r="DU4214" s="67"/>
      <c r="DV4214" s="67"/>
      <c r="DW4214" s="67"/>
      <c r="DX4214" s="67"/>
      <c r="DY4214" s="67"/>
      <c r="DZ4214" s="67"/>
      <c r="EA4214" s="67"/>
      <c r="EB4214" s="67"/>
      <c r="EC4214" s="67"/>
      <c r="ED4214" s="67"/>
      <c r="EE4214" s="67"/>
      <c r="EF4214" s="67"/>
      <c r="EG4214" s="67"/>
      <c r="EH4214" s="67"/>
      <c r="EI4214" s="67"/>
      <c r="EJ4214" s="67"/>
      <c r="EK4214" s="67"/>
      <c r="EL4214" s="67"/>
      <c r="EM4214" s="67"/>
      <c r="EN4214" s="67"/>
      <c r="EO4214" s="67"/>
      <c r="EP4214" s="67"/>
      <c r="EQ4214" s="67"/>
      <c r="ER4214" s="67"/>
      <c r="ES4214" s="67"/>
      <c r="ET4214" s="67"/>
      <c r="EU4214" s="67"/>
      <c r="EV4214" s="67"/>
      <c r="EW4214" s="67"/>
      <c r="EX4214" s="67"/>
      <c r="EY4214" s="67"/>
      <c r="EZ4214" s="67"/>
      <c r="FA4214" s="67"/>
      <c r="FB4214" s="67"/>
      <c r="FC4214" s="67"/>
      <c r="FD4214" s="67"/>
      <c r="FE4214" s="67"/>
      <c r="FF4214" s="67"/>
      <c r="FG4214" s="67"/>
      <c r="FH4214" s="67"/>
      <c r="FI4214" s="67"/>
      <c r="FJ4214" s="67"/>
      <c r="FK4214" s="67"/>
      <c r="FL4214" s="67"/>
      <c r="FM4214" s="67"/>
      <c r="FN4214" s="67"/>
      <c r="FO4214" s="67"/>
      <c r="FP4214" s="67"/>
      <c r="FQ4214" s="67"/>
      <c r="FR4214" s="67"/>
      <c r="FS4214" s="67"/>
      <c r="FT4214" s="67"/>
      <c r="FU4214" s="67"/>
      <c r="FV4214" s="67"/>
      <c r="FW4214" s="67"/>
      <c r="FX4214" s="67"/>
      <c r="FY4214" s="67"/>
      <c r="FZ4214" s="67"/>
      <c r="GA4214" s="67"/>
      <c r="GB4214" s="67"/>
      <c r="GC4214" s="67"/>
      <c r="GD4214" s="67"/>
      <c r="GE4214" s="67"/>
      <c r="GF4214" s="67"/>
      <c r="GG4214" s="67"/>
      <c r="GH4214" s="67"/>
      <c r="GI4214" s="67"/>
      <c r="GJ4214" s="67"/>
      <c r="GK4214" s="67"/>
      <c r="GL4214" s="67"/>
      <c r="GM4214" s="67"/>
      <c r="GN4214" s="67"/>
      <c r="GO4214" s="67"/>
      <c r="GP4214" s="67"/>
      <c r="GQ4214" s="67"/>
      <c r="GR4214" s="67"/>
      <c r="GS4214" s="67"/>
      <c r="GT4214" s="67"/>
      <c r="GU4214" s="67"/>
      <c r="GV4214" s="67"/>
      <c r="GW4214" s="67"/>
      <c r="GX4214" s="67"/>
      <c r="GY4214" s="67"/>
      <c r="GZ4214" s="67"/>
      <c r="HA4214" s="67"/>
      <c r="HB4214" s="67"/>
      <c r="HC4214" s="67"/>
      <c r="HD4214" s="67"/>
      <c r="HE4214" s="67"/>
      <c r="HF4214" s="67"/>
      <c r="HG4214" s="67"/>
      <c r="HH4214" s="67"/>
      <c r="HI4214" s="67"/>
      <c r="HJ4214" s="67"/>
      <c r="HK4214" s="67"/>
      <c r="HL4214" s="67"/>
      <c r="HM4214" s="67"/>
      <c r="HN4214" s="67"/>
      <c r="HO4214" s="67"/>
      <c r="HP4214" s="67"/>
      <c r="HQ4214" s="67"/>
      <c r="HR4214" s="67"/>
      <c r="HS4214" s="67"/>
      <c r="HT4214" s="67"/>
      <c r="HU4214" s="67"/>
      <c r="HV4214" s="67"/>
      <c r="HW4214" s="67"/>
      <c r="HX4214" s="67"/>
      <c r="HY4214" s="67"/>
      <c r="HZ4214" s="67"/>
      <c r="IA4214" s="67"/>
      <c r="IB4214" s="67"/>
      <c r="IC4214" s="67"/>
      <c r="ID4214" s="67"/>
      <c r="IE4214" s="67"/>
      <c r="IF4214" s="67"/>
      <c r="IG4214" s="67"/>
      <c r="IH4214" s="67"/>
      <c r="II4214" s="67"/>
      <c r="IJ4214" s="67"/>
      <c r="IK4214" s="67"/>
      <c r="IL4214" s="67"/>
      <c r="IM4214" s="67"/>
      <c r="IN4214" s="67"/>
      <c r="IO4214" s="67"/>
      <c r="IP4214" s="67"/>
      <c r="IQ4214" s="67"/>
      <c r="IR4214" s="67"/>
      <c r="IS4214" s="67"/>
      <c r="IT4214" s="67"/>
      <c r="IU4214" s="67"/>
      <c r="IV4214" s="67"/>
      <c r="IW4214" s="67"/>
      <c r="IX4214" s="67"/>
      <c r="IY4214" s="67"/>
      <c r="IZ4214" s="67"/>
    </row>
    <row r="4215" customFormat="false" ht="13.8" hidden="false" customHeight="false" outlineLevel="0" collapsed="false">
      <c r="A4215" s="16" t="n">
        <v>41401085</v>
      </c>
      <c r="B4215" s="17" t="s">
        <v>4250</v>
      </c>
      <c r="C4215" s="18"/>
      <c r="D4215" s="18"/>
      <c r="E4215" s="16" t="s">
        <v>50</v>
      </c>
      <c r="F4215" s="19" t="n">
        <f aca="false">IF(C4215="",VLOOKUP(E4215,'PORTE E UCO'!$A$5:$D$46,4,0),VLOOKUP(E4215,'PORTE E UCO'!$A$5:$D$46,4,0)*C4215)</f>
        <v>17.661556</v>
      </c>
      <c r="G4215" s="20" t="n">
        <v>0</v>
      </c>
      <c r="H4215" s="21" t="n">
        <f aca="false">G4215*$R$2</f>
        <v>0</v>
      </c>
      <c r="I4215" s="16" t="n">
        <v>0</v>
      </c>
      <c r="J4215" s="22" t="str">
        <f aca="false">IF(I4215&gt;=1,F4215*$J$2,"")</f>
        <v/>
      </c>
      <c r="K4215" s="22" t="str">
        <f aca="false">IF(I4215&gt;=2,F4215*$K$2,"")</f>
        <v/>
      </c>
      <c r="L4215" s="22" t="str">
        <f aca="false">IF(I4215&gt;=3,F4215*$L$2,"")</f>
        <v/>
      </c>
      <c r="M4215" s="22" t="str">
        <f aca="false">IF(I4215&gt;=4,F4215*$M$2,"")</f>
        <v/>
      </c>
      <c r="N4215" s="16" t="n">
        <v>0</v>
      </c>
      <c r="O4215" s="16" t="n">
        <v>0</v>
      </c>
      <c r="P4215" s="23" t="n">
        <v>0</v>
      </c>
      <c r="Q4215" s="32"/>
      <c r="R4215" s="66"/>
      <c r="S4215" s="25" t="n">
        <f aca="false">SUM(F4215,H4215,J4215,K4215,L4215,M4215)</f>
        <v>17.661556</v>
      </c>
      <c r="T4215" s="25" t="n">
        <f aca="false">SUM(F4215,H4215,J4215,K4215,L4215,M4215,Q4215)</f>
        <v>17.661556</v>
      </c>
      <c r="U4215" s="67"/>
      <c r="V4215" s="67"/>
      <c r="W4215" s="67"/>
      <c r="X4215" s="67"/>
      <c r="Y4215" s="67"/>
      <c r="Z4215" s="67"/>
      <c r="AA4215" s="67"/>
      <c r="AB4215" s="67"/>
      <c r="AC4215" s="67"/>
      <c r="AD4215" s="67"/>
      <c r="AE4215" s="67"/>
      <c r="AF4215" s="67"/>
      <c r="AG4215" s="67"/>
      <c r="AH4215" s="67"/>
      <c r="AI4215" s="67"/>
      <c r="AJ4215" s="67"/>
      <c r="AK4215" s="67"/>
      <c r="AL4215" s="67"/>
      <c r="AM4215" s="67"/>
      <c r="AN4215" s="67"/>
      <c r="AO4215" s="67"/>
      <c r="AP4215" s="67"/>
      <c r="AQ4215" s="67"/>
      <c r="AR4215" s="67"/>
      <c r="AS4215" s="67"/>
      <c r="AT4215" s="67"/>
      <c r="AU4215" s="67"/>
      <c r="AV4215" s="67"/>
      <c r="AW4215" s="67"/>
      <c r="AX4215" s="67"/>
      <c r="AY4215" s="67"/>
      <c r="AZ4215" s="67"/>
      <c r="BA4215" s="67"/>
      <c r="BB4215" s="67"/>
      <c r="BC4215" s="67"/>
      <c r="BD4215" s="67"/>
      <c r="BE4215" s="67"/>
      <c r="BF4215" s="67"/>
      <c r="BG4215" s="67"/>
      <c r="BH4215" s="67"/>
      <c r="BI4215" s="67"/>
      <c r="BJ4215" s="67"/>
      <c r="BK4215" s="67"/>
      <c r="BL4215" s="67"/>
      <c r="BM4215" s="67"/>
      <c r="BN4215" s="67"/>
      <c r="BO4215" s="67"/>
      <c r="BP4215" s="67"/>
      <c r="BQ4215" s="67"/>
      <c r="BR4215" s="67"/>
      <c r="BS4215" s="67"/>
      <c r="BT4215" s="67"/>
      <c r="BU4215" s="67"/>
      <c r="BV4215" s="67"/>
      <c r="BW4215" s="67"/>
      <c r="BX4215" s="67"/>
      <c r="BY4215" s="67"/>
      <c r="BZ4215" s="67"/>
      <c r="CA4215" s="67"/>
      <c r="CB4215" s="67"/>
      <c r="CC4215" s="67"/>
      <c r="CD4215" s="67"/>
      <c r="CE4215" s="67"/>
      <c r="CF4215" s="67"/>
      <c r="CG4215" s="67"/>
      <c r="CH4215" s="67"/>
      <c r="CI4215" s="67"/>
      <c r="CJ4215" s="67"/>
      <c r="CK4215" s="67"/>
      <c r="CL4215" s="67"/>
      <c r="CM4215" s="67"/>
      <c r="CN4215" s="67"/>
      <c r="CO4215" s="67"/>
      <c r="CP4215" s="67"/>
      <c r="CQ4215" s="67"/>
      <c r="CR4215" s="67"/>
      <c r="CS4215" s="67"/>
      <c r="CT4215" s="67"/>
      <c r="CU4215" s="67"/>
      <c r="CV4215" s="67"/>
      <c r="CW4215" s="67"/>
      <c r="CX4215" s="67"/>
      <c r="CY4215" s="67"/>
      <c r="CZ4215" s="67"/>
      <c r="DA4215" s="67"/>
      <c r="DB4215" s="67"/>
      <c r="DC4215" s="67"/>
      <c r="DD4215" s="67"/>
      <c r="DE4215" s="67"/>
      <c r="DF4215" s="67"/>
      <c r="DG4215" s="67"/>
      <c r="DH4215" s="67"/>
      <c r="DI4215" s="67"/>
      <c r="DJ4215" s="67"/>
      <c r="DK4215" s="67"/>
      <c r="DL4215" s="67"/>
      <c r="DM4215" s="67"/>
      <c r="DN4215" s="67"/>
      <c r="DO4215" s="67"/>
      <c r="DP4215" s="67"/>
      <c r="DQ4215" s="67"/>
      <c r="DR4215" s="67"/>
      <c r="DS4215" s="67"/>
      <c r="DT4215" s="67"/>
      <c r="DU4215" s="67"/>
      <c r="DV4215" s="67"/>
      <c r="DW4215" s="67"/>
      <c r="DX4215" s="67"/>
      <c r="DY4215" s="67"/>
      <c r="DZ4215" s="67"/>
      <c r="EA4215" s="67"/>
      <c r="EB4215" s="67"/>
      <c r="EC4215" s="67"/>
      <c r="ED4215" s="67"/>
      <c r="EE4215" s="67"/>
      <c r="EF4215" s="67"/>
      <c r="EG4215" s="67"/>
      <c r="EH4215" s="67"/>
      <c r="EI4215" s="67"/>
      <c r="EJ4215" s="67"/>
      <c r="EK4215" s="67"/>
      <c r="EL4215" s="67"/>
      <c r="EM4215" s="67"/>
      <c r="EN4215" s="67"/>
      <c r="EO4215" s="67"/>
      <c r="EP4215" s="67"/>
      <c r="EQ4215" s="67"/>
      <c r="ER4215" s="67"/>
      <c r="ES4215" s="67"/>
      <c r="ET4215" s="67"/>
      <c r="EU4215" s="67"/>
      <c r="EV4215" s="67"/>
      <c r="EW4215" s="67"/>
      <c r="EX4215" s="67"/>
      <c r="EY4215" s="67"/>
      <c r="EZ4215" s="67"/>
      <c r="FA4215" s="67"/>
      <c r="FB4215" s="67"/>
      <c r="FC4215" s="67"/>
      <c r="FD4215" s="67"/>
      <c r="FE4215" s="67"/>
      <c r="FF4215" s="67"/>
      <c r="FG4215" s="67"/>
      <c r="FH4215" s="67"/>
      <c r="FI4215" s="67"/>
      <c r="FJ4215" s="67"/>
      <c r="FK4215" s="67"/>
      <c r="FL4215" s="67"/>
      <c r="FM4215" s="67"/>
      <c r="FN4215" s="67"/>
      <c r="FO4215" s="67"/>
      <c r="FP4215" s="67"/>
      <c r="FQ4215" s="67"/>
      <c r="FR4215" s="67"/>
      <c r="FS4215" s="67"/>
      <c r="FT4215" s="67"/>
      <c r="FU4215" s="67"/>
      <c r="FV4215" s="67"/>
      <c r="FW4215" s="67"/>
      <c r="FX4215" s="67"/>
      <c r="FY4215" s="67"/>
      <c r="FZ4215" s="67"/>
      <c r="GA4215" s="67"/>
      <c r="GB4215" s="67"/>
      <c r="GC4215" s="67"/>
      <c r="GD4215" s="67"/>
      <c r="GE4215" s="67"/>
      <c r="GF4215" s="67"/>
      <c r="GG4215" s="67"/>
      <c r="GH4215" s="67"/>
      <c r="GI4215" s="67"/>
      <c r="GJ4215" s="67"/>
      <c r="GK4215" s="67"/>
      <c r="GL4215" s="67"/>
      <c r="GM4215" s="67"/>
      <c r="GN4215" s="67"/>
      <c r="GO4215" s="67"/>
      <c r="GP4215" s="67"/>
      <c r="GQ4215" s="67"/>
      <c r="GR4215" s="67"/>
      <c r="GS4215" s="67"/>
      <c r="GT4215" s="67"/>
      <c r="GU4215" s="67"/>
      <c r="GV4215" s="67"/>
      <c r="GW4215" s="67"/>
      <c r="GX4215" s="67"/>
      <c r="GY4215" s="67"/>
      <c r="GZ4215" s="67"/>
      <c r="HA4215" s="67"/>
      <c r="HB4215" s="67"/>
      <c r="HC4215" s="67"/>
      <c r="HD4215" s="67"/>
      <c r="HE4215" s="67"/>
      <c r="HF4215" s="67"/>
      <c r="HG4215" s="67"/>
      <c r="HH4215" s="67"/>
      <c r="HI4215" s="67"/>
      <c r="HJ4215" s="67"/>
      <c r="HK4215" s="67"/>
      <c r="HL4215" s="67"/>
      <c r="HM4215" s="67"/>
      <c r="HN4215" s="67"/>
      <c r="HO4215" s="67"/>
      <c r="HP4215" s="67"/>
      <c r="HQ4215" s="67"/>
      <c r="HR4215" s="67"/>
      <c r="HS4215" s="67"/>
      <c r="HT4215" s="67"/>
      <c r="HU4215" s="67"/>
      <c r="HV4215" s="67"/>
      <c r="HW4215" s="67"/>
      <c r="HX4215" s="67"/>
      <c r="HY4215" s="67"/>
      <c r="HZ4215" s="67"/>
      <c r="IA4215" s="67"/>
      <c r="IB4215" s="67"/>
      <c r="IC4215" s="67"/>
      <c r="ID4215" s="67"/>
      <c r="IE4215" s="67"/>
      <c r="IF4215" s="67"/>
      <c r="IG4215" s="67"/>
      <c r="IH4215" s="67"/>
      <c r="II4215" s="67"/>
      <c r="IJ4215" s="67"/>
      <c r="IK4215" s="67"/>
      <c r="IL4215" s="67"/>
      <c r="IM4215" s="67"/>
      <c r="IN4215" s="67"/>
      <c r="IO4215" s="67"/>
      <c r="IP4215" s="67"/>
      <c r="IQ4215" s="67"/>
      <c r="IR4215" s="67"/>
      <c r="IS4215" s="67"/>
      <c r="IT4215" s="67"/>
      <c r="IU4215" s="67"/>
      <c r="IV4215" s="67"/>
      <c r="IW4215" s="67"/>
      <c r="IX4215" s="67"/>
      <c r="IY4215" s="67"/>
      <c r="IZ4215" s="67"/>
    </row>
    <row r="4216" customFormat="false" ht="13.8" hidden="false" customHeight="false" outlineLevel="0" collapsed="false">
      <c r="A4216" s="27" t="n">
        <v>41401093</v>
      </c>
      <c r="B4216" s="28" t="s">
        <v>4251</v>
      </c>
      <c r="C4216" s="29"/>
      <c r="D4216" s="29"/>
      <c r="E4216" s="27" t="s">
        <v>39</v>
      </c>
      <c r="F4216" s="19" t="n">
        <f aca="false">IF(C4216="",VLOOKUP(E4216,'PORTE E UCO'!$A$5:$D$46,4,0),VLOOKUP(E4216,'PORTE E UCO'!$A$5:$D$46,4,0)*C4216)</f>
        <v>52.984668</v>
      </c>
      <c r="G4216" s="30" t="n">
        <v>0.162</v>
      </c>
      <c r="H4216" s="21" t="n">
        <f aca="false">G4216*$R$2</f>
        <v>3.187128384</v>
      </c>
      <c r="I4216" s="27" t="n">
        <v>0</v>
      </c>
      <c r="J4216" s="22" t="str">
        <f aca="false">IF(I4216&gt;=1,F4216*$J$2,"")</f>
        <v/>
      </c>
      <c r="K4216" s="22" t="str">
        <f aca="false">IF(I4216&gt;=2,F4216*$K$2,"")</f>
        <v/>
      </c>
      <c r="L4216" s="22" t="str">
        <f aca="false">IF(I4216&gt;=3,F4216*$L$2,"")</f>
        <v/>
      </c>
      <c r="M4216" s="22" t="str">
        <f aca="false">IF(I4216&gt;=4,F4216*$M$2,"")</f>
        <v/>
      </c>
      <c r="N4216" s="27" t="n">
        <v>0</v>
      </c>
      <c r="O4216" s="27" t="n">
        <v>0</v>
      </c>
      <c r="P4216" s="31" t="n">
        <v>0</v>
      </c>
      <c r="Q4216" s="32"/>
      <c r="R4216" s="66"/>
      <c r="S4216" s="25" t="n">
        <f aca="false">SUM(F4216,H4216,J4216,K4216,L4216,M4216)</f>
        <v>56.171796384</v>
      </c>
      <c r="T4216" s="25" t="n">
        <f aca="false">SUM(F4216,H4216,J4216,K4216,L4216,M4216,Q4216)</f>
        <v>56.171796384</v>
      </c>
      <c r="U4216" s="67"/>
      <c r="V4216" s="67"/>
      <c r="W4216" s="67"/>
      <c r="X4216" s="67"/>
      <c r="Y4216" s="67"/>
      <c r="Z4216" s="67"/>
      <c r="AA4216" s="67"/>
      <c r="AB4216" s="67"/>
      <c r="AC4216" s="67"/>
      <c r="AD4216" s="67"/>
      <c r="AE4216" s="67"/>
      <c r="AF4216" s="67"/>
      <c r="AG4216" s="67"/>
      <c r="AH4216" s="67"/>
      <c r="AI4216" s="67"/>
      <c r="AJ4216" s="67"/>
      <c r="AK4216" s="67"/>
      <c r="AL4216" s="67"/>
      <c r="AM4216" s="67"/>
      <c r="AN4216" s="67"/>
      <c r="AO4216" s="67"/>
      <c r="AP4216" s="67"/>
      <c r="AQ4216" s="67"/>
      <c r="AR4216" s="67"/>
      <c r="AS4216" s="67"/>
      <c r="AT4216" s="67"/>
      <c r="AU4216" s="67"/>
      <c r="AV4216" s="67"/>
      <c r="AW4216" s="67"/>
      <c r="AX4216" s="67"/>
      <c r="AY4216" s="67"/>
      <c r="AZ4216" s="67"/>
      <c r="BA4216" s="67"/>
      <c r="BB4216" s="67"/>
      <c r="BC4216" s="67"/>
      <c r="BD4216" s="67"/>
      <c r="BE4216" s="67"/>
      <c r="BF4216" s="67"/>
      <c r="BG4216" s="67"/>
      <c r="BH4216" s="67"/>
      <c r="BI4216" s="67"/>
      <c r="BJ4216" s="67"/>
      <c r="BK4216" s="67"/>
      <c r="BL4216" s="67"/>
      <c r="BM4216" s="67"/>
      <c r="BN4216" s="67"/>
      <c r="BO4216" s="67"/>
      <c r="BP4216" s="67"/>
      <c r="BQ4216" s="67"/>
      <c r="BR4216" s="67"/>
      <c r="BS4216" s="67"/>
      <c r="BT4216" s="67"/>
      <c r="BU4216" s="67"/>
      <c r="BV4216" s="67"/>
      <c r="BW4216" s="67"/>
      <c r="BX4216" s="67"/>
      <c r="BY4216" s="67"/>
      <c r="BZ4216" s="67"/>
      <c r="CA4216" s="67"/>
      <c r="CB4216" s="67"/>
      <c r="CC4216" s="67"/>
      <c r="CD4216" s="67"/>
      <c r="CE4216" s="67"/>
      <c r="CF4216" s="67"/>
      <c r="CG4216" s="67"/>
      <c r="CH4216" s="67"/>
      <c r="CI4216" s="67"/>
      <c r="CJ4216" s="67"/>
      <c r="CK4216" s="67"/>
      <c r="CL4216" s="67"/>
      <c r="CM4216" s="67"/>
      <c r="CN4216" s="67"/>
      <c r="CO4216" s="67"/>
      <c r="CP4216" s="67"/>
      <c r="CQ4216" s="67"/>
      <c r="CR4216" s="67"/>
      <c r="CS4216" s="67"/>
      <c r="CT4216" s="67"/>
      <c r="CU4216" s="67"/>
      <c r="CV4216" s="67"/>
      <c r="CW4216" s="67"/>
      <c r="CX4216" s="67"/>
      <c r="CY4216" s="67"/>
      <c r="CZ4216" s="67"/>
      <c r="DA4216" s="67"/>
      <c r="DB4216" s="67"/>
      <c r="DC4216" s="67"/>
      <c r="DD4216" s="67"/>
      <c r="DE4216" s="67"/>
      <c r="DF4216" s="67"/>
      <c r="DG4216" s="67"/>
      <c r="DH4216" s="67"/>
      <c r="DI4216" s="67"/>
      <c r="DJ4216" s="67"/>
      <c r="DK4216" s="67"/>
      <c r="DL4216" s="67"/>
      <c r="DM4216" s="67"/>
      <c r="DN4216" s="67"/>
      <c r="DO4216" s="67"/>
      <c r="DP4216" s="67"/>
      <c r="DQ4216" s="67"/>
      <c r="DR4216" s="67"/>
      <c r="DS4216" s="67"/>
      <c r="DT4216" s="67"/>
      <c r="DU4216" s="67"/>
      <c r="DV4216" s="67"/>
      <c r="DW4216" s="67"/>
      <c r="DX4216" s="67"/>
      <c r="DY4216" s="67"/>
      <c r="DZ4216" s="67"/>
      <c r="EA4216" s="67"/>
      <c r="EB4216" s="67"/>
      <c r="EC4216" s="67"/>
      <c r="ED4216" s="67"/>
      <c r="EE4216" s="67"/>
      <c r="EF4216" s="67"/>
      <c r="EG4216" s="67"/>
      <c r="EH4216" s="67"/>
      <c r="EI4216" s="67"/>
      <c r="EJ4216" s="67"/>
      <c r="EK4216" s="67"/>
      <c r="EL4216" s="67"/>
      <c r="EM4216" s="67"/>
      <c r="EN4216" s="67"/>
      <c r="EO4216" s="67"/>
      <c r="EP4216" s="67"/>
      <c r="EQ4216" s="67"/>
      <c r="ER4216" s="67"/>
      <c r="ES4216" s="67"/>
      <c r="ET4216" s="67"/>
      <c r="EU4216" s="67"/>
      <c r="EV4216" s="67"/>
      <c r="EW4216" s="67"/>
      <c r="EX4216" s="67"/>
      <c r="EY4216" s="67"/>
      <c r="EZ4216" s="67"/>
      <c r="FA4216" s="67"/>
      <c r="FB4216" s="67"/>
      <c r="FC4216" s="67"/>
      <c r="FD4216" s="67"/>
      <c r="FE4216" s="67"/>
      <c r="FF4216" s="67"/>
      <c r="FG4216" s="67"/>
      <c r="FH4216" s="67"/>
      <c r="FI4216" s="67"/>
      <c r="FJ4216" s="67"/>
      <c r="FK4216" s="67"/>
      <c r="FL4216" s="67"/>
      <c r="FM4216" s="67"/>
      <c r="FN4216" s="67"/>
      <c r="FO4216" s="67"/>
      <c r="FP4216" s="67"/>
      <c r="FQ4216" s="67"/>
      <c r="FR4216" s="67"/>
      <c r="FS4216" s="67"/>
      <c r="FT4216" s="67"/>
      <c r="FU4216" s="67"/>
      <c r="FV4216" s="67"/>
      <c r="FW4216" s="67"/>
      <c r="FX4216" s="67"/>
      <c r="FY4216" s="67"/>
      <c r="FZ4216" s="67"/>
      <c r="GA4216" s="67"/>
      <c r="GB4216" s="67"/>
      <c r="GC4216" s="67"/>
      <c r="GD4216" s="67"/>
      <c r="GE4216" s="67"/>
      <c r="GF4216" s="67"/>
      <c r="GG4216" s="67"/>
      <c r="GH4216" s="67"/>
      <c r="GI4216" s="67"/>
      <c r="GJ4216" s="67"/>
      <c r="GK4216" s="67"/>
      <c r="GL4216" s="67"/>
      <c r="GM4216" s="67"/>
      <c r="GN4216" s="67"/>
      <c r="GO4216" s="67"/>
      <c r="GP4216" s="67"/>
      <c r="GQ4216" s="67"/>
      <c r="GR4216" s="67"/>
      <c r="GS4216" s="67"/>
      <c r="GT4216" s="67"/>
      <c r="GU4216" s="67"/>
      <c r="GV4216" s="67"/>
      <c r="GW4216" s="67"/>
      <c r="GX4216" s="67"/>
      <c r="GY4216" s="67"/>
      <c r="GZ4216" s="67"/>
      <c r="HA4216" s="67"/>
      <c r="HB4216" s="67"/>
      <c r="HC4216" s="67"/>
      <c r="HD4216" s="67"/>
      <c r="HE4216" s="67"/>
      <c r="HF4216" s="67"/>
      <c r="HG4216" s="67"/>
      <c r="HH4216" s="67"/>
      <c r="HI4216" s="67"/>
      <c r="HJ4216" s="67"/>
      <c r="HK4216" s="67"/>
      <c r="HL4216" s="67"/>
      <c r="HM4216" s="67"/>
      <c r="HN4216" s="67"/>
      <c r="HO4216" s="67"/>
      <c r="HP4216" s="67"/>
      <c r="HQ4216" s="67"/>
      <c r="HR4216" s="67"/>
      <c r="HS4216" s="67"/>
      <c r="HT4216" s="67"/>
      <c r="HU4216" s="67"/>
      <c r="HV4216" s="67"/>
      <c r="HW4216" s="67"/>
      <c r="HX4216" s="67"/>
      <c r="HY4216" s="67"/>
      <c r="HZ4216" s="67"/>
      <c r="IA4216" s="67"/>
      <c r="IB4216" s="67"/>
      <c r="IC4216" s="67"/>
      <c r="ID4216" s="67"/>
      <c r="IE4216" s="67"/>
      <c r="IF4216" s="67"/>
      <c r="IG4216" s="67"/>
      <c r="IH4216" s="67"/>
      <c r="II4216" s="67"/>
      <c r="IJ4216" s="67"/>
      <c r="IK4216" s="67"/>
      <c r="IL4216" s="67"/>
      <c r="IM4216" s="67"/>
      <c r="IN4216" s="67"/>
      <c r="IO4216" s="67"/>
      <c r="IP4216" s="67"/>
      <c r="IQ4216" s="67"/>
      <c r="IR4216" s="67"/>
      <c r="IS4216" s="67"/>
      <c r="IT4216" s="67"/>
      <c r="IU4216" s="67"/>
      <c r="IV4216" s="67"/>
      <c r="IW4216" s="67"/>
      <c r="IX4216" s="67"/>
      <c r="IY4216" s="67"/>
      <c r="IZ4216" s="67"/>
    </row>
    <row r="4217" customFormat="false" ht="13.8" hidden="false" customHeight="false" outlineLevel="0" collapsed="false">
      <c r="A4217" s="16" t="n">
        <v>41401565</v>
      </c>
      <c r="B4217" s="17" t="s">
        <v>4252</v>
      </c>
      <c r="C4217" s="18"/>
      <c r="D4217" s="18"/>
      <c r="E4217" s="16" t="s">
        <v>50</v>
      </c>
      <c r="F4217" s="19" t="n">
        <f aca="false">IF(C4217="",VLOOKUP(E4217,'PORTE E UCO'!$A$5:$D$46,4,0),VLOOKUP(E4217,'PORTE E UCO'!$A$5:$D$46,4,0)*C4217)</f>
        <v>17.661556</v>
      </c>
      <c r="G4217" s="20"/>
      <c r="H4217" s="21" t="n">
        <f aca="false">G4217*$R$2</f>
        <v>0</v>
      </c>
      <c r="I4217" s="16" t="n">
        <v>0</v>
      </c>
      <c r="J4217" s="22" t="str">
        <f aca="false">IF(I4217&gt;=1,F4217*$J$2,"")</f>
        <v/>
      </c>
      <c r="K4217" s="22" t="str">
        <f aca="false">IF(I4217&gt;=2,F4217*$K$2,"")</f>
        <v/>
      </c>
      <c r="L4217" s="22" t="str">
        <f aca="false">IF(I4217&gt;=3,F4217*$L$2,"")</f>
        <v/>
      </c>
      <c r="M4217" s="22" t="str">
        <f aca="false">IF(I4217&gt;=4,F4217*$M$2,"")</f>
        <v/>
      </c>
      <c r="N4217" s="16" t="n">
        <v>0</v>
      </c>
      <c r="O4217" s="16" t="n">
        <v>0</v>
      </c>
      <c r="P4217" s="23" t="n">
        <v>0</v>
      </c>
      <c r="Q4217" s="32"/>
      <c r="R4217" s="66"/>
      <c r="S4217" s="25" t="n">
        <f aca="false">SUM(F4217,H4217,J4217,K4217,L4217,M4217)</f>
        <v>17.661556</v>
      </c>
      <c r="T4217" s="25" t="n">
        <f aca="false">SUM(F4217,H4217,J4217,K4217,L4217,M4217,Q4217)</f>
        <v>17.661556</v>
      </c>
      <c r="U4217" s="67"/>
      <c r="V4217" s="67"/>
      <c r="W4217" s="67"/>
      <c r="X4217" s="67"/>
      <c r="Y4217" s="67"/>
      <c r="Z4217" s="67"/>
      <c r="AA4217" s="67"/>
      <c r="AB4217" s="67"/>
      <c r="AC4217" s="67"/>
      <c r="AD4217" s="67"/>
      <c r="AE4217" s="67"/>
      <c r="AF4217" s="67"/>
      <c r="AG4217" s="67"/>
      <c r="AH4217" s="67"/>
      <c r="AI4217" s="67"/>
      <c r="AJ4217" s="67"/>
      <c r="AK4217" s="67"/>
      <c r="AL4217" s="67"/>
      <c r="AM4217" s="67"/>
      <c r="AN4217" s="67"/>
      <c r="AO4217" s="67"/>
      <c r="AP4217" s="67"/>
      <c r="AQ4217" s="67"/>
      <c r="AR4217" s="67"/>
      <c r="AS4217" s="67"/>
      <c r="AT4217" s="67"/>
      <c r="AU4217" s="67"/>
      <c r="AV4217" s="67"/>
      <c r="AW4217" s="67"/>
      <c r="AX4217" s="67"/>
      <c r="AY4217" s="67"/>
      <c r="AZ4217" s="67"/>
      <c r="BA4217" s="67"/>
      <c r="BB4217" s="67"/>
      <c r="BC4217" s="67"/>
      <c r="BD4217" s="67"/>
      <c r="BE4217" s="67"/>
      <c r="BF4217" s="67"/>
      <c r="BG4217" s="67"/>
      <c r="BH4217" s="67"/>
      <c r="BI4217" s="67"/>
      <c r="BJ4217" s="67"/>
      <c r="BK4217" s="67"/>
      <c r="BL4217" s="67"/>
      <c r="BM4217" s="67"/>
      <c r="BN4217" s="67"/>
      <c r="BO4217" s="67"/>
      <c r="BP4217" s="67"/>
      <c r="BQ4217" s="67"/>
      <c r="BR4217" s="67"/>
      <c r="BS4217" s="67"/>
      <c r="BT4217" s="67"/>
      <c r="BU4217" s="67"/>
      <c r="BV4217" s="67"/>
      <c r="BW4217" s="67"/>
      <c r="BX4217" s="67"/>
      <c r="BY4217" s="67"/>
      <c r="BZ4217" s="67"/>
      <c r="CA4217" s="67"/>
      <c r="CB4217" s="67"/>
      <c r="CC4217" s="67"/>
      <c r="CD4217" s="67"/>
      <c r="CE4217" s="67"/>
      <c r="CF4217" s="67"/>
      <c r="CG4217" s="67"/>
      <c r="CH4217" s="67"/>
      <c r="CI4217" s="67"/>
      <c r="CJ4217" s="67"/>
      <c r="CK4217" s="67"/>
      <c r="CL4217" s="67"/>
      <c r="CM4217" s="67"/>
      <c r="CN4217" s="67"/>
      <c r="CO4217" s="67"/>
      <c r="CP4217" s="67"/>
      <c r="CQ4217" s="67"/>
      <c r="CR4217" s="67"/>
      <c r="CS4217" s="67"/>
      <c r="CT4217" s="67"/>
      <c r="CU4217" s="67"/>
      <c r="CV4217" s="67"/>
      <c r="CW4217" s="67"/>
      <c r="CX4217" s="67"/>
      <c r="CY4217" s="67"/>
      <c r="CZ4217" s="67"/>
      <c r="DA4217" s="67"/>
      <c r="DB4217" s="67"/>
      <c r="DC4217" s="67"/>
      <c r="DD4217" s="67"/>
      <c r="DE4217" s="67"/>
      <c r="DF4217" s="67"/>
      <c r="DG4217" s="67"/>
      <c r="DH4217" s="67"/>
      <c r="DI4217" s="67"/>
      <c r="DJ4217" s="67"/>
      <c r="DK4217" s="67"/>
      <c r="DL4217" s="67"/>
      <c r="DM4217" s="67"/>
      <c r="DN4217" s="67"/>
      <c r="DO4217" s="67"/>
      <c r="DP4217" s="67"/>
      <c r="DQ4217" s="67"/>
      <c r="DR4217" s="67"/>
      <c r="DS4217" s="67"/>
      <c r="DT4217" s="67"/>
      <c r="DU4217" s="67"/>
      <c r="DV4217" s="67"/>
      <c r="DW4217" s="67"/>
      <c r="DX4217" s="67"/>
      <c r="DY4217" s="67"/>
      <c r="DZ4217" s="67"/>
      <c r="EA4217" s="67"/>
      <c r="EB4217" s="67"/>
      <c r="EC4217" s="67"/>
      <c r="ED4217" s="67"/>
      <c r="EE4217" s="67"/>
      <c r="EF4217" s="67"/>
      <c r="EG4217" s="67"/>
      <c r="EH4217" s="67"/>
      <c r="EI4217" s="67"/>
      <c r="EJ4217" s="67"/>
      <c r="EK4217" s="67"/>
      <c r="EL4217" s="67"/>
      <c r="EM4217" s="67"/>
      <c r="EN4217" s="67"/>
      <c r="EO4217" s="67"/>
      <c r="EP4217" s="67"/>
      <c r="EQ4217" s="67"/>
      <c r="ER4217" s="67"/>
      <c r="ES4217" s="67"/>
      <c r="ET4217" s="67"/>
      <c r="EU4217" s="67"/>
      <c r="EV4217" s="67"/>
      <c r="EW4217" s="67"/>
      <c r="EX4217" s="67"/>
      <c r="EY4217" s="67"/>
      <c r="EZ4217" s="67"/>
      <c r="FA4217" s="67"/>
      <c r="FB4217" s="67"/>
      <c r="FC4217" s="67"/>
      <c r="FD4217" s="67"/>
      <c r="FE4217" s="67"/>
      <c r="FF4217" s="67"/>
      <c r="FG4217" s="67"/>
      <c r="FH4217" s="67"/>
      <c r="FI4217" s="67"/>
      <c r="FJ4217" s="67"/>
      <c r="FK4217" s="67"/>
      <c r="FL4217" s="67"/>
      <c r="FM4217" s="67"/>
      <c r="FN4217" s="67"/>
      <c r="FO4217" s="67"/>
      <c r="FP4217" s="67"/>
      <c r="FQ4217" s="67"/>
      <c r="FR4217" s="67"/>
      <c r="FS4217" s="67"/>
      <c r="FT4217" s="67"/>
      <c r="FU4217" s="67"/>
      <c r="FV4217" s="67"/>
      <c r="FW4217" s="67"/>
      <c r="FX4217" s="67"/>
      <c r="FY4217" s="67"/>
      <c r="FZ4217" s="67"/>
      <c r="GA4217" s="67"/>
      <c r="GB4217" s="67"/>
      <c r="GC4217" s="67"/>
      <c r="GD4217" s="67"/>
      <c r="GE4217" s="67"/>
      <c r="GF4217" s="67"/>
      <c r="GG4217" s="67"/>
      <c r="GH4217" s="67"/>
      <c r="GI4217" s="67"/>
      <c r="GJ4217" s="67"/>
      <c r="GK4217" s="67"/>
      <c r="GL4217" s="67"/>
      <c r="GM4217" s="67"/>
      <c r="GN4217" s="67"/>
      <c r="GO4217" s="67"/>
      <c r="GP4217" s="67"/>
      <c r="GQ4217" s="67"/>
      <c r="GR4217" s="67"/>
      <c r="GS4217" s="67"/>
      <c r="GT4217" s="67"/>
      <c r="GU4217" s="67"/>
      <c r="GV4217" s="67"/>
      <c r="GW4217" s="67"/>
      <c r="GX4217" s="67"/>
      <c r="GY4217" s="67"/>
      <c r="GZ4217" s="67"/>
      <c r="HA4217" s="67"/>
      <c r="HB4217" s="67"/>
      <c r="HC4217" s="67"/>
      <c r="HD4217" s="67"/>
      <c r="HE4217" s="67"/>
      <c r="HF4217" s="67"/>
      <c r="HG4217" s="67"/>
      <c r="HH4217" s="67"/>
      <c r="HI4217" s="67"/>
      <c r="HJ4217" s="67"/>
      <c r="HK4217" s="67"/>
      <c r="HL4217" s="67"/>
      <c r="HM4217" s="67"/>
      <c r="HN4217" s="67"/>
      <c r="HO4217" s="67"/>
      <c r="HP4217" s="67"/>
      <c r="HQ4217" s="67"/>
      <c r="HR4217" s="67"/>
      <c r="HS4217" s="67"/>
      <c r="HT4217" s="67"/>
      <c r="HU4217" s="67"/>
      <c r="HV4217" s="67"/>
      <c r="HW4217" s="67"/>
      <c r="HX4217" s="67"/>
      <c r="HY4217" s="67"/>
      <c r="HZ4217" s="67"/>
      <c r="IA4217" s="67"/>
      <c r="IB4217" s="67"/>
      <c r="IC4217" s="67"/>
      <c r="ID4217" s="67"/>
      <c r="IE4217" s="67"/>
      <c r="IF4217" s="67"/>
      <c r="IG4217" s="67"/>
      <c r="IH4217" s="67"/>
      <c r="II4217" s="67"/>
      <c r="IJ4217" s="67"/>
      <c r="IK4217" s="67"/>
      <c r="IL4217" s="67"/>
      <c r="IM4217" s="67"/>
      <c r="IN4217" s="67"/>
      <c r="IO4217" s="67"/>
      <c r="IP4217" s="67"/>
      <c r="IQ4217" s="67"/>
      <c r="IR4217" s="67"/>
      <c r="IS4217" s="67"/>
      <c r="IT4217" s="67"/>
      <c r="IU4217" s="67"/>
      <c r="IV4217" s="67"/>
      <c r="IW4217" s="67"/>
      <c r="IX4217" s="67"/>
      <c r="IY4217" s="67"/>
      <c r="IZ4217" s="67"/>
    </row>
    <row r="4218" customFormat="false" ht="13.8" hidden="false" customHeight="false" outlineLevel="0" collapsed="false">
      <c r="A4218" s="27" t="n">
        <v>41401107</v>
      </c>
      <c r="B4218" s="28" t="s">
        <v>4253</v>
      </c>
      <c r="C4218" s="29"/>
      <c r="D4218" s="29"/>
      <c r="E4218" s="27" t="s">
        <v>37</v>
      </c>
      <c r="F4218" s="19" t="n">
        <f aca="false">IF(C4218="",VLOOKUP(E4218,'PORTE E UCO'!$A$5:$D$46,4,0),VLOOKUP(E4218,'PORTE E UCO'!$A$5:$D$46,4,0)*C4218)</f>
        <v>192.437794</v>
      </c>
      <c r="G4218" s="30" t="n">
        <v>3.2</v>
      </c>
      <c r="H4218" s="21" t="n">
        <f aca="false">G4218*$R$2</f>
        <v>62.9556224</v>
      </c>
      <c r="I4218" s="27" t="n">
        <v>0</v>
      </c>
      <c r="J4218" s="22" t="str">
        <f aca="false">IF(I4218&gt;=1,F4218*$J$2,"")</f>
        <v/>
      </c>
      <c r="K4218" s="22" t="str">
        <f aca="false">IF(I4218&gt;=2,F4218*$K$2,"")</f>
        <v/>
      </c>
      <c r="L4218" s="22" t="str">
        <f aca="false">IF(I4218&gt;=3,F4218*$L$2,"")</f>
        <v/>
      </c>
      <c r="M4218" s="22" t="str">
        <f aca="false">IF(I4218&gt;=4,F4218*$M$2,"")</f>
        <v/>
      </c>
      <c r="N4218" s="27" t="n">
        <v>0</v>
      </c>
      <c r="O4218" s="27" t="n">
        <v>0</v>
      </c>
      <c r="P4218" s="31" t="n">
        <v>0</v>
      </c>
      <c r="Q4218" s="32"/>
      <c r="R4218" s="66"/>
      <c r="S4218" s="25" t="n">
        <f aca="false">SUM(F4218,H4218,J4218,K4218,L4218,M4218)</f>
        <v>255.3934164</v>
      </c>
      <c r="T4218" s="25" t="n">
        <f aca="false">SUM(F4218,H4218,J4218,K4218,L4218,M4218,Q4218)</f>
        <v>255.3934164</v>
      </c>
      <c r="U4218" s="67"/>
      <c r="V4218" s="67"/>
      <c r="W4218" s="67"/>
      <c r="X4218" s="67"/>
      <c r="Y4218" s="67"/>
      <c r="Z4218" s="67"/>
      <c r="AA4218" s="67"/>
      <c r="AB4218" s="67"/>
      <c r="AC4218" s="67"/>
      <c r="AD4218" s="67"/>
      <c r="AE4218" s="67"/>
      <c r="AF4218" s="67"/>
      <c r="AG4218" s="67"/>
      <c r="AH4218" s="67"/>
      <c r="AI4218" s="67"/>
      <c r="AJ4218" s="67"/>
      <c r="AK4218" s="67"/>
      <c r="AL4218" s="67"/>
      <c r="AM4218" s="67"/>
      <c r="AN4218" s="67"/>
      <c r="AO4218" s="67"/>
      <c r="AP4218" s="67"/>
      <c r="AQ4218" s="67"/>
      <c r="AR4218" s="67"/>
      <c r="AS4218" s="67"/>
      <c r="AT4218" s="67"/>
      <c r="AU4218" s="67"/>
      <c r="AV4218" s="67"/>
      <c r="AW4218" s="67"/>
      <c r="AX4218" s="67"/>
      <c r="AY4218" s="67"/>
      <c r="AZ4218" s="67"/>
      <c r="BA4218" s="67"/>
      <c r="BB4218" s="67"/>
      <c r="BC4218" s="67"/>
      <c r="BD4218" s="67"/>
      <c r="BE4218" s="67"/>
      <c r="BF4218" s="67"/>
      <c r="BG4218" s="67"/>
      <c r="BH4218" s="67"/>
      <c r="BI4218" s="67"/>
      <c r="BJ4218" s="67"/>
      <c r="BK4218" s="67"/>
      <c r="BL4218" s="67"/>
      <c r="BM4218" s="67"/>
      <c r="BN4218" s="67"/>
      <c r="BO4218" s="67"/>
      <c r="BP4218" s="67"/>
      <c r="BQ4218" s="67"/>
      <c r="BR4218" s="67"/>
      <c r="BS4218" s="67"/>
      <c r="BT4218" s="67"/>
      <c r="BU4218" s="67"/>
      <c r="BV4218" s="67"/>
      <c r="BW4218" s="67"/>
      <c r="BX4218" s="67"/>
      <c r="BY4218" s="67"/>
      <c r="BZ4218" s="67"/>
      <c r="CA4218" s="67"/>
      <c r="CB4218" s="67"/>
      <c r="CC4218" s="67"/>
      <c r="CD4218" s="67"/>
      <c r="CE4218" s="67"/>
      <c r="CF4218" s="67"/>
      <c r="CG4218" s="67"/>
      <c r="CH4218" s="67"/>
      <c r="CI4218" s="67"/>
      <c r="CJ4218" s="67"/>
      <c r="CK4218" s="67"/>
      <c r="CL4218" s="67"/>
      <c r="CM4218" s="67"/>
      <c r="CN4218" s="67"/>
      <c r="CO4218" s="67"/>
      <c r="CP4218" s="67"/>
      <c r="CQ4218" s="67"/>
      <c r="CR4218" s="67"/>
      <c r="CS4218" s="67"/>
      <c r="CT4218" s="67"/>
      <c r="CU4218" s="67"/>
      <c r="CV4218" s="67"/>
      <c r="CW4218" s="67"/>
      <c r="CX4218" s="67"/>
      <c r="CY4218" s="67"/>
      <c r="CZ4218" s="67"/>
      <c r="DA4218" s="67"/>
      <c r="DB4218" s="67"/>
      <c r="DC4218" s="67"/>
      <c r="DD4218" s="67"/>
      <c r="DE4218" s="67"/>
      <c r="DF4218" s="67"/>
      <c r="DG4218" s="67"/>
      <c r="DH4218" s="67"/>
      <c r="DI4218" s="67"/>
      <c r="DJ4218" s="67"/>
      <c r="DK4218" s="67"/>
      <c r="DL4218" s="67"/>
      <c r="DM4218" s="67"/>
      <c r="DN4218" s="67"/>
      <c r="DO4218" s="67"/>
      <c r="DP4218" s="67"/>
      <c r="DQ4218" s="67"/>
      <c r="DR4218" s="67"/>
      <c r="DS4218" s="67"/>
      <c r="DT4218" s="67"/>
      <c r="DU4218" s="67"/>
      <c r="DV4218" s="67"/>
      <c r="DW4218" s="67"/>
      <c r="DX4218" s="67"/>
      <c r="DY4218" s="67"/>
      <c r="DZ4218" s="67"/>
      <c r="EA4218" s="67"/>
      <c r="EB4218" s="67"/>
      <c r="EC4218" s="67"/>
      <c r="ED4218" s="67"/>
      <c r="EE4218" s="67"/>
      <c r="EF4218" s="67"/>
      <c r="EG4218" s="67"/>
      <c r="EH4218" s="67"/>
      <c r="EI4218" s="67"/>
      <c r="EJ4218" s="67"/>
      <c r="EK4218" s="67"/>
      <c r="EL4218" s="67"/>
      <c r="EM4218" s="67"/>
      <c r="EN4218" s="67"/>
      <c r="EO4218" s="67"/>
      <c r="EP4218" s="67"/>
      <c r="EQ4218" s="67"/>
      <c r="ER4218" s="67"/>
      <c r="ES4218" s="67"/>
      <c r="ET4218" s="67"/>
      <c r="EU4218" s="67"/>
      <c r="EV4218" s="67"/>
      <c r="EW4218" s="67"/>
      <c r="EX4218" s="67"/>
      <c r="EY4218" s="67"/>
      <c r="EZ4218" s="67"/>
      <c r="FA4218" s="67"/>
      <c r="FB4218" s="67"/>
      <c r="FC4218" s="67"/>
      <c r="FD4218" s="67"/>
      <c r="FE4218" s="67"/>
      <c r="FF4218" s="67"/>
      <c r="FG4218" s="67"/>
      <c r="FH4218" s="67"/>
      <c r="FI4218" s="67"/>
      <c r="FJ4218" s="67"/>
      <c r="FK4218" s="67"/>
      <c r="FL4218" s="67"/>
      <c r="FM4218" s="67"/>
      <c r="FN4218" s="67"/>
      <c r="FO4218" s="67"/>
      <c r="FP4218" s="67"/>
      <c r="FQ4218" s="67"/>
      <c r="FR4218" s="67"/>
      <c r="FS4218" s="67"/>
      <c r="FT4218" s="67"/>
      <c r="FU4218" s="67"/>
      <c r="FV4218" s="67"/>
      <c r="FW4218" s="67"/>
      <c r="FX4218" s="67"/>
      <c r="FY4218" s="67"/>
      <c r="FZ4218" s="67"/>
      <c r="GA4218" s="67"/>
      <c r="GB4218" s="67"/>
      <c r="GC4218" s="67"/>
      <c r="GD4218" s="67"/>
      <c r="GE4218" s="67"/>
      <c r="GF4218" s="67"/>
      <c r="GG4218" s="67"/>
      <c r="GH4218" s="67"/>
      <c r="GI4218" s="67"/>
      <c r="GJ4218" s="67"/>
      <c r="GK4218" s="67"/>
      <c r="GL4218" s="67"/>
      <c r="GM4218" s="67"/>
      <c r="GN4218" s="67"/>
      <c r="GO4218" s="67"/>
      <c r="GP4218" s="67"/>
      <c r="GQ4218" s="67"/>
      <c r="GR4218" s="67"/>
      <c r="GS4218" s="67"/>
      <c r="GT4218" s="67"/>
      <c r="GU4218" s="67"/>
      <c r="GV4218" s="67"/>
      <c r="GW4218" s="67"/>
      <c r="GX4218" s="67"/>
      <c r="GY4218" s="67"/>
      <c r="GZ4218" s="67"/>
      <c r="HA4218" s="67"/>
      <c r="HB4218" s="67"/>
      <c r="HC4218" s="67"/>
      <c r="HD4218" s="67"/>
      <c r="HE4218" s="67"/>
      <c r="HF4218" s="67"/>
      <c r="HG4218" s="67"/>
      <c r="HH4218" s="67"/>
      <c r="HI4218" s="67"/>
      <c r="HJ4218" s="67"/>
      <c r="HK4218" s="67"/>
      <c r="HL4218" s="67"/>
      <c r="HM4218" s="67"/>
      <c r="HN4218" s="67"/>
      <c r="HO4218" s="67"/>
      <c r="HP4218" s="67"/>
      <c r="HQ4218" s="67"/>
      <c r="HR4218" s="67"/>
      <c r="HS4218" s="67"/>
      <c r="HT4218" s="67"/>
      <c r="HU4218" s="67"/>
      <c r="HV4218" s="67"/>
      <c r="HW4218" s="67"/>
      <c r="HX4218" s="67"/>
      <c r="HY4218" s="67"/>
      <c r="HZ4218" s="67"/>
      <c r="IA4218" s="67"/>
      <c r="IB4218" s="67"/>
      <c r="IC4218" s="67"/>
      <c r="ID4218" s="67"/>
      <c r="IE4218" s="67"/>
      <c r="IF4218" s="67"/>
      <c r="IG4218" s="67"/>
      <c r="IH4218" s="67"/>
      <c r="II4218" s="67"/>
      <c r="IJ4218" s="67"/>
      <c r="IK4218" s="67"/>
      <c r="IL4218" s="67"/>
      <c r="IM4218" s="67"/>
      <c r="IN4218" s="67"/>
      <c r="IO4218" s="67"/>
      <c r="IP4218" s="67"/>
      <c r="IQ4218" s="67"/>
      <c r="IR4218" s="67"/>
      <c r="IS4218" s="67"/>
      <c r="IT4218" s="67"/>
      <c r="IU4218" s="67"/>
      <c r="IV4218" s="67"/>
      <c r="IW4218" s="67"/>
      <c r="IX4218" s="67"/>
      <c r="IY4218" s="67"/>
      <c r="IZ4218" s="67"/>
    </row>
    <row r="4219" customFormat="false" ht="13.8" hidden="false" customHeight="false" outlineLevel="0" collapsed="false">
      <c r="A4219" s="16" t="n">
        <v>41401115</v>
      </c>
      <c r="B4219" s="17" t="s">
        <v>4254</v>
      </c>
      <c r="C4219" s="18"/>
      <c r="D4219" s="18"/>
      <c r="E4219" s="16" t="s">
        <v>39</v>
      </c>
      <c r="F4219" s="19" t="n">
        <f aca="false">IF(C4219="",VLOOKUP(E4219,'PORTE E UCO'!$A$5:$D$46,4,0),VLOOKUP(E4219,'PORTE E UCO'!$A$5:$D$46,4,0)*C4219)</f>
        <v>52.984668</v>
      </c>
      <c r="G4219" s="20" t="n">
        <v>0.8</v>
      </c>
      <c r="H4219" s="21" t="n">
        <f aca="false">G4219*$R$2</f>
        <v>15.7389056</v>
      </c>
      <c r="I4219" s="16" t="n">
        <v>0</v>
      </c>
      <c r="J4219" s="22" t="str">
        <f aca="false">IF(I4219&gt;=1,F4219*$J$2,"")</f>
        <v/>
      </c>
      <c r="K4219" s="22" t="str">
        <f aca="false">IF(I4219&gt;=2,F4219*$K$2,"")</f>
        <v/>
      </c>
      <c r="L4219" s="22" t="str">
        <f aca="false">IF(I4219&gt;=3,F4219*$L$2,"")</f>
        <v/>
      </c>
      <c r="M4219" s="22" t="str">
        <f aca="false">IF(I4219&gt;=4,F4219*$M$2,"")</f>
        <v/>
      </c>
      <c r="N4219" s="16" t="n">
        <v>0</v>
      </c>
      <c r="O4219" s="16" t="n">
        <v>0</v>
      </c>
      <c r="P4219" s="23" t="n">
        <v>0</v>
      </c>
      <c r="Q4219" s="32"/>
      <c r="R4219" s="66"/>
      <c r="S4219" s="25" t="n">
        <f aca="false">SUM(F4219,H4219,J4219,K4219,L4219,M4219)</f>
        <v>68.7235736</v>
      </c>
      <c r="T4219" s="25" t="n">
        <f aca="false">SUM(F4219,H4219,J4219,K4219,L4219,M4219,Q4219)</f>
        <v>68.7235736</v>
      </c>
      <c r="U4219" s="67"/>
      <c r="V4219" s="67"/>
      <c r="W4219" s="67"/>
      <c r="X4219" s="67"/>
      <c r="Y4219" s="67"/>
      <c r="Z4219" s="67"/>
      <c r="AA4219" s="67"/>
      <c r="AB4219" s="67"/>
      <c r="AC4219" s="67"/>
      <c r="AD4219" s="67"/>
      <c r="AE4219" s="67"/>
      <c r="AF4219" s="67"/>
      <c r="AG4219" s="67"/>
      <c r="AH4219" s="67"/>
      <c r="AI4219" s="67"/>
      <c r="AJ4219" s="67"/>
      <c r="AK4219" s="67"/>
      <c r="AL4219" s="67"/>
      <c r="AM4219" s="67"/>
      <c r="AN4219" s="67"/>
      <c r="AO4219" s="67"/>
      <c r="AP4219" s="67"/>
      <c r="AQ4219" s="67"/>
      <c r="AR4219" s="67"/>
      <c r="AS4219" s="67"/>
      <c r="AT4219" s="67"/>
      <c r="AU4219" s="67"/>
      <c r="AV4219" s="67"/>
      <c r="AW4219" s="67"/>
      <c r="AX4219" s="67"/>
      <c r="AY4219" s="67"/>
      <c r="AZ4219" s="67"/>
      <c r="BA4219" s="67"/>
      <c r="BB4219" s="67"/>
      <c r="BC4219" s="67"/>
      <c r="BD4219" s="67"/>
      <c r="BE4219" s="67"/>
      <c r="BF4219" s="67"/>
      <c r="BG4219" s="67"/>
      <c r="BH4219" s="67"/>
      <c r="BI4219" s="67"/>
      <c r="BJ4219" s="67"/>
      <c r="BK4219" s="67"/>
      <c r="BL4219" s="67"/>
      <c r="BM4219" s="67"/>
      <c r="BN4219" s="67"/>
      <c r="BO4219" s="67"/>
      <c r="BP4219" s="67"/>
      <c r="BQ4219" s="67"/>
      <c r="BR4219" s="67"/>
      <c r="BS4219" s="67"/>
      <c r="BT4219" s="67"/>
      <c r="BU4219" s="67"/>
      <c r="BV4219" s="67"/>
      <c r="BW4219" s="67"/>
      <c r="BX4219" s="67"/>
      <c r="BY4219" s="67"/>
      <c r="BZ4219" s="67"/>
      <c r="CA4219" s="67"/>
      <c r="CB4219" s="67"/>
      <c r="CC4219" s="67"/>
      <c r="CD4219" s="67"/>
      <c r="CE4219" s="67"/>
      <c r="CF4219" s="67"/>
      <c r="CG4219" s="67"/>
      <c r="CH4219" s="67"/>
      <c r="CI4219" s="67"/>
      <c r="CJ4219" s="67"/>
      <c r="CK4219" s="67"/>
      <c r="CL4219" s="67"/>
      <c r="CM4219" s="67"/>
      <c r="CN4219" s="67"/>
      <c r="CO4219" s="67"/>
      <c r="CP4219" s="67"/>
      <c r="CQ4219" s="67"/>
      <c r="CR4219" s="67"/>
      <c r="CS4219" s="67"/>
      <c r="CT4219" s="67"/>
      <c r="CU4219" s="67"/>
      <c r="CV4219" s="67"/>
      <c r="CW4219" s="67"/>
      <c r="CX4219" s="67"/>
      <c r="CY4219" s="67"/>
      <c r="CZ4219" s="67"/>
      <c r="DA4219" s="67"/>
      <c r="DB4219" s="67"/>
      <c r="DC4219" s="67"/>
      <c r="DD4219" s="67"/>
      <c r="DE4219" s="67"/>
      <c r="DF4219" s="67"/>
      <c r="DG4219" s="67"/>
      <c r="DH4219" s="67"/>
      <c r="DI4219" s="67"/>
      <c r="DJ4219" s="67"/>
      <c r="DK4219" s="67"/>
      <c r="DL4219" s="67"/>
      <c r="DM4219" s="67"/>
      <c r="DN4219" s="67"/>
      <c r="DO4219" s="67"/>
      <c r="DP4219" s="67"/>
      <c r="DQ4219" s="67"/>
      <c r="DR4219" s="67"/>
      <c r="DS4219" s="67"/>
      <c r="DT4219" s="67"/>
      <c r="DU4219" s="67"/>
      <c r="DV4219" s="67"/>
      <c r="DW4219" s="67"/>
      <c r="DX4219" s="67"/>
      <c r="DY4219" s="67"/>
      <c r="DZ4219" s="67"/>
      <c r="EA4219" s="67"/>
      <c r="EB4219" s="67"/>
      <c r="EC4219" s="67"/>
      <c r="ED4219" s="67"/>
      <c r="EE4219" s="67"/>
      <c r="EF4219" s="67"/>
      <c r="EG4219" s="67"/>
      <c r="EH4219" s="67"/>
      <c r="EI4219" s="67"/>
      <c r="EJ4219" s="67"/>
      <c r="EK4219" s="67"/>
      <c r="EL4219" s="67"/>
      <c r="EM4219" s="67"/>
      <c r="EN4219" s="67"/>
      <c r="EO4219" s="67"/>
      <c r="EP4219" s="67"/>
      <c r="EQ4219" s="67"/>
      <c r="ER4219" s="67"/>
      <c r="ES4219" s="67"/>
      <c r="ET4219" s="67"/>
      <c r="EU4219" s="67"/>
      <c r="EV4219" s="67"/>
      <c r="EW4219" s="67"/>
      <c r="EX4219" s="67"/>
      <c r="EY4219" s="67"/>
      <c r="EZ4219" s="67"/>
      <c r="FA4219" s="67"/>
      <c r="FB4219" s="67"/>
      <c r="FC4219" s="67"/>
      <c r="FD4219" s="67"/>
      <c r="FE4219" s="67"/>
      <c r="FF4219" s="67"/>
      <c r="FG4219" s="67"/>
      <c r="FH4219" s="67"/>
      <c r="FI4219" s="67"/>
      <c r="FJ4219" s="67"/>
      <c r="FK4219" s="67"/>
      <c r="FL4219" s="67"/>
      <c r="FM4219" s="67"/>
      <c r="FN4219" s="67"/>
      <c r="FO4219" s="67"/>
      <c r="FP4219" s="67"/>
      <c r="FQ4219" s="67"/>
      <c r="FR4219" s="67"/>
      <c r="FS4219" s="67"/>
      <c r="FT4219" s="67"/>
      <c r="FU4219" s="67"/>
      <c r="FV4219" s="67"/>
      <c r="FW4219" s="67"/>
      <c r="FX4219" s="67"/>
      <c r="FY4219" s="67"/>
      <c r="FZ4219" s="67"/>
      <c r="GA4219" s="67"/>
      <c r="GB4219" s="67"/>
      <c r="GC4219" s="67"/>
      <c r="GD4219" s="67"/>
      <c r="GE4219" s="67"/>
      <c r="GF4219" s="67"/>
      <c r="GG4219" s="67"/>
      <c r="GH4219" s="67"/>
      <c r="GI4219" s="67"/>
      <c r="GJ4219" s="67"/>
      <c r="GK4219" s="67"/>
      <c r="GL4219" s="67"/>
      <c r="GM4219" s="67"/>
      <c r="GN4219" s="67"/>
      <c r="GO4219" s="67"/>
      <c r="GP4219" s="67"/>
      <c r="GQ4219" s="67"/>
      <c r="GR4219" s="67"/>
      <c r="GS4219" s="67"/>
      <c r="GT4219" s="67"/>
      <c r="GU4219" s="67"/>
      <c r="GV4219" s="67"/>
      <c r="GW4219" s="67"/>
      <c r="GX4219" s="67"/>
      <c r="GY4219" s="67"/>
      <c r="GZ4219" s="67"/>
      <c r="HA4219" s="67"/>
      <c r="HB4219" s="67"/>
      <c r="HC4219" s="67"/>
      <c r="HD4219" s="67"/>
      <c r="HE4219" s="67"/>
      <c r="HF4219" s="67"/>
      <c r="HG4219" s="67"/>
      <c r="HH4219" s="67"/>
      <c r="HI4219" s="67"/>
      <c r="HJ4219" s="67"/>
      <c r="HK4219" s="67"/>
      <c r="HL4219" s="67"/>
      <c r="HM4219" s="67"/>
      <c r="HN4219" s="67"/>
      <c r="HO4219" s="67"/>
      <c r="HP4219" s="67"/>
      <c r="HQ4219" s="67"/>
      <c r="HR4219" s="67"/>
      <c r="HS4219" s="67"/>
      <c r="HT4219" s="67"/>
      <c r="HU4219" s="67"/>
      <c r="HV4219" s="67"/>
      <c r="HW4219" s="67"/>
      <c r="HX4219" s="67"/>
      <c r="HY4219" s="67"/>
      <c r="HZ4219" s="67"/>
      <c r="IA4219" s="67"/>
      <c r="IB4219" s="67"/>
      <c r="IC4219" s="67"/>
      <c r="ID4219" s="67"/>
      <c r="IE4219" s="67"/>
      <c r="IF4219" s="67"/>
      <c r="IG4219" s="67"/>
      <c r="IH4219" s="67"/>
      <c r="II4219" s="67"/>
      <c r="IJ4219" s="67"/>
      <c r="IK4219" s="67"/>
      <c r="IL4219" s="67"/>
      <c r="IM4219" s="67"/>
      <c r="IN4219" s="67"/>
      <c r="IO4219" s="67"/>
      <c r="IP4219" s="67"/>
      <c r="IQ4219" s="67"/>
      <c r="IR4219" s="67"/>
      <c r="IS4219" s="67"/>
      <c r="IT4219" s="67"/>
      <c r="IU4219" s="67"/>
      <c r="IV4219" s="67"/>
      <c r="IW4219" s="67"/>
      <c r="IX4219" s="67"/>
      <c r="IY4219" s="67"/>
      <c r="IZ4219" s="67"/>
    </row>
    <row r="4220" customFormat="false" ht="13.8" hidden="false" customHeight="false" outlineLevel="0" collapsed="false">
      <c r="A4220" s="27" t="n">
        <v>41401123</v>
      </c>
      <c r="B4220" s="28" t="s">
        <v>4255</v>
      </c>
      <c r="C4220" s="29"/>
      <c r="D4220" s="29"/>
      <c r="E4220" s="27" t="s">
        <v>39</v>
      </c>
      <c r="F4220" s="19" t="n">
        <f aca="false">IF(C4220="",VLOOKUP(E4220,'PORTE E UCO'!$A$5:$D$46,4,0),VLOOKUP(E4220,'PORTE E UCO'!$A$5:$D$46,4,0)*C4220)</f>
        <v>52.984668</v>
      </c>
      <c r="G4220" s="30"/>
      <c r="H4220" s="21" t="n">
        <f aca="false">G4220*$R$2</f>
        <v>0</v>
      </c>
      <c r="I4220" s="27" t="n">
        <v>0</v>
      </c>
      <c r="J4220" s="22" t="str">
        <f aca="false">IF(I4220&gt;=1,F4220*$J$2,"")</f>
        <v/>
      </c>
      <c r="K4220" s="22" t="str">
        <f aca="false">IF(I4220&gt;=2,F4220*$K$2,"")</f>
        <v/>
      </c>
      <c r="L4220" s="22" t="str">
        <f aca="false">IF(I4220&gt;=3,F4220*$L$2,"")</f>
        <v/>
      </c>
      <c r="M4220" s="22" t="str">
        <f aca="false">IF(I4220&gt;=4,F4220*$M$2,"")</f>
        <v/>
      </c>
      <c r="N4220" s="27" t="n">
        <v>0</v>
      </c>
      <c r="O4220" s="27" t="n">
        <v>0</v>
      </c>
      <c r="P4220" s="31" t="n">
        <v>0</v>
      </c>
      <c r="Q4220" s="32"/>
      <c r="R4220" s="66"/>
      <c r="S4220" s="25" t="n">
        <f aca="false">SUM(F4220,H4220,J4220,K4220,L4220,M4220)</f>
        <v>52.984668</v>
      </c>
      <c r="T4220" s="25" t="n">
        <f aca="false">SUM(F4220,H4220,J4220,K4220,L4220,M4220,Q4220)</f>
        <v>52.984668</v>
      </c>
      <c r="U4220" s="67"/>
      <c r="V4220" s="67"/>
      <c r="W4220" s="67"/>
      <c r="X4220" s="67"/>
      <c r="Y4220" s="67"/>
      <c r="Z4220" s="67"/>
      <c r="AA4220" s="67"/>
      <c r="AB4220" s="67"/>
      <c r="AC4220" s="67"/>
      <c r="AD4220" s="67"/>
      <c r="AE4220" s="67"/>
      <c r="AF4220" s="67"/>
      <c r="AG4220" s="67"/>
      <c r="AH4220" s="67"/>
      <c r="AI4220" s="67"/>
      <c r="AJ4220" s="67"/>
      <c r="AK4220" s="67"/>
      <c r="AL4220" s="67"/>
      <c r="AM4220" s="67"/>
      <c r="AN4220" s="67"/>
      <c r="AO4220" s="67"/>
      <c r="AP4220" s="67"/>
      <c r="AQ4220" s="67"/>
      <c r="AR4220" s="67"/>
      <c r="AS4220" s="67"/>
      <c r="AT4220" s="67"/>
      <c r="AU4220" s="67"/>
      <c r="AV4220" s="67"/>
      <c r="AW4220" s="67"/>
      <c r="AX4220" s="67"/>
      <c r="AY4220" s="67"/>
      <c r="AZ4220" s="67"/>
      <c r="BA4220" s="67"/>
      <c r="BB4220" s="67"/>
      <c r="BC4220" s="67"/>
      <c r="BD4220" s="67"/>
      <c r="BE4220" s="67"/>
      <c r="BF4220" s="67"/>
      <c r="BG4220" s="67"/>
      <c r="BH4220" s="67"/>
      <c r="BI4220" s="67"/>
      <c r="BJ4220" s="67"/>
      <c r="BK4220" s="67"/>
      <c r="BL4220" s="67"/>
      <c r="BM4220" s="67"/>
      <c r="BN4220" s="67"/>
      <c r="BO4220" s="67"/>
      <c r="BP4220" s="67"/>
      <c r="BQ4220" s="67"/>
      <c r="BR4220" s="67"/>
      <c r="BS4220" s="67"/>
      <c r="BT4220" s="67"/>
      <c r="BU4220" s="67"/>
      <c r="BV4220" s="67"/>
      <c r="BW4220" s="67"/>
      <c r="BX4220" s="67"/>
      <c r="BY4220" s="67"/>
      <c r="BZ4220" s="67"/>
      <c r="CA4220" s="67"/>
      <c r="CB4220" s="67"/>
      <c r="CC4220" s="67"/>
      <c r="CD4220" s="67"/>
      <c r="CE4220" s="67"/>
      <c r="CF4220" s="67"/>
      <c r="CG4220" s="67"/>
      <c r="CH4220" s="67"/>
      <c r="CI4220" s="67"/>
      <c r="CJ4220" s="67"/>
      <c r="CK4220" s="67"/>
      <c r="CL4220" s="67"/>
      <c r="CM4220" s="67"/>
      <c r="CN4220" s="67"/>
      <c r="CO4220" s="67"/>
      <c r="CP4220" s="67"/>
      <c r="CQ4220" s="67"/>
      <c r="CR4220" s="67"/>
      <c r="CS4220" s="67"/>
      <c r="CT4220" s="67"/>
      <c r="CU4220" s="67"/>
      <c r="CV4220" s="67"/>
      <c r="CW4220" s="67"/>
      <c r="CX4220" s="67"/>
      <c r="CY4220" s="67"/>
      <c r="CZ4220" s="67"/>
      <c r="DA4220" s="67"/>
      <c r="DB4220" s="67"/>
      <c r="DC4220" s="67"/>
      <c r="DD4220" s="67"/>
      <c r="DE4220" s="67"/>
      <c r="DF4220" s="67"/>
      <c r="DG4220" s="67"/>
      <c r="DH4220" s="67"/>
      <c r="DI4220" s="67"/>
      <c r="DJ4220" s="67"/>
      <c r="DK4220" s="67"/>
      <c r="DL4220" s="67"/>
      <c r="DM4220" s="67"/>
      <c r="DN4220" s="67"/>
      <c r="DO4220" s="67"/>
      <c r="DP4220" s="67"/>
      <c r="DQ4220" s="67"/>
      <c r="DR4220" s="67"/>
      <c r="DS4220" s="67"/>
      <c r="DT4220" s="67"/>
      <c r="DU4220" s="67"/>
      <c r="DV4220" s="67"/>
      <c r="DW4220" s="67"/>
      <c r="DX4220" s="67"/>
      <c r="DY4220" s="67"/>
      <c r="DZ4220" s="67"/>
      <c r="EA4220" s="67"/>
      <c r="EB4220" s="67"/>
      <c r="EC4220" s="67"/>
      <c r="ED4220" s="67"/>
      <c r="EE4220" s="67"/>
      <c r="EF4220" s="67"/>
      <c r="EG4220" s="67"/>
      <c r="EH4220" s="67"/>
      <c r="EI4220" s="67"/>
      <c r="EJ4220" s="67"/>
      <c r="EK4220" s="67"/>
      <c r="EL4220" s="67"/>
      <c r="EM4220" s="67"/>
      <c r="EN4220" s="67"/>
      <c r="EO4220" s="67"/>
      <c r="EP4220" s="67"/>
      <c r="EQ4220" s="67"/>
      <c r="ER4220" s="67"/>
      <c r="ES4220" s="67"/>
      <c r="ET4220" s="67"/>
      <c r="EU4220" s="67"/>
      <c r="EV4220" s="67"/>
      <c r="EW4220" s="67"/>
      <c r="EX4220" s="67"/>
      <c r="EY4220" s="67"/>
      <c r="EZ4220" s="67"/>
      <c r="FA4220" s="67"/>
      <c r="FB4220" s="67"/>
      <c r="FC4220" s="67"/>
      <c r="FD4220" s="67"/>
      <c r="FE4220" s="67"/>
      <c r="FF4220" s="67"/>
      <c r="FG4220" s="67"/>
      <c r="FH4220" s="67"/>
      <c r="FI4220" s="67"/>
      <c r="FJ4220" s="67"/>
      <c r="FK4220" s="67"/>
      <c r="FL4220" s="67"/>
      <c r="FM4220" s="67"/>
      <c r="FN4220" s="67"/>
      <c r="FO4220" s="67"/>
      <c r="FP4220" s="67"/>
      <c r="FQ4220" s="67"/>
      <c r="FR4220" s="67"/>
      <c r="FS4220" s="67"/>
      <c r="FT4220" s="67"/>
      <c r="FU4220" s="67"/>
      <c r="FV4220" s="67"/>
      <c r="FW4220" s="67"/>
      <c r="FX4220" s="67"/>
      <c r="FY4220" s="67"/>
      <c r="FZ4220" s="67"/>
      <c r="GA4220" s="67"/>
      <c r="GB4220" s="67"/>
      <c r="GC4220" s="67"/>
      <c r="GD4220" s="67"/>
      <c r="GE4220" s="67"/>
      <c r="GF4220" s="67"/>
      <c r="GG4220" s="67"/>
      <c r="GH4220" s="67"/>
      <c r="GI4220" s="67"/>
      <c r="GJ4220" s="67"/>
      <c r="GK4220" s="67"/>
      <c r="GL4220" s="67"/>
      <c r="GM4220" s="67"/>
      <c r="GN4220" s="67"/>
      <c r="GO4220" s="67"/>
      <c r="GP4220" s="67"/>
      <c r="GQ4220" s="67"/>
      <c r="GR4220" s="67"/>
      <c r="GS4220" s="67"/>
      <c r="GT4220" s="67"/>
      <c r="GU4220" s="67"/>
      <c r="GV4220" s="67"/>
      <c r="GW4220" s="67"/>
      <c r="GX4220" s="67"/>
      <c r="GY4220" s="67"/>
      <c r="GZ4220" s="67"/>
      <c r="HA4220" s="67"/>
      <c r="HB4220" s="67"/>
      <c r="HC4220" s="67"/>
      <c r="HD4220" s="67"/>
      <c r="HE4220" s="67"/>
      <c r="HF4220" s="67"/>
      <c r="HG4220" s="67"/>
      <c r="HH4220" s="67"/>
      <c r="HI4220" s="67"/>
      <c r="HJ4220" s="67"/>
      <c r="HK4220" s="67"/>
      <c r="HL4220" s="67"/>
      <c r="HM4220" s="67"/>
      <c r="HN4220" s="67"/>
      <c r="HO4220" s="67"/>
      <c r="HP4220" s="67"/>
      <c r="HQ4220" s="67"/>
      <c r="HR4220" s="67"/>
      <c r="HS4220" s="67"/>
      <c r="HT4220" s="67"/>
      <c r="HU4220" s="67"/>
      <c r="HV4220" s="67"/>
      <c r="HW4220" s="67"/>
      <c r="HX4220" s="67"/>
      <c r="HY4220" s="67"/>
      <c r="HZ4220" s="67"/>
      <c r="IA4220" s="67"/>
      <c r="IB4220" s="67"/>
      <c r="IC4220" s="67"/>
      <c r="ID4220" s="67"/>
      <c r="IE4220" s="67"/>
      <c r="IF4220" s="67"/>
      <c r="IG4220" s="67"/>
      <c r="IH4220" s="67"/>
      <c r="II4220" s="67"/>
      <c r="IJ4220" s="67"/>
      <c r="IK4220" s="67"/>
      <c r="IL4220" s="67"/>
      <c r="IM4220" s="67"/>
      <c r="IN4220" s="67"/>
      <c r="IO4220" s="67"/>
      <c r="IP4220" s="67"/>
      <c r="IQ4220" s="67"/>
      <c r="IR4220" s="67"/>
      <c r="IS4220" s="67"/>
      <c r="IT4220" s="67"/>
      <c r="IU4220" s="67"/>
      <c r="IV4220" s="67"/>
      <c r="IW4220" s="67"/>
      <c r="IX4220" s="67"/>
      <c r="IY4220" s="67"/>
      <c r="IZ4220" s="67"/>
    </row>
    <row r="4221" customFormat="false" ht="13.8" hidden="false" customHeight="false" outlineLevel="0" collapsed="false">
      <c r="A4221" s="16" t="n">
        <v>41401131</v>
      </c>
      <c r="B4221" s="17" t="s">
        <v>4256</v>
      </c>
      <c r="C4221" s="18"/>
      <c r="D4221" s="18"/>
      <c r="E4221" s="16" t="s">
        <v>20</v>
      </c>
      <c r="F4221" s="19" t="n">
        <f aca="false">IF(C4221="",VLOOKUP(E4221,'PORTE E UCO'!$A$5:$D$46,4,0),VLOOKUP(E4221,'PORTE E UCO'!$A$5:$D$46,4,0)*C4221)</f>
        <v>70.656386</v>
      </c>
      <c r="G4221" s="20"/>
      <c r="H4221" s="21" t="n">
        <f aca="false">G4221*$R$2</f>
        <v>0</v>
      </c>
      <c r="I4221" s="16" t="n">
        <v>0</v>
      </c>
      <c r="J4221" s="22" t="str">
        <f aca="false">IF(I4221&gt;=1,F4221*$J$2,"")</f>
        <v/>
      </c>
      <c r="K4221" s="22" t="str">
        <f aca="false">IF(I4221&gt;=2,F4221*$K$2,"")</f>
        <v/>
      </c>
      <c r="L4221" s="22" t="str">
        <f aca="false">IF(I4221&gt;=3,F4221*$L$2,"")</f>
        <v/>
      </c>
      <c r="M4221" s="22" t="str">
        <f aca="false">IF(I4221&gt;=4,F4221*$M$2,"")</f>
        <v/>
      </c>
      <c r="N4221" s="16" t="n">
        <v>0</v>
      </c>
      <c r="O4221" s="16" t="n">
        <v>0</v>
      </c>
      <c r="P4221" s="23" t="n">
        <v>0</v>
      </c>
      <c r="Q4221" s="32"/>
      <c r="R4221" s="66"/>
      <c r="S4221" s="25" t="n">
        <f aca="false">SUM(F4221,H4221,J4221,K4221,L4221,M4221)</f>
        <v>70.656386</v>
      </c>
      <c r="T4221" s="25" t="n">
        <f aca="false">SUM(F4221,H4221,J4221,K4221,L4221,M4221,Q4221)</f>
        <v>70.656386</v>
      </c>
      <c r="U4221" s="67"/>
      <c r="V4221" s="67"/>
      <c r="W4221" s="67"/>
      <c r="X4221" s="67"/>
      <c r="Y4221" s="67"/>
      <c r="Z4221" s="67"/>
      <c r="AA4221" s="67"/>
      <c r="AB4221" s="67"/>
      <c r="AC4221" s="67"/>
      <c r="AD4221" s="67"/>
      <c r="AE4221" s="67"/>
      <c r="AF4221" s="67"/>
      <c r="AG4221" s="67"/>
      <c r="AH4221" s="67"/>
      <c r="AI4221" s="67"/>
      <c r="AJ4221" s="67"/>
      <c r="AK4221" s="67"/>
      <c r="AL4221" s="67"/>
      <c r="AM4221" s="67"/>
      <c r="AN4221" s="67"/>
      <c r="AO4221" s="67"/>
      <c r="AP4221" s="67"/>
      <c r="AQ4221" s="67"/>
      <c r="AR4221" s="67"/>
      <c r="AS4221" s="67"/>
      <c r="AT4221" s="67"/>
      <c r="AU4221" s="67"/>
      <c r="AV4221" s="67"/>
      <c r="AW4221" s="67"/>
      <c r="AX4221" s="67"/>
      <c r="AY4221" s="67"/>
      <c r="AZ4221" s="67"/>
      <c r="BA4221" s="67"/>
      <c r="BB4221" s="67"/>
      <c r="BC4221" s="67"/>
      <c r="BD4221" s="67"/>
      <c r="BE4221" s="67"/>
      <c r="BF4221" s="67"/>
      <c r="BG4221" s="67"/>
      <c r="BH4221" s="67"/>
      <c r="BI4221" s="67"/>
      <c r="BJ4221" s="67"/>
      <c r="BK4221" s="67"/>
      <c r="BL4221" s="67"/>
      <c r="BM4221" s="67"/>
      <c r="BN4221" s="67"/>
      <c r="BO4221" s="67"/>
      <c r="BP4221" s="67"/>
      <c r="BQ4221" s="67"/>
      <c r="BR4221" s="67"/>
      <c r="BS4221" s="67"/>
      <c r="BT4221" s="67"/>
      <c r="BU4221" s="67"/>
      <c r="BV4221" s="67"/>
      <c r="BW4221" s="67"/>
      <c r="BX4221" s="67"/>
      <c r="BY4221" s="67"/>
      <c r="BZ4221" s="67"/>
      <c r="CA4221" s="67"/>
      <c r="CB4221" s="67"/>
      <c r="CC4221" s="67"/>
      <c r="CD4221" s="67"/>
      <c r="CE4221" s="67"/>
      <c r="CF4221" s="67"/>
      <c r="CG4221" s="67"/>
      <c r="CH4221" s="67"/>
      <c r="CI4221" s="67"/>
      <c r="CJ4221" s="67"/>
      <c r="CK4221" s="67"/>
      <c r="CL4221" s="67"/>
      <c r="CM4221" s="67"/>
      <c r="CN4221" s="67"/>
      <c r="CO4221" s="67"/>
      <c r="CP4221" s="67"/>
      <c r="CQ4221" s="67"/>
      <c r="CR4221" s="67"/>
      <c r="CS4221" s="67"/>
      <c r="CT4221" s="67"/>
      <c r="CU4221" s="67"/>
      <c r="CV4221" s="67"/>
      <c r="CW4221" s="67"/>
      <c r="CX4221" s="67"/>
      <c r="CY4221" s="67"/>
      <c r="CZ4221" s="67"/>
      <c r="DA4221" s="67"/>
      <c r="DB4221" s="67"/>
      <c r="DC4221" s="67"/>
      <c r="DD4221" s="67"/>
      <c r="DE4221" s="67"/>
      <c r="DF4221" s="67"/>
      <c r="DG4221" s="67"/>
      <c r="DH4221" s="67"/>
      <c r="DI4221" s="67"/>
      <c r="DJ4221" s="67"/>
      <c r="DK4221" s="67"/>
      <c r="DL4221" s="67"/>
      <c r="DM4221" s="67"/>
      <c r="DN4221" s="67"/>
      <c r="DO4221" s="67"/>
      <c r="DP4221" s="67"/>
      <c r="DQ4221" s="67"/>
      <c r="DR4221" s="67"/>
      <c r="DS4221" s="67"/>
      <c r="DT4221" s="67"/>
      <c r="DU4221" s="67"/>
      <c r="DV4221" s="67"/>
      <c r="DW4221" s="67"/>
      <c r="DX4221" s="67"/>
      <c r="DY4221" s="67"/>
      <c r="DZ4221" s="67"/>
      <c r="EA4221" s="67"/>
      <c r="EB4221" s="67"/>
      <c r="EC4221" s="67"/>
      <c r="ED4221" s="67"/>
      <c r="EE4221" s="67"/>
      <c r="EF4221" s="67"/>
      <c r="EG4221" s="67"/>
      <c r="EH4221" s="67"/>
      <c r="EI4221" s="67"/>
      <c r="EJ4221" s="67"/>
      <c r="EK4221" s="67"/>
      <c r="EL4221" s="67"/>
      <c r="EM4221" s="67"/>
      <c r="EN4221" s="67"/>
      <c r="EO4221" s="67"/>
      <c r="EP4221" s="67"/>
      <c r="EQ4221" s="67"/>
      <c r="ER4221" s="67"/>
      <c r="ES4221" s="67"/>
      <c r="ET4221" s="67"/>
      <c r="EU4221" s="67"/>
      <c r="EV4221" s="67"/>
      <c r="EW4221" s="67"/>
      <c r="EX4221" s="67"/>
      <c r="EY4221" s="67"/>
      <c r="EZ4221" s="67"/>
      <c r="FA4221" s="67"/>
      <c r="FB4221" s="67"/>
      <c r="FC4221" s="67"/>
      <c r="FD4221" s="67"/>
      <c r="FE4221" s="67"/>
      <c r="FF4221" s="67"/>
      <c r="FG4221" s="67"/>
      <c r="FH4221" s="67"/>
      <c r="FI4221" s="67"/>
      <c r="FJ4221" s="67"/>
      <c r="FK4221" s="67"/>
      <c r="FL4221" s="67"/>
      <c r="FM4221" s="67"/>
      <c r="FN4221" s="67"/>
      <c r="FO4221" s="67"/>
      <c r="FP4221" s="67"/>
      <c r="FQ4221" s="67"/>
      <c r="FR4221" s="67"/>
      <c r="FS4221" s="67"/>
      <c r="FT4221" s="67"/>
      <c r="FU4221" s="67"/>
      <c r="FV4221" s="67"/>
      <c r="FW4221" s="67"/>
      <c r="FX4221" s="67"/>
      <c r="FY4221" s="67"/>
      <c r="FZ4221" s="67"/>
      <c r="GA4221" s="67"/>
      <c r="GB4221" s="67"/>
      <c r="GC4221" s="67"/>
      <c r="GD4221" s="67"/>
      <c r="GE4221" s="67"/>
      <c r="GF4221" s="67"/>
      <c r="GG4221" s="67"/>
      <c r="GH4221" s="67"/>
      <c r="GI4221" s="67"/>
      <c r="GJ4221" s="67"/>
      <c r="GK4221" s="67"/>
      <c r="GL4221" s="67"/>
      <c r="GM4221" s="67"/>
      <c r="GN4221" s="67"/>
      <c r="GO4221" s="67"/>
      <c r="GP4221" s="67"/>
      <c r="GQ4221" s="67"/>
      <c r="GR4221" s="67"/>
      <c r="GS4221" s="67"/>
      <c r="GT4221" s="67"/>
      <c r="GU4221" s="67"/>
      <c r="GV4221" s="67"/>
      <c r="GW4221" s="67"/>
      <c r="GX4221" s="67"/>
      <c r="GY4221" s="67"/>
      <c r="GZ4221" s="67"/>
      <c r="HA4221" s="67"/>
      <c r="HB4221" s="67"/>
      <c r="HC4221" s="67"/>
      <c r="HD4221" s="67"/>
      <c r="HE4221" s="67"/>
      <c r="HF4221" s="67"/>
      <c r="HG4221" s="67"/>
      <c r="HH4221" s="67"/>
      <c r="HI4221" s="67"/>
      <c r="HJ4221" s="67"/>
      <c r="HK4221" s="67"/>
      <c r="HL4221" s="67"/>
      <c r="HM4221" s="67"/>
      <c r="HN4221" s="67"/>
      <c r="HO4221" s="67"/>
      <c r="HP4221" s="67"/>
      <c r="HQ4221" s="67"/>
      <c r="HR4221" s="67"/>
      <c r="HS4221" s="67"/>
      <c r="HT4221" s="67"/>
      <c r="HU4221" s="67"/>
      <c r="HV4221" s="67"/>
      <c r="HW4221" s="67"/>
      <c r="HX4221" s="67"/>
      <c r="HY4221" s="67"/>
      <c r="HZ4221" s="67"/>
      <c r="IA4221" s="67"/>
      <c r="IB4221" s="67"/>
      <c r="IC4221" s="67"/>
      <c r="ID4221" s="67"/>
      <c r="IE4221" s="67"/>
      <c r="IF4221" s="67"/>
      <c r="IG4221" s="67"/>
      <c r="IH4221" s="67"/>
      <c r="II4221" s="67"/>
      <c r="IJ4221" s="67"/>
      <c r="IK4221" s="67"/>
      <c r="IL4221" s="67"/>
      <c r="IM4221" s="67"/>
      <c r="IN4221" s="67"/>
      <c r="IO4221" s="67"/>
      <c r="IP4221" s="67"/>
      <c r="IQ4221" s="67"/>
      <c r="IR4221" s="67"/>
      <c r="IS4221" s="67"/>
      <c r="IT4221" s="67"/>
      <c r="IU4221" s="67"/>
      <c r="IV4221" s="67"/>
      <c r="IW4221" s="67"/>
      <c r="IX4221" s="67"/>
      <c r="IY4221" s="67"/>
      <c r="IZ4221" s="67"/>
    </row>
    <row r="4222" customFormat="false" ht="13.8" hidden="false" customHeight="false" outlineLevel="0" collapsed="false">
      <c r="A4222" s="27" t="n">
        <v>41401662</v>
      </c>
      <c r="B4222" s="28" t="s">
        <v>4257</v>
      </c>
      <c r="C4222" s="29"/>
      <c r="D4222" s="29"/>
      <c r="E4222" s="27" t="s">
        <v>22</v>
      </c>
      <c r="F4222" s="19" t="n">
        <f aca="false">IF(C4222="",VLOOKUP(E4222,'PORTE E UCO'!$A$5:$D$46,4,0),VLOOKUP(E4222,'PORTE E UCO'!$A$5:$D$46,4,0)*C4222)</f>
        <v>220.434104</v>
      </c>
      <c r="G4222" s="30"/>
      <c r="H4222" s="21" t="n">
        <f aca="false">G4222*$R$2</f>
        <v>0</v>
      </c>
      <c r="I4222" s="27" t="n">
        <v>0</v>
      </c>
      <c r="J4222" s="22" t="str">
        <f aca="false">IF(I4222&gt;=1,F4222*$J$2,"")</f>
        <v/>
      </c>
      <c r="K4222" s="22" t="str">
        <f aca="false">IF(I4222&gt;=2,F4222*$K$2,"")</f>
        <v/>
      </c>
      <c r="L4222" s="22" t="str">
        <f aca="false">IF(I4222&gt;=3,F4222*$L$2,"")</f>
        <v/>
      </c>
      <c r="M4222" s="22" t="str">
        <f aca="false">IF(I4222&gt;=4,F4222*$M$2,"")</f>
        <v/>
      </c>
      <c r="N4222" s="27" t="n">
        <v>0</v>
      </c>
      <c r="O4222" s="27" t="n">
        <v>0</v>
      </c>
      <c r="P4222" s="31" t="n">
        <v>0</v>
      </c>
      <c r="Q4222" s="32"/>
      <c r="R4222" s="66"/>
      <c r="S4222" s="25" t="n">
        <f aca="false">SUM(F4222,H4222,J4222,K4222,L4222,M4222)</f>
        <v>220.434104</v>
      </c>
      <c r="T4222" s="25" t="n">
        <f aca="false">SUM(F4222,H4222,J4222,K4222,L4222,M4222,Q4222)</f>
        <v>220.434104</v>
      </c>
      <c r="U4222" s="67"/>
      <c r="V4222" s="67"/>
      <c r="W4222" s="67"/>
      <c r="X4222" s="67"/>
      <c r="Y4222" s="67"/>
      <c r="Z4222" s="67"/>
      <c r="AA4222" s="67"/>
      <c r="AB4222" s="67"/>
      <c r="AC4222" s="67"/>
      <c r="AD4222" s="67"/>
      <c r="AE4222" s="67"/>
      <c r="AF4222" s="67"/>
      <c r="AG4222" s="67"/>
      <c r="AH4222" s="67"/>
      <c r="AI4222" s="67"/>
      <c r="AJ4222" s="67"/>
      <c r="AK4222" s="67"/>
      <c r="AL4222" s="67"/>
      <c r="AM4222" s="67"/>
      <c r="AN4222" s="67"/>
      <c r="AO4222" s="67"/>
      <c r="AP4222" s="67"/>
      <c r="AQ4222" s="67"/>
      <c r="AR4222" s="67"/>
      <c r="AS4222" s="67"/>
      <c r="AT4222" s="67"/>
      <c r="AU4222" s="67"/>
      <c r="AV4222" s="67"/>
      <c r="AW4222" s="67"/>
      <c r="AX4222" s="67"/>
      <c r="AY4222" s="67"/>
      <c r="AZ4222" s="67"/>
      <c r="BA4222" s="67"/>
      <c r="BB4222" s="67"/>
      <c r="BC4222" s="67"/>
      <c r="BD4222" s="67"/>
      <c r="BE4222" s="67"/>
      <c r="BF4222" s="67"/>
      <c r="BG4222" s="67"/>
      <c r="BH4222" s="67"/>
      <c r="BI4222" s="67"/>
      <c r="BJ4222" s="67"/>
      <c r="BK4222" s="67"/>
      <c r="BL4222" s="67"/>
      <c r="BM4222" s="67"/>
      <c r="BN4222" s="67"/>
      <c r="BO4222" s="67"/>
      <c r="BP4222" s="67"/>
      <c r="BQ4222" s="67"/>
      <c r="BR4222" s="67"/>
      <c r="BS4222" s="67"/>
      <c r="BT4222" s="67"/>
      <c r="BU4222" s="67"/>
      <c r="BV4222" s="67"/>
      <c r="BW4222" s="67"/>
      <c r="BX4222" s="67"/>
      <c r="BY4222" s="67"/>
      <c r="BZ4222" s="67"/>
      <c r="CA4222" s="67"/>
      <c r="CB4222" s="67"/>
      <c r="CC4222" s="67"/>
      <c r="CD4222" s="67"/>
      <c r="CE4222" s="67"/>
      <c r="CF4222" s="67"/>
      <c r="CG4222" s="67"/>
      <c r="CH4222" s="67"/>
      <c r="CI4222" s="67"/>
      <c r="CJ4222" s="67"/>
      <c r="CK4222" s="67"/>
      <c r="CL4222" s="67"/>
      <c r="CM4222" s="67"/>
      <c r="CN4222" s="67"/>
      <c r="CO4222" s="67"/>
      <c r="CP4222" s="67"/>
      <c r="CQ4222" s="67"/>
      <c r="CR4222" s="67"/>
      <c r="CS4222" s="67"/>
      <c r="CT4222" s="67"/>
      <c r="CU4222" s="67"/>
      <c r="CV4222" s="67"/>
      <c r="CW4222" s="67"/>
      <c r="CX4222" s="67"/>
      <c r="CY4222" s="67"/>
      <c r="CZ4222" s="67"/>
      <c r="DA4222" s="67"/>
      <c r="DB4222" s="67"/>
      <c r="DC4222" s="67"/>
      <c r="DD4222" s="67"/>
      <c r="DE4222" s="67"/>
      <c r="DF4222" s="67"/>
      <c r="DG4222" s="67"/>
      <c r="DH4222" s="67"/>
      <c r="DI4222" s="67"/>
      <c r="DJ4222" s="67"/>
      <c r="DK4222" s="67"/>
      <c r="DL4222" s="67"/>
      <c r="DM4222" s="67"/>
      <c r="DN4222" s="67"/>
      <c r="DO4222" s="67"/>
      <c r="DP4222" s="67"/>
      <c r="DQ4222" s="67"/>
      <c r="DR4222" s="67"/>
      <c r="DS4222" s="67"/>
      <c r="DT4222" s="67"/>
      <c r="DU4222" s="67"/>
      <c r="DV4222" s="67"/>
      <c r="DW4222" s="67"/>
      <c r="DX4222" s="67"/>
      <c r="DY4222" s="67"/>
      <c r="DZ4222" s="67"/>
      <c r="EA4222" s="67"/>
      <c r="EB4222" s="67"/>
      <c r="EC4222" s="67"/>
      <c r="ED4222" s="67"/>
      <c r="EE4222" s="67"/>
      <c r="EF4222" s="67"/>
      <c r="EG4222" s="67"/>
      <c r="EH4222" s="67"/>
      <c r="EI4222" s="67"/>
      <c r="EJ4222" s="67"/>
      <c r="EK4222" s="67"/>
      <c r="EL4222" s="67"/>
      <c r="EM4222" s="67"/>
      <c r="EN4222" s="67"/>
      <c r="EO4222" s="67"/>
      <c r="EP4222" s="67"/>
      <c r="EQ4222" s="67"/>
      <c r="ER4222" s="67"/>
      <c r="ES4222" s="67"/>
      <c r="ET4222" s="67"/>
      <c r="EU4222" s="67"/>
      <c r="EV4222" s="67"/>
      <c r="EW4222" s="67"/>
      <c r="EX4222" s="67"/>
      <c r="EY4222" s="67"/>
      <c r="EZ4222" s="67"/>
      <c r="FA4222" s="67"/>
      <c r="FB4222" s="67"/>
      <c r="FC4222" s="67"/>
      <c r="FD4222" s="67"/>
      <c r="FE4222" s="67"/>
      <c r="FF4222" s="67"/>
      <c r="FG4222" s="67"/>
      <c r="FH4222" s="67"/>
      <c r="FI4222" s="67"/>
      <c r="FJ4222" s="67"/>
      <c r="FK4222" s="67"/>
      <c r="FL4222" s="67"/>
      <c r="FM4222" s="67"/>
      <c r="FN4222" s="67"/>
      <c r="FO4222" s="67"/>
      <c r="FP4222" s="67"/>
      <c r="FQ4222" s="67"/>
      <c r="FR4222" s="67"/>
      <c r="FS4222" s="67"/>
      <c r="FT4222" s="67"/>
      <c r="FU4222" s="67"/>
      <c r="FV4222" s="67"/>
      <c r="FW4222" s="67"/>
      <c r="FX4222" s="67"/>
      <c r="FY4222" s="67"/>
      <c r="FZ4222" s="67"/>
      <c r="GA4222" s="67"/>
      <c r="GB4222" s="67"/>
      <c r="GC4222" s="67"/>
      <c r="GD4222" s="67"/>
      <c r="GE4222" s="67"/>
      <c r="GF4222" s="67"/>
      <c r="GG4222" s="67"/>
      <c r="GH4222" s="67"/>
      <c r="GI4222" s="67"/>
      <c r="GJ4222" s="67"/>
      <c r="GK4222" s="67"/>
      <c r="GL4222" s="67"/>
      <c r="GM4222" s="67"/>
      <c r="GN4222" s="67"/>
      <c r="GO4222" s="67"/>
      <c r="GP4222" s="67"/>
      <c r="GQ4222" s="67"/>
      <c r="GR4222" s="67"/>
      <c r="GS4222" s="67"/>
      <c r="GT4222" s="67"/>
      <c r="GU4222" s="67"/>
      <c r="GV4222" s="67"/>
      <c r="GW4222" s="67"/>
      <c r="GX4222" s="67"/>
      <c r="GY4222" s="67"/>
      <c r="GZ4222" s="67"/>
      <c r="HA4222" s="67"/>
      <c r="HB4222" s="67"/>
      <c r="HC4222" s="67"/>
      <c r="HD4222" s="67"/>
      <c r="HE4222" s="67"/>
      <c r="HF4222" s="67"/>
      <c r="HG4222" s="67"/>
      <c r="HH4222" s="67"/>
      <c r="HI4222" s="67"/>
      <c r="HJ4222" s="67"/>
      <c r="HK4222" s="67"/>
      <c r="HL4222" s="67"/>
      <c r="HM4222" s="67"/>
      <c r="HN4222" s="67"/>
      <c r="HO4222" s="67"/>
      <c r="HP4222" s="67"/>
      <c r="HQ4222" s="67"/>
      <c r="HR4222" s="67"/>
      <c r="HS4222" s="67"/>
      <c r="HT4222" s="67"/>
      <c r="HU4222" s="67"/>
      <c r="HV4222" s="67"/>
      <c r="HW4222" s="67"/>
      <c r="HX4222" s="67"/>
      <c r="HY4222" s="67"/>
      <c r="HZ4222" s="67"/>
      <c r="IA4222" s="67"/>
      <c r="IB4222" s="67"/>
      <c r="IC4222" s="67"/>
      <c r="ID4222" s="67"/>
      <c r="IE4222" s="67"/>
      <c r="IF4222" s="67"/>
      <c r="IG4222" s="67"/>
      <c r="IH4222" s="67"/>
      <c r="II4222" s="67"/>
      <c r="IJ4222" s="67"/>
      <c r="IK4222" s="67"/>
      <c r="IL4222" s="67"/>
      <c r="IM4222" s="67"/>
      <c r="IN4222" s="67"/>
      <c r="IO4222" s="67"/>
      <c r="IP4222" s="67"/>
      <c r="IQ4222" s="67"/>
      <c r="IR4222" s="67"/>
      <c r="IS4222" s="67"/>
      <c r="IT4222" s="67"/>
      <c r="IU4222" s="67"/>
      <c r="IV4222" s="67"/>
      <c r="IW4222" s="67"/>
      <c r="IX4222" s="67"/>
      <c r="IY4222" s="67"/>
      <c r="IZ4222" s="67"/>
    </row>
    <row r="4223" customFormat="false" ht="13.8" hidden="false" customHeight="false" outlineLevel="0" collapsed="false">
      <c r="A4223" s="16" t="n">
        <v>41401140</v>
      </c>
      <c r="B4223" s="17" t="s">
        <v>4258</v>
      </c>
      <c r="C4223" s="18"/>
      <c r="D4223" s="18"/>
      <c r="E4223" s="16" t="s">
        <v>50</v>
      </c>
      <c r="F4223" s="19" t="n">
        <f aca="false">IF(C4223="",VLOOKUP(E4223,'PORTE E UCO'!$A$5:$D$46,4,0),VLOOKUP(E4223,'PORTE E UCO'!$A$5:$D$46,4,0)*C4223)</f>
        <v>17.661556</v>
      </c>
      <c r="G4223" s="20"/>
      <c r="H4223" s="21" t="n">
        <f aca="false">G4223*$R$2</f>
        <v>0</v>
      </c>
      <c r="I4223" s="16" t="n">
        <v>0</v>
      </c>
      <c r="J4223" s="22" t="str">
        <f aca="false">IF(I4223&gt;=1,F4223*$J$2,"")</f>
        <v/>
      </c>
      <c r="K4223" s="22" t="str">
        <f aca="false">IF(I4223&gt;=2,F4223*$K$2,"")</f>
        <v/>
      </c>
      <c r="L4223" s="22" t="str">
        <f aca="false">IF(I4223&gt;=3,F4223*$L$2,"")</f>
        <v/>
      </c>
      <c r="M4223" s="22" t="str">
        <f aca="false">IF(I4223&gt;=4,F4223*$M$2,"")</f>
        <v/>
      </c>
      <c r="N4223" s="16" t="n">
        <v>0</v>
      </c>
      <c r="O4223" s="16" t="n">
        <v>0</v>
      </c>
      <c r="P4223" s="23" t="n">
        <v>0</v>
      </c>
      <c r="Q4223" s="32"/>
      <c r="R4223" s="66"/>
      <c r="S4223" s="25" t="n">
        <f aca="false">SUM(F4223,H4223,J4223,K4223,L4223,M4223)</f>
        <v>17.661556</v>
      </c>
      <c r="T4223" s="25" t="n">
        <f aca="false">SUM(F4223,H4223,J4223,K4223,L4223,M4223,Q4223)</f>
        <v>17.661556</v>
      </c>
      <c r="U4223" s="67"/>
      <c r="V4223" s="67"/>
      <c r="W4223" s="67"/>
      <c r="X4223" s="67"/>
      <c r="Y4223" s="67"/>
      <c r="Z4223" s="67"/>
      <c r="AA4223" s="67"/>
      <c r="AB4223" s="67"/>
      <c r="AC4223" s="67"/>
      <c r="AD4223" s="67"/>
      <c r="AE4223" s="67"/>
      <c r="AF4223" s="67"/>
      <c r="AG4223" s="67"/>
      <c r="AH4223" s="67"/>
      <c r="AI4223" s="67"/>
      <c r="AJ4223" s="67"/>
      <c r="AK4223" s="67"/>
      <c r="AL4223" s="67"/>
      <c r="AM4223" s="67"/>
      <c r="AN4223" s="67"/>
      <c r="AO4223" s="67"/>
      <c r="AP4223" s="67"/>
      <c r="AQ4223" s="67"/>
      <c r="AR4223" s="67"/>
      <c r="AS4223" s="67"/>
      <c r="AT4223" s="67"/>
      <c r="AU4223" s="67"/>
      <c r="AV4223" s="67"/>
      <c r="AW4223" s="67"/>
      <c r="AX4223" s="67"/>
      <c r="AY4223" s="67"/>
      <c r="AZ4223" s="67"/>
      <c r="BA4223" s="67"/>
      <c r="BB4223" s="67"/>
      <c r="BC4223" s="67"/>
      <c r="BD4223" s="67"/>
      <c r="BE4223" s="67"/>
      <c r="BF4223" s="67"/>
      <c r="BG4223" s="67"/>
      <c r="BH4223" s="67"/>
      <c r="BI4223" s="67"/>
      <c r="BJ4223" s="67"/>
      <c r="BK4223" s="67"/>
      <c r="BL4223" s="67"/>
      <c r="BM4223" s="67"/>
      <c r="BN4223" s="67"/>
      <c r="BO4223" s="67"/>
      <c r="BP4223" s="67"/>
      <c r="BQ4223" s="67"/>
      <c r="BR4223" s="67"/>
      <c r="BS4223" s="67"/>
      <c r="BT4223" s="67"/>
      <c r="BU4223" s="67"/>
      <c r="BV4223" s="67"/>
      <c r="BW4223" s="67"/>
      <c r="BX4223" s="67"/>
      <c r="BY4223" s="67"/>
      <c r="BZ4223" s="67"/>
      <c r="CA4223" s="67"/>
      <c r="CB4223" s="67"/>
      <c r="CC4223" s="67"/>
      <c r="CD4223" s="67"/>
      <c r="CE4223" s="67"/>
      <c r="CF4223" s="67"/>
      <c r="CG4223" s="67"/>
      <c r="CH4223" s="67"/>
      <c r="CI4223" s="67"/>
      <c r="CJ4223" s="67"/>
      <c r="CK4223" s="67"/>
      <c r="CL4223" s="67"/>
      <c r="CM4223" s="67"/>
      <c r="CN4223" s="67"/>
      <c r="CO4223" s="67"/>
      <c r="CP4223" s="67"/>
      <c r="CQ4223" s="67"/>
      <c r="CR4223" s="67"/>
      <c r="CS4223" s="67"/>
      <c r="CT4223" s="67"/>
      <c r="CU4223" s="67"/>
      <c r="CV4223" s="67"/>
      <c r="CW4223" s="67"/>
      <c r="CX4223" s="67"/>
      <c r="CY4223" s="67"/>
      <c r="CZ4223" s="67"/>
      <c r="DA4223" s="67"/>
      <c r="DB4223" s="67"/>
      <c r="DC4223" s="67"/>
      <c r="DD4223" s="67"/>
      <c r="DE4223" s="67"/>
      <c r="DF4223" s="67"/>
      <c r="DG4223" s="67"/>
      <c r="DH4223" s="67"/>
      <c r="DI4223" s="67"/>
      <c r="DJ4223" s="67"/>
      <c r="DK4223" s="67"/>
      <c r="DL4223" s="67"/>
      <c r="DM4223" s="67"/>
      <c r="DN4223" s="67"/>
      <c r="DO4223" s="67"/>
      <c r="DP4223" s="67"/>
      <c r="DQ4223" s="67"/>
      <c r="DR4223" s="67"/>
      <c r="DS4223" s="67"/>
      <c r="DT4223" s="67"/>
      <c r="DU4223" s="67"/>
      <c r="DV4223" s="67"/>
      <c r="DW4223" s="67"/>
      <c r="DX4223" s="67"/>
      <c r="DY4223" s="67"/>
      <c r="DZ4223" s="67"/>
      <c r="EA4223" s="67"/>
      <c r="EB4223" s="67"/>
      <c r="EC4223" s="67"/>
      <c r="ED4223" s="67"/>
      <c r="EE4223" s="67"/>
      <c r="EF4223" s="67"/>
      <c r="EG4223" s="67"/>
      <c r="EH4223" s="67"/>
      <c r="EI4223" s="67"/>
      <c r="EJ4223" s="67"/>
      <c r="EK4223" s="67"/>
      <c r="EL4223" s="67"/>
      <c r="EM4223" s="67"/>
      <c r="EN4223" s="67"/>
      <c r="EO4223" s="67"/>
      <c r="EP4223" s="67"/>
      <c r="EQ4223" s="67"/>
      <c r="ER4223" s="67"/>
      <c r="ES4223" s="67"/>
      <c r="ET4223" s="67"/>
      <c r="EU4223" s="67"/>
      <c r="EV4223" s="67"/>
      <c r="EW4223" s="67"/>
      <c r="EX4223" s="67"/>
      <c r="EY4223" s="67"/>
      <c r="EZ4223" s="67"/>
      <c r="FA4223" s="67"/>
      <c r="FB4223" s="67"/>
      <c r="FC4223" s="67"/>
      <c r="FD4223" s="67"/>
      <c r="FE4223" s="67"/>
      <c r="FF4223" s="67"/>
      <c r="FG4223" s="67"/>
      <c r="FH4223" s="67"/>
      <c r="FI4223" s="67"/>
      <c r="FJ4223" s="67"/>
      <c r="FK4223" s="67"/>
      <c r="FL4223" s="67"/>
      <c r="FM4223" s="67"/>
      <c r="FN4223" s="67"/>
      <c r="FO4223" s="67"/>
      <c r="FP4223" s="67"/>
      <c r="FQ4223" s="67"/>
      <c r="FR4223" s="67"/>
      <c r="FS4223" s="67"/>
      <c r="FT4223" s="67"/>
      <c r="FU4223" s="67"/>
      <c r="FV4223" s="67"/>
      <c r="FW4223" s="67"/>
      <c r="FX4223" s="67"/>
      <c r="FY4223" s="67"/>
      <c r="FZ4223" s="67"/>
      <c r="GA4223" s="67"/>
      <c r="GB4223" s="67"/>
      <c r="GC4223" s="67"/>
      <c r="GD4223" s="67"/>
      <c r="GE4223" s="67"/>
      <c r="GF4223" s="67"/>
      <c r="GG4223" s="67"/>
      <c r="GH4223" s="67"/>
      <c r="GI4223" s="67"/>
      <c r="GJ4223" s="67"/>
      <c r="GK4223" s="67"/>
      <c r="GL4223" s="67"/>
      <c r="GM4223" s="67"/>
      <c r="GN4223" s="67"/>
      <c r="GO4223" s="67"/>
      <c r="GP4223" s="67"/>
      <c r="GQ4223" s="67"/>
      <c r="GR4223" s="67"/>
      <c r="GS4223" s="67"/>
      <c r="GT4223" s="67"/>
      <c r="GU4223" s="67"/>
      <c r="GV4223" s="67"/>
      <c r="GW4223" s="67"/>
      <c r="GX4223" s="67"/>
      <c r="GY4223" s="67"/>
      <c r="GZ4223" s="67"/>
      <c r="HA4223" s="67"/>
      <c r="HB4223" s="67"/>
      <c r="HC4223" s="67"/>
      <c r="HD4223" s="67"/>
      <c r="HE4223" s="67"/>
      <c r="HF4223" s="67"/>
      <c r="HG4223" s="67"/>
      <c r="HH4223" s="67"/>
      <c r="HI4223" s="67"/>
      <c r="HJ4223" s="67"/>
      <c r="HK4223" s="67"/>
      <c r="HL4223" s="67"/>
      <c r="HM4223" s="67"/>
      <c r="HN4223" s="67"/>
      <c r="HO4223" s="67"/>
      <c r="HP4223" s="67"/>
      <c r="HQ4223" s="67"/>
      <c r="HR4223" s="67"/>
      <c r="HS4223" s="67"/>
      <c r="HT4223" s="67"/>
      <c r="HU4223" s="67"/>
      <c r="HV4223" s="67"/>
      <c r="HW4223" s="67"/>
      <c r="HX4223" s="67"/>
      <c r="HY4223" s="67"/>
      <c r="HZ4223" s="67"/>
      <c r="IA4223" s="67"/>
      <c r="IB4223" s="67"/>
      <c r="IC4223" s="67"/>
      <c r="ID4223" s="67"/>
      <c r="IE4223" s="67"/>
      <c r="IF4223" s="67"/>
      <c r="IG4223" s="67"/>
      <c r="IH4223" s="67"/>
      <c r="II4223" s="67"/>
      <c r="IJ4223" s="67"/>
      <c r="IK4223" s="67"/>
      <c r="IL4223" s="67"/>
      <c r="IM4223" s="67"/>
      <c r="IN4223" s="67"/>
      <c r="IO4223" s="67"/>
      <c r="IP4223" s="67"/>
      <c r="IQ4223" s="67"/>
      <c r="IR4223" s="67"/>
      <c r="IS4223" s="67"/>
      <c r="IT4223" s="67"/>
      <c r="IU4223" s="67"/>
      <c r="IV4223" s="67"/>
      <c r="IW4223" s="67"/>
      <c r="IX4223" s="67"/>
      <c r="IY4223" s="67"/>
      <c r="IZ4223" s="67"/>
    </row>
    <row r="4224" customFormat="false" ht="14.95" hidden="false" customHeight="false" outlineLevel="0" collapsed="false">
      <c r="A4224" s="27" t="n">
        <v>41401158</v>
      </c>
      <c r="B4224" s="28" t="s">
        <v>4259</v>
      </c>
      <c r="C4224" s="29"/>
      <c r="D4224" s="29"/>
      <c r="E4224" s="27" t="s">
        <v>20</v>
      </c>
      <c r="F4224" s="19" t="n">
        <f aca="false">IF(C4224="",VLOOKUP(E4224,'PORTE E UCO'!$A$5:$D$46,4,0),VLOOKUP(E4224,'PORTE E UCO'!$A$5:$D$46,4,0)*C4224)</f>
        <v>70.656386</v>
      </c>
      <c r="G4224" s="30"/>
      <c r="H4224" s="21" t="n">
        <f aca="false">G4224*$R$2</f>
        <v>0</v>
      </c>
      <c r="I4224" s="27" t="n">
        <v>0</v>
      </c>
      <c r="J4224" s="22" t="str">
        <f aca="false">IF(I4224&gt;=1,F4224*$J$2,"")</f>
        <v/>
      </c>
      <c r="K4224" s="22" t="str">
        <f aca="false">IF(I4224&gt;=2,F4224*$K$2,"")</f>
        <v/>
      </c>
      <c r="L4224" s="22" t="str">
        <f aca="false">IF(I4224&gt;=3,F4224*$L$2,"")</f>
        <v/>
      </c>
      <c r="M4224" s="22" t="str">
        <f aca="false">IF(I4224&gt;=4,F4224*$M$2,"")</f>
        <v/>
      </c>
      <c r="N4224" s="27" t="n">
        <v>0</v>
      </c>
      <c r="O4224" s="27" t="n">
        <v>0</v>
      </c>
      <c r="P4224" s="31" t="n">
        <v>0</v>
      </c>
      <c r="Q4224" s="32"/>
      <c r="R4224" s="66"/>
      <c r="S4224" s="25" t="n">
        <f aca="false">SUM(F4224,H4224,J4224,K4224,L4224,M4224)</f>
        <v>70.656386</v>
      </c>
      <c r="T4224" s="25" t="n">
        <f aca="false">SUM(F4224,H4224,J4224,K4224,L4224,M4224,Q4224)</f>
        <v>70.656386</v>
      </c>
      <c r="U4224" s="67"/>
      <c r="V4224" s="67"/>
      <c r="W4224" s="67"/>
      <c r="X4224" s="67"/>
      <c r="Y4224" s="67"/>
      <c r="Z4224" s="67"/>
      <c r="AA4224" s="67"/>
      <c r="AB4224" s="67"/>
      <c r="AC4224" s="67"/>
      <c r="AD4224" s="67"/>
      <c r="AE4224" s="67"/>
      <c r="AF4224" s="67"/>
      <c r="AG4224" s="67"/>
      <c r="AH4224" s="67"/>
      <c r="AI4224" s="67"/>
      <c r="AJ4224" s="67"/>
      <c r="AK4224" s="67"/>
      <c r="AL4224" s="67"/>
      <c r="AM4224" s="67"/>
      <c r="AN4224" s="67"/>
      <c r="AO4224" s="67"/>
      <c r="AP4224" s="67"/>
      <c r="AQ4224" s="67"/>
      <c r="AR4224" s="67"/>
      <c r="AS4224" s="67"/>
      <c r="AT4224" s="67"/>
      <c r="AU4224" s="67"/>
      <c r="AV4224" s="67"/>
      <c r="AW4224" s="67"/>
      <c r="AX4224" s="67"/>
      <c r="AY4224" s="67"/>
      <c r="AZ4224" s="67"/>
      <c r="BA4224" s="67"/>
      <c r="BB4224" s="67"/>
      <c r="BC4224" s="67"/>
      <c r="BD4224" s="67"/>
      <c r="BE4224" s="67"/>
      <c r="BF4224" s="67"/>
      <c r="BG4224" s="67"/>
      <c r="BH4224" s="67"/>
      <c r="BI4224" s="67"/>
      <c r="BJ4224" s="67"/>
      <c r="BK4224" s="67"/>
      <c r="BL4224" s="67"/>
      <c r="BM4224" s="67"/>
      <c r="BN4224" s="67"/>
      <c r="BO4224" s="67"/>
      <c r="BP4224" s="67"/>
      <c r="BQ4224" s="67"/>
      <c r="BR4224" s="67"/>
      <c r="BS4224" s="67"/>
      <c r="BT4224" s="67"/>
      <c r="BU4224" s="67"/>
      <c r="BV4224" s="67"/>
      <c r="BW4224" s="67"/>
      <c r="BX4224" s="67"/>
      <c r="BY4224" s="67"/>
      <c r="BZ4224" s="67"/>
      <c r="CA4224" s="67"/>
      <c r="CB4224" s="67"/>
      <c r="CC4224" s="67"/>
      <c r="CD4224" s="67"/>
      <c r="CE4224" s="67"/>
      <c r="CF4224" s="67"/>
      <c r="CG4224" s="67"/>
      <c r="CH4224" s="67"/>
      <c r="CI4224" s="67"/>
      <c r="CJ4224" s="67"/>
      <c r="CK4224" s="67"/>
      <c r="CL4224" s="67"/>
      <c r="CM4224" s="67"/>
      <c r="CN4224" s="67"/>
      <c r="CO4224" s="67"/>
      <c r="CP4224" s="67"/>
      <c r="CQ4224" s="67"/>
      <c r="CR4224" s="67"/>
      <c r="CS4224" s="67"/>
      <c r="CT4224" s="67"/>
      <c r="CU4224" s="67"/>
      <c r="CV4224" s="67"/>
      <c r="CW4224" s="67"/>
      <c r="CX4224" s="67"/>
      <c r="CY4224" s="67"/>
      <c r="CZ4224" s="67"/>
      <c r="DA4224" s="67"/>
      <c r="DB4224" s="67"/>
      <c r="DC4224" s="67"/>
      <c r="DD4224" s="67"/>
      <c r="DE4224" s="67"/>
      <c r="DF4224" s="67"/>
      <c r="DG4224" s="67"/>
      <c r="DH4224" s="67"/>
      <c r="DI4224" s="67"/>
      <c r="DJ4224" s="67"/>
      <c r="DK4224" s="67"/>
      <c r="DL4224" s="67"/>
      <c r="DM4224" s="67"/>
      <c r="DN4224" s="67"/>
      <c r="DO4224" s="67"/>
      <c r="DP4224" s="67"/>
      <c r="DQ4224" s="67"/>
      <c r="DR4224" s="67"/>
      <c r="DS4224" s="67"/>
      <c r="DT4224" s="67"/>
      <c r="DU4224" s="67"/>
      <c r="DV4224" s="67"/>
      <c r="DW4224" s="67"/>
      <c r="DX4224" s="67"/>
      <c r="DY4224" s="67"/>
      <c r="DZ4224" s="67"/>
      <c r="EA4224" s="67"/>
      <c r="EB4224" s="67"/>
      <c r="EC4224" s="67"/>
      <c r="ED4224" s="67"/>
      <c r="EE4224" s="67"/>
      <c r="EF4224" s="67"/>
      <c r="EG4224" s="67"/>
      <c r="EH4224" s="67"/>
      <c r="EI4224" s="67"/>
      <c r="EJ4224" s="67"/>
      <c r="EK4224" s="67"/>
      <c r="EL4224" s="67"/>
      <c r="EM4224" s="67"/>
      <c r="EN4224" s="67"/>
      <c r="EO4224" s="67"/>
      <c r="EP4224" s="67"/>
      <c r="EQ4224" s="67"/>
      <c r="ER4224" s="67"/>
      <c r="ES4224" s="67"/>
      <c r="ET4224" s="67"/>
      <c r="EU4224" s="67"/>
      <c r="EV4224" s="67"/>
      <c r="EW4224" s="67"/>
      <c r="EX4224" s="67"/>
      <c r="EY4224" s="67"/>
      <c r="EZ4224" s="67"/>
      <c r="FA4224" s="67"/>
      <c r="FB4224" s="67"/>
      <c r="FC4224" s="67"/>
      <c r="FD4224" s="67"/>
      <c r="FE4224" s="67"/>
      <c r="FF4224" s="67"/>
      <c r="FG4224" s="67"/>
      <c r="FH4224" s="67"/>
      <c r="FI4224" s="67"/>
      <c r="FJ4224" s="67"/>
      <c r="FK4224" s="67"/>
      <c r="FL4224" s="67"/>
      <c r="FM4224" s="67"/>
      <c r="FN4224" s="67"/>
      <c r="FO4224" s="67"/>
      <c r="FP4224" s="67"/>
      <c r="FQ4224" s="67"/>
      <c r="FR4224" s="67"/>
      <c r="FS4224" s="67"/>
      <c r="FT4224" s="67"/>
      <c r="FU4224" s="67"/>
      <c r="FV4224" s="67"/>
      <c r="FW4224" s="67"/>
      <c r="FX4224" s="67"/>
      <c r="FY4224" s="67"/>
      <c r="FZ4224" s="67"/>
      <c r="GA4224" s="67"/>
      <c r="GB4224" s="67"/>
      <c r="GC4224" s="67"/>
      <c r="GD4224" s="67"/>
      <c r="GE4224" s="67"/>
      <c r="GF4224" s="67"/>
      <c r="GG4224" s="67"/>
      <c r="GH4224" s="67"/>
      <c r="GI4224" s="67"/>
      <c r="GJ4224" s="67"/>
      <c r="GK4224" s="67"/>
      <c r="GL4224" s="67"/>
      <c r="GM4224" s="67"/>
      <c r="GN4224" s="67"/>
      <c r="GO4224" s="67"/>
      <c r="GP4224" s="67"/>
      <c r="GQ4224" s="67"/>
      <c r="GR4224" s="67"/>
      <c r="GS4224" s="67"/>
      <c r="GT4224" s="67"/>
      <c r="GU4224" s="67"/>
      <c r="GV4224" s="67"/>
      <c r="GW4224" s="67"/>
      <c r="GX4224" s="67"/>
      <c r="GY4224" s="67"/>
      <c r="GZ4224" s="67"/>
      <c r="HA4224" s="67"/>
      <c r="HB4224" s="67"/>
      <c r="HC4224" s="67"/>
      <c r="HD4224" s="67"/>
      <c r="HE4224" s="67"/>
      <c r="HF4224" s="67"/>
      <c r="HG4224" s="67"/>
      <c r="HH4224" s="67"/>
      <c r="HI4224" s="67"/>
      <c r="HJ4224" s="67"/>
      <c r="HK4224" s="67"/>
      <c r="HL4224" s="67"/>
      <c r="HM4224" s="67"/>
      <c r="HN4224" s="67"/>
      <c r="HO4224" s="67"/>
      <c r="HP4224" s="67"/>
      <c r="HQ4224" s="67"/>
      <c r="HR4224" s="67"/>
      <c r="HS4224" s="67"/>
      <c r="HT4224" s="67"/>
      <c r="HU4224" s="67"/>
      <c r="HV4224" s="67"/>
      <c r="HW4224" s="67"/>
      <c r="HX4224" s="67"/>
      <c r="HY4224" s="67"/>
      <c r="HZ4224" s="67"/>
      <c r="IA4224" s="67"/>
      <c r="IB4224" s="67"/>
      <c r="IC4224" s="67"/>
      <c r="ID4224" s="67"/>
      <c r="IE4224" s="67"/>
      <c r="IF4224" s="67"/>
      <c r="IG4224" s="67"/>
      <c r="IH4224" s="67"/>
      <c r="II4224" s="67"/>
      <c r="IJ4224" s="67"/>
      <c r="IK4224" s="67"/>
      <c r="IL4224" s="67"/>
      <c r="IM4224" s="67"/>
      <c r="IN4224" s="67"/>
      <c r="IO4224" s="67"/>
      <c r="IP4224" s="67"/>
      <c r="IQ4224" s="67"/>
      <c r="IR4224" s="67"/>
      <c r="IS4224" s="67"/>
      <c r="IT4224" s="67"/>
      <c r="IU4224" s="67"/>
      <c r="IV4224" s="67"/>
      <c r="IW4224" s="67"/>
      <c r="IX4224" s="67"/>
      <c r="IY4224" s="67"/>
      <c r="IZ4224" s="67"/>
    </row>
    <row r="4225" customFormat="false" ht="14.95" hidden="false" customHeight="false" outlineLevel="0" collapsed="false">
      <c r="A4225" s="16" t="n">
        <v>41401166</v>
      </c>
      <c r="B4225" s="17" t="s">
        <v>4260</v>
      </c>
      <c r="C4225" s="18"/>
      <c r="D4225" s="18"/>
      <c r="E4225" s="16" t="s">
        <v>20</v>
      </c>
      <c r="F4225" s="19" t="n">
        <f aca="false">IF(C4225="",VLOOKUP(E4225,'PORTE E UCO'!$A$5:$D$46,4,0),VLOOKUP(E4225,'PORTE E UCO'!$A$5:$D$46,4,0)*C4225)</f>
        <v>70.656386</v>
      </c>
      <c r="G4225" s="20"/>
      <c r="H4225" s="21" t="n">
        <f aca="false">G4225*$R$2</f>
        <v>0</v>
      </c>
      <c r="I4225" s="16" t="n">
        <v>0</v>
      </c>
      <c r="J4225" s="22" t="str">
        <f aca="false">IF(I4225&gt;=1,F4225*$J$2,"")</f>
        <v/>
      </c>
      <c r="K4225" s="22" t="str">
        <f aca="false">IF(I4225&gt;=2,F4225*$K$2,"")</f>
        <v/>
      </c>
      <c r="L4225" s="22" t="str">
        <f aca="false">IF(I4225&gt;=3,F4225*$L$2,"")</f>
        <v/>
      </c>
      <c r="M4225" s="22" t="str">
        <f aca="false">IF(I4225&gt;=4,F4225*$M$2,"")</f>
        <v/>
      </c>
      <c r="N4225" s="16" t="n">
        <v>0</v>
      </c>
      <c r="O4225" s="16" t="n">
        <v>0</v>
      </c>
      <c r="P4225" s="23" t="n">
        <v>0</v>
      </c>
      <c r="Q4225" s="32"/>
      <c r="R4225" s="66"/>
      <c r="S4225" s="25" t="n">
        <f aca="false">SUM(F4225,H4225,J4225,K4225,L4225,M4225)</f>
        <v>70.656386</v>
      </c>
      <c r="T4225" s="25" t="n">
        <f aca="false">SUM(F4225,H4225,J4225,K4225,L4225,M4225,Q4225)</f>
        <v>70.656386</v>
      </c>
      <c r="U4225" s="67"/>
      <c r="V4225" s="67"/>
      <c r="W4225" s="67"/>
      <c r="X4225" s="67"/>
      <c r="Y4225" s="67"/>
      <c r="Z4225" s="67"/>
      <c r="AA4225" s="67"/>
      <c r="AB4225" s="67"/>
      <c r="AC4225" s="67"/>
      <c r="AD4225" s="67"/>
      <c r="AE4225" s="67"/>
      <c r="AF4225" s="67"/>
      <c r="AG4225" s="67"/>
      <c r="AH4225" s="67"/>
      <c r="AI4225" s="67"/>
      <c r="AJ4225" s="67"/>
      <c r="AK4225" s="67"/>
      <c r="AL4225" s="67"/>
      <c r="AM4225" s="67"/>
      <c r="AN4225" s="67"/>
      <c r="AO4225" s="67"/>
      <c r="AP4225" s="67"/>
      <c r="AQ4225" s="67"/>
      <c r="AR4225" s="67"/>
      <c r="AS4225" s="67"/>
      <c r="AT4225" s="67"/>
      <c r="AU4225" s="67"/>
      <c r="AV4225" s="67"/>
      <c r="AW4225" s="67"/>
      <c r="AX4225" s="67"/>
      <c r="AY4225" s="67"/>
      <c r="AZ4225" s="67"/>
      <c r="BA4225" s="67"/>
      <c r="BB4225" s="67"/>
      <c r="BC4225" s="67"/>
      <c r="BD4225" s="67"/>
      <c r="BE4225" s="67"/>
      <c r="BF4225" s="67"/>
      <c r="BG4225" s="67"/>
      <c r="BH4225" s="67"/>
      <c r="BI4225" s="67"/>
      <c r="BJ4225" s="67"/>
      <c r="BK4225" s="67"/>
      <c r="BL4225" s="67"/>
      <c r="BM4225" s="67"/>
      <c r="BN4225" s="67"/>
      <c r="BO4225" s="67"/>
      <c r="BP4225" s="67"/>
      <c r="BQ4225" s="67"/>
      <c r="BR4225" s="67"/>
      <c r="BS4225" s="67"/>
      <c r="BT4225" s="67"/>
      <c r="BU4225" s="67"/>
      <c r="BV4225" s="67"/>
      <c r="BW4225" s="67"/>
      <c r="BX4225" s="67"/>
      <c r="BY4225" s="67"/>
      <c r="BZ4225" s="67"/>
      <c r="CA4225" s="67"/>
      <c r="CB4225" s="67"/>
      <c r="CC4225" s="67"/>
      <c r="CD4225" s="67"/>
      <c r="CE4225" s="67"/>
      <c r="CF4225" s="67"/>
      <c r="CG4225" s="67"/>
      <c r="CH4225" s="67"/>
      <c r="CI4225" s="67"/>
      <c r="CJ4225" s="67"/>
      <c r="CK4225" s="67"/>
      <c r="CL4225" s="67"/>
      <c r="CM4225" s="67"/>
      <c r="CN4225" s="67"/>
      <c r="CO4225" s="67"/>
      <c r="CP4225" s="67"/>
      <c r="CQ4225" s="67"/>
      <c r="CR4225" s="67"/>
      <c r="CS4225" s="67"/>
      <c r="CT4225" s="67"/>
      <c r="CU4225" s="67"/>
      <c r="CV4225" s="67"/>
      <c r="CW4225" s="67"/>
      <c r="CX4225" s="67"/>
      <c r="CY4225" s="67"/>
      <c r="CZ4225" s="67"/>
      <c r="DA4225" s="67"/>
      <c r="DB4225" s="67"/>
      <c r="DC4225" s="67"/>
      <c r="DD4225" s="67"/>
      <c r="DE4225" s="67"/>
      <c r="DF4225" s="67"/>
      <c r="DG4225" s="67"/>
      <c r="DH4225" s="67"/>
      <c r="DI4225" s="67"/>
      <c r="DJ4225" s="67"/>
      <c r="DK4225" s="67"/>
      <c r="DL4225" s="67"/>
      <c r="DM4225" s="67"/>
      <c r="DN4225" s="67"/>
      <c r="DO4225" s="67"/>
      <c r="DP4225" s="67"/>
      <c r="DQ4225" s="67"/>
      <c r="DR4225" s="67"/>
      <c r="DS4225" s="67"/>
      <c r="DT4225" s="67"/>
      <c r="DU4225" s="67"/>
      <c r="DV4225" s="67"/>
      <c r="DW4225" s="67"/>
      <c r="DX4225" s="67"/>
      <c r="DY4225" s="67"/>
      <c r="DZ4225" s="67"/>
      <c r="EA4225" s="67"/>
      <c r="EB4225" s="67"/>
      <c r="EC4225" s="67"/>
      <c r="ED4225" s="67"/>
      <c r="EE4225" s="67"/>
      <c r="EF4225" s="67"/>
      <c r="EG4225" s="67"/>
      <c r="EH4225" s="67"/>
      <c r="EI4225" s="67"/>
      <c r="EJ4225" s="67"/>
      <c r="EK4225" s="67"/>
      <c r="EL4225" s="67"/>
      <c r="EM4225" s="67"/>
      <c r="EN4225" s="67"/>
      <c r="EO4225" s="67"/>
      <c r="EP4225" s="67"/>
      <c r="EQ4225" s="67"/>
      <c r="ER4225" s="67"/>
      <c r="ES4225" s="67"/>
      <c r="ET4225" s="67"/>
      <c r="EU4225" s="67"/>
      <c r="EV4225" s="67"/>
      <c r="EW4225" s="67"/>
      <c r="EX4225" s="67"/>
      <c r="EY4225" s="67"/>
      <c r="EZ4225" s="67"/>
      <c r="FA4225" s="67"/>
      <c r="FB4225" s="67"/>
      <c r="FC4225" s="67"/>
      <c r="FD4225" s="67"/>
      <c r="FE4225" s="67"/>
      <c r="FF4225" s="67"/>
      <c r="FG4225" s="67"/>
      <c r="FH4225" s="67"/>
      <c r="FI4225" s="67"/>
      <c r="FJ4225" s="67"/>
      <c r="FK4225" s="67"/>
      <c r="FL4225" s="67"/>
      <c r="FM4225" s="67"/>
      <c r="FN4225" s="67"/>
      <c r="FO4225" s="67"/>
      <c r="FP4225" s="67"/>
      <c r="FQ4225" s="67"/>
      <c r="FR4225" s="67"/>
      <c r="FS4225" s="67"/>
      <c r="FT4225" s="67"/>
      <c r="FU4225" s="67"/>
      <c r="FV4225" s="67"/>
      <c r="FW4225" s="67"/>
      <c r="FX4225" s="67"/>
      <c r="FY4225" s="67"/>
      <c r="FZ4225" s="67"/>
      <c r="GA4225" s="67"/>
      <c r="GB4225" s="67"/>
      <c r="GC4225" s="67"/>
      <c r="GD4225" s="67"/>
      <c r="GE4225" s="67"/>
      <c r="GF4225" s="67"/>
      <c r="GG4225" s="67"/>
      <c r="GH4225" s="67"/>
      <c r="GI4225" s="67"/>
      <c r="GJ4225" s="67"/>
      <c r="GK4225" s="67"/>
      <c r="GL4225" s="67"/>
      <c r="GM4225" s="67"/>
      <c r="GN4225" s="67"/>
      <c r="GO4225" s="67"/>
      <c r="GP4225" s="67"/>
      <c r="GQ4225" s="67"/>
      <c r="GR4225" s="67"/>
      <c r="GS4225" s="67"/>
      <c r="GT4225" s="67"/>
      <c r="GU4225" s="67"/>
      <c r="GV4225" s="67"/>
      <c r="GW4225" s="67"/>
      <c r="GX4225" s="67"/>
      <c r="GY4225" s="67"/>
      <c r="GZ4225" s="67"/>
      <c r="HA4225" s="67"/>
      <c r="HB4225" s="67"/>
      <c r="HC4225" s="67"/>
      <c r="HD4225" s="67"/>
      <c r="HE4225" s="67"/>
      <c r="HF4225" s="67"/>
      <c r="HG4225" s="67"/>
      <c r="HH4225" s="67"/>
      <c r="HI4225" s="67"/>
      <c r="HJ4225" s="67"/>
      <c r="HK4225" s="67"/>
      <c r="HL4225" s="67"/>
      <c r="HM4225" s="67"/>
      <c r="HN4225" s="67"/>
      <c r="HO4225" s="67"/>
      <c r="HP4225" s="67"/>
      <c r="HQ4225" s="67"/>
      <c r="HR4225" s="67"/>
      <c r="HS4225" s="67"/>
      <c r="HT4225" s="67"/>
      <c r="HU4225" s="67"/>
      <c r="HV4225" s="67"/>
      <c r="HW4225" s="67"/>
      <c r="HX4225" s="67"/>
      <c r="HY4225" s="67"/>
      <c r="HZ4225" s="67"/>
      <c r="IA4225" s="67"/>
      <c r="IB4225" s="67"/>
      <c r="IC4225" s="67"/>
      <c r="ID4225" s="67"/>
      <c r="IE4225" s="67"/>
      <c r="IF4225" s="67"/>
      <c r="IG4225" s="67"/>
      <c r="IH4225" s="67"/>
      <c r="II4225" s="67"/>
      <c r="IJ4225" s="67"/>
      <c r="IK4225" s="67"/>
      <c r="IL4225" s="67"/>
      <c r="IM4225" s="67"/>
      <c r="IN4225" s="67"/>
      <c r="IO4225" s="67"/>
      <c r="IP4225" s="67"/>
      <c r="IQ4225" s="67"/>
      <c r="IR4225" s="67"/>
      <c r="IS4225" s="67"/>
      <c r="IT4225" s="67"/>
      <c r="IU4225" s="67"/>
      <c r="IV4225" s="67"/>
      <c r="IW4225" s="67"/>
      <c r="IX4225" s="67"/>
      <c r="IY4225" s="67"/>
      <c r="IZ4225" s="67"/>
    </row>
    <row r="4226" customFormat="false" ht="14.95" hidden="false" customHeight="false" outlineLevel="0" collapsed="false">
      <c r="A4226" s="27" t="n">
        <v>41401174</v>
      </c>
      <c r="B4226" s="28" t="s">
        <v>4261</v>
      </c>
      <c r="C4226" s="29"/>
      <c r="D4226" s="29"/>
      <c r="E4226" s="27" t="s">
        <v>20</v>
      </c>
      <c r="F4226" s="19" t="n">
        <f aca="false">IF(C4226="",VLOOKUP(E4226,'PORTE E UCO'!$A$5:$D$46,4,0),VLOOKUP(E4226,'PORTE E UCO'!$A$5:$D$46,4,0)*C4226)</f>
        <v>70.656386</v>
      </c>
      <c r="G4226" s="30" t="n">
        <v>0.94</v>
      </c>
      <c r="H4226" s="21" t="n">
        <f aca="false">G4226*$R$2</f>
        <v>18.49321408</v>
      </c>
      <c r="I4226" s="27" t="n">
        <v>0</v>
      </c>
      <c r="J4226" s="22" t="str">
        <f aca="false">IF(I4226&gt;=1,F4226*$J$2,"")</f>
        <v/>
      </c>
      <c r="K4226" s="22" t="str">
        <f aca="false">IF(I4226&gt;=2,F4226*$K$2,"")</f>
        <v/>
      </c>
      <c r="L4226" s="22" t="str">
        <f aca="false">IF(I4226&gt;=3,F4226*$L$2,"")</f>
        <v/>
      </c>
      <c r="M4226" s="22" t="str">
        <f aca="false">IF(I4226&gt;=4,F4226*$M$2,"")</f>
        <v/>
      </c>
      <c r="N4226" s="27" t="n">
        <v>0</v>
      </c>
      <c r="O4226" s="27" t="n">
        <v>0</v>
      </c>
      <c r="P4226" s="31" t="n">
        <v>0</v>
      </c>
      <c r="Q4226" s="32"/>
      <c r="R4226" s="66"/>
      <c r="S4226" s="25" t="n">
        <f aca="false">SUM(F4226,H4226,J4226,K4226,L4226,M4226)</f>
        <v>89.14960008</v>
      </c>
      <c r="T4226" s="25" t="n">
        <f aca="false">SUM(F4226,H4226,J4226,K4226,L4226,M4226,Q4226)</f>
        <v>89.14960008</v>
      </c>
      <c r="U4226" s="67"/>
      <c r="V4226" s="67"/>
      <c r="W4226" s="67"/>
      <c r="X4226" s="67"/>
      <c r="Y4226" s="67"/>
      <c r="Z4226" s="67"/>
      <c r="AA4226" s="67"/>
      <c r="AB4226" s="67"/>
      <c r="AC4226" s="67"/>
      <c r="AD4226" s="67"/>
      <c r="AE4226" s="67"/>
      <c r="AF4226" s="67"/>
      <c r="AG4226" s="67"/>
      <c r="AH4226" s="67"/>
      <c r="AI4226" s="67"/>
      <c r="AJ4226" s="67"/>
      <c r="AK4226" s="67"/>
      <c r="AL4226" s="67"/>
      <c r="AM4226" s="67"/>
      <c r="AN4226" s="67"/>
      <c r="AO4226" s="67"/>
      <c r="AP4226" s="67"/>
      <c r="AQ4226" s="67"/>
      <c r="AR4226" s="67"/>
      <c r="AS4226" s="67"/>
      <c r="AT4226" s="67"/>
      <c r="AU4226" s="67"/>
      <c r="AV4226" s="67"/>
      <c r="AW4226" s="67"/>
      <c r="AX4226" s="67"/>
      <c r="AY4226" s="67"/>
      <c r="AZ4226" s="67"/>
      <c r="BA4226" s="67"/>
      <c r="BB4226" s="67"/>
      <c r="BC4226" s="67"/>
      <c r="BD4226" s="67"/>
      <c r="BE4226" s="67"/>
      <c r="BF4226" s="67"/>
      <c r="BG4226" s="67"/>
      <c r="BH4226" s="67"/>
      <c r="BI4226" s="67"/>
      <c r="BJ4226" s="67"/>
      <c r="BK4226" s="67"/>
      <c r="BL4226" s="67"/>
      <c r="BM4226" s="67"/>
      <c r="BN4226" s="67"/>
      <c r="BO4226" s="67"/>
      <c r="BP4226" s="67"/>
      <c r="BQ4226" s="67"/>
      <c r="BR4226" s="67"/>
      <c r="BS4226" s="67"/>
      <c r="BT4226" s="67"/>
      <c r="BU4226" s="67"/>
      <c r="BV4226" s="67"/>
      <c r="BW4226" s="67"/>
      <c r="BX4226" s="67"/>
      <c r="BY4226" s="67"/>
      <c r="BZ4226" s="67"/>
      <c r="CA4226" s="67"/>
      <c r="CB4226" s="67"/>
      <c r="CC4226" s="67"/>
      <c r="CD4226" s="67"/>
      <c r="CE4226" s="67"/>
      <c r="CF4226" s="67"/>
      <c r="CG4226" s="67"/>
      <c r="CH4226" s="67"/>
      <c r="CI4226" s="67"/>
      <c r="CJ4226" s="67"/>
      <c r="CK4226" s="67"/>
      <c r="CL4226" s="67"/>
      <c r="CM4226" s="67"/>
      <c r="CN4226" s="67"/>
      <c r="CO4226" s="67"/>
      <c r="CP4226" s="67"/>
      <c r="CQ4226" s="67"/>
      <c r="CR4226" s="67"/>
      <c r="CS4226" s="67"/>
      <c r="CT4226" s="67"/>
      <c r="CU4226" s="67"/>
      <c r="CV4226" s="67"/>
      <c r="CW4226" s="67"/>
      <c r="CX4226" s="67"/>
      <c r="CY4226" s="67"/>
      <c r="CZ4226" s="67"/>
      <c r="DA4226" s="67"/>
      <c r="DB4226" s="67"/>
      <c r="DC4226" s="67"/>
      <c r="DD4226" s="67"/>
      <c r="DE4226" s="67"/>
      <c r="DF4226" s="67"/>
      <c r="DG4226" s="67"/>
      <c r="DH4226" s="67"/>
      <c r="DI4226" s="67"/>
      <c r="DJ4226" s="67"/>
      <c r="DK4226" s="67"/>
      <c r="DL4226" s="67"/>
      <c r="DM4226" s="67"/>
      <c r="DN4226" s="67"/>
      <c r="DO4226" s="67"/>
      <c r="DP4226" s="67"/>
      <c r="DQ4226" s="67"/>
      <c r="DR4226" s="67"/>
      <c r="DS4226" s="67"/>
      <c r="DT4226" s="67"/>
      <c r="DU4226" s="67"/>
      <c r="DV4226" s="67"/>
      <c r="DW4226" s="67"/>
      <c r="DX4226" s="67"/>
      <c r="DY4226" s="67"/>
      <c r="DZ4226" s="67"/>
      <c r="EA4226" s="67"/>
      <c r="EB4226" s="67"/>
      <c r="EC4226" s="67"/>
      <c r="ED4226" s="67"/>
      <c r="EE4226" s="67"/>
      <c r="EF4226" s="67"/>
      <c r="EG4226" s="67"/>
      <c r="EH4226" s="67"/>
      <c r="EI4226" s="67"/>
      <c r="EJ4226" s="67"/>
      <c r="EK4226" s="67"/>
      <c r="EL4226" s="67"/>
      <c r="EM4226" s="67"/>
      <c r="EN4226" s="67"/>
      <c r="EO4226" s="67"/>
      <c r="EP4226" s="67"/>
      <c r="EQ4226" s="67"/>
      <c r="ER4226" s="67"/>
      <c r="ES4226" s="67"/>
      <c r="ET4226" s="67"/>
      <c r="EU4226" s="67"/>
      <c r="EV4226" s="67"/>
      <c r="EW4226" s="67"/>
      <c r="EX4226" s="67"/>
      <c r="EY4226" s="67"/>
      <c r="EZ4226" s="67"/>
      <c r="FA4226" s="67"/>
      <c r="FB4226" s="67"/>
      <c r="FC4226" s="67"/>
      <c r="FD4226" s="67"/>
      <c r="FE4226" s="67"/>
      <c r="FF4226" s="67"/>
      <c r="FG4226" s="67"/>
      <c r="FH4226" s="67"/>
      <c r="FI4226" s="67"/>
      <c r="FJ4226" s="67"/>
      <c r="FK4226" s="67"/>
      <c r="FL4226" s="67"/>
      <c r="FM4226" s="67"/>
      <c r="FN4226" s="67"/>
      <c r="FO4226" s="67"/>
      <c r="FP4226" s="67"/>
      <c r="FQ4226" s="67"/>
      <c r="FR4226" s="67"/>
      <c r="FS4226" s="67"/>
      <c r="FT4226" s="67"/>
      <c r="FU4226" s="67"/>
      <c r="FV4226" s="67"/>
      <c r="FW4226" s="67"/>
      <c r="FX4226" s="67"/>
      <c r="FY4226" s="67"/>
      <c r="FZ4226" s="67"/>
      <c r="GA4226" s="67"/>
      <c r="GB4226" s="67"/>
      <c r="GC4226" s="67"/>
      <c r="GD4226" s="67"/>
      <c r="GE4226" s="67"/>
      <c r="GF4226" s="67"/>
      <c r="GG4226" s="67"/>
      <c r="GH4226" s="67"/>
      <c r="GI4226" s="67"/>
      <c r="GJ4226" s="67"/>
      <c r="GK4226" s="67"/>
      <c r="GL4226" s="67"/>
      <c r="GM4226" s="67"/>
      <c r="GN4226" s="67"/>
      <c r="GO4226" s="67"/>
      <c r="GP4226" s="67"/>
      <c r="GQ4226" s="67"/>
      <c r="GR4226" s="67"/>
      <c r="GS4226" s="67"/>
      <c r="GT4226" s="67"/>
      <c r="GU4226" s="67"/>
      <c r="GV4226" s="67"/>
      <c r="GW4226" s="67"/>
      <c r="GX4226" s="67"/>
      <c r="GY4226" s="67"/>
      <c r="GZ4226" s="67"/>
      <c r="HA4226" s="67"/>
      <c r="HB4226" s="67"/>
      <c r="HC4226" s="67"/>
      <c r="HD4226" s="67"/>
      <c r="HE4226" s="67"/>
      <c r="HF4226" s="67"/>
      <c r="HG4226" s="67"/>
      <c r="HH4226" s="67"/>
      <c r="HI4226" s="67"/>
      <c r="HJ4226" s="67"/>
      <c r="HK4226" s="67"/>
      <c r="HL4226" s="67"/>
      <c r="HM4226" s="67"/>
      <c r="HN4226" s="67"/>
      <c r="HO4226" s="67"/>
      <c r="HP4226" s="67"/>
      <c r="HQ4226" s="67"/>
      <c r="HR4226" s="67"/>
      <c r="HS4226" s="67"/>
      <c r="HT4226" s="67"/>
      <c r="HU4226" s="67"/>
      <c r="HV4226" s="67"/>
      <c r="HW4226" s="67"/>
      <c r="HX4226" s="67"/>
      <c r="HY4226" s="67"/>
      <c r="HZ4226" s="67"/>
      <c r="IA4226" s="67"/>
      <c r="IB4226" s="67"/>
      <c r="IC4226" s="67"/>
      <c r="ID4226" s="67"/>
      <c r="IE4226" s="67"/>
      <c r="IF4226" s="67"/>
      <c r="IG4226" s="67"/>
      <c r="IH4226" s="67"/>
      <c r="II4226" s="67"/>
      <c r="IJ4226" s="67"/>
      <c r="IK4226" s="67"/>
      <c r="IL4226" s="67"/>
      <c r="IM4226" s="67"/>
      <c r="IN4226" s="67"/>
      <c r="IO4226" s="67"/>
      <c r="IP4226" s="67"/>
      <c r="IQ4226" s="67"/>
      <c r="IR4226" s="67"/>
      <c r="IS4226" s="67"/>
      <c r="IT4226" s="67"/>
      <c r="IU4226" s="67"/>
      <c r="IV4226" s="67"/>
      <c r="IW4226" s="67"/>
      <c r="IX4226" s="67"/>
      <c r="IY4226" s="67"/>
      <c r="IZ4226" s="67"/>
    </row>
    <row r="4227" customFormat="false" ht="14.95" hidden="false" customHeight="false" outlineLevel="0" collapsed="false">
      <c r="A4227" s="16" t="n">
        <v>41401182</v>
      </c>
      <c r="B4227" s="17" t="s">
        <v>4262</v>
      </c>
      <c r="C4227" s="18"/>
      <c r="D4227" s="18"/>
      <c r="E4227" s="16" t="s">
        <v>20</v>
      </c>
      <c r="F4227" s="19" t="n">
        <f aca="false">IF(C4227="",VLOOKUP(E4227,'PORTE E UCO'!$A$5:$D$46,4,0),VLOOKUP(E4227,'PORTE E UCO'!$A$5:$D$46,4,0)*C4227)</f>
        <v>70.656386</v>
      </c>
      <c r="G4227" s="20" t="n">
        <v>0.94</v>
      </c>
      <c r="H4227" s="21" t="n">
        <f aca="false">G4227*$R$2</f>
        <v>18.49321408</v>
      </c>
      <c r="I4227" s="16" t="n">
        <v>0</v>
      </c>
      <c r="J4227" s="22" t="str">
        <f aca="false">IF(I4227&gt;=1,F4227*$J$2,"")</f>
        <v/>
      </c>
      <c r="K4227" s="22" t="str">
        <f aca="false">IF(I4227&gt;=2,F4227*$K$2,"")</f>
        <v/>
      </c>
      <c r="L4227" s="22" t="str">
        <f aca="false">IF(I4227&gt;=3,F4227*$L$2,"")</f>
        <v/>
      </c>
      <c r="M4227" s="22" t="str">
        <f aca="false">IF(I4227&gt;=4,F4227*$M$2,"")</f>
        <v/>
      </c>
      <c r="N4227" s="16" t="n">
        <v>0</v>
      </c>
      <c r="O4227" s="16" t="n">
        <v>0</v>
      </c>
      <c r="P4227" s="23" t="n">
        <v>0</v>
      </c>
      <c r="Q4227" s="32"/>
      <c r="R4227" s="66"/>
      <c r="S4227" s="25" t="n">
        <f aca="false">SUM(F4227,H4227,J4227,K4227,L4227,M4227)</f>
        <v>89.14960008</v>
      </c>
      <c r="T4227" s="25" t="n">
        <f aca="false">SUM(F4227,H4227,J4227,K4227,L4227,M4227,Q4227)</f>
        <v>89.14960008</v>
      </c>
      <c r="U4227" s="67"/>
      <c r="V4227" s="67"/>
      <c r="W4227" s="67"/>
      <c r="X4227" s="67"/>
      <c r="Y4227" s="67"/>
      <c r="Z4227" s="67"/>
      <c r="AA4227" s="67"/>
      <c r="AB4227" s="67"/>
      <c r="AC4227" s="67"/>
      <c r="AD4227" s="67"/>
      <c r="AE4227" s="67"/>
      <c r="AF4227" s="67"/>
      <c r="AG4227" s="67"/>
      <c r="AH4227" s="67"/>
      <c r="AI4227" s="67"/>
      <c r="AJ4227" s="67"/>
      <c r="AK4227" s="67"/>
      <c r="AL4227" s="67"/>
      <c r="AM4227" s="67"/>
      <c r="AN4227" s="67"/>
      <c r="AO4227" s="67"/>
      <c r="AP4227" s="67"/>
      <c r="AQ4227" s="67"/>
      <c r="AR4227" s="67"/>
      <c r="AS4227" s="67"/>
      <c r="AT4227" s="67"/>
      <c r="AU4227" s="67"/>
      <c r="AV4227" s="67"/>
      <c r="AW4227" s="67"/>
      <c r="AX4227" s="67"/>
      <c r="AY4227" s="67"/>
      <c r="AZ4227" s="67"/>
      <c r="BA4227" s="67"/>
      <c r="BB4227" s="67"/>
      <c r="BC4227" s="67"/>
      <c r="BD4227" s="67"/>
      <c r="BE4227" s="67"/>
      <c r="BF4227" s="67"/>
      <c r="BG4227" s="67"/>
      <c r="BH4227" s="67"/>
      <c r="BI4227" s="67"/>
      <c r="BJ4227" s="67"/>
      <c r="BK4227" s="67"/>
      <c r="BL4227" s="67"/>
      <c r="BM4227" s="67"/>
      <c r="BN4227" s="67"/>
      <c r="BO4227" s="67"/>
      <c r="BP4227" s="67"/>
      <c r="BQ4227" s="67"/>
      <c r="BR4227" s="67"/>
      <c r="BS4227" s="67"/>
      <c r="BT4227" s="67"/>
      <c r="BU4227" s="67"/>
      <c r="BV4227" s="67"/>
      <c r="BW4227" s="67"/>
      <c r="BX4227" s="67"/>
      <c r="BY4227" s="67"/>
      <c r="BZ4227" s="67"/>
      <c r="CA4227" s="67"/>
      <c r="CB4227" s="67"/>
      <c r="CC4227" s="67"/>
      <c r="CD4227" s="67"/>
      <c r="CE4227" s="67"/>
      <c r="CF4227" s="67"/>
      <c r="CG4227" s="67"/>
      <c r="CH4227" s="67"/>
      <c r="CI4227" s="67"/>
      <c r="CJ4227" s="67"/>
      <c r="CK4227" s="67"/>
      <c r="CL4227" s="67"/>
      <c r="CM4227" s="67"/>
      <c r="CN4227" s="67"/>
      <c r="CO4227" s="67"/>
      <c r="CP4227" s="67"/>
      <c r="CQ4227" s="67"/>
      <c r="CR4227" s="67"/>
      <c r="CS4227" s="67"/>
      <c r="CT4227" s="67"/>
      <c r="CU4227" s="67"/>
      <c r="CV4227" s="67"/>
      <c r="CW4227" s="67"/>
      <c r="CX4227" s="67"/>
      <c r="CY4227" s="67"/>
      <c r="CZ4227" s="67"/>
      <c r="DA4227" s="67"/>
      <c r="DB4227" s="67"/>
      <c r="DC4227" s="67"/>
      <c r="DD4227" s="67"/>
      <c r="DE4227" s="67"/>
      <c r="DF4227" s="67"/>
      <c r="DG4227" s="67"/>
      <c r="DH4227" s="67"/>
      <c r="DI4227" s="67"/>
      <c r="DJ4227" s="67"/>
      <c r="DK4227" s="67"/>
      <c r="DL4227" s="67"/>
      <c r="DM4227" s="67"/>
      <c r="DN4227" s="67"/>
      <c r="DO4227" s="67"/>
      <c r="DP4227" s="67"/>
      <c r="DQ4227" s="67"/>
      <c r="DR4227" s="67"/>
      <c r="DS4227" s="67"/>
      <c r="DT4227" s="67"/>
      <c r="DU4227" s="67"/>
      <c r="DV4227" s="67"/>
      <c r="DW4227" s="67"/>
      <c r="DX4227" s="67"/>
      <c r="DY4227" s="67"/>
      <c r="DZ4227" s="67"/>
      <c r="EA4227" s="67"/>
      <c r="EB4227" s="67"/>
      <c r="EC4227" s="67"/>
      <c r="ED4227" s="67"/>
      <c r="EE4227" s="67"/>
      <c r="EF4227" s="67"/>
      <c r="EG4227" s="67"/>
      <c r="EH4227" s="67"/>
      <c r="EI4227" s="67"/>
      <c r="EJ4227" s="67"/>
      <c r="EK4227" s="67"/>
      <c r="EL4227" s="67"/>
      <c r="EM4227" s="67"/>
      <c r="EN4227" s="67"/>
      <c r="EO4227" s="67"/>
      <c r="EP4227" s="67"/>
      <c r="EQ4227" s="67"/>
      <c r="ER4227" s="67"/>
      <c r="ES4227" s="67"/>
      <c r="ET4227" s="67"/>
      <c r="EU4227" s="67"/>
      <c r="EV4227" s="67"/>
      <c r="EW4227" s="67"/>
      <c r="EX4227" s="67"/>
      <c r="EY4227" s="67"/>
      <c r="EZ4227" s="67"/>
      <c r="FA4227" s="67"/>
      <c r="FB4227" s="67"/>
      <c r="FC4227" s="67"/>
      <c r="FD4227" s="67"/>
      <c r="FE4227" s="67"/>
      <c r="FF4227" s="67"/>
      <c r="FG4227" s="67"/>
      <c r="FH4227" s="67"/>
      <c r="FI4227" s="67"/>
      <c r="FJ4227" s="67"/>
      <c r="FK4227" s="67"/>
      <c r="FL4227" s="67"/>
      <c r="FM4227" s="67"/>
      <c r="FN4227" s="67"/>
      <c r="FO4227" s="67"/>
      <c r="FP4227" s="67"/>
      <c r="FQ4227" s="67"/>
      <c r="FR4227" s="67"/>
      <c r="FS4227" s="67"/>
      <c r="FT4227" s="67"/>
      <c r="FU4227" s="67"/>
      <c r="FV4227" s="67"/>
      <c r="FW4227" s="67"/>
      <c r="FX4227" s="67"/>
      <c r="FY4227" s="67"/>
      <c r="FZ4227" s="67"/>
      <c r="GA4227" s="67"/>
      <c r="GB4227" s="67"/>
      <c r="GC4227" s="67"/>
      <c r="GD4227" s="67"/>
      <c r="GE4227" s="67"/>
      <c r="GF4227" s="67"/>
      <c r="GG4227" s="67"/>
      <c r="GH4227" s="67"/>
      <c r="GI4227" s="67"/>
      <c r="GJ4227" s="67"/>
      <c r="GK4227" s="67"/>
      <c r="GL4227" s="67"/>
      <c r="GM4227" s="67"/>
      <c r="GN4227" s="67"/>
      <c r="GO4227" s="67"/>
      <c r="GP4227" s="67"/>
      <c r="GQ4227" s="67"/>
      <c r="GR4227" s="67"/>
      <c r="GS4227" s="67"/>
      <c r="GT4227" s="67"/>
      <c r="GU4227" s="67"/>
      <c r="GV4227" s="67"/>
      <c r="GW4227" s="67"/>
      <c r="GX4227" s="67"/>
      <c r="GY4227" s="67"/>
      <c r="GZ4227" s="67"/>
      <c r="HA4227" s="67"/>
      <c r="HB4227" s="67"/>
      <c r="HC4227" s="67"/>
      <c r="HD4227" s="67"/>
      <c r="HE4227" s="67"/>
      <c r="HF4227" s="67"/>
      <c r="HG4227" s="67"/>
      <c r="HH4227" s="67"/>
      <c r="HI4227" s="67"/>
      <c r="HJ4227" s="67"/>
      <c r="HK4227" s="67"/>
      <c r="HL4227" s="67"/>
      <c r="HM4227" s="67"/>
      <c r="HN4227" s="67"/>
      <c r="HO4227" s="67"/>
      <c r="HP4227" s="67"/>
      <c r="HQ4227" s="67"/>
      <c r="HR4227" s="67"/>
      <c r="HS4227" s="67"/>
      <c r="HT4227" s="67"/>
      <c r="HU4227" s="67"/>
      <c r="HV4227" s="67"/>
      <c r="HW4227" s="67"/>
      <c r="HX4227" s="67"/>
      <c r="HY4227" s="67"/>
      <c r="HZ4227" s="67"/>
      <c r="IA4227" s="67"/>
      <c r="IB4227" s="67"/>
      <c r="IC4227" s="67"/>
      <c r="ID4227" s="67"/>
      <c r="IE4227" s="67"/>
      <c r="IF4227" s="67"/>
      <c r="IG4227" s="67"/>
      <c r="IH4227" s="67"/>
      <c r="II4227" s="67"/>
      <c r="IJ4227" s="67"/>
      <c r="IK4227" s="67"/>
      <c r="IL4227" s="67"/>
      <c r="IM4227" s="67"/>
      <c r="IN4227" s="67"/>
      <c r="IO4227" s="67"/>
      <c r="IP4227" s="67"/>
      <c r="IQ4227" s="67"/>
      <c r="IR4227" s="67"/>
      <c r="IS4227" s="67"/>
      <c r="IT4227" s="67"/>
      <c r="IU4227" s="67"/>
      <c r="IV4227" s="67"/>
      <c r="IW4227" s="67"/>
      <c r="IX4227" s="67"/>
      <c r="IY4227" s="67"/>
      <c r="IZ4227" s="67"/>
    </row>
    <row r="4228" customFormat="false" ht="21.65" hidden="false" customHeight="false" outlineLevel="0" collapsed="false">
      <c r="A4228" s="27" t="n">
        <v>41401190</v>
      </c>
      <c r="B4228" s="28" t="s">
        <v>4263</v>
      </c>
      <c r="C4228" s="29"/>
      <c r="D4228" s="29"/>
      <c r="E4228" s="27" t="s">
        <v>64</v>
      </c>
      <c r="F4228" s="19" t="n">
        <f aca="false">IF(C4228="",VLOOKUP(E4228,'PORTE E UCO'!$A$5:$D$46,4,0),VLOOKUP(E4228,'PORTE E UCO'!$A$5:$D$46,4,0)*C4228)</f>
        <v>110.217052</v>
      </c>
      <c r="G4228" s="30"/>
      <c r="H4228" s="21" t="n">
        <f aca="false">G4228*$R$2</f>
        <v>0</v>
      </c>
      <c r="I4228" s="27" t="n">
        <v>0</v>
      </c>
      <c r="J4228" s="22" t="str">
        <f aca="false">IF(I4228&gt;=1,F4228*$J$2,"")</f>
        <v/>
      </c>
      <c r="K4228" s="22" t="str">
        <f aca="false">IF(I4228&gt;=2,F4228*$K$2,"")</f>
        <v/>
      </c>
      <c r="L4228" s="22" t="str">
        <f aca="false">IF(I4228&gt;=3,F4228*$L$2,"")</f>
        <v/>
      </c>
      <c r="M4228" s="22" t="str">
        <f aca="false">IF(I4228&gt;=4,F4228*$M$2,"")</f>
        <v/>
      </c>
      <c r="N4228" s="27" t="n">
        <v>0</v>
      </c>
      <c r="O4228" s="27" t="n">
        <v>0</v>
      </c>
      <c r="P4228" s="31" t="n">
        <v>0</v>
      </c>
      <c r="Q4228" s="32"/>
      <c r="R4228" s="66"/>
      <c r="S4228" s="25" t="n">
        <f aca="false">SUM(F4228,H4228,J4228,K4228,L4228,M4228)</f>
        <v>110.217052</v>
      </c>
      <c r="T4228" s="25" t="n">
        <f aca="false">SUM(F4228,H4228,J4228,K4228,L4228,M4228,Q4228)</f>
        <v>110.217052</v>
      </c>
      <c r="U4228" s="67"/>
      <c r="V4228" s="67"/>
      <c r="W4228" s="67"/>
      <c r="X4228" s="67"/>
      <c r="Y4228" s="67"/>
      <c r="Z4228" s="67"/>
      <c r="AA4228" s="67"/>
      <c r="AB4228" s="67"/>
      <c r="AC4228" s="67"/>
      <c r="AD4228" s="67"/>
      <c r="AE4228" s="67"/>
      <c r="AF4228" s="67"/>
      <c r="AG4228" s="67"/>
      <c r="AH4228" s="67"/>
      <c r="AI4228" s="67"/>
      <c r="AJ4228" s="67"/>
      <c r="AK4228" s="67"/>
      <c r="AL4228" s="67"/>
      <c r="AM4228" s="67"/>
      <c r="AN4228" s="67"/>
      <c r="AO4228" s="67"/>
      <c r="AP4228" s="67"/>
      <c r="AQ4228" s="67"/>
      <c r="AR4228" s="67"/>
      <c r="AS4228" s="67"/>
      <c r="AT4228" s="67"/>
      <c r="AU4228" s="67"/>
      <c r="AV4228" s="67"/>
      <c r="AW4228" s="67"/>
      <c r="AX4228" s="67"/>
      <c r="AY4228" s="67"/>
      <c r="AZ4228" s="67"/>
      <c r="BA4228" s="67"/>
      <c r="BB4228" s="67"/>
      <c r="BC4228" s="67"/>
      <c r="BD4228" s="67"/>
      <c r="BE4228" s="67"/>
      <c r="BF4228" s="67"/>
      <c r="BG4228" s="67"/>
      <c r="BH4228" s="67"/>
      <c r="BI4228" s="67"/>
      <c r="BJ4228" s="67"/>
      <c r="BK4228" s="67"/>
      <c r="BL4228" s="67"/>
      <c r="BM4228" s="67"/>
      <c r="BN4228" s="67"/>
      <c r="BO4228" s="67"/>
      <c r="BP4228" s="67"/>
      <c r="BQ4228" s="67"/>
      <c r="BR4228" s="67"/>
      <c r="BS4228" s="67"/>
      <c r="BT4228" s="67"/>
      <c r="BU4228" s="67"/>
      <c r="BV4228" s="67"/>
      <c r="BW4228" s="67"/>
      <c r="BX4228" s="67"/>
      <c r="BY4228" s="67"/>
      <c r="BZ4228" s="67"/>
      <c r="CA4228" s="67"/>
      <c r="CB4228" s="67"/>
      <c r="CC4228" s="67"/>
      <c r="CD4228" s="67"/>
      <c r="CE4228" s="67"/>
      <c r="CF4228" s="67"/>
      <c r="CG4228" s="67"/>
      <c r="CH4228" s="67"/>
      <c r="CI4228" s="67"/>
      <c r="CJ4228" s="67"/>
      <c r="CK4228" s="67"/>
      <c r="CL4228" s="67"/>
      <c r="CM4228" s="67"/>
      <c r="CN4228" s="67"/>
      <c r="CO4228" s="67"/>
      <c r="CP4228" s="67"/>
      <c r="CQ4228" s="67"/>
      <c r="CR4228" s="67"/>
      <c r="CS4228" s="67"/>
      <c r="CT4228" s="67"/>
      <c r="CU4228" s="67"/>
      <c r="CV4228" s="67"/>
      <c r="CW4228" s="67"/>
      <c r="CX4228" s="67"/>
      <c r="CY4228" s="67"/>
      <c r="CZ4228" s="67"/>
      <c r="DA4228" s="67"/>
      <c r="DB4228" s="67"/>
      <c r="DC4228" s="67"/>
      <c r="DD4228" s="67"/>
      <c r="DE4228" s="67"/>
      <c r="DF4228" s="67"/>
      <c r="DG4228" s="67"/>
      <c r="DH4228" s="67"/>
      <c r="DI4228" s="67"/>
      <c r="DJ4228" s="67"/>
      <c r="DK4228" s="67"/>
      <c r="DL4228" s="67"/>
      <c r="DM4228" s="67"/>
      <c r="DN4228" s="67"/>
      <c r="DO4228" s="67"/>
      <c r="DP4228" s="67"/>
      <c r="DQ4228" s="67"/>
      <c r="DR4228" s="67"/>
      <c r="DS4228" s="67"/>
      <c r="DT4228" s="67"/>
      <c r="DU4228" s="67"/>
      <c r="DV4228" s="67"/>
      <c r="DW4228" s="67"/>
      <c r="DX4228" s="67"/>
      <c r="DY4228" s="67"/>
      <c r="DZ4228" s="67"/>
      <c r="EA4228" s="67"/>
      <c r="EB4228" s="67"/>
      <c r="EC4228" s="67"/>
      <c r="ED4228" s="67"/>
      <c r="EE4228" s="67"/>
      <c r="EF4228" s="67"/>
      <c r="EG4228" s="67"/>
      <c r="EH4228" s="67"/>
      <c r="EI4228" s="67"/>
      <c r="EJ4228" s="67"/>
      <c r="EK4228" s="67"/>
      <c r="EL4228" s="67"/>
      <c r="EM4228" s="67"/>
      <c r="EN4228" s="67"/>
      <c r="EO4228" s="67"/>
      <c r="EP4228" s="67"/>
      <c r="EQ4228" s="67"/>
      <c r="ER4228" s="67"/>
      <c r="ES4228" s="67"/>
      <c r="ET4228" s="67"/>
      <c r="EU4228" s="67"/>
      <c r="EV4228" s="67"/>
      <c r="EW4228" s="67"/>
      <c r="EX4228" s="67"/>
      <c r="EY4228" s="67"/>
      <c r="EZ4228" s="67"/>
      <c r="FA4228" s="67"/>
      <c r="FB4228" s="67"/>
      <c r="FC4228" s="67"/>
      <c r="FD4228" s="67"/>
      <c r="FE4228" s="67"/>
      <c r="FF4228" s="67"/>
      <c r="FG4228" s="67"/>
      <c r="FH4228" s="67"/>
      <c r="FI4228" s="67"/>
      <c r="FJ4228" s="67"/>
      <c r="FK4228" s="67"/>
      <c r="FL4228" s="67"/>
      <c r="FM4228" s="67"/>
      <c r="FN4228" s="67"/>
      <c r="FO4228" s="67"/>
      <c r="FP4228" s="67"/>
      <c r="FQ4228" s="67"/>
      <c r="FR4228" s="67"/>
      <c r="FS4228" s="67"/>
      <c r="FT4228" s="67"/>
      <c r="FU4228" s="67"/>
      <c r="FV4228" s="67"/>
      <c r="FW4228" s="67"/>
      <c r="FX4228" s="67"/>
      <c r="FY4228" s="67"/>
      <c r="FZ4228" s="67"/>
      <c r="GA4228" s="67"/>
      <c r="GB4228" s="67"/>
      <c r="GC4228" s="67"/>
      <c r="GD4228" s="67"/>
      <c r="GE4228" s="67"/>
      <c r="GF4228" s="67"/>
      <c r="GG4228" s="67"/>
      <c r="GH4228" s="67"/>
      <c r="GI4228" s="67"/>
      <c r="GJ4228" s="67"/>
      <c r="GK4228" s="67"/>
      <c r="GL4228" s="67"/>
      <c r="GM4228" s="67"/>
      <c r="GN4228" s="67"/>
      <c r="GO4228" s="67"/>
      <c r="GP4228" s="67"/>
      <c r="GQ4228" s="67"/>
      <c r="GR4228" s="67"/>
      <c r="GS4228" s="67"/>
      <c r="GT4228" s="67"/>
      <c r="GU4228" s="67"/>
      <c r="GV4228" s="67"/>
      <c r="GW4228" s="67"/>
      <c r="GX4228" s="67"/>
      <c r="GY4228" s="67"/>
      <c r="GZ4228" s="67"/>
      <c r="HA4228" s="67"/>
      <c r="HB4228" s="67"/>
      <c r="HC4228" s="67"/>
      <c r="HD4228" s="67"/>
      <c r="HE4228" s="67"/>
      <c r="HF4228" s="67"/>
      <c r="HG4228" s="67"/>
      <c r="HH4228" s="67"/>
      <c r="HI4228" s="67"/>
      <c r="HJ4228" s="67"/>
      <c r="HK4228" s="67"/>
      <c r="HL4228" s="67"/>
      <c r="HM4228" s="67"/>
      <c r="HN4228" s="67"/>
      <c r="HO4228" s="67"/>
      <c r="HP4228" s="67"/>
      <c r="HQ4228" s="67"/>
      <c r="HR4228" s="67"/>
      <c r="HS4228" s="67"/>
      <c r="HT4228" s="67"/>
      <c r="HU4228" s="67"/>
      <c r="HV4228" s="67"/>
      <c r="HW4228" s="67"/>
      <c r="HX4228" s="67"/>
      <c r="HY4228" s="67"/>
      <c r="HZ4228" s="67"/>
      <c r="IA4228" s="67"/>
      <c r="IB4228" s="67"/>
      <c r="IC4228" s="67"/>
      <c r="ID4228" s="67"/>
      <c r="IE4228" s="67"/>
      <c r="IF4228" s="67"/>
      <c r="IG4228" s="67"/>
      <c r="IH4228" s="67"/>
      <c r="II4228" s="67"/>
      <c r="IJ4228" s="67"/>
      <c r="IK4228" s="67"/>
      <c r="IL4228" s="67"/>
      <c r="IM4228" s="67"/>
      <c r="IN4228" s="67"/>
      <c r="IO4228" s="67"/>
      <c r="IP4228" s="67"/>
      <c r="IQ4228" s="67"/>
      <c r="IR4228" s="67"/>
      <c r="IS4228" s="67"/>
      <c r="IT4228" s="67"/>
      <c r="IU4228" s="67"/>
      <c r="IV4228" s="67"/>
      <c r="IW4228" s="67"/>
      <c r="IX4228" s="67"/>
      <c r="IY4228" s="67"/>
      <c r="IZ4228" s="67"/>
    </row>
    <row r="4229" customFormat="false" ht="14.95" hidden="false" customHeight="false" outlineLevel="0" collapsed="false">
      <c r="A4229" s="16" t="n">
        <v>41401204</v>
      </c>
      <c r="B4229" s="17" t="s">
        <v>4264</v>
      </c>
      <c r="C4229" s="18"/>
      <c r="D4229" s="18"/>
      <c r="E4229" s="16" t="s">
        <v>20</v>
      </c>
      <c r="F4229" s="19" t="n">
        <f aca="false">IF(C4229="",VLOOKUP(E4229,'PORTE E UCO'!$A$5:$D$46,4,0),VLOOKUP(E4229,'PORTE E UCO'!$A$5:$D$46,4,0)*C4229)</f>
        <v>70.656386</v>
      </c>
      <c r="G4229" s="20"/>
      <c r="H4229" s="21" t="n">
        <f aca="false">G4229*$R$2</f>
        <v>0</v>
      </c>
      <c r="I4229" s="16" t="n">
        <v>0</v>
      </c>
      <c r="J4229" s="22" t="str">
        <f aca="false">IF(I4229&gt;=1,F4229*$J$2,"")</f>
        <v/>
      </c>
      <c r="K4229" s="22" t="str">
        <f aca="false">IF(I4229&gt;=2,F4229*$K$2,"")</f>
        <v/>
      </c>
      <c r="L4229" s="22" t="str">
        <f aca="false">IF(I4229&gt;=3,F4229*$L$2,"")</f>
        <v/>
      </c>
      <c r="M4229" s="22" t="str">
        <f aca="false">IF(I4229&gt;=4,F4229*$M$2,"")</f>
        <v/>
      </c>
      <c r="N4229" s="16" t="n">
        <v>0</v>
      </c>
      <c r="O4229" s="16" t="n">
        <v>0</v>
      </c>
      <c r="P4229" s="23" t="n">
        <v>0</v>
      </c>
      <c r="Q4229" s="32"/>
      <c r="R4229" s="66"/>
      <c r="S4229" s="25" t="n">
        <f aca="false">SUM(F4229,H4229,J4229,K4229,L4229,M4229)</f>
        <v>70.656386</v>
      </c>
      <c r="T4229" s="25" t="n">
        <f aca="false">SUM(F4229,H4229,J4229,K4229,L4229,M4229,Q4229)</f>
        <v>70.656386</v>
      </c>
      <c r="U4229" s="67"/>
      <c r="V4229" s="67"/>
      <c r="W4229" s="67"/>
      <c r="X4229" s="67"/>
      <c r="Y4229" s="67"/>
      <c r="Z4229" s="67"/>
      <c r="AA4229" s="67"/>
      <c r="AB4229" s="67"/>
      <c r="AC4229" s="67"/>
      <c r="AD4229" s="67"/>
      <c r="AE4229" s="67"/>
      <c r="AF4229" s="67"/>
      <c r="AG4229" s="67"/>
      <c r="AH4229" s="67"/>
      <c r="AI4229" s="67"/>
      <c r="AJ4229" s="67"/>
      <c r="AK4229" s="67"/>
      <c r="AL4229" s="67"/>
      <c r="AM4229" s="67"/>
      <c r="AN4229" s="67"/>
      <c r="AO4229" s="67"/>
      <c r="AP4229" s="67"/>
      <c r="AQ4229" s="67"/>
      <c r="AR4229" s="67"/>
      <c r="AS4229" s="67"/>
      <c r="AT4229" s="67"/>
      <c r="AU4229" s="67"/>
      <c r="AV4229" s="67"/>
      <c r="AW4229" s="67"/>
      <c r="AX4229" s="67"/>
      <c r="AY4229" s="67"/>
      <c r="AZ4229" s="67"/>
      <c r="BA4229" s="67"/>
      <c r="BB4229" s="67"/>
      <c r="BC4229" s="67"/>
      <c r="BD4229" s="67"/>
      <c r="BE4229" s="67"/>
      <c r="BF4229" s="67"/>
      <c r="BG4229" s="67"/>
      <c r="BH4229" s="67"/>
      <c r="BI4229" s="67"/>
      <c r="BJ4229" s="67"/>
      <c r="BK4229" s="67"/>
      <c r="BL4229" s="67"/>
      <c r="BM4229" s="67"/>
      <c r="BN4229" s="67"/>
      <c r="BO4229" s="67"/>
      <c r="BP4229" s="67"/>
      <c r="BQ4229" s="67"/>
      <c r="BR4229" s="67"/>
      <c r="BS4229" s="67"/>
      <c r="BT4229" s="67"/>
      <c r="BU4229" s="67"/>
      <c r="BV4229" s="67"/>
      <c r="BW4229" s="67"/>
      <c r="BX4229" s="67"/>
      <c r="BY4229" s="67"/>
      <c r="BZ4229" s="67"/>
      <c r="CA4229" s="67"/>
      <c r="CB4229" s="67"/>
      <c r="CC4229" s="67"/>
      <c r="CD4229" s="67"/>
      <c r="CE4229" s="67"/>
      <c r="CF4229" s="67"/>
      <c r="CG4229" s="67"/>
      <c r="CH4229" s="67"/>
      <c r="CI4229" s="67"/>
      <c r="CJ4229" s="67"/>
      <c r="CK4229" s="67"/>
      <c r="CL4229" s="67"/>
      <c r="CM4229" s="67"/>
      <c r="CN4229" s="67"/>
      <c r="CO4229" s="67"/>
      <c r="CP4229" s="67"/>
      <c r="CQ4229" s="67"/>
      <c r="CR4229" s="67"/>
      <c r="CS4229" s="67"/>
      <c r="CT4229" s="67"/>
      <c r="CU4229" s="67"/>
      <c r="CV4229" s="67"/>
      <c r="CW4229" s="67"/>
      <c r="CX4229" s="67"/>
      <c r="CY4229" s="67"/>
      <c r="CZ4229" s="67"/>
      <c r="DA4229" s="67"/>
      <c r="DB4229" s="67"/>
      <c r="DC4229" s="67"/>
      <c r="DD4229" s="67"/>
      <c r="DE4229" s="67"/>
      <c r="DF4229" s="67"/>
      <c r="DG4229" s="67"/>
      <c r="DH4229" s="67"/>
      <c r="DI4229" s="67"/>
      <c r="DJ4229" s="67"/>
      <c r="DK4229" s="67"/>
      <c r="DL4229" s="67"/>
      <c r="DM4229" s="67"/>
      <c r="DN4229" s="67"/>
      <c r="DO4229" s="67"/>
      <c r="DP4229" s="67"/>
      <c r="DQ4229" s="67"/>
      <c r="DR4229" s="67"/>
      <c r="DS4229" s="67"/>
      <c r="DT4229" s="67"/>
      <c r="DU4229" s="67"/>
      <c r="DV4229" s="67"/>
      <c r="DW4229" s="67"/>
      <c r="DX4229" s="67"/>
      <c r="DY4229" s="67"/>
      <c r="DZ4229" s="67"/>
      <c r="EA4229" s="67"/>
      <c r="EB4229" s="67"/>
      <c r="EC4229" s="67"/>
      <c r="ED4229" s="67"/>
      <c r="EE4229" s="67"/>
      <c r="EF4229" s="67"/>
      <c r="EG4229" s="67"/>
      <c r="EH4229" s="67"/>
      <c r="EI4229" s="67"/>
      <c r="EJ4229" s="67"/>
      <c r="EK4229" s="67"/>
      <c r="EL4229" s="67"/>
      <c r="EM4229" s="67"/>
      <c r="EN4229" s="67"/>
      <c r="EO4229" s="67"/>
      <c r="EP4229" s="67"/>
      <c r="EQ4229" s="67"/>
      <c r="ER4229" s="67"/>
      <c r="ES4229" s="67"/>
      <c r="ET4229" s="67"/>
      <c r="EU4229" s="67"/>
      <c r="EV4229" s="67"/>
      <c r="EW4229" s="67"/>
      <c r="EX4229" s="67"/>
      <c r="EY4229" s="67"/>
      <c r="EZ4229" s="67"/>
      <c r="FA4229" s="67"/>
      <c r="FB4229" s="67"/>
      <c r="FC4229" s="67"/>
      <c r="FD4229" s="67"/>
      <c r="FE4229" s="67"/>
      <c r="FF4229" s="67"/>
      <c r="FG4229" s="67"/>
      <c r="FH4229" s="67"/>
      <c r="FI4229" s="67"/>
      <c r="FJ4229" s="67"/>
      <c r="FK4229" s="67"/>
      <c r="FL4229" s="67"/>
      <c r="FM4229" s="67"/>
      <c r="FN4229" s="67"/>
      <c r="FO4229" s="67"/>
      <c r="FP4229" s="67"/>
      <c r="FQ4229" s="67"/>
      <c r="FR4229" s="67"/>
      <c r="FS4229" s="67"/>
      <c r="FT4229" s="67"/>
      <c r="FU4229" s="67"/>
      <c r="FV4229" s="67"/>
      <c r="FW4229" s="67"/>
      <c r="FX4229" s="67"/>
      <c r="FY4229" s="67"/>
      <c r="FZ4229" s="67"/>
      <c r="GA4229" s="67"/>
      <c r="GB4229" s="67"/>
      <c r="GC4229" s="67"/>
      <c r="GD4229" s="67"/>
      <c r="GE4229" s="67"/>
      <c r="GF4229" s="67"/>
      <c r="GG4229" s="67"/>
      <c r="GH4229" s="67"/>
      <c r="GI4229" s="67"/>
      <c r="GJ4229" s="67"/>
      <c r="GK4229" s="67"/>
      <c r="GL4229" s="67"/>
      <c r="GM4229" s="67"/>
      <c r="GN4229" s="67"/>
      <c r="GO4229" s="67"/>
      <c r="GP4229" s="67"/>
      <c r="GQ4229" s="67"/>
      <c r="GR4229" s="67"/>
      <c r="GS4229" s="67"/>
      <c r="GT4229" s="67"/>
      <c r="GU4229" s="67"/>
      <c r="GV4229" s="67"/>
      <c r="GW4229" s="67"/>
      <c r="GX4229" s="67"/>
      <c r="GY4229" s="67"/>
      <c r="GZ4229" s="67"/>
      <c r="HA4229" s="67"/>
      <c r="HB4229" s="67"/>
      <c r="HC4229" s="67"/>
      <c r="HD4229" s="67"/>
      <c r="HE4229" s="67"/>
      <c r="HF4229" s="67"/>
      <c r="HG4229" s="67"/>
      <c r="HH4229" s="67"/>
      <c r="HI4229" s="67"/>
      <c r="HJ4229" s="67"/>
      <c r="HK4229" s="67"/>
      <c r="HL4229" s="67"/>
      <c r="HM4229" s="67"/>
      <c r="HN4229" s="67"/>
      <c r="HO4229" s="67"/>
      <c r="HP4229" s="67"/>
      <c r="HQ4229" s="67"/>
      <c r="HR4229" s="67"/>
      <c r="HS4229" s="67"/>
      <c r="HT4229" s="67"/>
      <c r="HU4229" s="67"/>
      <c r="HV4229" s="67"/>
      <c r="HW4229" s="67"/>
      <c r="HX4229" s="67"/>
      <c r="HY4229" s="67"/>
      <c r="HZ4229" s="67"/>
      <c r="IA4229" s="67"/>
      <c r="IB4229" s="67"/>
      <c r="IC4229" s="67"/>
      <c r="ID4229" s="67"/>
      <c r="IE4229" s="67"/>
      <c r="IF4229" s="67"/>
      <c r="IG4229" s="67"/>
      <c r="IH4229" s="67"/>
      <c r="II4229" s="67"/>
      <c r="IJ4229" s="67"/>
      <c r="IK4229" s="67"/>
      <c r="IL4229" s="67"/>
      <c r="IM4229" s="67"/>
      <c r="IN4229" s="67"/>
      <c r="IO4229" s="67"/>
      <c r="IP4229" s="67"/>
      <c r="IQ4229" s="67"/>
      <c r="IR4229" s="67"/>
      <c r="IS4229" s="67"/>
      <c r="IT4229" s="67"/>
      <c r="IU4229" s="67"/>
      <c r="IV4229" s="67"/>
      <c r="IW4229" s="67"/>
      <c r="IX4229" s="67"/>
      <c r="IY4229" s="67"/>
      <c r="IZ4229" s="67"/>
    </row>
    <row r="4230" customFormat="false" ht="13.8" hidden="false" customHeight="false" outlineLevel="0" collapsed="false">
      <c r="A4230" s="27" t="n">
        <v>41401212</v>
      </c>
      <c r="B4230" s="28" t="s">
        <v>4265</v>
      </c>
      <c r="C4230" s="29"/>
      <c r="D4230" s="29"/>
      <c r="E4230" s="27" t="s">
        <v>64</v>
      </c>
      <c r="F4230" s="19" t="n">
        <f aca="false">IF(C4230="",VLOOKUP(E4230,'PORTE E UCO'!$A$5:$D$46,4,0),VLOOKUP(E4230,'PORTE E UCO'!$A$5:$D$46,4,0)*C4230)</f>
        <v>110.217052</v>
      </c>
      <c r="G4230" s="30" t="n">
        <v>1.365</v>
      </c>
      <c r="H4230" s="21" t="n">
        <f aca="false">G4230*$R$2</f>
        <v>26.85450768</v>
      </c>
      <c r="I4230" s="27" t="n">
        <v>0</v>
      </c>
      <c r="J4230" s="22" t="str">
        <f aca="false">IF(I4230&gt;=1,F4230*$J$2,"")</f>
        <v/>
      </c>
      <c r="K4230" s="22" t="str">
        <f aca="false">IF(I4230&gt;=2,F4230*$K$2,"")</f>
        <v/>
      </c>
      <c r="L4230" s="22" t="str">
        <f aca="false">IF(I4230&gt;=3,F4230*$L$2,"")</f>
        <v/>
      </c>
      <c r="M4230" s="22" t="str">
        <f aca="false">IF(I4230&gt;=4,F4230*$M$2,"")</f>
        <v/>
      </c>
      <c r="N4230" s="27" t="n">
        <v>0</v>
      </c>
      <c r="O4230" s="27" t="n">
        <v>0</v>
      </c>
      <c r="P4230" s="31" t="n">
        <v>0</v>
      </c>
      <c r="Q4230" s="32"/>
      <c r="R4230" s="66"/>
      <c r="S4230" s="25" t="n">
        <f aca="false">SUM(F4230,H4230,J4230,K4230,L4230,M4230)</f>
        <v>137.07155968</v>
      </c>
      <c r="T4230" s="25" t="n">
        <f aca="false">SUM(F4230,H4230,J4230,K4230,L4230,M4230,Q4230)</f>
        <v>137.07155968</v>
      </c>
      <c r="U4230" s="67"/>
      <c r="V4230" s="67"/>
      <c r="W4230" s="67"/>
      <c r="X4230" s="67"/>
      <c r="Y4230" s="67"/>
      <c r="Z4230" s="67"/>
      <c r="AA4230" s="67"/>
      <c r="AB4230" s="67"/>
      <c r="AC4230" s="67"/>
      <c r="AD4230" s="67"/>
      <c r="AE4230" s="67"/>
      <c r="AF4230" s="67"/>
      <c r="AG4230" s="67"/>
      <c r="AH4230" s="67"/>
      <c r="AI4230" s="67"/>
      <c r="AJ4230" s="67"/>
      <c r="AK4230" s="67"/>
      <c r="AL4230" s="67"/>
      <c r="AM4230" s="67"/>
      <c r="AN4230" s="67"/>
      <c r="AO4230" s="67"/>
      <c r="AP4230" s="67"/>
      <c r="AQ4230" s="67"/>
      <c r="AR4230" s="67"/>
      <c r="AS4230" s="67"/>
      <c r="AT4230" s="67"/>
      <c r="AU4230" s="67"/>
      <c r="AV4230" s="67"/>
      <c r="AW4230" s="67"/>
      <c r="AX4230" s="67"/>
      <c r="AY4230" s="67"/>
      <c r="AZ4230" s="67"/>
      <c r="BA4230" s="67"/>
      <c r="BB4230" s="67"/>
      <c r="BC4230" s="67"/>
      <c r="BD4230" s="67"/>
      <c r="BE4230" s="67"/>
      <c r="BF4230" s="67"/>
      <c r="BG4230" s="67"/>
      <c r="BH4230" s="67"/>
      <c r="BI4230" s="67"/>
      <c r="BJ4230" s="67"/>
      <c r="BK4230" s="67"/>
      <c r="BL4230" s="67"/>
      <c r="BM4230" s="67"/>
      <c r="BN4230" s="67"/>
      <c r="BO4230" s="67"/>
      <c r="BP4230" s="67"/>
      <c r="BQ4230" s="67"/>
      <c r="BR4230" s="67"/>
      <c r="BS4230" s="67"/>
      <c r="BT4230" s="67"/>
      <c r="BU4230" s="67"/>
      <c r="BV4230" s="67"/>
      <c r="BW4230" s="67"/>
      <c r="BX4230" s="67"/>
      <c r="BY4230" s="67"/>
      <c r="BZ4230" s="67"/>
      <c r="CA4230" s="67"/>
      <c r="CB4230" s="67"/>
      <c r="CC4230" s="67"/>
      <c r="CD4230" s="67"/>
      <c r="CE4230" s="67"/>
      <c r="CF4230" s="67"/>
      <c r="CG4230" s="67"/>
      <c r="CH4230" s="67"/>
      <c r="CI4230" s="67"/>
      <c r="CJ4230" s="67"/>
      <c r="CK4230" s="67"/>
      <c r="CL4230" s="67"/>
      <c r="CM4230" s="67"/>
      <c r="CN4230" s="67"/>
      <c r="CO4230" s="67"/>
      <c r="CP4230" s="67"/>
      <c r="CQ4230" s="67"/>
      <c r="CR4230" s="67"/>
      <c r="CS4230" s="67"/>
      <c r="CT4230" s="67"/>
      <c r="CU4230" s="67"/>
      <c r="CV4230" s="67"/>
      <c r="CW4230" s="67"/>
      <c r="CX4230" s="67"/>
      <c r="CY4230" s="67"/>
      <c r="CZ4230" s="67"/>
      <c r="DA4230" s="67"/>
      <c r="DB4230" s="67"/>
      <c r="DC4230" s="67"/>
      <c r="DD4230" s="67"/>
      <c r="DE4230" s="67"/>
      <c r="DF4230" s="67"/>
      <c r="DG4230" s="67"/>
      <c r="DH4230" s="67"/>
      <c r="DI4230" s="67"/>
      <c r="DJ4230" s="67"/>
      <c r="DK4230" s="67"/>
      <c r="DL4230" s="67"/>
      <c r="DM4230" s="67"/>
      <c r="DN4230" s="67"/>
      <c r="DO4230" s="67"/>
      <c r="DP4230" s="67"/>
      <c r="DQ4230" s="67"/>
      <c r="DR4230" s="67"/>
      <c r="DS4230" s="67"/>
      <c r="DT4230" s="67"/>
      <c r="DU4230" s="67"/>
      <c r="DV4230" s="67"/>
      <c r="DW4230" s="67"/>
      <c r="DX4230" s="67"/>
      <c r="DY4230" s="67"/>
      <c r="DZ4230" s="67"/>
      <c r="EA4230" s="67"/>
      <c r="EB4230" s="67"/>
      <c r="EC4230" s="67"/>
      <c r="ED4230" s="67"/>
      <c r="EE4230" s="67"/>
      <c r="EF4230" s="67"/>
      <c r="EG4230" s="67"/>
      <c r="EH4230" s="67"/>
      <c r="EI4230" s="67"/>
      <c r="EJ4230" s="67"/>
      <c r="EK4230" s="67"/>
      <c r="EL4230" s="67"/>
      <c r="EM4230" s="67"/>
      <c r="EN4230" s="67"/>
      <c r="EO4230" s="67"/>
      <c r="EP4230" s="67"/>
      <c r="EQ4230" s="67"/>
      <c r="ER4230" s="67"/>
      <c r="ES4230" s="67"/>
      <c r="ET4230" s="67"/>
      <c r="EU4230" s="67"/>
      <c r="EV4230" s="67"/>
      <c r="EW4230" s="67"/>
      <c r="EX4230" s="67"/>
      <c r="EY4230" s="67"/>
      <c r="EZ4230" s="67"/>
      <c r="FA4230" s="67"/>
      <c r="FB4230" s="67"/>
      <c r="FC4230" s="67"/>
      <c r="FD4230" s="67"/>
      <c r="FE4230" s="67"/>
      <c r="FF4230" s="67"/>
      <c r="FG4230" s="67"/>
      <c r="FH4230" s="67"/>
      <c r="FI4230" s="67"/>
      <c r="FJ4230" s="67"/>
      <c r="FK4230" s="67"/>
      <c r="FL4230" s="67"/>
      <c r="FM4230" s="67"/>
      <c r="FN4230" s="67"/>
      <c r="FO4230" s="67"/>
      <c r="FP4230" s="67"/>
      <c r="FQ4230" s="67"/>
      <c r="FR4230" s="67"/>
      <c r="FS4230" s="67"/>
      <c r="FT4230" s="67"/>
      <c r="FU4230" s="67"/>
      <c r="FV4230" s="67"/>
      <c r="FW4230" s="67"/>
      <c r="FX4230" s="67"/>
      <c r="FY4230" s="67"/>
      <c r="FZ4230" s="67"/>
      <c r="GA4230" s="67"/>
      <c r="GB4230" s="67"/>
      <c r="GC4230" s="67"/>
      <c r="GD4230" s="67"/>
      <c r="GE4230" s="67"/>
      <c r="GF4230" s="67"/>
      <c r="GG4230" s="67"/>
      <c r="GH4230" s="67"/>
      <c r="GI4230" s="67"/>
      <c r="GJ4230" s="67"/>
      <c r="GK4230" s="67"/>
      <c r="GL4230" s="67"/>
      <c r="GM4230" s="67"/>
      <c r="GN4230" s="67"/>
      <c r="GO4230" s="67"/>
      <c r="GP4230" s="67"/>
      <c r="GQ4230" s="67"/>
      <c r="GR4230" s="67"/>
      <c r="GS4230" s="67"/>
      <c r="GT4230" s="67"/>
      <c r="GU4230" s="67"/>
      <c r="GV4230" s="67"/>
      <c r="GW4230" s="67"/>
      <c r="GX4230" s="67"/>
      <c r="GY4230" s="67"/>
      <c r="GZ4230" s="67"/>
      <c r="HA4230" s="67"/>
      <c r="HB4230" s="67"/>
      <c r="HC4230" s="67"/>
      <c r="HD4230" s="67"/>
      <c r="HE4230" s="67"/>
      <c r="HF4230" s="67"/>
      <c r="HG4230" s="67"/>
      <c r="HH4230" s="67"/>
      <c r="HI4230" s="67"/>
      <c r="HJ4230" s="67"/>
      <c r="HK4230" s="67"/>
      <c r="HL4230" s="67"/>
      <c r="HM4230" s="67"/>
      <c r="HN4230" s="67"/>
      <c r="HO4230" s="67"/>
      <c r="HP4230" s="67"/>
      <c r="HQ4230" s="67"/>
      <c r="HR4230" s="67"/>
      <c r="HS4230" s="67"/>
      <c r="HT4230" s="67"/>
      <c r="HU4230" s="67"/>
      <c r="HV4230" s="67"/>
      <c r="HW4230" s="67"/>
      <c r="HX4230" s="67"/>
      <c r="HY4230" s="67"/>
      <c r="HZ4230" s="67"/>
      <c r="IA4230" s="67"/>
      <c r="IB4230" s="67"/>
      <c r="IC4230" s="67"/>
      <c r="ID4230" s="67"/>
      <c r="IE4230" s="67"/>
      <c r="IF4230" s="67"/>
      <c r="IG4230" s="67"/>
      <c r="IH4230" s="67"/>
      <c r="II4230" s="67"/>
      <c r="IJ4230" s="67"/>
      <c r="IK4230" s="67"/>
      <c r="IL4230" s="67"/>
      <c r="IM4230" s="67"/>
      <c r="IN4230" s="67"/>
      <c r="IO4230" s="67"/>
      <c r="IP4230" s="67"/>
      <c r="IQ4230" s="67"/>
      <c r="IR4230" s="67"/>
      <c r="IS4230" s="67"/>
      <c r="IT4230" s="67"/>
      <c r="IU4230" s="67"/>
      <c r="IV4230" s="67"/>
      <c r="IW4230" s="67"/>
      <c r="IX4230" s="67"/>
      <c r="IY4230" s="67"/>
      <c r="IZ4230" s="67"/>
    </row>
    <row r="4231" customFormat="false" ht="13.8" hidden="false" customHeight="false" outlineLevel="0" collapsed="false">
      <c r="A4231" s="16" t="n">
        <v>41401220</v>
      </c>
      <c r="B4231" s="17" t="s">
        <v>4266</v>
      </c>
      <c r="C4231" s="18"/>
      <c r="D4231" s="18"/>
      <c r="E4231" s="16" t="s">
        <v>37</v>
      </c>
      <c r="F4231" s="19" t="n">
        <f aca="false">IF(C4231="",VLOOKUP(E4231,'PORTE E UCO'!$A$5:$D$46,4,0),VLOOKUP(E4231,'PORTE E UCO'!$A$5:$D$46,4,0)*C4231)</f>
        <v>192.437794</v>
      </c>
      <c r="G4231" s="20" t="n">
        <v>10.952</v>
      </c>
      <c r="H4231" s="21" t="n">
        <f aca="false">G4231*$R$2</f>
        <v>215.465617664</v>
      </c>
      <c r="I4231" s="16" t="n">
        <v>0</v>
      </c>
      <c r="J4231" s="22" t="str">
        <f aca="false">IF(I4231&gt;=1,F4231*$J$2,"")</f>
        <v/>
      </c>
      <c r="K4231" s="22" t="str">
        <f aca="false">IF(I4231&gt;=2,F4231*$K$2,"")</f>
        <v/>
      </c>
      <c r="L4231" s="22" t="str">
        <f aca="false">IF(I4231&gt;=3,F4231*$L$2,"")</f>
        <v/>
      </c>
      <c r="M4231" s="22" t="str">
        <f aca="false">IF(I4231&gt;=4,F4231*$M$2,"")</f>
        <v/>
      </c>
      <c r="N4231" s="16" t="n">
        <v>0</v>
      </c>
      <c r="O4231" s="16" t="n">
        <v>0</v>
      </c>
      <c r="P4231" s="23" t="n">
        <v>0</v>
      </c>
      <c r="Q4231" s="32"/>
      <c r="R4231" s="66"/>
      <c r="S4231" s="25" t="n">
        <f aca="false">SUM(F4231,H4231,J4231,K4231,L4231,M4231)</f>
        <v>407.903411664</v>
      </c>
      <c r="T4231" s="25" t="n">
        <f aca="false">SUM(F4231,H4231,J4231,K4231,L4231,M4231,Q4231)</f>
        <v>407.903411664</v>
      </c>
      <c r="U4231" s="67"/>
      <c r="V4231" s="67"/>
      <c r="W4231" s="67"/>
      <c r="X4231" s="67"/>
      <c r="Y4231" s="67"/>
      <c r="Z4231" s="67"/>
      <c r="AA4231" s="67"/>
      <c r="AB4231" s="67"/>
      <c r="AC4231" s="67"/>
      <c r="AD4231" s="67"/>
      <c r="AE4231" s="67"/>
      <c r="AF4231" s="67"/>
      <c r="AG4231" s="67"/>
      <c r="AH4231" s="67"/>
      <c r="AI4231" s="67"/>
      <c r="AJ4231" s="67"/>
      <c r="AK4231" s="67"/>
      <c r="AL4231" s="67"/>
      <c r="AM4231" s="67"/>
      <c r="AN4231" s="67"/>
      <c r="AO4231" s="67"/>
      <c r="AP4231" s="67"/>
      <c r="AQ4231" s="67"/>
      <c r="AR4231" s="67"/>
      <c r="AS4231" s="67"/>
      <c r="AT4231" s="67"/>
      <c r="AU4231" s="67"/>
      <c r="AV4231" s="67"/>
      <c r="AW4231" s="67"/>
      <c r="AX4231" s="67"/>
      <c r="AY4231" s="67"/>
      <c r="AZ4231" s="67"/>
      <c r="BA4231" s="67"/>
      <c r="BB4231" s="67"/>
      <c r="BC4231" s="67"/>
      <c r="BD4231" s="67"/>
      <c r="BE4231" s="67"/>
      <c r="BF4231" s="67"/>
      <c r="BG4231" s="67"/>
      <c r="BH4231" s="67"/>
      <c r="BI4231" s="67"/>
      <c r="BJ4231" s="67"/>
      <c r="BK4231" s="67"/>
      <c r="BL4231" s="67"/>
      <c r="BM4231" s="67"/>
      <c r="BN4231" s="67"/>
      <c r="BO4231" s="67"/>
      <c r="BP4231" s="67"/>
      <c r="BQ4231" s="67"/>
      <c r="BR4231" s="67"/>
      <c r="BS4231" s="67"/>
      <c r="BT4231" s="67"/>
      <c r="BU4231" s="67"/>
      <c r="BV4231" s="67"/>
      <c r="BW4231" s="67"/>
      <c r="BX4231" s="67"/>
      <c r="BY4231" s="67"/>
      <c r="BZ4231" s="67"/>
      <c r="CA4231" s="67"/>
      <c r="CB4231" s="67"/>
      <c r="CC4231" s="67"/>
      <c r="CD4231" s="67"/>
      <c r="CE4231" s="67"/>
      <c r="CF4231" s="67"/>
      <c r="CG4231" s="67"/>
      <c r="CH4231" s="67"/>
      <c r="CI4231" s="67"/>
      <c r="CJ4231" s="67"/>
      <c r="CK4231" s="67"/>
      <c r="CL4231" s="67"/>
      <c r="CM4231" s="67"/>
      <c r="CN4231" s="67"/>
      <c r="CO4231" s="67"/>
      <c r="CP4231" s="67"/>
      <c r="CQ4231" s="67"/>
      <c r="CR4231" s="67"/>
      <c r="CS4231" s="67"/>
      <c r="CT4231" s="67"/>
      <c r="CU4231" s="67"/>
      <c r="CV4231" s="67"/>
      <c r="CW4231" s="67"/>
      <c r="CX4231" s="67"/>
      <c r="CY4231" s="67"/>
      <c r="CZ4231" s="67"/>
      <c r="DA4231" s="67"/>
      <c r="DB4231" s="67"/>
      <c r="DC4231" s="67"/>
      <c r="DD4231" s="67"/>
      <c r="DE4231" s="67"/>
      <c r="DF4231" s="67"/>
      <c r="DG4231" s="67"/>
      <c r="DH4231" s="67"/>
      <c r="DI4231" s="67"/>
      <c r="DJ4231" s="67"/>
      <c r="DK4231" s="67"/>
      <c r="DL4231" s="67"/>
      <c r="DM4231" s="67"/>
      <c r="DN4231" s="67"/>
      <c r="DO4231" s="67"/>
      <c r="DP4231" s="67"/>
      <c r="DQ4231" s="67"/>
      <c r="DR4231" s="67"/>
      <c r="DS4231" s="67"/>
      <c r="DT4231" s="67"/>
      <c r="DU4231" s="67"/>
      <c r="DV4231" s="67"/>
      <c r="DW4231" s="67"/>
      <c r="DX4231" s="67"/>
      <c r="DY4231" s="67"/>
      <c r="DZ4231" s="67"/>
      <c r="EA4231" s="67"/>
      <c r="EB4231" s="67"/>
      <c r="EC4231" s="67"/>
      <c r="ED4231" s="67"/>
      <c r="EE4231" s="67"/>
      <c r="EF4231" s="67"/>
      <c r="EG4231" s="67"/>
      <c r="EH4231" s="67"/>
      <c r="EI4231" s="67"/>
      <c r="EJ4231" s="67"/>
      <c r="EK4231" s="67"/>
      <c r="EL4231" s="67"/>
      <c r="EM4231" s="67"/>
      <c r="EN4231" s="67"/>
      <c r="EO4231" s="67"/>
      <c r="EP4231" s="67"/>
      <c r="EQ4231" s="67"/>
      <c r="ER4231" s="67"/>
      <c r="ES4231" s="67"/>
      <c r="ET4231" s="67"/>
      <c r="EU4231" s="67"/>
      <c r="EV4231" s="67"/>
      <c r="EW4231" s="67"/>
      <c r="EX4231" s="67"/>
      <c r="EY4231" s="67"/>
      <c r="EZ4231" s="67"/>
      <c r="FA4231" s="67"/>
      <c r="FB4231" s="67"/>
      <c r="FC4231" s="67"/>
      <c r="FD4231" s="67"/>
      <c r="FE4231" s="67"/>
      <c r="FF4231" s="67"/>
      <c r="FG4231" s="67"/>
      <c r="FH4231" s="67"/>
      <c r="FI4231" s="67"/>
      <c r="FJ4231" s="67"/>
      <c r="FK4231" s="67"/>
      <c r="FL4231" s="67"/>
      <c r="FM4231" s="67"/>
      <c r="FN4231" s="67"/>
      <c r="FO4231" s="67"/>
      <c r="FP4231" s="67"/>
      <c r="FQ4231" s="67"/>
      <c r="FR4231" s="67"/>
      <c r="FS4231" s="67"/>
      <c r="FT4231" s="67"/>
      <c r="FU4231" s="67"/>
      <c r="FV4231" s="67"/>
      <c r="FW4231" s="67"/>
      <c r="FX4231" s="67"/>
      <c r="FY4231" s="67"/>
      <c r="FZ4231" s="67"/>
      <c r="GA4231" s="67"/>
      <c r="GB4231" s="67"/>
      <c r="GC4231" s="67"/>
      <c r="GD4231" s="67"/>
      <c r="GE4231" s="67"/>
      <c r="GF4231" s="67"/>
      <c r="GG4231" s="67"/>
      <c r="GH4231" s="67"/>
      <c r="GI4231" s="67"/>
      <c r="GJ4231" s="67"/>
      <c r="GK4231" s="67"/>
      <c r="GL4231" s="67"/>
      <c r="GM4231" s="67"/>
      <c r="GN4231" s="67"/>
      <c r="GO4231" s="67"/>
      <c r="GP4231" s="67"/>
      <c r="GQ4231" s="67"/>
      <c r="GR4231" s="67"/>
      <c r="GS4231" s="67"/>
      <c r="GT4231" s="67"/>
      <c r="GU4231" s="67"/>
      <c r="GV4231" s="67"/>
      <c r="GW4231" s="67"/>
      <c r="GX4231" s="67"/>
      <c r="GY4231" s="67"/>
      <c r="GZ4231" s="67"/>
      <c r="HA4231" s="67"/>
      <c r="HB4231" s="67"/>
      <c r="HC4231" s="67"/>
      <c r="HD4231" s="67"/>
      <c r="HE4231" s="67"/>
      <c r="HF4231" s="67"/>
      <c r="HG4231" s="67"/>
      <c r="HH4231" s="67"/>
      <c r="HI4231" s="67"/>
      <c r="HJ4231" s="67"/>
      <c r="HK4231" s="67"/>
      <c r="HL4231" s="67"/>
      <c r="HM4231" s="67"/>
      <c r="HN4231" s="67"/>
      <c r="HO4231" s="67"/>
      <c r="HP4231" s="67"/>
      <c r="HQ4231" s="67"/>
      <c r="HR4231" s="67"/>
      <c r="HS4231" s="67"/>
      <c r="HT4231" s="67"/>
      <c r="HU4231" s="67"/>
      <c r="HV4231" s="67"/>
      <c r="HW4231" s="67"/>
      <c r="HX4231" s="67"/>
      <c r="HY4231" s="67"/>
      <c r="HZ4231" s="67"/>
      <c r="IA4231" s="67"/>
      <c r="IB4231" s="67"/>
      <c r="IC4231" s="67"/>
      <c r="ID4231" s="67"/>
      <c r="IE4231" s="67"/>
      <c r="IF4231" s="67"/>
      <c r="IG4231" s="67"/>
      <c r="IH4231" s="67"/>
      <c r="II4231" s="67"/>
      <c r="IJ4231" s="67"/>
      <c r="IK4231" s="67"/>
      <c r="IL4231" s="67"/>
      <c r="IM4231" s="67"/>
      <c r="IN4231" s="67"/>
      <c r="IO4231" s="67"/>
      <c r="IP4231" s="67"/>
      <c r="IQ4231" s="67"/>
      <c r="IR4231" s="67"/>
      <c r="IS4231" s="67"/>
      <c r="IT4231" s="67"/>
      <c r="IU4231" s="67"/>
      <c r="IV4231" s="67"/>
      <c r="IW4231" s="67"/>
      <c r="IX4231" s="67"/>
      <c r="IY4231" s="67"/>
      <c r="IZ4231" s="67"/>
    </row>
    <row r="4232" customFormat="false" ht="13.8" hidden="false" customHeight="false" outlineLevel="0" collapsed="false">
      <c r="A4232" s="27" t="n">
        <v>41401239</v>
      </c>
      <c r="B4232" s="28" t="s">
        <v>4267</v>
      </c>
      <c r="C4232" s="29"/>
      <c r="D4232" s="29"/>
      <c r="E4232" s="27" t="s">
        <v>54</v>
      </c>
      <c r="F4232" s="19" t="n">
        <f aca="false">IF(C4232="",VLOOKUP(E4232,'PORTE E UCO'!$A$5:$D$46,4,0),VLOOKUP(E4232,'PORTE E UCO'!$A$5:$D$46,4,0)*C4232)</f>
        <v>35.31295</v>
      </c>
      <c r="G4232" s="30" t="n">
        <v>0.585</v>
      </c>
      <c r="H4232" s="21" t="n">
        <f aca="false">G4232*$R$2</f>
        <v>11.50907472</v>
      </c>
      <c r="I4232" s="27" t="n">
        <v>0</v>
      </c>
      <c r="J4232" s="22" t="str">
        <f aca="false">IF(I4232&gt;=1,F4232*$J$2,"")</f>
        <v/>
      </c>
      <c r="K4232" s="22" t="str">
        <f aca="false">IF(I4232&gt;=2,F4232*$K$2,"")</f>
        <v/>
      </c>
      <c r="L4232" s="22" t="str">
        <f aca="false">IF(I4232&gt;=3,F4232*$L$2,"")</f>
        <v/>
      </c>
      <c r="M4232" s="22" t="str">
        <f aca="false">IF(I4232&gt;=4,F4232*$M$2,"")</f>
        <v/>
      </c>
      <c r="N4232" s="27" t="n">
        <v>0</v>
      </c>
      <c r="O4232" s="27" t="n">
        <v>0</v>
      </c>
      <c r="P4232" s="31" t="n">
        <v>0</v>
      </c>
      <c r="Q4232" s="32"/>
      <c r="R4232" s="66"/>
      <c r="S4232" s="25" t="n">
        <f aca="false">SUM(F4232,H4232,J4232,K4232,L4232,M4232)</f>
        <v>46.82202472</v>
      </c>
      <c r="T4232" s="25" t="n">
        <f aca="false">SUM(F4232,H4232,J4232,K4232,L4232,M4232,Q4232)</f>
        <v>46.82202472</v>
      </c>
      <c r="U4232" s="67"/>
      <c r="V4232" s="67"/>
      <c r="W4232" s="67"/>
      <c r="X4232" s="67"/>
      <c r="Y4232" s="67"/>
      <c r="Z4232" s="67"/>
      <c r="AA4232" s="67"/>
      <c r="AB4232" s="67"/>
      <c r="AC4232" s="67"/>
      <c r="AD4232" s="67"/>
      <c r="AE4232" s="67"/>
      <c r="AF4232" s="67"/>
      <c r="AG4232" s="67"/>
      <c r="AH4232" s="67"/>
      <c r="AI4232" s="67"/>
      <c r="AJ4232" s="67"/>
      <c r="AK4232" s="67"/>
      <c r="AL4232" s="67"/>
      <c r="AM4232" s="67"/>
      <c r="AN4232" s="67"/>
      <c r="AO4232" s="67"/>
      <c r="AP4232" s="67"/>
      <c r="AQ4232" s="67"/>
      <c r="AR4232" s="67"/>
      <c r="AS4232" s="67"/>
      <c r="AT4232" s="67"/>
      <c r="AU4232" s="67"/>
      <c r="AV4232" s="67"/>
      <c r="AW4232" s="67"/>
      <c r="AX4232" s="67"/>
      <c r="AY4232" s="67"/>
      <c r="AZ4232" s="67"/>
      <c r="BA4232" s="67"/>
      <c r="BB4232" s="67"/>
      <c r="BC4232" s="67"/>
      <c r="BD4232" s="67"/>
      <c r="BE4232" s="67"/>
      <c r="BF4232" s="67"/>
      <c r="BG4232" s="67"/>
      <c r="BH4232" s="67"/>
      <c r="BI4232" s="67"/>
      <c r="BJ4232" s="67"/>
      <c r="BK4232" s="67"/>
      <c r="BL4232" s="67"/>
      <c r="BM4232" s="67"/>
      <c r="BN4232" s="67"/>
      <c r="BO4232" s="67"/>
      <c r="BP4232" s="67"/>
      <c r="BQ4232" s="67"/>
      <c r="BR4232" s="67"/>
      <c r="BS4232" s="67"/>
      <c r="BT4232" s="67"/>
      <c r="BU4232" s="67"/>
      <c r="BV4232" s="67"/>
      <c r="BW4232" s="67"/>
      <c r="BX4232" s="67"/>
      <c r="BY4232" s="67"/>
      <c r="BZ4232" s="67"/>
      <c r="CA4232" s="67"/>
      <c r="CB4232" s="67"/>
      <c r="CC4232" s="67"/>
      <c r="CD4232" s="67"/>
      <c r="CE4232" s="67"/>
      <c r="CF4232" s="67"/>
      <c r="CG4232" s="67"/>
      <c r="CH4232" s="67"/>
      <c r="CI4232" s="67"/>
      <c r="CJ4232" s="67"/>
      <c r="CK4232" s="67"/>
      <c r="CL4232" s="67"/>
      <c r="CM4232" s="67"/>
      <c r="CN4232" s="67"/>
      <c r="CO4232" s="67"/>
      <c r="CP4232" s="67"/>
      <c r="CQ4232" s="67"/>
      <c r="CR4232" s="67"/>
      <c r="CS4232" s="67"/>
      <c r="CT4232" s="67"/>
      <c r="CU4232" s="67"/>
      <c r="CV4232" s="67"/>
      <c r="CW4232" s="67"/>
      <c r="CX4232" s="67"/>
      <c r="CY4232" s="67"/>
      <c r="CZ4232" s="67"/>
      <c r="DA4232" s="67"/>
      <c r="DB4232" s="67"/>
      <c r="DC4232" s="67"/>
      <c r="DD4232" s="67"/>
      <c r="DE4232" s="67"/>
      <c r="DF4232" s="67"/>
      <c r="DG4232" s="67"/>
      <c r="DH4232" s="67"/>
      <c r="DI4232" s="67"/>
      <c r="DJ4232" s="67"/>
      <c r="DK4232" s="67"/>
      <c r="DL4232" s="67"/>
      <c r="DM4232" s="67"/>
      <c r="DN4232" s="67"/>
      <c r="DO4232" s="67"/>
      <c r="DP4232" s="67"/>
      <c r="DQ4232" s="67"/>
      <c r="DR4232" s="67"/>
      <c r="DS4232" s="67"/>
      <c r="DT4232" s="67"/>
      <c r="DU4232" s="67"/>
      <c r="DV4232" s="67"/>
      <c r="DW4232" s="67"/>
      <c r="DX4232" s="67"/>
      <c r="DY4232" s="67"/>
      <c r="DZ4232" s="67"/>
      <c r="EA4232" s="67"/>
      <c r="EB4232" s="67"/>
      <c r="EC4232" s="67"/>
      <c r="ED4232" s="67"/>
      <c r="EE4232" s="67"/>
      <c r="EF4232" s="67"/>
      <c r="EG4232" s="67"/>
      <c r="EH4232" s="67"/>
      <c r="EI4232" s="67"/>
      <c r="EJ4232" s="67"/>
      <c r="EK4232" s="67"/>
      <c r="EL4232" s="67"/>
      <c r="EM4232" s="67"/>
      <c r="EN4232" s="67"/>
      <c r="EO4232" s="67"/>
      <c r="EP4232" s="67"/>
      <c r="EQ4232" s="67"/>
      <c r="ER4232" s="67"/>
      <c r="ES4232" s="67"/>
      <c r="ET4232" s="67"/>
      <c r="EU4232" s="67"/>
      <c r="EV4232" s="67"/>
      <c r="EW4232" s="67"/>
      <c r="EX4232" s="67"/>
      <c r="EY4232" s="67"/>
      <c r="EZ4232" s="67"/>
      <c r="FA4232" s="67"/>
      <c r="FB4232" s="67"/>
      <c r="FC4232" s="67"/>
      <c r="FD4232" s="67"/>
      <c r="FE4232" s="67"/>
      <c r="FF4232" s="67"/>
      <c r="FG4232" s="67"/>
      <c r="FH4232" s="67"/>
      <c r="FI4232" s="67"/>
      <c r="FJ4232" s="67"/>
      <c r="FK4232" s="67"/>
      <c r="FL4232" s="67"/>
      <c r="FM4232" s="67"/>
      <c r="FN4232" s="67"/>
      <c r="FO4232" s="67"/>
      <c r="FP4232" s="67"/>
      <c r="FQ4232" s="67"/>
      <c r="FR4232" s="67"/>
      <c r="FS4232" s="67"/>
      <c r="FT4232" s="67"/>
      <c r="FU4232" s="67"/>
      <c r="FV4232" s="67"/>
      <c r="FW4232" s="67"/>
      <c r="FX4232" s="67"/>
      <c r="FY4232" s="67"/>
      <c r="FZ4232" s="67"/>
      <c r="GA4232" s="67"/>
      <c r="GB4232" s="67"/>
      <c r="GC4232" s="67"/>
      <c r="GD4232" s="67"/>
      <c r="GE4232" s="67"/>
      <c r="GF4232" s="67"/>
      <c r="GG4232" s="67"/>
      <c r="GH4232" s="67"/>
      <c r="GI4232" s="67"/>
      <c r="GJ4232" s="67"/>
      <c r="GK4232" s="67"/>
      <c r="GL4232" s="67"/>
      <c r="GM4232" s="67"/>
      <c r="GN4232" s="67"/>
      <c r="GO4232" s="67"/>
      <c r="GP4232" s="67"/>
      <c r="GQ4232" s="67"/>
      <c r="GR4232" s="67"/>
      <c r="GS4232" s="67"/>
      <c r="GT4232" s="67"/>
      <c r="GU4232" s="67"/>
      <c r="GV4232" s="67"/>
      <c r="GW4232" s="67"/>
      <c r="GX4232" s="67"/>
      <c r="GY4232" s="67"/>
      <c r="GZ4232" s="67"/>
      <c r="HA4232" s="67"/>
      <c r="HB4232" s="67"/>
      <c r="HC4232" s="67"/>
      <c r="HD4232" s="67"/>
      <c r="HE4232" s="67"/>
      <c r="HF4232" s="67"/>
      <c r="HG4232" s="67"/>
      <c r="HH4232" s="67"/>
      <c r="HI4232" s="67"/>
      <c r="HJ4232" s="67"/>
      <c r="HK4232" s="67"/>
      <c r="HL4232" s="67"/>
      <c r="HM4232" s="67"/>
      <c r="HN4232" s="67"/>
      <c r="HO4232" s="67"/>
      <c r="HP4232" s="67"/>
      <c r="HQ4232" s="67"/>
      <c r="HR4232" s="67"/>
      <c r="HS4232" s="67"/>
      <c r="HT4232" s="67"/>
      <c r="HU4232" s="67"/>
      <c r="HV4232" s="67"/>
      <c r="HW4232" s="67"/>
      <c r="HX4232" s="67"/>
      <c r="HY4232" s="67"/>
      <c r="HZ4232" s="67"/>
      <c r="IA4232" s="67"/>
      <c r="IB4232" s="67"/>
      <c r="IC4232" s="67"/>
      <c r="ID4232" s="67"/>
      <c r="IE4232" s="67"/>
      <c r="IF4232" s="67"/>
      <c r="IG4232" s="67"/>
      <c r="IH4232" s="67"/>
      <c r="II4232" s="67"/>
      <c r="IJ4232" s="67"/>
      <c r="IK4232" s="67"/>
      <c r="IL4232" s="67"/>
      <c r="IM4232" s="67"/>
      <c r="IN4232" s="67"/>
      <c r="IO4232" s="67"/>
      <c r="IP4232" s="67"/>
      <c r="IQ4232" s="67"/>
      <c r="IR4232" s="67"/>
      <c r="IS4232" s="67"/>
      <c r="IT4232" s="67"/>
      <c r="IU4232" s="67"/>
      <c r="IV4232" s="67"/>
      <c r="IW4232" s="67"/>
      <c r="IX4232" s="67"/>
      <c r="IY4232" s="67"/>
      <c r="IZ4232" s="67"/>
    </row>
    <row r="4233" customFormat="false" ht="13.8" hidden="false" customHeight="false" outlineLevel="0" collapsed="false">
      <c r="A4233" s="16" t="n">
        <v>41401247</v>
      </c>
      <c r="B4233" s="17" t="s">
        <v>4268</v>
      </c>
      <c r="C4233" s="18"/>
      <c r="D4233" s="18"/>
      <c r="E4233" s="16" t="s">
        <v>54</v>
      </c>
      <c r="F4233" s="19" t="n">
        <f aca="false">IF(C4233="",VLOOKUP(E4233,'PORTE E UCO'!$A$5:$D$46,4,0),VLOOKUP(E4233,'PORTE E UCO'!$A$5:$D$46,4,0)*C4233)</f>
        <v>35.31295</v>
      </c>
      <c r="G4233" s="20"/>
      <c r="H4233" s="21" t="n">
        <f aca="false">G4233*$R$2</f>
        <v>0</v>
      </c>
      <c r="I4233" s="16" t="n">
        <v>0</v>
      </c>
      <c r="J4233" s="22" t="str">
        <f aca="false">IF(I4233&gt;=1,F4233*$J$2,"")</f>
        <v/>
      </c>
      <c r="K4233" s="22" t="str">
        <f aca="false">IF(I4233&gt;=2,F4233*$K$2,"")</f>
        <v/>
      </c>
      <c r="L4233" s="22" t="str">
        <f aca="false">IF(I4233&gt;=3,F4233*$L$2,"")</f>
        <v/>
      </c>
      <c r="M4233" s="22" t="str">
        <f aca="false">IF(I4233&gt;=4,F4233*$M$2,"")</f>
        <v/>
      </c>
      <c r="N4233" s="16" t="n">
        <v>0</v>
      </c>
      <c r="O4233" s="16" t="n">
        <v>0</v>
      </c>
      <c r="P4233" s="23" t="n">
        <v>0</v>
      </c>
      <c r="Q4233" s="32"/>
      <c r="R4233" s="66"/>
      <c r="S4233" s="25" t="n">
        <f aca="false">SUM(F4233,H4233,J4233,K4233,L4233,M4233)</f>
        <v>35.31295</v>
      </c>
      <c r="T4233" s="25" t="n">
        <f aca="false">SUM(F4233,H4233,J4233,K4233,L4233,M4233,Q4233)</f>
        <v>35.31295</v>
      </c>
      <c r="U4233" s="67"/>
      <c r="V4233" s="67"/>
      <c r="W4233" s="67"/>
      <c r="X4233" s="67"/>
      <c r="Y4233" s="67"/>
      <c r="Z4233" s="67"/>
      <c r="AA4233" s="67"/>
      <c r="AB4233" s="67"/>
      <c r="AC4233" s="67"/>
      <c r="AD4233" s="67"/>
      <c r="AE4233" s="67"/>
      <c r="AF4233" s="67"/>
      <c r="AG4233" s="67"/>
      <c r="AH4233" s="67"/>
      <c r="AI4233" s="67"/>
      <c r="AJ4233" s="67"/>
      <c r="AK4233" s="67"/>
      <c r="AL4233" s="67"/>
      <c r="AM4233" s="67"/>
      <c r="AN4233" s="67"/>
      <c r="AO4233" s="67"/>
      <c r="AP4233" s="67"/>
      <c r="AQ4233" s="67"/>
      <c r="AR4233" s="67"/>
      <c r="AS4233" s="67"/>
      <c r="AT4233" s="67"/>
      <c r="AU4233" s="67"/>
      <c r="AV4233" s="67"/>
      <c r="AW4233" s="67"/>
      <c r="AX4233" s="67"/>
      <c r="AY4233" s="67"/>
      <c r="AZ4233" s="67"/>
      <c r="BA4233" s="67"/>
      <c r="BB4233" s="67"/>
      <c r="BC4233" s="67"/>
      <c r="BD4233" s="67"/>
      <c r="BE4233" s="67"/>
      <c r="BF4233" s="67"/>
      <c r="BG4233" s="67"/>
      <c r="BH4233" s="67"/>
      <c r="BI4233" s="67"/>
      <c r="BJ4233" s="67"/>
      <c r="BK4233" s="67"/>
      <c r="BL4233" s="67"/>
      <c r="BM4233" s="67"/>
      <c r="BN4233" s="67"/>
      <c r="BO4233" s="67"/>
      <c r="BP4233" s="67"/>
      <c r="BQ4233" s="67"/>
      <c r="BR4233" s="67"/>
      <c r="BS4233" s="67"/>
      <c r="BT4233" s="67"/>
      <c r="BU4233" s="67"/>
      <c r="BV4233" s="67"/>
      <c r="BW4233" s="67"/>
      <c r="BX4233" s="67"/>
      <c r="BY4233" s="67"/>
      <c r="BZ4233" s="67"/>
      <c r="CA4233" s="67"/>
      <c r="CB4233" s="67"/>
      <c r="CC4233" s="67"/>
      <c r="CD4233" s="67"/>
      <c r="CE4233" s="67"/>
      <c r="CF4233" s="67"/>
      <c r="CG4233" s="67"/>
      <c r="CH4233" s="67"/>
      <c r="CI4233" s="67"/>
      <c r="CJ4233" s="67"/>
      <c r="CK4233" s="67"/>
      <c r="CL4233" s="67"/>
      <c r="CM4233" s="67"/>
      <c r="CN4233" s="67"/>
      <c r="CO4233" s="67"/>
      <c r="CP4233" s="67"/>
      <c r="CQ4233" s="67"/>
      <c r="CR4233" s="67"/>
      <c r="CS4233" s="67"/>
      <c r="CT4233" s="67"/>
      <c r="CU4233" s="67"/>
      <c r="CV4233" s="67"/>
      <c r="CW4233" s="67"/>
      <c r="CX4233" s="67"/>
      <c r="CY4233" s="67"/>
      <c r="CZ4233" s="67"/>
      <c r="DA4233" s="67"/>
      <c r="DB4233" s="67"/>
      <c r="DC4233" s="67"/>
      <c r="DD4233" s="67"/>
      <c r="DE4233" s="67"/>
      <c r="DF4233" s="67"/>
      <c r="DG4233" s="67"/>
      <c r="DH4233" s="67"/>
      <c r="DI4233" s="67"/>
      <c r="DJ4233" s="67"/>
      <c r="DK4233" s="67"/>
      <c r="DL4233" s="67"/>
      <c r="DM4233" s="67"/>
      <c r="DN4233" s="67"/>
      <c r="DO4233" s="67"/>
      <c r="DP4233" s="67"/>
      <c r="DQ4233" s="67"/>
      <c r="DR4233" s="67"/>
      <c r="DS4233" s="67"/>
      <c r="DT4233" s="67"/>
      <c r="DU4233" s="67"/>
      <c r="DV4233" s="67"/>
      <c r="DW4233" s="67"/>
      <c r="DX4233" s="67"/>
      <c r="DY4233" s="67"/>
      <c r="DZ4233" s="67"/>
      <c r="EA4233" s="67"/>
      <c r="EB4233" s="67"/>
      <c r="EC4233" s="67"/>
      <c r="ED4233" s="67"/>
      <c r="EE4233" s="67"/>
      <c r="EF4233" s="67"/>
      <c r="EG4233" s="67"/>
      <c r="EH4233" s="67"/>
      <c r="EI4233" s="67"/>
      <c r="EJ4233" s="67"/>
      <c r="EK4233" s="67"/>
      <c r="EL4233" s="67"/>
      <c r="EM4233" s="67"/>
      <c r="EN4233" s="67"/>
      <c r="EO4233" s="67"/>
      <c r="EP4233" s="67"/>
      <c r="EQ4233" s="67"/>
      <c r="ER4233" s="67"/>
      <c r="ES4233" s="67"/>
      <c r="ET4233" s="67"/>
      <c r="EU4233" s="67"/>
      <c r="EV4233" s="67"/>
      <c r="EW4233" s="67"/>
      <c r="EX4233" s="67"/>
      <c r="EY4233" s="67"/>
      <c r="EZ4233" s="67"/>
      <c r="FA4233" s="67"/>
      <c r="FB4233" s="67"/>
      <c r="FC4233" s="67"/>
      <c r="FD4233" s="67"/>
      <c r="FE4233" s="67"/>
      <c r="FF4233" s="67"/>
      <c r="FG4233" s="67"/>
      <c r="FH4233" s="67"/>
      <c r="FI4233" s="67"/>
      <c r="FJ4233" s="67"/>
      <c r="FK4233" s="67"/>
      <c r="FL4233" s="67"/>
      <c r="FM4233" s="67"/>
      <c r="FN4233" s="67"/>
      <c r="FO4233" s="67"/>
      <c r="FP4233" s="67"/>
      <c r="FQ4233" s="67"/>
      <c r="FR4233" s="67"/>
      <c r="FS4233" s="67"/>
      <c r="FT4233" s="67"/>
      <c r="FU4233" s="67"/>
      <c r="FV4233" s="67"/>
      <c r="FW4233" s="67"/>
      <c r="FX4233" s="67"/>
      <c r="FY4233" s="67"/>
      <c r="FZ4233" s="67"/>
      <c r="GA4233" s="67"/>
      <c r="GB4233" s="67"/>
      <c r="GC4233" s="67"/>
      <c r="GD4233" s="67"/>
      <c r="GE4233" s="67"/>
      <c r="GF4233" s="67"/>
      <c r="GG4233" s="67"/>
      <c r="GH4233" s="67"/>
      <c r="GI4233" s="67"/>
      <c r="GJ4233" s="67"/>
      <c r="GK4233" s="67"/>
      <c r="GL4233" s="67"/>
      <c r="GM4233" s="67"/>
      <c r="GN4233" s="67"/>
      <c r="GO4233" s="67"/>
      <c r="GP4233" s="67"/>
      <c r="GQ4233" s="67"/>
      <c r="GR4233" s="67"/>
      <c r="GS4233" s="67"/>
      <c r="GT4233" s="67"/>
      <c r="GU4233" s="67"/>
      <c r="GV4233" s="67"/>
      <c r="GW4233" s="67"/>
      <c r="GX4233" s="67"/>
      <c r="GY4233" s="67"/>
      <c r="GZ4233" s="67"/>
      <c r="HA4233" s="67"/>
      <c r="HB4233" s="67"/>
      <c r="HC4233" s="67"/>
      <c r="HD4233" s="67"/>
      <c r="HE4233" s="67"/>
      <c r="HF4233" s="67"/>
      <c r="HG4233" s="67"/>
      <c r="HH4233" s="67"/>
      <c r="HI4233" s="67"/>
      <c r="HJ4233" s="67"/>
      <c r="HK4233" s="67"/>
      <c r="HL4233" s="67"/>
      <c r="HM4233" s="67"/>
      <c r="HN4233" s="67"/>
      <c r="HO4233" s="67"/>
      <c r="HP4233" s="67"/>
      <c r="HQ4233" s="67"/>
      <c r="HR4233" s="67"/>
      <c r="HS4233" s="67"/>
      <c r="HT4233" s="67"/>
      <c r="HU4233" s="67"/>
      <c r="HV4233" s="67"/>
      <c r="HW4233" s="67"/>
      <c r="HX4233" s="67"/>
      <c r="HY4233" s="67"/>
      <c r="HZ4233" s="67"/>
      <c r="IA4233" s="67"/>
      <c r="IB4233" s="67"/>
      <c r="IC4233" s="67"/>
      <c r="ID4233" s="67"/>
      <c r="IE4233" s="67"/>
      <c r="IF4233" s="67"/>
      <c r="IG4233" s="67"/>
      <c r="IH4233" s="67"/>
      <c r="II4233" s="67"/>
      <c r="IJ4233" s="67"/>
      <c r="IK4233" s="67"/>
      <c r="IL4233" s="67"/>
      <c r="IM4233" s="67"/>
      <c r="IN4233" s="67"/>
      <c r="IO4233" s="67"/>
      <c r="IP4233" s="67"/>
      <c r="IQ4233" s="67"/>
      <c r="IR4233" s="67"/>
      <c r="IS4233" s="67"/>
      <c r="IT4233" s="67"/>
      <c r="IU4233" s="67"/>
      <c r="IV4233" s="67"/>
      <c r="IW4233" s="67"/>
      <c r="IX4233" s="67"/>
      <c r="IY4233" s="67"/>
      <c r="IZ4233" s="67"/>
    </row>
    <row r="4234" customFormat="false" ht="13.8" hidden="false" customHeight="false" outlineLevel="0" collapsed="false">
      <c r="A4234" s="27" t="n">
        <v>41401255</v>
      </c>
      <c r="B4234" s="28" t="s">
        <v>4269</v>
      </c>
      <c r="C4234" s="29"/>
      <c r="D4234" s="29"/>
      <c r="E4234" s="27" t="s">
        <v>50</v>
      </c>
      <c r="F4234" s="19" t="n">
        <f aca="false">IF(C4234="",VLOOKUP(E4234,'PORTE E UCO'!$A$5:$D$46,4,0),VLOOKUP(E4234,'PORTE E UCO'!$A$5:$D$46,4,0)*C4234)</f>
        <v>17.661556</v>
      </c>
      <c r="G4234" s="30"/>
      <c r="H4234" s="21" t="n">
        <f aca="false">G4234*$R$2</f>
        <v>0</v>
      </c>
      <c r="I4234" s="27" t="n">
        <v>0</v>
      </c>
      <c r="J4234" s="22" t="str">
        <f aca="false">IF(I4234&gt;=1,F4234*$J$2,"")</f>
        <v/>
      </c>
      <c r="K4234" s="22" t="str">
        <f aca="false">IF(I4234&gt;=2,F4234*$K$2,"")</f>
        <v/>
      </c>
      <c r="L4234" s="22" t="str">
        <f aca="false">IF(I4234&gt;=3,F4234*$L$2,"")</f>
        <v/>
      </c>
      <c r="M4234" s="22" t="str">
        <f aca="false">IF(I4234&gt;=4,F4234*$M$2,"")</f>
        <v/>
      </c>
      <c r="N4234" s="27" t="n">
        <v>0</v>
      </c>
      <c r="O4234" s="27" t="n">
        <v>0</v>
      </c>
      <c r="P4234" s="31" t="n">
        <v>0</v>
      </c>
      <c r="Q4234" s="32"/>
      <c r="R4234" s="66"/>
      <c r="S4234" s="25" t="n">
        <f aca="false">SUM(F4234,H4234,J4234,K4234,L4234,M4234)</f>
        <v>17.661556</v>
      </c>
      <c r="T4234" s="25" t="n">
        <f aca="false">SUM(F4234,H4234,J4234,K4234,L4234,M4234,Q4234)</f>
        <v>17.661556</v>
      </c>
      <c r="U4234" s="67"/>
      <c r="V4234" s="67"/>
      <c r="W4234" s="67"/>
      <c r="X4234" s="67"/>
      <c r="Y4234" s="67"/>
      <c r="Z4234" s="67"/>
      <c r="AA4234" s="67"/>
      <c r="AB4234" s="67"/>
      <c r="AC4234" s="67"/>
      <c r="AD4234" s="67"/>
      <c r="AE4234" s="67"/>
      <c r="AF4234" s="67"/>
      <c r="AG4234" s="67"/>
      <c r="AH4234" s="67"/>
      <c r="AI4234" s="67"/>
      <c r="AJ4234" s="67"/>
      <c r="AK4234" s="67"/>
      <c r="AL4234" s="67"/>
      <c r="AM4234" s="67"/>
      <c r="AN4234" s="67"/>
      <c r="AO4234" s="67"/>
      <c r="AP4234" s="67"/>
      <c r="AQ4234" s="67"/>
      <c r="AR4234" s="67"/>
      <c r="AS4234" s="67"/>
      <c r="AT4234" s="67"/>
      <c r="AU4234" s="67"/>
      <c r="AV4234" s="67"/>
      <c r="AW4234" s="67"/>
      <c r="AX4234" s="67"/>
      <c r="AY4234" s="67"/>
      <c r="AZ4234" s="67"/>
      <c r="BA4234" s="67"/>
      <c r="BB4234" s="67"/>
      <c r="BC4234" s="67"/>
      <c r="BD4234" s="67"/>
      <c r="BE4234" s="67"/>
      <c r="BF4234" s="67"/>
      <c r="BG4234" s="67"/>
      <c r="BH4234" s="67"/>
      <c r="BI4234" s="67"/>
      <c r="BJ4234" s="67"/>
      <c r="BK4234" s="67"/>
      <c r="BL4234" s="67"/>
      <c r="BM4234" s="67"/>
      <c r="BN4234" s="67"/>
      <c r="BO4234" s="67"/>
      <c r="BP4234" s="67"/>
      <c r="BQ4234" s="67"/>
      <c r="BR4234" s="67"/>
      <c r="BS4234" s="67"/>
      <c r="BT4234" s="67"/>
      <c r="BU4234" s="67"/>
      <c r="BV4234" s="67"/>
      <c r="BW4234" s="67"/>
      <c r="BX4234" s="67"/>
      <c r="BY4234" s="67"/>
      <c r="BZ4234" s="67"/>
      <c r="CA4234" s="67"/>
      <c r="CB4234" s="67"/>
      <c r="CC4234" s="67"/>
      <c r="CD4234" s="67"/>
      <c r="CE4234" s="67"/>
      <c r="CF4234" s="67"/>
      <c r="CG4234" s="67"/>
      <c r="CH4234" s="67"/>
      <c r="CI4234" s="67"/>
      <c r="CJ4234" s="67"/>
      <c r="CK4234" s="67"/>
      <c r="CL4234" s="67"/>
      <c r="CM4234" s="67"/>
      <c r="CN4234" s="67"/>
      <c r="CO4234" s="67"/>
      <c r="CP4234" s="67"/>
      <c r="CQ4234" s="67"/>
      <c r="CR4234" s="67"/>
      <c r="CS4234" s="67"/>
      <c r="CT4234" s="67"/>
      <c r="CU4234" s="67"/>
      <c r="CV4234" s="67"/>
      <c r="CW4234" s="67"/>
      <c r="CX4234" s="67"/>
      <c r="CY4234" s="67"/>
      <c r="CZ4234" s="67"/>
      <c r="DA4234" s="67"/>
      <c r="DB4234" s="67"/>
      <c r="DC4234" s="67"/>
      <c r="DD4234" s="67"/>
      <c r="DE4234" s="67"/>
      <c r="DF4234" s="67"/>
      <c r="DG4234" s="67"/>
      <c r="DH4234" s="67"/>
      <c r="DI4234" s="67"/>
      <c r="DJ4234" s="67"/>
      <c r="DK4234" s="67"/>
      <c r="DL4234" s="67"/>
      <c r="DM4234" s="67"/>
      <c r="DN4234" s="67"/>
      <c r="DO4234" s="67"/>
      <c r="DP4234" s="67"/>
      <c r="DQ4234" s="67"/>
      <c r="DR4234" s="67"/>
      <c r="DS4234" s="67"/>
      <c r="DT4234" s="67"/>
      <c r="DU4234" s="67"/>
      <c r="DV4234" s="67"/>
      <c r="DW4234" s="67"/>
      <c r="DX4234" s="67"/>
      <c r="DY4234" s="67"/>
      <c r="DZ4234" s="67"/>
      <c r="EA4234" s="67"/>
      <c r="EB4234" s="67"/>
      <c r="EC4234" s="67"/>
      <c r="ED4234" s="67"/>
      <c r="EE4234" s="67"/>
      <c r="EF4234" s="67"/>
      <c r="EG4234" s="67"/>
      <c r="EH4234" s="67"/>
      <c r="EI4234" s="67"/>
      <c r="EJ4234" s="67"/>
      <c r="EK4234" s="67"/>
      <c r="EL4234" s="67"/>
      <c r="EM4234" s="67"/>
      <c r="EN4234" s="67"/>
      <c r="EO4234" s="67"/>
      <c r="EP4234" s="67"/>
      <c r="EQ4234" s="67"/>
      <c r="ER4234" s="67"/>
      <c r="ES4234" s="67"/>
      <c r="ET4234" s="67"/>
      <c r="EU4234" s="67"/>
      <c r="EV4234" s="67"/>
      <c r="EW4234" s="67"/>
      <c r="EX4234" s="67"/>
      <c r="EY4234" s="67"/>
      <c r="EZ4234" s="67"/>
      <c r="FA4234" s="67"/>
      <c r="FB4234" s="67"/>
      <c r="FC4234" s="67"/>
      <c r="FD4234" s="67"/>
      <c r="FE4234" s="67"/>
      <c r="FF4234" s="67"/>
      <c r="FG4234" s="67"/>
      <c r="FH4234" s="67"/>
      <c r="FI4234" s="67"/>
      <c r="FJ4234" s="67"/>
      <c r="FK4234" s="67"/>
      <c r="FL4234" s="67"/>
      <c r="FM4234" s="67"/>
      <c r="FN4234" s="67"/>
      <c r="FO4234" s="67"/>
      <c r="FP4234" s="67"/>
      <c r="FQ4234" s="67"/>
      <c r="FR4234" s="67"/>
      <c r="FS4234" s="67"/>
      <c r="FT4234" s="67"/>
      <c r="FU4234" s="67"/>
      <c r="FV4234" s="67"/>
      <c r="FW4234" s="67"/>
      <c r="FX4234" s="67"/>
      <c r="FY4234" s="67"/>
      <c r="FZ4234" s="67"/>
      <c r="GA4234" s="67"/>
      <c r="GB4234" s="67"/>
      <c r="GC4234" s="67"/>
      <c r="GD4234" s="67"/>
      <c r="GE4234" s="67"/>
      <c r="GF4234" s="67"/>
      <c r="GG4234" s="67"/>
      <c r="GH4234" s="67"/>
      <c r="GI4234" s="67"/>
      <c r="GJ4234" s="67"/>
      <c r="GK4234" s="67"/>
      <c r="GL4234" s="67"/>
      <c r="GM4234" s="67"/>
      <c r="GN4234" s="67"/>
      <c r="GO4234" s="67"/>
      <c r="GP4234" s="67"/>
      <c r="GQ4234" s="67"/>
      <c r="GR4234" s="67"/>
      <c r="GS4234" s="67"/>
      <c r="GT4234" s="67"/>
      <c r="GU4234" s="67"/>
      <c r="GV4234" s="67"/>
      <c r="GW4234" s="67"/>
      <c r="GX4234" s="67"/>
      <c r="GY4234" s="67"/>
      <c r="GZ4234" s="67"/>
      <c r="HA4234" s="67"/>
      <c r="HB4234" s="67"/>
      <c r="HC4234" s="67"/>
      <c r="HD4234" s="67"/>
      <c r="HE4234" s="67"/>
      <c r="HF4234" s="67"/>
      <c r="HG4234" s="67"/>
      <c r="HH4234" s="67"/>
      <c r="HI4234" s="67"/>
      <c r="HJ4234" s="67"/>
      <c r="HK4234" s="67"/>
      <c r="HL4234" s="67"/>
      <c r="HM4234" s="67"/>
      <c r="HN4234" s="67"/>
      <c r="HO4234" s="67"/>
      <c r="HP4234" s="67"/>
      <c r="HQ4234" s="67"/>
      <c r="HR4234" s="67"/>
      <c r="HS4234" s="67"/>
      <c r="HT4234" s="67"/>
      <c r="HU4234" s="67"/>
      <c r="HV4234" s="67"/>
      <c r="HW4234" s="67"/>
      <c r="HX4234" s="67"/>
      <c r="HY4234" s="67"/>
      <c r="HZ4234" s="67"/>
      <c r="IA4234" s="67"/>
      <c r="IB4234" s="67"/>
      <c r="IC4234" s="67"/>
      <c r="ID4234" s="67"/>
      <c r="IE4234" s="67"/>
      <c r="IF4234" s="67"/>
      <c r="IG4234" s="67"/>
      <c r="IH4234" s="67"/>
      <c r="II4234" s="67"/>
      <c r="IJ4234" s="67"/>
      <c r="IK4234" s="67"/>
      <c r="IL4234" s="67"/>
      <c r="IM4234" s="67"/>
      <c r="IN4234" s="67"/>
      <c r="IO4234" s="67"/>
      <c r="IP4234" s="67"/>
      <c r="IQ4234" s="67"/>
      <c r="IR4234" s="67"/>
      <c r="IS4234" s="67"/>
      <c r="IT4234" s="67"/>
      <c r="IU4234" s="67"/>
      <c r="IV4234" s="67"/>
      <c r="IW4234" s="67"/>
      <c r="IX4234" s="67"/>
      <c r="IY4234" s="67"/>
      <c r="IZ4234" s="67"/>
    </row>
    <row r="4235" customFormat="false" ht="13.8" hidden="false" customHeight="false" outlineLevel="0" collapsed="false">
      <c r="A4235" s="16" t="n">
        <v>41401549</v>
      </c>
      <c r="B4235" s="17" t="s">
        <v>4270</v>
      </c>
      <c r="C4235" s="18"/>
      <c r="D4235" s="18"/>
      <c r="E4235" s="16" t="s">
        <v>20</v>
      </c>
      <c r="F4235" s="19" t="n">
        <f aca="false">IF(C4235="",VLOOKUP(E4235,'PORTE E UCO'!$A$5:$D$46,4,0),VLOOKUP(E4235,'PORTE E UCO'!$A$5:$D$46,4,0)*C4235)</f>
        <v>70.656386</v>
      </c>
      <c r="G4235" s="20" t="n">
        <v>11.1</v>
      </c>
      <c r="H4235" s="21" t="n">
        <f aca="false">G4235*$R$2</f>
        <v>218.3773152</v>
      </c>
      <c r="I4235" s="16" t="n">
        <v>0</v>
      </c>
      <c r="J4235" s="22" t="str">
        <f aca="false">IF(I4235&gt;=1,F4235*$J$2,"")</f>
        <v/>
      </c>
      <c r="K4235" s="22" t="str">
        <f aca="false">IF(I4235&gt;=2,F4235*$K$2,"")</f>
        <v/>
      </c>
      <c r="L4235" s="22" t="str">
        <f aca="false">IF(I4235&gt;=3,F4235*$L$2,"")</f>
        <v/>
      </c>
      <c r="M4235" s="22" t="str">
        <f aca="false">IF(I4235&gt;=4,F4235*$M$2,"")</f>
        <v/>
      </c>
      <c r="N4235" s="16" t="n">
        <v>0</v>
      </c>
      <c r="O4235" s="16" t="n">
        <v>0</v>
      </c>
      <c r="P4235" s="23" t="n">
        <v>0</v>
      </c>
      <c r="Q4235" s="32"/>
      <c r="R4235" s="66"/>
      <c r="S4235" s="25" t="n">
        <f aca="false">SUM(F4235,H4235,J4235,K4235,L4235,M4235)</f>
        <v>289.0337012</v>
      </c>
      <c r="T4235" s="25" t="n">
        <f aca="false">SUM(F4235,H4235,J4235,K4235,L4235,M4235,Q4235)</f>
        <v>289.0337012</v>
      </c>
      <c r="U4235" s="67"/>
      <c r="V4235" s="67"/>
      <c r="W4235" s="67"/>
      <c r="X4235" s="67"/>
      <c r="Y4235" s="67"/>
      <c r="Z4235" s="67"/>
      <c r="AA4235" s="67"/>
      <c r="AB4235" s="67"/>
      <c r="AC4235" s="67"/>
      <c r="AD4235" s="67"/>
      <c r="AE4235" s="67"/>
      <c r="AF4235" s="67"/>
      <c r="AG4235" s="67"/>
      <c r="AH4235" s="67"/>
      <c r="AI4235" s="67"/>
      <c r="AJ4235" s="67"/>
      <c r="AK4235" s="67"/>
      <c r="AL4235" s="67"/>
      <c r="AM4235" s="67"/>
      <c r="AN4235" s="67"/>
      <c r="AO4235" s="67"/>
      <c r="AP4235" s="67"/>
      <c r="AQ4235" s="67"/>
      <c r="AR4235" s="67"/>
      <c r="AS4235" s="67"/>
      <c r="AT4235" s="67"/>
      <c r="AU4235" s="67"/>
      <c r="AV4235" s="67"/>
      <c r="AW4235" s="67"/>
      <c r="AX4235" s="67"/>
      <c r="AY4235" s="67"/>
      <c r="AZ4235" s="67"/>
      <c r="BA4235" s="67"/>
      <c r="BB4235" s="67"/>
      <c r="BC4235" s="67"/>
      <c r="BD4235" s="67"/>
      <c r="BE4235" s="67"/>
      <c r="BF4235" s="67"/>
      <c r="BG4235" s="67"/>
      <c r="BH4235" s="67"/>
      <c r="BI4235" s="67"/>
      <c r="BJ4235" s="67"/>
      <c r="BK4235" s="67"/>
      <c r="BL4235" s="67"/>
      <c r="BM4235" s="67"/>
      <c r="BN4235" s="67"/>
      <c r="BO4235" s="67"/>
      <c r="BP4235" s="67"/>
      <c r="BQ4235" s="67"/>
      <c r="BR4235" s="67"/>
      <c r="BS4235" s="67"/>
      <c r="BT4235" s="67"/>
      <c r="BU4235" s="67"/>
      <c r="BV4235" s="67"/>
      <c r="BW4235" s="67"/>
      <c r="BX4235" s="67"/>
      <c r="BY4235" s="67"/>
      <c r="BZ4235" s="67"/>
      <c r="CA4235" s="67"/>
      <c r="CB4235" s="67"/>
      <c r="CC4235" s="67"/>
      <c r="CD4235" s="67"/>
      <c r="CE4235" s="67"/>
      <c r="CF4235" s="67"/>
      <c r="CG4235" s="67"/>
      <c r="CH4235" s="67"/>
      <c r="CI4235" s="67"/>
      <c r="CJ4235" s="67"/>
      <c r="CK4235" s="67"/>
      <c r="CL4235" s="67"/>
      <c r="CM4235" s="67"/>
      <c r="CN4235" s="67"/>
      <c r="CO4235" s="67"/>
      <c r="CP4235" s="67"/>
      <c r="CQ4235" s="67"/>
      <c r="CR4235" s="67"/>
      <c r="CS4235" s="67"/>
      <c r="CT4235" s="67"/>
      <c r="CU4235" s="67"/>
      <c r="CV4235" s="67"/>
      <c r="CW4235" s="67"/>
      <c r="CX4235" s="67"/>
      <c r="CY4235" s="67"/>
      <c r="CZ4235" s="67"/>
      <c r="DA4235" s="67"/>
      <c r="DB4235" s="67"/>
      <c r="DC4235" s="67"/>
      <c r="DD4235" s="67"/>
      <c r="DE4235" s="67"/>
      <c r="DF4235" s="67"/>
      <c r="DG4235" s="67"/>
      <c r="DH4235" s="67"/>
      <c r="DI4235" s="67"/>
      <c r="DJ4235" s="67"/>
      <c r="DK4235" s="67"/>
      <c r="DL4235" s="67"/>
      <c r="DM4235" s="67"/>
      <c r="DN4235" s="67"/>
      <c r="DO4235" s="67"/>
      <c r="DP4235" s="67"/>
      <c r="DQ4235" s="67"/>
      <c r="DR4235" s="67"/>
      <c r="DS4235" s="67"/>
      <c r="DT4235" s="67"/>
      <c r="DU4235" s="67"/>
      <c r="DV4235" s="67"/>
      <c r="DW4235" s="67"/>
      <c r="DX4235" s="67"/>
      <c r="DY4235" s="67"/>
      <c r="DZ4235" s="67"/>
      <c r="EA4235" s="67"/>
      <c r="EB4235" s="67"/>
      <c r="EC4235" s="67"/>
      <c r="ED4235" s="67"/>
      <c r="EE4235" s="67"/>
      <c r="EF4235" s="67"/>
      <c r="EG4235" s="67"/>
      <c r="EH4235" s="67"/>
      <c r="EI4235" s="67"/>
      <c r="EJ4235" s="67"/>
      <c r="EK4235" s="67"/>
      <c r="EL4235" s="67"/>
      <c r="EM4235" s="67"/>
      <c r="EN4235" s="67"/>
      <c r="EO4235" s="67"/>
      <c r="EP4235" s="67"/>
      <c r="EQ4235" s="67"/>
      <c r="ER4235" s="67"/>
      <c r="ES4235" s="67"/>
      <c r="ET4235" s="67"/>
      <c r="EU4235" s="67"/>
      <c r="EV4235" s="67"/>
      <c r="EW4235" s="67"/>
      <c r="EX4235" s="67"/>
      <c r="EY4235" s="67"/>
      <c r="EZ4235" s="67"/>
      <c r="FA4235" s="67"/>
      <c r="FB4235" s="67"/>
      <c r="FC4235" s="67"/>
      <c r="FD4235" s="67"/>
      <c r="FE4235" s="67"/>
      <c r="FF4235" s="67"/>
      <c r="FG4235" s="67"/>
      <c r="FH4235" s="67"/>
      <c r="FI4235" s="67"/>
      <c r="FJ4235" s="67"/>
      <c r="FK4235" s="67"/>
      <c r="FL4235" s="67"/>
      <c r="FM4235" s="67"/>
      <c r="FN4235" s="67"/>
      <c r="FO4235" s="67"/>
      <c r="FP4235" s="67"/>
      <c r="FQ4235" s="67"/>
      <c r="FR4235" s="67"/>
      <c r="FS4235" s="67"/>
      <c r="FT4235" s="67"/>
      <c r="FU4235" s="67"/>
      <c r="FV4235" s="67"/>
      <c r="FW4235" s="67"/>
      <c r="FX4235" s="67"/>
      <c r="FY4235" s="67"/>
      <c r="FZ4235" s="67"/>
      <c r="GA4235" s="67"/>
      <c r="GB4235" s="67"/>
      <c r="GC4235" s="67"/>
      <c r="GD4235" s="67"/>
      <c r="GE4235" s="67"/>
      <c r="GF4235" s="67"/>
      <c r="GG4235" s="67"/>
      <c r="GH4235" s="67"/>
      <c r="GI4235" s="67"/>
      <c r="GJ4235" s="67"/>
      <c r="GK4235" s="67"/>
      <c r="GL4235" s="67"/>
      <c r="GM4235" s="67"/>
      <c r="GN4235" s="67"/>
      <c r="GO4235" s="67"/>
      <c r="GP4235" s="67"/>
      <c r="GQ4235" s="67"/>
      <c r="GR4235" s="67"/>
      <c r="GS4235" s="67"/>
      <c r="GT4235" s="67"/>
      <c r="GU4235" s="67"/>
      <c r="GV4235" s="67"/>
      <c r="GW4235" s="67"/>
      <c r="GX4235" s="67"/>
      <c r="GY4235" s="67"/>
      <c r="GZ4235" s="67"/>
      <c r="HA4235" s="67"/>
      <c r="HB4235" s="67"/>
      <c r="HC4235" s="67"/>
      <c r="HD4235" s="67"/>
      <c r="HE4235" s="67"/>
      <c r="HF4235" s="67"/>
      <c r="HG4235" s="67"/>
      <c r="HH4235" s="67"/>
      <c r="HI4235" s="67"/>
      <c r="HJ4235" s="67"/>
      <c r="HK4235" s="67"/>
      <c r="HL4235" s="67"/>
      <c r="HM4235" s="67"/>
      <c r="HN4235" s="67"/>
      <c r="HO4235" s="67"/>
      <c r="HP4235" s="67"/>
      <c r="HQ4235" s="67"/>
      <c r="HR4235" s="67"/>
      <c r="HS4235" s="67"/>
      <c r="HT4235" s="67"/>
      <c r="HU4235" s="67"/>
      <c r="HV4235" s="67"/>
      <c r="HW4235" s="67"/>
      <c r="HX4235" s="67"/>
      <c r="HY4235" s="67"/>
      <c r="HZ4235" s="67"/>
      <c r="IA4235" s="67"/>
      <c r="IB4235" s="67"/>
      <c r="IC4235" s="67"/>
      <c r="ID4235" s="67"/>
      <c r="IE4235" s="67"/>
      <c r="IF4235" s="67"/>
      <c r="IG4235" s="67"/>
      <c r="IH4235" s="67"/>
      <c r="II4235" s="67"/>
      <c r="IJ4235" s="67"/>
      <c r="IK4235" s="67"/>
      <c r="IL4235" s="67"/>
      <c r="IM4235" s="67"/>
      <c r="IN4235" s="67"/>
      <c r="IO4235" s="67"/>
      <c r="IP4235" s="67"/>
      <c r="IQ4235" s="67"/>
      <c r="IR4235" s="67"/>
      <c r="IS4235" s="67"/>
      <c r="IT4235" s="67"/>
      <c r="IU4235" s="67"/>
      <c r="IV4235" s="67"/>
      <c r="IW4235" s="67"/>
      <c r="IX4235" s="67"/>
      <c r="IY4235" s="67"/>
      <c r="IZ4235" s="67"/>
    </row>
    <row r="4236" customFormat="false" ht="13.8" hidden="false" customHeight="false" outlineLevel="0" collapsed="false">
      <c r="A4236" s="27" t="n">
        <v>41401263</v>
      </c>
      <c r="B4236" s="28" t="s">
        <v>4271</v>
      </c>
      <c r="C4236" s="29"/>
      <c r="D4236" s="29"/>
      <c r="E4236" s="27" t="s">
        <v>64</v>
      </c>
      <c r="F4236" s="19" t="n">
        <f aca="false">IF(C4236="",VLOOKUP(E4236,'PORTE E UCO'!$A$5:$D$46,4,0),VLOOKUP(E4236,'PORTE E UCO'!$A$5:$D$46,4,0)*C4236)</f>
        <v>110.217052</v>
      </c>
      <c r="G4236" s="30" t="n">
        <v>1.95</v>
      </c>
      <c r="H4236" s="21" t="n">
        <f aca="false">G4236*$R$2</f>
        <v>38.3635824</v>
      </c>
      <c r="I4236" s="27" t="n">
        <v>0</v>
      </c>
      <c r="J4236" s="22" t="str">
        <f aca="false">IF(I4236&gt;=1,F4236*$J$2,"")</f>
        <v/>
      </c>
      <c r="K4236" s="22" t="str">
        <f aca="false">IF(I4236&gt;=2,F4236*$K$2,"")</f>
        <v/>
      </c>
      <c r="L4236" s="22" t="str">
        <f aca="false">IF(I4236&gt;=3,F4236*$L$2,"")</f>
        <v/>
      </c>
      <c r="M4236" s="22" t="str">
        <f aca="false">IF(I4236&gt;=4,F4236*$M$2,"")</f>
        <v/>
      </c>
      <c r="N4236" s="27" t="n">
        <v>0</v>
      </c>
      <c r="O4236" s="27" t="n">
        <v>0</v>
      </c>
      <c r="P4236" s="31" t="n">
        <v>0</v>
      </c>
      <c r="Q4236" s="32"/>
      <c r="R4236" s="66"/>
      <c r="S4236" s="25" t="n">
        <f aca="false">SUM(F4236,H4236,J4236,K4236,L4236,M4236)</f>
        <v>148.5806344</v>
      </c>
      <c r="T4236" s="25" t="n">
        <f aca="false">SUM(F4236,H4236,J4236,K4236,L4236,M4236,Q4236)</f>
        <v>148.5806344</v>
      </c>
      <c r="U4236" s="67"/>
      <c r="V4236" s="67"/>
      <c r="W4236" s="67"/>
      <c r="X4236" s="67"/>
      <c r="Y4236" s="67"/>
      <c r="Z4236" s="67"/>
      <c r="AA4236" s="67"/>
      <c r="AB4236" s="67"/>
      <c r="AC4236" s="67"/>
      <c r="AD4236" s="67"/>
      <c r="AE4236" s="67"/>
      <c r="AF4236" s="67"/>
      <c r="AG4236" s="67"/>
      <c r="AH4236" s="67"/>
      <c r="AI4236" s="67"/>
      <c r="AJ4236" s="67"/>
      <c r="AK4236" s="67"/>
      <c r="AL4236" s="67"/>
      <c r="AM4236" s="67"/>
      <c r="AN4236" s="67"/>
      <c r="AO4236" s="67"/>
      <c r="AP4236" s="67"/>
      <c r="AQ4236" s="67"/>
      <c r="AR4236" s="67"/>
      <c r="AS4236" s="67"/>
      <c r="AT4236" s="67"/>
      <c r="AU4236" s="67"/>
      <c r="AV4236" s="67"/>
      <c r="AW4236" s="67"/>
      <c r="AX4236" s="67"/>
      <c r="AY4236" s="67"/>
      <c r="AZ4236" s="67"/>
      <c r="BA4236" s="67"/>
      <c r="BB4236" s="67"/>
      <c r="BC4236" s="67"/>
      <c r="BD4236" s="67"/>
      <c r="BE4236" s="67"/>
      <c r="BF4236" s="67"/>
      <c r="BG4236" s="67"/>
      <c r="BH4236" s="67"/>
      <c r="BI4236" s="67"/>
      <c r="BJ4236" s="67"/>
      <c r="BK4236" s="67"/>
      <c r="BL4236" s="67"/>
      <c r="BM4236" s="67"/>
      <c r="BN4236" s="67"/>
      <c r="BO4236" s="67"/>
      <c r="BP4236" s="67"/>
      <c r="BQ4236" s="67"/>
      <c r="BR4236" s="67"/>
      <c r="BS4236" s="67"/>
      <c r="BT4236" s="67"/>
      <c r="BU4236" s="67"/>
      <c r="BV4236" s="67"/>
      <c r="BW4236" s="67"/>
      <c r="BX4236" s="67"/>
      <c r="BY4236" s="67"/>
      <c r="BZ4236" s="67"/>
      <c r="CA4236" s="67"/>
      <c r="CB4236" s="67"/>
      <c r="CC4236" s="67"/>
      <c r="CD4236" s="67"/>
      <c r="CE4236" s="67"/>
      <c r="CF4236" s="67"/>
      <c r="CG4236" s="67"/>
      <c r="CH4236" s="67"/>
      <c r="CI4236" s="67"/>
      <c r="CJ4236" s="67"/>
      <c r="CK4236" s="67"/>
      <c r="CL4236" s="67"/>
      <c r="CM4236" s="67"/>
      <c r="CN4236" s="67"/>
      <c r="CO4236" s="67"/>
      <c r="CP4236" s="67"/>
      <c r="CQ4236" s="67"/>
      <c r="CR4236" s="67"/>
      <c r="CS4236" s="67"/>
      <c r="CT4236" s="67"/>
      <c r="CU4236" s="67"/>
      <c r="CV4236" s="67"/>
      <c r="CW4236" s="67"/>
      <c r="CX4236" s="67"/>
      <c r="CY4236" s="67"/>
      <c r="CZ4236" s="67"/>
      <c r="DA4236" s="67"/>
      <c r="DB4236" s="67"/>
      <c r="DC4236" s="67"/>
      <c r="DD4236" s="67"/>
      <c r="DE4236" s="67"/>
      <c r="DF4236" s="67"/>
      <c r="DG4236" s="67"/>
      <c r="DH4236" s="67"/>
      <c r="DI4236" s="67"/>
      <c r="DJ4236" s="67"/>
      <c r="DK4236" s="67"/>
      <c r="DL4236" s="67"/>
      <c r="DM4236" s="67"/>
      <c r="DN4236" s="67"/>
      <c r="DO4236" s="67"/>
      <c r="DP4236" s="67"/>
      <c r="DQ4236" s="67"/>
      <c r="DR4236" s="67"/>
      <c r="DS4236" s="67"/>
      <c r="DT4236" s="67"/>
      <c r="DU4236" s="67"/>
      <c r="DV4236" s="67"/>
      <c r="DW4236" s="67"/>
      <c r="DX4236" s="67"/>
      <c r="DY4236" s="67"/>
      <c r="DZ4236" s="67"/>
      <c r="EA4236" s="67"/>
      <c r="EB4236" s="67"/>
      <c r="EC4236" s="67"/>
      <c r="ED4236" s="67"/>
      <c r="EE4236" s="67"/>
      <c r="EF4236" s="67"/>
      <c r="EG4236" s="67"/>
      <c r="EH4236" s="67"/>
      <c r="EI4236" s="67"/>
      <c r="EJ4236" s="67"/>
      <c r="EK4236" s="67"/>
      <c r="EL4236" s="67"/>
      <c r="EM4236" s="67"/>
      <c r="EN4236" s="67"/>
      <c r="EO4236" s="67"/>
      <c r="EP4236" s="67"/>
      <c r="EQ4236" s="67"/>
      <c r="ER4236" s="67"/>
      <c r="ES4236" s="67"/>
      <c r="ET4236" s="67"/>
      <c r="EU4236" s="67"/>
      <c r="EV4236" s="67"/>
      <c r="EW4236" s="67"/>
      <c r="EX4236" s="67"/>
      <c r="EY4236" s="67"/>
      <c r="EZ4236" s="67"/>
      <c r="FA4236" s="67"/>
      <c r="FB4236" s="67"/>
      <c r="FC4236" s="67"/>
      <c r="FD4236" s="67"/>
      <c r="FE4236" s="67"/>
      <c r="FF4236" s="67"/>
      <c r="FG4236" s="67"/>
      <c r="FH4236" s="67"/>
      <c r="FI4236" s="67"/>
      <c r="FJ4236" s="67"/>
      <c r="FK4236" s="67"/>
      <c r="FL4236" s="67"/>
      <c r="FM4236" s="67"/>
      <c r="FN4236" s="67"/>
      <c r="FO4236" s="67"/>
      <c r="FP4236" s="67"/>
      <c r="FQ4236" s="67"/>
      <c r="FR4236" s="67"/>
      <c r="FS4236" s="67"/>
      <c r="FT4236" s="67"/>
      <c r="FU4236" s="67"/>
      <c r="FV4236" s="67"/>
      <c r="FW4236" s="67"/>
      <c r="FX4236" s="67"/>
      <c r="FY4236" s="67"/>
      <c r="FZ4236" s="67"/>
      <c r="GA4236" s="67"/>
      <c r="GB4236" s="67"/>
      <c r="GC4236" s="67"/>
      <c r="GD4236" s="67"/>
      <c r="GE4236" s="67"/>
      <c r="GF4236" s="67"/>
      <c r="GG4236" s="67"/>
      <c r="GH4236" s="67"/>
      <c r="GI4236" s="67"/>
      <c r="GJ4236" s="67"/>
      <c r="GK4236" s="67"/>
      <c r="GL4236" s="67"/>
      <c r="GM4236" s="67"/>
      <c r="GN4236" s="67"/>
      <c r="GO4236" s="67"/>
      <c r="GP4236" s="67"/>
      <c r="GQ4236" s="67"/>
      <c r="GR4236" s="67"/>
      <c r="GS4236" s="67"/>
      <c r="GT4236" s="67"/>
      <c r="GU4236" s="67"/>
      <c r="GV4236" s="67"/>
      <c r="GW4236" s="67"/>
      <c r="GX4236" s="67"/>
      <c r="GY4236" s="67"/>
      <c r="GZ4236" s="67"/>
      <c r="HA4236" s="67"/>
      <c r="HB4236" s="67"/>
      <c r="HC4236" s="67"/>
      <c r="HD4236" s="67"/>
      <c r="HE4236" s="67"/>
      <c r="HF4236" s="67"/>
      <c r="HG4236" s="67"/>
      <c r="HH4236" s="67"/>
      <c r="HI4236" s="67"/>
      <c r="HJ4236" s="67"/>
      <c r="HK4236" s="67"/>
      <c r="HL4236" s="67"/>
      <c r="HM4236" s="67"/>
      <c r="HN4236" s="67"/>
      <c r="HO4236" s="67"/>
      <c r="HP4236" s="67"/>
      <c r="HQ4236" s="67"/>
      <c r="HR4236" s="67"/>
      <c r="HS4236" s="67"/>
      <c r="HT4236" s="67"/>
      <c r="HU4236" s="67"/>
      <c r="HV4236" s="67"/>
      <c r="HW4236" s="67"/>
      <c r="HX4236" s="67"/>
      <c r="HY4236" s="67"/>
      <c r="HZ4236" s="67"/>
      <c r="IA4236" s="67"/>
      <c r="IB4236" s="67"/>
      <c r="IC4236" s="67"/>
      <c r="ID4236" s="67"/>
      <c r="IE4236" s="67"/>
      <c r="IF4236" s="67"/>
      <c r="IG4236" s="67"/>
      <c r="IH4236" s="67"/>
      <c r="II4236" s="67"/>
      <c r="IJ4236" s="67"/>
      <c r="IK4236" s="67"/>
      <c r="IL4236" s="67"/>
      <c r="IM4236" s="67"/>
      <c r="IN4236" s="67"/>
      <c r="IO4236" s="67"/>
      <c r="IP4236" s="67"/>
      <c r="IQ4236" s="67"/>
      <c r="IR4236" s="67"/>
      <c r="IS4236" s="67"/>
      <c r="IT4236" s="67"/>
      <c r="IU4236" s="67"/>
      <c r="IV4236" s="67"/>
      <c r="IW4236" s="67"/>
      <c r="IX4236" s="67"/>
      <c r="IY4236" s="67"/>
      <c r="IZ4236" s="67"/>
    </row>
    <row r="4237" customFormat="false" ht="13.8" hidden="false" customHeight="false" outlineLevel="0" collapsed="false">
      <c r="A4237" s="16" t="n">
        <v>41401271</v>
      </c>
      <c r="B4237" s="17" t="s">
        <v>4272</v>
      </c>
      <c r="C4237" s="18"/>
      <c r="D4237" s="18"/>
      <c r="E4237" s="16" t="s">
        <v>54</v>
      </c>
      <c r="F4237" s="19" t="n">
        <f aca="false">IF(C4237="",VLOOKUP(E4237,'PORTE E UCO'!$A$5:$D$46,4,0),VLOOKUP(E4237,'PORTE E UCO'!$A$5:$D$46,4,0)*C4237)</f>
        <v>35.31295</v>
      </c>
      <c r="G4237" s="20" t="n">
        <v>0.38</v>
      </c>
      <c r="H4237" s="21" t="n">
        <f aca="false">G4237*$R$2</f>
        <v>7.47598016</v>
      </c>
      <c r="I4237" s="16" t="n">
        <v>0</v>
      </c>
      <c r="J4237" s="22" t="str">
        <f aca="false">IF(I4237&gt;=1,F4237*$J$2,"")</f>
        <v/>
      </c>
      <c r="K4237" s="22" t="str">
        <f aca="false">IF(I4237&gt;=2,F4237*$K$2,"")</f>
        <v/>
      </c>
      <c r="L4237" s="22" t="str">
        <f aca="false">IF(I4237&gt;=3,F4237*$L$2,"")</f>
        <v/>
      </c>
      <c r="M4237" s="22" t="str">
        <f aca="false">IF(I4237&gt;=4,F4237*$M$2,"")</f>
        <v/>
      </c>
      <c r="N4237" s="16" t="n">
        <v>0</v>
      </c>
      <c r="O4237" s="16" t="n">
        <v>0</v>
      </c>
      <c r="P4237" s="23" t="n">
        <v>0</v>
      </c>
      <c r="Q4237" s="32"/>
      <c r="R4237" s="66"/>
      <c r="S4237" s="25" t="n">
        <f aca="false">SUM(F4237,H4237,J4237,K4237,L4237,M4237)</f>
        <v>42.78893016</v>
      </c>
      <c r="T4237" s="25" t="n">
        <f aca="false">SUM(F4237,H4237,J4237,K4237,L4237,M4237,Q4237)</f>
        <v>42.78893016</v>
      </c>
      <c r="U4237" s="67"/>
      <c r="V4237" s="67"/>
      <c r="W4237" s="67"/>
      <c r="X4237" s="67"/>
      <c r="Y4237" s="67"/>
      <c r="Z4237" s="67"/>
      <c r="AA4237" s="67"/>
      <c r="AB4237" s="67"/>
      <c r="AC4237" s="67"/>
      <c r="AD4237" s="67"/>
      <c r="AE4237" s="67"/>
      <c r="AF4237" s="67"/>
      <c r="AG4237" s="67"/>
      <c r="AH4237" s="67"/>
      <c r="AI4237" s="67"/>
      <c r="AJ4237" s="67"/>
      <c r="AK4237" s="67"/>
      <c r="AL4237" s="67"/>
      <c r="AM4237" s="67"/>
      <c r="AN4237" s="67"/>
      <c r="AO4237" s="67"/>
      <c r="AP4237" s="67"/>
      <c r="AQ4237" s="67"/>
      <c r="AR4237" s="67"/>
      <c r="AS4237" s="67"/>
      <c r="AT4237" s="67"/>
      <c r="AU4237" s="67"/>
      <c r="AV4237" s="67"/>
      <c r="AW4237" s="67"/>
      <c r="AX4237" s="67"/>
      <c r="AY4237" s="67"/>
      <c r="AZ4237" s="67"/>
      <c r="BA4237" s="67"/>
      <c r="BB4237" s="67"/>
      <c r="BC4237" s="67"/>
      <c r="BD4237" s="67"/>
      <c r="BE4237" s="67"/>
      <c r="BF4237" s="67"/>
      <c r="BG4237" s="67"/>
      <c r="BH4237" s="67"/>
      <c r="BI4237" s="67"/>
      <c r="BJ4237" s="67"/>
      <c r="BK4237" s="67"/>
      <c r="BL4237" s="67"/>
      <c r="BM4237" s="67"/>
      <c r="BN4237" s="67"/>
      <c r="BO4237" s="67"/>
      <c r="BP4237" s="67"/>
      <c r="BQ4237" s="67"/>
      <c r="BR4237" s="67"/>
      <c r="BS4237" s="67"/>
      <c r="BT4237" s="67"/>
      <c r="BU4237" s="67"/>
      <c r="BV4237" s="67"/>
      <c r="BW4237" s="67"/>
      <c r="BX4237" s="67"/>
      <c r="BY4237" s="67"/>
      <c r="BZ4237" s="67"/>
      <c r="CA4237" s="67"/>
      <c r="CB4237" s="67"/>
      <c r="CC4237" s="67"/>
      <c r="CD4237" s="67"/>
      <c r="CE4237" s="67"/>
      <c r="CF4237" s="67"/>
      <c r="CG4237" s="67"/>
      <c r="CH4237" s="67"/>
      <c r="CI4237" s="67"/>
      <c r="CJ4237" s="67"/>
      <c r="CK4237" s="67"/>
      <c r="CL4237" s="67"/>
      <c r="CM4237" s="67"/>
      <c r="CN4237" s="67"/>
      <c r="CO4237" s="67"/>
      <c r="CP4237" s="67"/>
      <c r="CQ4237" s="67"/>
      <c r="CR4237" s="67"/>
      <c r="CS4237" s="67"/>
      <c r="CT4237" s="67"/>
      <c r="CU4237" s="67"/>
      <c r="CV4237" s="67"/>
      <c r="CW4237" s="67"/>
      <c r="CX4237" s="67"/>
      <c r="CY4237" s="67"/>
      <c r="CZ4237" s="67"/>
      <c r="DA4237" s="67"/>
      <c r="DB4237" s="67"/>
      <c r="DC4237" s="67"/>
      <c r="DD4237" s="67"/>
      <c r="DE4237" s="67"/>
      <c r="DF4237" s="67"/>
      <c r="DG4237" s="67"/>
      <c r="DH4237" s="67"/>
      <c r="DI4237" s="67"/>
      <c r="DJ4237" s="67"/>
      <c r="DK4237" s="67"/>
      <c r="DL4237" s="67"/>
      <c r="DM4237" s="67"/>
      <c r="DN4237" s="67"/>
      <c r="DO4237" s="67"/>
      <c r="DP4237" s="67"/>
      <c r="DQ4237" s="67"/>
      <c r="DR4237" s="67"/>
      <c r="DS4237" s="67"/>
      <c r="DT4237" s="67"/>
      <c r="DU4237" s="67"/>
      <c r="DV4237" s="67"/>
      <c r="DW4237" s="67"/>
      <c r="DX4237" s="67"/>
      <c r="DY4237" s="67"/>
      <c r="DZ4237" s="67"/>
      <c r="EA4237" s="67"/>
      <c r="EB4237" s="67"/>
      <c r="EC4237" s="67"/>
      <c r="ED4237" s="67"/>
      <c r="EE4237" s="67"/>
      <c r="EF4237" s="67"/>
      <c r="EG4237" s="67"/>
      <c r="EH4237" s="67"/>
      <c r="EI4237" s="67"/>
      <c r="EJ4237" s="67"/>
      <c r="EK4237" s="67"/>
      <c r="EL4237" s="67"/>
      <c r="EM4237" s="67"/>
      <c r="EN4237" s="67"/>
      <c r="EO4237" s="67"/>
      <c r="EP4237" s="67"/>
      <c r="EQ4237" s="67"/>
      <c r="ER4237" s="67"/>
      <c r="ES4237" s="67"/>
      <c r="ET4237" s="67"/>
      <c r="EU4237" s="67"/>
      <c r="EV4237" s="67"/>
      <c r="EW4237" s="67"/>
      <c r="EX4237" s="67"/>
      <c r="EY4237" s="67"/>
      <c r="EZ4237" s="67"/>
      <c r="FA4237" s="67"/>
      <c r="FB4237" s="67"/>
      <c r="FC4237" s="67"/>
      <c r="FD4237" s="67"/>
      <c r="FE4237" s="67"/>
      <c r="FF4237" s="67"/>
      <c r="FG4237" s="67"/>
      <c r="FH4237" s="67"/>
      <c r="FI4237" s="67"/>
      <c r="FJ4237" s="67"/>
      <c r="FK4237" s="67"/>
      <c r="FL4237" s="67"/>
      <c r="FM4237" s="67"/>
      <c r="FN4237" s="67"/>
      <c r="FO4237" s="67"/>
      <c r="FP4237" s="67"/>
      <c r="FQ4237" s="67"/>
      <c r="FR4237" s="67"/>
      <c r="FS4237" s="67"/>
      <c r="FT4237" s="67"/>
      <c r="FU4237" s="67"/>
      <c r="FV4237" s="67"/>
      <c r="FW4237" s="67"/>
      <c r="FX4237" s="67"/>
      <c r="FY4237" s="67"/>
      <c r="FZ4237" s="67"/>
      <c r="GA4237" s="67"/>
      <c r="GB4237" s="67"/>
      <c r="GC4237" s="67"/>
      <c r="GD4237" s="67"/>
      <c r="GE4237" s="67"/>
      <c r="GF4237" s="67"/>
      <c r="GG4237" s="67"/>
      <c r="GH4237" s="67"/>
      <c r="GI4237" s="67"/>
      <c r="GJ4237" s="67"/>
      <c r="GK4237" s="67"/>
      <c r="GL4237" s="67"/>
      <c r="GM4237" s="67"/>
      <c r="GN4237" s="67"/>
      <c r="GO4237" s="67"/>
      <c r="GP4237" s="67"/>
      <c r="GQ4237" s="67"/>
      <c r="GR4237" s="67"/>
      <c r="GS4237" s="67"/>
      <c r="GT4237" s="67"/>
      <c r="GU4237" s="67"/>
      <c r="GV4237" s="67"/>
      <c r="GW4237" s="67"/>
      <c r="GX4237" s="67"/>
      <c r="GY4237" s="67"/>
      <c r="GZ4237" s="67"/>
      <c r="HA4237" s="67"/>
      <c r="HB4237" s="67"/>
      <c r="HC4237" s="67"/>
      <c r="HD4237" s="67"/>
      <c r="HE4237" s="67"/>
      <c r="HF4237" s="67"/>
      <c r="HG4237" s="67"/>
      <c r="HH4237" s="67"/>
      <c r="HI4237" s="67"/>
      <c r="HJ4237" s="67"/>
      <c r="HK4237" s="67"/>
      <c r="HL4237" s="67"/>
      <c r="HM4237" s="67"/>
      <c r="HN4237" s="67"/>
      <c r="HO4237" s="67"/>
      <c r="HP4237" s="67"/>
      <c r="HQ4237" s="67"/>
      <c r="HR4237" s="67"/>
      <c r="HS4237" s="67"/>
      <c r="HT4237" s="67"/>
      <c r="HU4237" s="67"/>
      <c r="HV4237" s="67"/>
      <c r="HW4237" s="67"/>
      <c r="HX4237" s="67"/>
      <c r="HY4237" s="67"/>
      <c r="HZ4237" s="67"/>
      <c r="IA4237" s="67"/>
      <c r="IB4237" s="67"/>
      <c r="IC4237" s="67"/>
      <c r="ID4237" s="67"/>
      <c r="IE4237" s="67"/>
      <c r="IF4237" s="67"/>
      <c r="IG4237" s="67"/>
      <c r="IH4237" s="67"/>
      <c r="II4237" s="67"/>
      <c r="IJ4237" s="67"/>
      <c r="IK4237" s="67"/>
      <c r="IL4237" s="67"/>
      <c r="IM4237" s="67"/>
      <c r="IN4237" s="67"/>
      <c r="IO4237" s="67"/>
      <c r="IP4237" s="67"/>
      <c r="IQ4237" s="67"/>
      <c r="IR4237" s="67"/>
      <c r="IS4237" s="67"/>
      <c r="IT4237" s="67"/>
      <c r="IU4237" s="67"/>
      <c r="IV4237" s="67"/>
      <c r="IW4237" s="67"/>
      <c r="IX4237" s="67"/>
      <c r="IY4237" s="67"/>
      <c r="IZ4237" s="67"/>
    </row>
    <row r="4238" customFormat="false" ht="13.8" hidden="false" customHeight="false" outlineLevel="0" collapsed="false">
      <c r="A4238" s="27" t="n">
        <v>41401280</v>
      </c>
      <c r="B4238" s="28" t="s">
        <v>4273</v>
      </c>
      <c r="C4238" s="29"/>
      <c r="D4238" s="29"/>
      <c r="E4238" s="27" t="s">
        <v>54</v>
      </c>
      <c r="F4238" s="19" t="n">
        <f aca="false">IF(C4238="",VLOOKUP(E4238,'PORTE E UCO'!$A$5:$D$46,4,0),VLOOKUP(E4238,'PORTE E UCO'!$A$5:$D$46,4,0)*C4238)</f>
        <v>35.31295</v>
      </c>
      <c r="G4238" s="30" t="n">
        <v>0.162</v>
      </c>
      <c r="H4238" s="21" t="n">
        <f aca="false">G4238*$R$2</f>
        <v>3.187128384</v>
      </c>
      <c r="I4238" s="27" t="n">
        <v>0</v>
      </c>
      <c r="J4238" s="22" t="str">
        <f aca="false">IF(I4238&gt;=1,F4238*$J$2,"")</f>
        <v/>
      </c>
      <c r="K4238" s="22" t="str">
        <f aca="false">IF(I4238&gt;=2,F4238*$K$2,"")</f>
        <v/>
      </c>
      <c r="L4238" s="22" t="str">
        <f aca="false">IF(I4238&gt;=3,F4238*$L$2,"")</f>
        <v/>
      </c>
      <c r="M4238" s="22" t="str">
        <f aca="false">IF(I4238&gt;=4,F4238*$M$2,"")</f>
        <v/>
      </c>
      <c r="N4238" s="27" t="n">
        <v>0</v>
      </c>
      <c r="O4238" s="27" t="n">
        <v>0</v>
      </c>
      <c r="P4238" s="31" t="n">
        <v>0</v>
      </c>
      <c r="Q4238" s="32"/>
      <c r="R4238" s="66"/>
      <c r="S4238" s="25" t="n">
        <f aca="false">SUM(F4238,H4238,J4238,K4238,L4238,M4238)</f>
        <v>38.500078384</v>
      </c>
      <c r="T4238" s="25" t="n">
        <f aca="false">SUM(F4238,H4238,J4238,K4238,L4238,M4238,Q4238)</f>
        <v>38.500078384</v>
      </c>
      <c r="U4238" s="67"/>
      <c r="V4238" s="67"/>
      <c r="W4238" s="67"/>
      <c r="X4238" s="67"/>
      <c r="Y4238" s="67"/>
      <c r="Z4238" s="67"/>
      <c r="AA4238" s="67"/>
      <c r="AB4238" s="67"/>
      <c r="AC4238" s="67"/>
      <c r="AD4238" s="67"/>
      <c r="AE4238" s="67"/>
      <c r="AF4238" s="67"/>
      <c r="AG4238" s="67"/>
      <c r="AH4238" s="67"/>
      <c r="AI4238" s="67"/>
      <c r="AJ4238" s="67"/>
      <c r="AK4238" s="67"/>
      <c r="AL4238" s="67"/>
      <c r="AM4238" s="67"/>
      <c r="AN4238" s="67"/>
      <c r="AO4238" s="67"/>
      <c r="AP4238" s="67"/>
      <c r="AQ4238" s="67"/>
      <c r="AR4238" s="67"/>
      <c r="AS4238" s="67"/>
      <c r="AT4238" s="67"/>
      <c r="AU4238" s="67"/>
      <c r="AV4238" s="67"/>
      <c r="AW4238" s="67"/>
      <c r="AX4238" s="67"/>
      <c r="AY4238" s="67"/>
      <c r="AZ4238" s="67"/>
      <c r="BA4238" s="67"/>
      <c r="BB4238" s="67"/>
      <c r="BC4238" s="67"/>
      <c r="BD4238" s="67"/>
      <c r="BE4238" s="67"/>
      <c r="BF4238" s="67"/>
      <c r="BG4238" s="67"/>
      <c r="BH4238" s="67"/>
      <c r="BI4238" s="67"/>
      <c r="BJ4238" s="67"/>
      <c r="BK4238" s="67"/>
      <c r="BL4238" s="67"/>
      <c r="BM4238" s="67"/>
      <c r="BN4238" s="67"/>
      <c r="BO4238" s="67"/>
      <c r="BP4238" s="67"/>
      <c r="BQ4238" s="67"/>
      <c r="BR4238" s="67"/>
      <c r="BS4238" s="67"/>
      <c r="BT4238" s="67"/>
      <c r="BU4238" s="67"/>
      <c r="BV4238" s="67"/>
      <c r="BW4238" s="67"/>
      <c r="BX4238" s="67"/>
      <c r="BY4238" s="67"/>
      <c r="BZ4238" s="67"/>
      <c r="CA4238" s="67"/>
      <c r="CB4238" s="67"/>
      <c r="CC4238" s="67"/>
      <c r="CD4238" s="67"/>
      <c r="CE4238" s="67"/>
      <c r="CF4238" s="67"/>
      <c r="CG4238" s="67"/>
      <c r="CH4238" s="67"/>
      <c r="CI4238" s="67"/>
      <c r="CJ4238" s="67"/>
      <c r="CK4238" s="67"/>
      <c r="CL4238" s="67"/>
      <c r="CM4238" s="67"/>
      <c r="CN4238" s="67"/>
      <c r="CO4238" s="67"/>
      <c r="CP4238" s="67"/>
      <c r="CQ4238" s="67"/>
      <c r="CR4238" s="67"/>
      <c r="CS4238" s="67"/>
      <c r="CT4238" s="67"/>
      <c r="CU4238" s="67"/>
      <c r="CV4238" s="67"/>
      <c r="CW4238" s="67"/>
      <c r="CX4238" s="67"/>
      <c r="CY4238" s="67"/>
      <c r="CZ4238" s="67"/>
      <c r="DA4238" s="67"/>
      <c r="DB4238" s="67"/>
      <c r="DC4238" s="67"/>
      <c r="DD4238" s="67"/>
      <c r="DE4238" s="67"/>
      <c r="DF4238" s="67"/>
      <c r="DG4238" s="67"/>
      <c r="DH4238" s="67"/>
      <c r="DI4238" s="67"/>
      <c r="DJ4238" s="67"/>
      <c r="DK4238" s="67"/>
      <c r="DL4238" s="67"/>
      <c r="DM4238" s="67"/>
      <c r="DN4238" s="67"/>
      <c r="DO4238" s="67"/>
      <c r="DP4238" s="67"/>
      <c r="DQ4238" s="67"/>
      <c r="DR4238" s="67"/>
      <c r="DS4238" s="67"/>
      <c r="DT4238" s="67"/>
      <c r="DU4238" s="67"/>
      <c r="DV4238" s="67"/>
      <c r="DW4238" s="67"/>
      <c r="DX4238" s="67"/>
      <c r="DY4238" s="67"/>
      <c r="DZ4238" s="67"/>
      <c r="EA4238" s="67"/>
      <c r="EB4238" s="67"/>
      <c r="EC4238" s="67"/>
      <c r="ED4238" s="67"/>
      <c r="EE4238" s="67"/>
      <c r="EF4238" s="67"/>
      <c r="EG4238" s="67"/>
      <c r="EH4238" s="67"/>
      <c r="EI4238" s="67"/>
      <c r="EJ4238" s="67"/>
      <c r="EK4238" s="67"/>
      <c r="EL4238" s="67"/>
      <c r="EM4238" s="67"/>
      <c r="EN4238" s="67"/>
      <c r="EO4238" s="67"/>
      <c r="EP4238" s="67"/>
      <c r="EQ4238" s="67"/>
      <c r="ER4238" s="67"/>
      <c r="ES4238" s="67"/>
      <c r="ET4238" s="67"/>
      <c r="EU4238" s="67"/>
      <c r="EV4238" s="67"/>
      <c r="EW4238" s="67"/>
      <c r="EX4238" s="67"/>
      <c r="EY4238" s="67"/>
      <c r="EZ4238" s="67"/>
      <c r="FA4238" s="67"/>
      <c r="FB4238" s="67"/>
      <c r="FC4238" s="67"/>
      <c r="FD4238" s="67"/>
      <c r="FE4238" s="67"/>
      <c r="FF4238" s="67"/>
      <c r="FG4238" s="67"/>
      <c r="FH4238" s="67"/>
      <c r="FI4238" s="67"/>
      <c r="FJ4238" s="67"/>
      <c r="FK4238" s="67"/>
      <c r="FL4238" s="67"/>
      <c r="FM4238" s="67"/>
      <c r="FN4238" s="67"/>
      <c r="FO4238" s="67"/>
      <c r="FP4238" s="67"/>
      <c r="FQ4238" s="67"/>
      <c r="FR4238" s="67"/>
      <c r="FS4238" s="67"/>
      <c r="FT4238" s="67"/>
      <c r="FU4238" s="67"/>
      <c r="FV4238" s="67"/>
      <c r="FW4238" s="67"/>
      <c r="FX4238" s="67"/>
      <c r="FY4238" s="67"/>
      <c r="FZ4238" s="67"/>
      <c r="GA4238" s="67"/>
      <c r="GB4238" s="67"/>
      <c r="GC4238" s="67"/>
      <c r="GD4238" s="67"/>
      <c r="GE4238" s="67"/>
      <c r="GF4238" s="67"/>
      <c r="GG4238" s="67"/>
      <c r="GH4238" s="67"/>
      <c r="GI4238" s="67"/>
      <c r="GJ4238" s="67"/>
      <c r="GK4238" s="67"/>
      <c r="GL4238" s="67"/>
      <c r="GM4238" s="67"/>
      <c r="GN4238" s="67"/>
      <c r="GO4238" s="67"/>
      <c r="GP4238" s="67"/>
      <c r="GQ4238" s="67"/>
      <c r="GR4238" s="67"/>
      <c r="GS4238" s="67"/>
      <c r="GT4238" s="67"/>
      <c r="GU4238" s="67"/>
      <c r="GV4238" s="67"/>
      <c r="GW4238" s="67"/>
      <c r="GX4238" s="67"/>
      <c r="GY4238" s="67"/>
      <c r="GZ4238" s="67"/>
      <c r="HA4238" s="67"/>
      <c r="HB4238" s="67"/>
      <c r="HC4238" s="67"/>
      <c r="HD4238" s="67"/>
      <c r="HE4238" s="67"/>
      <c r="HF4238" s="67"/>
      <c r="HG4238" s="67"/>
      <c r="HH4238" s="67"/>
      <c r="HI4238" s="67"/>
      <c r="HJ4238" s="67"/>
      <c r="HK4238" s="67"/>
      <c r="HL4238" s="67"/>
      <c r="HM4238" s="67"/>
      <c r="HN4238" s="67"/>
      <c r="HO4238" s="67"/>
      <c r="HP4238" s="67"/>
      <c r="HQ4238" s="67"/>
      <c r="HR4238" s="67"/>
      <c r="HS4238" s="67"/>
      <c r="HT4238" s="67"/>
      <c r="HU4238" s="67"/>
      <c r="HV4238" s="67"/>
      <c r="HW4238" s="67"/>
      <c r="HX4238" s="67"/>
      <c r="HY4238" s="67"/>
      <c r="HZ4238" s="67"/>
      <c r="IA4238" s="67"/>
      <c r="IB4238" s="67"/>
      <c r="IC4238" s="67"/>
      <c r="ID4238" s="67"/>
      <c r="IE4238" s="67"/>
      <c r="IF4238" s="67"/>
      <c r="IG4238" s="67"/>
      <c r="IH4238" s="67"/>
      <c r="II4238" s="67"/>
      <c r="IJ4238" s="67"/>
      <c r="IK4238" s="67"/>
      <c r="IL4238" s="67"/>
      <c r="IM4238" s="67"/>
      <c r="IN4238" s="67"/>
      <c r="IO4238" s="67"/>
      <c r="IP4238" s="67"/>
      <c r="IQ4238" s="67"/>
      <c r="IR4238" s="67"/>
      <c r="IS4238" s="67"/>
      <c r="IT4238" s="67"/>
      <c r="IU4238" s="67"/>
      <c r="IV4238" s="67"/>
      <c r="IW4238" s="67"/>
      <c r="IX4238" s="67"/>
      <c r="IY4238" s="67"/>
      <c r="IZ4238" s="67"/>
    </row>
    <row r="4239" customFormat="false" ht="13.8" hidden="false" customHeight="false" outlineLevel="0" collapsed="false">
      <c r="A4239" s="16" t="n">
        <v>41401654</v>
      </c>
      <c r="B4239" s="17" t="s">
        <v>4274</v>
      </c>
      <c r="C4239" s="18"/>
      <c r="D4239" s="18"/>
      <c r="E4239" s="16" t="s">
        <v>15</v>
      </c>
      <c r="F4239" s="19" t="n">
        <f aca="false">IF(C4239="",VLOOKUP(E4239,'PORTE E UCO'!$A$5:$D$46,4,0),VLOOKUP(E4239,'PORTE E UCO'!$A$5:$D$46,4,0)*C4239)</f>
        <v>93.13473</v>
      </c>
      <c r="G4239" s="20"/>
      <c r="H4239" s="21" t="n">
        <f aca="false">G4239*$R$2</f>
        <v>0</v>
      </c>
      <c r="I4239" s="16" t="n">
        <v>0</v>
      </c>
      <c r="J4239" s="22" t="str">
        <f aca="false">IF(I4239&gt;=1,F4239*$J$2,"")</f>
        <v/>
      </c>
      <c r="K4239" s="22" t="str">
        <f aca="false">IF(I4239&gt;=2,F4239*$K$2,"")</f>
        <v/>
      </c>
      <c r="L4239" s="22" t="str">
        <f aca="false">IF(I4239&gt;=3,F4239*$L$2,"")</f>
        <v/>
      </c>
      <c r="M4239" s="22" t="str">
        <f aca="false">IF(I4239&gt;=4,F4239*$M$2,"")</f>
        <v/>
      </c>
      <c r="N4239" s="16" t="n">
        <v>0</v>
      </c>
      <c r="O4239" s="16" t="n">
        <v>0</v>
      </c>
      <c r="P4239" s="23" t="n">
        <v>0</v>
      </c>
      <c r="Q4239" s="32"/>
      <c r="R4239" s="66"/>
      <c r="S4239" s="25" t="n">
        <f aca="false">SUM(F4239,H4239,J4239,K4239,L4239,M4239)</f>
        <v>93.13473</v>
      </c>
      <c r="T4239" s="25" t="n">
        <f aca="false">SUM(F4239,H4239,J4239,K4239,L4239,M4239,Q4239)</f>
        <v>93.13473</v>
      </c>
      <c r="U4239" s="67"/>
      <c r="V4239" s="67"/>
      <c r="W4239" s="67"/>
      <c r="X4239" s="67"/>
      <c r="Y4239" s="67"/>
      <c r="Z4239" s="67"/>
      <c r="AA4239" s="67"/>
      <c r="AB4239" s="67"/>
      <c r="AC4239" s="67"/>
      <c r="AD4239" s="67"/>
      <c r="AE4239" s="67"/>
      <c r="AF4239" s="67"/>
      <c r="AG4239" s="67"/>
      <c r="AH4239" s="67"/>
      <c r="AI4239" s="67"/>
      <c r="AJ4239" s="67"/>
      <c r="AK4239" s="67"/>
      <c r="AL4239" s="67"/>
      <c r="AM4239" s="67"/>
      <c r="AN4239" s="67"/>
      <c r="AO4239" s="67"/>
      <c r="AP4239" s="67"/>
      <c r="AQ4239" s="67"/>
      <c r="AR4239" s="67"/>
      <c r="AS4239" s="67"/>
      <c r="AT4239" s="67"/>
      <c r="AU4239" s="67"/>
      <c r="AV4239" s="67"/>
      <c r="AW4239" s="67"/>
      <c r="AX4239" s="67"/>
      <c r="AY4239" s="67"/>
      <c r="AZ4239" s="67"/>
      <c r="BA4239" s="67"/>
      <c r="BB4239" s="67"/>
      <c r="BC4239" s="67"/>
      <c r="BD4239" s="67"/>
      <c r="BE4239" s="67"/>
      <c r="BF4239" s="67"/>
      <c r="BG4239" s="67"/>
      <c r="BH4239" s="67"/>
      <c r="BI4239" s="67"/>
      <c r="BJ4239" s="67"/>
      <c r="BK4239" s="67"/>
      <c r="BL4239" s="67"/>
      <c r="BM4239" s="67"/>
      <c r="BN4239" s="67"/>
      <c r="BO4239" s="67"/>
      <c r="BP4239" s="67"/>
      <c r="BQ4239" s="67"/>
      <c r="BR4239" s="67"/>
      <c r="BS4239" s="67"/>
      <c r="BT4239" s="67"/>
      <c r="BU4239" s="67"/>
      <c r="BV4239" s="67"/>
      <c r="BW4239" s="67"/>
      <c r="BX4239" s="67"/>
      <c r="BY4239" s="67"/>
      <c r="BZ4239" s="67"/>
      <c r="CA4239" s="67"/>
      <c r="CB4239" s="67"/>
      <c r="CC4239" s="67"/>
      <c r="CD4239" s="67"/>
      <c r="CE4239" s="67"/>
      <c r="CF4239" s="67"/>
      <c r="CG4239" s="67"/>
      <c r="CH4239" s="67"/>
      <c r="CI4239" s="67"/>
      <c r="CJ4239" s="67"/>
      <c r="CK4239" s="67"/>
      <c r="CL4239" s="67"/>
      <c r="CM4239" s="67"/>
      <c r="CN4239" s="67"/>
      <c r="CO4239" s="67"/>
      <c r="CP4239" s="67"/>
      <c r="CQ4239" s="67"/>
      <c r="CR4239" s="67"/>
      <c r="CS4239" s="67"/>
      <c r="CT4239" s="67"/>
      <c r="CU4239" s="67"/>
      <c r="CV4239" s="67"/>
      <c r="CW4239" s="67"/>
      <c r="CX4239" s="67"/>
      <c r="CY4239" s="67"/>
      <c r="CZ4239" s="67"/>
      <c r="DA4239" s="67"/>
      <c r="DB4239" s="67"/>
      <c r="DC4239" s="67"/>
      <c r="DD4239" s="67"/>
      <c r="DE4239" s="67"/>
      <c r="DF4239" s="67"/>
      <c r="DG4239" s="67"/>
      <c r="DH4239" s="67"/>
      <c r="DI4239" s="67"/>
      <c r="DJ4239" s="67"/>
      <c r="DK4239" s="67"/>
      <c r="DL4239" s="67"/>
      <c r="DM4239" s="67"/>
      <c r="DN4239" s="67"/>
      <c r="DO4239" s="67"/>
      <c r="DP4239" s="67"/>
      <c r="DQ4239" s="67"/>
      <c r="DR4239" s="67"/>
      <c r="DS4239" s="67"/>
      <c r="DT4239" s="67"/>
      <c r="DU4239" s="67"/>
      <c r="DV4239" s="67"/>
      <c r="DW4239" s="67"/>
      <c r="DX4239" s="67"/>
      <c r="DY4239" s="67"/>
      <c r="DZ4239" s="67"/>
      <c r="EA4239" s="67"/>
      <c r="EB4239" s="67"/>
      <c r="EC4239" s="67"/>
      <c r="ED4239" s="67"/>
      <c r="EE4239" s="67"/>
      <c r="EF4239" s="67"/>
      <c r="EG4239" s="67"/>
      <c r="EH4239" s="67"/>
      <c r="EI4239" s="67"/>
      <c r="EJ4239" s="67"/>
      <c r="EK4239" s="67"/>
      <c r="EL4239" s="67"/>
      <c r="EM4239" s="67"/>
      <c r="EN4239" s="67"/>
      <c r="EO4239" s="67"/>
      <c r="EP4239" s="67"/>
      <c r="EQ4239" s="67"/>
      <c r="ER4239" s="67"/>
      <c r="ES4239" s="67"/>
      <c r="ET4239" s="67"/>
      <c r="EU4239" s="67"/>
      <c r="EV4239" s="67"/>
      <c r="EW4239" s="67"/>
      <c r="EX4239" s="67"/>
      <c r="EY4239" s="67"/>
      <c r="EZ4239" s="67"/>
      <c r="FA4239" s="67"/>
      <c r="FB4239" s="67"/>
      <c r="FC4239" s="67"/>
      <c r="FD4239" s="67"/>
      <c r="FE4239" s="67"/>
      <c r="FF4239" s="67"/>
      <c r="FG4239" s="67"/>
      <c r="FH4239" s="67"/>
      <c r="FI4239" s="67"/>
      <c r="FJ4239" s="67"/>
      <c r="FK4239" s="67"/>
      <c r="FL4239" s="67"/>
      <c r="FM4239" s="67"/>
      <c r="FN4239" s="67"/>
      <c r="FO4239" s="67"/>
      <c r="FP4239" s="67"/>
      <c r="FQ4239" s="67"/>
      <c r="FR4239" s="67"/>
      <c r="FS4239" s="67"/>
      <c r="FT4239" s="67"/>
      <c r="FU4239" s="67"/>
      <c r="FV4239" s="67"/>
      <c r="FW4239" s="67"/>
      <c r="FX4239" s="67"/>
      <c r="FY4239" s="67"/>
      <c r="FZ4239" s="67"/>
      <c r="GA4239" s="67"/>
      <c r="GB4239" s="67"/>
      <c r="GC4239" s="67"/>
      <c r="GD4239" s="67"/>
      <c r="GE4239" s="67"/>
      <c r="GF4239" s="67"/>
      <c r="GG4239" s="67"/>
      <c r="GH4239" s="67"/>
      <c r="GI4239" s="67"/>
      <c r="GJ4239" s="67"/>
      <c r="GK4239" s="67"/>
      <c r="GL4239" s="67"/>
      <c r="GM4239" s="67"/>
      <c r="GN4239" s="67"/>
      <c r="GO4239" s="67"/>
      <c r="GP4239" s="67"/>
      <c r="GQ4239" s="67"/>
      <c r="GR4239" s="67"/>
      <c r="GS4239" s="67"/>
      <c r="GT4239" s="67"/>
      <c r="GU4239" s="67"/>
      <c r="GV4239" s="67"/>
      <c r="GW4239" s="67"/>
      <c r="GX4239" s="67"/>
      <c r="GY4239" s="67"/>
      <c r="GZ4239" s="67"/>
      <c r="HA4239" s="67"/>
      <c r="HB4239" s="67"/>
      <c r="HC4239" s="67"/>
      <c r="HD4239" s="67"/>
      <c r="HE4239" s="67"/>
      <c r="HF4239" s="67"/>
      <c r="HG4239" s="67"/>
      <c r="HH4239" s="67"/>
      <c r="HI4239" s="67"/>
      <c r="HJ4239" s="67"/>
      <c r="HK4239" s="67"/>
      <c r="HL4239" s="67"/>
      <c r="HM4239" s="67"/>
      <c r="HN4239" s="67"/>
      <c r="HO4239" s="67"/>
      <c r="HP4239" s="67"/>
      <c r="HQ4239" s="67"/>
      <c r="HR4239" s="67"/>
      <c r="HS4239" s="67"/>
      <c r="HT4239" s="67"/>
      <c r="HU4239" s="67"/>
      <c r="HV4239" s="67"/>
      <c r="HW4239" s="67"/>
      <c r="HX4239" s="67"/>
      <c r="HY4239" s="67"/>
      <c r="HZ4239" s="67"/>
      <c r="IA4239" s="67"/>
      <c r="IB4239" s="67"/>
      <c r="IC4239" s="67"/>
      <c r="ID4239" s="67"/>
      <c r="IE4239" s="67"/>
      <c r="IF4239" s="67"/>
      <c r="IG4239" s="67"/>
      <c r="IH4239" s="67"/>
      <c r="II4239" s="67"/>
      <c r="IJ4239" s="67"/>
      <c r="IK4239" s="67"/>
      <c r="IL4239" s="67"/>
      <c r="IM4239" s="67"/>
      <c r="IN4239" s="67"/>
      <c r="IO4239" s="67"/>
      <c r="IP4239" s="67"/>
      <c r="IQ4239" s="67"/>
      <c r="IR4239" s="67"/>
      <c r="IS4239" s="67"/>
      <c r="IT4239" s="67"/>
      <c r="IU4239" s="67"/>
      <c r="IV4239" s="67"/>
      <c r="IW4239" s="67"/>
      <c r="IX4239" s="67"/>
      <c r="IY4239" s="67"/>
      <c r="IZ4239" s="67"/>
    </row>
    <row r="4240" customFormat="false" ht="13.8" hidden="false" customHeight="false" outlineLevel="0" collapsed="false">
      <c r="A4240" s="27" t="n">
        <v>41401298</v>
      </c>
      <c r="B4240" s="28" t="s">
        <v>4275</v>
      </c>
      <c r="C4240" s="29"/>
      <c r="D4240" s="29"/>
      <c r="E4240" s="27" t="s">
        <v>37</v>
      </c>
      <c r="F4240" s="19" t="n">
        <f aca="false">IF(C4240="",VLOOKUP(E4240,'PORTE E UCO'!$A$5:$D$46,4,0),VLOOKUP(E4240,'PORTE E UCO'!$A$5:$D$46,4,0)*C4240)</f>
        <v>192.437794</v>
      </c>
      <c r="G4240" s="30" t="n">
        <v>3.2</v>
      </c>
      <c r="H4240" s="21" t="n">
        <f aca="false">G4240*$R$2</f>
        <v>62.9556224</v>
      </c>
      <c r="I4240" s="27" t="n">
        <v>0</v>
      </c>
      <c r="J4240" s="22" t="str">
        <f aca="false">IF(I4240&gt;=1,F4240*$J$2,"")</f>
        <v/>
      </c>
      <c r="K4240" s="22" t="str">
        <f aca="false">IF(I4240&gt;=2,F4240*$K$2,"")</f>
        <v/>
      </c>
      <c r="L4240" s="22" t="str">
        <f aca="false">IF(I4240&gt;=3,F4240*$L$2,"")</f>
        <v/>
      </c>
      <c r="M4240" s="22" t="str">
        <f aca="false">IF(I4240&gt;=4,F4240*$M$2,"")</f>
        <v/>
      </c>
      <c r="N4240" s="27" t="n">
        <v>0</v>
      </c>
      <c r="O4240" s="27" t="n">
        <v>0</v>
      </c>
      <c r="P4240" s="31" t="n">
        <v>0</v>
      </c>
      <c r="Q4240" s="32"/>
      <c r="R4240" s="66"/>
      <c r="S4240" s="25" t="n">
        <f aca="false">SUM(F4240,H4240,J4240,K4240,L4240,M4240)</f>
        <v>255.3934164</v>
      </c>
      <c r="T4240" s="25" t="n">
        <f aca="false">SUM(F4240,H4240,J4240,K4240,L4240,M4240,Q4240)</f>
        <v>255.3934164</v>
      </c>
      <c r="U4240" s="67"/>
      <c r="V4240" s="67"/>
      <c r="W4240" s="67"/>
      <c r="X4240" s="67"/>
      <c r="Y4240" s="67"/>
      <c r="Z4240" s="67"/>
      <c r="AA4240" s="67"/>
      <c r="AB4240" s="67"/>
      <c r="AC4240" s="67"/>
      <c r="AD4240" s="67"/>
      <c r="AE4240" s="67"/>
      <c r="AF4240" s="67"/>
      <c r="AG4240" s="67"/>
      <c r="AH4240" s="67"/>
      <c r="AI4240" s="67"/>
      <c r="AJ4240" s="67"/>
      <c r="AK4240" s="67"/>
      <c r="AL4240" s="67"/>
      <c r="AM4240" s="67"/>
      <c r="AN4240" s="67"/>
      <c r="AO4240" s="67"/>
      <c r="AP4240" s="67"/>
      <c r="AQ4240" s="67"/>
      <c r="AR4240" s="67"/>
      <c r="AS4240" s="67"/>
      <c r="AT4240" s="67"/>
      <c r="AU4240" s="67"/>
      <c r="AV4240" s="67"/>
      <c r="AW4240" s="67"/>
      <c r="AX4240" s="67"/>
      <c r="AY4240" s="67"/>
      <c r="AZ4240" s="67"/>
      <c r="BA4240" s="67"/>
      <c r="BB4240" s="67"/>
      <c r="BC4240" s="67"/>
      <c r="BD4240" s="67"/>
      <c r="BE4240" s="67"/>
      <c r="BF4240" s="67"/>
      <c r="BG4240" s="67"/>
      <c r="BH4240" s="67"/>
      <c r="BI4240" s="67"/>
      <c r="BJ4240" s="67"/>
      <c r="BK4240" s="67"/>
      <c r="BL4240" s="67"/>
      <c r="BM4240" s="67"/>
      <c r="BN4240" s="67"/>
      <c r="BO4240" s="67"/>
      <c r="BP4240" s="67"/>
      <c r="BQ4240" s="67"/>
      <c r="BR4240" s="67"/>
      <c r="BS4240" s="67"/>
      <c r="BT4240" s="67"/>
      <c r="BU4240" s="67"/>
      <c r="BV4240" s="67"/>
      <c r="BW4240" s="67"/>
      <c r="BX4240" s="67"/>
      <c r="BY4240" s="67"/>
      <c r="BZ4240" s="67"/>
      <c r="CA4240" s="67"/>
      <c r="CB4240" s="67"/>
      <c r="CC4240" s="67"/>
      <c r="CD4240" s="67"/>
      <c r="CE4240" s="67"/>
      <c r="CF4240" s="67"/>
      <c r="CG4240" s="67"/>
      <c r="CH4240" s="67"/>
      <c r="CI4240" s="67"/>
      <c r="CJ4240" s="67"/>
      <c r="CK4240" s="67"/>
      <c r="CL4240" s="67"/>
      <c r="CM4240" s="67"/>
      <c r="CN4240" s="67"/>
      <c r="CO4240" s="67"/>
      <c r="CP4240" s="67"/>
      <c r="CQ4240" s="67"/>
      <c r="CR4240" s="67"/>
      <c r="CS4240" s="67"/>
      <c r="CT4240" s="67"/>
      <c r="CU4240" s="67"/>
      <c r="CV4240" s="67"/>
      <c r="CW4240" s="67"/>
      <c r="CX4240" s="67"/>
      <c r="CY4240" s="67"/>
      <c r="CZ4240" s="67"/>
      <c r="DA4240" s="67"/>
      <c r="DB4240" s="67"/>
      <c r="DC4240" s="67"/>
      <c r="DD4240" s="67"/>
      <c r="DE4240" s="67"/>
      <c r="DF4240" s="67"/>
      <c r="DG4240" s="67"/>
      <c r="DH4240" s="67"/>
      <c r="DI4240" s="67"/>
      <c r="DJ4240" s="67"/>
      <c r="DK4240" s="67"/>
      <c r="DL4240" s="67"/>
      <c r="DM4240" s="67"/>
      <c r="DN4240" s="67"/>
      <c r="DO4240" s="67"/>
      <c r="DP4240" s="67"/>
      <c r="DQ4240" s="67"/>
      <c r="DR4240" s="67"/>
      <c r="DS4240" s="67"/>
      <c r="DT4240" s="67"/>
      <c r="DU4240" s="67"/>
      <c r="DV4240" s="67"/>
      <c r="DW4240" s="67"/>
      <c r="DX4240" s="67"/>
      <c r="DY4240" s="67"/>
      <c r="DZ4240" s="67"/>
      <c r="EA4240" s="67"/>
      <c r="EB4240" s="67"/>
      <c r="EC4240" s="67"/>
      <c r="ED4240" s="67"/>
      <c r="EE4240" s="67"/>
      <c r="EF4240" s="67"/>
      <c r="EG4240" s="67"/>
      <c r="EH4240" s="67"/>
      <c r="EI4240" s="67"/>
      <c r="EJ4240" s="67"/>
      <c r="EK4240" s="67"/>
      <c r="EL4240" s="67"/>
      <c r="EM4240" s="67"/>
      <c r="EN4240" s="67"/>
      <c r="EO4240" s="67"/>
      <c r="EP4240" s="67"/>
      <c r="EQ4240" s="67"/>
      <c r="ER4240" s="67"/>
      <c r="ES4240" s="67"/>
      <c r="ET4240" s="67"/>
      <c r="EU4240" s="67"/>
      <c r="EV4240" s="67"/>
      <c r="EW4240" s="67"/>
      <c r="EX4240" s="67"/>
      <c r="EY4240" s="67"/>
      <c r="EZ4240" s="67"/>
      <c r="FA4240" s="67"/>
      <c r="FB4240" s="67"/>
      <c r="FC4240" s="67"/>
      <c r="FD4240" s="67"/>
      <c r="FE4240" s="67"/>
      <c r="FF4240" s="67"/>
      <c r="FG4240" s="67"/>
      <c r="FH4240" s="67"/>
      <c r="FI4240" s="67"/>
      <c r="FJ4240" s="67"/>
      <c r="FK4240" s="67"/>
      <c r="FL4240" s="67"/>
      <c r="FM4240" s="67"/>
      <c r="FN4240" s="67"/>
      <c r="FO4240" s="67"/>
      <c r="FP4240" s="67"/>
      <c r="FQ4240" s="67"/>
      <c r="FR4240" s="67"/>
      <c r="FS4240" s="67"/>
      <c r="FT4240" s="67"/>
      <c r="FU4240" s="67"/>
      <c r="FV4240" s="67"/>
      <c r="FW4240" s="67"/>
      <c r="FX4240" s="67"/>
      <c r="FY4240" s="67"/>
      <c r="FZ4240" s="67"/>
      <c r="GA4240" s="67"/>
      <c r="GB4240" s="67"/>
      <c r="GC4240" s="67"/>
      <c r="GD4240" s="67"/>
      <c r="GE4240" s="67"/>
      <c r="GF4240" s="67"/>
      <c r="GG4240" s="67"/>
      <c r="GH4240" s="67"/>
      <c r="GI4240" s="67"/>
      <c r="GJ4240" s="67"/>
      <c r="GK4240" s="67"/>
      <c r="GL4240" s="67"/>
      <c r="GM4240" s="67"/>
      <c r="GN4240" s="67"/>
      <c r="GO4240" s="67"/>
      <c r="GP4240" s="67"/>
      <c r="GQ4240" s="67"/>
      <c r="GR4240" s="67"/>
      <c r="GS4240" s="67"/>
      <c r="GT4240" s="67"/>
      <c r="GU4240" s="67"/>
      <c r="GV4240" s="67"/>
      <c r="GW4240" s="67"/>
      <c r="GX4240" s="67"/>
      <c r="GY4240" s="67"/>
      <c r="GZ4240" s="67"/>
      <c r="HA4240" s="67"/>
      <c r="HB4240" s="67"/>
      <c r="HC4240" s="67"/>
      <c r="HD4240" s="67"/>
      <c r="HE4240" s="67"/>
      <c r="HF4240" s="67"/>
      <c r="HG4240" s="67"/>
      <c r="HH4240" s="67"/>
      <c r="HI4240" s="67"/>
      <c r="HJ4240" s="67"/>
      <c r="HK4240" s="67"/>
      <c r="HL4240" s="67"/>
      <c r="HM4240" s="67"/>
      <c r="HN4240" s="67"/>
      <c r="HO4240" s="67"/>
      <c r="HP4240" s="67"/>
      <c r="HQ4240" s="67"/>
      <c r="HR4240" s="67"/>
      <c r="HS4240" s="67"/>
      <c r="HT4240" s="67"/>
      <c r="HU4240" s="67"/>
      <c r="HV4240" s="67"/>
      <c r="HW4240" s="67"/>
      <c r="HX4240" s="67"/>
      <c r="HY4240" s="67"/>
      <c r="HZ4240" s="67"/>
      <c r="IA4240" s="67"/>
      <c r="IB4240" s="67"/>
      <c r="IC4240" s="67"/>
      <c r="ID4240" s="67"/>
      <c r="IE4240" s="67"/>
      <c r="IF4240" s="67"/>
      <c r="IG4240" s="67"/>
      <c r="IH4240" s="67"/>
      <c r="II4240" s="67"/>
      <c r="IJ4240" s="67"/>
      <c r="IK4240" s="67"/>
      <c r="IL4240" s="67"/>
      <c r="IM4240" s="67"/>
      <c r="IN4240" s="67"/>
      <c r="IO4240" s="67"/>
      <c r="IP4240" s="67"/>
      <c r="IQ4240" s="67"/>
      <c r="IR4240" s="67"/>
      <c r="IS4240" s="67"/>
      <c r="IT4240" s="67"/>
      <c r="IU4240" s="67"/>
      <c r="IV4240" s="67"/>
      <c r="IW4240" s="67"/>
      <c r="IX4240" s="67"/>
      <c r="IY4240" s="67"/>
      <c r="IZ4240" s="67"/>
    </row>
    <row r="4241" customFormat="false" ht="13.8" hidden="false" customHeight="false" outlineLevel="0" collapsed="false">
      <c r="A4241" s="16" t="n">
        <v>41401301</v>
      </c>
      <c r="B4241" s="17" t="s">
        <v>4276</v>
      </c>
      <c r="C4241" s="18"/>
      <c r="D4241" s="18"/>
      <c r="E4241" s="16" t="s">
        <v>54</v>
      </c>
      <c r="F4241" s="19" t="n">
        <f aca="false">IF(C4241="",VLOOKUP(E4241,'PORTE E UCO'!$A$5:$D$46,4,0),VLOOKUP(E4241,'PORTE E UCO'!$A$5:$D$46,4,0)*C4241)</f>
        <v>35.31295</v>
      </c>
      <c r="G4241" s="20" t="n">
        <v>0.087</v>
      </c>
      <c r="H4241" s="21" t="n">
        <f aca="false">G4241*$R$2</f>
        <v>1.711605984</v>
      </c>
      <c r="I4241" s="16" t="n">
        <v>0</v>
      </c>
      <c r="J4241" s="22" t="str">
        <f aca="false">IF(I4241&gt;=1,F4241*$J$2,"")</f>
        <v/>
      </c>
      <c r="K4241" s="22" t="str">
        <f aca="false">IF(I4241&gt;=2,F4241*$K$2,"")</f>
        <v/>
      </c>
      <c r="L4241" s="22" t="str">
        <f aca="false">IF(I4241&gt;=3,F4241*$L$2,"")</f>
        <v/>
      </c>
      <c r="M4241" s="22" t="str">
        <f aca="false">IF(I4241&gt;=4,F4241*$M$2,"")</f>
        <v/>
      </c>
      <c r="N4241" s="16" t="n">
        <v>0</v>
      </c>
      <c r="O4241" s="16" t="n">
        <v>0</v>
      </c>
      <c r="P4241" s="23" t="n">
        <v>0</v>
      </c>
      <c r="Q4241" s="32"/>
      <c r="R4241" s="66"/>
      <c r="S4241" s="25" t="n">
        <f aca="false">SUM(F4241,H4241,J4241,K4241,L4241,M4241)</f>
        <v>37.024555984</v>
      </c>
      <c r="T4241" s="25" t="n">
        <f aca="false">SUM(F4241,H4241,J4241,K4241,L4241,M4241,Q4241)</f>
        <v>37.024555984</v>
      </c>
      <c r="U4241" s="67"/>
      <c r="V4241" s="67"/>
      <c r="W4241" s="67"/>
      <c r="X4241" s="67"/>
      <c r="Y4241" s="67"/>
      <c r="Z4241" s="67"/>
      <c r="AA4241" s="67"/>
      <c r="AB4241" s="67"/>
      <c r="AC4241" s="67"/>
      <c r="AD4241" s="67"/>
      <c r="AE4241" s="67"/>
      <c r="AF4241" s="67"/>
      <c r="AG4241" s="67"/>
      <c r="AH4241" s="67"/>
      <c r="AI4241" s="67"/>
      <c r="AJ4241" s="67"/>
      <c r="AK4241" s="67"/>
      <c r="AL4241" s="67"/>
      <c r="AM4241" s="67"/>
      <c r="AN4241" s="67"/>
      <c r="AO4241" s="67"/>
      <c r="AP4241" s="67"/>
      <c r="AQ4241" s="67"/>
      <c r="AR4241" s="67"/>
      <c r="AS4241" s="67"/>
      <c r="AT4241" s="67"/>
      <c r="AU4241" s="67"/>
      <c r="AV4241" s="67"/>
      <c r="AW4241" s="67"/>
      <c r="AX4241" s="67"/>
      <c r="AY4241" s="67"/>
      <c r="AZ4241" s="67"/>
      <c r="BA4241" s="67"/>
      <c r="BB4241" s="67"/>
      <c r="BC4241" s="67"/>
      <c r="BD4241" s="67"/>
      <c r="BE4241" s="67"/>
      <c r="BF4241" s="67"/>
      <c r="BG4241" s="67"/>
      <c r="BH4241" s="67"/>
      <c r="BI4241" s="67"/>
      <c r="BJ4241" s="67"/>
      <c r="BK4241" s="67"/>
      <c r="BL4241" s="67"/>
      <c r="BM4241" s="67"/>
      <c r="BN4241" s="67"/>
      <c r="BO4241" s="67"/>
      <c r="BP4241" s="67"/>
      <c r="BQ4241" s="67"/>
      <c r="BR4241" s="67"/>
      <c r="BS4241" s="67"/>
      <c r="BT4241" s="67"/>
      <c r="BU4241" s="67"/>
      <c r="BV4241" s="67"/>
      <c r="BW4241" s="67"/>
      <c r="BX4241" s="67"/>
      <c r="BY4241" s="67"/>
      <c r="BZ4241" s="67"/>
      <c r="CA4241" s="67"/>
      <c r="CB4241" s="67"/>
      <c r="CC4241" s="67"/>
      <c r="CD4241" s="67"/>
      <c r="CE4241" s="67"/>
      <c r="CF4241" s="67"/>
      <c r="CG4241" s="67"/>
      <c r="CH4241" s="67"/>
      <c r="CI4241" s="67"/>
      <c r="CJ4241" s="67"/>
      <c r="CK4241" s="67"/>
      <c r="CL4241" s="67"/>
      <c r="CM4241" s="67"/>
      <c r="CN4241" s="67"/>
      <c r="CO4241" s="67"/>
      <c r="CP4241" s="67"/>
      <c r="CQ4241" s="67"/>
      <c r="CR4241" s="67"/>
      <c r="CS4241" s="67"/>
      <c r="CT4241" s="67"/>
      <c r="CU4241" s="67"/>
      <c r="CV4241" s="67"/>
      <c r="CW4241" s="67"/>
      <c r="CX4241" s="67"/>
      <c r="CY4241" s="67"/>
      <c r="CZ4241" s="67"/>
      <c r="DA4241" s="67"/>
      <c r="DB4241" s="67"/>
      <c r="DC4241" s="67"/>
      <c r="DD4241" s="67"/>
      <c r="DE4241" s="67"/>
      <c r="DF4241" s="67"/>
      <c r="DG4241" s="67"/>
      <c r="DH4241" s="67"/>
      <c r="DI4241" s="67"/>
      <c r="DJ4241" s="67"/>
      <c r="DK4241" s="67"/>
      <c r="DL4241" s="67"/>
      <c r="DM4241" s="67"/>
      <c r="DN4241" s="67"/>
      <c r="DO4241" s="67"/>
      <c r="DP4241" s="67"/>
      <c r="DQ4241" s="67"/>
      <c r="DR4241" s="67"/>
      <c r="DS4241" s="67"/>
      <c r="DT4241" s="67"/>
      <c r="DU4241" s="67"/>
      <c r="DV4241" s="67"/>
      <c r="DW4241" s="67"/>
      <c r="DX4241" s="67"/>
      <c r="DY4241" s="67"/>
      <c r="DZ4241" s="67"/>
      <c r="EA4241" s="67"/>
      <c r="EB4241" s="67"/>
      <c r="EC4241" s="67"/>
      <c r="ED4241" s="67"/>
      <c r="EE4241" s="67"/>
      <c r="EF4241" s="67"/>
      <c r="EG4241" s="67"/>
      <c r="EH4241" s="67"/>
      <c r="EI4241" s="67"/>
      <c r="EJ4241" s="67"/>
      <c r="EK4241" s="67"/>
      <c r="EL4241" s="67"/>
      <c r="EM4241" s="67"/>
      <c r="EN4241" s="67"/>
      <c r="EO4241" s="67"/>
      <c r="EP4241" s="67"/>
      <c r="EQ4241" s="67"/>
      <c r="ER4241" s="67"/>
      <c r="ES4241" s="67"/>
      <c r="ET4241" s="67"/>
      <c r="EU4241" s="67"/>
      <c r="EV4241" s="67"/>
      <c r="EW4241" s="67"/>
      <c r="EX4241" s="67"/>
      <c r="EY4241" s="67"/>
      <c r="EZ4241" s="67"/>
      <c r="FA4241" s="67"/>
      <c r="FB4241" s="67"/>
      <c r="FC4241" s="67"/>
      <c r="FD4241" s="67"/>
      <c r="FE4241" s="67"/>
      <c r="FF4241" s="67"/>
      <c r="FG4241" s="67"/>
      <c r="FH4241" s="67"/>
      <c r="FI4241" s="67"/>
      <c r="FJ4241" s="67"/>
      <c r="FK4241" s="67"/>
      <c r="FL4241" s="67"/>
      <c r="FM4241" s="67"/>
      <c r="FN4241" s="67"/>
      <c r="FO4241" s="67"/>
      <c r="FP4241" s="67"/>
      <c r="FQ4241" s="67"/>
      <c r="FR4241" s="67"/>
      <c r="FS4241" s="67"/>
      <c r="FT4241" s="67"/>
      <c r="FU4241" s="67"/>
      <c r="FV4241" s="67"/>
      <c r="FW4241" s="67"/>
      <c r="FX4241" s="67"/>
      <c r="FY4241" s="67"/>
      <c r="FZ4241" s="67"/>
      <c r="GA4241" s="67"/>
      <c r="GB4241" s="67"/>
      <c r="GC4241" s="67"/>
      <c r="GD4241" s="67"/>
      <c r="GE4241" s="67"/>
      <c r="GF4241" s="67"/>
      <c r="GG4241" s="67"/>
      <c r="GH4241" s="67"/>
      <c r="GI4241" s="67"/>
      <c r="GJ4241" s="67"/>
      <c r="GK4241" s="67"/>
      <c r="GL4241" s="67"/>
      <c r="GM4241" s="67"/>
      <c r="GN4241" s="67"/>
      <c r="GO4241" s="67"/>
      <c r="GP4241" s="67"/>
      <c r="GQ4241" s="67"/>
      <c r="GR4241" s="67"/>
      <c r="GS4241" s="67"/>
      <c r="GT4241" s="67"/>
      <c r="GU4241" s="67"/>
      <c r="GV4241" s="67"/>
      <c r="GW4241" s="67"/>
      <c r="GX4241" s="67"/>
      <c r="GY4241" s="67"/>
      <c r="GZ4241" s="67"/>
      <c r="HA4241" s="67"/>
      <c r="HB4241" s="67"/>
      <c r="HC4241" s="67"/>
      <c r="HD4241" s="67"/>
      <c r="HE4241" s="67"/>
      <c r="HF4241" s="67"/>
      <c r="HG4241" s="67"/>
      <c r="HH4241" s="67"/>
      <c r="HI4241" s="67"/>
      <c r="HJ4241" s="67"/>
      <c r="HK4241" s="67"/>
      <c r="HL4241" s="67"/>
      <c r="HM4241" s="67"/>
      <c r="HN4241" s="67"/>
      <c r="HO4241" s="67"/>
      <c r="HP4241" s="67"/>
      <c r="HQ4241" s="67"/>
      <c r="HR4241" s="67"/>
      <c r="HS4241" s="67"/>
      <c r="HT4241" s="67"/>
      <c r="HU4241" s="67"/>
      <c r="HV4241" s="67"/>
      <c r="HW4241" s="67"/>
      <c r="HX4241" s="67"/>
      <c r="HY4241" s="67"/>
      <c r="HZ4241" s="67"/>
      <c r="IA4241" s="67"/>
      <c r="IB4241" s="67"/>
      <c r="IC4241" s="67"/>
      <c r="ID4241" s="67"/>
      <c r="IE4241" s="67"/>
      <c r="IF4241" s="67"/>
      <c r="IG4241" s="67"/>
      <c r="IH4241" s="67"/>
      <c r="II4241" s="67"/>
      <c r="IJ4241" s="67"/>
      <c r="IK4241" s="67"/>
      <c r="IL4241" s="67"/>
      <c r="IM4241" s="67"/>
      <c r="IN4241" s="67"/>
      <c r="IO4241" s="67"/>
      <c r="IP4241" s="67"/>
      <c r="IQ4241" s="67"/>
      <c r="IR4241" s="67"/>
      <c r="IS4241" s="67"/>
      <c r="IT4241" s="67"/>
      <c r="IU4241" s="67"/>
      <c r="IV4241" s="67"/>
      <c r="IW4241" s="67"/>
      <c r="IX4241" s="67"/>
      <c r="IY4241" s="67"/>
      <c r="IZ4241" s="67"/>
    </row>
    <row r="4242" customFormat="false" ht="13.8" hidden="false" customHeight="false" outlineLevel="0" collapsed="false">
      <c r="A4242" s="27" t="n">
        <v>41401310</v>
      </c>
      <c r="B4242" s="28" t="s">
        <v>4277</v>
      </c>
      <c r="C4242" s="29"/>
      <c r="D4242" s="29"/>
      <c r="E4242" s="27" t="s">
        <v>39</v>
      </c>
      <c r="F4242" s="19" t="n">
        <f aca="false">IF(C4242="",VLOOKUP(E4242,'PORTE E UCO'!$A$5:$D$46,4,0),VLOOKUP(E4242,'PORTE E UCO'!$A$5:$D$46,4,0)*C4242)</f>
        <v>52.984668</v>
      </c>
      <c r="G4242" s="30"/>
      <c r="H4242" s="21" t="n">
        <f aca="false">G4242*$R$2</f>
        <v>0</v>
      </c>
      <c r="I4242" s="27" t="n">
        <v>0</v>
      </c>
      <c r="J4242" s="22" t="str">
        <f aca="false">IF(I4242&gt;=1,F4242*$J$2,"")</f>
        <v/>
      </c>
      <c r="K4242" s="22" t="str">
        <f aca="false">IF(I4242&gt;=2,F4242*$K$2,"")</f>
        <v/>
      </c>
      <c r="L4242" s="22" t="str">
        <f aca="false">IF(I4242&gt;=3,F4242*$L$2,"")</f>
        <v/>
      </c>
      <c r="M4242" s="22" t="str">
        <f aca="false">IF(I4242&gt;=4,F4242*$M$2,"")</f>
        <v/>
      </c>
      <c r="N4242" s="27" t="n">
        <v>0</v>
      </c>
      <c r="O4242" s="27" t="n">
        <v>0</v>
      </c>
      <c r="P4242" s="31" t="n">
        <v>0</v>
      </c>
      <c r="Q4242" s="32"/>
      <c r="R4242" s="66"/>
      <c r="S4242" s="25" t="n">
        <f aca="false">SUM(F4242,H4242,J4242,K4242,L4242,M4242)</f>
        <v>52.984668</v>
      </c>
      <c r="T4242" s="25" t="n">
        <f aca="false">SUM(F4242,H4242,J4242,K4242,L4242,M4242,Q4242)</f>
        <v>52.984668</v>
      </c>
      <c r="U4242" s="67"/>
      <c r="V4242" s="67"/>
      <c r="W4242" s="67"/>
      <c r="X4242" s="67"/>
      <c r="Y4242" s="67"/>
      <c r="Z4242" s="67"/>
      <c r="AA4242" s="67"/>
      <c r="AB4242" s="67"/>
      <c r="AC4242" s="67"/>
      <c r="AD4242" s="67"/>
      <c r="AE4242" s="67"/>
      <c r="AF4242" s="67"/>
      <c r="AG4242" s="67"/>
      <c r="AH4242" s="67"/>
      <c r="AI4242" s="67"/>
      <c r="AJ4242" s="67"/>
      <c r="AK4242" s="67"/>
      <c r="AL4242" s="67"/>
      <c r="AM4242" s="67"/>
      <c r="AN4242" s="67"/>
      <c r="AO4242" s="67"/>
      <c r="AP4242" s="67"/>
      <c r="AQ4242" s="67"/>
      <c r="AR4242" s="67"/>
      <c r="AS4242" s="67"/>
      <c r="AT4242" s="67"/>
      <c r="AU4242" s="67"/>
      <c r="AV4242" s="67"/>
      <c r="AW4242" s="67"/>
      <c r="AX4242" s="67"/>
      <c r="AY4242" s="67"/>
      <c r="AZ4242" s="67"/>
      <c r="BA4242" s="67"/>
      <c r="BB4242" s="67"/>
      <c r="BC4242" s="67"/>
      <c r="BD4242" s="67"/>
      <c r="BE4242" s="67"/>
      <c r="BF4242" s="67"/>
      <c r="BG4242" s="67"/>
      <c r="BH4242" s="67"/>
      <c r="BI4242" s="67"/>
      <c r="BJ4242" s="67"/>
      <c r="BK4242" s="67"/>
      <c r="BL4242" s="67"/>
      <c r="BM4242" s="67"/>
      <c r="BN4242" s="67"/>
      <c r="BO4242" s="67"/>
      <c r="BP4242" s="67"/>
      <c r="BQ4242" s="67"/>
      <c r="BR4242" s="67"/>
      <c r="BS4242" s="67"/>
      <c r="BT4242" s="67"/>
      <c r="BU4242" s="67"/>
      <c r="BV4242" s="67"/>
      <c r="BW4242" s="67"/>
      <c r="BX4242" s="67"/>
      <c r="BY4242" s="67"/>
      <c r="BZ4242" s="67"/>
      <c r="CA4242" s="67"/>
      <c r="CB4242" s="67"/>
      <c r="CC4242" s="67"/>
      <c r="CD4242" s="67"/>
      <c r="CE4242" s="67"/>
      <c r="CF4242" s="67"/>
      <c r="CG4242" s="67"/>
      <c r="CH4242" s="67"/>
      <c r="CI4242" s="67"/>
      <c r="CJ4242" s="67"/>
      <c r="CK4242" s="67"/>
      <c r="CL4242" s="67"/>
      <c r="CM4242" s="67"/>
      <c r="CN4242" s="67"/>
      <c r="CO4242" s="67"/>
      <c r="CP4242" s="67"/>
      <c r="CQ4242" s="67"/>
      <c r="CR4242" s="67"/>
      <c r="CS4242" s="67"/>
      <c r="CT4242" s="67"/>
      <c r="CU4242" s="67"/>
      <c r="CV4242" s="67"/>
      <c r="CW4242" s="67"/>
      <c r="CX4242" s="67"/>
      <c r="CY4242" s="67"/>
      <c r="CZ4242" s="67"/>
      <c r="DA4242" s="67"/>
      <c r="DB4242" s="67"/>
      <c r="DC4242" s="67"/>
      <c r="DD4242" s="67"/>
      <c r="DE4242" s="67"/>
      <c r="DF4242" s="67"/>
      <c r="DG4242" s="67"/>
      <c r="DH4242" s="67"/>
      <c r="DI4242" s="67"/>
      <c r="DJ4242" s="67"/>
      <c r="DK4242" s="67"/>
      <c r="DL4242" s="67"/>
      <c r="DM4242" s="67"/>
      <c r="DN4242" s="67"/>
      <c r="DO4242" s="67"/>
      <c r="DP4242" s="67"/>
      <c r="DQ4242" s="67"/>
      <c r="DR4242" s="67"/>
      <c r="DS4242" s="67"/>
      <c r="DT4242" s="67"/>
      <c r="DU4242" s="67"/>
      <c r="DV4242" s="67"/>
      <c r="DW4242" s="67"/>
      <c r="DX4242" s="67"/>
      <c r="DY4242" s="67"/>
      <c r="DZ4242" s="67"/>
      <c r="EA4242" s="67"/>
      <c r="EB4242" s="67"/>
      <c r="EC4242" s="67"/>
      <c r="ED4242" s="67"/>
      <c r="EE4242" s="67"/>
      <c r="EF4242" s="67"/>
      <c r="EG4242" s="67"/>
      <c r="EH4242" s="67"/>
      <c r="EI4242" s="67"/>
      <c r="EJ4242" s="67"/>
      <c r="EK4242" s="67"/>
      <c r="EL4242" s="67"/>
      <c r="EM4242" s="67"/>
      <c r="EN4242" s="67"/>
      <c r="EO4242" s="67"/>
      <c r="EP4242" s="67"/>
      <c r="EQ4242" s="67"/>
      <c r="ER4242" s="67"/>
      <c r="ES4242" s="67"/>
      <c r="ET4242" s="67"/>
      <c r="EU4242" s="67"/>
      <c r="EV4242" s="67"/>
      <c r="EW4242" s="67"/>
      <c r="EX4242" s="67"/>
      <c r="EY4242" s="67"/>
      <c r="EZ4242" s="67"/>
      <c r="FA4242" s="67"/>
      <c r="FB4242" s="67"/>
      <c r="FC4242" s="67"/>
      <c r="FD4242" s="67"/>
      <c r="FE4242" s="67"/>
      <c r="FF4242" s="67"/>
      <c r="FG4242" s="67"/>
      <c r="FH4242" s="67"/>
      <c r="FI4242" s="67"/>
      <c r="FJ4242" s="67"/>
      <c r="FK4242" s="67"/>
      <c r="FL4242" s="67"/>
      <c r="FM4242" s="67"/>
      <c r="FN4242" s="67"/>
      <c r="FO4242" s="67"/>
      <c r="FP4242" s="67"/>
      <c r="FQ4242" s="67"/>
      <c r="FR4242" s="67"/>
      <c r="FS4242" s="67"/>
      <c r="FT4242" s="67"/>
      <c r="FU4242" s="67"/>
      <c r="FV4242" s="67"/>
      <c r="FW4242" s="67"/>
      <c r="FX4242" s="67"/>
      <c r="FY4242" s="67"/>
      <c r="FZ4242" s="67"/>
      <c r="GA4242" s="67"/>
      <c r="GB4242" s="67"/>
      <c r="GC4242" s="67"/>
      <c r="GD4242" s="67"/>
      <c r="GE4242" s="67"/>
      <c r="GF4242" s="67"/>
      <c r="GG4242" s="67"/>
      <c r="GH4242" s="67"/>
      <c r="GI4242" s="67"/>
      <c r="GJ4242" s="67"/>
      <c r="GK4242" s="67"/>
      <c r="GL4242" s="67"/>
      <c r="GM4242" s="67"/>
      <c r="GN4242" s="67"/>
      <c r="GO4242" s="67"/>
      <c r="GP4242" s="67"/>
      <c r="GQ4242" s="67"/>
      <c r="GR4242" s="67"/>
      <c r="GS4242" s="67"/>
      <c r="GT4242" s="67"/>
      <c r="GU4242" s="67"/>
      <c r="GV4242" s="67"/>
      <c r="GW4242" s="67"/>
      <c r="GX4242" s="67"/>
      <c r="GY4242" s="67"/>
      <c r="GZ4242" s="67"/>
      <c r="HA4242" s="67"/>
      <c r="HB4242" s="67"/>
      <c r="HC4242" s="67"/>
      <c r="HD4242" s="67"/>
      <c r="HE4242" s="67"/>
      <c r="HF4242" s="67"/>
      <c r="HG4242" s="67"/>
      <c r="HH4242" s="67"/>
      <c r="HI4242" s="67"/>
      <c r="HJ4242" s="67"/>
      <c r="HK4242" s="67"/>
      <c r="HL4242" s="67"/>
      <c r="HM4242" s="67"/>
      <c r="HN4242" s="67"/>
      <c r="HO4242" s="67"/>
      <c r="HP4242" s="67"/>
      <c r="HQ4242" s="67"/>
      <c r="HR4242" s="67"/>
      <c r="HS4242" s="67"/>
      <c r="HT4242" s="67"/>
      <c r="HU4242" s="67"/>
      <c r="HV4242" s="67"/>
      <c r="HW4242" s="67"/>
      <c r="HX4242" s="67"/>
      <c r="HY4242" s="67"/>
      <c r="HZ4242" s="67"/>
      <c r="IA4242" s="67"/>
      <c r="IB4242" s="67"/>
      <c r="IC4242" s="67"/>
      <c r="ID4242" s="67"/>
      <c r="IE4242" s="67"/>
      <c r="IF4242" s="67"/>
      <c r="IG4242" s="67"/>
      <c r="IH4242" s="67"/>
      <c r="II4242" s="67"/>
      <c r="IJ4242" s="67"/>
      <c r="IK4242" s="67"/>
      <c r="IL4242" s="67"/>
      <c r="IM4242" s="67"/>
      <c r="IN4242" s="67"/>
      <c r="IO4242" s="67"/>
      <c r="IP4242" s="67"/>
      <c r="IQ4242" s="67"/>
      <c r="IR4242" s="67"/>
      <c r="IS4242" s="67"/>
      <c r="IT4242" s="67"/>
      <c r="IU4242" s="67"/>
      <c r="IV4242" s="67"/>
      <c r="IW4242" s="67"/>
      <c r="IX4242" s="67"/>
      <c r="IY4242" s="67"/>
      <c r="IZ4242" s="67"/>
    </row>
    <row r="4243" customFormat="false" ht="13.8" hidden="false" customHeight="false" outlineLevel="0" collapsed="false">
      <c r="A4243" s="16" t="n">
        <v>41401328</v>
      </c>
      <c r="B4243" s="17" t="s">
        <v>4278</v>
      </c>
      <c r="C4243" s="18"/>
      <c r="D4243" s="18"/>
      <c r="E4243" s="16" t="s">
        <v>39</v>
      </c>
      <c r="F4243" s="19" t="n">
        <f aca="false">IF(C4243="",VLOOKUP(E4243,'PORTE E UCO'!$A$5:$D$46,4,0),VLOOKUP(E4243,'PORTE E UCO'!$A$5:$D$46,4,0)*C4243)</f>
        <v>52.984668</v>
      </c>
      <c r="G4243" s="20"/>
      <c r="H4243" s="21" t="n">
        <f aca="false">G4243*$R$2</f>
        <v>0</v>
      </c>
      <c r="I4243" s="16" t="n">
        <v>0</v>
      </c>
      <c r="J4243" s="22" t="str">
        <f aca="false">IF(I4243&gt;=1,F4243*$J$2,"")</f>
        <v/>
      </c>
      <c r="K4243" s="22" t="str">
        <f aca="false">IF(I4243&gt;=2,F4243*$K$2,"")</f>
        <v/>
      </c>
      <c r="L4243" s="22" t="str">
        <f aca="false">IF(I4243&gt;=3,F4243*$L$2,"")</f>
        <v/>
      </c>
      <c r="M4243" s="22" t="str">
        <f aca="false">IF(I4243&gt;=4,F4243*$M$2,"")</f>
        <v/>
      </c>
      <c r="N4243" s="16" t="n">
        <v>0</v>
      </c>
      <c r="O4243" s="16" t="n">
        <v>0</v>
      </c>
      <c r="P4243" s="23" t="n">
        <v>0</v>
      </c>
      <c r="Q4243" s="32"/>
      <c r="R4243" s="66"/>
      <c r="S4243" s="25" t="n">
        <f aca="false">SUM(F4243,H4243,J4243,K4243,L4243,M4243)</f>
        <v>52.984668</v>
      </c>
      <c r="T4243" s="25" t="n">
        <f aca="false">SUM(F4243,H4243,J4243,K4243,L4243,M4243,Q4243)</f>
        <v>52.984668</v>
      </c>
      <c r="U4243" s="67"/>
      <c r="V4243" s="67"/>
      <c r="W4243" s="67"/>
      <c r="X4243" s="67"/>
      <c r="Y4243" s="67"/>
      <c r="Z4243" s="67"/>
      <c r="AA4243" s="67"/>
      <c r="AB4243" s="67"/>
      <c r="AC4243" s="67"/>
      <c r="AD4243" s="67"/>
      <c r="AE4243" s="67"/>
      <c r="AF4243" s="67"/>
      <c r="AG4243" s="67"/>
      <c r="AH4243" s="67"/>
      <c r="AI4243" s="67"/>
      <c r="AJ4243" s="67"/>
      <c r="AK4243" s="67"/>
      <c r="AL4243" s="67"/>
      <c r="AM4243" s="67"/>
      <c r="AN4243" s="67"/>
      <c r="AO4243" s="67"/>
      <c r="AP4243" s="67"/>
      <c r="AQ4243" s="67"/>
      <c r="AR4243" s="67"/>
      <c r="AS4243" s="67"/>
      <c r="AT4243" s="67"/>
      <c r="AU4243" s="67"/>
      <c r="AV4243" s="67"/>
      <c r="AW4243" s="67"/>
      <c r="AX4243" s="67"/>
      <c r="AY4243" s="67"/>
      <c r="AZ4243" s="67"/>
      <c r="BA4243" s="67"/>
      <c r="BB4243" s="67"/>
      <c r="BC4243" s="67"/>
      <c r="BD4243" s="67"/>
      <c r="BE4243" s="67"/>
      <c r="BF4243" s="67"/>
      <c r="BG4243" s="67"/>
      <c r="BH4243" s="67"/>
      <c r="BI4243" s="67"/>
      <c r="BJ4243" s="67"/>
      <c r="BK4243" s="67"/>
      <c r="BL4243" s="67"/>
      <c r="BM4243" s="67"/>
      <c r="BN4243" s="67"/>
      <c r="BO4243" s="67"/>
      <c r="BP4243" s="67"/>
      <c r="BQ4243" s="67"/>
      <c r="BR4243" s="67"/>
      <c r="BS4243" s="67"/>
      <c r="BT4243" s="67"/>
      <c r="BU4243" s="67"/>
      <c r="BV4243" s="67"/>
      <c r="BW4243" s="67"/>
      <c r="BX4243" s="67"/>
      <c r="BY4243" s="67"/>
      <c r="BZ4243" s="67"/>
      <c r="CA4243" s="67"/>
      <c r="CB4243" s="67"/>
      <c r="CC4243" s="67"/>
      <c r="CD4243" s="67"/>
      <c r="CE4243" s="67"/>
      <c r="CF4243" s="67"/>
      <c r="CG4243" s="67"/>
      <c r="CH4243" s="67"/>
      <c r="CI4243" s="67"/>
      <c r="CJ4243" s="67"/>
      <c r="CK4243" s="67"/>
      <c r="CL4243" s="67"/>
      <c r="CM4243" s="67"/>
      <c r="CN4243" s="67"/>
      <c r="CO4243" s="67"/>
      <c r="CP4243" s="67"/>
      <c r="CQ4243" s="67"/>
      <c r="CR4243" s="67"/>
      <c r="CS4243" s="67"/>
      <c r="CT4243" s="67"/>
      <c r="CU4243" s="67"/>
      <c r="CV4243" s="67"/>
      <c r="CW4243" s="67"/>
      <c r="CX4243" s="67"/>
      <c r="CY4243" s="67"/>
      <c r="CZ4243" s="67"/>
      <c r="DA4243" s="67"/>
      <c r="DB4243" s="67"/>
      <c r="DC4243" s="67"/>
      <c r="DD4243" s="67"/>
      <c r="DE4243" s="67"/>
      <c r="DF4243" s="67"/>
      <c r="DG4243" s="67"/>
      <c r="DH4243" s="67"/>
      <c r="DI4243" s="67"/>
      <c r="DJ4243" s="67"/>
      <c r="DK4243" s="67"/>
      <c r="DL4243" s="67"/>
      <c r="DM4243" s="67"/>
      <c r="DN4243" s="67"/>
      <c r="DO4243" s="67"/>
      <c r="DP4243" s="67"/>
      <c r="DQ4243" s="67"/>
      <c r="DR4243" s="67"/>
      <c r="DS4243" s="67"/>
      <c r="DT4243" s="67"/>
      <c r="DU4243" s="67"/>
      <c r="DV4243" s="67"/>
      <c r="DW4243" s="67"/>
      <c r="DX4243" s="67"/>
      <c r="DY4243" s="67"/>
      <c r="DZ4243" s="67"/>
      <c r="EA4243" s="67"/>
      <c r="EB4243" s="67"/>
      <c r="EC4243" s="67"/>
      <c r="ED4243" s="67"/>
      <c r="EE4243" s="67"/>
      <c r="EF4243" s="67"/>
      <c r="EG4243" s="67"/>
      <c r="EH4243" s="67"/>
      <c r="EI4243" s="67"/>
      <c r="EJ4243" s="67"/>
      <c r="EK4243" s="67"/>
      <c r="EL4243" s="67"/>
      <c r="EM4243" s="67"/>
      <c r="EN4243" s="67"/>
      <c r="EO4243" s="67"/>
      <c r="EP4243" s="67"/>
      <c r="EQ4243" s="67"/>
      <c r="ER4243" s="67"/>
      <c r="ES4243" s="67"/>
      <c r="ET4243" s="67"/>
      <c r="EU4243" s="67"/>
      <c r="EV4243" s="67"/>
      <c r="EW4243" s="67"/>
      <c r="EX4243" s="67"/>
      <c r="EY4243" s="67"/>
      <c r="EZ4243" s="67"/>
      <c r="FA4243" s="67"/>
      <c r="FB4243" s="67"/>
      <c r="FC4243" s="67"/>
      <c r="FD4243" s="67"/>
      <c r="FE4243" s="67"/>
      <c r="FF4243" s="67"/>
      <c r="FG4243" s="67"/>
      <c r="FH4243" s="67"/>
      <c r="FI4243" s="67"/>
      <c r="FJ4243" s="67"/>
      <c r="FK4243" s="67"/>
      <c r="FL4243" s="67"/>
      <c r="FM4243" s="67"/>
      <c r="FN4243" s="67"/>
      <c r="FO4243" s="67"/>
      <c r="FP4243" s="67"/>
      <c r="FQ4243" s="67"/>
      <c r="FR4243" s="67"/>
      <c r="FS4243" s="67"/>
      <c r="FT4243" s="67"/>
      <c r="FU4243" s="67"/>
      <c r="FV4243" s="67"/>
      <c r="FW4243" s="67"/>
      <c r="FX4243" s="67"/>
      <c r="FY4243" s="67"/>
      <c r="FZ4243" s="67"/>
      <c r="GA4243" s="67"/>
      <c r="GB4243" s="67"/>
      <c r="GC4243" s="67"/>
      <c r="GD4243" s="67"/>
      <c r="GE4243" s="67"/>
      <c r="GF4243" s="67"/>
      <c r="GG4243" s="67"/>
      <c r="GH4243" s="67"/>
      <c r="GI4243" s="67"/>
      <c r="GJ4243" s="67"/>
      <c r="GK4243" s="67"/>
      <c r="GL4243" s="67"/>
      <c r="GM4243" s="67"/>
      <c r="GN4243" s="67"/>
      <c r="GO4243" s="67"/>
      <c r="GP4243" s="67"/>
      <c r="GQ4243" s="67"/>
      <c r="GR4243" s="67"/>
      <c r="GS4243" s="67"/>
      <c r="GT4243" s="67"/>
      <c r="GU4243" s="67"/>
      <c r="GV4243" s="67"/>
      <c r="GW4243" s="67"/>
      <c r="GX4243" s="67"/>
      <c r="GY4243" s="67"/>
      <c r="GZ4243" s="67"/>
      <c r="HA4243" s="67"/>
      <c r="HB4243" s="67"/>
      <c r="HC4243" s="67"/>
      <c r="HD4243" s="67"/>
      <c r="HE4243" s="67"/>
      <c r="HF4243" s="67"/>
      <c r="HG4243" s="67"/>
      <c r="HH4243" s="67"/>
      <c r="HI4243" s="67"/>
      <c r="HJ4243" s="67"/>
      <c r="HK4243" s="67"/>
      <c r="HL4243" s="67"/>
      <c r="HM4243" s="67"/>
      <c r="HN4243" s="67"/>
      <c r="HO4243" s="67"/>
      <c r="HP4243" s="67"/>
      <c r="HQ4243" s="67"/>
      <c r="HR4243" s="67"/>
      <c r="HS4243" s="67"/>
      <c r="HT4243" s="67"/>
      <c r="HU4243" s="67"/>
      <c r="HV4243" s="67"/>
      <c r="HW4243" s="67"/>
      <c r="HX4243" s="67"/>
      <c r="HY4243" s="67"/>
      <c r="HZ4243" s="67"/>
      <c r="IA4243" s="67"/>
      <c r="IB4243" s="67"/>
      <c r="IC4243" s="67"/>
      <c r="ID4243" s="67"/>
      <c r="IE4243" s="67"/>
      <c r="IF4243" s="67"/>
      <c r="IG4243" s="67"/>
      <c r="IH4243" s="67"/>
      <c r="II4243" s="67"/>
      <c r="IJ4243" s="67"/>
      <c r="IK4243" s="67"/>
      <c r="IL4243" s="67"/>
      <c r="IM4243" s="67"/>
      <c r="IN4243" s="67"/>
      <c r="IO4243" s="67"/>
      <c r="IP4243" s="67"/>
      <c r="IQ4243" s="67"/>
      <c r="IR4243" s="67"/>
      <c r="IS4243" s="67"/>
      <c r="IT4243" s="67"/>
      <c r="IU4243" s="67"/>
      <c r="IV4243" s="67"/>
      <c r="IW4243" s="67"/>
      <c r="IX4243" s="67"/>
      <c r="IY4243" s="67"/>
      <c r="IZ4243" s="67"/>
    </row>
    <row r="4244" customFormat="false" ht="13.8" hidden="false" customHeight="false" outlineLevel="0" collapsed="false">
      <c r="A4244" s="27" t="n">
        <v>41401336</v>
      </c>
      <c r="B4244" s="28" t="s">
        <v>4279</v>
      </c>
      <c r="C4244" s="29"/>
      <c r="D4244" s="29"/>
      <c r="E4244" s="27" t="s">
        <v>39</v>
      </c>
      <c r="F4244" s="19" t="n">
        <f aca="false">IF(C4244="",VLOOKUP(E4244,'PORTE E UCO'!$A$5:$D$46,4,0),VLOOKUP(E4244,'PORTE E UCO'!$A$5:$D$46,4,0)*C4244)</f>
        <v>52.984668</v>
      </c>
      <c r="G4244" s="30"/>
      <c r="H4244" s="21" t="n">
        <f aca="false">G4244*$R$2</f>
        <v>0</v>
      </c>
      <c r="I4244" s="27" t="n">
        <v>0</v>
      </c>
      <c r="J4244" s="22" t="str">
        <f aca="false">IF(I4244&gt;=1,F4244*$J$2,"")</f>
        <v/>
      </c>
      <c r="K4244" s="22" t="str">
        <f aca="false">IF(I4244&gt;=2,F4244*$K$2,"")</f>
        <v/>
      </c>
      <c r="L4244" s="22" t="str">
        <f aca="false">IF(I4244&gt;=3,F4244*$L$2,"")</f>
        <v/>
      </c>
      <c r="M4244" s="22" t="str">
        <f aca="false">IF(I4244&gt;=4,F4244*$M$2,"")</f>
        <v/>
      </c>
      <c r="N4244" s="27" t="n">
        <v>0</v>
      </c>
      <c r="O4244" s="27" t="n">
        <v>0</v>
      </c>
      <c r="P4244" s="31" t="n">
        <v>0</v>
      </c>
      <c r="Q4244" s="32"/>
      <c r="R4244" s="66"/>
      <c r="S4244" s="25" t="n">
        <f aca="false">SUM(F4244,H4244,J4244,K4244,L4244,M4244)</f>
        <v>52.984668</v>
      </c>
      <c r="T4244" s="25" t="n">
        <f aca="false">SUM(F4244,H4244,J4244,K4244,L4244,M4244,Q4244)</f>
        <v>52.984668</v>
      </c>
      <c r="U4244" s="67"/>
      <c r="V4244" s="67"/>
      <c r="W4244" s="67"/>
      <c r="X4244" s="67"/>
      <c r="Y4244" s="67"/>
      <c r="Z4244" s="67"/>
      <c r="AA4244" s="67"/>
      <c r="AB4244" s="67"/>
      <c r="AC4244" s="67"/>
      <c r="AD4244" s="67"/>
      <c r="AE4244" s="67"/>
      <c r="AF4244" s="67"/>
      <c r="AG4244" s="67"/>
      <c r="AH4244" s="67"/>
      <c r="AI4244" s="67"/>
      <c r="AJ4244" s="67"/>
      <c r="AK4244" s="67"/>
      <c r="AL4244" s="67"/>
      <c r="AM4244" s="67"/>
      <c r="AN4244" s="67"/>
      <c r="AO4244" s="67"/>
      <c r="AP4244" s="67"/>
      <c r="AQ4244" s="67"/>
      <c r="AR4244" s="67"/>
      <c r="AS4244" s="67"/>
      <c r="AT4244" s="67"/>
      <c r="AU4244" s="67"/>
      <c r="AV4244" s="67"/>
      <c r="AW4244" s="67"/>
      <c r="AX4244" s="67"/>
      <c r="AY4244" s="67"/>
      <c r="AZ4244" s="67"/>
      <c r="BA4244" s="67"/>
      <c r="BB4244" s="67"/>
      <c r="BC4244" s="67"/>
      <c r="BD4244" s="67"/>
      <c r="BE4244" s="67"/>
      <c r="BF4244" s="67"/>
      <c r="BG4244" s="67"/>
      <c r="BH4244" s="67"/>
      <c r="BI4244" s="67"/>
      <c r="BJ4244" s="67"/>
      <c r="BK4244" s="67"/>
      <c r="BL4244" s="67"/>
      <c r="BM4244" s="67"/>
      <c r="BN4244" s="67"/>
      <c r="BO4244" s="67"/>
      <c r="BP4244" s="67"/>
      <c r="BQ4244" s="67"/>
      <c r="BR4244" s="67"/>
      <c r="BS4244" s="67"/>
      <c r="BT4244" s="67"/>
      <c r="BU4244" s="67"/>
      <c r="BV4244" s="67"/>
      <c r="BW4244" s="67"/>
      <c r="BX4244" s="67"/>
      <c r="BY4244" s="67"/>
      <c r="BZ4244" s="67"/>
      <c r="CA4244" s="67"/>
      <c r="CB4244" s="67"/>
      <c r="CC4244" s="67"/>
      <c r="CD4244" s="67"/>
      <c r="CE4244" s="67"/>
      <c r="CF4244" s="67"/>
      <c r="CG4244" s="67"/>
      <c r="CH4244" s="67"/>
      <c r="CI4244" s="67"/>
      <c r="CJ4244" s="67"/>
      <c r="CK4244" s="67"/>
      <c r="CL4244" s="67"/>
      <c r="CM4244" s="67"/>
      <c r="CN4244" s="67"/>
      <c r="CO4244" s="67"/>
      <c r="CP4244" s="67"/>
      <c r="CQ4244" s="67"/>
      <c r="CR4244" s="67"/>
      <c r="CS4244" s="67"/>
      <c r="CT4244" s="67"/>
      <c r="CU4244" s="67"/>
      <c r="CV4244" s="67"/>
      <c r="CW4244" s="67"/>
      <c r="CX4244" s="67"/>
      <c r="CY4244" s="67"/>
      <c r="CZ4244" s="67"/>
      <c r="DA4244" s="67"/>
      <c r="DB4244" s="67"/>
      <c r="DC4244" s="67"/>
      <c r="DD4244" s="67"/>
      <c r="DE4244" s="67"/>
      <c r="DF4244" s="67"/>
      <c r="DG4244" s="67"/>
      <c r="DH4244" s="67"/>
      <c r="DI4244" s="67"/>
      <c r="DJ4244" s="67"/>
      <c r="DK4244" s="67"/>
      <c r="DL4244" s="67"/>
      <c r="DM4244" s="67"/>
      <c r="DN4244" s="67"/>
      <c r="DO4244" s="67"/>
      <c r="DP4244" s="67"/>
      <c r="DQ4244" s="67"/>
      <c r="DR4244" s="67"/>
      <c r="DS4244" s="67"/>
      <c r="DT4244" s="67"/>
      <c r="DU4244" s="67"/>
      <c r="DV4244" s="67"/>
      <c r="DW4244" s="67"/>
      <c r="DX4244" s="67"/>
      <c r="DY4244" s="67"/>
      <c r="DZ4244" s="67"/>
      <c r="EA4244" s="67"/>
      <c r="EB4244" s="67"/>
      <c r="EC4244" s="67"/>
      <c r="ED4244" s="67"/>
      <c r="EE4244" s="67"/>
      <c r="EF4244" s="67"/>
      <c r="EG4244" s="67"/>
      <c r="EH4244" s="67"/>
      <c r="EI4244" s="67"/>
      <c r="EJ4244" s="67"/>
      <c r="EK4244" s="67"/>
      <c r="EL4244" s="67"/>
      <c r="EM4244" s="67"/>
      <c r="EN4244" s="67"/>
      <c r="EO4244" s="67"/>
      <c r="EP4244" s="67"/>
      <c r="EQ4244" s="67"/>
      <c r="ER4244" s="67"/>
      <c r="ES4244" s="67"/>
      <c r="ET4244" s="67"/>
      <c r="EU4244" s="67"/>
      <c r="EV4244" s="67"/>
      <c r="EW4244" s="67"/>
      <c r="EX4244" s="67"/>
      <c r="EY4244" s="67"/>
      <c r="EZ4244" s="67"/>
      <c r="FA4244" s="67"/>
      <c r="FB4244" s="67"/>
      <c r="FC4244" s="67"/>
      <c r="FD4244" s="67"/>
      <c r="FE4244" s="67"/>
      <c r="FF4244" s="67"/>
      <c r="FG4244" s="67"/>
      <c r="FH4244" s="67"/>
      <c r="FI4244" s="67"/>
      <c r="FJ4244" s="67"/>
      <c r="FK4244" s="67"/>
      <c r="FL4244" s="67"/>
      <c r="FM4244" s="67"/>
      <c r="FN4244" s="67"/>
      <c r="FO4244" s="67"/>
      <c r="FP4244" s="67"/>
      <c r="FQ4244" s="67"/>
      <c r="FR4244" s="67"/>
      <c r="FS4244" s="67"/>
      <c r="FT4244" s="67"/>
      <c r="FU4244" s="67"/>
      <c r="FV4244" s="67"/>
      <c r="FW4244" s="67"/>
      <c r="FX4244" s="67"/>
      <c r="FY4244" s="67"/>
      <c r="FZ4244" s="67"/>
      <c r="GA4244" s="67"/>
      <c r="GB4244" s="67"/>
      <c r="GC4244" s="67"/>
      <c r="GD4244" s="67"/>
      <c r="GE4244" s="67"/>
      <c r="GF4244" s="67"/>
      <c r="GG4244" s="67"/>
      <c r="GH4244" s="67"/>
      <c r="GI4244" s="67"/>
      <c r="GJ4244" s="67"/>
      <c r="GK4244" s="67"/>
      <c r="GL4244" s="67"/>
      <c r="GM4244" s="67"/>
      <c r="GN4244" s="67"/>
      <c r="GO4244" s="67"/>
      <c r="GP4244" s="67"/>
      <c r="GQ4244" s="67"/>
      <c r="GR4244" s="67"/>
      <c r="GS4244" s="67"/>
      <c r="GT4244" s="67"/>
      <c r="GU4244" s="67"/>
      <c r="GV4244" s="67"/>
      <c r="GW4244" s="67"/>
      <c r="GX4244" s="67"/>
      <c r="GY4244" s="67"/>
      <c r="GZ4244" s="67"/>
      <c r="HA4244" s="67"/>
      <c r="HB4244" s="67"/>
      <c r="HC4244" s="67"/>
      <c r="HD4244" s="67"/>
      <c r="HE4244" s="67"/>
      <c r="HF4244" s="67"/>
      <c r="HG4244" s="67"/>
      <c r="HH4244" s="67"/>
      <c r="HI4244" s="67"/>
      <c r="HJ4244" s="67"/>
      <c r="HK4244" s="67"/>
      <c r="HL4244" s="67"/>
      <c r="HM4244" s="67"/>
      <c r="HN4244" s="67"/>
      <c r="HO4244" s="67"/>
      <c r="HP4244" s="67"/>
      <c r="HQ4244" s="67"/>
      <c r="HR4244" s="67"/>
      <c r="HS4244" s="67"/>
      <c r="HT4244" s="67"/>
      <c r="HU4244" s="67"/>
      <c r="HV4244" s="67"/>
      <c r="HW4244" s="67"/>
      <c r="HX4244" s="67"/>
      <c r="HY4244" s="67"/>
      <c r="HZ4244" s="67"/>
      <c r="IA4244" s="67"/>
      <c r="IB4244" s="67"/>
      <c r="IC4244" s="67"/>
      <c r="ID4244" s="67"/>
      <c r="IE4244" s="67"/>
      <c r="IF4244" s="67"/>
      <c r="IG4244" s="67"/>
      <c r="IH4244" s="67"/>
      <c r="II4244" s="67"/>
      <c r="IJ4244" s="67"/>
      <c r="IK4244" s="67"/>
      <c r="IL4244" s="67"/>
      <c r="IM4244" s="67"/>
      <c r="IN4244" s="67"/>
      <c r="IO4244" s="67"/>
      <c r="IP4244" s="67"/>
      <c r="IQ4244" s="67"/>
      <c r="IR4244" s="67"/>
      <c r="IS4244" s="67"/>
      <c r="IT4244" s="67"/>
      <c r="IU4244" s="67"/>
      <c r="IV4244" s="67"/>
      <c r="IW4244" s="67"/>
      <c r="IX4244" s="67"/>
      <c r="IY4244" s="67"/>
      <c r="IZ4244" s="67"/>
    </row>
    <row r="4245" customFormat="false" ht="13.8" hidden="false" customHeight="false" outlineLevel="0" collapsed="false">
      <c r="A4245" s="16" t="n">
        <v>41401344</v>
      </c>
      <c r="B4245" s="17" t="s">
        <v>4280</v>
      </c>
      <c r="C4245" s="18"/>
      <c r="D4245" s="18"/>
      <c r="E4245" s="16" t="s">
        <v>50</v>
      </c>
      <c r="F4245" s="19" t="n">
        <f aca="false">IF(C4245="",VLOOKUP(E4245,'PORTE E UCO'!$A$5:$D$46,4,0),VLOOKUP(E4245,'PORTE E UCO'!$A$5:$D$46,4,0)*C4245)</f>
        <v>17.661556</v>
      </c>
      <c r="G4245" s="20"/>
      <c r="H4245" s="21" t="n">
        <f aca="false">G4245*$R$2</f>
        <v>0</v>
      </c>
      <c r="I4245" s="16" t="n">
        <v>0</v>
      </c>
      <c r="J4245" s="22" t="str">
        <f aca="false">IF(I4245&gt;=1,F4245*$J$2,"")</f>
        <v/>
      </c>
      <c r="K4245" s="22" t="str">
        <f aca="false">IF(I4245&gt;=2,F4245*$K$2,"")</f>
        <v/>
      </c>
      <c r="L4245" s="22" t="str">
        <f aca="false">IF(I4245&gt;=3,F4245*$L$2,"")</f>
        <v/>
      </c>
      <c r="M4245" s="22" t="str">
        <f aca="false">IF(I4245&gt;=4,F4245*$M$2,"")</f>
        <v/>
      </c>
      <c r="N4245" s="16" t="n">
        <v>0</v>
      </c>
      <c r="O4245" s="16" t="n">
        <v>0</v>
      </c>
      <c r="P4245" s="23" t="n">
        <v>0</v>
      </c>
      <c r="Q4245" s="32"/>
      <c r="R4245" s="66"/>
      <c r="S4245" s="25" t="n">
        <f aca="false">SUM(F4245,H4245,J4245,K4245,L4245,M4245)</f>
        <v>17.661556</v>
      </c>
      <c r="T4245" s="25" t="n">
        <f aca="false">SUM(F4245,H4245,J4245,K4245,L4245,M4245,Q4245)</f>
        <v>17.661556</v>
      </c>
      <c r="U4245" s="67"/>
      <c r="V4245" s="67"/>
      <c r="W4245" s="67"/>
      <c r="X4245" s="67"/>
      <c r="Y4245" s="67"/>
      <c r="Z4245" s="67"/>
      <c r="AA4245" s="67"/>
      <c r="AB4245" s="67"/>
      <c r="AC4245" s="67"/>
      <c r="AD4245" s="67"/>
      <c r="AE4245" s="67"/>
      <c r="AF4245" s="67"/>
      <c r="AG4245" s="67"/>
      <c r="AH4245" s="67"/>
      <c r="AI4245" s="67"/>
      <c r="AJ4245" s="67"/>
      <c r="AK4245" s="67"/>
      <c r="AL4245" s="67"/>
      <c r="AM4245" s="67"/>
      <c r="AN4245" s="67"/>
      <c r="AO4245" s="67"/>
      <c r="AP4245" s="67"/>
      <c r="AQ4245" s="67"/>
      <c r="AR4245" s="67"/>
      <c r="AS4245" s="67"/>
      <c r="AT4245" s="67"/>
      <c r="AU4245" s="67"/>
      <c r="AV4245" s="67"/>
      <c r="AW4245" s="67"/>
      <c r="AX4245" s="67"/>
      <c r="AY4245" s="67"/>
      <c r="AZ4245" s="67"/>
      <c r="BA4245" s="67"/>
      <c r="BB4245" s="67"/>
      <c r="BC4245" s="67"/>
      <c r="BD4245" s="67"/>
      <c r="BE4245" s="67"/>
      <c r="BF4245" s="67"/>
      <c r="BG4245" s="67"/>
      <c r="BH4245" s="67"/>
      <c r="BI4245" s="67"/>
      <c r="BJ4245" s="67"/>
      <c r="BK4245" s="67"/>
      <c r="BL4245" s="67"/>
      <c r="BM4245" s="67"/>
      <c r="BN4245" s="67"/>
      <c r="BO4245" s="67"/>
      <c r="BP4245" s="67"/>
      <c r="BQ4245" s="67"/>
      <c r="BR4245" s="67"/>
      <c r="BS4245" s="67"/>
      <c r="BT4245" s="67"/>
      <c r="BU4245" s="67"/>
      <c r="BV4245" s="67"/>
      <c r="BW4245" s="67"/>
      <c r="BX4245" s="67"/>
      <c r="BY4245" s="67"/>
      <c r="BZ4245" s="67"/>
      <c r="CA4245" s="67"/>
      <c r="CB4245" s="67"/>
      <c r="CC4245" s="67"/>
      <c r="CD4245" s="67"/>
      <c r="CE4245" s="67"/>
      <c r="CF4245" s="67"/>
      <c r="CG4245" s="67"/>
      <c r="CH4245" s="67"/>
      <c r="CI4245" s="67"/>
      <c r="CJ4245" s="67"/>
      <c r="CK4245" s="67"/>
      <c r="CL4245" s="67"/>
      <c r="CM4245" s="67"/>
      <c r="CN4245" s="67"/>
      <c r="CO4245" s="67"/>
      <c r="CP4245" s="67"/>
      <c r="CQ4245" s="67"/>
      <c r="CR4245" s="67"/>
      <c r="CS4245" s="67"/>
      <c r="CT4245" s="67"/>
      <c r="CU4245" s="67"/>
      <c r="CV4245" s="67"/>
      <c r="CW4245" s="67"/>
      <c r="CX4245" s="67"/>
      <c r="CY4245" s="67"/>
      <c r="CZ4245" s="67"/>
      <c r="DA4245" s="67"/>
      <c r="DB4245" s="67"/>
      <c r="DC4245" s="67"/>
      <c r="DD4245" s="67"/>
      <c r="DE4245" s="67"/>
      <c r="DF4245" s="67"/>
      <c r="DG4245" s="67"/>
      <c r="DH4245" s="67"/>
      <c r="DI4245" s="67"/>
      <c r="DJ4245" s="67"/>
      <c r="DK4245" s="67"/>
      <c r="DL4245" s="67"/>
      <c r="DM4245" s="67"/>
      <c r="DN4245" s="67"/>
      <c r="DO4245" s="67"/>
      <c r="DP4245" s="67"/>
      <c r="DQ4245" s="67"/>
      <c r="DR4245" s="67"/>
      <c r="DS4245" s="67"/>
      <c r="DT4245" s="67"/>
      <c r="DU4245" s="67"/>
      <c r="DV4245" s="67"/>
      <c r="DW4245" s="67"/>
      <c r="DX4245" s="67"/>
      <c r="DY4245" s="67"/>
      <c r="DZ4245" s="67"/>
      <c r="EA4245" s="67"/>
      <c r="EB4245" s="67"/>
      <c r="EC4245" s="67"/>
      <c r="ED4245" s="67"/>
      <c r="EE4245" s="67"/>
      <c r="EF4245" s="67"/>
      <c r="EG4245" s="67"/>
      <c r="EH4245" s="67"/>
      <c r="EI4245" s="67"/>
      <c r="EJ4245" s="67"/>
      <c r="EK4245" s="67"/>
      <c r="EL4245" s="67"/>
      <c r="EM4245" s="67"/>
      <c r="EN4245" s="67"/>
      <c r="EO4245" s="67"/>
      <c r="EP4245" s="67"/>
      <c r="EQ4245" s="67"/>
      <c r="ER4245" s="67"/>
      <c r="ES4245" s="67"/>
      <c r="ET4245" s="67"/>
      <c r="EU4245" s="67"/>
      <c r="EV4245" s="67"/>
      <c r="EW4245" s="67"/>
      <c r="EX4245" s="67"/>
      <c r="EY4245" s="67"/>
      <c r="EZ4245" s="67"/>
      <c r="FA4245" s="67"/>
      <c r="FB4245" s="67"/>
      <c r="FC4245" s="67"/>
      <c r="FD4245" s="67"/>
      <c r="FE4245" s="67"/>
      <c r="FF4245" s="67"/>
      <c r="FG4245" s="67"/>
      <c r="FH4245" s="67"/>
      <c r="FI4245" s="67"/>
      <c r="FJ4245" s="67"/>
      <c r="FK4245" s="67"/>
      <c r="FL4245" s="67"/>
      <c r="FM4245" s="67"/>
      <c r="FN4245" s="67"/>
      <c r="FO4245" s="67"/>
      <c r="FP4245" s="67"/>
      <c r="FQ4245" s="67"/>
      <c r="FR4245" s="67"/>
      <c r="FS4245" s="67"/>
      <c r="FT4245" s="67"/>
      <c r="FU4245" s="67"/>
      <c r="FV4245" s="67"/>
      <c r="FW4245" s="67"/>
      <c r="FX4245" s="67"/>
      <c r="FY4245" s="67"/>
      <c r="FZ4245" s="67"/>
      <c r="GA4245" s="67"/>
      <c r="GB4245" s="67"/>
      <c r="GC4245" s="67"/>
      <c r="GD4245" s="67"/>
      <c r="GE4245" s="67"/>
      <c r="GF4245" s="67"/>
      <c r="GG4245" s="67"/>
      <c r="GH4245" s="67"/>
      <c r="GI4245" s="67"/>
      <c r="GJ4245" s="67"/>
      <c r="GK4245" s="67"/>
      <c r="GL4245" s="67"/>
      <c r="GM4245" s="67"/>
      <c r="GN4245" s="67"/>
      <c r="GO4245" s="67"/>
      <c r="GP4245" s="67"/>
      <c r="GQ4245" s="67"/>
      <c r="GR4245" s="67"/>
      <c r="GS4245" s="67"/>
      <c r="GT4245" s="67"/>
      <c r="GU4245" s="67"/>
      <c r="GV4245" s="67"/>
      <c r="GW4245" s="67"/>
      <c r="GX4245" s="67"/>
      <c r="GY4245" s="67"/>
      <c r="GZ4245" s="67"/>
      <c r="HA4245" s="67"/>
      <c r="HB4245" s="67"/>
      <c r="HC4245" s="67"/>
      <c r="HD4245" s="67"/>
      <c r="HE4245" s="67"/>
      <c r="HF4245" s="67"/>
      <c r="HG4245" s="67"/>
      <c r="HH4245" s="67"/>
      <c r="HI4245" s="67"/>
      <c r="HJ4245" s="67"/>
      <c r="HK4245" s="67"/>
      <c r="HL4245" s="67"/>
      <c r="HM4245" s="67"/>
      <c r="HN4245" s="67"/>
      <c r="HO4245" s="67"/>
      <c r="HP4245" s="67"/>
      <c r="HQ4245" s="67"/>
      <c r="HR4245" s="67"/>
      <c r="HS4245" s="67"/>
      <c r="HT4245" s="67"/>
      <c r="HU4245" s="67"/>
      <c r="HV4245" s="67"/>
      <c r="HW4245" s="67"/>
      <c r="HX4245" s="67"/>
      <c r="HY4245" s="67"/>
      <c r="HZ4245" s="67"/>
      <c r="IA4245" s="67"/>
      <c r="IB4245" s="67"/>
      <c r="IC4245" s="67"/>
      <c r="ID4245" s="67"/>
      <c r="IE4245" s="67"/>
      <c r="IF4245" s="67"/>
      <c r="IG4245" s="67"/>
      <c r="IH4245" s="67"/>
      <c r="II4245" s="67"/>
      <c r="IJ4245" s="67"/>
      <c r="IK4245" s="67"/>
      <c r="IL4245" s="67"/>
      <c r="IM4245" s="67"/>
      <c r="IN4245" s="67"/>
      <c r="IO4245" s="67"/>
      <c r="IP4245" s="67"/>
      <c r="IQ4245" s="67"/>
      <c r="IR4245" s="67"/>
      <c r="IS4245" s="67"/>
      <c r="IT4245" s="67"/>
      <c r="IU4245" s="67"/>
      <c r="IV4245" s="67"/>
      <c r="IW4245" s="67"/>
      <c r="IX4245" s="67"/>
      <c r="IY4245" s="67"/>
      <c r="IZ4245" s="67"/>
    </row>
    <row r="4246" customFormat="false" ht="13.8" hidden="false" customHeight="false" outlineLevel="0" collapsed="false">
      <c r="A4246" s="27" t="n">
        <v>41401352</v>
      </c>
      <c r="B4246" s="28" t="s">
        <v>4281</v>
      </c>
      <c r="C4246" s="29"/>
      <c r="D4246" s="29"/>
      <c r="E4246" s="27" t="s">
        <v>50</v>
      </c>
      <c r="F4246" s="19" t="n">
        <f aca="false">IF(C4246="",VLOOKUP(E4246,'PORTE E UCO'!$A$5:$D$46,4,0),VLOOKUP(E4246,'PORTE E UCO'!$A$5:$D$46,4,0)*C4246)</f>
        <v>17.661556</v>
      </c>
      <c r="G4246" s="30"/>
      <c r="H4246" s="21" t="n">
        <f aca="false">G4246*$R$2</f>
        <v>0</v>
      </c>
      <c r="I4246" s="27" t="n">
        <v>0</v>
      </c>
      <c r="J4246" s="22" t="str">
        <f aca="false">IF(I4246&gt;=1,F4246*$J$2,"")</f>
        <v/>
      </c>
      <c r="K4246" s="22" t="str">
        <f aca="false">IF(I4246&gt;=2,F4246*$K$2,"")</f>
        <v/>
      </c>
      <c r="L4246" s="22" t="str">
        <f aca="false">IF(I4246&gt;=3,F4246*$L$2,"")</f>
        <v/>
      </c>
      <c r="M4246" s="22" t="str">
        <f aca="false">IF(I4246&gt;=4,F4246*$M$2,"")</f>
        <v/>
      </c>
      <c r="N4246" s="27" t="n">
        <v>0</v>
      </c>
      <c r="O4246" s="27" t="n">
        <v>0</v>
      </c>
      <c r="P4246" s="31" t="n">
        <v>0</v>
      </c>
      <c r="Q4246" s="32"/>
      <c r="R4246" s="66"/>
      <c r="S4246" s="25" t="n">
        <f aca="false">SUM(F4246,H4246,J4246,K4246,L4246,M4246)</f>
        <v>17.661556</v>
      </c>
      <c r="T4246" s="25" t="n">
        <f aca="false">SUM(F4246,H4246,J4246,K4246,L4246,M4246,Q4246)</f>
        <v>17.661556</v>
      </c>
      <c r="U4246" s="67"/>
      <c r="V4246" s="67"/>
      <c r="W4246" s="67"/>
      <c r="X4246" s="67"/>
      <c r="Y4246" s="67"/>
      <c r="Z4246" s="67"/>
      <c r="AA4246" s="67"/>
      <c r="AB4246" s="67"/>
      <c r="AC4246" s="67"/>
      <c r="AD4246" s="67"/>
      <c r="AE4246" s="67"/>
      <c r="AF4246" s="67"/>
      <c r="AG4246" s="67"/>
      <c r="AH4246" s="67"/>
      <c r="AI4246" s="67"/>
      <c r="AJ4246" s="67"/>
      <c r="AK4246" s="67"/>
      <c r="AL4246" s="67"/>
      <c r="AM4246" s="67"/>
      <c r="AN4246" s="67"/>
      <c r="AO4246" s="67"/>
      <c r="AP4246" s="67"/>
      <c r="AQ4246" s="67"/>
      <c r="AR4246" s="67"/>
      <c r="AS4246" s="67"/>
      <c r="AT4246" s="67"/>
      <c r="AU4246" s="67"/>
      <c r="AV4246" s="67"/>
      <c r="AW4246" s="67"/>
      <c r="AX4246" s="67"/>
      <c r="AY4246" s="67"/>
      <c r="AZ4246" s="67"/>
      <c r="BA4246" s="67"/>
      <c r="BB4246" s="67"/>
      <c r="BC4246" s="67"/>
      <c r="BD4246" s="67"/>
      <c r="BE4246" s="67"/>
      <c r="BF4246" s="67"/>
      <c r="BG4246" s="67"/>
      <c r="BH4246" s="67"/>
      <c r="BI4246" s="67"/>
      <c r="BJ4246" s="67"/>
      <c r="BK4246" s="67"/>
      <c r="BL4246" s="67"/>
      <c r="BM4246" s="67"/>
      <c r="BN4246" s="67"/>
      <c r="BO4246" s="67"/>
      <c r="BP4246" s="67"/>
      <c r="BQ4246" s="67"/>
      <c r="BR4246" s="67"/>
      <c r="BS4246" s="67"/>
      <c r="BT4246" s="67"/>
      <c r="BU4246" s="67"/>
      <c r="BV4246" s="67"/>
      <c r="BW4246" s="67"/>
      <c r="BX4246" s="67"/>
      <c r="BY4246" s="67"/>
      <c r="BZ4246" s="67"/>
      <c r="CA4246" s="67"/>
      <c r="CB4246" s="67"/>
      <c r="CC4246" s="67"/>
      <c r="CD4246" s="67"/>
      <c r="CE4246" s="67"/>
      <c r="CF4246" s="67"/>
      <c r="CG4246" s="67"/>
      <c r="CH4246" s="67"/>
      <c r="CI4246" s="67"/>
      <c r="CJ4246" s="67"/>
      <c r="CK4246" s="67"/>
      <c r="CL4246" s="67"/>
      <c r="CM4246" s="67"/>
      <c r="CN4246" s="67"/>
      <c r="CO4246" s="67"/>
      <c r="CP4246" s="67"/>
      <c r="CQ4246" s="67"/>
      <c r="CR4246" s="67"/>
      <c r="CS4246" s="67"/>
      <c r="CT4246" s="67"/>
      <c r="CU4246" s="67"/>
      <c r="CV4246" s="67"/>
      <c r="CW4246" s="67"/>
      <c r="CX4246" s="67"/>
      <c r="CY4246" s="67"/>
      <c r="CZ4246" s="67"/>
      <c r="DA4246" s="67"/>
      <c r="DB4246" s="67"/>
      <c r="DC4246" s="67"/>
      <c r="DD4246" s="67"/>
      <c r="DE4246" s="67"/>
      <c r="DF4246" s="67"/>
      <c r="DG4246" s="67"/>
      <c r="DH4246" s="67"/>
      <c r="DI4246" s="67"/>
      <c r="DJ4246" s="67"/>
      <c r="DK4246" s="67"/>
      <c r="DL4246" s="67"/>
      <c r="DM4246" s="67"/>
      <c r="DN4246" s="67"/>
      <c r="DO4246" s="67"/>
      <c r="DP4246" s="67"/>
      <c r="DQ4246" s="67"/>
      <c r="DR4246" s="67"/>
      <c r="DS4246" s="67"/>
      <c r="DT4246" s="67"/>
      <c r="DU4246" s="67"/>
      <c r="DV4246" s="67"/>
      <c r="DW4246" s="67"/>
      <c r="DX4246" s="67"/>
      <c r="DY4246" s="67"/>
      <c r="DZ4246" s="67"/>
      <c r="EA4246" s="67"/>
      <c r="EB4246" s="67"/>
      <c r="EC4246" s="67"/>
      <c r="ED4246" s="67"/>
      <c r="EE4246" s="67"/>
      <c r="EF4246" s="67"/>
      <c r="EG4246" s="67"/>
      <c r="EH4246" s="67"/>
      <c r="EI4246" s="67"/>
      <c r="EJ4246" s="67"/>
      <c r="EK4246" s="67"/>
      <c r="EL4246" s="67"/>
      <c r="EM4246" s="67"/>
      <c r="EN4246" s="67"/>
      <c r="EO4246" s="67"/>
      <c r="EP4246" s="67"/>
      <c r="EQ4246" s="67"/>
      <c r="ER4246" s="67"/>
      <c r="ES4246" s="67"/>
      <c r="ET4246" s="67"/>
      <c r="EU4246" s="67"/>
      <c r="EV4246" s="67"/>
      <c r="EW4246" s="67"/>
      <c r="EX4246" s="67"/>
      <c r="EY4246" s="67"/>
      <c r="EZ4246" s="67"/>
      <c r="FA4246" s="67"/>
      <c r="FB4246" s="67"/>
      <c r="FC4246" s="67"/>
      <c r="FD4246" s="67"/>
      <c r="FE4246" s="67"/>
      <c r="FF4246" s="67"/>
      <c r="FG4246" s="67"/>
      <c r="FH4246" s="67"/>
      <c r="FI4246" s="67"/>
      <c r="FJ4246" s="67"/>
      <c r="FK4246" s="67"/>
      <c r="FL4246" s="67"/>
      <c r="FM4246" s="67"/>
      <c r="FN4246" s="67"/>
      <c r="FO4246" s="67"/>
      <c r="FP4246" s="67"/>
      <c r="FQ4246" s="67"/>
      <c r="FR4246" s="67"/>
      <c r="FS4246" s="67"/>
      <c r="FT4246" s="67"/>
      <c r="FU4246" s="67"/>
      <c r="FV4246" s="67"/>
      <c r="FW4246" s="67"/>
      <c r="FX4246" s="67"/>
      <c r="FY4246" s="67"/>
      <c r="FZ4246" s="67"/>
      <c r="GA4246" s="67"/>
      <c r="GB4246" s="67"/>
      <c r="GC4246" s="67"/>
      <c r="GD4246" s="67"/>
      <c r="GE4246" s="67"/>
      <c r="GF4246" s="67"/>
      <c r="GG4246" s="67"/>
      <c r="GH4246" s="67"/>
      <c r="GI4246" s="67"/>
      <c r="GJ4246" s="67"/>
      <c r="GK4246" s="67"/>
      <c r="GL4246" s="67"/>
      <c r="GM4246" s="67"/>
      <c r="GN4246" s="67"/>
      <c r="GO4246" s="67"/>
      <c r="GP4246" s="67"/>
      <c r="GQ4246" s="67"/>
      <c r="GR4246" s="67"/>
      <c r="GS4246" s="67"/>
      <c r="GT4246" s="67"/>
      <c r="GU4246" s="67"/>
      <c r="GV4246" s="67"/>
      <c r="GW4246" s="67"/>
      <c r="GX4246" s="67"/>
      <c r="GY4246" s="67"/>
      <c r="GZ4246" s="67"/>
      <c r="HA4246" s="67"/>
      <c r="HB4246" s="67"/>
      <c r="HC4246" s="67"/>
      <c r="HD4246" s="67"/>
      <c r="HE4246" s="67"/>
      <c r="HF4246" s="67"/>
      <c r="HG4246" s="67"/>
      <c r="HH4246" s="67"/>
      <c r="HI4246" s="67"/>
      <c r="HJ4246" s="67"/>
      <c r="HK4246" s="67"/>
      <c r="HL4246" s="67"/>
      <c r="HM4246" s="67"/>
      <c r="HN4246" s="67"/>
      <c r="HO4246" s="67"/>
      <c r="HP4246" s="67"/>
      <c r="HQ4246" s="67"/>
      <c r="HR4246" s="67"/>
      <c r="HS4246" s="67"/>
      <c r="HT4246" s="67"/>
      <c r="HU4246" s="67"/>
      <c r="HV4246" s="67"/>
      <c r="HW4246" s="67"/>
      <c r="HX4246" s="67"/>
      <c r="HY4246" s="67"/>
      <c r="HZ4246" s="67"/>
      <c r="IA4246" s="67"/>
      <c r="IB4246" s="67"/>
      <c r="IC4246" s="67"/>
      <c r="ID4246" s="67"/>
      <c r="IE4246" s="67"/>
      <c r="IF4246" s="67"/>
      <c r="IG4246" s="67"/>
      <c r="IH4246" s="67"/>
      <c r="II4246" s="67"/>
      <c r="IJ4246" s="67"/>
      <c r="IK4246" s="67"/>
      <c r="IL4246" s="67"/>
      <c r="IM4246" s="67"/>
      <c r="IN4246" s="67"/>
      <c r="IO4246" s="67"/>
      <c r="IP4246" s="67"/>
      <c r="IQ4246" s="67"/>
      <c r="IR4246" s="67"/>
      <c r="IS4246" s="67"/>
      <c r="IT4246" s="67"/>
      <c r="IU4246" s="67"/>
      <c r="IV4246" s="67"/>
      <c r="IW4246" s="67"/>
      <c r="IX4246" s="67"/>
      <c r="IY4246" s="67"/>
      <c r="IZ4246" s="67"/>
    </row>
    <row r="4247" customFormat="false" ht="13.8" hidden="false" customHeight="false" outlineLevel="0" collapsed="false">
      <c r="A4247" s="16" t="n">
        <v>41401360</v>
      </c>
      <c r="B4247" s="17" t="s">
        <v>4282</v>
      </c>
      <c r="C4247" s="18"/>
      <c r="D4247" s="18"/>
      <c r="E4247" s="16" t="s">
        <v>39</v>
      </c>
      <c r="F4247" s="19" t="n">
        <f aca="false">IF(C4247="",VLOOKUP(E4247,'PORTE E UCO'!$A$5:$D$46,4,0),VLOOKUP(E4247,'PORTE E UCO'!$A$5:$D$46,4,0)*C4247)</f>
        <v>52.984668</v>
      </c>
      <c r="G4247" s="20"/>
      <c r="H4247" s="21" t="n">
        <f aca="false">G4247*$R$2</f>
        <v>0</v>
      </c>
      <c r="I4247" s="16" t="n">
        <v>0</v>
      </c>
      <c r="J4247" s="22" t="str">
        <f aca="false">IF(I4247&gt;=1,F4247*$J$2,"")</f>
        <v/>
      </c>
      <c r="K4247" s="22" t="str">
        <f aca="false">IF(I4247&gt;=2,F4247*$K$2,"")</f>
        <v/>
      </c>
      <c r="L4247" s="22" t="str">
        <f aca="false">IF(I4247&gt;=3,F4247*$L$2,"")</f>
        <v/>
      </c>
      <c r="M4247" s="22" t="str">
        <f aca="false">IF(I4247&gt;=4,F4247*$M$2,"")</f>
        <v/>
      </c>
      <c r="N4247" s="16" t="n">
        <v>0</v>
      </c>
      <c r="O4247" s="16" t="n">
        <v>0</v>
      </c>
      <c r="P4247" s="23" t="n">
        <v>0</v>
      </c>
      <c r="Q4247" s="32"/>
      <c r="R4247" s="66"/>
      <c r="S4247" s="25" t="n">
        <f aca="false">SUM(F4247,H4247,J4247,K4247,L4247,M4247)</f>
        <v>52.984668</v>
      </c>
      <c r="T4247" s="25" t="n">
        <f aca="false">SUM(F4247,H4247,J4247,K4247,L4247,M4247,Q4247)</f>
        <v>52.984668</v>
      </c>
      <c r="U4247" s="67"/>
      <c r="V4247" s="67"/>
      <c r="W4247" s="67"/>
      <c r="X4247" s="67"/>
      <c r="Y4247" s="67"/>
      <c r="Z4247" s="67"/>
      <c r="AA4247" s="67"/>
      <c r="AB4247" s="67"/>
      <c r="AC4247" s="67"/>
      <c r="AD4247" s="67"/>
      <c r="AE4247" s="67"/>
      <c r="AF4247" s="67"/>
      <c r="AG4247" s="67"/>
      <c r="AH4247" s="67"/>
      <c r="AI4247" s="67"/>
      <c r="AJ4247" s="67"/>
      <c r="AK4247" s="67"/>
      <c r="AL4247" s="67"/>
      <c r="AM4247" s="67"/>
      <c r="AN4247" s="67"/>
      <c r="AO4247" s="67"/>
      <c r="AP4247" s="67"/>
      <c r="AQ4247" s="67"/>
      <c r="AR4247" s="67"/>
      <c r="AS4247" s="67"/>
      <c r="AT4247" s="67"/>
      <c r="AU4247" s="67"/>
      <c r="AV4247" s="67"/>
      <c r="AW4247" s="67"/>
      <c r="AX4247" s="67"/>
      <c r="AY4247" s="67"/>
      <c r="AZ4247" s="67"/>
      <c r="BA4247" s="67"/>
      <c r="BB4247" s="67"/>
      <c r="BC4247" s="67"/>
      <c r="BD4247" s="67"/>
      <c r="BE4247" s="67"/>
      <c r="BF4247" s="67"/>
      <c r="BG4247" s="67"/>
      <c r="BH4247" s="67"/>
      <c r="BI4247" s="67"/>
      <c r="BJ4247" s="67"/>
      <c r="BK4247" s="67"/>
      <c r="BL4247" s="67"/>
      <c r="BM4247" s="67"/>
      <c r="BN4247" s="67"/>
      <c r="BO4247" s="67"/>
      <c r="BP4247" s="67"/>
      <c r="BQ4247" s="67"/>
      <c r="BR4247" s="67"/>
      <c r="BS4247" s="67"/>
      <c r="BT4247" s="67"/>
      <c r="BU4247" s="67"/>
      <c r="BV4247" s="67"/>
      <c r="BW4247" s="67"/>
      <c r="BX4247" s="67"/>
      <c r="BY4247" s="67"/>
      <c r="BZ4247" s="67"/>
      <c r="CA4247" s="67"/>
      <c r="CB4247" s="67"/>
      <c r="CC4247" s="67"/>
      <c r="CD4247" s="67"/>
      <c r="CE4247" s="67"/>
      <c r="CF4247" s="67"/>
      <c r="CG4247" s="67"/>
      <c r="CH4247" s="67"/>
      <c r="CI4247" s="67"/>
      <c r="CJ4247" s="67"/>
      <c r="CK4247" s="67"/>
      <c r="CL4247" s="67"/>
      <c r="CM4247" s="67"/>
      <c r="CN4247" s="67"/>
      <c r="CO4247" s="67"/>
      <c r="CP4247" s="67"/>
      <c r="CQ4247" s="67"/>
      <c r="CR4247" s="67"/>
      <c r="CS4247" s="67"/>
      <c r="CT4247" s="67"/>
      <c r="CU4247" s="67"/>
      <c r="CV4247" s="67"/>
      <c r="CW4247" s="67"/>
      <c r="CX4247" s="67"/>
      <c r="CY4247" s="67"/>
      <c r="CZ4247" s="67"/>
      <c r="DA4247" s="67"/>
      <c r="DB4247" s="67"/>
      <c r="DC4247" s="67"/>
      <c r="DD4247" s="67"/>
      <c r="DE4247" s="67"/>
      <c r="DF4247" s="67"/>
      <c r="DG4247" s="67"/>
      <c r="DH4247" s="67"/>
      <c r="DI4247" s="67"/>
      <c r="DJ4247" s="67"/>
      <c r="DK4247" s="67"/>
      <c r="DL4247" s="67"/>
      <c r="DM4247" s="67"/>
      <c r="DN4247" s="67"/>
      <c r="DO4247" s="67"/>
      <c r="DP4247" s="67"/>
      <c r="DQ4247" s="67"/>
      <c r="DR4247" s="67"/>
      <c r="DS4247" s="67"/>
      <c r="DT4247" s="67"/>
      <c r="DU4247" s="67"/>
      <c r="DV4247" s="67"/>
      <c r="DW4247" s="67"/>
      <c r="DX4247" s="67"/>
      <c r="DY4247" s="67"/>
      <c r="DZ4247" s="67"/>
      <c r="EA4247" s="67"/>
      <c r="EB4247" s="67"/>
      <c r="EC4247" s="67"/>
      <c r="ED4247" s="67"/>
      <c r="EE4247" s="67"/>
      <c r="EF4247" s="67"/>
      <c r="EG4247" s="67"/>
      <c r="EH4247" s="67"/>
      <c r="EI4247" s="67"/>
      <c r="EJ4247" s="67"/>
      <c r="EK4247" s="67"/>
      <c r="EL4247" s="67"/>
      <c r="EM4247" s="67"/>
      <c r="EN4247" s="67"/>
      <c r="EO4247" s="67"/>
      <c r="EP4247" s="67"/>
      <c r="EQ4247" s="67"/>
      <c r="ER4247" s="67"/>
      <c r="ES4247" s="67"/>
      <c r="ET4247" s="67"/>
      <c r="EU4247" s="67"/>
      <c r="EV4247" s="67"/>
      <c r="EW4247" s="67"/>
      <c r="EX4247" s="67"/>
      <c r="EY4247" s="67"/>
      <c r="EZ4247" s="67"/>
      <c r="FA4247" s="67"/>
      <c r="FB4247" s="67"/>
      <c r="FC4247" s="67"/>
      <c r="FD4247" s="67"/>
      <c r="FE4247" s="67"/>
      <c r="FF4247" s="67"/>
      <c r="FG4247" s="67"/>
      <c r="FH4247" s="67"/>
      <c r="FI4247" s="67"/>
      <c r="FJ4247" s="67"/>
      <c r="FK4247" s="67"/>
      <c r="FL4247" s="67"/>
      <c r="FM4247" s="67"/>
      <c r="FN4247" s="67"/>
      <c r="FO4247" s="67"/>
      <c r="FP4247" s="67"/>
      <c r="FQ4247" s="67"/>
      <c r="FR4247" s="67"/>
      <c r="FS4247" s="67"/>
      <c r="FT4247" s="67"/>
      <c r="FU4247" s="67"/>
      <c r="FV4247" s="67"/>
      <c r="FW4247" s="67"/>
      <c r="FX4247" s="67"/>
      <c r="FY4247" s="67"/>
      <c r="FZ4247" s="67"/>
      <c r="GA4247" s="67"/>
      <c r="GB4247" s="67"/>
      <c r="GC4247" s="67"/>
      <c r="GD4247" s="67"/>
      <c r="GE4247" s="67"/>
      <c r="GF4247" s="67"/>
      <c r="GG4247" s="67"/>
      <c r="GH4247" s="67"/>
      <c r="GI4247" s="67"/>
      <c r="GJ4247" s="67"/>
      <c r="GK4247" s="67"/>
      <c r="GL4247" s="67"/>
      <c r="GM4247" s="67"/>
      <c r="GN4247" s="67"/>
      <c r="GO4247" s="67"/>
      <c r="GP4247" s="67"/>
      <c r="GQ4247" s="67"/>
      <c r="GR4247" s="67"/>
      <c r="GS4247" s="67"/>
      <c r="GT4247" s="67"/>
      <c r="GU4247" s="67"/>
      <c r="GV4247" s="67"/>
      <c r="GW4247" s="67"/>
      <c r="GX4247" s="67"/>
      <c r="GY4247" s="67"/>
      <c r="GZ4247" s="67"/>
      <c r="HA4247" s="67"/>
      <c r="HB4247" s="67"/>
      <c r="HC4247" s="67"/>
      <c r="HD4247" s="67"/>
      <c r="HE4247" s="67"/>
      <c r="HF4247" s="67"/>
      <c r="HG4247" s="67"/>
      <c r="HH4247" s="67"/>
      <c r="HI4247" s="67"/>
      <c r="HJ4247" s="67"/>
      <c r="HK4247" s="67"/>
      <c r="HL4247" s="67"/>
      <c r="HM4247" s="67"/>
      <c r="HN4247" s="67"/>
      <c r="HO4247" s="67"/>
      <c r="HP4247" s="67"/>
      <c r="HQ4247" s="67"/>
      <c r="HR4247" s="67"/>
      <c r="HS4247" s="67"/>
      <c r="HT4247" s="67"/>
      <c r="HU4247" s="67"/>
      <c r="HV4247" s="67"/>
      <c r="HW4247" s="67"/>
      <c r="HX4247" s="67"/>
      <c r="HY4247" s="67"/>
      <c r="HZ4247" s="67"/>
      <c r="IA4247" s="67"/>
      <c r="IB4247" s="67"/>
      <c r="IC4247" s="67"/>
      <c r="ID4247" s="67"/>
      <c r="IE4247" s="67"/>
      <c r="IF4247" s="67"/>
      <c r="IG4247" s="67"/>
      <c r="IH4247" s="67"/>
      <c r="II4247" s="67"/>
      <c r="IJ4247" s="67"/>
      <c r="IK4247" s="67"/>
      <c r="IL4247" s="67"/>
      <c r="IM4247" s="67"/>
      <c r="IN4247" s="67"/>
      <c r="IO4247" s="67"/>
      <c r="IP4247" s="67"/>
      <c r="IQ4247" s="67"/>
      <c r="IR4247" s="67"/>
      <c r="IS4247" s="67"/>
      <c r="IT4247" s="67"/>
      <c r="IU4247" s="67"/>
      <c r="IV4247" s="67"/>
      <c r="IW4247" s="67"/>
      <c r="IX4247" s="67"/>
      <c r="IY4247" s="67"/>
      <c r="IZ4247" s="67"/>
    </row>
    <row r="4248" customFormat="false" ht="13.8" hidden="false" customHeight="false" outlineLevel="0" collapsed="false">
      <c r="A4248" s="27" t="n">
        <v>41401379</v>
      </c>
      <c r="B4248" s="28" t="s">
        <v>4283</v>
      </c>
      <c r="C4248" s="29"/>
      <c r="D4248" s="29"/>
      <c r="E4248" s="27" t="s">
        <v>39</v>
      </c>
      <c r="F4248" s="19" t="n">
        <f aca="false">IF(C4248="",VLOOKUP(E4248,'PORTE E UCO'!$A$5:$D$46,4,0),VLOOKUP(E4248,'PORTE E UCO'!$A$5:$D$46,4,0)*C4248)</f>
        <v>52.984668</v>
      </c>
      <c r="G4248" s="30"/>
      <c r="H4248" s="21" t="n">
        <f aca="false">G4248*$R$2</f>
        <v>0</v>
      </c>
      <c r="I4248" s="27" t="n">
        <v>0</v>
      </c>
      <c r="J4248" s="22" t="str">
        <f aca="false">IF(I4248&gt;=1,F4248*$J$2,"")</f>
        <v/>
      </c>
      <c r="K4248" s="22" t="str">
        <f aca="false">IF(I4248&gt;=2,F4248*$K$2,"")</f>
        <v/>
      </c>
      <c r="L4248" s="22" t="str">
        <f aca="false">IF(I4248&gt;=3,F4248*$L$2,"")</f>
        <v/>
      </c>
      <c r="M4248" s="22" t="str">
        <f aca="false">IF(I4248&gt;=4,F4248*$M$2,"")</f>
        <v/>
      </c>
      <c r="N4248" s="27" t="n">
        <v>0</v>
      </c>
      <c r="O4248" s="27" t="n">
        <v>0</v>
      </c>
      <c r="P4248" s="31" t="n">
        <v>0</v>
      </c>
      <c r="Q4248" s="32"/>
      <c r="R4248" s="66"/>
      <c r="S4248" s="25" t="n">
        <f aca="false">SUM(F4248,H4248,J4248,K4248,L4248,M4248)</f>
        <v>52.984668</v>
      </c>
      <c r="T4248" s="25" t="n">
        <f aca="false">SUM(F4248,H4248,J4248,K4248,L4248,M4248,Q4248)</f>
        <v>52.984668</v>
      </c>
      <c r="U4248" s="67"/>
      <c r="V4248" s="67"/>
      <c r="W4248" s="67"/>
      <c r="X4248" s="67"/>
      <c r="Y4248" s="67"/>
      <c r="Z4248" s="67"/>
      <c r="AA4248" s="67"/>
      <c r="AB4248" s="67"/>
      <c r="AC4248" s="67"/>
      <c r="AD4248" s="67"/>
      <c r="AE4248" s="67"/>
      <c r="AF4248" s="67"/>
      <c r="AG4248" s="67"/>
      <c r="AH4248" s="67"/>
      <c r="AI4248" s="67"/>
      <c r="AJ4248" s="67"/>
      <c r="AK4248" s="67"/>
      <c r="AL4248" s="67"/>
      <c r="AM4248" s="67"/>
      <c r="AN4248" s="67"/>
      <c r="AO4248" s="67"/>
      <c r="AP4248" s="67"/>
      <c r="AQ4248" s="67"/>
      <c r="AR4248" s="67"/>
      <c r="AS4248" s="67"/>
      <c r="AT4248" s="67"/>
      <c r="AU4248" s="67"/>
      <c r="AV4248" s="67"/>
      <c r="AW4248" s="67"/>
      <c r="AX4248" s="67"/>
      <c r="AY4248" s="67"/>
      <c r="AZ4248" s="67"/>
      <c r="BA4248" s="67"/>
      <c r="BB4248" s="67"/>
      <c r="BC4248" s="67"/>
      <c r="BD4248" s="67"/>
      <c r="BE4248" s="67"/>
      <c r="BF4248" s="67"/>
      <c r="BG4248" s="67"/>
      <c r="BH4248" s="67"/>
      <c r="BI4248" s="67"/>
      <c r="BJ4248" s="67"/>
      <c r="BK4248" s="67"/>
      <c r="BL4248" s="67"/>
      <c r="BM4248" s="67"/>
      <c r="BN4248" s="67"/>
      <c r="BO4248" s="67"/>
      <c r="BP4248" s="67"/>
      <c r="BQ4248" s="67"/>
      <c r="BR4248" s="67"/>
      <c r="BS4248" s="67"/>
      <c r="BT4248" s="67"/>
      <c r="BU4248" s="67"/>
      <c r="BV4248" s="67"/>
      <c r="BW4248" s="67"/>
      <c r="BX4248" s="67"/>
      <c r="BY4248" s="67"/>
      <c r="BZ4248" s="67"/>
      <c r="CA4248" s="67"/>
      <c r="CB4248" s="67"/>
      <c r="CC4248" s="67"/>
      <c r="CD4248" s="67"/>
      <c r="CE4248" s="67"/>
      <c r="CF4248" s="67"/>
      <c r="CG4248" s="67"/>
      <c r="CH4248" s="67"/>
      <c r="CI4248" s="67"/>
      <c r="CJ4248" s="67"/>
      <c r="CK4248" s="67"/>
      <c r="CL4248" s="67"/>
      <c r="CM4248" s="67"/>
      <c r="CN4248" s="67"/>
      <c r="CO4248" s="67"/>
      <c r="CP4248" s="67"/>
      <c r="CQ4248" s="67"/>
      <c r="CR4248" s="67"/>
      <c r="CS4248" s="67"/>
      <c r="CT4248" s="67"/>
      <c r="CU4248" s="67"/>
      <c r="CV4248" s="67"/>
      <c r="CW4248" s="67"/>
      <c r="CX4248" s="67"/>
      <c r="CY4248" s="67"/>
      <c r="CZ4248" s="67"/>
      <c r="DA4248" s="67"/>
      <c r="DB4248" s="67"/>
      <c r="DC4248" s="67"/>
      <c r="DD4248" s="67"/>
      <c r="DE4248" s="67"/>
      <c r="DF4248" s="67"/>
      <c r="DG4248" s="67"/>
      <c r="DH4248" s="67"/>
      <c r="DI4248" s="67"/>
      <c r="DJ4248" s="67"/>
      <c r="DK4248" s="67"/>
      <c r="DL4248" s="67"/>
      <c r="DM4248" s="67"/>
      <c r="DN4248" s="67"/>
      <c r="DO4248" s="67"/>
      <c r="DP4248" s="67"/>
      <c r="DQ4248" s="67"/>
      <c r="DR4248" s="67"/>
      <c r="DS4248" s="67"/>
      <c r="DT4248" s="67"/>
      <c r="DU4248" s="67"/>
      <c r="DV4248" s="67"/>
      <c r="DW4248" s="67"/>
      <c r="DX4248" s="67"/>
      <c r="DY4248" s="67"/>
      <c r="DZ4248" s="67"/>
      <c r="EA4248" s="67"/>
      <c r="EB4248" s="67"/>
      <c r="EC4248" s="67"/>
      <c r="ED4248" s="67"/>
      <c r="EE4248" s="67"/>
      <c r="EF4248" s="67"/>
      <c r="EG4248" s="67"/>
      <c r="EH4248" s="67"/>
      <c r="EI4248" s="67"/>
      <c r="EJ4248" s="67"/>
      <c r="EK4248" s="67"/>
      <c r="EL4248" s="67"/>
      <c r="EM4248" s="67"/>
      <c r="EN4248" s="67"/>
      <c r="EO4248" s="67"/>
      <c r="EP4248" s="67"/>
      <c r="EQ4248" s="67"/>
      <c r="ER4248" s="67"/>
      <c r="ES4248" s="67"/>
      <c r="ET4248" s="67"/>
      <c r="EU4248" s="67"/>
      <c r="EV4248" s="67"/>
      <c r="EW4248" s="67"/>
      <c r="EX4248" s="67"/>
      <c r="EY4248" s="67"/>
      <c r="EZ4248" s="67"/>
      <c r="FA4248" s="67"/>
      <c r="FB4248" s="67"/>
      <c r="FC4248" s="67"/>
      <c r="FD4248" s="67"/>
      <c r="FE4248" s="67"/>
      <c r="FF4248" s="67"/>
      <c r="FG4248" s="67"/>
      <c r="FH4248" s="67"/>
      <c r="FI4248" s="67"/>
      <c r="FJ4248" s="67"/>
      <c r="FK4248" s="67"/>
      <c r="FL4248" s="67"/>
      <c r="FM4248" s="67"/>
      <c r="FN4248" s="67"/>
      <c r="FO4248" s="67"/>
      <c r="FP4248" s="67"/>
      <c r="FQ4248" s="67"/>
      <c r="FR4248" s="67"/>
      <c r="FS4248" s="67"/>
      <c r="FT4248" s="67"/>
      <c r="FU4248" s="67"/>
      <c r="FV4248" s="67"/>
      <c r="FW4248" s="67"/>
      <c r="FX4248" s="67"/>
      <c r="FY4248" s="67"/>
      <c r="FZ4248" s="67"/>
      <c r="GA4248" s="67"/>
      <c r="GB4248" s="67"/>
      <c r="GC4248" s="67"/>
      <c r="GD4248" s="67"/>
      <c r="GE4248" s="67"/>
      <c r="GF4248" s="67"/>
      <c r="GG4248" s="67"/>
      <c r="GH4248" s="67"/>
      <c r="GI4248" s="67"/>
      <c r="GJ4248" s="67"/>
      <c r="GK4248" s="67"/>
      <c r="GL4248" s="67"/>
      <c r="GM4248" s="67"/>
      <c r="GN4248" s="67"/>
      <c r="GO4248" s="67"/>
      <c r="GP4248" s="67"/>
      <c r="GQ4248" s="67"/>
      <c r="GR4248" s="67"/>
      <c r="GS4248" s="67"/>
      <c r="GT4248" s="67"/>
      <c r="GU4248" s="67"/>
      <c r="GV4248" s="67"/>
      <c r="GW4248" s="67"/>
      <c r="GX4248" s="67"/>
      <c r="GY4248" s="67"/>
      <c r="GZ4248" s="67"/>
      <c r="HA4248" s="67"/>
      <c r="HB4248" s="67"/>
      <c r="HC4248" s="67"/>
      <c r="HD4248" s="67"/>
      <c r="HE4248" s="67"/>
      <c r="HF4248" s="67"/>
      <c r="HG4248" s="67"/>
      <c r="HH4248" s="67"/>
      <c r="HI4248" s="67"/>
      <c r="HJ4248" s="67"/>
      <c r="HK4248" s="67"/>
      <c r="HL4248" s="67"/>
      <c r="HM4248" s="67"/>
      <c r="HN4248" s="67"/>
      <c r="HO4248" s="67"/>
      <c r="HP4248" s="67"/>
      <c r="HQ4248" s="67"/>
      <c r="HR4248" s="67"/>
      <c r="HS4248" s="67"/>
      <c r="HT4248" s="67"/>
      <c r="HU4248" s="67"/>
      <c r="HV4248" s="67"/>
      <c r="HW4248" s="67"/>
      <c r="HX4248" s="67"/>
      <c r="HY4248" s="67"/>
      <c r="HZ4248" s="67"/>
      <c r="IA4248" s="67"/>
      <c r="IB4248" s="67"/>
      <c r="IC4248" s="67"/>
      <c r="ID4248" s="67"/>
      <c r="IE4248" s="67"/>
      <c r="IF4248" s="67"/>
      <c r="IG4248" s="67"/>
      <c r="IH4248" s="67"/>
      <c r="II4248" s="67"/>
      <c r="IJ4248" s="67"/>
      <c r="IK4248" s="67"/>
      <c r="IL4248" s="67"/>
      <c r="IM4248" s="67"/>
      <c r="IN4248" s="67"/>
      <c r="IO4248" s="67"/>
      <c r="IP4248" s="67"/>
      <c r="IQ4248" s="67"/>
      <c r="IR4248" s="67"/>
      <c r="IS4248" s="67"/>
      <c r="IT4248" s="67"/>
      <c r="IU4248" s="67"/>
      <c r="IV4248" s="67"/>
      <c r="IW4248" s="67"/>
      <c r="IX4248" s="67"/>
      <c r="IY4248" s="67"/>
      <c r="IZ4248" s="67"/>
    </row>
    <row r="4249" customFormat="false" ht="13.8" hidden="false" customHeight="false" outlineLevel="0" collapsed="false">
      <c r="A4249" s="16" t="n">
        <v>41401387</v>
      </c>
      <c r="B4249" s="17" t="s">
        <v>4284</v>
      </c>
      <c r="C4249" s="18"/>
      <c r="D4249" s="18"/>
      <c r="E4249" s="16" t="s">
        <v>39</v>
      </c>
      <c r="F4249" s="19" t="n">
        <f aca="false">IF(C4249="",VLOOKUP(E4249,'PORTE E UCO'!$A$5:$D$46,4,0),VLOOKUP(E4249,'PORTE E UCO'!$A$5:$D$46,4,0)*C4249)</f>
        <v>52.984668</v>
      </c>
      <c r="G4249" s="20"/>
      <c r="H4249" s="21" t="n">
        <f aca="false">G4249*$R$2</f>
        <v>0</v>
      </c>
      <c r="I4249" s="16" t="n">
        <v>0</v>
      </c>
      <c r="J4249" s="22" t="str">
        <f aca="false">IF(I4249&gt;=1,F4249*$J$2,"")</f>
        <v/>
      </c>
      <c r="K4249" s="22" t="str">
        <f aca="false">IF(I4249&gt;=2,F4249*$K$2,"")</f>
        <v/>
      </c>
      <c r="L4249" s="22" t="str">
        <f aca="false">IF(I4249&gt;=3,F4249*$L$2,"")</f>
        <v/>
      </c>
      <c r="M4249" s="22" t="str">
        <f aca="false">IF(I4249&gt;=4,F4249*$M$2,"")</f>
        <v/>
      </c>
      <c r="N4249" s="16" t="n">
        <v>0</v>
      </c>
      <c r="O4249" s="16" t="n">
        <v>0</v>
      </c>
      <c r="P4249" s="23" t="n">
        <v>0</v>
      </c>
      <c r="Q4249" s="32"/>
      <c r="R4249" s="66"/>
      <c r="S4249" s="25" t="n">
        <f aca="false">SUM(F4249,H4249,J4249,K4249,L4249,M4249)</f>
        <v>52.984668</v>
      </c>
      <c r="T4249" s="25" t="n">
        <f aca="false">SUM(F4249,H4249,J4249,K4249,L4249,M4249,Q4249)</f>
        <v>52.984668</v>
      </c>
      <c r="U4249" s="67"/>
      <c r="V4249" s="67"/>
      <c r="W4249" s="67"/>
      <c r="X4249" s="67"/>
      <c r="Y4249" s="67"/>
      <c r="Z4249" s="67"/>
      <c r="AA4249" s="67"/>
      <c r="AB4249" s="67"/>
      <c r="AC4249" s="67"/>
      <c r="AD4249" s="67"/>
      <c r="AE4249" s="67"/>
      <c r="AF4249" s="67"/>
      <c r="AG4249" s="67"/>
      <c r="AH4249" s="67"/>
      <c r="AI4249" s="67"/>
      <c r="AJ4249" s="67"/>
      <c r="AK4249" s="67"/>
      <c r="AL4249" s="67"/>
      <c r="AM4249" s="67"/>
      <c r="AN4249" s="67"/>
      <c r="AO4249" s="67"/>
      <c r="AP4249" s="67"/>
      <c r="AQ4249" s="67"/>
      <c r="AR4249" s="67"/>
      <c r="AS4249" s="67"/>
      <c r="AT4249" s="67"/>
      <c r="AU4249" s="67"/>
      <c r="AV4249" s="67"/>
      <c r="AW4249" s="67"/>
      <c r="AX4249" s="67"/>
      <c r="AY4249" s="67"/>
      <c r="AZ4249" s="67"/>
      <c r="BA4249" s="67"/>
      <c r="BB4249" s="67"/>
      <c r="BC4249" s="67"/>
      <c r="BD4249" s="67"/>
      <c r="BE4249" s="67"/>
      <c r="BF4249" s="67"/>
      <c r="BG4249" s="67"/>
      <c r="BH4249" s="67"/>
      <c r="BI4249" s="67"/>
      <c r="BJ4249" s="67"/>
      <c r="BK4249" s="67"/>
      <c r="BL4249" s="67"/>
      <c r="BM4249" s="67"/>
      <c r="BN4249" s="67"/>
      <c r="BO4249" s="67"/>
      <c r="BP4249" s="67"/>
      <c r="BQ4249" s="67"/>
      <c r="BR4249" s="67"/>
      <c r="BS4249" s="67"/>
      <c r="BT4249" s="67"/>
      <c r="BU4249" s="67"/>
      <c r="BV4249" s="67"/>
      <c r="BW4249" s="67"/>
      <c r="BX4249" s="67"/>
      <c r="BY4249" s="67"/>
      <c r="BZ4249" s="67"/>
      <c r="CA4249" s="67"/>
      <c r="CB4249" s="67"/>
      <c r="CC4249" s="67"/>
      <c r="CD4249" s="67"/>
      <c r="CE4249" s="67"/>
      <c r="CF4249" s="67"/>
      <c r="CG4249" s="67"/>
      <c r="CH4249" s="67"/>
      <c r="CI4249" s="67"/>
      <c r="CJ4249" s="67"/>
      <c r="CK4249" s="67"/>
      <c r="CL4249" s="67"/>
      <c r="CM4249" s="67"/>
      <c r="CN4249" s="67"/>
      <c r="CO4249" s="67"/>
      <c r="CP4249" s="67"/>
      <c r="CQ4249" s="67"/>
      <c r="CR4249" s="67"/>
      <c r="CS4249" s="67"/>
      <c r="CT4249" s="67"/>
      <c r="CU4249" s="67"/>
      <c r="CV4249" s="67"/>
      <c r="CW4249" s="67"/>
      <c r="CX4249" s="67"/>
      <c r="CY4249" s="67"/>
      <c r="CZ4249" s="67"/>
      <c r="DA4249" s="67"/>
      <c r="DB4249" s="67"/>
      <c r="DC4249" s="67"/>
      <c r="DD4249" s="67"/>
      <c r="DE4249" s="67"/>
      <c r="DF4249" s="67"/>
      <c r="DG4249" s="67"/>
      <c r="DH4249" s="67"/>
      <c r="DI4249" s="67"/>
      <c r="DJ4249" s="67"/>
      <c r="DK4249" s="67"/>
      <c r="DL4249" s="67"/>
      <c r="DM4249" s="67"/>
      <c r="DN4249" s="67"/>
      <c r="DO4249" s="67"/>
      <c r="DP4249" s="67"/>
      <c r="DQ4249" s="67"/>
      <c r="DR4249" s="67"/>
      <c r="DS4249" s="67"/>
      <c r="DT4249" s="67"/>
      <c r="DU4249" s="67"/>
      <c r="DV4249" s="67"/>
      <c r="DW4249" s="67"/>
      <c r="DX4249" s="67"/>
      <c r="DY4249" s="67"/>
      <c r="DZ4249" s="67"/>
      <c r="EA4249" s="67"/>
      <c r="EB4249" s="67"/>
      <c r="EC4249" s="67"/>
      <c r="ED4249" s="67"/>
      <c r="EE4249" s="67"/>
      <c r="EF4249" s="67"/>
      <c r="EG4249" s="67"/>
      <c r="EH4249" s="67"/>
      <c r="EI4249" s="67"/>
      <c r="EJ4249" s="67"/>
      <c r="EK4249" s="67"/>
      <c r="EL4249" s="67"/>
      <c r="EM4249" s="67"/>
      <c r="EN4249" s="67"/>
      <c r="EO4249" s="67"/>
      <c r="EP4249" s="67"/>
      <c r="EQ4249" s="67"/>
      <c r="ER4249" s="67"/>
      <c r="ES4249" s="67"/>
      <c r="ET4249" s="67"/>
      <c r="EU4249" s="67"/>
      <c r="EV4249" s="67"/>
      <c r="EW4249" s="67"/>
      <c r="EX4249" s="67"/>
      <c r="EY4249" s="67"/>
      <c r="EZ4249" s="67"/>
      <c r="FA4249" s="67"/>
      <c r="FB4249" s="67"/>
      <c r="FC4249" s="67"/>
      <c r="FD4249" s="67"/>
      <c r="FE4249" s="67"/>
      <c r="FF4249" s="67"/>
      <c r="FG4249" s="67"/>
      <c r="FH4249" s="67"/>
      <c r="FI4249" s="67"/>
      <c r="FJ4249" s="67"/>
      <c r="FK4249" s="67"/>
      <c r="FL4249" s="67"/>
      <c r="FM4249" s="67"/>
      <c r="FN4249" s="67"/>
      <c r="FO4249" s="67"/>
      <c r="FP4249" s="67"/>
      <c r="FQ4249" s="67"/>
      <c r="FR4249" s="67"/>
      <c r="FS4249" s="67"/>
      <c r="FT4249" s="67"/>
      <c r="FU4249" s="67"/>
      <c r="FV4249" s="67"/>
      <c r="FW4249" s="67"/>
      <c r="FX4249" s="67"/>
      <c r="FY4249" s="67"/>
      <c r="FZ4249" s="67"/>
      <c r="GA4249" s="67"/>
      <c r="GB4249" s="67"/>
      <c r="GC4249" s="67"/>
      <c r="GD4249" s="67"/>
      <c r="GE4249" s="67"/>
      <c r="GF4249" s="67"/>
      <c r="GG4249" s="67"/>
      <c r="GH4249" s="67"/>
      <c r="GI4249" s="67"/>
      <c r="GJ4249" s="67"/>
      <c r="GK4249" s="67"/>
      <c r="GL4249" s="67"/>
      <c r="GM4249" s="67"/>
      <c r="GN4249" s="67"/>
      <c r="GO4249" s="67"/>
      <c r="GP4249" s="67"/>
      <c r="GQ4249" s="67"/>
      <c r="GR4249" s="67"/>
      <c r="GS4249" s="67"/>
      <c r="GT4249" s="67"/>
      <c r="GU4249" s="67"/>
      <c r="GV4249" s="67"/>
      <c r="GW4249" s="67"/>
      <c r="GX4249" s="67"/>
      <c r="GY4249" s="67"/>
      <c r="GZ4249" s="67"/>
      <c r="HA4249" s="67"/>
      <c r="HB4249" s="67"/>
      <c r="HC4249" s="67"/>
      <c r="HD4249" s="67"/>
      <c r="HE4249" s="67"/>
      <c r="HF4249" s="67"/>
      <c r="HG4249" s="67"/>
      <c r="HH4249" s="67"/>
      <c r="HI4249" s="67"/>
      <c r="HJ4249" s="67"/>
      <c r="HK4249" s="67"/>
      <c r="HL4249" s="67"/>
      <c r="HM4249" s="67"/>
      <c r="HN4249" s="67"/>
      <c r="HO4249" s="67"/>
      <c r="HP4249" s="67"/>
      <c r="HQ4249" s="67"/>
      <c r="HR4249" s="67"/>
      <c r="HS4249" s="67"/>
      <c r="HT4249" s="67"/>
      <c r="HU4249" s="67"/>
      <c r="HV4249" s="67"/>
      <c r="HW4249" s="67"/>
      <c r="HX4249" s="67"/>
      <c r="HY4249" s="67"/>
      <c r="HZ4249" s="67"/>
      <c r="IA4249" s="67"/>
      <c r="IB4249" s="67"/>
      <c r="IC4249" s="67"/>
      <c r="ID4249" s="67"/>
      <c r="IE4249" s="67"/>
      <c r="IF4249" s="67"/>
      <c r="IG4249" s="67"/>
      <c r="IH4249" s="67"/>
      <c r="II4249" s="67"/>
      <c r="IJ4249" s="67"/>
      <c r="IK4249" s="67"/>
      <c r="IL4249" s="67"/>
      <c r="IM4249" s="67"/>
      <c r="IN4249" s="67"/>
      <c r="IO4249" s="67"/>
      <c r="IP4249" s="67"/>
      <c r="IQ4249" s="67"/>
      <c r="IR4249" s="67"/>
      <c r="IS4249" s="67"/>
      <c r="IT4249" s="67"/>
      <c r="IU4249" s="67"/>
      <c r="IV4249" s="67"/>
      <c r="IW4249" s="67"/>
      <c r="IX4249" s="67"/>
      <c r="IY4249" s="67"/>
      <c r="IZ4249" s="67"/>
    </row>
    <row r="4250" customFormat="false" ht="13.8" hidden="false" customHeight="false" outlineLevel="0" collapsed="false">
      <c r="A4250" s="27" t="n">
        <v>41401395</v>
      </c>
      <c r="B4250" s="28" t="s">
        <v>4285</v>
      </c>
      <c r="C4250" s="29"/>
      <c r="D4250" s="29"/>
      <c r="E4250" s="27" t="s">
        <v>39</v>
      </c>
      <c r="F4250" s="19" t="n">
        <f aca="false">IF(C4250="",VLOOKUP(E4250,'PORTE E UCO'!$A$5:$D$46,4,0),VLOOKUP(E4250,'PORTE E UCO'!$A$5:$D$46,4,0)*C4250)</f>
        <v>52.984668</v>
      </c>
      <c r="G4250" s="30"/>
      <c r="H4250" s="21" t="n">
        <f aca="false">G4250*$R$2</f>
        <v>0</v>
      </c>
      <c r="I4250" s="27" t="n">
        <v>0</v>
      </c>
      <c r="J4250" s="22" t="str">
        <f aca="false">IF(I4250&gt;=1,F4250*$J$2,"")</f>
        <v/>
      </c>
      <c r="K4250" s="22" t="str">
        <f aca="false">IF(I4250&gt;=2,F4250*$K$2,"")</f>
        <v/>
      </c>
      <c r="L4250" s="22" t="str">
        <f aca="false">IF(I4250&gt;=3,F4250*$L$2,"")</f>
        <v/>
      </c>
      <c r="M4250" s="22" t="str">
        <f aca="false">IF(I4250&gt;=4,F4250*$M$2,"")</f>
        <v/>
      </c>
      <c r="N4250" s="27" t="n">
        <v>0</v>
      </c>
      <c r="O4250" s="27" t="n">
        <v>0</v>
      </c>
      <c r="P4250" s="31" t="n">
        <v>0</v>
      </c>
      <c r="Q4250" s="32"/>
      <c r="R4250" s="66"/>
      <c r="S4250" s="25" t="n">
        <f aca="false">SUM(F4250,H4250,J4250,K4250,L4250,M4250)</f>
        <v>52.984668</v>
      </c>
      <c r="T4250" s="25" t="n">
        <f aca="false">SUM(F4250,H4250,J4250,K4250,L4250,M4250,Q4250)</f>
        <v>52.984668</v>
      </c>
      <c r="U4250" s="67"/>
      <c r="V4250" s="67"/>
      <c r="W4250" s="67"/>
      <c r="X4250" s="67"/>
      <c r="Y4250" s="67"/>
      <c r="Z4250" s="67"/>
      <c r="AA4250" s="67"/>
      <c r="AB4250" s="67"/>
      <c r="AC4250" s="67"/>
      <c r="AD4250" s="67"/>
      <c r="AE4250" s="67"/>
      <c r="AF4250" s="67"/>
      <c r="AG4250" s="67"/>
      <c r="AH4250" s="67"/>
      <c r="AI4250" s="67"/>
      <c r="AJ4250" s="67"/>
      <c r="AK4250" s="67"/>
      <c r="AL4250" s="67"/>
      <c r="AM4250" s="67"/>
      <c r="AN4250" s="67"/>
      <c r="AO4250" s="67"/>
      <c r="AP4250" s="67"/>
      <c r="AQ4250" s="67"/>
      <c r="AR4250" s="67"/>
      <c r="AS4250" s="67"/>
      <c r="AT4250" s="67"/>
      <c r="AU4250" s="67"/>
      <c r="AV4250" s="67"/>
      <c r="AW4250" s="67"/>
      <c r="AX4250" s="67"/>
      <c r="AY4250" s="67"/>
      <c r="AZ4250" s="67"/>
      <c r="BA4250" s="67"/>
      <c r="BB4250" s="67"/>
      <c r="BC4250" s="67"/>
      <c r="BD4250" s="67"/>
      <c r="BE4250" s="67"/>
      <c r="BF4250" s="67"/>
      <c r="BG4250" s="67"/>
      <c r="BH4250" s="67"/>
      <c r="BI4250" s="67"/>
      <c r="BJ4250" s="67"/>
      <c r="BK4250" s="67"/>
      <c r="BL4250" s="67"/>
      <c r="BM4250" s="67"/>
      <c r="BN4250" s="67"/>
      <c r="BO4250" s="67"/>
      <c r="BP4250" s="67"/>
      <c r="BQ4250" s="67"/>
      <c r="BR4250" s="67"/>
      <c r="BS4250" s="67"/>
      <c r="BT4250" s="67"/>
      <c r="BU4250" s="67"/>
      <c r="BV4250" s="67"/>
      <c r="BW4250" s="67"/>
      <c r="BX4250" s="67"/>
      <c r="BY4250" s="67"/>
      <c r="BZ4250" s="67"/>
      <c r="CA4250" s="67"/>
      <c r="CB4250" s="67"/>
      <c r="CC4250" s="67"/>
      <c r="CD4250" s="67"/>
      <c r="CE4250" s="67"/>
      <c r="CF4250" s="67"/>
      <c r="CG4250" s="67"/>
      <c r="CH4250" s="67"/>
      <c r="CI4250" s="67"/>
      <c r="CJ4250" s="67"/>
      <c r="CK4250" s="67"/>
      <c r="CL4250" s="67"/>
      <c r="CM4250" s="67"/>
      <c r="CN4250" s="67"/>
      <c r="CO4250" s="67"/>
      <c r="CP4250" s="67"/>
      <c r="CQ4250" s="67"/>
      <c r="CR4250" s="67"/>
      <c r="CS4250" s="67"/>
      <c r="CT4250" s="67"/>
      <c r="CU4250" s="67"/>
      <c r="CV4250" s="67"/>
      <c r="CW4250" s="67"/>
      <c r="CX4250" s="67"/>
      <c r="CY4250" s="67"/>
      <c r="CZ4250" s="67"/>
      <c r="DA4250" s="67"/>
      <c r="DB4250" s="67"/>
      <c r="DC4250" s="67"/>
      <c r="DD4250" s="67"/>
      <c r="DE4250" s="67"/>
      <c r="DF4250" s="67"/>
      <c r="DG4250" s="67"/>
      <c r="DH4250" s="67"/>
      <c r="DI4250" s="67"/>
      <c r="DJ4250" s="67"/>
      <c r="DK4250" s="67"/>
      <c r="DL4250" s="67"/>
      <c r="DM4250" s="67"/>
      <c r="DN4250" s="67"/>
      <c r="DO4250" s="67"/>
      <c r="DP4250" s="67"/>
      <c r="DQ4250" s="67"/>
      <c r="DR4250" s="67"/>
      <c r="DS4250" s="67"/>
      <c r="DT4250" s="67"/>
      <c r="DU4250" s="67"/>
      <c r="DV4250" s="67"/>
      <c r="DW4250" s="67"/>
      <c r="DX4250" s="67"/>
      <c r="DY4250" s="67"/>
      <c r="DZ4250" s="67"/>
      <c r="EA4250" s="67"/>
      <c r="EB4250" s="67"/>
      <c r="EC4250" s="67"/>
      <c r="ED4250" s="67"/>
      <c r="EE4250" s="67"/>
      <c r="EF4250" s="67"/>
      <c r="EG4250" s="67"/>
      <c r="EH4250" s="67"/>
      <c r="EI4250" s="67"/>
      <c r="EJ4250" s="67"/>
      <c r="EK4250" s="67"/>
      <c r="EL4250" s="67"/>
      <c r="EM4250" s="67"/>
      <c r="EN4250" s="67"/>
      <c r="EO4250" s="67"/>
      <c r="EP4250" s="67"/>
      <c r="EQ4250" s="67"/>
      <c r="ER4250" s="67"/>
      <c r="ES4250" s="67"/>
      <c r="ET4250" s="67"/>
      <c r="EU4250" s="67"/>
      <c r="EV4250" s="67"/>
      <c r="EW4250" s="67"/>
      <c r="EX4250" s="67"/>
      <c r="EY4250" s="67"/>
      <c r="EZ4250" s="67"/>
      <c r="FA4250" s="67"/>
      <c r="FB4250" s="67"/>
      <c r="FC4250" s="67"/>
      <c r="FD4250" s="67"/>
      <c r="FE4250" s="67"/>
      <c r="FF4250" s="67"/>
      <c r="FG4250" s="67"/>
      <c r="FH4250" s="67"/>
      <c r="FI4250" s="67"/>
      <c r="FJ4250" s="67"/>
      <c r="FK4250" s="67"/>
      <c r="FL4250" s="67"/>
      <c r="FM4250" s="67"/>
      <c r="FN4250" s="67"/>
      <c r="FO4250" s="67"/>
      <c r="FP4250" s="67"/>
      <c r="FQ4250" s="67"/>
      <c r="FR4250" s="67"/>
      <c r="FS4250" s="67"/>
      <c r="FT4250" s="67"/>
      <c r="FU4250" s="67"/>
      <c r="FV4250" s="67"/>
      <c r="FW4250" s="67"/>
      <c r="FX4250" s="67"/>
      <c r="FY4250" s="67"/>
      <c r="FZ4250" s="67"/>
      <c r="GA4250" s="67"/>
      <c r="GB4250" s="67"/>
      <c r="GC4250" s="67"/>
      <c r="GD4250" s="67"/>
      <c r="GE4250" s="67"/>
      <c r="GF4250" s="67"/>
      <c r="GG4250" s="67"/>
      <c r="GH4250" s="67"/>
      <c r="GI4250" s="67"/>
      <c r="GJ4250" s="67"/>
      <c r="GK4250" s="67"/>
      <c r="GL4250" s="67"/>
      <c r="GM4250" s="67"/>
      <c r="GN4250" s="67"/>
      <c r="GO4250" s="67"/>
      <c r="GP4250" s="67"/>
      <c r="GQ4250" s="67"/>
      <c r="GR4250" s="67"/>
      <c r="GS4250" s="67"/>
      <c r="GT4250" s="67"/>
      <c r="GU4250" s="67"/>
      <c r="GV4250" s="67"/>
      <c r="GW4250" s="67"/>
      <c r="GX4250" s="67"/>
      <c r="GY4250" s="67"/>
      <c r="GZ4250" s="67"/>
      <c r="HA4250" s="67"/>
      <c r="HB4250" s="67"/>
      <c r="HC4250" s="67"/>
      <c r="HD4250" s="67"/>
      <c r="HE4250" s="67"/>
      <c r="HF4250" s="67"/>
      <c r="HG4250" s="67"/>
      <c r="HH4250" s="67"/>
      <c r="HI4250" s="67"/>
      <c r="HJ4250" s="67"/>
      <c r="HK4250" s="67"/>
      <c r="HL4250" s="67"/>
      <c r="HM4250" s="67"/>
      <c r="HN4250" s="67"/>
      <c r="HO4250" s="67"/>
      <c r="HP4250" s="67"/>
      <c r="HQ4250" s="67"/>
      <c r="HR4250" s="67"/>
      <c r="HS4250" s="67"/>
      <c r="HT4250" s="67"/>
      <c r="HU4250" s="67"/>
      <c r="HV4250" s="67"/>
      <c r="HW4250" s="67"/>
      <c r="HX4250" s="67"/>
      <c r="HY4250" s="67"/>
      <c r="HZ4250" s="67"/>
      <c r="IA4250" s="67"/>
      <c r="IB4250" s="67"/>
      <c r="IC4250" s="67"/>
      <c r="ID4250" s="67"/>
      <c r="IE4250" s="67"/>
      <c r="IF4250" s="67"/>
      <c r="IG4250" s="67"/>
      <c r="IH4250" s="67"/>
      <c r="II4250" s="67"/>
      <c r="IJ4250" s="67"/>
      <c r="IK4250" s="67"/>
      <c r="IL4250" s="67"/>
      <c r="IM4250" s="67"/>
      <c r="IN4250" s="67"/>
      <c r="IO4250" s="67"/>
      <c r="IP4250" s="67"/>
      <c r="IQ4250" s="67"/>
      <c r="IR4250" s="67"/>
      <c r="IS4250" s="67"/>
      <c r="IT4250" s="67"/>
      <c r="IU4250" s="67"/>
      <c r="IV4250" s="67"/>
      <c r="IW4250" s="67"/>
      <c r="IX4250" s="67"/>
      <c r="IY4250" s="67"/>
      <c r="IZ4250" s="67"/>
    </row>
    <row r="4251" customFormat="false" ht="13.8" hidden="false" customHeight="false" outlineLevel="0" collapsed="false">
      <c r="A4251" s="16" t="n">
        <v>41401409</v>
      </c>
      <c r="B4251" s="17" t="s">
        <v>4286</v>
      </c>
      <c r="C4251" s="18"/>
      <c r="D4251" s="18"/>
      <c r="E4251" s="16" t="s">
        <v>39</v>
      </c>
      <c r="F4251" s="19" t="n">
        <f aca="false">IF(C4251="",VLOOKUP(E4251,'PORTE E UCO'!$A$5:$D$46,4,0),VLOOKUP(E4251,'PORTE E UCO'!$A$5:$D$46,4,0)*C4251)</f>
        <v>52.984668</v>
      </c>
      <c r="G4251" s="20"/>
      <c r="H4251" s="21" t="n">
        <f aca="false">G4251*$R$2</f>
        <v>0</v>
      </c>
      <c r="I4251" s="16" t="n">
        <v>0</v>
      </c>
      <c r="J4251" s="22" t="str">
        <f aca="false">IF(I4251&gt;=1,F4251*$J$2,"")</f>
        <v/>
      </c>
      <c r="K4251" s="22" t="str">
        <f aca="false">IF(I4251&gt;=2,F4251*$K$2,"")</f>
        <v/>
      </c>
      <c r="L4251" s="22" t="str">
        <f aca="false">IF(I4251&gt;=3,F4251*$L$2,"")</f>
        <v/>
      </c>
      <c r="M4251" s="22" t="str">
        <f aca="false">IF(I4251&gt;=4,F4251*$M$2,"")</f>
        <v/>
      </c>
      <c r="N4251" s="16" t="n">
        <v>0</v>
      </c>
      <c r="O4251" s="16" t="n">
        <v>0</v>
      </c>
      <c r="P4251" s="23" t="n">
        <v>0</v>
      </c>
      <c r="Q4251" s="32"/>
      <c r="R4251" s="66"/>
      <c r="S4251" s="25" t="n">
        <f aca="false">SUM(F4251,H4251,J4251,K4251,L4251,M4251)</f>
        <v>52.984668</v>
      </c>
      <c r="T4251" s="25" t="n">
        <f aca="false">SUM(F4251,H4251,J4251,K4251,L4251,M4251,Q4251)</f>
        <v>52.984668</v>
      </c>
      <c r="U4251" s="67"/>
      <c r="V4251" s="67"/>
      <c r="W4251" s="67"/>
      <c r="X4251" s="67"/>
      <c r="Y4251" s="67"/>
      <c r="Z4251" s="67"/>
      <c r="AA4251" s="67"/>
      <c r="AB4251" s="67"/>
      <c r="AC4251" s="67"/>
      <c r="AD4251" s="67"/>
      <c r="AE4251" s="67"/>
      <c r="AF4251" s="67"/>
      <c r="AG4251" s="67"/>
      <c r="AH4251" s="67"/>
      <c r="AI4251" s="67"/>
      <c r="AJ4251" s="67"/>
      <c r="AK4251" s="67"/>
      <c r="AL4251" s="67"/>
      <c r="AM4251" s="67"/>
      <c r="AN4251" s="67"/>
      <c r="AO4251" s="67"/>
      <c r="AP4251" s="67"/>
      <c r="AQ4251" s="67"/>
      <c r="AR4251" s="67"/>
      <c r="AS4251" s="67"/>
      <c r="AT4251" s="67"/>
      <c r="AU4251" s="67"/>
      <c r="AV4251" s="67"/>
      <c r="AW4251" s="67"/>
      <c r="AX4251" s="67"/>
      <c r="AY4251" s="67"/>
      <c r="AZ4251" s="67"/>
      <c r="BA4251" s="67"/>
      <c r="BB4251" s="67"/>
      <c r="BC4251" s="67"/>
      <c r="BD4251" s="67"/>
      <c r="BE4251" s="67"/>
      <c r="BF4251" s="67"/>
      <c r="BG4251" s="67"/>
      <c r="BH4251" s="67"/>
      <c r="BI4251" s="67"/>
      <c r="BJ4251" s="67"/>
      <c r="BK4251" s="67"/>
      <c r="BL4251" s="67"/>
      <c r="BM4251" s="67"/>
      <c r="BN4251" s="67"/>
      <c r="BO4251" s="67"/>
      <c r="BP4251" s="67"/>
      <c r="BQ4251" s="67"/>
      <c r="BR4251" s="67"/>
      <c r="BS4251" s="67"/>
      <c r="BT4251" s="67"/>
      <c r="BU4251" s="67"/>
      <c r="BV4251" s="67"/>
      <c r="BW4251" s="67"/>
      <c r="BX4251" s="67"/>
      <c r="BY4251" s="67"/>
      <c r="BZ4251" s="67"/>
      <c r="CA4251" s="67"/>
      <c r="CB4251" s="67"/>
      <c r="CC4251" s="67"/>
      <c r="CD4251" s="67"/>
      <c r="CE4251" s="67"/>
      <c r="CF4251" s="67"/>
      <c r="CG4251" s="67"/>
      <c r="CH4251" s="67"/>
      <c r="CI4251" s="67"/>
      <c r="CJ4251" s="67"/>
      <c r="CK4251" s="67"/>
      <c r="CL4251" s="67"/>
      <c r="CM4251" s="67"/>
      <c r="CN4251" s="67"/>
      <c r="CO4251" s="67"/>
      <c r="CP4251" s="67"/>
      <c r="CQ4251" s="67"/>
      <c r="CR4251" s="67"/>
      <c r="CS4251" s="67"/>
      <c r="CT4251" s="67"/>
      <c r="CU4251" s="67"/>
      <c r="CV4251" s="67"/>
      <c r="CW4251" s="67"/>
      <c r="CX4251" s="67"/>
      <c r="CY4251" s="67"/>
      <c r="CZ4251" s="67"/>
      <c r="DA4251" s="67"/>
      <c r="DB4251" s="67"/>
      <c r="DC4251" s="67"/>
      <c r="DD4251" s="67"/>
      <c r="DE4251" s="67"/>
      <c r="DF4251" s="67"/>
      <c r="DG4251" s="67"/>
      <c r="DH4251" s="67"/>
      <c r="DI4251" s="67"/>
      <c r="DJ4251" s="67"/>
      <c r="DK4251" s="67"/>
      <c r="DL4251" s="67"/>
      <c r="DM4251" s="67"/>
      <c r="DN4251" s="67"/>
      <c r="DO4251" s="67"/>
      <c r="DP4251" s="67"/>
      <c r="DQ4251" s="67"/>
      <c r="DR4251" s="67"/>
      <c r="DS4251" s="67"/>
      <c r="DT4251" s="67"/>
      <c r="DU4251" s="67"/>
      <c r="DV4251" s="67"/>
      <c r="DW4251" s="67"/>
      <c r="DX4251" s="67"/>
      <c r="DY4251" s="67"/>
      <c r="DZ4251" s="67"/>
      <c r="EA4251" s="67"/>
      <c r="EB4251" s="67"/>
      <c r="EC4251" s="67"/>
      <c r="ED4251" s="67"/>
      <c r="EE4251" s="67"/>
      <c r="EF4251" s="67"/>
      <c r="EG4251" s="67"/>
      <c r="EH4251" s="67"/>
      <c r="EI4251" s="67"/>
      <c r="EJ4251" s="67"/>
      <c r="EK4251" s="67"/>
      <c r="EL4251" s="67"/>
      <c r="EM4251" s="67"/>
      <c r="EN4251" s="67"/>
      <c r="EO4251" s="67"/>
      <c r="EP4251" s="67"/>
      <c r="EQ4251" s="67"/>
      <c r="ER4251" s="67"/>
      <c r="ES4251" s="67"/>
      <c r="ET4251" s="67"/>
      <c r="EU4251" s="67"/>
      <c r="EV4251" s="67"/>
      <c r="EW4251" s="67"/>
      <c r="EX4251" s="67"/>
      <c r="EY4251" s="67"/>
      <c r="EZ4251" s="67"/>
      <c r="FA4251" s="67"/>
      <c r="FB4251" s="67"/>
      <c r="FC4251" s="67"/>
      <c r="FD4251" s="67"/>
      <c r="FE4251" s="67"/>
      <c r="FF4251" s="67"/>
      <c r="FG4251" s="67"/>
      <c r="FH4251" s="67"/>
      <c r="FI4251" s="67"/>
      <c r="FJ4251" s="67"/>
      <c r="FK4251" s="67"/>
      <c r="FL4251" s="67"/>
      <c r="FM4251" s="67"/>
      <c r="FN4251" s="67"/>
      <c r="FO4251" s="67"/>
      <c r="FP4251" s="67"/>
      <c r="FQ4251" s="67"/>
      <c r="FR4251" s="67"/>
      <c r="FS4251" s="67"/>
      <c r="FT4251" s="67"/>
      <c r="FU4251" s="67"/>
      <c r="FV4251" s="67"/>
      <c r="FW4251" s="67"/>
      <c r="FX4251" s="67"/>
      <c r="FY4251" s="67"/>
      <c r="FZ4251" s="67"/>
      <c r="GA4251" s="67"/>
      <c r="GB4251" s="67"/>
      <c r="GC4251" s="67"/>
      <c r="GD4251" s="67"/>
      <c r="GE4251" s="67"/>
      <c r="GF4251" s="67"/>
      <c r="GG4251" s="67"/>
      <c r="GH4251" s="67"/>
      <c r="GI4251" s="67"/>
      <c r="GJ4251" s="67"/>
      <c r="GK4251" s="67"/>
      <c r="GL4251" s="67"/>
      <c r="GM4251" s="67"/>
      <c r="GN4251" s="67"/>
      <c r="GO4251" s="67"/>
      <c r="GP4251" s="67"/>
      <c r="GQ4251" s="67"/>
      <c r="GR4251" s="67"/>
      <c r="GS4251" s="67"/>
      <c r="GT4251" s="67"/>
      <c r="GU4251" s="67"/>
      <c r="GV4251" s="67"/>
      <c r="GW4251" s="67"/>
      <c r="GX4251" s="67"/>
      <c r="GY4251" s="67"/>
      <c r="GZ4251" s="67"/>
      <c r="HA4251" s="67"/>
      <c r="HB4251" s="67"/>
      <c r="HC4251" s="67"/>
      <c r="HD4251" s="67"/>
      <c r="HE4251" s="67"/>
      <c r="HF4251" s="67"/>
      <c r="HG4251" s="67"/>
      <c r="HH4251" s="67"/>
      <c r="HI4251" s="67"/>
      <c r="HJ4251" s="67"/>
      <c r="HK4251" s="67"/>
      <c r="HL4251" s="67"/>
      <c r="HM4251" s="67"/>
      <c r="HN4251" s="67"/>
      <c r="HO4251" s="67"/>
      <c r="HP4251" s="67"/>
      <c r="HQ4251" s="67"/>
      <c r="HR4251" s="67"/>
      <c r="HS4251" s="67"/>
      <c r="HT4251" s="67"/>
      <c r="HU4251" s="67"/>
      <c r="HV4251" s="67"/>
      <c r="HW4251" s="67"/>
      <c r="HX4251" s="67"/>
      <c r="HY4251" s="67"/>
      <c r="HZ4251" s="67"/>
      <c r="IA4251" s="67"/>
      <c r="IB4251" s="67"/>
      <c r="IC4251" s="67"/>
      <c r="ID4251" s="67"/>
      <c r="IE4251" s="67"/>
      <c r="IF4251" s="67"/>
      <c r="IG4251" s="67"/>
      <c r="IH4251" s="67"/>
      <c r="II4251" s="67"/>
      <c r="IJ4251" s="67"/>
      <c r="IK4251" s="67"/>
      <c r="IL4251" s="67"/>
      <c r="IM4251" s="67"/>
      <c r="IN4251" s="67"/>
      <c r="IO4251" s="67"/>
      <c r="IP4251" s="67"/>
      <c r="IQ4251" s="67"/>
      <c r="IR4251" s="67"/>
      <c r="IS4251" s="67"/>
      <c r="IT4251" s="67"/>
      <c r="IU4251" s="67"/>
      <c r="IV4251" s="67"/>
      <c r="IW4251" s="67"/>
      <c r="IX4251" s="67"/>
      <c r="IY4251" s="67"/>
      <c r="IZ4251" s="67"/>
    </row>
    <row r="4252" customFormat="false" ht="14.95" hidden="false" customHeight="false" outlineLevel="0" collapsed="false">
      <c r="A4252" s="27" t="n">
        <v>41401417</v>
      </c>
      <c r="B4252" s="28" t="s">
        <v>4287</v>
      </c>
      <c r="C4252" s="29"/>
      <c r="D4252" s="29"/>
      <c r="E4252" s="27" t="s">
        <v>39</v>
      </c>
      <c r="F4252" s="19" t="n">
        <f aca="false">IF(C4252="",VLOOKUP(E4252,'PORTE E UCO'!$A$5:$D$46,4,0),VLOOKUP(E4252,'PORTE E UCO'!$A$5:$D$46,4,0)*C4252)</f>
        <v>52.984668</v>
      </c>
      <c r="G4252" s="30"/>
      <c r="H4252" s="21" t="n">
        <f aca="false">G4252*$R$2</f>
        <v>0</v>
      </c>
      <c r="I4252" s="27" t="n">
        <v>0</v>
      </c>
      <c r="J4252" s="22" t="str">
        <f aca="false">IF(I4252&gt;=1,F4252*$J$2,"")</f>
        <v/>
      </c>
      <c r="K4252" s="22" t="str">
        <f aca="false">IF(I4252&gt;=2,F4252*$K$2,"")</f>
        <v/>
      </c>
      <c r="L4252" s="22" t="str">
        <f aca="false">IF(I4252&gt;=3,F4252*$L$2,"")</f>
        <v/>
      </c>
      <c r="M4252" s="22" t="str">
        <f aca="false">IF(I4252&gt;=4,F4252*$M$2,"")</f>
        <v/>
      </c>
      <c r="N4252" s="27" t="n">
        <v>0</v>
      </c>
      <c r="O4252" s="27" t="n">
        <v>0</v>
      </c>
      <c r="P4252" s="31" t="n">
        <v>0</v>
      </c>
      <c r="Q4252" s="32"/>
      <c r="R4252" s="66"/>
      <c r="S4252" s="25" t="n">
        <f aca="false">SUM(F4252,H4252,J4252,K4252,L4252,M4252)</f>
        <v>52.984668</v>
      </c>
      <c r="T4252" s="25" t="n">
        <f aca="false">SUM(F4252,H4252,J4252,K4252,L4252,M4252,Q4252)</f>
        <v>52.984668</v>
      </c>
      <c r="U4252" s="67"/>
      <c r="V4252" s="67"/>
      <c r="W4252" s="67"/>
      <c r="X4252" s="67"/>
      <c r="Y4252" s="67"/>
      <c r="Z4252" s="67"/>
      <c r="AA4252" s="67"/>
      <c r="AB4252" s="67"/>
      <c r="AC4252" s="67"/>
      <c r="AD4252" s="67"/>
      <c r="AE4252" s="67"/>
      <c r="AF4252" s="67"/>
      <c r="AG4252" s="67"/>
      <c r="AH4252" s="67"/>
      <c r="AI4252" s="67"/>
      <c r="AJ4252" s="67"/>
      <c r="AK4252" s="67"/>
      <c r="AL4252" s="67"/>
      <c r="AM4252" s="67"/>
      <c r="AN4252" s="67"/>
      <c r="AO4252" s="67"/>
      <c r="AP4252" s="67"/>
      <c r="AQ4252" s="67"/>
      <c r="AR4252" s="67"/>
      <c r="AS4252" s="67"/>
      <c r="AT4252" s="67"/>
      <c r="AU4252" s="67"/>
      <c r="AV4252" s="67"/>
      <c r="AW4252" s="67"/>
      <c r="AX4252" s="67"/>
      <c r="AY4252" s="67"/>
      <c r="AZ4252" s="67"/>
      <c r="BA4252" s="67"/>
      <c r="BB4252" s="67"/>
      <c r="BC4252" s="67"/>
      <c r="BD4252" s="67"/>
      <c r="BE4252" s="67"/>
      <c r="BF4252" s="67"/>
      <c r="BG4252" s="67"/>
      <c r="BH4252" s="67"/>
      <c r="BI4252" s="67"/>
      <c r="BJ4252" s="67"/>
      <c r="BK4252" s="67"/>
      <c r="BL4252" s="67"/>
      <c r="BM4252" s="67"/>
      <c r="BN4252" s="67"/>
      <c r="BO4252" s="67"/>
      <c r="BP4252" s="67"/>
      <c r="BQ4252" s="67"/>
      <c r="BR4252" s="67"/>
      <c r="BS4252" s="67"/>
      <c r="BT4252" s="67"/>
      <c r="BU4252" s="67"/>
      <c r="BV4252" s="67"/>
      <c r="BW4252" s="67"/>
      <c r="BX4252" s="67"/>
      <c r="BY4252" s="67"/>
      <c r="BZ4252" s="67"/>
      <c r="CA4252" s="67"/>
      <c r="CB4252" s="67"/>
      <c r="CC4252" s="67"/>
      <c r="CD4252" s="67"/>
      <c r="CE4252" s="67"/>
      <c r="CF4252" s="67"/>
      <c r="CG4252" s="67"/>
      <c r="CH4252" s="67"/>
      <c r="CI4252" s="67"/>
      <c r="CJ4252" s="67"/>
      <c r="CK4252" s="67"/>
      <c r="CL4252" s="67"/>
      <c r="CM4252" s="67"/>
      <c r="CN4252" s="67"/>
      <c r="CO4252" s="67"/>
      <c r="CP4252" s="67"/>
      <c r="CQ4252" s="67"/>
      <c r="CR4252" s="67"/>
      <c r="CS4252" s="67"/>
      <c r="CT4252" s="67"/>
      <c r="CU4252" s="67"/>
      <c r="CV4252" s="67"/>
      <c r="CW4252" s="67"/>
      <c r="CX4252" s="67"/>
      <c r="CY4252" s="67"/>
      <c r="CZ4252" s="67"/>
      <c r="DA4252" s="67"/>
      <c r="DB4252" s="67"/>
      <c r="DC4252" s="67"/>
      <c r="DD4252" s="67"/>
      <c r="DE4252" s="67"/>
      <c r="DF4252" s="67"/>
      <c r="DG4252" s="67"/>
      <c r="DH4252" s="67"/>
      <c r="DI4252" s="67"/>
      <c r="DJ4252" s="67"/>
      <c r="DK4252" s="67"/>
      <c r="DL4252" s="67"/>
      <c r="DM4252" s="67"/>
      <c r="DN4252" s="67"/>
      <c r="DO4252" s="67"/>
      <c r="DP4252" s="67"/>
      <c r="DQ4252" s="67"/>
      <c r="DR4252" s="67"/>
      <c r="DS4252" s="67"/>
      <c r="DT4252" s="67"/>
      <c r="DU4252" s="67"/>
      <c r="DV4252" s="67"/>
      <c r="DW4252" s="67"/>
      <c r="DX4252" s="67"/>
      <c r="DY4252" s="67"/>
      <c r="DZ4252" s="67"/>
      <c r="EA4252" s="67"/>
      <c r="EB4252" s="67"/>
      <c r="EC4252" s="67"/>
      <c r="ED4252" s="67"/>
      <c r="EE4252" s="67"/>
      <c r="EF4252" s="67"/>
      <c r="EG4252" s="67"/>
      <c r="EH4252" s="67"/>
      <c r="EI4252" s="67"/>
      <c r="EJ4252" s="67"/>
      <c r="EK4252" s="67"/>
      <c r="EL4252" s="67"/>
      <c r="EM4252" s="67"/>
      <c r="EN4252" s="67"/>
      <c r="EO4252" s="67"/>
      <c r="EP4252" s="67"/>
      <c r="EQ4252" s="67"/>
      <c r="ER4252" s="67"/>
      <c r="ES4252" s="67"/>
      <c r="ET4252" s="67"/>
      <c r="EU4252" s="67"/>
      <c r="EV4252" s="67"/>
      <c r="EW4252" s="67"/>
      <c r="EX4252" s="67"/>
      <c r="EY4252" s="67"/>
      <c r="EZ4252" s="67"/>
      <c r="FA4252" s="67"/>
      <c r="FB4252" s="67"/>
      <c r="FC4252" s="67"/>
      <c r="FD4252" s="67"/>
      <c r="FE4252" s="67"/>
      <c r="FF4252" s="67"/>
      <c r="FG4252" s="67"/>
      <c r="FH4252" s="67"/>
      <c r="FI4252" s="67"/>
      <c r="FJ4252" s="67"/>
      <c r="FK4252" s="67"/>
      <c r="FL4252" s="67"/>
      <c r="FM4252" s="67"/>
      <c r="FN4252" s="67"/>
      <c r="FO4252" s="67"/>
      <c r="FP4252" s="67"/>
      <c r="FQ4252" s="67"/>
      <c r="FR4252" s="67"/>
      <c r="FS4252" s="67"/>
      <c r="FT4252" s="67"/>
      <c r="FU4252" s="67"/>
      <c r="FV4252" s="67"/>
      <c r="FW4252" s="67"/>
      <c r="FX4252" s="67"/>
      <c r="FY4252" s="67"/>
      <c r="FZ4252" s="67"/>
      <c r="GA4252" s="67"/>
      <c r="GB4252" s="67"/>
      <c r="GC4252" s="67"/>
      <c r="GD4252" s="67"/>
      <c r="GE4252" s="67"/>
      <c r="GF4252" s="67"/>
      <c r="GG4252" s="67"/>
      <c r="GH4252" s="67"/>
      <c r="GI4252" s="67"/>
      <c r="GJ4252" s="67"/>
      <c r="GK4252" s="67"/>
      <c r="GL4252" s="67"/>
      <c r="GM4252" s="67"/>
      <c r="GN4252" s="67"/>
      <c r="GO4252" s="67"/>
      <c r="GP4252" s="67"/>
      <c r="GQ4252" s="67"/>
      <c r="GR4252" s="67"/>
      <c r="GS4252" s="67"/>
      <c r="GT4252" s="67"/>
      <c r="GU4252" s="67"/>
      <c r="GV4252" s="67"/>
      <c r="GW4252" s="67"/>
      <c r="GX4252" s="67"/>
      <c r="GY4252" s="67"/>
      <c r="GZ4252" s="67"/>
      <c r="HA4252" s="67"/>
      <c r="HB4252" s="67"/>
      <c r="HC4252" s="67"/>
      <c r="HD4252" s="67"/>
      <c r="HE4252" s="67"/>
      <c r="HF4252" s="67"/>
      <c r="HG4252" s="67"/>
      <c r="HH4252" s="67"/>
      <c r="HI4252" s="67"/>
      <c r="HJ4252" s="67"/>
      <c r="HK4252" s="67"/>
      <c r="HL4252" s="67"/>
      <c r="HM4252" s="67"/>
      <c r="HN4252" s="67"/>
      <c r="HO4252" s="67"/>
      <c r="HP4252" s="67"/>
      <c r="HQ4252" s="67"/>
      <c r="HR4252" s="67"/>
      <c r="HS4252" s="67"/>
      <c r="HT4252" s="67"/>
      <c r="HU4252" s="67"/>
      <c r="HV4252" s="67"/>
      <c r="HW4252" s="67"/>
      <c r="HX4252" s="67"/>
      <c r="HY4252" s="67"/>
      <c r="HZ4252" s="67"/>
      <c r="IA4252" s="67"/>
      <c r="IB4252" s="67"/>
      <c r="IC4252" s="67"/>
      <c r="ID4252" s="67"/>
      <c r="IE4252" s="67"/>
      <c r="IF4252" s="67"/>
      <c r="IG4252" s="67"/>
      <c r="IH4252" s="67"/>
      <c r="II4252" s="67"/>
      <c r="IJ4252" s="67"/>
      <c r="IK4252" s="67"/>
      <c r="IL4252" s="67"/>
      <c r="IM4252" s="67"/>
      <c r="IN4252" s="67"/>
      <c r="IO4252" s="67"/>
      <c r="IP4252" s="67"/>
      <c r="IQ4252" s="67"/>
      <c r="IR4252" s="67"/>
      <c r="IS4252" s="67"/>
      <c r="IT4252" s="67"/>
      <c r="IU4252" s="67"/>
      <c r="IV4252" s="67"/>
      <c r="IW4252" s="67"/>
      <c r="IX4252" s="67"/>
      <c r="IY4252" s="67"/>
      <c r="IZ4252" s="67"/>
    </row>
    <row r="4253" customFormat="false" ht="13.8" hidden="false" customHeight="false" outlineLevel="0" collapsed="false">
      <c r="A4253" s="16" t="n">
        <v>41401425</v>
      </c>
      <c r="B4253" s="17" t="s">
        <v>4288</v>
      </c>
      <c r="C4253" s="18"/>
      <c r="D4253" s="18"/>
      <c r="E4253" s="16" t="s">
        <v>64</v>
      </c>
      <c r="F4253" s="19" t="n">
        <f aca="false">IF(C4253="",VLOOKUP(E4253,'PORTE E UCO'!$A$5:$D$46,4,0),VLOOKUP(E4253,'PORTE E UCO'!$A$5:$D$46,4,0)*C4253)</f>
        <v>110.217052</v>
      </c>
      <c r="G4253" s="20"/>
      <c r="H4253" s="21" t="n">
        <f aca="false">G4253*$R$2</f>
        <v>0</v>
      </c>
      <c r="I4253" s="16" t="n">
        <v>0</v>
      </c>
      <c r="J4253" s="22" t="str">
        <f aca="false">IF(I4253&gt;=1,F4253*$J$2,"")</f>
        <v/>
      </c>
      <c r="K4253" s="22" t="str">
        <f aca="false">IF(I4253&gt;=2,F4253*$K$2,"")</f>
        <v/>
      </c>
      <c r="L4253" s="22" t="str">
        <f aca="false">IF(I4253&gt;=3,F4253*$L$2,"")</f>
        <v/>
      </c>
      <c r="M4253" s="22" t="str">
        <f aca="false">IF(I4253&gt;=4,F4253*$M$2,"")</f>
        <v/>
      </c>
      <c r="N4253" s="16" t="n">
        <v>0</v>
      </c>
      <c r="O4253" s="16" t="n">
        <v>0</v>
      </c>
      <c r="P4253" s="23" t="n">
        <v>0</v>
      </c>
      <c r="Q4253" s="32"/>
      <c r="R4253" s="66"/>
      <c r="S4253" s="25" t="n">
        <f aca="false">SUM(F4253,H4253,J4253,K4253,L4253,M4253)</f>
        <v>110.217052</v>
      </c>
      <c r="T4253" s="25" t="n">
        <f aca="false">SUM(F4253,H4253,J4253,K4253,L4253,M4253,Q4253)</f>
        <v>110.217052</v>
      </c>
      <c r="U4253" s="67"/>
      <c r="V4253" s="67"/>
      <c r="W4253" s="67"/>
      <c r="X4253" s="67"/>
      <c r="Y4253" s="67"/>
      <c r="Z4253" s="67"/>
      <c r="AA4253" s="67"/>
      <c r="AB4253" s="67"/>
      <c r="AC4253" s="67"/>
      <c r="AD4253" s="67"/>
      <c r="AE4253" s="67"/>
      <c r="AF4253" s="67"/>
      <c r="AG4253" s="67"/>
      <c r="AH4253" s="67"/>
      <c r="AI4253" s="67"/>
      <c r="AJ4253" s="67"/>
      <c r="AK4253" s="67"/>
      <c r="AL4253" s="67"/>
      <c r="AM4253" s="67"/>
      <c r="AN4253" s="67"/>
      <c r="AO4253" s="67"/>
      <c r="AP4253" s="67"/>
      <c r="AQ4253" s="67"/>
      <c r="AR4253" s="67"/>
      <c r="AS4253" s="67"/>
      <c r="AT4253" s="67"/>
      <c r="AU4253" s="67"/>
      <c r="AV4253" s="67"/>
      <c r="AW4253" s="67"/>
      <c r="AX4253" s="67"/>
      <c r="AY4253" s="67"/>
      <c r="AZ4253" s="67"/>
      <c r="BA4253" s="67"/>
      <c r="BB4253" s="67"/>
      <c r="BC4253" s="67"/>
      <c r="BD4253" s="67"/>
      <c r="BE4253" s="67"/>
      <c r="BF4253" s="67"/>
      <c r="BG4253" s="67"/>
      <c r="BH4253" s="67"/>
      <c r="BI4253" s="67"/>
      <c r="BJ4253" s="67"/>
      <c r="BK4253" s="67"/>
      <c r="BL4253" s="67"/>
      <c r="BM4253" s="67"/>
      <c r="BN4253" s="67"/>
      <c r="BO4253" s="67"/>
      <c r="BP4253" s="67"/>
      <c r="BQ4253" s="67"/>
      <c r="BR4253" s="67"/>
      <c r="BS4253" s="67"/>
      <c r="BT4253" s="67"/>
      <c r="BU4253" s="67"/>
      <c r="BV4253" s="67"/>
      <c r="BW4253" s="67"/>
      <c r="BX4253" s="67"/>
      <c r="BY4253" s="67"/>
      <c r="BZ4253" s="67"/>
      <c r="CA4253" s="67"/>
      <c r="CB4253" s="67"/>
      <c r="CC4253" s="67"/>
      <c r="CD4253" s="67"/>
      <c r="CE4253" s="67"/>
      <c r="CF4253" s="67"/>
      <c r="CG4253" s="67"/>
      <c r="CH4253" s="67"/>
      <c r="CI4253" s="67"/>
      <c r="CJ4253" s="67"/>
      <c r="CK4253" s="67"/>
      <c r="CL4253" s="67"/>
      <c r="CM4253" s="67"/>
      <c r="CN4253" s="67"/>
      <c r="CO4253" s="67"/>
      <c r="CP4253" s="67"/>
      <c r="CQ4253" s="67"/>
      <c r="CR4253" s="67"/>
      <c r="CS4253" s="67"/>
      <c r="CT4253" s="67"/>
      <c r="CU4253" s="67"/>
      <c r="CV4253" s="67"/>
      <c r="CW4253" s="67"/>
      <c r="CX4253" s="67"/>
      <c r="CY4253" s="67"/>
      <c r="CZ4253" s="67"/>
      <c r="DA4253" s="67"/>
      <c r="DB4253" s="67"/>
      <c r="DC4253" s="67"/>
      <c r="DD4253" s="67"/>
      <c r="DE4253" s="67"/>
      <c r="DF4253" s="67"/>
      <c r="DG4253" s="67"/>
      <c r="DH4253" s="67"/>
      <c r="DI4253" s="67"/>
      <c r="DJ4253" s="67"/>
      <c r="DK4253" s="67"/>
      <c r="DL4253" s="67"/>
      <c r="DM4253" s="67"/>
      <c r="DN4253" s="67"/>
      <c r="DO4253" s="67"/>
      <c r="DP4253" s="67"/>
      <c r="DQ4253" s="67"/>
      <c r="DR4253" s="67"/>
      <c r="DS4253" s="67"/>
      <c r="DT4253" s="67"/>
      <c r="DU4253" s="67"/>
      <c r="DV4253" s="67"/>
      <c r="DW4253" s="67"/>
      <c r="DX4253" s="67"/>
      <c r="DY4253" s="67"/>
      <c r="DZ4253" s="67"/>
      <c r="EA4253" s="67"/>
      <c r="EB4253" s="67"/>
      <c r="EC4253" s="67"/>
      <c r="ED4253" s="67"/>
      <c r="EE4253" s="67"/>
      <c r="EF4253" s="67"/>
      <c r="EG4253" s="67"/>
      <c r="EH4253" s="67"/>
      <c r="EI4253" s="67"/>
      <c r="EJ4253" s="67"/>
      <c r="EK4253" s="67"/>
      <c r="EL4253" s="67"/>
      <c r="EM4253" s="67"/>
      <c r="EN4253" s="67"/>
      <c r="EO4253" s="67"/>
      <c r="EP4253" s="67"/>
      <c r="EQ4253" s="67"/>
      <c r="ER4253" s="67"/>
      <c r="ES4253" s="67"/>
      <c r="ET4253" s="67"/>
      <c r="EU4253" s="67"/>
      <c r="EV4253" s="67"/>
      <c r="EW4253" s="67"/>
      <c r="EX4253" s="67"/>
      <c r="EY4253" s="67"/>
      <c r="EZ4253" s="67"/>
      <c r="FA4253" s="67"/>
      <c r="FB4253" s="67"/>
      <c r="FC4253" s="67"/>
      <c r="FD4253" s="67"/>
      <c r="FE4253" s="67"/>
      <c r="FF4253" s="67"/>
      <c r="FG4253" s="67"/>
      <c r="FH4253" s="67"/>
      <c r="FI4253" s="67"/>
      <c r="FJ4253" s="67"/>
      <c r="FK4253" s="67"/>
      <c r="FL4253" s="67"/>
      <c r="FM4253" s="67"/>
      <c r="FN4253" s="67"/>
      <c r="FO4253" s="67"/>
      <c r="FP4253" s="67"/>
      <c r="FQ4253" s="67"/>
      <c r="FR4253" s="67"/>
      <c r="FS4253" s="67"/>
      <c r="FT4253" s="67"/>
      <c r="FU4253" s="67"/>
      <c r="FV4253" s="67"/>
      <c r="FW4253" s="67"/>
      <c r="FX4253" s="67"/>
      <c r="FY4253" s="67"/>
      <c r="FZ4253" s="67"/>
      <c r="GA4253" s="67"/>
      <c r="GB4253" s="67"/>
      <c r="GC4253" s="67"/>
      <c r="GD4253" s="67"/>
      <c r="GE4253" s="67"/>
      <c r="GF4253" s="67"/>
      <c r="GG4253" s="67"/>
      <c r="GH4253" s="67"/>
      <c r="GI4253" s="67"/>
      <c r="GJ4253" s="67"/>
      <c r="GK4253" s="67"/>
      <c r="GL4253" s="67"/>
      <c r="GM4253" s="67"/>
      <c r="GN4253" s="67"/>
      <c r="GO4253" s="67"/>
      <c r="GP4253" s="67"/>
      <c r="GQ4253" s="67"/>
      <c r="GR4253" s="67"/>
      <c r="GS4253" s="67"/>
      <c r="GT4253" s="67"/>
      <c r="GU4253" s="67"/>
      <c r="GV4253" s="67"/>
      <c r="GW4253" s="67"/>
      <c r="GX4253" s="67"/>
      <c r="GY4253" s="67"/>
      <c r="GZ4253" s="67"/>
      <c r="HA4253" s="67"/>
      <c r="HB4253" s="67"/>
      <c r="HC4253" s="67"/>
      <c r="HD4253" s="67"/>
      <c r="HE4253" s="67"/>
      <c r="HF4253" s="67"/>
      <c r="HG4253" s="67"/>
      <c r="HH4253" s="67"/>
      <c r="HI4253" s="67"/>
      <c r="HJ4253" s="67"/>
      <c r="HK4253" s="67"/>
      <c r="HL4253" s="67"/>
      <c r="HM4253" s="67"/>
      <c r="HN4253" s="67"/>
      <c r="HO4253" s="67"/>
      <c r="HP4253" s="67"/>
      <c r="HQ4253" s="67"/>
      <c r="HR4253" s="67"/>
      <c r="HS4253" s="67"/>
      <c r="HT4253" s="67"/>
      <c r="HU4253" s="67"/>
      <c r="HV4253" s="67"/>
      <c r="HW4253" s="67"/>
      <c r="HX4253" s="67"/>
      <c r="HY4253" s="67"/>
      <c r="HZ4253" s="67"/>
      <c r="IA4253" s="67"/>
      <c r="IB4253" s="67"/>
      <c r="IC4253" s="67"/>
      <c r="ID4253" s="67"/>
      <c r="IE4253" s="67"/>
      <c r="IF4253" s="67"/>
      <c r="IG4253" s="67"/>
      <c r="IH4253" s="67"/>
      <c r="II4253" s="67"/>
      <c r="IJ4253" s="67"/>
      <c r="IK4253" s="67"/>
      <c r="IL4253" s="67"/>
      <c r="IM4253" s="67"/>
      <c r="IN4253" s="67"/>
      <c r="IO4253" s="67"/>
      <c r="IP4253" s="67"/>
      <c r="IQ4253" s="67"/>
      <c r="IR4253" s="67"/>
      <c r="IS4253" s="67"/>
      <c r="IT4253" s="67"/>
      <c r="IU4253" s="67"/>
      <c r="IV4253" s="67"/>
      <c r="IW4253" s="67"/>
      <c r="IX4253" s="67"/>
      <c r="IY4253" s="67"/>
      <c r="IZ4253" s="67"/>
    </row>
    <row r="4254" customFormat="false" ht="13.8" hidden="false" customHeight="false" outlineLevel="0" collapsed="false">
      <c r="A4254" s="27" t="n">
        <v>41401433</v>
      </c>
      <c r="B4254" s="28" t="s">
        <v>4289</v>
      </c>
      <c r="C4254" s="29" t="n">
        <v>0.25</v>
      </c>
      <c r="D4254" s="29" t="s">
        <v>2637</v>
      </c>
      <c r="E4254" s="27" t="s">
        <v>50</v>
      </c>
      <c r="F4254" s="19" t="n">
        <f aca="false">IF(C4254="",VLOOKUP(E4254,'PORTE E UCO'!$A$5:$D$46,4,0),VLOOKUP(E4254,'PORTE E UCO'!$A$5:$D$46,4,0)*C4254)</f>
        <v>4.415389</v>
      </c>
      <c r="G4254" s="30"/>
      <c r="H4254" s="21" t="n">
        <f aca="false">G4254*$R$2</f>
        <v>0</v>
      </c>
      <c r="I4254" s="27" t="n">
        <v>0</v>
      </c>
      <c r="J4254" s="22" t="str">
        <f aca="false">IF(I4254&gt;=1,F4254*$J$2,"")</f>
        <v/>
      </c>
      <c r="K4254" s="22" t="str">
        <f aca="false">IF(I4254&gt;=2,F4254*$K$2,"")</f>
        <v/>
      </c>
      <c r="L4254" s="22" t="str">
        <f aca="false">IF(I4254&gt;=3,F4254*$L$2,"")</f>
        <v/>
      </c>
      <c r="M4254" s="22" t="str">
        <f aca="false">IF(I4254&gt;=4,F4254*$M$2,"")</f>
        <v/>
      </c>
      <c r="N4254" s="27" t="n">
        <v>0</v>
      </c>
      <c r="O4254" s="27" t="n">
        <v>0</v>
      </c>
      <c r="P4254" s="31" t="n">
        <v>0</v>
      </c>
      <c r="Q4254" s="32"/>
      <c r="R4254" s="66"/>
      <c r="S4254" s="25" t="n">
        <f aca="false">SUM(F4254,H4254,J4254,K4254,L4254,M4254)</f>
        <v>4.415389</v>
      </c>
      <c r="T4254" s="25" t="n">
        <f aca="false">SUM(F4254,H4254,J4254,K4254,L4254,M4254,Q4254)</f>
        <v>4.415389</v>
      </c>
      <c r="U4254" s="67"/>
      <c r="V4254" s="67"/>
      <c r="W4254" s="67"/>
      <c r="X4254" s="67"/>
      <c r="Y4254" s="67"/>
      <c r="Z4254" s="67"/>
      <c r="AA4254" s="67"/>
      <c r="AB4254" s="67"/>
      <c r="AC4254" s="67"/>
      <c r="AD4254" s="67"/>
      <c r="AE4254" s="67"/>
      <c r="AF4254" s="67"/>
      <c r="AG4254" s="67"/>
      <c r="AH4254" s="67"/>
      <c r="AI4254" s="67"/>
      <c r="AJ4254" s="67"/>
      <c r="AK4254" s="67"/>
      <c r="AL4254" s="67"/>
      <c r="AM4254" s="67"/>
      <c r="AN4254" s="67"/>
      <c r="AO4254" s="67"/>
      <c r="AP4254" s="67"/>
      <c r="AQ4254" s="67"/>
      <c r="AR4254" s="67"/>
      <c r="AS4254" s="67"/>
      <c r="AT4254" s="67"/>
      <c r="AU4254" s="67"/>
      <c r="AV4254" s="67"/>
      <c r="AW4254" s="67"/>
      <c r="AX4254" s="67"/>
      <c r="AY4254" s="67"/>
      <c r="AZ4254" s="67"/>
      <c r="BA4254" s="67"/>
      <c r="BB4254" s="67"/>
      <c r="BC4254" s="67"/>
      <c r="BD4254" s="67"/>
      <c r="BE4254" s="67"/>
      <c r="BF4254" s="67"/>
      <c r="BG4254" s="67"/>
      <c r="BH4254" s="67"/>
      <c r="BI4254" s="67"/>
      <c r="BJ4254" s="67"/>
      <c r="BK4254" s="67"/>
      <c r="BL4254" s="67"/>
      <c r="BM4254" s="67"/>
      <c r="BN4254" s="67"/>
      <c r="BO4254" s="67"/>
      <c r="BP4254" s="67"/>
      <c r="BQ4254" s="67"/>
      <c r="BR4254" s="67"/>
      <c r="BS4254" s="67"/>
      <c r="BT4254" s="67"/>
      <c r="BU4254" s="67"/>
      <c r="BV4254" s="67"/>
      <c r="BW4254" s="67"/>
      <c r="BX4254" s="67"/>
      <c r="BY4254" s="67"/>
      <c r="BZ4254" s="67"/>
      <c r="CA4254" s="67"/>
      <c r="CB4254" s="67"/>
      <c r="CC4254" s="67"/>
      <c r="CD4254" s="67"/>
      <c r="CE4254" s="67"/>
      <c r="CF4254" s="67"/>
      <c r="CG4254" s="67"/>
      <c r="CH4254" s="67"/>
      <c r="CI4254" s="67"/>
      <c r="CJ4254" s="67"/>
      <c r="CK4254" s="67"/>
      <c r="CL4254" s="67"/>
      <c r="CM4254" s="67"/>
      <c r="CN4254" s="67"/>
      <c r="CO4254" s="67"/>
      <c r="CP4254" s="67"/>
      <c r="CQ4254" s="67"/>
      <c r="CR4254" s="67"/>
      <c r="CS4254" s="67"/>
      <c r="CT4254" s="67"/>
      <c r="CU4254" s="67"/>
      <c r="CV4254" s="67"/>
      <c r="CW4254" s="67"/>
      <c r="CX4254" s="67"/>
      <c r="CY4254" s="67"/>
      <c r="CZ4254" s="67"/>
      <c r="DA4254" s="67"/>
      <c r="DB4254" s="67"/>
      <c r="DC4254" s="67"/>
      <c r="DD4254" s="67"/>
      <c r="DE4254" s="67"/>
      <c r="DF4254" s="67"/>
      <c r="DG4254" s="67"/>
      <c r="DH4254" s="67"/>
      <c r="DI4254" s="67"/>
      <c r="DJ4254" s="67"/>
      <c r="DK4254" s="67"/>
      <c r="DL4254" s="67"/>
      <c r="DM4254" s="67"/>
      <c r="DN4254" s="67"/>
      <c r="DO4254" s="67"/>
      <c r="DP4254" s="67"/>
      <c r="DQ4254" s="67"/>
      <c r="DR4254" s="67"/>
      <c r="DS4254" s="67"/>
      <c r="DT4254" s="67"/>
      <c r="DU4254" s="67"/>
      <c r="DV4254" s="67"/>
      <c r="DW4254" s="67"/>
      <c r="DX4254" s="67"/>
      <c r="DY4254" s="67"/>
      <c r="DZ4254" s="67"/>
      <c r="EA4254" s="67"/>
      <c r="EB4254" s="67"/>
      <c r="EC4254" s="67"/>
      <c r="ED4254" s="67"/>
      <c r="EE4254" s="67"/>
      <c r="EF4254" s="67"/>
      <c r="EG4254" s="67"/>
      <c r="EH4254" s="67"/>
      <c r="EI4254" s="67"/>
      <c r="EJ4254" s="67"/>
      <c r="EK4254" s="67"/>
      <c r="EL4254" s="67"/>
      <c r="EM4254" s="67"/>
      <c r="EN4254" s="67"/>
      <c r="EO4254" s="67"/>
      <c r="EP4254" s="67"/>
      <c r="EQ4254" s="67"/>
      <c r="ER4254" s="67"/>
      <c r="ES4254" s="67"/>
      <c r="ET4254" s="67"/>
      <c r="EU4254" s="67"/>
      <c r="EV4254" s="67"/>
      <c r="EW4254" s="67"/>
      <c r="EX4254" s="67"/>
      <c r="EY4254" s="67"/>
      <c r="EZ4254" s="67"/>
      <c r="FA4254" s="67"/>
      <c r="FB4254" s="67"/>
      <c r="FC4254" s="67"/>
      <c r="FD4254" s="67"/>
      <c r="FE4254" s="67"/>
      <c r="FF4254" s="67"/>
      <c r="FG4254" s="67"/>
      <c r="FH4254" s="67"/>
      <c r="FI4254" s="67"/>
      <c r="FJ4254" s="67"/>
      <c r="FK4254" s="67"/>
      <c r="FL4254" s="67"/>
      <c r="FM4254" s="67"/>
      <c r="FN4254" s="67"/>
      <c r="FO4254" s="67"/>
      <c r="FP4254" s="67"/>
      <c r="FQ4254" s="67"/>
      <c r="FR4254" s="67"/>
      <c r="FS4254" s="67"/>
      <c r="FT4254" s="67"/>
      <c r="FU4254" s="67"/>
      <c r="FV4254" s="67"/>
      <c r="FW4254" s="67"/>
      <c r="FX4254" s="67"/>
      <c r="FY4254" s="67"/>
      <c r="FZ4254" s="67"/>
      <c r="GA4254" s="67"/>
      <c r="GB4254" s="67"/>
      <c r="GC4254" s="67"/>
      <c r="GD4254" s="67"/>
      <c r="GE4254" s="67"/>
      <c r="GF4254" s="67"/>
      <c r="GG4254" s="67"/>
      <c r="GH4254" s="67"/>
      <c r="GI4254" s="67"/>
      <c r="GJ4254" s="67"/>
      <c r="GK4254" s="67"/>
      <c r="GL4254" s="67"/>
      <c r="GM4254" s="67"/>
      <c r="GN4254" s="67"/>
      <c r="GO4254" s="67"/>
      <c r="GP4254" s="67"/>
      <c r="GQ4254" s="67"/>
      <c r="GR4254" s="67"/>
      <c r="GS4254" s="67"/>
      <c r="GT4254" s="67"/>
      <c r="GU4254" s="67"/>
      <c r="GV4254" s="67"/>
      <c r="GW4254" s="67"/>
      <c r="GX4254" s="67"/>
      <c r="GY4254" s="67"/>
      <c r="GZ4254" s="67"/>
      <c r="HA4254" s="67"/>
      <c r="HB4254" s="67"/>
      <c r="HC4254" s="67"/>
      <c r="HD4254" s="67"/>
      <c r="HE4254" s="67"/>
      <c r="HF4254" s="67"/>
      <c r="HG4254" s="67"/>
      <c r="HH4254" s="67"/>
      <c r="HI4254" s="67"/>
      <c r="HJ4254" s="67"/>
      <c r="HK4254" s="67"/>
      <c r="HL4254" s="67"/>
      <c r="HM4254" s="67"/>
      <c r="HN4254" s="67"/>
      <c r="HO4254" s="67"/>
      <c r="HP4254" s="67"/>
      <c r="HQ4254" s="67"/>
      <c r="HR4254" s="67"/>
      <c r="HS4254" s="67"/>
      <c r="HT4254" s="67"/>
      <c r="HU4254" s="67"/>
      <c r="HV4254" s="67"/>
      <c r="HW4254" s="67"/>
      <c r="HX4254" s="67"/>
      <c r="HY4254" s="67"/>
      <c r="HZ4254" s="67"/>
      <c r="IA4254" s="67"/>
      <c r="IB4254" s="67"/>
      <c r="IC4254" s="67"/>
      <c r="ID4254" s="67"/>
      <c r="IE4254" s="67"/>
      <c r="IF4254" s="67"/>
      <c r="IG4254" s="67"/>
      <c r="IH4254" s="67"/>
      <c r="II4254" s="67"/>
      <c r="IJ4254" s="67"/>
      <c r="IK4254" s="67"/>
      <c r="IL4254" s="67"/>
      <c r="IM4254" s="67"/>
      <c r="IN4254" s="67"/>
      <c r="IO4254" s="67"/>
      <c r="IP4254" s="67"/>
      <c r="IQ4254" s="67"/>
      <c r="IR4254" s="67"/>
      <c r="IS4254" s="67"/>
      <c r="IT4254" s="67"/>
      <c r="IU4254" s="67"/>
      <c r="IV4254" s="67"/>
      <c r="IW4254" s="67"/>
      <c r="IX4254" s="67"/>
      <c r="IY4254" s="67"/>
      <c r="IZ4254" s="67"/>
    </row>
    <row r="4255" customFormat="false" ht="13.8" hidden="false" customHeight="false" outlineLevel="0" collapsed="false">
      <c r="A4255" s="16" t="n">
        <v>41401441</v>
      </c>
      <c r="B4255" s="17" t="s">
        <v>4290</v>
      </c>
      <c r="C4255" s="18"/>
      <c r="D4255" s="18"/>
      <c r="E4255" s="16" t="s">
        <v>37</v>
      </c>
      <c r="F4255" s="19" t="n">
        <f aca="false">IF(C4255="",VLOOKUP(E4255,'PORTE E UCO'!$A$5:$D$46,4,0),VLOOKUP(E4255,'PORTE E UCO'!$A$5:$D$46,4,0)*C4255)</f>
        <v>192.437794</v>
      </c>
      <c r="G4255" s="20"/>
      <c r="H4255" s="21" t="n">
        <f aca="false">G4255*$R$2</f>
        <v>0</v>
      </c>
      <c r="I4255" s="16" t="n">
        <v>0</v>
      </c>
      <c r="J4255" s="22" t="str">
        <f aca="false">IF(I4255&gt;=1,F4255*$J$2,"")</f>
        <v/>
      </c>
      <c r="K4255" s="22" t="str">
        <f aca="false">IF(I4255&gt;=2,F4255*$K$2,"")</f>
        <v/>
      </c>
      <c r="L4255" s="22" t="str">
        <f aca="false">IF(I4255&gt;=3,F4255*$L$2,"")</f>
        <v/>
      </c>
      <c r="M4255" s="22" t="str">
        <f aca="false">IF(I4255&gt;=4,F4255*$M$2,"")</f>
        <v/>
      </c>
      <c r="N4255" s="16" t="n">
        <v>0</v>
      </c>
      <c r="O4255" s="16" t="n">
        <v>0</v>
      </c>
      <c r="P4255" s="23" t="n">
        <v>0</v>
      </c>
      <c r="Q4255" s="32"/>
      <c r="R4255" s="66"/>
      <c r="S4255" s="25" t="n">
        <f aca="false">SUM(F4255,H4255,J4255,K4255,L4255,M4255)</f>
        <v>192.437794</v>
      </c>
      <c r="T4255" s="25" t="n">
        <f aca="false">SUM(F4255,H4255,J4255,K4255,L4255,M4255,Q4255)</f>
        <v>192.437794</v>
      </c>
      <c r="U4255" s="67"/>
      <c r="V4255" s="67"/>
      <c r="W4255" s="67"/>
      <c r="X4255" s="67"/>
      <c r="Y4255" s="67"/>
      <c r="Z4255" s="67"/>
      <c r="AA4255" s="67"/>
      <c r="AB4255" s="67"/>
      <c r="AC4255" s="67"/>
      <c r="AD4255" s="67"/>
      <c r="AE4255" s="67"/>
      <c r="AF4255" s="67"/>
      <c r="AG4255" s="67"/>
      <c r="AH4255" s="67"/>
      <c r="AI4255" s="67"/>
      <c r="AJ4255" s="67"/>
      <c r="AK4255" s="67"/>
      <c r="AL4255" s="67"/>
      <c r="AM4255" s="67"/>
      <c r="AN4255" s="67"/>
      <c r="AO4255" s="67"/>
      <c r="AP4255" s="67"/>
      <c r="AQ4255" s="67"/>
      <c r="AR4255" s="67"/>
      <c r="AS4255" s="67"/>
      <c r="AT4255" s="67"/>
      <c r="AU4255" s="67"/>
      <c r="AV4255" s="67"/>
      <c r="AW4255" s="67"/>
      <c r="AX4255" s="67"/>
      <c r="AY4255" s="67"/>
      <c r="AZ4255" s="67"/>
      <c r="BA4255" s="67"/>
      <c r="BB4255" s="67"/>
      <c r="BC4255" s="67"/>
      <c r="BD4255" s="67"/>
      <c r="BE4255" s="67"/>
      <c r="BF4255" s="67"/>
      <c r="BG4255" s="67"/>
      <c r="BH4255" s="67"/>
      <c r="BI4255" s="67"/>
      <c r="BJ4255" s="67"/>
      <c r="BK4255" s="67"/>
      <c r="BL4255" s="67"/>
      <c r="BM4255" s="67"/>
      <c r="BN4255" s="67"/>
      <c r="BO4255" s="67"/>
      <c r="BP4255" s="67"/>
      <c r="BQ4255" s="67"/>
      <c r="BR4255" s="67"/>
      <c r="BS4255" s="67"/>
      <c r="BT4255" s="67"/>
      <c r="BU4255" s="67"/>
      <c r="BV4255" s="67"/>
      <c r="BW4255" s="67"/>
      <c r="BX4255" s="67"/>
      <c r="BY4255" s="67"/>
      <c r="BZ4255" s="67"/>
      <c r="CA4255" s="67"/>
      <c r="CB4255" s="67"/>
      <c r="CC4255" s="67"/>
      <c r="CD4255" s="67"/>
      <c r="CE4255" s="67"/>
      <c r="CF4255" s="67"/>
      <c r="CG4255" s="67"/>
      <c r="CH4255" s="67"/>
      <c r="CI4255" s="67"/>
      <c r="CJ4255" s="67"/>
      <c r="CK4255" s="67"/>
      <c r="CL4255" s="67"/>
      <c r="CM4255" s="67"/>
      <c r="CN4255" s="67"/>
      <c r="CO4255" s="67"/>
      <c r="CP4255" s="67"/>
      <c r="CQ4255" s="67"/>
      <c r="CR4255" s="67"/>
      <c r="CS4255" s="67"/>
      <c r="CT4255" s="67"/>
      <c r="CU4255" s="67"/>
      <c r="CV4255" s="67"/>
      <c r="CW4255" s="67"/>
      <c r="CX4255" s="67"/>
      <c r="CY4255" s="67"/>
      <c r="CZ4255" s="67"/>
      <c r="DA4255" s="67"/>
      <c r="DB4255" s="67"/>
      <c r="DC4255" s="67"/>
      <c r="DD4255" s="67"/>
      <c r="DE4255" s="67"/>
      <c r="DF4255" s="67"/>
      <c r="DG4255" s="67"/>
      <c r="DH4255" s="67"/>
      <c r="DI4255" s="67"/>
      <c r="DJ4255" s="67"/>
      <c r="DK4255" s="67"/>
      <c r="DL4255" s="67"/>
      <c r="DM4255" s="67"/>
      <c r="DN4255" s="67"/>
      <c r="DO4255" s="67"/>
      <c r="DP4255" s="67"/>
      <c r="DQ4255" s="67"/>
      <c r="DR4255" s="67"/>
      <c r="DS4255" s="67"/>
      <c r="DT4255" s="67"/>
      <c r="DU4255" s="67"/>
      <c r="DV4255" s="67"/>
      <c r="DW4255" s="67"/>
      <c r="DX4255" s="67"/>
      <c r="DY4255" s="67"/>
      <c r="DZ4255" s="67"/>
      <c r="EA4255" s="67"/>
      <c r="EB4255" s="67"/>
      <c r="EC4255" s="67"/>
      <c r="ED4255" s="67"/>
      <c r="EE4255" s="67"/>
      <c r="EF4255" s="67"/>
      <c r="EG4255" s="67"/>
      <c r="EH4255" s="67"/>
      <c r="EI4255" s="67"/>
      <c r="EJ4255" s="67"/>
      <c r="EK4255" s="67"/>
      <c r="EL4255" s="67"/>
      <c r="EM4255" s="67"/>
      <c r="EN4255" s="67"/>
      <c r="EO4255" s="67"/>
      <c r="EP4255" s="67"/>
      <c r="EQ4255" s="67"/>
      <c r="ER4255" s="67"/>
      <c r="ES4255" s="67"/>
      <c r="ET4255" s="67"/>
      <c r="EU4255" s="67"/>
      <c r="EV4255" s="67"/>
      <c r="EW4255" s="67"/>
      <c r="EX4255" s="67"/>
      <c r="EY4255" s="67"/>
      <c r="EZ4255" s="67"/>
      <c r="FA4255" s="67"/>
      <c r="FB4255" s="67"/>
      <c r="FC4255" s="67"/>
      <c r="FD4255" s="67"/>
      <c r="FE4255" s="67"/>
      <c r="FF4255" s="67"/>
      <c r="FG4255" s="67"/>
      <c r="FH4255" s="67"/>
      <c r="FI4255" s="67"/>
      <c r="FJ4255" s="67"/>
      <c r="FK4255" s="67"/>
      <c r="FL4255" s="67"/>
      <c r="FM4255" s="67"/>
      <c r="FN4255" s="67"/>
      <c r="FO4255" s="67"/>
      <c r="FP4255" s="67"/>
      <c r="FQ4255" s="67"/>
      <c r="FR4255" s="67"/>
      <c r="FS4255" s="67"/>
      <c r="FT4255" s="67"/>
      <c r="FU4255" s="67"/>
      <c r="FV4255" s="67"/>
      <c r="FW4255" s="67"/>
      <c r="FX4255" s="67"/>
      <c r="FY4255" s="67"/>
      <c r="FZ4255" s="67"/>
      <c r="GA4255" s="67"/>
      <c r="GB4255" s="67"/>
      <c r="GC4255" s="67"/>
      <c r="GD4255" s="67"/>
      <c r="GE4255" s="67"/>
      <c r="GF4255" s="67"/>
      <c r="GG4255" s="67"/>
      <c r="GH4255" s="67"/>
      <c r="GI4255" s="67"/>
      <c r="GJ4255" s="67"/>
      <c r="GK4255" s="67"/>
      <c r="GL4255" s="67"/>
      <c r="GM4255" s="67"/>
      <c r="GN4255" s="67"/>
      <c r="GO4255" s="67"/>
      <c r="GP4255" s="67"/>
      <c r="GQ4255" s="67"/>
      <c r="GR4255" s="67"/>
      <c r="GS4255" s="67"/>
      <c r="GT4255" s="67"/>
      <c r="GU4255" s="67"/>
      <c r="GV4255" s="67"/>
      <c r="GW4255" s="67"/>
      <c r="GX4255" s="67"/>
      <c r="GY4255" s="67"/>
      <c r="GZ4255" s="67"/>
      <c r="HA4255" s="67"/>
      <c r="HB4255" s="67"/>
      <c r="HC4255" s="67"/>
      <c r="HD4255" s="67"/>
      <c r="HE4255" s="67"/>
      <c r="HF4255" s="67"/>
      <c r="HG4255" s="67"/>
      <c r="HH4255" s="67"/>
      <c r="HI4255" s="67"/>
      <c r="HJ4255" s="67"/>
      <c r="HK4255" s="67"/>
      <c r="HL4255" s="67"/>
      <c r="HM4255" s="67"/>
      <c r="HN4255" s="67"/>
      <c r="HO4255" s="67"/>
      <c r="HP4255" s="67"/>
      <c r="HQ4255" s="67"/>
      <c r="HR4255" s="67"/>
      <c r="HS4255" s="67"/>
      <c r="HT4255" s="67"/>
      <c r="HU4255" s="67"/>
      <c r="HV4255" s="67"/>
      <c r="HW4255" s="67"/>
      <c r="HX4255" s="67"/>
      <c r="HY4255" s="67"/>
      <c r="HZ4255" s="67"/>
      <c r="IA4255" s="67"/>
      <c r="IB4255" s="67"/>
      <c r="IC4255" s="67"/>
      <c r="ID4255" s="67"/>
      <c r="IE4255" s="67"/>
      <c r="IF4255" s="67"/>
      <c r="IG4255" s="67"/>
      <c r="IH4255" s="67"/>
      <c r="II4255" s="67"/>
      <c r="IJ4255" s="67"/>
      <c r="IK4255" s="67"/>
      <c r="IL4255" s="67"/>
      <c r="IM4255" s="67"/>
      <c r="IN4255" s="67"/>
      <c r="IO4255" s="67"/>
      <c r="IP4255" s="67"/>
      <c r="IQ4255" s="67"/>
      <c r="IR4255" s="67"/>
      <c r="IS4255" s="67"/>
      <c r="IT4255" s="67"/>
      <c r="IU4255" s="67"/>
      <c r="IV4255" s="67"/>
      <c r="IW4255" s="67"/>
      <c r="IX4255" s="67"/>
      <c r="IY4255" s="67"/>
      <c r="IZ4255" s="67"/>
    </row>
    <row r="4256" customFormat="false" ht="13.8" hidden="false" customHeight="false" outlineLevel="0" collapsed="false">
      <c r="A4256" s="27" t="n">
        <v>41401450</v>
      </c>
      <c r="B4256" s="28" t="s">
        <v>4291</v>
      </c>
      <c r="C4256" s="29" t="n">
        <v>0.3</v>
      </c>
      <c r="D4256" s="29" t="s">
        <v>2637</v>
      </c>
      <c r="E4256" s="27" t="s">
        <v>50</v>
      </c>
      <c r="F4256" s="19" t="n">
        <f aca="false">IF(C4256="",VLOOKUP(E4256,'PORTE E UCO'!$A$5:$D$46,4,0),VLOOKUP(E4256,'PORTE E UCO'!$A$5:$D$46,4,0)*C4256)</f>
        <v>5.2984668</v>
      </c>
      <c r="G4256" s="30"/>
      <c r="H4256" s="21" t="n">
        <f aca="false">G4256*$R$2</f>
        <v>0</v>
      </c>
      <c r="I4256" s="27" t="n">
        <v>0</v>
      </c>
      <c r="J4256" s="22" t="str">
        <f aca="false">IF(I4256&gt;=1,F4256*$J$2,"")</f>
        <v/>
      </c>
      <c r="K4256" s="22" t="str">
        <f aca="false">IF(I4256&gt;=2,F4256*$K$2,"")</f>
        <v/>
      </c>
      <c r="L4256" s="22" t="str">
        <f aca="false">IF(I4256&gt;=3,F4256*$L$2,"")</f>
        <v/>
      </c>
      <c r="M4256" s="22" t="str">
        <f aca="false">IF(I4256&gt;=4,F4256*$M$2,"")</f>
        <v/>
      </c>
      <c r="N4256" s="27" t="n">
        <v>0</v>
      </c>
      <c r="O4256" s="27" t="n">
        <v>0</v>
      </c>
      <c r="P4256" s="31" t="n">
        <v>0</v>
      </c>
      <c r="Q4256" s="32"/>
      <c r="R4256" s="66"/>
      <c r="S4256" s="25" t="n">
        <f aca="false">SUM(F4256,H4256,J4256,K4256,L4256,M4256)</f>
        <v>5.2984668</v>
      </c>
      <c r="T4256" s="25" t="n">
        <f aca="false">SUM(F4256,H4256,J4256,K4256,L4256,M4256,Q4256)</f>
        <v>5.2984668</v>
      </c>
      <c r="U4256" s="67"/>
      <c r="V4256" s="67"/>
      <c r="W4256" s="67"/>
      <c r="X4256" s="67"/>
      <c r="Y4256" s="67"/>
      <c r="Z4256" s="67"/>
      <c r="AA4256" s="67"/>
      <c r="AB4256" s="67"/>
      <c r="AC4256" s="67"/>
      <c r="AD4256" s="67"/>
      <c r="AE4256" s="67"/>
      <c r="AF4256" s="67"/>
      <c r="AG4256" s="67"/>
      <c r="AH4256" s="67"/>
      <c r="AI4256" s="67"/>
      <c r="AJ4256" s="67"/>
      <c r="AK4256" s="67"/>
      <c r="AL4256" s="67"/>
      <c r="AM4256" s="67"/>
      <c r="AN4256" s="67"/>
      <c r="AO4256" s="67"/>
      <c r="AP4256" s="67"/>
      <c r="AQ4256" s="67"/>
      <c r="AR4256" s="67"/>
      <c r="AS4256" s="67"/>
      <c r="AT4256" s="67"/>
      <c r="AU4256" s="67"/>
      <c r="AV4256" s="67"/>
      <c r="AW4256" s="67"/>
      <c r="AX4256" s="67"/>
      <c r="AY4256" s="67"/>
      <c r="AZ4256" s="67"/>
      <c r="BA4256" s="67"/>
      <c r="BB4256" s="67"/>
      <c r="BC4256" s="67"/>
      <c r="BD4256" s="67"/>
      <c r="BE4256" s="67"/>
      <c r="BF4256" s="67"/>
      <c r="BG4256" s="67"/>
      <c r="BH4256" s="67"/>
      <c r="BI4256" s="67"/>
      <c r="BJ4256" s="67"/>
      <c r="BK4256" s="67"/>
      <c r="BL4256" s="67"/>
      <c r="BM4256" s="67"/>
      <c r="BN4256" s="67"/>
      <c r="BO4256" s="67"/>
      <c r="BP4256" s="67"/>
      <c r="BQ4256" s="67"/>
      <c r="BR4256" s="67"/>
      <c r="BS4256" s="67"/>
      <c r="BT4256" s="67"/>
      <c r="BU4256" s="67"/>
      <c r="BV4256" s="67"/>
      <c r="BW4256" s="67"/>
      <c r="BX4256" s="67"/>
      <c r="BY4256" s="67"/>
      <c r="BZ4256" s="67"/>
      <c r="CA4256" s="67"/>
      <c r="CB4256" s="67"/>
      <c r="CC4256" s="67"/>
      <c r="CD4256" s="67"/>
      <c r="CE4256" s="67"/>
      <c r="CF4256" s="67"/>
      <c r="CG4256" s="67"/>
      <c r="CH4256" s="67"/>
      <c r="CI4256" s="67"/>
      <c r="CJ4256" s="67"/>
      <c r="CK4256" s="67"/>
      <c r="CL4256" s="67"/>
      <c r="CM4256" s="67"/>
      <c r="CN4256" s="67"/>
      <c r="CO4256" s="67"/>
      <c r="CP4256" s="67"/>
      <c r="CQ4256" s="67"/>
      <c r="CR4256" s="67"/>
      <c r="CS4256" s="67"/>
      <c r="CT4256" s="67"/>
      <c r="CU4256" s="67"/>
      <c r="CV4256" s="67"/>
      <c r="CW4256" s="67"/>
      <c r="CX4256" s="67"/>
      <c r="CY4256" s="67"/>
      <c r="CZ4256" s="67"/>
      <c r="DA4256" s="67"/>
      <c r="DB4256" s="67"/>
      <c r="DC4256" s="67"/>
      <c r="DD4256" s="67"/>
      <c r="DE4256" s="67"/>
      <c r="DF4256" s="67"/>
      <c r="DG4256" s="67"/>
      <c r="DH4256" s="67"/>
      <c r="DI4256" s="67"/>
      <c r="DJ4256" s="67"/>
      <c r="DK4256" s="67"/>
      <c r="DL4256" s="67"/>
      <c r="DM4256" s="67"/>
      <c r="DN4256" s="67"/>
      <c r="DO4256" s="67"/>
      <c r="DP4256" s="67"/>
      <c r="DQ4256" s="67"/>
      <c r="DR4256" s="67"/>
      <c r="DS4256" s="67"/>
      <c r="DT4256" s="67"/>
      <c r="DU4256" s="67"/>
      <c r="DV4256" s="67"/>
      <c r="DW4256" s="67"/>
      <c r="DX4256" s="67"/>
      <c r="DY4256" s="67"/>
      <c r="DZ4256" s="67"/>
      <c r="EA4256" s="67"/>
      <c r="EB4256" s="67"/>
      <c r="EC4256" s="67"/>
      <c r="ED4256" s="67"/>
      <c r="EE4256" s="67"/>
      <c r="EF4256" s="67"/>
      <c r="EG4256" s="67"/>
      <c r="EH4256" s="67"/>
      <c r="EI4256" s="67"/>
      <c r="EJ4256" s="67"/>
      <c r="EK4256" s="67"/>
      <c r="EL4256" s="67"/>
      <c r="EM4256" s="67"/>
      <c r="EN4256" s="67"/>
      <c r="EO4256" s="67"/>
      <c r="EP4256" s="67"/>
      <c r="EQ4256" s="67"/>
      <c r="ER4256" s="67"/>
      <c r="ES4256" s="67"/>
      <c r="ET4256" s="67"/>
      <c r="EU4256" s="67"/>
      <c r="EV4256" s="67"/>
      <c r="EW4256" s="67"/>
      <c r="EX4256" s="67"/>
      <c r="EY4256" s="67"/>
      <c r="EZ4256" s="67"/>
      <c r="FA4256" s="67"/>
      <c r="FB4256" s="67"/>
      <c r="FC4256" s="67"/>
      <c r="FD4256" s="67"/>
      <c r="FE4256" s="67"/>
      <c r="FF4256" s="67"/>
      <c r="FG4256" s="67"/>
      <c r="FH4256" s="67"/>
      <c r="FI4256" s="67"/>
      <c r="FJ4256" s="67"/>
      <c r="FK4256" s="67"/>
      <c r="FL4256" s="67"/>
      <c r="FM4256" s="67"/>
      <c r="FN4256" s="67"/>
      <c r="FO4256" s="67"/>
      <c r="FP4256" s="67"/>
      <c r="FQ4256" s="67"/>
      <c r="FR4256" s="67"/>
      <c r="FS4256" s="67"/>
      <c r="FT4256" s="67"/>
      <c r="FU4256" s="67"/>
      <c r="FV4256" s="67"/>
      <c r="FW4256" s="67"/>
      <c r="FX4256" s="67"/>
      <c r="FY4256" s="67"/>
      <c r="FZ4256" s="67"/>
      <c r="GA4256" s="67"/>
      <c r="GB4256" s="67"/>
      <c r="GC4256" s="67"/>
      <c r="GD4256" s="67"/>
      <c r="GE4256" s="67"/>
      <c r="GF4256" s="67"/>
      <c r="GG4256" s="67"/>
      <c r="GH4256" s="67"/>
      <c r="GI4256" s="67"/>
      <c r="GJ4256" s="67"/>
      <c r="GK4256" s="67"/>
      <c r="GL4256" s="67"/>
      <c r="GM4256" s="67"/>
      <c r="GN4256" s="67"/>
      <c r="GO4256" s="67"/>
      <c r="GP4256" s="67"/>
      <c r="GQ4256" s="67"/>
      <c r="GR4256" s="67"/>
      <c r="GS4256" s="67"/>
      <c r="GT4256" s="67"/>
      <c r="GU4256" s="67"/>
      <c r="GV4256" s="67"/>
      <c r="GW4256" s="67"/>
      <c r="GX4256" s="67"/>
      <c r="GY4256" s="67"/>
      <c r="GZ4256" s="67"/>
      <c r="HA4256" s="67"/>
      <c r="HB4256" s="67"/>
      <c r="HC4256" s="67"/>
      <c r="HD4256" s="67"/>
      <c r="HE4256" s="67"/>
      <c r="HF4256" s="67"/>
      <c r="HG4256" s="67"/>
      <c r="HH4256" s="67"/>
      <c r="HI4256" s="67"/>
      <c r="HJ4256" s="67"/>
      <c r="HK4256" s="67"/>
      <c r="HL4256" s="67"/>
      <c r="HM4256" s="67"/>
      <c r="HN4256" s="67"/>
      <c r="HO4256" s="67"/>
      <c r="HP4256" s="67"/>
      <c r="HQ4256" s="67"/>
      <c r="HR4256" s="67"/>
      <c r="HS4256" s="67"/>
      <c r="HT4256" s="67"/>
      <c r="HU4256" s="67"/>
      <c r="HV4256" s="67"/>
      <c r="HW4256" s="67"/>
      <c r="HX4256" s="67"/>
      <c r="HY4256" s="67"/>
      <c r="HZ4256" s="67"/>
      <c r="IA4256" s="67"/>
      <c r="IB4256" s="67"/>
      <c r="IC4256" s="67"/>
      <c r="ID4256" s="67"/>
      <c r="IE4256" s="67"/>
      <c r="IF4256" s="67"/>
      <c r="IG4256" s="67"/>
      <c r="IH4256" s="67"/>
      <c r="II4256" s="67"/>
      <c r="IJ4256" s="67"/>
      <c r="IK4256" s="67"/>
      <c r="IL4256" s="67"/>
      <c r="IM4256" s="67"/>
      <c r="IN4256" s="67"/>
      <c r="IO4256" s="67"/>
      <c r="IP4256" s="67"/>
      <c r="IQ4256" s="67"/>
      <c r="IR4256" s="67"/>
      <c r="IS4256" s="67"/>
      <c r="IT4256" s="67"/>
      <c r="IU4256" s="67"/>
      <c r="IV4256" s="67"/>
      <c r="IW4256" s="67"/>
      <c r="IX4256" s="67"/>
      <c r="IY4256" s="67"/>
      <c r="IZ4256" s="67"/>
    </row>
    <row r="4257" customFormat="false" ht="13.8" hidden="false" customHeight="false" outlineLevel="0" collapsed="false">
      <c r="A4257" s="16" t="n">
        <v>41401468</v>
      </c>
      <c r="B4257" s="17" t="s">
        <v>4292</v>
      </c>
      <c r="C4257" s="18"/>
      <c r="D4257" s="18"/>
      <c r="E4257" s="16" t="s">
        <v>54</v>
      </c>
      <c r="F4257" s="19" t="n">
        <f aca="false">IF(C4257="",VLOOKUP(E4257,'PORTE E UCO'!$A$5:$D$46,4,0),VLOOKUP(E4257,'PORTE E UCO'!$A$5:$D$46,4,0)*C4257)</f>
        <v>35.31295</v>
      </c>
      <c r="G4257" s="20"/>
      <c r="H4257" s="21" t="n">
        <f aca="false">G4257*$R$2</f>
        <v>0</v>
      </c>
      <c r="I4257" s="16" t="n">
        <v>0</v>
      </c>
      <c r="J4257" s="22" t="str">
        <f aca="false">IF(I4257&gt;=1,F4257*$J$2,"")</f>
        <v/>
      </c>
      <c r="K4257" s="22" t="str">
        <f aca="false">IF(I4257&gt;=2,F4257*$K$2,"")</f>
        <v/>
      </c>
      <c r="L4257" s="22" t="str">
        <f aca="false">IF(I4257&gt;=3,F4257*$L$2,"")</f>
        <v/>
      </c>
      <c r="M4257" s="22" t="str">
        <f aca="false">IF(I4257&gt;=4,F4257*$M$2,"")</f>
        <v/>
      </c>
      <c r="N4257" s="16" t="n">
        <v>0</v>
      </c>
      <c r="O4257" s="16" t="n">
        <v>0</v>
      </c>
      <c r="P4257" s="23" t="n">
        <v>0</v>
      </c>
      <c r="Q4257" s="32"/>
      <c r="R4257" s="66"/>
      <c r="S4257" s="25" t="n">
        <f aca="false">SUM(F4257,H4257,J4257,K4257,L4257,M4257)</f>
        <v>35.31295</v>
      </c>
      <c r="T4257" s="25" t="n">
        <f aca="false">SUM(F4257,H4257,J4257,K4257,L4257,M4257,Q4257)</f>
        <v>35.31295</v>
      </c>
      <c r="U4257" s="67"/>
      <c r="V4257" s="67"/>
      <c r="W4257" s="67"/>
      <c r="X4257" s="67"/>
      <c r="Y4257" s="67"/>
      <c r="Z4257" s="67"/>
      <c r="AA4257" s="67"/>
      <c r="AB4257" s="67"/>
      <c r="AC4257" s="67"/>
      <c r="AD4257" s="67"/>
      <c r="AE4257" s="67"/>
      <c r="AF4257" s="67"/>
      <c r="AG4257" s="67"/>
      <c r="AH4257" s="67"/>
      <c r="AI4257" s="67"/>
      <c r="AJ4257" s="67"/>
      <c r="AK4257" s="67"/>
      <c r="AL4257" s="67"/>
      <c r="AM4257" s="67"/>
      <c r="AN4257" s="67"/>
      <c r="AO4257" s="67"/>
      <c r="AP4257" s="67"/>
      <c r="AQ4257" s="67"/>
      <c r="AR4257" s="67"/>
      <c r="AS4257" s="67"/>
      <c r="AT4257" s="67"/>
      <c r="AU4257" s="67"/>
      <c r="AV4257" s="67"/>
      <c r="AW4257" s="67"/>
      <c r="AX4257" s="67"/>
      <c r="AY4257" s="67"/>
      <c r="AZ4257" s="67"/>
      <c r="BA4257" s="67"/>
      <c r="BB4257" s="67"/>
      <c r="BC4257" s="67"/>
      <c r="BD4257" s="67"/>
      <c r="BE4257" s="67"/>
      <c r="BF4257" s="67"/>
      <c r="BG4257" s="67"/>
      <c r="BH4257" s="67"/>
      <c r="BI4257" s="67"/>
      <c r="BJ4257" s="67"/>
      <c r="BK4257" s="67"/>
      <c r="BL4257" s="67"/>
      <c r="BM4257" s="67"/>
      <c r="BN4257" s="67"/>
      <c r="BO4257" s="67"/>
      <c r="BP4257" s="67"/>
      <c r="BQ4257" s="67"/>
      <c r="BR4257" s="67"/>
      <c r="BS4257" s="67"/>
      <c r="BT4257" s="67"/>
      <c r="BU4257" s="67"/>
      <c r="BV4257" s="67"/>
      <c r="BW4257" s="67"/>
      <c r="BX4257" s="67"/>
      <c r="BY4257" s="67"/>
      <c r="BZ4257" s="67"/>
      <c r="CA4257" s="67"/>
      <c r="CB4257" s="67"/>
      <c r="CC4257" s="67"/>
      <c r="CD4257" s="67"/>
      <c r="CE4257" s="67"/>
      <c r="CF4257" s="67"/>
      <c r="CG4257" s="67"/>
      <c r="CH4257" s="67"/>
      <c r="CI4257" s="67"/>
      <c r="CJ4257" s="67"/>
      <c r="CK4257" s="67"/>
      <c r="CL4257" s="67"/>
      <c r="CM4257" s="67"/>
      <c r="CN4257" s="67"/>
      <c r="CO4257" s="67"/>
      <c r="CP4257" s="67"/>
      <c r="CQ4257" s="67"/>
      <c r="CR4257" s="67"/>
      <c r="CS4257" s="67"/>
      <c r="CT4257" s="67"/>
      <c r="CU4257" s="67"/>
      <c r="CV4257" s="67"/>
      <c r="CW4257" s="67"/>
      <c r="CX4257" s="67"/>
      <c r="CY4257" s="67"/>
      <c r="CZ4257" s="67"/>
      <c r="DA4257" s="67"/>
      <c r="DB4257" s="67"/>
      <c r="DC4257" s="67"/>
      <c r="DD4257" s="67"/>
      <c r="DE4257" s="67"/>
      <c r="DF4257" s="67"/>
      <c r="DG4257" s="67"/>
      <c r="DH4257" s="67"/>
      <c r="DI4257" s="67"/>
      <c r="DJ4257" s="67"/>
      <c r="DK4257" s="67"/>
      <c r="DL4257" s="67"/>
      <c r="DM4257" s="67"/>
      <c r="DN4257" s="67"/>
      <c r="DO4257" s="67"/>
      <c r="DP4257" s="67"/>
      <c r="DQ4257" s="67"/>
      <c r="DR4257" s="67"/>
      <c r="DS4257" s="67"/>
      <c r="DT4257" s="67"/>
      <c r="DU4257" s="67"/>
      <c r="DV4257" s="67"/>
      <c r="DW4257" s="67"/>
      <c r="DX4257" s="67"/>
      <c r="DY4257" s="67"/>
      <c r="DZ4257" s="67"/>
      <c r="EA4257" s="67"/>
      <c r="EB4257" s="67"/>
      <c r="EC4257" s="67"/>
      <c r="ED4257" s="67"/>
      <c r="EE4257" s="67"/>
      <c r="EF4257" s="67"/>
      <c r="EG4257" s="67"/>
      <c r="EH4257" s="67"/>
      <c r="EI4257" s="67"/>
      <c r="EJ4257" s="67"/>
      <c r="EK4257" s="67"/>
      <c r="EL4257" s="67"/>
      <c r="EM4257" s="67"/>
      <c r="EN4257" s="67"/>
      <c r="EO4257" s="67"/>
      <c r="EP4257" s="67"/>
      <c r="EQ4257" s="67"/>
      <c r="ER4257" s="67"/>
      <c r="ES4257" s="67"/>
      <c r="ET4257" s="67"/>
      <c r="EU4257" s="67"/>
      <c r="EV4257" s="67"/>
      <c r="EW4257" s="67"/>
      <c r="EX4257" s="67"/>
      <c r="EY4257" s="67"/>
      <c r="EZ4257" s="67"/>
      <c r="FA4257" s="67"/>
      <c r="FB4257" s="67"/>
      <c r="FC4257" s="67"/>
      <c r="FD4257" s="67"/>
      <c r="FE4257" s="67"/>
      <c r="FF4257" s="67"/>
      <c r="FG4257" s="67"/>
      <c r="FH4257" s="67"/>
      <c r="FI4257" s="67"/>
      <c r="FJ4257" s="67"/>
      <c r="FK4257" s="67"/>
      <c r="FL4257" s="67"/>
      <c r="FM4257" s="67"/>
      <c r="FN4257" s="67"/>
      <c r="FO4257" s="67"/>
      <c r="FP4257" s="67"/>
      <c r="FQ4257" s="67"/>
      <c r="FR4257" s="67"/>
      <c r="FS4257" s="67"/>
      <c r="FT4257" s="67"/>
      <c r="FU4257" s="67"/>
      <c r="FV4257" s="67"/>
      <c r="FW4257" s="67"/>
      <c r="FX4257" s="67"/>
      <c r="FY4257" s="67"/>
      <c r="FZ4257" s="67"/>
      <c r="GA4257" s="67"/>
      <c r="GB4257" s="67"/>
      <c r="GC4257" s="67"/>
      <c r="GD4257" s="67"/>
      <c r="GE4257" s="67"/>
      <c r="GF4257" s="67"/>
      <c r="GG4257" s="67"/>
      <c r="GH4257" s="67"/>
      <c r="GI4257" s="67"/>
      <c r="GJ4257" s="67"/>
      <c r="GK4257" s="67"/>
      <c r="GL4257" s="67"/>
      <c r="GM4257" s="67"/>
      <c r="GN4257" s="67"/>
      <c r="GO4257" s="67"/>
      <c r="GP4257" s="67"/>
      <c r="GQ4257" s="67"/>
      <c r="GR4257" s="67"/>
      <c r="GS4257" s="67"/>
      <c r="GT4257" s="67"/>
      <c r="GU4257" s="67"/>
      <c r="GV4257" s="67"/>
      <c r="GW4257" s="67"/>
      <c r="GX4257" s="67"/>
      <c r="GY4257" s="67"/>
      <c r="GZ4257" s="67"/>
      <c r="HA4257" s="67"/>
      <c r="HB4257" s="67"/>
      <c r="HC4257" s="67"/>
      <c r="HD4257" s="67"/>
      <c r="HE4257" s="67"/>
      <c r="HF4257" s="67"/>
      <c r="HG4257" s="67"/>
      <c r="HH4257" s="67"/>
      <c r="HI4257" s="67"/>
      <c r="HJ4257" s="67"/>
      <c r="HK4257" s="67"/>
      <c r="HL4257" s="67"/>
      <c r="HM4257" s="67"/>
      <c r="HN4257" s="67"/>
      <c r="HO4257" s="67"/>
      <c r="HP4257" s="67"/>
      <c r="HQ4257" s="67"/>
      <c r="HR4257" s="67"/>
      <c r="HS4257" s="67"/>
      <c r="HT4257" s="67"/>
      <c r="HU4257" s="67"/>
      <c r="HV4257" s="67"/>
      <c r="HW4257" s="67"/>
      <c r="HX4257" s="67"/>
      <c r="HY4257" s="67"/>
      <c r="HZ4257" s="67"/>
      <c r="IA4257" s="67"/>
      <c r="IB4257" s="67"/>
      <c r="IC4257" s="67"/>
      <c r="ID4257" s="67"/>
      <c r="IE4257" s="67"/>
      <c r="IF4257" s="67"/>
      <c r="IG4257" s="67"/>
      <c r="IH4257" s="67"/>
      <c r="II4257" s="67"/>
      <c r="IJ4257" s="67"/>
      <c r="IK4257" s="67"/>
      <c r="IL4257" s="67"/>
      <c r="IM4257" s="67"/>
      <c r="IN4257" s="67"/>
      <c r="IO4257" s="67"/>
      <c r="IP4257" s="67"/>
      <c r="IQ4257" s="67"/>
      <c r="IR4257" s="67"/>
      <c r="IS4257" s="67"/>
      <c r="IT4257" s="67"/>
      <c r="IU4257" s="67"/>
      <c r="IV4257" s="67"/>
      <c r="IW4257" s="67"/>
      <c r="IX4257" s="67"/>
      <c r="IY4257" s="67"/>
      <c r="IZ4257" s="67"/>
    </row>
    <row r="4258" customFormat="false" ht="13.8" hidden="false" customHeight="false" outlineLevel="0" collapsed="false">
      <c r="A4258" s="27" t="n">
        <v>41401476</v>
      </c>
      <c r="B4258" s="28" t="s">
        <v>4293</v>
      </c>
      <c r="C4258" s="29"/>
      <c r="D4258" s="29"/>
      <c r="E4258" s="27" t="s">
        <v>17</v>
      </c>
      <c r="F4258" s="19" t="n">
        <f aca="false">IF(C4258="",VLOOKUP(E4258,'PORTE E UCO'!$A$5:$D$46,4,0),VLOOKUP(E4258,'PORTE E UCO'!$A$5:$D$46,4,0)*C4258)</f>
        <v>150.60084</v>
      </c>
      <c r="G4258" s="30" t="n">
        <v>2.925</v>
      </c>
      <c r="H4258" s="21" t="n">
        <f aca="false">G4258*$R$2</f>
        <v>57.5453736</v>
      </c>
      <c r="I4258" s="27" t="n">
        <v>0</v>
      </c>
      <c r="J4258" s="22" t="str">
        <f aca="false">IF(I4258&gt;=1,F4258*$J$2,"")</f>
        <v/>
      </c>
      <c r="K4258" s="22" t="str">
        <f aca="false">IF(I4258&gt;=2,F4258*$K$2,"")</f>
        <v/>
      </c>
      <c r="L4258" s="22" t="str">
        <f aca="false">IF(I4258&gt;=3,F4258*$L$2,"")</f>
        <v/>
      </c>
      <c r="M4258" s="22" t="str">
        <f aca="false">IF(I4258&gt;=4,F4258*$M$2,"")</f>
        <v/>
      </c>
      <c r="N4258" s="27" t="n">
        <v>0</v>
      </c>
      <c r="O4258" s="27" t="n">
        <v>0</v>
      </c>
      <c r="P4258" s="31" t="n">
        <v>0</v>
      </c>
      <c r="Q4258" s="32"/>
      <c r="R4258" s="66"/>
      <c r="S4258" s="25" t="n">
        <f aca="false">SUM(F4258,H4258,J4258,K4258,L4258,M4258)</f>
        <v>208.1462136</v>
      </c>
      <c r="T4258" s="25" t="n">
        <f aca="false">SUM(F4258,H4258,J4258,K4258,L4258,M4258,Q4258)</f>
        <v>208.1462136</v>
      </c>
      <c r="U4258" s="67"/>
      <c r="V4258" s="67"/>
      <c r="W4258" s="67"/>
      <c r="X4258" s="67"/>
      <c r="Y4258" s="67"/>
      <c r="Z4258" s="67"/>
      <c r="AA4258" s="67"/>
      <c r="AB4258" s="67"/>
      <c r="AC4258" s="67"/>
      <c r="AD4258" s="67"/>
      <c r="AE4258" s="67"/>
      <c r="AF4258" s="67"/>
      <c r="AG4258" s="67"/>
      <c r="AH4258" s="67"/>
      <c r="AI4258" s="67"/>
      <c r="AJ4258" s="67"/>
      <c r="AK4258" s="67"/>
      <c r="AL4258" s="67"/>
      <c r="AM4258" s="67"/>
      <c r="AN4258" s="67"/>
      <c r="AO4258" s="67"/>
      <c r="AP4258" s="67"/>
      <c r="AQ4258" s="67"/>
      <c r="AR4258" s="67"/>
      <c r="AS4258" s="67"/>
      <c r="AT4258" s="67"/>
      <c r="AU4258" s="67"/>
      <c r="AV4258" s="67"/>
      <c r="AW4258" s="67"/>
      <c r="AX4258" s="67"/>
      <c r="AY4258" s="67"/>
      <c r="AZ4258" s="67"/>
      <c r="BA4258" s="67"/>
      <c r="BB4258" s="67"/>
      <c r="BC4258" s="67"/>
      <c r="BD4258" s="67"/>
      <c r="BE4258" s="67"/>
      <c r="BF4258" s="67"/>
      <c r="BG4258" s="67"/>
      <c r="BH4258" s="67"/>
      <c r="BI4258" s="67"/>
      <c r="BJ4258" s="67"/>
      <c r="BK4258" s="67"/>
      <c r="BL4258" s="67"/>
      <c r="BM4258" s="67"/>
      <c r="BN4258" s="67"/>
      <c r="BO4258" s="67"/>
      <c r="BP4258" s="67"/>
      <c r="BQ4258" s="67"/>
      <c r="BR4258" s="67"/>
      <c r="BS4258" s="67"/>
      <c r="BT4258" s="67"/>
      <c r="BU4258" s="67"/>
      <c r="BV4258" s="67"/>
      <c r="BW4258" s="67"/>
      <c r="BX4258" s="67"/>
      <c r="BY4258" s="67"/>
      <c r="BZ4258" s="67"/>
      <c r="CA4258" s="67"/>
      <c r="CB4258" s="67"/>
      <c r="CC4258" s="67"/>
      <c r="CD4258" s="67"/>
      <c r="CE4258" s="67"/>
      <c r="CF4258" s="67"/>
      <c r="CG4258" s="67"/>
      <c r="CH4258" s="67"/>
      <c r="CI4258" s="67"/>
      <c r="CJ4258" s="67"/>
      <c r="CK4258" s="67"/>
      <c r="CL4258" s="67"/>
      <c r="CM4258" s="67"/>
      <c r="CN4258" s="67"/>
      <c r="CO4258" s="67"/>
      <c r="CP4258" s="67"/>
      <c r="CQ4258" s="67"/>
      <c r="CR4258" s="67"/>
      <c r="CS4258" s="67"/>
      <c r="CT4258" s="67"/>
      <c r="CU4258" s="67"/>
      <c r="CV4258" s="67"/>
      <c r="CW4258" s="67"/>
      <c r="CX4258" s="67"/>
      <c r="CY4258" s="67"/>
      <c r="CZ4258" s="67"/>
      <c r="DA4258" s="67"/>
      <c r="DB4258" s="67"/>
      <c r="DC4258" s="67"/>
      <c r="DD4258" s="67"/>
      <c r="DE4258" s="67"/>
      <c r="DF4258" s="67"/>
      <c r="DG4258" s="67"/>
      <c r="DH4258" s="67"/>
      <c r="DI4258" s="67"/>
      <c r="DJ4258" s="67"/>
      <c r="DK4258" s="67"/>
      <c r="DL4258" s="67"/>
      <c r="DM4258" s="67"/>
      <c r="DN4258" s="67"/>
      <c r="DO4258" s="67"/>
      <c r="DP4258" s="67"/>
      <c r="DQ4258" s="67"/>
      <c r="DR4258" s="67"/>
      <c r="DS4258" s="67"/>
      <c r="DT4258" s="67"/>
      <c r="DU4258" s="67"/>
      <c r="DV4258" s="67"/>
      <c r="DW4258" s="67"/>
      <c r="DX4258" s="67"/>
      <c r="DY4258" s="67"/>
      <c r="DZ4258" s="67"/>
      <c r="EA4258" s="67"/>
      <c r="EB4258" s="67"/>
      <c r="EC4258" s="67"/>
      <c r="ED4258" s="67"/>
      <c r="EE4258" s="67"/>
      <c r="EF4258" s="67"/>
      <c r="EG4258" s="67"/>
      <c r="EH4258" s="67"/>
      <c r="EI4258" s="67"/>
      <c r="EJ4258" s="67"/>
      <c r="EK4258" s="67"/>
      <c r="EL4258" s="67"/>
      <c r="EM4258" s="67"/>
      <c r="EN4258" s="67"/>
      <c r="EO4258" s="67"/>
      <c r="EP4258" s="67"/>
      <c r="EQ4258" s="67"/>
      <c r="ER4258" s="67"/>
      <c r="ES4258" s="67"/>
      <c r="ET4258" s="67"/>
      <c r="EU4258" s="67"/>
      <c r="EV4258" s="67"/>
      <c r="EW4258" s="67"/>
      <c r="EX4258" s="67"/>
      <c r="EY4258" s="67"/>
      <c r="EZ4258" s="67"/>
      <c r="FA4258" s="67"/>
      <c r="FB4258" s="67"/>
      <c r="FC4258" s="67"/>
      <c r="FD4258" s="67"/>
      <c r="FE4258" s="67"/>
      <c r="FF4258" s="67"/>
      <c r="FG4258" s="67"/>
      <c r="FH4258" s="67"/>
      <c r="FI4258" s="67"/>
      <c r="FJ4258" s="67"/>
      <c r="FK4258" s="67"/>
      <c r="FL4258" s="67"/>
      <c r="FM4258" s="67"/>
      <c r="FN4258" s="67"/>
      <c r="FO4258" s="67"/>
      <c r="FP4258" s="67"/>
      <c r="FQ4258" s="67"/>
      <c r="FR4258" s="67"/>
      <c r="FS4258" s="67"/>
      <c r="FT4258" s="67"/>
      <c r="FU4258" s="67"/>
      <c r="FV4258" s="67"/>
      <c r="FW4258" s="67"/>
      <c r="FX4258" s="67"/>
      <c r="FY4258" s="67"/>
      <c r="FZ4258" s="67"/>
      <c r="GA4258" s="67"/>
      <c r="GB4258" s="67"/>
      <c r="GC4258" s="67"/>
      <c r="GD4258" s="67"/>
      <c r="GE4258" s="67"/>
      <c r="GF4258" s="67"/>
      <c r="GG4258" s="67"/>
      <c r="GH4258" s="67"/>
      <c r="GI4258" s="67"/>
      <c r="GJ4258" s="67"/>
      <c r="GK4258" s="67"/>
      <c r="GL4258" s="67"/>
      <c r="GM4258" s="67"/>
      <c r="GN4258" s="67"/>
      <c r="GO4258" s="67"/>
      <c r="GP4258" s="67"/>
      <c r="GQ4258" s="67"/>
      <c r="GR4258" s="67"/>
      <c r="GS4258" s="67"/>
      <c r="GT4258" s="67"/>
      <c r="GU4258" s="67"/>
      <c r="GV4258" s="67"/>
      <c r="GW4258" s="67"/>
      <c r="GX4258" s="67"/>
      <c r="GY4258" s="67"/>
      <c r="GZ4258" s="67"/>
      <c r="HA4258" s="67"/>
      <c r="HB4258" s="67"/>
      <c r="HC4258" s="67"/>
      <c r="HD4258" s="67"/>
      <c r="HE4258" s="67"/>
      <c r="HF4258" s="67"/>
      <c r="HG4258" s="67"/>
      <c r="HH4258" s="67"/>
      <c r="HI4258" s="67"/>
      <c r="HJ4258" s="67"/>
      <c r="HK4258" s="67"/>
      <c r="HL4258" s="67"/>
      <c r="HM4258" s="67"/>
      <c r="HN4258" s="67"/>
      <c r="HO4258" s="67"/>
      <c r="HP4258" s="67"/>
      <c r="HQ4258" s="67"/>
      <c r="HR4258" s="67"/>
      <c r="HS4258" s="67"/>
      <c r="HT4258" s="67"/>
      <c r="HU4258" s="67"/>
      <c r="HV4258" s="67"/>
      <c r="HW4258" s="67"/>
      <c r="HX4258" s="67"/>
      <c r="HY4258" s="67"/>
      <c r="HZ4258" s="67"/>
      <c r="IA4258" s="67"/>
      <c r="IB4258" s="67"/>
      <c r="IC4258" s="67"/>
      <c r="ID4258" s="67"/>
      <c r="IE4258" s="67"/>
      <c r="IF4258" s="67"/>
      <c r="IG4258" s="67"/>
      <c r="IH4258" s="67"/>
      <c r="II4258" s="67"/>
      <c r="IJ4258" s="67"/>
      <c r="IK4258" s="67"/>
      <c r="IL4258" s="67"/>
      <c r="IM4258" s="67"/>
      <c r="IN4258" s="67"/>
      <c r="IO4258" s="67"/>
      <c r="IP4258" s="67"/>
      <c r="IQ4258" s="67"/>
      <c r="IR4258" s="67"/>
      <c r="IS4258" s="67"/>
      <c r="IT4258" s="67"/>
      <c r="IU4258" s="67"/>
      <c r="IV4258" s="67"/>
      <c r="IW4258" s="67"/>
      <c r="IX4258" s="67"/>
      <c r="IY4258" s="67"/>
      <c r="IZ4258" s="67"/>
    </row>
    <row r="4259" customFormat="false" ht="13.8" hidden="false" customHeight="false" outlineLevel="0" collapsed="false">
      <c r="A4259" s="16" t="n">
        <v>41401484</v>
      </c>
      <c r="B4259" s="17" t="s">
        <v>4294</v>
      </c>
      <c r="C4259" s="18"/>
      <c r="D4259" s="18"/>
      <c r="E4259" s="16" t="s">
        <v>20</v>
      </c>
      <c r="F4259" s="19" t="n">
        <f aca="false">IF(C4259="",VLOOKUP(E4259,'PORTE E UCO'!$A$5:$D$46,4,0),VLOOKUP(E4259,'PORTE E UCO'!$A$5:$D$46,4,0)*C4259)</f>
        <v>70.656386</v>
      </c>
      <c r="G4259" s="20" t="n">
        <v>1.365</v>
      </c>
      <c r="H4259" s="21" t="n">
        <f aca="false">G4259*$R$2</f>
        <v>26.85450768</v>
      </c>
      <c r="I4259" s="16" t="n">
        <v>0</v>
      </c>
      <c r="J4259" s="22" t="str">
        <f aca="false">IF(I4259&gt;=1,F4259*$J$2,"")</f>
        <v/>
      </c>
      <c r="K4259" s="22" t="str">
        <f aca="false">IF(I4259&gt;=2,F4259*$K$2,"")</f>
        <v/>
      </c>
      <c r="L4259" s="22" t="str">
        <f aca="false">IF(I4259&gt;=3,F4259*$L$2,"")</f>
        <v/>
      </c>
      <c r="M4259" s="22" t="str">
        <f aca="false">IF(I4259&gt;=4,F4259*$M$2,"")</f>
        <v/>
      </c>
      <c r="N4259" s="16" t="n">
        <v>0</v>
      </c>
      <c r="O4259" s="16" t="n">
        <v>0</v>
      </c>
      <c r="P4259" s="23" t="n">
        <v>0</v>
      </c>
      <c r="Q4259" s="32"/>
      <c r="R4259" s="66"/>
      <c r="S4259" s="25" t="n">
        <f aca="false">SUM(F4259,H4259,J4259,K4259,L4259,M4259)</f>
        <v>97.51089368</v>
      </c>
      <c r="T4259" s="25" t="n">
        <f aca="false">SUM(F4259,H4259,J4259,K4259,L4259,M4259,Q4259)</f>
        <v>97.51089368</v>
      </c>
      <c r="U4259" s="67"/>
      <c r="V4259" s="67"/>
      <c r="W4259" s="67"/>
      <c r="X4259" s="67"/>
      <c r="Y4259" s="67"/>
      <c r="Z4259" s="67"/>
      <c r="AA4259" s="67"/>
      <c r="AB4259" s="67"/>
      <c r="AC4259" s="67"/>
      <c r="AD4259" s="67"/>
      <c r="AE4259" s="67"/>
      <c r="AF4259" s="67"/>
      <c r="AG4259" s="67"/>
      <c r="AH4259" s="67"/>
      <c r="AI4259" s="67"/>
      <c r="AJ4259" s="67"/>
      <c r="AK4259" s="67"/>
      <c r="AL4259" s="67"/>
      <c r="AM4259" s="67"/>
      <c r="AN4259" s="67"/>
      <c r="AO4259" s="67"/>
      <c r="AP4259" s="67"/>
      <c r="AQ4259" s="67"/>
      <c r="AR4259" s="67"/>
      <c r="AS4259" s="67"/>
      <c r="AT4259" s="67"/>
      <c r="AU4259" s="67"/>
      <c r="AV4259" s="67"/>
      <c r="AW4259" s="67"/>
      <c r="AX4259" s="67"/>
      <c r="AY4259" s="67"/>
      <c r="AZ4259" s="67"/>
      <c r="BA4259" s="67"/>
      <c r="BB4259" s="67"/>
      <c r="BC4259" s="67"/>
      <c r="BD4259" s="67"/>
      <c r="BE4259" s="67"/>
      <c r="BF4259" s="67"/>
      <c r="BG4259" s="67"/>
      <c r="BH4259" s="67"/>
      <c r="BI4259" s="67"/>
      <c r="BJ4259" s="67"/>
      <c r="BK4259" s="67"/>
      <c r="BL4259" s="67"/>
      <c r="BM4259" s="67"/>
      <c r="BN4259" s="67"/>
      <c r="BO4259" s="67"/>
      <c r="BP4259" s="67"/>
      <c r="BQ4259" s="67"/>
      <c r="BR4259" s="67"/>
      <c r="BS4259" s="67"/>
      <c r="BT4259" s="67"/>
      <c r="BU4259" s="67"/>
      <c r="BV4259" s="67"/>
      <c r="BW4259" s="67"/>
      <c r="BX4259" s="67"/>
      <c r="BY4259" s="67"/>
      <c r="BZ4259" s="67"/>
      <c r="CA4259" s="67"/>
      <c r="CB4259" s="67"/>
      <c r="CC4259" s="67"/>
      <c r="CD4259" s="67"/>
      <c r="CE4259" s="67"/>
      <c r="CF4259" s="67"/>
      <c r="CG4259" s="67"/>
      <c r="CH4259" s="67"/>
      <c r="CI4259" s="67"/>
      <c r="CJ4259" s="67"/>
      <c r="CK4259" s="67"/>
      <c r="CL4259" s="67"/>
      <c r="CM4259" s="67"/>
      <c r="CN4259" s="67"/>
      <c r="CO4259" s="67"/>
      <c r="CP4259" s="67"/>
      <c r="CQ4259" s="67"/>
      <c r="CR4259" s="67"/>
      <c r="CS4259" s="67"/>
      <c r="CT4259" s="67"/>
      <c r="CU4259" s="67"/>
      <c r="CV4259" s="67"/>
      <c r="CW4259" s="67"/>
      <c r="CX4259" s="67"/>
      <c r="CY4259" s="67"/>
      <c r="CZ4259" s="67"/>
      <c r="DA4259" s="67"/>
      <c r="DB4259" s="67"/>
      <c r="DC4259" s="67"/>
      <c r="DD4259" s="67"/>
      <c r="DE4259" s="67"/>
      <c r="DF4259" s="67"/>
      <c r="DG4259" s="67"/>
      <c r="DH4259" s="67"/>
      <c r="DI4259" s="67"/>
      <c r="DJ4259" s="67"/>
      <c r="DK4259" s="67"/>
      <c r="DL4259" s="67"/>
      <c r="DM4259" s="67"/>
      <c r="DN4259" s="67"/>
      <c r="DO4259" s="67"/>
      <c r="DP4259" s="67"/>
      <c r="DQ4259" s="67"/>
      <c r="DR4259" s="67"/>
      <c r="DS4259" s="67"/>
      <c r="DT4259" s="67"/>
      <c r="DU4259" s="67"/>
      <c r="DV4259" s="67"/>
      <c r="DW4259" s="67"/>
      <c r="DX4259" s="67"/>
      <c r="DY4259" s="67"/>
      <c r="DZ4259" s="67"/>
      <c r="EA4259" s="67"/>
      <c r="EB4259" s="67"/>
      <c r="EC4259" s="67"/>
      <c r="ED4259" s="67"/>
      <c r="EE4259" s="67"/>
      <c r="EF4259" s="67"/>
      <c r="EG4259" s="67"/>
      <c r="EH4259" s="67"/>
      <c r="EI4259" s="67"/>
      <c r="EJ4259" s="67"/>
      <c r="EK4259" s="67"/>
      <c r="EL4259" s="67"/>
      <c r="EM4259" s="67"/>
      <c r="EN4259" s="67"/>
      <c r="EO4259" s="67"/>
      <c r="EP4259" s="67"/>
      <c r="EQ4259" s="67"/>
      <c r="ER4259" s="67"/>
      <c r="ES4259" s="67"/>
      <c r="ET4259" s="67"/>
      <c r="EU4259" s="67"/>
      <c r="EV4259" s="67"/>
      <c r="EW4259" s="67"/>
      <c r="EX4259" s="67"/>
      <c r="EY4259" s="67"/>
      <c r="EZ4259" s="67"/>
      <c r="FA4259" s="67"/>
      <c r="FB4259" s="67"/>
      <c r="FC4259" s="67"/>
      <c r="FD4259" s="67"/>
      <c r="FE4259" s="67"/>
      <c r="FF4259" s="67"/>
      <c r="FG4259" s="67"/>
      <c r="FH4259" s="67"/>
      <c r="FI4259" s="67"/>
      <c r="FJ4259" s="67"/>
      <c r="FK4259" s="67"/>
      <c r="FL4259" s="67"/>
      <c r="FM4259" s="67"/>
      <c r="FN4259" s="67"/>
      <c r="FO4259" s="67"/>
      <c r="FP4259" s="67"/>
      <c r="FQ4259" s="67"/>
      <c r="FR4259" s="67"/>
      <c r="FS4259" s="67"/>
      <c r="FT4259" s="67"/>
      <c r="FU4259" s="67"/>
      <c r="FV4259" s="67"/>
      <c r="FW4259" s="67"/>
      <c r="FX4259" s="67"/>
      <c r="FY4259" s="67"/>
      <c r="FZ4259" s="67"/>
      <c r="GA4259" s="67"/>
      <c r="GB4259" s="67"/>
      <c r="GC4259" s="67"/>
      <c r="GD4259" s="67"/>
      <c r="GE4259" s="67"/>
      <c r="GF4259" s="67"/>
      <c r="GG4259" s="67"/>
      <c r="GH4259" s="67"/>
      <c r="GI4259" s="67"/>
      <c r="GJ4259" s="67"/>
      <c r="GK4259" s="67"/>
      <c r="GL4259" s="67"/>
      <c r="GM4259" s="67"/>
      <c r="GN4259" s="67"/>
      <c r="GO4259" s="67"/>
      <c r="GP4259" s="67"/>
      <c r="GQ4259" s="67"/>
      <c r="GR4259" s="67"/>
      <c r="GS4259" s="67"/>
      <c r="GT4259" s="67"/>
      <c r="GU4259" s="67"/>
      <c r="GV4259" s="67"/>
      <c r="GW4259" s="67"/>
      <c r="GX4259" s="67"/>
      <c r="GY4259" s="67"/>
      <c r="GZ4259" s="67"/>
      <c r="HA4259" s="67"/>
      <c r="HB4259" s="67"/>
      <c r="HC4259" s="67"/>
      <c r="HD4259" s="67"/>
      <c r="HE4259" s="67"/>
      <c r="HF4259" s="67"/>
      <c r="HG4259" s="67"/>
      <c r="HH4259" s="67"/>
      <c r="HI4259" s="67"/>
      <c r="HJ4259" s="67"/>
      <c r="HK4259" s="67"/>
      <c r="HL4259" s="67"/>
      <c r="HM4259" s="67"/>
      <c r="HN4259" s="67"/>
      <c r="HO4259" s="67"/>
      <c r="HP4259" s="67"/>
      <c r="HQ4259" s="67"/>
      <c r="HR4259" s="67"/>
      <c r="HS4259" s="67"/>
      <c r="HT4259" s="67"/>
      <c r="HU4259" s="67"/>
      <c r="HV4259" s="67"/>
      <c r="HW4259" s="67"/>
      <c r="HX4259" s="67"/>
      <c r="HY4259" s="67"/>
      <c r="HZ4259" s="67"/>
      <c r="IA4259" s="67"/>
      <c r="IB4259" s="67"/>
      <c r="IC4259" s="67"/>
      <c r="ID4259" s="67"/>
      <c r="IE4259" s="67"/>
      <c r="IF4259" s="67"/>
      <c r="IG4259" s="67"/>
      <c r="IH4259" s="67"/>
      <c r="II4259" s="67"/>
      <c r="IJ4259" s="67"/>
      <c r="IK4259" s="67"/>
      <c r="IL4259" s="67"/>
      <c r="IM4259" s="67"/>
      <c r="IN4259" s="67"/>
      <c r="IO4259" s="67"/>
      <c r="IP4259" s="67"/>
      <c r="IQ4259" s="67"/>
      <c r="IR4259" s="67"/>
      <c r="IS4259" s="67"/>
      <c r="IT4259" s="67"/>
      <c r="IU4259" s="67"/>
      <c r="IV4259" s="67"/>
      <c r="IW4259" s="67"/>
      <c r="IX4259" s="67"/>
      <c r="IY4259" s="67"/>
      <c r="IZ4259" s="67"/>
    </row>
    <row r="4260" customFormat="false" ht="13.8" hidden="false" customHeight="false" outlineLevel="0" collapsed="false">
      <c r="A4260" s="27" t="n">
        <v>41401492</v>
      </c>
      <c r="B4260" s="28" t="s">
        <v>4295</v>
      </c>
      <c r="C4260" s="29"/>
      <c r="D4260" s="29"/>
      <c r="E4260" s="27" t="s">
        <v>17</v>
      </c>
      <c r="F4260" s="19" t="n">
        <f aca="false">IF(C4260="",VLOOKUP(E4260,'PORTE E UCO'!$A$5:$D$46,4,0),VLOOKUP(E4260,'PORTE E UCO'!$A$5:$D$46,4,0)*C4260)</f>
        <v>150.60084</v>
      </c>
      <c r="G4260" s="30" t="n">
        <v>4.853</v>
      </c>
      <c r="H4260" s="21" t="n">
        <f aca="false">G4260*$R$2</f>
        <v>95.476136096</v>
      </c>
      <c r="I4260" s="27" t="n">
        <v>0</v>
      </c>
      <c r="J4260" s="22" t="str">
        <f aca="false">IF(I4260&gt;=1,F4260*$J$2,"")</f>
        <v/>
      </c>
      <c r="K4260" s="22" t="str">
        <f aca="false">IF(I4260&gt;=2,F4260*$K$2,"")</f>
        <v/>
      </c>
      <c r="L4260" s="22" t="str">
        <f aca="false">IF(I4260&gt;=3,F4260*$L$2,"")</f>
        <v/>
      </c>
      <c r="M4260" s="22" t="str">
        <f aca="false">IF(I4260&gt;=4,F4260*$M$2,"")</f>
        <v/>
      </c>
      <c r="N4260" s="27" t="n">
        <v>0</v>
      </c>
      <c r="O4260" s="27" t="n">
        <v>0</v>
      </c>
      <c r="P4260" s="31" t="n">
        <v>0</v>
      </c>
      <c r="Q4260" s="32"/>
      <c r="R4260" s="66"/>
      <c r="S4260" s="25" t="n">
        <f aca="false">SUM(F4260,H4260,J4260,K4260,L4260,M4260)</f>
        <v>246.076976096</v>
      </c>
      <c r="T4260" s="25" t="n">
        <f aca="false">SUM(F4260,H4260,J4260,K4260,L4260,M4260,Q4260)</f>
        <v>246.076976096</v>
      </c>
      <c r="U4260" s="67"/>
      <c r="V4260" s="67"/>
      <c r="W4260" s="67"/>
      <c r="X4260" s="67"/>
      <c r="Y4260" s="67"/>
      <c r="Z4260" s="67"/>
      <c r="AA4260" s="67"/>
      <c r="AB4260" s="67"/>
      <c r="AC4260" s="67"/>
      <c r="AD4260" s="67"/>
      <c r="AE4260" s="67"/>
      <c r="AF4260" s="67"/>
      <c r="AG4260" s="67"/>
      <c r="AH4260" s="67"/>
      <c r="AI4260" s="67"/>
      <c r="AJ4260" s="67"/>
      <c r="AK4260" s="67"/>
      <c r="AL4260" s="67"/>
      <c r="AM4260" s="67"/>
      <c r="AN4260" s="67"/>
      <c r="AO4260" s="67"/>
      <c r="AP4260" s="67"/>
      <c r="AQ4260" s="67"/>
      <c r="AR4260" s="67"/>
      <c r="AS4260" s="67"/>
      <c r="AT4260" s="67"/>
      <c r="AU4260" s="67"/>
      <c r="AV4260" s="67"/>
      <c r="AW4260" s="67"/>
      <c r="AX4260" s="67"/>
      <c r="AY4260" s="67"/>
      <c r="AZ4260" s="67"/>
      <c r="BA4260" s="67"/>
      <c r="BB4260" s="67"/>
      <c r="BC4260" s="67"/>
      <c r="BD4260" s="67"/>
      <c r="BE4260" s="67"/>
      <c r="BF4260" s="67"/>
      <c r="BG4260" s="67"/>
      <c r="BH4260" s="67"/>
      <c r="BI4260" s="67"/>
      <c r="BJ4260" s="67"/>
      <c r="BK4260" s="67"/>
      <c r="BL4260" s="67"/>
      <c r="BM4260" s="67"/>
      <c r="BN4260" s="67"/>
      <c r="BO4260" s="67"/>
      <c r="BP4260" s="67"/>
      <c r="BQ4260" s="67"/>
      <c r="BR4260" s="67"/>
      <c r="BS4260" s="67"/>
      <c r="BT4260" s="67"/>
      <c r="BU4260" s="67"/>
      <c r="BV4260" s="67"/>
      <c r="BW4260" s="67"/>
      <c r="BX4260" s="67"/>
      <c r="BY4260" s="67"/>
      <c r="BZ4260" s="67"/>
      <c r="CA4260" s="67"/>
      <c r="CB4260" s="67"/>
      <c r="CC4260" s="67"/>
      <c r="CD4260" s="67"/>
      <c r="CE4260" s="67"/>
      <c r="CF4260" s="67"/>
      <c r="CG4260" s="67"/>
      <c r="CH4260" s="67"/>
      <c r="CI4260" s="67"/>
      <c r="CJ4260" s="67"/>
      <c r="CK4260" s="67"/>
      <c r="CL4260" s="67"/>
      <c r="CM4260" s="67"/>
      <c r="CN4260" s="67"/>
      <c r="CO4260" s="67"/>
      <c r="CP4260" s="67"/>
      <c r="CQ4260" s="67"/>
      <c r="CR4260" s="67"/>
      <c r="CS4260" s="67"/>
      <c r="CT4260" s="67"/>
      <c r="CU4260" s="67"/>
      <c r="CV4260" s="67"/>
      <c r="CW4260" s="67"/>
      <c r="CX4260" s="67"/>
      <c r="CY4260" s="67"/>
      <c r="CZ4260" s="67"/>
      <c r="DA4260" s="67"/>
      <c r="DB4260" s="67"/>
      <c r="DC4260" s="67"/>
      <c r="DD4260" s="67"/>
      <c r="DE4260" s="67"/>
      <c r="DF4260" s="67"/>
      <c r="DG4260" s="67"/>
      <c r="DH4260" s="67"/>
      <c r="DI4260" s="67"/>
      <c r="DJ4260" s="67"/>
      <c r="DK4260" s="67"/>
      <c r="DL4260" s="67"/>
      <c r="DM4260" s="67"/>
      <c r="DN4260" s="67"/>
      <c r="DO4260" s="67"/>
      <c r="DP4260" s="67"/>
      <c r="DQ4260" s="67"/>
      <c r="DR4260" s="67"/>
      <c r="DS4260" s="67"/>
      <c r="DT4260" s="67"/>
      <c r="DU4260" s="67"/>
      <c r="DV4260" s="67"/>
      <c r="DW4260" s="67"/>
      <c r="DX4260" s="67"/>
      <c r="DY4260" s="67"/>
      <c r="DZ4260" s="67"/>
      <c r="EA4260" s="67"/>
      <c r="EB4260" s="67"/>
      <c r="EC4260" s="67"/>
      <c r="ED4260" s="67"/>
      <c r="EE4260" s="67"/>
      <c r="EF4260" s="67"/>
      <c r="EG4260" s="67"/>
      <c r="EH4260" s="67"/>
      <c r="EI4260" s="67"/>
      <c r="EJ4260" s="67"/>
      <c r="EK4260" s="67"/>
      <c r="EL4260" s="67"/>
      <c r="EM4260" s="67"/>
      <c r="EN4260" s="67"/>
      <c r="EO4260" s="67"/>
      <c r="EP4260" s="67"/>
      <c r="EQ4260" s="67"/>
      <c r="ER4260" s="67"/>
      <c r="ES4260" s="67"/>
      <c r="ET4260" s="67"/>
      <c r="EU4260" s="67"/>
      <c r="EV4260" s="67"/>
      <c r="EW4260" s="67"/>
      <c r="EX4260" s="67"/>
      <c r="EY4260" s="67"/>
      <c r="EZ4260" s="67"/>
      <c r="FA4260" s="67"/>
      <c r="FB4260" s="67"/>
      <c r="FC4260" s="67"/>
      <c r="FD4260" s="67"/>
      <c r="FE4260" s="67"/>
      <c r="FF4260" s="67"/>
      <c r="FG4260" s="67"/>
      <c r="FH4260" s="67"/>
      <c r="FI4260" s="67"/>
      <c r="FJ4260" s="67"/>
      <c r="FK4260" s="67"/>
      <c r="FL4260" s="67"/>
      <c r="FM4260" s="67"/>
      <c r="FN4260" s="67"/>
      <c r="FO4260" s="67"/>
      <c r="FP4260" s="67"/>
      <c r="FQ4260" s="67"/>
      <c r="FR4260" s="67"/>
      <c r="FS4260" s="67"/>
      <c r="FT4260" s="67"/>
      <c r="FU4260" s="67"/>
      <c r="FV4260" s="67"/>
      <c r="FW4260" s="67"/>
      <c r="FX4260" s="67"/>
      <c r="FY4260" s="67"/>
      <c r="FZ4260" s="67"/>
      <c r="GA4260" s="67"/>
      <c r="GB4260" s="67"/>
      <c r="GC4260" s="67"/>
      <c r="GD4260" s="67"/>
      <c r="GE4260" s="67"/>
      <c r="GF4260" s="67"/>
      <c r="GG4260" s="67"/>
      <c r="GH4260" s="67"/>
      <c r="GI4260" s="67"/>
      <c r="GJ4260" s="67"/>
      <c r="GK4260" s="67"/>
      <c r="GL4260" s="67"/>
      <c r="GM4260" s="67"/>
      <c r="GN4260" s="67"/>
      <c r="GO4260" s="67"/>
      <c r="GP4260" s="67"/>
      <c r="GQ4260" s="67"/>
      <c r="GR4260" s="67"/>
      <c r="GS4260" s="67"/>
      <c r="GT4260" s="67"/>
      <c r="GU4260" s="67"/>
      <c r="GV4260" s="67"/>
      <c r="GW4260" s="67"/>
      <c r="GX4260" s="67"/>
      <c r="GY4260" s="67"/>
      <c r="GZ4260" s="67"/>
      <c r="HA4260" s="67"/>
      <c r="HB4260" s="67"/>
      <c r="HC4260" s="67"/>
      <c r="HD4260" s="67"/>
      <c r="HE4260" s="67"/>
      <c r="HF4260" s="67"/>
      <c r="HG4260" s="67"/>
      <c r="HH4260" s="67"/>
      <c r="HI4260" s="67"/>
      <c r="HJ4260" s="67"/>
      <c r="HK4260" s="67"/>
      <c r="HL4260" s="67"/>
      <c r="HM4260" s="67"/>
      <c r="HN4260" s="67"/>
      <c r="HO4260" s="67"/>
      <c r="HP4260" s="67"/>
      <c r="HQ4260" s="67"/>
      <c r="HR4260" s="67"/>
      <c r="HS4260" s="67"/>
      <c r="HT4260" s="67"/>
      <c r="HU4260" s="67"/>
      <c r="HV4260" s="67"/>
      <c r="HW4260" s="67"/>
      <c r="HX4260" s="67"/>
      <c r="HY4260" s="67"/>
      <c r="HZ4260" s="67"/>
      <c r="IA4260" s="67"/>
      <c r="IB4260" s="67"/>
      <c r="IC4260" s="67"/>
      <c r="ID4260" s="67"/>
      <c r="IE4260" s="67"/>
      <c r="IF4260" s="67"/>
      <c r="IG4260" s="67"/>
      <c r="IH4260" s="67"/>
      <c r="II4260" s="67"/>
      <c r="IJ4260" s="67"/>
      <c r="IK4260" s="67"/>
      <c r="IL4260" s="67"/>
      <c r="IM4260" s="67"/>
      <c r="IN4260" s="67"/>
      <c r="IO4260" s="67"/>
      <c r="IP4260" s="67"/>
      <c r="IQ4260" s="67"/>
      <c r="IR4260" s="67"/>
      <c r="IS4260" s="67"/>
      <c r="IT4260" s="67"/>
      <c r="IU4260" s="67"/>
      <c r="IV4260" s="67"/>
      <c r="IW4260" s="67"/>
      <c r="IX4260" s="67"/>
      <c r="IY4260" s="67"/>
      <c r="IZ4260" s="67"/>
    </row>
    <row r="4261" customFormat="false" ht="13.8" hidden="false" customHeight="false" outlineLevel="0" collapsed="false">
      <c r="A4261" s="16" t="n">
        <v>41501012</v>
      </c>
      <c r="B4261" s="17" t="s">
        <v>4296</v>
      </c>
      <c r="C4261" s="18"/>
      <c r="D4261" s="18"/>
      <c r="E4261" s="16" t="s">
        <v>64</v>
      </c>
      <c r="F4261" s="19" t="n">
        <f aca="false">IF(C4261="",VLOOKUP(E4261,'PORTE E UCO'!$A$5:$D$46,4,0),VLOOKUP(E4261,'PORTE E UCO'!$A$5:$D$46,4,0)*C4261)</f>
        <v>110.217052</v>
      </c>
      <c r="G4261" s="20" t="n">
        <v>0.52</v>
      </c>
      <c r="H4261" s="21" t="n">
        <f aca="false">G4261*$R$2</f>
        <v>10.23028864</v>
      </c>
      <c r="I4261" s="16" t="n">
        <v>0</v>
      </c>
      <c r="J4261" s="22" t="str">
        <f aca="false">IF(I4261&gt;=1,F4261*$J$2,"")</f>
        <v/>
      </c>
      <c r="K4261" s="22" t="str">
        <f aca="false">IF(I4261&gt;=2,F4261*$K$2,"")</f>
        <v/>
      </c>
      <c r="L4261" s="22" t="str">
        <f aca="false">IF(I4261&gt;=3,F4261*$L$2,"")</f>
        <v/>
      </c>
      <c r="M4261" s="22" t="str">
        <f aca="false">IF(I4261&gt;=4,F4261*$M$2,"")</f>
        <v/>
      </c>
      <c r="N4261" s="16" t="n">
        <v>0</v>
      </c>
      <c r="O4261" s="16" t="n">
        <v>0</v>
      </c>
      <c r="P4261" s="23" t="n">
        <v>0</v>
      </c>
      <c r="Q4261" s="32"/>
      <c r="R4261" s="66"/>
      <c r="S4261" s="25" t="n">
        <f aca="false">SUM(F4261,H4261,J4261,K4261,L4261,M4261)</f>
        <v>120.44734064</v>
      </c>
      <c r="T4261" s="25" t="n">
        <f aca="false">SUM(F4261,H4261,J4261,K4261,L4261,M4261,Q4261)</f>
        <v>120.44734064</v>
      </c>
      <c r="U4261" s="67"/>
      <c r="V4261" s="67"/>
      <c r="W4261" s="67"/>
      <c r="X4261" s="67"/>
      <c r="Y4261" s="67"/>
      <c r="Z4261" s="67"/>
      <c r="AA4261" s="67"/>
      <c r="AB4261" s="67"/>
      <c r="AC4261" s="67"/>
      <c r="AD4261" s="67"/>
      <c r="AE4261" s="67"/>
      <c r="AF4261" s="67"/>
      <c r="AG4261" s="67"/>
      <c r="AH4261" s="67"/>
      <c r="AI4261" s="67"/>
      <c r="AJ4261" s="67"/>
      <c r="AK4261" s="67"/>
      <c r="AL4261" s="67"/>
      <c r="AM4261" s="67"/>
      <c r="AN4261" s="67"/>
      <c r="AO4261" s="67"/>
      <c r="AP4261" s="67"/>
      <c r="AQ4261" s="67"/>
      <c r="AR4261" s="67"/>
      <c r="AS4261" s="67"/>
      <c r="AT4261" s="67"/>
      <c r="AU4261" s="67"/>
      <c r="AV4261" s="67"/>
      <c r="AW4261" s="67"/>
      <c r="AX4261" s="67"/>
      <c r="AY4261" s="67"/>
      <c r="AZ4261" s="67"/>
      <c r="BA4261" s="67"/>
      <c r="BB4261" s="67"/>
      <c r="BC4261" s="67"/>
      <c r="BD4261" s="67"/>
      <c r="BE4261" s="67"/>
      <c r="BF4261" s="67"/>
      <c r="BG4261" s="67"/>
      <c r="BH4261" s="67"/>
      <c r="BI4261" s="67"/>
      <c r="BJ4261" s="67"/>
      <c r="BK4261" s="67"/>
      <c r="BL4261" s="67"/>
      <c r="BM4261" s="67"/>
      <c r="BN4261" s="67"/>
      <c r="BO4261" s="67"/>
      <c r="BP4261" s="67"/>
      <c r="BQ4261" s="67"/>
      <c r="BR4261" s="67"/>
      <c r="BS4261" s="67"/>
      <c r="BT4261" s="67"/>
      <c r="BU4261" s="67"/>
      <c r="BV4261" s="67"/>
      <c r="BW4261" s="67"/>
      <c r="BX4261" s="67"/>
      <c r="BY4261" s="67"/>
      <c r="BZ4261" s="67"/>
      <c r="CA4261" s="67"/>
      <c r="CB4261" s="67"/>
      <c r="CC4261" s="67"/>
      <c r="CD4261" s="67"/>
      <c r="CE4261" s="67"/>
      <c r="CF4261" s="67"/>
      <c r="CG4261" s="67"/>
      <c r="CH4261" s="67"/>
      <c r="CI4261" s="67"/>
      <c r="CJ4261" s="67"/>
      <c r="CK4261" s="67"/>
      <c r="CL4261" s="67"/>
      <c r="CM4261" s="67"/>
      <c r="CN4261" s="67"/>
      <c r="CO4261" s="67"/>
      <c r="CP4261" s="67"/>
      <c r="CQ4261" s="67"/>
      <c r="CR4261" s="67"/>
      <c r="CS4261" s="67"/>
      <c r="CT4261" s="67"/>
      <c r="CU4261" s="67"/>
      <c r="CV4261" s="67"/>
      <c r="CW4261" s="67"/>
      <c r="CX4261" s="67"/>
      <c r="CY4261" s="67"/>
      <c r="CZ4261" s="67"/>
      <c r="DA4261" s="67"/>
      <c r="DB4261" s="67"/>
      <c r="DC4261" s="67"/>
      <c r="DD4261" s="67"/>
      <c r="DE4261" s="67"/>
      <c r="DF4261" s="67"/>
      <c r="DG4261" s="67"/>
      <c r="DH4261" s="67"/>
      <c r="DI4261" s="67"/>
      <c r="DJ4261" s="67"/>
      <c r="DK4261" s="67"/>
      <c r="DL4261" s="67"/>
      <c r="DM4261" s="67"/>
      <c r="DN4261" s="67"/>
      <c r="DO4261" s="67"/>
      <c r="DP4261" s="67"/>
      <c r="DQ4261" s="67"/>
      <c r="DR4261" s="67"/>
      <c r="DS4261" s="67"/>
      <c r="DT4261" s="67"/>
      <c r="DU4261" s="67"/>
      <c r="DV4261" s="67"/>
      <c r="DW4261" s="67"/>
      <c r="DX4261" s="67"/>
      <c r="DY4261" s="67"/>
      <c r="DZ4261" s="67"/>
      <c r="EA4261" s="67"/>
      <c r="EB4261" s="67"/>
      <c r="EC4261" s="67"/>
      <c r="ED4261" s="67"/>
      <c r="EE4261" s="67"/>
      <c r="EF4261" s="67"/>
      <c r="EG4261" s="67"/>
      <c r="EH4261" s="67"/>
      <c r="EI4261" s="67"/>
      <c r="EJ4261" s="67"/>
      <c r="EK4261" s="67"/>
      <c r="EL4261" s="67"/>
      <c r="EM4261" s="67"/>
      <c r="EN4261" s="67"/>
      <c r="EO4261" s="67"/>
      <c r="EP4261" s="67"/>
      <c r="EQ4261" s="67"/>
      <c r="ER4261" s="67"/>
      <c r="ES4261" s="67"/>
      <c r="ET4261" s="67"/>
      <c r="EU4261" s="67"/>
      <c r="EV4261" s="67"/>
      <c r="EW4261" s="67"/>
      <c r="EX4261" s="67"/>
      <c r="EY4261" s="67"/>
      <c r="EZ4261" s="67"/>
      <c r="FA4261" s="67"/>
      <c r="FB4261" s="67"/>
      <c r="FC4261" s="67"/>
      <c r="FD4261" s="67"/>
      <c r="FE4261" s="67"/>
      <c r="FF4261" s="67"/>
      <c r="FG4261" s="67"/>
      <c r="FH4261" s="67"/>
      <c r="FI4261" s="67"/>
      <c r="FJ4261" s="67"/>
      <c r="FK4261" s="67"/>
      <c r="FL4261" s="67"/>
      <c r="FM4261" s="67"/>
      <c r="FN4261" s="67"/>
      <c r="FO4261" s="67"/>
      <c r="FP4261" s="67"/>
      <c r="FQ4261" s="67"/>
      <c r="FR4261" s="67"/>
      <c r="FS4261" s="67"/>
      <c r="FT4261" s="67"/>
      <c r="FU4261" s="67"/>
      <c r="FV4261" s="67"/>
      <c r="FW4261" s="67"/>
      <c r="FX4261" s="67"/>
      <c r="FY4261" s="67"/>
      <c r="FZ4261" s="67"/>
      <c r="GA4261" s="67"/>
      <c r="GB4261" s="67"/>
      <c r="GC4261" s="67"/>
      <c r="GD4261" s="67"/>
      <c r="GE4261" s="67"/>
      <c r="GF4261" s="67"/>
      <c r="GG4261" s="67"/>
      <c r="GH4261" s="67"/>
      <c r="GI4261" s="67"/>
      <c r="GJ4261" s="67"/>
      <c r="GK4261" s="67"/>
      <c r="GL4261" s="67"/>
      <c r="GM4261" s="67"/>
      <c r="GN4261" s="67"/>
      <c r="GO4261" s="67"/>
      <c r="GP4261" s="67"/>
      <c r="GQ4261" s="67"/>
      <c r="GR4261" s="67"/>
      <c r="GS4261" s="67"/>
      <c r="GT4261" s="67"/>
      <c r="GU4261" s="67"/>
      <c r="GV4261" s="67"/>
      <c r="GW4261" s="67"/>
      <c r="GX4261" s="67"/>
      <c r="GY4261" s="67"/>
      <c r="GZ4261" s="67"/>
      <c r="HA4261" s="67"/>
      <c r="HB4261" s="67"/>
      <c r="HC4261" s="67"/>
      <c r="HD4261" s="67"/>
      <c r="HE4261" s="67"/>
      <c r="HF4261" s="67"/>
      <c r="HG4261" s="67"/>
      <c r="HH4261" s="67"/>
      <c r="HI4261" s="67"/>
      <c r="HJ4261" s="67"/>
      <c r="HK4261" s="67"/>
      <c r="HL4261" s="67"/>
      <c r="HM4261" s="67"/>
      <c r="HN4261" s="67"/>
      <c r="HO4261" s="67"/>
      <c r="HP4261" s="67"/>
      <c r="HQ4261" s="67"/>
      <c r="HR4261" s="67"/>
      <c r="HS4261" s="67"/>
      <c r="HT4261" s="67"/>
      <c r="HU4261" s="67"/>
      <c r="HV4261" s="67"/>
      <c r="HW4261" s="67"/>
      <c r="HX4261" s="67"/>
      <c r="HY4261" s="67"/>
      <c r="HZ4261" s="67"/>
      <c r="IA4261" s="67"/>
      <c r="IB4261" s="67"/>
      <c r="IC4261" s="67"/>
      <c r="ID4261" s="67"/>
      <c r="IE4261" s="67"/>
      <c r="IF4261" s="67"/>
      <c r="IG4261" s="67"/>
      <c r="IH4261" s="67"/>
      <c r="II4261" s="67"/>
      <c r="IJ4261" s="67"/>
      <c r="IK4261" s="67"/>
      <c r="IL4261" s="67"/>
      <c r="IM4261" s="67"/>
      <c r="IN4261" s="67"/>
      <c r="IO4261" s="67"/>
      <c r="IP4261" s="67"/>
      <c r="IQ4261" s="67"/>
      <c r="IR4261" s="67"/>
      <c r="IS4261" s="67"/>
      <c r="IT4261" s="67"/>
      <c r="IU4261" s="67"/>
      <c r="IV4261" s="67"/>
      <c r="IW4261" s="67"/>
      <c r="IX4261" s="67"/>
      <c r="IY4261" s="67"/>
      <c r="IZ4261" s="67"/>
    </row>
    <row r="4262" customFormat="false" ht="13.8" hidden="false" customHeight="false" outlineLevel="0" collapsed="false">
      <c r="A4262" s="27" t="n">
        <v>41501020</v>
      </c>
      <c r="B4262" s="28" t="s">
        <v>4297</v>
      </c>
      <c r="C4262" s="29"/>
      <c r="D4262" s="29"/>
      <c r="E4262" s="27" t="s">
        <v>39</v>
      </c>
      <c r="F4262" s="19" t="n">
        <f aca="false">IF(C4262="",VLOOKUP(E4262,'PORTE E UCO'!$A$5:$D$46,4,0),VLOOKUP(E4262,'PORTE E UCO'!$A$5:$D$46,4,0)*C4262)</f>
        <v>52.984668</v>
      </c>
      <c r="G4262" s="30"/>
      <c r="H4262" s="21" t="n">
        <f aca="false">G4262*$R$2</f>
        <v>0</v>
      </c>
      <c r="I4262" s="27" t="n">
        <v>0</v>
      </c>
      <c r="J4262" s="22" t="str">
        <f aca="false">IF(I4262&gt;=1,F4262*$J$2,"")</f>
        <v/>
      </c>
      <c r="K4262" s="22" t="str">
        <f aca="false">IF(I4262&gt;=2,F4262*$K$2,"")</f>
        <v/>
      </c>
      <c r="L4262" s="22" t="str">
        <f aca="false">IF(I4262&gt;=3,F4262*$L$2,"")</f>
        <v/>
      </c>
      <c r="M4262" s="22" t="str">
        <f aca="false">IF(I4262&gt;=4,F4262*$M$2,"")</f>
        <v/>
      </c>
      <c r="N4262" s="27" t="n">
        <v>0</v>
      </c>
      <c r="O4262" s="27" t="n">
        <v>0</v>
      </c>
      <c r="P4262" s="31" t="n">
        <v>0</v>
      </c>
      <c r="Q4262" s="32"/>
      <c r="R4262" s="66"/>
      <c r="S4262" s="25" t="n">
        <f aca="false">SUM(F4262,H4262,J4262,K4262,L4262,M4262)</f>
        <v>52.984668</v>
      </c>
      <c r="T4262" s="25" t="n">
        <f aca="false">SUM(F4262,H4262,J4262,K4262,L4262,M4262,Q4262)</f>
        <v>52.984668</v>
      </c>
      <c r="U4262" s="67"/>
      <c r="V4262" s="67"/>
      <c r="W4262" s="67"/>
      <c r="X4262" s="67"/>
      <c r="Y4262" s="67"/>
      <c r="Z4262" s="67"/>
      <c r="AA4262" s="67"/>
      <c r="AB4262" s="67"/>
      <c r="AC4262" s="67"/>
      <c r="AD4262" s="67"/>
      <c r="AE4262" s="67"/>
      <c r="AF4262" s="67"/>
      <c r="AG4262" s="67"/>
      <c r="AH4262" s="67"/>
      <c r="AI4262" s="67"/>
      <c r="AJ4262" s="67"/>
      <c r="AK4262" s="67"/>
      <c r="AL4262" s="67"/>
      <c r="AM4262" s="67"/>
      <c r="AN4262" s="67"/>
      <c r="AO4262" s="67"/>
      <c r="AP4262" s="67"/>
      <c r="AQ4262" s="67"/>
      <c r="AR4262" s="67"/>
      <c r="AS4262" s="67"/>
      <c r="AT4262" s="67"/>
      <c r="AU4262" s="67"/>
      <c r="AV4262" s="67"/>
      <c r="AW4262" s="67"/>
      <c r="AX4262" s="67"/>
      <c r="AY4262" s="67"/>
      <c r="AZ4262" s="67"/>
      <c r="BA4262" s="67"/>
      <c r="BB4262" s="67"/>
      <c r="BC4262" s="67"/>
      <c r="BD4262" s="67"/>
      <c r="BE4262" s="67"/>
      <c r="BF4262" s="67"/>
      <c r="BG4262" s="67"/>
      <c r="BH4262" s="67"/>
      <c r="BI4262" s="67"/>
      <c r="BJ4262" s="67"/>
      <c r="BK4262" s="67"/>
      <c r="BL4262" s="67"/>
      <c r="BM4262" s="67"/>
      <c r="BN4262" s="67"/>
      <c r="BO4262" s="67"/>
      <c r="BP4262" s="67"/>
      <c r="BQ4262" s="67"/>
      <c r="BR4262" s="67"/>
      <c r="BS4262" s="67"/>
      <c r="BT4262" s="67"/>
      <c r="BU4262" s="67"/>
      <c r="BV4262" s="67"/>
      <c r="BW4262" s="67"/>
      <c r="BX4262" s="67"/>
      <c r="BY4262" s="67"/>
      <c r="BZ4262" s="67"/>
      <c r="CA4262" s="67"/>
      <c r="CB4262" s="67"/>
      <c r="CC4262" s="67"/>
      <c r="CD4262" s="67"/>
      <c r="CE4262" s="67"/>
      <c r="CF4262" s="67"/>
      <c r="CG4262" s="67"/>
      <c r="CH4262" s="67"/>
      <c r="CI4262" s="67"/>
      <c r="CJ4262" s="67"/>
      <c r="CK4262" s="67"/>
      <c r="CL4262" s="67"/>
      <c r="CM4262" s="67"/>
      <c r="CN4262" s="67"/>
      <c r="CO4262" s="67"/>
      <c r="CP4262" s="67"/>
      <c r="CQ4262" s="67"/>
      <c r="CR4262" s="67"/>
      <c r="CS4262" s="67"/>
      <c r="CT4262" s="67"/>
      <c r="CU4262" s="67"/>
      <c r="CV4262" s="67"/>
      <c r="CW4262" s="67"/>
      <c r="CX4262" s="67"/>
      <c r="CY4262" s="67"/>
      <c r="CZ4262" s="67"/>
      <c r="DA4262" s="67"/>
      <c r="DB4262" s="67"/>
      <c r="DC4262" s="67"/>
      <c r="DD4262" s="67"/>
      <c r="DE4262" s="67"/>
      <c r="DF4262" s="67"/>
      <c r="DG4262" s="67"/>
      <c r="DH4262" s="67"/>
      <c r="DI4262" s="67"/>
      <c r="DJ4262" s="67"/>
      <c r="DK4262" s="67"/>
      <c r="DL4262" s="67"/>
      <c r="DM4262" s="67"/>
      <c r="DN4262" s="67"/>
      <c r="DO4262" s="67"/>
      <c r="DP4262" s="67"/>
      <c r="DQ4262" s="67"/>
      <c r="DR4262" s="67"/>
      <c r="DS4262" s="67"/>
      <c r="DT4262" s="67"/>
      <c r="DU4262" s="67"/>
      <c r="DV4262" s="67"/>
      <c r="DW4262" s="67"/>
      <c r="DX4262" s="67"/>
      <c r="DY4262" s="67"/>
      <c r="DZ4262" s="67"/>
      <c r="EA4262" s="67"/>
      <c r="EB4262" s="67"/>
      <c r="EC4262" s="67"/>
      <c r="ED4262" s="67"/>
      <c r="EE4262" s="67"/>
      <c r="EF4262" s="67"/>
      <c r="EG4262" s="67"/>
      <c r="EH4262" s="67"/>
      <c r="EI4262" s="67"/>
      <c r="EJ4262" s="67"/>
      <c r="EK4262" s="67"/>
      <c r="EL4262" s="67"/>
      <c r="EM4262" s="67"/>
      <c r="EN4262" s="67"/>
      <c r="EO4262" s="67"/>
      <c r="EP4262" s="67"/>
      <c r="EQ4262" s="67"/>
      <c r="ER4262" s="67"/>
      <c r="ES4262" s="67"/>
      <c r="ET4262" s="67"/>
      <c r="EU4262" s="67"/>
      <c r="EV4262" s="67"/>
      <c r="EW4262" s="67"/>
      <c r="EX4262" s="67"/>
      <c r="EY4262" s="67"/>
      <c r="EZ4262" s="67"/>
      <c r="FA4262" s="67"/>
      <c r="FB4262" s="67"/>
      <c r="FC4262" s="67"/>
      <c r="FD4262" s="67"/>
      <c r="FE4262" s="67"/>
      <c r="FF4262" s="67"/>
      <c r="FG4262" s="67"/>
      <c r="FH4262" s="67"/>
      <c r="FI4262" s="67"/>
      <c r="FJ4262" s="67"/>
      <c r="FK4262" s="67"/>
      <c r="FL4262" s="67"/>
      <c r="FM4262" s="67"/>
      <c r="FN4262" s="67"/>
      <c r="FO4262" s="67"/>
      <c r="FP4262" s="67"/>
      <c r="FQ4262" s="67"/>
      <c r="FR4262" s="67"/>
      <c r="FS4262" s="67"/>
      <c r="FT4262" s="67"/>
      <c r="FU4262" s="67"/>
      <c r="FV4262" s="67"/>
      <c r="FW4262" s="67"/>
      <c r="FX4262" s="67"/>
      <c r="FY4262" s="67"/>
      <c r="FZ4262" s="67"/>
      <c r="GA4262" s="67"/>
      <c r="GB4262" s="67"/>
      <c r="GC4262" s="67"/>
      <c r="GD4262" s="67"/>
      <c r="GE4262" s="67"/>
      <c r="GF4262" s="67"/>
      <c r="GG4262" s="67"/>
      <c r="GH4262" s="67"/>
      <c r="GI4262" s="67"/>
      <c r="GJ4262" s="67"/>
      <c r="GK4262" s="67"/>
      <c r="GL4262" s="67"/>
      <c r="GM4262" s="67"/>
      <c r="GN4262" s="67"/>
      <c r="GO4262" s="67"/>
      <c r="GP4262" s="67"/>
      <c r="GQ4262" s="67"/>
      <c r="GR4262" s="67"/>
      <c r="GS4262" s="67"/>
      <c r="GT4262" s="67"/>
      <c r="GU4262" s="67"/>
      <c r="GV4262" s="67"/>
      <c r="GW4262" s="67"/>
      <c r="GX4262" s="67"/>
      <c r="GY4262" s="67"/>
      <c r="GZ4262" s="67"/>
      <c r="HA4262" s="67"/>
      <c r="HB4262" s="67"/>
      <c r="HC4262" s="67"/>
      <c r="HD4262" s="67"/>
      <c r="HE4262" s="67"/>
      <c r="HF4262" s="67"/>
      <c r="HG4262" s="67"/>
      <c r="HH4262" s="67"/>
      <c r="HI4262" s="67"/>
      <c r="HJ4262" s="67"/>
      <c r="HK4262" s="67"/>
      <c r="HL4262" s="67"/>
      <c r="HM4262" s="67"/>
      <c r="HN4262" s="67"/>
      <c r="HO4262" s="67"/>
      <c r="HP4262" s="67"/>
      <c r="HQ4262" s="67"/>
      <c r="HR4262" s="67"/>
      <c r="HS4262" s="67"/>
      <c r="HT4262" s="67"/>
      <c r="HU4262" s="67"/>
      <c r="HV4262" s="67"/>
      <c r="HW4262" s="67"/>
      <c r="HX4262" s="67"/>
      <c r="HY4262" s="67"/>
      <c r="HZ4262" s="67"/>
      <c r="IA4262" s="67"/>
      <c r="IB4262" s="67"/>
      <c r="IC4262" s="67"/>
      <c r="ID4262" s="67"/>
      <c r="IE4262" s="67"/>
      <c r="IF4262" s="67"/>
      <c r="IG4262" s="67"/>
      <c r="IH4262" s="67"/>
      <c r="II4262" s="67"/>
      <c r="IJ4262" s="67"/>
      <c r="IK4262" s="67"/>
      <c r="IL4262" s="67"/>
      <c r="IM4262" s="67"/>
      <c r="IN4262" s="67"/>
      <c r="IO4262" s="67"/>
      <c r="IP4262" s="67"/>
      <c r="IQ4262" s="67"/>
      <c r="IR4262" s="67"/>
      <c r="IS4262" s="67"/>
      <c r="IT4262" s="67"/>
      <c r="IU4262" s="67"/>
      <c r="IV4262" s="67"/>
      <c r="IW4262" s="67"/>
      <c r="IX4262" s="67"/>
      <c r="IY4262" s="67"/>
      <c r="IZ4262" s="67"/>
    </row>
    <row r="4263" customFormat="false" ht="13.8" hidden="false" customHeight="false" outlineLevel="0" collapsed="false">
      <c r="A4263" s="16" t="n">
        <v>41501047</v>
      </c>
      <c r="B4263" s="17" t="s">
        <v>4298</v>
      </c>
      <c r="C4263" s="18"/>
      <c r="D4263" s="18"/>
      <c r="E4263" s="16" t="s">
        <v>20</v>
      </c>
      <c r="F4263" s="19" t="n">
        <f aca="false">IF(C4263="",VLOOKUP(E4263,'PORTE E UCO'!$A$5:$D$46,4,0),VLOOKUP(E4263,'PORTE E UCO'!$A$5:$D$46,4,0)*C4263)</f>
        <v>70.656386</v>
      </c>
      <c r="G4263" s="20" t="n">
        <v>0.38</v>
      </c>
      <c r="H4263" s="21" t="n">
        <f aca="false">G4263*$R$2</f>
        <v>7.47598016</v>
      </c>
      <c r="I4263" s="16" t="n">
        <v>0</v>
      </c>
      <c r="J4263" s="22" t="str">
        <f aca="false">IF(I4263&gt;=1,F4263*$J$2,"")</f>
        <v/>
      </c>
      <c r="K4263" s="22" t="str">
        <f aca="false">IF(I4263&gt;=2,F4263*$K$2,"")</f>
        <v/>
      </c>
      <c r="L4263" s="22" t="str">
        <f aca="false">IF(I4263&gt;=3,F4263*$L$2,"")</f>
        <v/>
      </c>
      <c r="M4263" s="22" t="str">
        <f aca="false">IF(I4263&gt;=4,F4263*$M$2,"")</f>
        <v/>
      </c>
      <c r="N4263" s="16" t="n">
        <v>0</v>
      </c>
      <c r="O4263" s="16" t="n">
        <v>0</v>
      </c>
      <c r="P4263" s="23" t="n">
        <v>0</v>
      </c>
      <c r="Q4263" s="32"/>
      <c r="R4263" s="66"/>
      <c r="S4263" s="25" t="n">
        <f aca="false">SUM(F4263,H4263,J4263,K4263,L4263,M4263)</f>
        <v>78.13236616</v>
      </c>
      <c r="T4263" s="25" t="n">
        <f aca="false">SUM(F4263,H4263,J4263,K4263,L4263,M4263,Q4263)</f>
        <v>78.13236616</v>
      </c>
      <c r="U4263" s="67"/>
      <c r="V4263" s="67"/>
      <c r="W4263" s="67"/>
      <c r="X4263" s="67"/>
      <c r="Y4263" s="67"/>
      <c r="Z4263" s="67"/>
      <c r="AA4263" s="67"/>
      <c r="AB4263" s="67"/>
      <c r="AC4263" s="67"/>
      <c r="AD4263" s="67"/>
      <c r="AE4263" s="67"/>
      <c r="AF4263" s="67"/>
      <c r="AG4263" s="67"/>
      <c r="AH4263" s="67"/>
      <c r="AI4263" s="67"/>
      <c r="AJ4263" s="67"/>
      <c r="AK4263" s="67"/>
      <c r="AL4263" s="67"/>
      <c r="AM4263" s="67"/>
      <c r="AN4263" s="67"/>
      <c r="AO4263" s="67"/>
      <c r="AP4263" s="67"/>
      <c r="AQ4263" s="67"/>
      <c r="AR4263" s="67"/>
      <c r="AS4263" s="67"/>
      <c r="AT4263" s="67"/>
      <c r="AU4263" s="67"/>
      <c r="AV4263" s="67"/>
      <c r="AW4263" s="67"/>
      <c r="AX4263" s="67"/>
      <c r="AY4263" s="67"/>
      <c r="AZ4263" s="67"/>
      <c r="BA4263" s="67"/>
      <c r="BB4263" s="67"/>
      <c r="BC4263" s="67"/>
      <c r="BD4263" s="67"/>
      <c r="BE4263" s="67"/>
      <c r="BF4263" s="67"/>
      <c r="BG4263" s="67"/>
      <c r="BH4263" s="67"/>
      <c r="BI4263" s="67"/>
      <c r="BJ4263" s="67"/>
      <c r="BK4263" s="67"/>
      <c r="BL4263" s="67"/>
      <c r="BM4263" s="67"/>
      <c r="BN4263" s="67"/>
      <c r="BO4263" s="67"/>
      <c r="BP4263" s="67"/>
      <c r="BQ4263" s="67"/>
      <c r="BR4263" s="67"/>
      <c r="BS4263" s="67"/>
      <c r="BT4263" s="67"/>
      <c r="BU4263" s="67"/>
      <c r="BV4263" s="67"/>
      <c r="BW4263" s="67"/>
      <c r="BX4263" s="67"/>
      <c r="BY4263" s="67"/>
      <c r="BZ4263" s="67"/>
      <c r="CA4263" s="67"/>
      <c r="CB4263" s="67"/>
      <c r="CC4263" s="67"/>
      <c r="CD4263" s="67"/>
      <c r="CE4263" s="67"/>
      <c r="CF4263" s="67"/>
      <c r="CG4263" s="67"/>
      <c r="CH4263" s="67"/>
      <c r="CI4263" s="67"/>
      <c r="CJ4263" s="67"/>
      <c r="CK4263" s="67"/>
      <c r="CL4263" s="67"/>
      <c r="CM4263" s="67"/>
      <c r="CN4263" s="67"/>
      <c r="CO4263" s="67"/>
      <c r="CP4263" s="67"/>
      <c r="CQ4263" s="67"/>
      <c r="CR4263" s="67"/>
      <c r="CS4263" s="67"/>
      <c r="CT4263" s="67"/>
      <c r="CU4263" s="67"/>
      <c r="CV4263" s="67"/>
      <c r="CW4263" s="67"/>
      <c r="CX4263" s="67"/>
      <c r="CY4263" s="67"/>
      <c r="CZ4263" s="67"/>
      <c r="DA4263" s="67"/>
      <c r="DB4263" s="67"/>
      <c r="DC4263" s="67"/>
      <c r="DD4263" s="67"/>
      <c r="DE4263" s="67"/>
      <c r="DF4263" s="67"/>
      <c r="DG4263" s="67"/>
      <c r="DH4263" s="67"/>
      <c r="DI4263" s="67"/>
      <c r="DJ4263" s="67"/>
      <c r="DK4263" s="67"/>
      <c r="DL4263" s="67"/>
      <c r="DM4263" s="67"/>
      <c r="DN4263" s="67"/>
      <c r="DO4263" s="67"/>
      <c r="DP4263" s="67"/>
      <c r="DQ4263" s="67"/>
      <c r="DR4263" s="67"/>
      <c r="DS4263" s="67"/>
      <c r="DT4263" s="67"/>
      <c r="DU4263" s="67"/>
      <c r="DV4263" s="67"/>
      <c r="DW4263" s="67"/>
      <c r="DX4263" s="67"/>
      <c r="DY4263" s="67"/>
      <c r="DZ4263" s="67"/>
      <c r="EA4263" s="67"/>
      <c r="EB4263" s="67"/>
      <c r="EC4263" s="67"/>
      <c r="ED4263" s="67"/>
      <c r="EE4263" s="67"/>
      <c r="EF4263" s="67"/>
      <c r="EG4263" s="67"/>
      <c r="EH4263" s="67"/>
      <c r="EI4263" s="67"/>
      <c r="EJ4263" s="67"/>
      <c r="EK4263" s="67"/>
      <c r="EL4263" s="67"/>
      <c r="EM4263" s="67"/>
      <c r="EN4263" s="67"/>
      <c r="EO4263" s="67"/>
      <c r="EP4263" s="67"/>
      <c r="EQ4263" s="67"/>
      <c r="ER4263" s="67"/>
      <c r="ES4263" s="67"/>
      <c r="ET4263" s="67"/>
      <c r="EU4263" s="67"/>
      <c r="EV4263" s="67"/>
      <c r="EW4263" s="67"/>
      <c r="EX4263" s="67"/>
      <c r="EY4263" s="67"/>
      <c r="EZ4263" s="67"/>
      <c r="FA4263" s="67"/>
      <c r="FB4263" s="67"/>
      <c r="FC4263" s="67"/>
      <c r="FD4263" s="67"/>
      <c r="FE4263" s="67"/>
      <c r="FF4263" s="67"/>
      <c r="FG4263" s="67"/>
      <c r="FH4263" s="67"/>
      <c r="FI4263" s="67"/>
      <c r="FJ4263" s="67"/>
      <c r="FK4263" s="67"/>
      <c r="FL4263" s="67"/>
      <c r="FM4263" s="67"/>
      <c r="FN4263" s="67"/>
      <c r="FO4263" s="67"/>
      <c r="FP4263" s="67"/>
      <c r="FQ4263" s="67"/>
      <c r="FR4263" s="67"/>
      <c r="FS4263" s="67"/>
      <c r="FT4263" s="67"/>
      <c r="FU4263" s="67"/>
      <c r="FV4263" s="67"/>
      <c r="FW4263" s="67"/>
      <c r="FX4263" s="67"/>
      <c r="FY4263" s="67"/>
      <c r="FZ4263" s="67"/>
      <c r="GA4263" s="67"/>
      <c r="GB4263" s="67"/>
      <c r="GC4263" s="67"/>
      <c r="GD4263" s="67"/>
      <c r="GE4263" s="67"/>
      <c r="GF4263" s="67"/>
      <c r="GG4263" s="67"/>
      <c r="GH4263" s="67"/>
      <c r="GI4263" s="67"/>
      <c r="GJ4263" s="67"/>
      <c r="GK4263" s="67"/>
      <c r="GL4263" s="67"/>
      <c r="GM4263" s="67"/>
      <c r="GN4263" s="67"/>
      <c r="GO4263" s="67"/>
      <c r="GP4263" s="67"/>
      <c r="GQ4263" s="67"/>
      <c r="GR4263" s="67"/>
      <c r="GS4263" s="67"/>
      <c r="GT4263" s="67"/>
      <c r="GU4263" s="67"/>
      <c r="GV4263" s="67"/>
      <c r="GW4263" s="67"/>
      <c r="GX4263" s="67"/>
      <c r="GY4263" s="67"/>
      <c r="GZ4263" s="67"/>
      <c r="HA4263" s="67"/>
      <c r="HB4263" s="67"/>
      <c r="HC4263" s="67"/>
      <c r="HD4263" s="67"/>
      <c r="HE4263" s="67"/>
      <c r="HF4263" s="67"/>
      <c r="HG4263" s="67"/>
      <c r="HH4263" s="67"/>
      <c r="HI4263" s="67"/>
      <c r="HJ4263" s="67"/>
      <c r="HK4263" s="67"/>
      <c r="HL4263" s="67"/>
      <c r="HM4263" s="67"/>
      <c r="HN4263" s="67"/>
      <c r="HO4263" s="67"/>
      <c r="HP4263" s="67"/>
      <c r="HQ4263" s="67"/>
      <c r="HR4263" s="67"/>
      <c r="HS4263" s="67"/>
      <c r="HT4263" s="67"/>
      <c r="HU4263" s="67"/>
      <c r="HV4263" s="67"/>
      <c r="HW4263" s="67"/>
      <c r="HX4263" s="67"/>
      <c r="HY4263" s="67"/>
      <c r="HZ4263" s="67"/>
      <c r="IA4263" s="67"/>
      <c r="IB4263" s="67"/>
      <c r="IC4263" s="67"/>
      <c r="ID4263" s="67"/>
      <c r="IE4263" s="67"/>
      <c r="IF4263" s="67"/>
      <c r="IG4263" s="67"/>
      <c r="IH4263" s="67"/>
      <c r="II4263" s="67"/>
      <c r="IJ4263" s="67"/>
      <c r="IK4263" s="67"/>
      <c r="IL4263" s="67"/>
      <c r="IM4263" s="67"/>
      <c r="IN4263" s="67"/>
      <c r="IO4263" s="67"/>
      <c r="IP4263" s="67"/>
      <c r="IQ4263" s="67"/>
      <c r="IR4263" s="67"/>
      <c r="IS4263" s="67"/>
      <c r="IT4263" s="67"/>
      <c r="IU4263" s="67"/>
      <c r="IV4263" s="67"/>
      <c r="IW4263" s="67"/>
      <c r="IX4263" s="67"/>
      <c r="IY4263" s="67"/>
      <c r="IZ4263" s="67"/>
    </row>
    <row r="4264" customFormat="false" ht="13.8" hidden="false" customHeight="false" outlineLevel="0" collapsed="false">
      <c r="A4264" s="27" t="n">
        <v>41501179</v>
      </c>
      <c r="B4264" s="28" t="s">
        <v>4299</v>
      </c>
      <c r="C4264" s="29"/>
      <c r="D4264" s="29"/>
      <c r="E4264" s="27" t="s">
        <v>20</v>
      </c>
      <c r="F4264" s="19" t="n">
        <f aca="false">IF(C4264="",VLOOKUP(E4264,'PORTE E UCO'!$A$5:$D$46,4,0),VLOOKUP(E4264,'PORTE E UCO'!$A$5:$D$46,4,0)*C4264)</f>
        <v>70.656386</v>
      </c>
      <c r="G4264" s="30" t="n">
        <v>1.8</v>
      </c>
      <c r="H4264" s="21" t="n">
        <f aca="false">G4264*$R$2</f>
        <v>35.4125376</v>
      </c>
      <c r="I4264" s="27" t="n">
        <v>0</v>
      </c>
      <c r="J4264" s="22" t="str">
        <f aca="false">IF(I4264&gt;=1,F4264*$J$2,"")</f>
        <v/>
      </c>
      <c r="K4264" s="22" t="str">
        <f aca="false">IF(I4264&gt;=2,F4264*$K$2,"")</f>
        <v/>
      </c>
      <c r="L4264" s="22" t="str">
        <f aca="false">IF(I4264&gt;=3,F4264*$L$2,"")</f>
        <v/>
      </c>
      <c r="M4264" s="22" t="str">
        <f aca="false">IF(I4264&gt;=4,F4264*$M$2,"")</f>
        <v/>
      </c>
      <c r="N4264" s="27" t="n">
        <v>0</v>
      </c>
      <c r="O4264" s="27" t="n">
        <v>0</v>
      </c>
      <c r="P4264" s="31" t="n">
        <v>0</v>
      </c>
      <c r="Q4264" s="32"/>
      <c r="R4264" s="66"/>
      <c r="S4264" s="25" t="n">
        <f aca="false">SUM(F4264,H4264,J4264,K4264,L4264,M4264)</f>
        <v>106.0689236</v>
      </c>
      <c r="T4264" s="25" t="n">
        <f aca="false">SUM(F4264,H4264,J4264,K4264,L4264,M4264,Q4264)</f>
        <v>106.0689236</v>
      </c>
      <c r="U4264" s="67"/>
      <c r="V4264" s="67"/>
      <c r="W4264" s="67"/>
      <c r="X4264" s="67"/>
      <c r="Y4264" s="67"/>
      <c r="Z4264" s="67"/>
      <c r="AA4264" s="67"/>
      <c r="AB4264" s="67"/>
      <c r="AC4264" s="67"/>
      <c r="AD4264" s="67"/>
      <c r="AE4264" s="67"/>
      <c r="AF4264" s="67"/>
      <c r="AG4264" s="67"/>
      <c r="AH4264" s="67"/>
      <c r="AI4264" s="67"/>
      <c r="AJ4264" s="67"/>
      <c r="AK4264" s="67"/>
      <c r="AL4264" s="67"/>
      <c r="AM4264" s="67"/>
      <c r="AN4264" s="67"/>
      <c r="AO4264" s="67"/>
      <c r="AP4264" s="67"/>
      <c r="AQ4264" s="67"/>
      <c r="AR4264" s="67"/>
      <c r="AS4264" s="67"/>
      <c r="AT4264" s="67"/>
      <c r="AU4264" s="67"/>
      <c r="AV4264" s="67"/>
      <c r="AW4264" s="67"/>
      <c r="AX4264" s="67"/>
      <c r="AY4264" s="67"/>
      <c r="AZ4264" s="67"/>
      <c r="BA4264" s="67"/>
      <c r="BB4264" s="67"/>
      <c r="BC4264" s="67"/>
      <c r="BD4264" s="67"/>
      <c r="BE4264" s="67"/>
      <c r="BF4264" s="67"/>
      <c r="BG4264" s="67"/>
      <c r="BH4264" s="67"/>
      <c r="BI4264" s="67"/>
      <c r="BJ4264" s="67"/>
      <c r="BK4264" s="67"/>
      <c r="BL4264" s="67"/>
      <c r="BM4264" s="67"/>
      <c r="BN4264" s="67"/>
      <c r="BO4264" s="67"/>
      <c r="BP4264" s="67"/>
      <c r="BQ4264" s="67"/>
      <c r="BR4264" s="67"/>
      <c r="BS4264" s="67"/>
      <c r="BT4264" s="67"/>
      <c r="BU4264" s="67"/>
      <c r="BV4264" s="67"/>
      <c r="BW4264" s="67"/>
      <c r="BX4264" s="67"/>
      <c r="BY4264" s="67"/>
      <c r="BZ4264" s="67"/>
      <c r="CA4264" s="67"/>
      <c r="CB4264" s="67"/>
      <c r="CC4264" s="67"/>
      <c r="CD4264" s="67"/>
      <c r="CE4264" s="67"/>
      <c r="CF4264" s="67"/>
      <c r="CG4264" s="67"/>
      <c r="CH4264" s="67"/>
      <c r="CI4264" s="67"/>
      <c r="CJ4264" s="67"/>
      <c r="CK4264" s="67"/>
      <c r="CL4264" s="67"/>
      <c r="CM4264" s="67"/>
      <c r="CN4264" s="67"/>
      <c r="CO4264" s="67"/>
      <c r="CP4264" s="67"/>
      <c r="CQ4264" s="67"/>
      <c r="CR4264" s="67"/>
      <c r="CS4264" s="67"/>
      <c r="CT4264" s="67"/>
      <c r="CU4264" s="67"/>
      <c r="CV4264" s="67"/>
      <c r="CW4264" s="67"/>
      <c r="CX4264" s="67"/>
      <c r="CY4264" s="67"/>
      <c r="CZ4264" s="67"/>
      <c r="DA4264" s="67"/>
      <c r="DB4264" s="67"/>
      <c r="DC4264" s="67"/>
      <c r="DD4264" s="67"/>
      <c r="DE4264" s="67"/>
      <c r="DF4264" s="67"/>
      <c r="DG4264" s="67"/>
      <c r="DH4264" s="67"/>
      <c r="DI4264" s="67"/>
      <c r="DJ4264" s="67"/>
      <c r="DK4264" s="67"/>
      <c r="DL4264" s="67"/>
      <c r="DM4264" s="67"/>
      <c r="DN4264" s="67"/>
      <c r="DO4264" s="67"/>
      <c r="DP4264" s="67"/>
      <c r="DQ4264" s="67"/>
      <c r="DR4264" s="67"/>
      <c r="DS4264" s="67"/>
      <c r="DT4264" s="67"/>
      <c r="DU4264" s="67"/>
      <c r="DV4264" s="67"/>
      <c r="DW4264" s="67"/>
      <c r="DX4264" s="67"/>
      <c r="DY4264" s="67"/>
      <c r="DZ4264" s="67"/>
      <c r="EA4264" s="67"/>
      <c r="EB4264" s="67"/>
      <c r="EC4264" s="67"/>
      <c r="ED4264" s="67"/>
      <c r="EE4264" s="67"/>
      <c r="EF4264" s="67"/>
      <c r="EG4264" s="67"/>
      <c r="EH4264" s="67"/>
      <c r="EI4264" s="67"/>
      <c r="EJ4264" s="67"/>
      <c r="EK4264" s="67"/>
      <c r="EL4264" s="67"/>
      <c r="EM4264" s="67"/>
      <c r="EN4264" s="67"/>
      <c r="EO4264" s="67"/>
      <c r="EP4264" s="67"/>
      <c r="EQ4264" s="67"/>
      <c r="ER4264" s="67"/>
      <c r="ES4264" s="67"/>
      <c r="ET4264" s="67"/>
      <c r="EU4264" s="67"/>
      <c r="EV4264" s="67"/>
      <c r="EW4264" s="67"/>
      <c r="EX4264" s="67"/>
      <c r="EY4264" s="67"/>
      <c r="EZ4264" s="67"/>
      <c r="FA4264" s="67"/>
      <c r="FB4264" s="67"/>
      <c r="FC4264" s="67"/>
      <c r="FD4264" s="67"/>
      <c r="FE4264" s="67"/>
      <c r="FF4264" s="67"/>
      <c r="FG4264" s="67"/>
      <c r="FH4264" s="67"/>
      <c r="FI4264" s="67"/>
      <c r="FJ4264" s="67"/>
      <c r="FK4264" s="67"/>
      <c r="FL4264" s="67"/>
      <c r="FM4264" s="67"/>
      <c r="FN4264" s="67"/>
      <c r="FO4264" s="67"/>
      <c r="FP4264" s="67"/>
      <c r="FQ4264" s="67"/>
      <c r="FR4264" s="67"/>
      <c r="FS4264" s="67"/>
      <c r="FT4264" s="67"/>
      <c r="FU4264" s="67"/>
      <c r="FV4264" s="67"/>
      <c r="FW4264" s="67"/>
      <c r="FX4264" s="67"/>
      <c r="FY4264" s="67"/>
      <c r="FZ4264" s="67"/>
      <c r="GA4264" s="67"/>
      <c r="GB4264" s="67"/>
      <c r="GC4264" s="67"/>
      <c r="GD4264" s="67"/>
      <c r="GE4264" s="67"/>
      <c r="GF4264" s="67"/>
      <c r="GG4264" s="67"/>
      <c r="GH4264" s="67"/>
      <c r="GI4264" s="67"/>
      <c r="GJ4264" s="67"/>
      <c r="GK4264" s="67"/>
      <c r="GL4264" s="67"/>
      <c r="GM4264" s="67"/>
      <c r="GN4264" s="67"/>
      <c r="GO4264" s="67"/>
      <c r="GP4264" s="67"/>
      <c r="GQ4264" s="67"/>
      <c r="GR4264" s="67"/>
      <c r="GS4264" s="67"/>
      <c r="GT4264" s="67"/>
      <c r="GU4264" s="67"/>
      <c r="GV4264" s="67"/>
      <c r="GW4264" s="67"/>
      <c r="GX4264" s="67"/>
      <c r="GY4264" s="67"/>
      <c r="GZ4264" s="67"/>
      <c r="HA4264" s="67"/>
      <c r="HB4264" s="67"/>
      <c r="HC4264" s="67"/>
      <c r="HD4264" s="67"/>
      <c r="HE4264" s="67"/>
      <c r="HF4264" s="67"/>
      <c r="HG4264" s="67"/>
      <c r="HH4264" s="67"/>
      <c r="HI4264" s="67"/>
      <c r="HJ4264" s="67"/>
      <c r="HK4264" s="67"/>
      <c r="HL4264" s="67"/>
      <c r="HM4264" s="67"/>
      <c r="HN4264" s="67"/>
      <c r="HO4264" s="67"/>
      <c r="HP4264" s="67"/>
      <c r="HQ4264" s="67"/>
      <c r="HR4264" s="67"/>
      <c r="HS4264" s="67"/>
      <c r="HT4264" s="67"/>
      <c r="HU4264" s="67"/>
      <c r="HV4264" s="67"/>
      <c r="HW4264" s="67"/>
      <c r="HX4264" s="67"/>
      <c r="HY4264" s="67"/>
      <c r="HZ4264" s="67"/>
      <c r="IA4264" s="67"/>
      <c r="IB4264" s="67"/>
      <c r="IC4264" s="67"/>
      <c r="ID4264" s="67"/>
      <c r="IE4264" s="67"/>
      <c r="IF4264" s="67"/>
      <c r="IG4264" s="67"/>
      <c r="IH4264" s="67"/>
      <c r="II4264" s="67"/>
      <c r="IJ4264" s="67"/>
      <c r="IK4264" s="67"/>
      <c r="IL4264" s="67"/>
      <c r="IM4264" s="67"/>
      <c r="IN4264" s="67"/>
      <c r="IO4264" s="67"/>
      <c r="IP4264" s="67"/>
      <c r="IQ4264" s="67"/>
      <c r="IR4264" s="67"/>
      <c r="IS4264" s="67"/>
      <c r="IT4264" s="67"/>
      <c r="IU4264" s="67"/>
      <c r="IV4264" s="67"/>
      <c r="IW4264" s="67"/>
      <c r="IX4264" s="67"/>
      <c r="IY4264" s="67"/>
      <c r="IZ4264" s="67"/>
    </row>
    <row r="4265" customFormat="false" ht="13.8" hidden="false" customHeight="false" outlineLevel="0" collapsed="false">
      <c r="A4265" s="16" t="n">
        <v>41501063</v>
      </c>
      <c r="B4265" s="17" t="s">
        <v>4300</v>
      </c>
      <c r="C4265" s="18"/>
      <c r="D4265" s="18"/>
      <c r="E4265" s="16" t="s">
        <v>15</v>
      </c>
      <c r="F4265" s="19" t="n">
        <f aca="false">IF(C4265="",VLOOKUP(E4265,'PORTE E UCO'!$A$5:$D$46,4,0),VLOOKUP(E4265,'PORTE E UCO'!$A$5:$D$46,4,0)*C4265)</f>
        <v>93.13473</v>
      </c>
      <c r="G4265" s="20" t="n">
        <v>1</v>
      </c>
      <c r="H4265" s="21" t="n">
        <f aca="false">G4265*$R$2</f>
        <v>19.673632</v>
      </c>
      <c r="I4265" s="16" t="n">
        <v>0</v>
      </c>
      <c r="J4265" s="22" t="str">
        <f aca="false">IF(I4265&gt;=1,F4265*$J$2,"")</f>
        <v/>
      </c>
      <c r="K4265" s="22" t="str">
        <f aca="false">IF(I4265&gt;=2,F4265*$K$2,"")</f>
        <v/>
      </c>
      <c r="L4265" s="22" t="str">
        <f aca="false">IF(I4265&gt;=3,F4265*$L$2,"")</f>
        <v/>
      </c>
      <c r="M4265" s="22" t="str">
        <f aca="false">IF(I4265&gt;=4,F4265*$M$2,"")</f>
        <v/>
      </c>
      <c r="N4265" s="16" t="n">
        <v>0</v>
      </c>
      <c r="O4265" s="16" t="n">
        <v>0</v>
      </c>
      <c r="P4265" s="23" t="n">
        <v>0</v>
      </c>
      <c r="Q4265" s="32"/>
      <c r="S4265" s="25" t="n">
        <f aca="false">SUM(F4265,H4265,J4265,K4265,L4265,M4265)</f>
        <v>112.808362</v>
      </c>
      <c r="T4265" s="25" t="n">
        <f aca="false">SUM(F4265,H4265,J4265,K4265,L4265,M4265,Q4265)</f>
        <v>112.808362</v>
      </c>
    </row>
    <row r="4266" customFormat="false" ht="13.8" hidden="false" customHeight="false" outlineLevel="0" collapsed="false">
      <c r="A4266" s="27" t="n">
        <v>41501071</v>
      </c>
      <c r="B4266" s="28" t="s">
        <v>4301</v>
      </c>
      <c r="C4266" s="29"/>
      <c r="D4266" s="29"/>
      <c r="E4266" s="27" t="s">
        <v>54</v>
      </c>
      <c r="F4266" s="19" t="n">
        <f aca="false">IF(C4266="",VLOOKUP(E4266,'PORTE E UCO'!$A$5:$D$46,4,0),VLOOKUP(E4266,'PORTE E UCO'!$A$5:$D$46,4,0)*C4266)</f>
        <v>35.31295</v>
      </c>
      <c r="G4266" s="30"/>
      <c r="H4266" s="21" t="n">
        <f aca="false">G4266*$R$2</f>
        <v>0</v>
      </c>
      <c r="I4266" s="27" t="n">
        <v>0</v>
      </c>
      <c r="J4266" s="22" t="str">
        <f aca="false">IF(I4266&gt;=1,F4266*$J$2,"")</f>
        <v/>
      </c>
      <c r="K4266" s="22" t="str">
        <f aca="false">IF(I4266&gt;=2,F4266*$K$2,"")</f>
        <v/>
      </c>
      <c r="L4266" s="22" t="str">
        <f aca="false">IF(I4266&gt;=3,F4266*$L$2,"")</f>
        <v/>
      </c>
      <c r="M4266" s="22" t="str">
        <f aca="false">IF(I4266&gt;=4,F4266*$M$2,"")</f>
        <v/>
      </c>
      <c r="N4266" s="27" t="n">
        <v>0</v>
      </c>
      <c r="O4266" s="27" t="n">
        <v>0</v>
      </c>
      <c r="P4266" s="31" t="n">
        <v>0</v>
      </c>
      <c r="Q4266" s="32"/>
      <c r="S4266" s="25" t="n">
        <f aca="false">SUM(F4266,H4266,J4266,K4266,L4266,M4266)</f>
        <v>35.31295</v>
      </c>
      <c r="T4266" s="25" t="n">
        <f aca="false">SUM(F4266,H4266,J4266,K4266,L4266,M4266,Q4266)</f>
        <v>35.31295</v>
      </c>
    </row>
    <row r="4267" customFormat="false" ht="13.8" hidden="false" customHeight="false" outlineLevel="0" collapsed="false">
      <c r="A4267" s="16" t="n">
        <v>41501080</v>
      </c>
      <c r="B4267" s="17" t="s">
        <v>4302</v>
      </c>
      <c r="C4267" s="18"/>
      <c r="D4267" s="18"/>
      <c r="E4267" s="16" t="s">
        <v>54</v>
      </c>
      <c r="F4267" s="19" t="n">
        <f aca="false">IF(C4267="",VLOOKUP(E4267,'PORTE E UCO'!$A$5:$D$46,4,0),VLOOKUP(E4267,'PORTE E UCO'!$A$5:$D$46,4,0)*C4267)</f>
        <v>35.31295</v>
      </c>
      <c r="G4267" s="20"/>
      <c r="H4267" s="21" t="n">
        <f aca="false">G4267*$R$2</f>
        <v>0</v>
      </c>
      <c r="I4267" s="16" t="n">
        <v>0</v>
      </c>
      <c r="J4267" s="22" t="str">
        <f aca="false">IF(I4267&gt;=1,F4267*$J$2,"")</f>
        <v/>
      </c>
      <c r="K4267" s="22" t="str">
        <f aca="false">IF(I4267&gt;=2,F4267*$K$2,"")</f>
        <v/>
      </c>
      <c r="L4267" s="22" t="str">
        <f aca="false">IF(I4267&gt;=3,F4267*$L$2,"")</f>
        <v/>
      </c>
      <c r="M4267" s="22" t="str">
        <f aca="false">IF(I4267&gt;=4,F4267*$M$2,"")</f>
        <v/>
      </c>
      <c r="N4267" s="16" t="n">
        <v>0</v>
      </c>
      <c r="O4267" s="16" t="n">
        <v>0</v>
      </c>
      <c r="P4267" s="23" t="n">
        <v>0</v>
      </c>
      <c r="Q4267" s="32"/>
      <c r="S4267" s="25" t="n">
        <f aca="false">SUM(F4267,H4267,J4267,K4267,L4267,M4267)</f>
        <v>35.31295</v>
      </c>
      <c r="T4267" s="25" t="n">
        <f aca="false">SUM(F4267,H4267,J4267,K4267,L4267,M4267,Q4267)</f>
        <v>35.31295</v>
      </c>
    </row>
    <row r="4268" customFormat="false" ht="14.95" hidden="false" customHeight="false" outlineLevel="0" collapsed="false">
      <c r="A4268" s="27" t="n">
        <v>41501098</v>
      </c>
      <c r="B4268" s="28" t="s">
        <v>4303</v>
      </c>
      <c r="C4268" s="29"/>
      <c r="D4268" s="29"/>
      <c r="E4268" s="27" t="s">
        <v>20</v>
      </c>
      <c r="F4268" s="19" t="n">
        <f aca="false">IF(C4268="",VLOOKUP(E4268,'PORTE E UCO'!$A$5:$D$46,4,0),VLOOKUP(E4268,'PORTE E UCO'!$A$5:$D$46,4,0)*C4268)</f>
        <v>70.656386</v>
      </c>
      <c r="G4268" s="30" t="n">
        <v>7.16</v>
      </c>
      <c r="H4268" s="21" t="n">
        <f aca="false">G4268*$R$2</f>
        <v>140.86320512</v>
      </c>
      <c r="I4268" s="27" t="n">
        <v>0</v>
      </c>
      <c r="J4268" s="22" t="str">
        <f aca="false">IF(I4268&gt;=1,F4268*$J$2,"")</f>
        <v/>
      </c>
      <c r="K4268" s="22" t="str">
        <f aca="false">IF(I4268&gt;=2,F4268*$K$2,"")</f>
        <v/>
      </c>
      <c r="L4268" s="22" t="str">
        <f aca="false">IF(I4268&gt;=3,F4268*$L$2,"")</f>
        <v/>
      </c>
      <c r="M4268" s="22" t="str">
        <f aca="false">IF(I4268&gt;=4,F4268*$M$2,"")</f>
        <v/>
      </c>
      <c r="N4268" s="27" t="n">
        <v>0</v>
      </c>
      <c r="O4268" s="27" t="n">
        <v>0</v>
      </c>
      <c r="P4268" s="31" t="n">
        <v>0</v>
      </c>
      <c r="Q4268" s="32"/>
      <c r="S4268" s="25" t="n">
        <f aca="false">SUM(F4268,H4268,J4268,K4268,L4268,M4268)</f>
        <v>211.51959112</v>
      </c>
      <c r="T4268" s="25" t="n">
        <f aca="false">SUM(F4268,H4268,J4268,K4268,L4268,M4268,Q4268)</f>
        <v>211.51959112</v>
      </c>
    </row>
    <row r="4269" customFormat="false" ht="13.8" hidden="false" customHeight="false" outlineLevel="0" collapsed="false">
      <c r="A4269" s="16" t="n">
        <v>41501101</v>
      </c>
      <c r="B4269" s="17" t="s">
        <v>4304</v>
      </c>
      <c r="C4269" s="18"/>
      <c r="D4269" s="18"/>
      <c r="E4269" s="16" t="s">
        <v>39</v>
      </c>
      <c r="F4269" s="19" t="n">
        <f aca="false">IF(C4269="",VLOOKUP(E4269,'PORTE E UCO'!$A$5:$D$46,4,0),VLOOKUP(E4269,'PORTE E UCO'!$A$5:$D$46,4,0)*C4269)</f>
        <v>52.984668</v>
      </c>
      <c r="G4269" s="20"/>
      <c r="H4269" s="21" t="n">
        <f aca="false">G4269*$R$2</f>
        <v>0</v>
      </c>
      <c r="I4269" s="16" t="n">
        <v>0</v>
      </c>
      <c r="J4269" s="22" t="str">
        <f aca="false">IF(I4269&gt;=1,F4269*$J$2,"")</f>
        <v/>
      </c>
      <c r="K4269" s="22" t="str">
        <f aca="false">IF(I4269&gt;=2,F4269*$K$2,"")</f>
        <v/>
      </c>
      <c r="L4269" s="22" t="str">
        <f aca="false">IF(I4269&gt;=3,F4269*$L$2,"")</f>
        <v/>
      </c>
      <c r="M4269" s="22" t="str">
        <f aca="false">IF(I4269&gt;=4,F4269*$M$2,"")</f>
        <v/>
      </c>
      <c r="N4269" s="16" t="n">
        <v>0</v>
      </c>
      <c r="O4269" s="16" t="n">
        <v>0</v>
      </c>
      <c r="P4269" s="23" t="n">
        <v>0</v>
      </c>
      <c r="Q4269" s="32"/>
      <c r="S4269" s="25" t="n">
        <f aca="false">SUM(F4269,H4269,J4269,K4269,L4269,M4269)</f>
        <v>52.984668</v>
      </c>
      <c r="T4269" s="25" t="n">
        <f aca="false">SUM(F4269,H4269,J4269,K4269,L4269,M4269,Q4269)</f>
        <v>52.984668</v>
      </c>
    </row>
    <row r="4270" customFormat="false" ht="13.8" hidden="false" customHeight="false" outlineLevel="0" collapsed="false">
      <c r="A4270" s="27" t="n">
        <v>41501110</v>
      </c>
      <c r="B4270" s="28" t="s">
        <v>4305</v>
      </c>
      <c r="C4270" s="29"/>
      <c r="D4270" s="29"/>
      <c r="E4270" s="27" t="s">
        <v>20</v>
      </c>
      <c r="F4270" s="19" t="n">
        <f aca="false">IF(C4270="",VLOOKUP(E4270,'PORTE E UCO'!$A$5:$D$46,4,0),VLOOKUP(E4270,'PORTE E UCO'!$A$5:$D$46,4,0)*C4270)</f>
        <v>70.656386</v>
      </c>
      <c r="G4270" s="30" t="n">
        <v>1</v>
      </c>
      <c r="H4270" s="21" t="n">
        <f aca="false">G4270*$R$2</f>
        <v>19.673632</v>
      </c>
      <c r="I4270" s="27" t="n">
        <v>0</v>
      </c>
      <c r="J4270" s="22" t="str">
        <f aca="false">IF(I4270&gt;=1,F4270*$J$2,"")</f>
        <v/>
      </c>
      <c r="K4270" s="22" t="str">
        <f aca="false">IF(I4270&gt;=2,F4270*$K$2,"")</f>
        <v/>
      </c>
      <c r="L4270" s="22" t="str">
        <f aca="false">IF(I4270&gt;=3,F4270*$L$2,"")</f>
        <v/>
      </c>
      <c r="M4270" s="22" t="str">
        <f aca="false">IF(I4270&gt;=4,F4270*$M$2,"")</f>
        <v/>
      </c>
      <c r="N4270" s="27" t="n">
        <v>0</v>
      </c>
      <c r="O4270" s="27" t="n">
        <v>0</v>
      </c>
      <c r="P4270" s="31" t="n">
        <v>0</v>
      </c>
      <c r="Q4270" s="32"/>
      <c r="S4270" s="25" t="n">
        <f aca="false">SUM(F4270,H4270,J4270,K4270,L4270,M4270)</f>
        <v>90.330018</v>
      </c>
      <c r="T4270" s="25" t="n">
        <f aca="false">SUM(F4270,H4270,J4270,K4270,L4270,M4270,Q4270)</f>
        <v>90.330018</v>
      </c>
    </row>
    <row r="4271" customFormat="false" ht="13.8" hidden="false" customHeight="false" outlineLevel="0" collapsed="false">
      <c r="A4271" s="16" t="n">
        <v>41501209</v>
      </c>
      <c r="B4271" s="17" t="s">
        <v>4306</v>
      </c>
      <c r="C4271" s="18"/>
      <c r="D4271" s="18"/>
      <c r="E4271" s="16" t="s">
        <v>26</v>
      </c>
      <c r="F4271" s="19" t="n">
        <f aca="false">IF(C4271="",VLOOKUP(E4271,'PORTE E UCO'!$A$5:$D$46,4,0),VLOOKUP(E4271,'PORTE E UCO'!$A$5:$D$46,4,0)*C4271)</f>
        <v>324.442174</v>
      </c>
      <c r="G4271" s="20" t="n">
        <v>11.5</v>
      </c>
      <c r="H4271" s="21" t="n">
        <f aca="false">G4271*$R$2</f>
        <v>226.246768</v>
      </c>
      <c r="I4271" s="16" t="n">
        <v>0</v>
      </c>
      <c r="J4271" s="22" t="str">
        <f aca="false">IF(I4271&gt;=1,F4271*$J$2,"")</f>
        <v/>
      </c>
      <c r="K4271" s="22" t="str">
        <f aca="false">IF(I4271&gt;=2,F4271*$K$2,"")</f>
        <v/>
      </c>
      <c r="L4271" s="22" t="str">
        <f aca="false">IF(I4271&gt;=3,F4271*$L$2,"")</f>
        <v/>
      </c>
      <c r="M4271" s="22" t="str">
        <f aca="false">IF(I4271&gt;=4,F4271*$M$2,"")</f>
        <v/>
      </c>
      <c r="N4271" s="16" t="n">
        <v>0</v>
      </c>
      <c r="O4271" s="16" t="n">
        <v>0</v>
      </c>
      <c r="P4271" s="23" t="n">
        <v>0</v>
      </c>
      <c r="Q4271" s="32"/>
      <c r="S4271" s="25" t="n">
        <f aca="false">SUM(F4271,H4271,J4271,K4271,L4271,M4271)</f>
        <v>550.688942</v>
      </c>
      <c r="T4271" s="25" t="n">
        <f aca="false">SUM(F4271,H4271,J4271,K4271,L4271,M4271,Q4271)</f>
        <v>550.688942</v>
      </c>
    </row>
    <row r="4272" customFormat="false" ht="13.8" hidden="false" customHeight="false" outlineLevel="0" collapsed="false">
      <c r="A4272" s="27" t="n">
        <v>41501187</v>
      </c>
      <c r="B4272" s="28" t="s">
        <v>4307</v>
      </c>
      <c r="C4272" s="29"/>
      <c r="D4272" s="29"/>
      <c r="E4272" s="27" t="s">
        <v>39</v>
      </c>
      <c r="F4272" s="19" t="n">
        <f aca="false">IF(C4272="",VLOOKUP(E4272,'PORTE E UCO'!$A$5:$D$46,4,0),VLOOKUP(E4272,'PORTE E UCO'!$A$5:$D$46,4,0)*C4272)</f>
        <v>52.984668</v>
      </c>
      <c r="G4272" s="30" t="n">
        <v>1.8</v>
      </c>
      <c r="H4272" s="21" t="n">
        <f aca="false">G4272*$R$2</f>
        <v>35.4125376</v>
      </c>
      <c r="I4272" s="27" t="n">
        <v>0</v>
      </c>
      <c r="J4272" s="22" t="str">
        <f aca="false">IF(I4272&gt;=1,F4272*$J$2,"")</f>
        <v/>
      </c>
      <c r="K4272" s="22" t="str">
        <f aca="false">IF(I4272&gt;=2,F4272*$K$2,"")</f>
        <v/>
      </c>
      <c r="L4272" s="22" t="str">
        <f aca="false">IF(I4272&gt;=3,F4272*$L$2,"")</f>
        <v/>
      </c>
      <c r="M4272" s="22" t="str">
        <f aca="false">IF(I4272&gt;=4,F4272*$M$2,"")</f>
        <v/>
      </c>
      <c r="N4272" s="27" t="n">
        <v>0</v>
      </c>
      <c r="O4272" s="27" t="n">
        <v>0</v>
      </c>
      <c r="P4272" s="31" t="n">
        <v>0</v>
      </c>
      <c r="Q4272" s="32"/>
      <c r="S4272" s="25" t="n">
        <f aca="false">SUM(F4272,H4272,J4272,K4272,L4272,M4272)</f>
        <v>88.3972056</v>
      </c>
      <c r="T4272" s="25" t="n">
        <f aca="false">SUM(F4272,H4272,J4272,K4272,L4272,M4272,Q4272)</f>
        <v>88.3972056</v>
      </c>
    </row>
    <row r="4273" customFormat="false" ht="13.8" hidden="false" customHeight="false" outlineLevel="0" collapsed="false">
      <c r="A4273" s="16" t="n">
        <v>41501128</v>
      </c>
      <c r="B4273" s="17" t="s">
        <v>4308</v>
      </c>
      <c r="C4273" s="18"/>
      <c r="D4273" s="18"/>
      <c r="E4273" s="16" t="s">
        <v>20</v>
      </c>
      <c r="F4273" s="19" t="n">
        <f aca="false">IF(C4273="",VLOOKUP(E4273,'PORTE E UCO'!$A$5:$D$46,4,0),VLOOKUP(E4273,'PORTE E UCO'!$A$5:$D$46,4,0)*C4273)</f>
        <v>70.656386</v>
      </c>
      <c r="G4273" s="20" t="n">
        <v>0.52</v>
      </c>
      <c r="H4273" s="21" t="n">
        <f aca="false">G4273*$R$2</f>
        <v>10.23028864</v>
      </c>
      <c r="I4273" s="16" t="n">
        <v>0</v>
      </c>
      <c r="J4273" s="22" t="str">
        <f aca="false">IF(I4273&gt;=1,F4273*$J$2,"")</f>
        <v/>
      </c>
      <c r="K4273" s="22" t="str">
        <f aca="false">IF(I4273&gt;=2,F4273*$K$2,"")</f>
        <v/>
      </c>
      <c r="L4273" s="22" t="str">
        <f aca="false">IF(I4273&gt;=3,F4273*$L$2,"")</f>
        <v/>
      </c>
      <c r="M4273" s="22" t="str">
        <f aca="false">IF(I4273&gt;=4,F4273*$M$2,"")</f>
        <v/>
      </c>
      <c r="N4273" s="16" t="n">
        <v>0</v>
      </c>
      <c r="O4273" s="16" t="n">
        <v>0</v>
      </c>
      <c r="P4273" s="23" t="n">
        <v>0</v>
      </c>
      <c r="Q4273" s="32"/>
      <c r="S4273" s="25" t="n">
        <f aca="false">SUM(F4273,H4273,J4273,K4273,L4273,M4273)</f>
        <v>80.88667464</v>
      </c>
      <c r="T4273" s="25" t="n">
        <f aca="false">SUM(F4273,H4273,J4273,K4273,L4273,M4273,Q4273)</f>
        <v>80.88667464</v>
      </c>
    </row>
    <row r="4274" customFormat="false" ht="13.8" hidden="false" customHeight="false" outlineLevel="0" collapsed="false">
      <c r="A4274" s="27" t="n">
        <v>41501195</v>
      </c>
      <c r="B4274" s="28" t="s">
        <v>4309</v>
      </c>
      <c r="C4274" s="29"/>
      <c r="D4274" s="29"/>
      <c r="E4274" s="27" t="s">
        <v>20</v>
      </c>
      <c r="F4274" s="19" t="n">
        <f aca="false">IF(C4274="",VLOOKUP(E4274,'PORTE E UCO'!$A$5:$D$46,4,0),VLOOKUP(E4274,'PORTE E UCO'!$A$5:$D$46,4,0)*C4274)</f>
        <v>70.656386</v>
      </c>
      <c r="G4274" s="30" t="n">
        <v>1.8</v>
      </c>
      <c r="H4274" s="21" t="n">
        <f aca="false">G4274*$R$2</f>
        <v>35.4125376</v>
      </c>
      <c r="I4274" s="27" t="n">
        <v>0</v>
      </c>
      <c r="J4274" s="22" t="str">
        <f aca="false">IF(I4274&gt;=1,F4274*$J$2,"")</f>
        <v/>
      </c>
      <c r="K4274" s="22" t="str">
        <f aca="false">IF(I4274&gt;=2,F4274*$K$2,"")</f>
        <v/>
      </c>
      <c r="L4274" s="22" t="str">
        <f aca="false">IF(I4274&gt;=3,F4274*$L$2,"")</f>
        <v/>
      </c>
      <c r="M4274" s="22" t="str">
        <f aca="false">IF(I4274&gt;=4,F4274*$M$2,"")</f>
        <v/>
      </c>
      <c r="N4274" s="27" t="n">
        <v>0</v>
      </c>
      <c r="O4274" s="27" t="n">
        <v>0</v>
      </c>
      <c r="P4274" s="31" t="n">
        <v>0</v>
      </c>
      <c r="Q4274" s="32"/>
      <c r="S4274" s="25" t="n">
        <f aca="false">SUM(F4274,H4274,J4274,K4274,L4274,M4274)</f>
        <v>106.0689236</v>
      </c>
      <c r="T4274" s="25" t="n">
        <f aca="false">SUM(F4274,H4274,J4274,K4274,L4274,M4274,Q4274)</f>
        <v>106.0689236</v>
      </c>
    </row>
    <row r="4275" customFormat="false" ht="14.95" hidden="false" customHeight="false" outlineLevel="0" collapsed="false">
      <c r="A4275" s="16" t="n">
        <v>41501136</v>
      </c>
      <c r="B4275" s="17" t="s">
        <v>4310</v>
      </c>
      <c r="C4275" s="18"/>
      <c r="D4275" s="18"/>
      <c r="E4275" s="16" t="s">
        <v>50</v>
      </c>
      <c r="F4275" s="19" t="n">
        <f aca="false">IF(C4275="",VLOOKUP(E4275,'PORTE E UCO'!$A$5:$D$46,4,0),VLOOKUP(E4275,'PORTE E UCO'!$A$5:$D$46,4,0)*C4275)</f>
        <v>17.661556</v>
      </c>
      <c r="G4275" s="20"/>
      <c r="H4275" s="21" t="n">
        <f aca="false">G4275*$R$2</f>
        <v>0</v>
      </c>
      <c r="I4275" s="16" t="n">
        <v>0</v>
      </c>
      <c r="J4275" s="22" t="str">
        <f aca="false">IF(I4275&gt;=1,F4275*$J$2,"")</f>
        <v/>
      </c>
      <c r="K4275" s="22" t="str">
        <f aca="false">IF(I4275&gt;=2,F4275*$K$2,"")</f>
        <v/>
      </c>
      <c r="L4275" s="22" t="str">
        <f aca="false">IF(I4275&gt;=3,F4275*$L$2,"")</f>
        <v/>
      </c>
      <c r="M4275" s="22" t="str">
        <f aca="false">IF(I4275&gt;=4,F4275*$M$2,"")</f>
        <v/>
      </c>
      <c r="N4275" s="16" t="n">
        <v>0</v>
      </c>
      <c r="O4275" s="16" t="n">
        <v>0</v>
      </c>
      <c r="P4275" s="23" t="n">
        <v>0</v>
      </c>
      <c r="Q4275" s="32"/>
      <c r="S4275" s="25" t="n">
        <f aca="false">SUM(F4275,H4275,J4275,K4275,L4275,M4275)</f>
        <v>17.661556</v>
      </c>
      <c r="T4275" s="25" t="n">
        <f aca="false">SUM(F4275,H4275,J4275,K4275,L4275,M4275,Q4275)</f>
        <v>17.661556</v>
      </c>
    </row>
    <row r="4276" customFormat="false" ht="13.8" hidden="false" customHeight="false" outlineLevel="0" collapsed="false">
      <c r="A4276" s="27" t="n">
        <v>41501144</v>
      </c>
      <c r="B4276" s="28" t="s">
        <v>4311</v>
      </c>
      <c r="C4276" s="29"/>
      <c r="D4276" s="29"/>
      <c r="E4276" s="27" t="s">
        <v>17</v>
      </c>
      <c r="F4276" s="19" t="n">
        <f aca="false">IF(C4276="",VLOOKUP(E4276,'PORTE E UCO'!$A$5:$D$46,4,0),VLOOKUP(E4276,'PORTE E UCO'!$A$5:$D$46,4,0)*C4276)</f>
        <v>150.60084</v>
      </c>
      <c r="G4276" s="30" t="n">
        <v>8.8</v>
      </c>
      <c r="H4276" s="21" t="n">
        <f aca="false">G4276*$R$2</f>
        <v>173.1279616</v>
      </c>
      <c r="I4276" s="27" t="n">
        <v>0</v>
      </c>
      <c r="J4276" s="22" t="str">
        <f aca="false">IF(I4276&gt;=1,F4276*$J$2,"")</f>
        <v/>
      </c>
      <c r="K4276" s="22" t="str">
        <f aca="false">IF(I4276&gt;=2,F4276*$K$2,"")</f>
        <v/>
      </c>
      <c r="L4276" s="22" t="str">
        <f aca="false">IF(I4276&gt;=3,F4276*$L$2,"")</f>
        <v/>
      </c>
      <c r="M4276" s="22" t="str">
        <f aca="false">IF(I4276&gt;=4,F4276*$M$2,"")</f>
        <v/>
      </c>
      <c r="N4276" s="27" t="n">
        <v>0</v>
      </c>
      <c r="O4276" s="27" t="n">
        <v>0</v>
      </c>
      <c r="P4276" s="31" t="n">
        <v>0</v>
      </c>
      <c r="Q4276" s="32"/>
      <c r="S4276" s="25" t="n">
        <f aca="false">SUM(F4276,H4276,J4276,K4276,L4276,M4276)</f>
        <v>323.7288016</v>
      </c>
      <c r="T4276" s="25" t="n">
        <f aca="false">SUM(F4276,H4276,J4276,K4276,L4276,M4276,Q4276)</f>
        <v>323.7288016</v>
      </c>
    </row>
  </sheetData>
  <sheetProtection sheet="true" password="9884" objects="true" scenarios="true" selectLockedCells="true"/>
  <mergeCells count="12">
    <mergeCell ref="A1:A2"/>
    <mergeCell ref="B1:B2"/>
    <mergeCell ref="C1:E2"/>
    <mergeCell ref="F1:F2"/>
    <mergeCell ref="G1:G2"/>
    <mergeCell ref="H1:H2"/>
    <mergeCell ref="I1:I2"/>
    <mergeCell ref="N1:N2"/>
    <mergeCell ref="O1:O2"/>
    <mergeCell ref="P1:P2"/>
    <mergeCell ref="S1:S2"/>
    <mergeCell ref="T1:T2"/>
  </mergeCells>
  <printOptions headings="false" gridLines="false" gridLinesSet="true" horizontalCentered="false" verticalCentered="false"/>
  <pageMargins left="0.39375" right="0.39375" top="0.39375" bottom="0.393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A1:AMJ61"/>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D48" activeCellId="0" sqref="D48"/>
    </sheetView>
  </sheetViews>
  <sheetFormatPr defaultRowHeight="13.8" zeroHeight="false" outlineLevelRow="0" outlineLevelCol="0"/>
  <cols>
    <col collapsed="false" customWidth="true" hidden="false" outlineLevel="0" max="1" min="1" style="68" width="7.56"/>
    <col collapsed="false" customWidth="false" hidden="false" outlineLevel="0" max="8" min="2" style="68" width="11.47"/>
    <col collapsed="false" customWidth="true" hidden="false" outlineLevel="0" max="1025" min="9" style="6" width="8.37"/>
  </cols>
  <sheetData>
    <row r="1" customFormat="false" ht="13.8" hidden="false" customHeight="false" outlineLevel="0" collapsed="false">
      <c r="A1" s="69"/>
      <c r="B1" s="70" t="s">
        <v>4312</v>
      </c>
      <c r="C1" s="70"/>
      <c r="D1" s="70"/>
      <c r="E1" s="70"/>
      <c r="F1" s="71"/>
      <c r="G1" s="71"/>
      <c r="H1" s="71"/>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8" hidden="false" customHeight="false" outlineLevel="0" collapsed="false">
      <c r="A2" s="69"/>
      <c r="B2" s="72" t="n">
        <v>2015</v>
      </c>
      <c r="C2" s="72" t="n">
        <v>2016</v>
      </c>
      <c r="D2" s="70" t="n">
        <v>2017</v>
      </c>
      <c r="E2" s="70" t="n">
        <v>2018</v>
      </c>
      <c r="F2" s="73" t="n">
        <v>2019</v>
      </c>
      <c r="G2" s="73" t="n">
        <v>2020</v>
      </c>
      <c r="H2" s="73" t="n">
        <v>2021</v>
      </c>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64.9" hidden="false" customHeight="false" outlineLevel="0" collapsed="false">
      <c r="A3" s="74" t="s">
        <v>4313</v>
      </c>
      <c r="B3" s="75" t="s">
        <v>4314</v>
      </c>
      <c r="C3" s="75" t="s">
        <v>4314</v>
      </c>
      <c r="D3" s="76" t="s">
        <v>4315</v>
      </c>
      <c r="E3" s="76" t="s">
        <v>4316</v>
      </c>
      <c r="F3" s="76" t="s">
        <v>4316</v>
      </c>
      <c r="G3" s="76" t="s">
        <v>4316</v>
      </c>
      <c r="H3" s="76" t="s">
        <v>4316</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80" customFormat="true" ht="13.8" hidden="false" customHeight="false" outlineLevel="0" collapsed="false">
      <c r="A4" s="77"/>
      <c r="B4" s="78"/>
      <c r="C4" s="79"/>
      <c r="D4" s="79" t="n">
        <v>0.0162</v>
      </c>
      <c r="E4" s="79"/>
      <c r="F4" s="79"/>
      <c r="G4" s="79"/>
      <c r="H4" s="79"/>
    </row>
    <row r="5" customFormat="false" ht="13.8" hidden="false" customHeight="false" outlineLevel="0" collapsed="false">
      <c r="A5" s="81" t="s">
        <v>50</v>
      </c>
      <c r="B5" s="82" t="n">
        <v>10.5</v>
      </c>
      <c r="C5" s="82" t="n">
        <v>17.38</v>
      </c>
      <c r="D5" s="83" t="n">
        <f aca="false">(C5*$D$4)+C5</f>
        <v>17.661556</v>
      </c>
      <c r="E5" s="83" t="n">
        <f aca="false">(D5*$E$4)+D5</f>
        <v>17.661556</v>
      </c>
      <c r="F5" s="83" t="n">
        <f aca="false">(E5*$F$4)+E5</f>
        <v>17.661556</v>
      </c>
      <c r="G5" s="83" t="n">
        <f aca="false">(F5*$G$4)+F5</f>
        <v>17.661556</v>
      </c>
      <c r="H5" s="83" t="n">
        <f aca="false">(G5*$H$4)+G5</f>
        <v>17.661556</v>
      </c>
      <c r="N5" s="0"/>
    </row>
    <row r="6" customFormat="false" ht="13.8" hidden="false" customHeight="false" outlineLevel="0" collapsed="false">
      <c r="A6" s="81" t="s">
        <v>54</v>
      </c>
      <c r="B6" s="82" t="n">
        <v>21</v>
      </c>
      <c r="C6" s="82" t="n">
        <v>34.75</v>
      </c>
      <c r="D6" s="83" t="n">
        <f aca="false">(C6*$D$4)+C6</f>
        <v>35.31295</v>
      </c>
      <c r="E6" s="83" t="n">
        <f aca="false">(D6*$E$4)+D6</f>
        <v>35.31295</v>
      </c>
      <c r="F6" s="83" t="n">
        <f aca="false">(E6*$F$4)+E6</f>
        <v>35.31295</v>
      </c>
      <c r="G6" s="83" t="n">
        <f aca="false">(F6*$G$4)+F6</f>
        <v>35.31295</v>
      </c>
      <c r="H6" s="83" t="n">
        <f aca="false">(G6*$H$4)+G6</f>
        <v>35.31295</v>
      </c>
      <c r="N6" s="0"/>
    </row>
    <row r="7" customFormat="false" ht="13.8" hidden="false" customHeight="false" outlineLevel="0" collapsed="false">
      <c r="A7" s="81" t="s">
        <v>39</v>
      </c>
      <c r="B7" s="82" t="n">
        <v>31.5</v>
      </c>
      <c r="C7" s="82" t="n">
        <v>52.14</v>
      </c>
      <c r="D7" s="83" t="n">
        <f aca="false">(C7*$D$4)+C7</f>
        <v>52.984668</v>
      </c>
      <c r="E7" s="83" t="n">
        <f aca="false">(D7*$E$4)+D7</f>
        <v>52.984668</v>
      </c>
      <c r="F7" s="83" t="n">
        <f aca="false">(E7*$F$4)+E7</f>
        <v>52.984668</v>
      </c>
      <c r="G7" s="83" t="n">
        <f aca="false">(F7*$G$4)+F7</f>
        <v>52.984668</v>
      </c>
      <c r="H7" s="83" t="n">
        <f aca="false">(G7*$H$4)+G7</f>
        <v>52.984668</v>
      </c>
      <c r="N7" s="0"/>
    </row>
    <row r="8" customFormat="false" ht="13.8" hidden="false" customHeight="false" outlineLevel="0" collapsed="false">
      <c r="A8" s="81" t="s">
        <v>20</v>
      </c>
      <c r="B8" s="82" t="n">
        <v>42</v>
      </c>
      <c r="C8" s="82" t="n">
        <v>69.53</v>
      </c>
      <c r="D8" s="83" t="n">
        <f aca="false">(C8*$D$4)+C8</f>
        <v>70.656386</v>
      </c>
      <c r="E8" s="83" t="n">
        <f aca="false">(D8*$E$4)+D8</f>
        <v>70.656386</v>
      </c>
      <c r="F8" s="83" t="n">
        <f aca="false">(E8*$F$4)+E8</f>
        <v>70.656386</v>
      </c>
      <c r="G8" s="83" t="n">
        <f aca="false">(F8*$G$4)+F8</f>
        <v>70.656386</v>
      </c>
      <c r="H8" s="83" t="n">
        <f aca="false">(G8*$H$4)+G8</f>
        <v>70.656386</v>
      </c>
      <c r="N8" s="0"/>
    </row>
    <row r="9" customFormat="false" ht="13.8" hidden="false" customHeight="false" outlineLevel="0" collapsed="false">
      <c r="A9" s="81" t="s">
        <v>15</v>
      </c>
      <c r="B9" s="82" t="n">
        <v>56.5</v>
      </c>
      <c r="C9" s="82" t="n">
        <v>91.65</v>
      </c>
      <c r="D9" s="83" t="n">
        <f aca="false">(C9*$D$4)+C9</f>
        <v>93.13473</v>
      </c>
      <c r="E9" s="83" t="n">
        <f aca="false">(D9*$E$4)+D9</f>
        <v>93.13473</v>
      </c>
      <c r="F9" s="83" t="n">
        <f aca="false">(E9*$F$4)+E9</f>
        <v>93.13473</v>
      </c>
      <c r="G9" s="83" t="n">
        <f aca="false">(F9*$G$4)+F9</f>
        <v>93.13473</v>
      </c>
      <c r="H9" s="83" t="n">
        <f aca="false">(G9*$H$4)+G9</f>
        <v>93.13473</v>
      </c>
      <c r="N9" s="0"/>
    </row>
    <row r="10" customFormat="false" ht="13.8" hidden="false" customHeight="false" outlineLevel="0" collapsed="false">
      <c r="A10" s="81" t="s">
        <v>64</v>
      </c>
      <c r="B10" s="82" t="n">
        <v>67</v>
      </c>
      <c r="C10" s="82" t="n">
        <v>108.46</v>
      </c>
      <c r="D10" s="83" t="n">
        <f aca="false">(C10*$D$4)+C10</f>
        <v>110.217052</v>
      </c>
      <c r="E10" s="83" t="n">
        <f aca="false">(D10*$E$4)+D10</f>
        <v>110.217052</v>
      </c>
      <c r="F10" s="83" t="n">
        <f aca="false">(E10*$F$4)+E10</f>
        <v>110.217052</v>
      </c>
      <c r="G10" s="83" t="n">
        <f aca="false">(F10*$G$4)+F10</f>
        <v>110.217052</v>
      </c>
      <c r="H10" s="83" t="n">
        <f aca="false">(G10*$H$4)+G10</f>
        <v>110.217052</v>
      </c>
      <c r="N10" s="0"/>
    </row>
    <row r="11" customFormat="false" ht="13.8" hidden="false" customHeight="false" outlineLevel="0" collapsed="false">
      <c r="A11" s="81" t="s">
        <v>17</v>
      </c>
      <c r="B11" s="82" t="n">
        <v>92</v>
      </c>
      <c r="C11" s="82" t="n">
        <v>148.2</v>
      </c>
      <c r="D11" s="83" t="n">
        <f aca="false">(C11*$D$4)+C11</f>
        <v>150.60084</v>
      </c>
      <c r="E11" s="83" t="n">
        <f aca="false">(D11*$E$4)+D11</f>
        <v>150.60084</v>
      </c>
      <c r="F11" s="83" t="n">
        <f aca="false">(E11*$F$4)+E11</f>
        <v>150.60084</v>
      </c>
      <c r="G11" s="83" t="n">
        <f aca="false">(F11*$G$4)+F11</f>
        <v>150.60084</v>
      </c>
      <c r="H11" s="83" t="n">
        <f aca="false">(G11*$H$4)+G11</f>
        <v>150.60084</v>
      </c>
      <c r="N11" s="0"/>
    </row>
    <row r="12" customFormat="false" ht="13.8" hidden="false" customHeight="false" outlineLevel="0" collapsed="false">
      <c r="A12" s="81" t="s">
        <v>37</v>
      </c>
      <c r="B12" s="82" t="n">
        <v>117</v>
      </c>
      <c r="C12" s="82" t="n">
        <v>189.37</v>
      </c>
      <c r="D12" s="83" t="n">
        <f aca="false">(C12*$D$4)+C12</f>
        <v>192.437794</v>
      </c>
      <c r="E12" s="83" t="n">
        <f aca="false">(D12*$E$4)+D12</f>
        <v>192.437794</v>
      </c>
      <c r="F12" s="83" t="n">
        <f aca="false">(E12*$F$4)+E12</f>
        <v>192.437794</v>
      </c>
      <c r="G12" s="83" t="n">
        <f aca="false">(F12*$G$4)+F12</f>
        <v>192.437794</v>
      </c>
      <c r="H12" s="83" t="n">
        <f aca="false">(G12*$H$4)+G12</f>
        <v>192.437794</v>
      </c>
      <c r="N12" s="0"/>
    </row>
    <row r="13" customFormat="false" ht="13.8" hidden="false" customHeight="false" outlineLevel="0" collapsed="false">
      <c r="A13" s="81" t="s">
        <v>22</v>
      </c>
      <c r="B13" s="82" t="n">
        <v>134</v>
      </c>
      <c r="C13" s="82" t="n">
        <v>216.92</v>
      </c>
      <c r="D13" s="83" t="n">
        <f aca="false">(C13*$D$4)+C13</f>
        <v>220.434104</v>
      </c>
      <c r="E13" s="83" t="n">
        <f aca="false">(D13*$E$4)+D13</f>
        <v>220.434104</v>
      </c>
      <c r="F13" s="83" t="n">
        <f aca="false">(E13*$F$4)+E13</f>
        <v>220.434104</v>
      </c>
      <c r="G13" s="83" t="n">
        <f aca="false">(F13*$G$4)+F13</f>
        <v>220.434104</v>
      </c>
      <c r="H13" s="83" t="n">
        <f aca="false">(G13*$H$4)+G13</f>
        <v>220.434104</v>
      </c>
      <c r="N13" s="0"/>
    </row>
    <row r="14" customFormat="false" ht="13.8" hidden="false" customHeight="false" outlineLevel="0" collapsed="false">
      <c r="A14" s="81" t="s">
        <v>31</v>
      </c>
      <c r="B14" s="82" t="n">
        <v>160</v>
      </c>
      <c r="C14" s="82" t="n">
        <v>258.16</v>
      </c>
      <c r="D14" s="83" t="n">
        <f aca="false">(C14*$D$4)+C14</f>
        <v>262.342192</v>
      </c>
      <c r="E14" s="83" t="n">
        <f aca="false">(D14*$E$4)+D14</f>
        <v>262.342192</v>
      </c>
      <c r="F14" s="83" t="n">
        <f aca="false">(E14*$F$4)+E14</f>
        <v>262.342192</v>
      </c>
      <c r="G14" s="83" t="n">
        <f aca="false">(F14*$G$4)+F14</f>
        <v>262.342192</v>
      </c>
      <c r="H14" s="83" t="n">
        <f aca="false">(G14*$H$4)+G14</f>
        <v>262.342192</v>
      </c>
      <c r="N14" s="0"/>
    </row>
    <row r="15" customFormat="false" ht="13.8" hidden="false" customHeight="false" outlineLevel="0" collapsed="false">
      <c r="A15" s="81" t="s">
        <v>171</v>
      </c>
      <c r="B15" s="82" t="n">
        <v>175.5</v>
      </c>
      <c r="C15" s="82" t="n">
        <v>282.61</v>
      </c>
      <c r="D15" s="83" t="n">
        <f aca="false">(C15*$D$4)+C15</f>
        <v>287.188282</v>
      </c>
      <c r="E15" s="83" t="n">
        <f aca="false">(D15*$E$4)+D15</f>
        <v>287.188282</v>
      </c>
      <c r="F15" s="83" t="n">
        <f aca="false">(E15*$F$4)+E15</f>
        <v>287.188282</v>
      </c>
      <c r="G15" s="83" t="n">
        <f aca="false">(F15*$G$4)+F15</f>
        <v>287.188282</v>
      </c>
      <c r="H15" s="83" t="n">
        <f aca="false">(G15*$H$4)+G15</f>
        <v>287.188282</v>
      </c>
      <c r="N15" s="0"/>
    </row>
    <row r="16" customFormat="false" ht="13.8" hidden="false" customHeight="false" outlineLevel="0" collapsed="false">
      <c r="A16" s="81" t="s">
        <v>26</v>
      </c>
      <c r="B16" s="82" t="n">
        <v>197.5</v>
      </c>
      <c r="C16" s="82" t="n">
        <v>319.27</v>
      </c>
      <c r="D16" s="83" t="n">
        <f aca="false">(C16*$D$4)+C16</f>
        <v>324.442174</v>
      </c>
      <c r="E16" s="83" t="n">
        <f aca="false">(D16*$E$4)+D16</f>
        <v>324.442174</v>
      </c>
      <c r="F16" s="83" t="n">
        <f aca="false">(E16*$F$4)+E16</f>
        <v>324.442174</v>
      </c>
      <c r="G16" s="83" t="n">
        <f aca="false">(F16*$G$4)+F16</f>
        <v>324.442174</v>
      </c>
      <c r="H16" s="83" t="n">
        <f aca="false">(G16*$H$4)+G16</f>
        <v>324.442174</v>
      </c>
      <c r="N16" s="0"/>
    </row>
    <row r="17" customFormat="false" ht="13.8" hidden="false" customHeight="false" outlineLevel="0" collapsed="false">
      <c r="A17" s="81" t="s">
        <v>59</v>
      </c>
      <c r="B17" s="82" t="n">
        <v>213</v>
      </c>
      <c r="C17" s="82" t="n">
        <v>343.7</v>
      </c>
      <c r="D17" s="83" t="n">
        <f aca="false">(C17*$D$4)+C17</f>
        <v>349.26794</v>
      </c>
      <c r="E17" s="83" t="n">
        <f aca="false">(D17*$E$4)+D17</f>
        <v>349.26794</v>
      </c>
      <c r="F17" s="83" t="n">
        <f aca="false">(E17*$F$4)+E17</f>
        <v>349.26794</v>
      </c>
      <c r="G17" s="83" t="n">
        <f aca="false">(F17*$G$4)+F17</f>
        <v>349.26794</v>
      </c>
      <c r="H17" s="83" t="n">
        <f aca="false">(G17*$H$4)+G17</f>
        <v>349.26794</v>
      </c>
      <c r="N17" s="0"/>
    </row>
    <row r="18" customFormat="false" ht="13.8" hidden="false" customHeight="false" outlineLevel="0" collapsed="false">
      <c r="A18" s="81" t="s">
        <v>24</v>
      </c>
      <c r="B18" s="82" t="n">
        <v>230</v>
      </c>
      <c r="C18" s="82" t="n">
        <v>371.21</v>
      </c>
      <c r="D18" s="83" t="n">
        <f aca="false">(C18*$D$4)+C18</f>
        <v>377.223602</v>
      </c>
      <c r="E18" s="83" t="n">
        <f aca="false">(D18*$E$4)+D18</f>
        <v>377.223602</v>
      </c>
      <c r="F18" s="83" t="n">
        <f aca="false">(E18*$F$4)+E18</f>
        <v>377.223602</v>
      </c>
      <c r="G18" s="83" t="n">
        <f aca="false">(F18*$G$4)+F18</f>
        <v>377.223602</v>
      </c>
      <c r="H18" s="83" t="n">
        <f aca="false">(G18*$H$4)+G18</f>
        <v>377.223602</v>
      </c>
      <c r="N18" s="0"/>
    </row>
    <row r="19" customFormat="false" ht="13.8" hidden="false" customHeight="false" outlineLevel="0" collapsed="false">
      <c r="A19" s="81" t="s">
        <v>257</v>
      </c>
      <c r="B19" s="82" t="n">
        <v>244.5</v>
      </c>
      <c r="C19" s="82" t="n">
        <v>394.11</v>
      </c>
      <c r="D19" s="83" t="n">
        <f aca="false">(C19*$D$4)+C19</f>
        <v>400.494582</v>
      </c>
      <c r="E19" s="83" t="n">
        <f aca="false">(D19*$E$4)+D19</f>
        <v>400.494582</v>
      </c>
      <c r="F19" s="83" t="n">
        <f aca="false">(E19*$F$4)+E19</f>
        <v>400.494582</v>
      </c>
      <c r="G19" s="83" t="n">
        <f aca="false">(F19*$G$4)+F19</f>
        <v>400.494582</v>
      </c>
      <c r="H19" s="83" t="n">
        <f aca="false">(G19*$H$4)+G19</f>
        <v>400.494582</v>
      </c>
      <c r="N19" s="0"/>
    </row>
    <row r="20" customFormat="false" ht="13.8" hidden="false" customHeight="false" outlineLevel="0" collapsed="false">
      <c r="A20" s="81" t="s">
        <v>223</v>
      </c>
      <c r="B20" s="82" t="n">
        <v>266.5</v>
      </c>
      <c r="C20" s="82" t="n">
        <v>429.25</v>
      </c>
      <c r="D20" s="83" t="n">
        <f aca="false">(C20*$D$4)+C20</f>
        <v>436.20385</v>
      </c>
      <c r="E20" s="83" t="n">
        <f aca="false">(D20*$E$4)+D20</f>
        <v>436.20385</v>
      </c>
      <c r="F20" s="83" t="n">
        <f aca="false">(E20*$F$4)+E20</f>
        <v>436.20385</v>
      </c>
      <c r="G20" s="83" t="n">
        <f aca="false">(F20*$G$4)+F20</f>
        <v>436.20385</v>
      </c>
      <c r="H20" s="83" t="n">
        <f aca="false">(G20*$H$4)+G20</f>
        <v>436.20385</v>
      </c>
      <c r="N20" s="0"/>
    </row>
    <row r="21" customFormat="false" ht="13.8" hidden="false" customHeight="false" outlineLevel="0" collapsed="false">
      <c r="A21" s="81" t="s">
        <v>350</v>
      </c>
      <c r="B21" s="82" t="n">
        <v>292.5</v>
      </c>
      <c r="C21" s="82" t="n">
        <v>472.04</v>
      </c>
      <c r="D21" s="83" t="n">
        <f aca="false">(C21*$D$4)+C21</f>
        <v>479.687048</v>
      </c>
      <c r="E21" s="83" t="n">
        <f aca="false">(D21*$E$4)+D21</f>
        <v>479.687048</v>
      </c>
      <c r="F21" s="83" t="n">
        <f aca="false">(E21*$F$4)+E21</f>
        <v>479.687048</v>
      </c>
      <c r="G21" s="83" t="n">
        <f aca="false">(F21*$G$4)+F21</f>
        <v>479.687048</v>
      </c>
      <c r="H21" s="83" t="n">
        <f aca="false">(G21*$H$4)+G21</f>
        <v>479.687048</v>
      </c>
      <c r="N21" s="0"/>
    </row>
    <row r="22" customFormat="false" ht="13.8" hidden="false" customHeight="false" outlineLevel="0" collapsed="false">
      <c r="A22" s="81" t="s">
        <v>62</v>
      </c>
      <c r="B22" s="82" t="n">
        <v>320</v>
      </c>
      <c r="C22" s="82" t="n">
        <v>516.33</v>
      </c>
      <c r="D22" s="83" t="n">
        <f aca="false">(C22*$D$4)+C22</f>
        <v>524.694546</v>
      </c>
      <c r="E22" s="83" t="n">
        <f aca="false">(D22*$E$4)+D22</f>
        <v>524.694546</v>
      </c>
      <c r="F22" s="83" t="n">
        <f aca="false">(E22*$F$4)+E22</f>
        <v>524.694546</v>
      </c>
      <c r="G22" s="83" t="n">
        <f aca="false">(F22*$G$4)+F22</f>
        <v>524.694546</v>
      </c>
      <c r="H22" s="83" t="n">
        <f aca="false">(G22*$H$4)+G22</f>
        <v>524.694546</v>
      </c>
      <c r="N22" s="0"/>
    </row>
    <row r="23" customFormat="false" ht="13.8" hidden="false" customHeight="false" outlineLevel="0" collapsed="false">
      <c r="A23" s="81" t="s">
        <v>167</v>
      </c>
      <c r="B23" s="82" t="n">
        <v>346</v>
      </c>
      <c r="C23" s="82" t="n">
        <v>557.58</v>
      </c>
      <c r="D23" s="83" t="n">
        <f aca="false">(C23*$D$4)+C23</f>
        <v>566.612796</v>
      </c>
      <c r="E23" s="83" t="n">
        <f aca="false">(D23*$E$4)+D23</f>
        <v>566.612796</v>
      </c>
      <c r="F23" s="83" t="n">
        <f aca="false">(E23*$F$4)+E23</f>
        <v>566.612796</v>
      </c>
      <c r="G23" s="83" t="n">
        <f aca="false">(F23*$G$4)+F23</f>
        <v>566.612796</v>
      </c>
      <c r="H23" s="83" t="n">
        <f aca="false">(G23*$H$4)+G23</f>
        <v>566.612796</v>
      </c>
      <c r="N23" s="0"/>
    </row>
    <row r="24" customFormat="false" ht="13.8" hidden="false" customHeight="false" outlineLevel="0" collapsed="false">
      <c r="A24" s="81" t="s">
        <v>460</v>
      </c>
      <c r="B24" s="82" t="n">
        <v>382.5</v>
      </c>
      <c r="C24" s="82" t="n">
        <v>617.15</v>
      </c>
      <c r="D24" s="83" t="n">
        <f aca="false">(C24*$D$4)+C24</f>
        <v>627.14783</v>
      </c>
      <c r="E24" s="83" t="n">
        <f aca="false">(D24*$E$4)+D24</f>
        <v>627.14783</v>
      </c>
      <c r="F24" s="83" t="n">
        <f aca="false">(E24*$F$4)+E24</f>
        <v>627.14783</v>
      </c>
      <c r="G24" s="83" t="n">
        <f aca="false">(F24*$G$4)+F24</f>
        <v>627.14783</v>
      </c>
      <c r="H24" s="83" t="n">
        <f aca="false">(G24*$H$4)+G24</f>
        <v>627.14783</v>
      </c>
      <c r="N24" s="0"/>
    </row>
    <row r="25" customFormat="false" ht="13.8" hidden="false" customHeight="false" outlineLevel="0" collapsed="false">
      <c r="A25" s="81" t="s">
        <v>195</v>
      </c>
      <c r="B25" s="82" t="n">
        <v>452.5</v>
      </c>
      <c r="C25" s="82" t="n">
        <v>730.18</v>
      </c>
      <c r="D25" s="83" t="n">
        <f aca="false">(C25*$D$4)+C25</f>
        <v>742.008916</v>
      </c>
      <c r="E25" s="83" t="n">
        <f aca="false">(D25*$E$4)+D25</f>
        <v>742.008916</v>
      </c>
      <c r="F25" s="83" t="n">
        <f aca="false">(E25*$F$4)+E25</f>
        <v>742.008916</v>
      </c>
      <c r="G25" s="83" t="n">
        <f aca="false">(F25*$G$4)+F25</f>
        <v>742.008916</v>
      </c>
      <c r="H25" s="83" t="n">
        <f aca="false">(G25*$H$4)+G25</f>
        <v>742.008916</v>
      </c>
      <c r="N25" s="0"/>
    </row>
    <row r="26" customFormat="false" ht="13.8" hidden="false" customHeight="false" outlineLevel="0" collapsed="false">
      <c r="A26" s="81" t="s">
        <v>272</v>
      </c>
      <c r="B26" s="82" t="n">
        <v>489</v>
      </c>
      <c r="C26" s="82" t="n">
        <v>788.24</v>
      </c>
      <c r="D26" s="83" t="n">
        <f aca="false">(C26*$D$4)+C26</f>
        <v>801.009488</v>
      </c>
      <c r="E26" s="83" t="n">
        <f aca="false">(D26*$E$4)+D26</f>
        <v>801.009488</v>
      </c>
      <c r="F26" s="83" t="n">
        <f aca="false">(E26*$F$4)+E26</f>
        <v>801.009488</v>
      </c>
      <c r="G26" s="83" t="n">
        <f aca="false">(F26*$G$4)+F26</f>
        <v>801.009488</v>
      </c>
      <c r="H26" s="83" t="n">
        <f aca="false">(G26*$H$4)+G26</f>
        <v>801.009488</v>
      </c>
      <c r="N26" s="0"/>
    </row>
    <row r="27" customFormat="false" ht="13.8" hidden="false" customHeight="false" outlineLevel="0" collapsed="false">
      <c r="A27" s="81" t="s">
        <v>206</v>
      </c>
      <c r="B27" s="82" t="n">
        <v>512</v>
      </c>
      <c r="C27" s="82" t="n">
        <v>826.43</v>
      </c>
      <c r="D27" s="83" t="n">
        <f aca="false">(C27*$D$4)+C27</f>
        <v>839.818166</v>
      </c>
      <c r="E27" s="83" t="n">
        <f aca="false">(D27*$E$4)+D27</f>
        <v>839.818166</v>
      </c>
      <c r="F27" s="83" t="n">
        <f aca="false">(E27*$F$4)+E27</f>
        <v>839.818166</v>
      </c>
      <c r="G27" s="83" t="n">
        <f aca="false">(F27*$G$4)+F27</f>
        <v>839.818166</v>
      </c>
      <c r="H27" s="83" t="n">
        <f aca="false">(G27*$H$4)+G27</f>
        <v>839.818166</v>
      </c>
      <c r="N27" s="0"/>
    </row>
    <row r="28" customFormat="false" ht="13.8" hidden="false" customHeight="false" outlineLevel="0" collapsed="false">
      <c r="A28" s="81" t="s">
        <v>176</v>
      </c>
      <c r="B28" s="82" t="n">
        <v>543.5</v>
      </c>
      <c r="C28" s="82" t="n">
        <v>876.83</v>
      </c>
      <c r="D28" s="83" t="n">
        <f aca="false">(C28*$D$4)+C28</f>
        <v>891.034646</v>
      </c>
      <c r="E28" s="83" t="n">
        <f aca="false">(D28*$E$4)+D28</f>
        <v>891.034646</v>
      </c>
      <c r="F28" s="83" t="n">
        <f aca="false">(E28*$F$4)+E28</f>
        <v>891.034646</v>
      </c>
      <c r="G28" s="83" t="n">
        <f aca="false">(F28*$G$4)+F28</f>
        <v>891.034646</v>
      </c>
      <c r="H28" s="83" t="n">
        <f aca="false">(G28*$H$4)+G28</f>
        <v>891.034646</v>
      </c>
      <c r="N28" s="0"/>
    </row>
    <row r="29" customFormat="false" ht="13.8" hidden="false" customHeight="false" outlineLevel="0" collapsed="false">
      <c r="A29" s="81" t="s">
        <v>229</v>
      </c>
      <c r="B29" s="82" t="n">
        <v>578</v>
      </c>
      <c r="C29" s="82" t="n">
        <v>931.84</v>
      </c>
      <c r="D29" s="83" t="n">
        <f aca="false">(C29*$D$4)+C29</f>
        <v>946.935808</v>
      </c>
      <c r="E29" s="83" t="n">
        <f aca="false">(D29*$E$4)+D29</f>
        <v>946.935808</v>
      </c>
      <c r="F29" s="83" t="n">
        <f aca="false">(E29*$F$4)+E29</f>
        <v>946.935808</v>
      </c>
      <c r="G29" s="83" t="n">
        <f aca="false">(F29*$G$4)+F29</f>
        <v>946.935808</v>
      </c>
      <c r="H29" s="83" t="n">
        <f aca="false">(G29*$H$4)+G29</f>
        <v>946.935808</v>
      </c>
      <c r="N29" s="0"/>
    </row>
    <row r="30" customFormat="false" ht="13.8" hidden="false" customHeight="false" outlineLevel="0" collapsed="false">
      <c r="A30" s="81" t="s">
        <v>225</v>
      </c>
      <c r="B30" s="82" t="n">
        <v>632</v>
      </c>
      <c r="C30" s="82" t="n">
        <v>1018.91</v>
      </c>
      <c r="D30" s="83" t="n">
        <f aca="false">(C30*$D$4)+C30</f>
        <v>1035.416342</v>
      </c>
      <c r="E30" s="83" t="n">
        <f aca="false">(D30*$E$4)+D30</f>
        <v>1035.416342</v>
      </c>
      <c r="F30" s="83" t="n">
        <f aca="false">(E30*$F$4)+E30</f>
        <v>1035.416342</v>
      </c>
      <c r="G30" s="83" t="n">
        <f aca="false">(F30*$G$4)+F30</f>
        <v>1035.416342</v>
      </c>
      <c r="H30" s="83" t="n">
        <f aca="false">(G30*$H$4)+G30</f>
        <v>1035.416342</v>
      </c>
      <c r="N30" s="0"/>
    </row>
    <row r="31" customFormat="false" ht="13.8" hidden="false" customHeight="false" outlineLevel="0" collapsed="false">
      <c r="A31" s="81" t="s">
        <v>221</v>
      </c>
      <c r="B31" s="82" t="n">
        <v>696</v>
      </c>
      <c r="C31" s="82" t="n">
        <v>1122.76</v>
      </c>
      <c r="D31" s="83" t="n">
        <f aca="false">(C31*$D$4)+C31</f>
        <v>1140.948712</v>
      </c>
      <c r="E31" s="83" t="n">
        <f aca="false">(D31*$E$4)+D31</f>
        <v>1140.948712</v>
      </c>
      <c r="F31" s="83" t="n">
        <f aca="false">(E31*$F$4)+E31</f>
        <v>1140.948712</v>
      </c>
      <c r="G31" s="83" t="n">
        <f aca="false">(F31*$G$4)+F31</f>
        <v>1140.948712</v>
      </c>
      <c r="H31" s="83" t="n">
        <f aca="false">(G31*$H$4)+G31</f>
        <v>1140.948712</v>
      </c>
      <c r="N31" s="0"/>
    </row>
    <row r="32" customFormat="false" ht="13.8" hidden="false" customHeight="false" outlineLevel="0" collapsed="false">
      <c r="A32" s="81" t="s">
        <v>320</v>
      </c>
      <c r="B32" s="82" t="n">
        <v>747</v>
      </c>
      <c r="C32" s="82" t="n">
        <v>1205.27</v>
      </c>
      <c r="D32" s="83" t="n">
        <f aca="false">(C32*$D$4)+C32</f>
        <v>1224.795374</v>
      </c>
      <c r="E32" s="83" t="n">
        <f aca="false">(D32*$E$4)+D32</f>
        <v>1224.795374</v>
      </c>
      <c r="F32" s="83" t="n">
        <f aca="false">(E32*$F$4)+E32</f>
        <v>1224.795374</v>
      </c>
      <c r="G32" s="83" t="n">
        <f aca="false">(F32*$G$4)+F32</f>
        <v>1224.795374</v>
      </c>
      <c r="H32" s="83" t="n">
        <f aca="false">(G32*$H$4)+G32</f>
        <v>1224.795374</v>
      </c>
      <c r="N32" s="0"/>
    </row>
    <row r="33" customFormat="false" ht="13.8" hidden="false" customHeight="false" outlineLevel="0" collapsed="false">
      <c r="A33" s="81" t="s">
        <v>308</v>
      </c>
      <c r="B33" s="82" t="n">
        <v>809.5</v>
      </c>
      <c r="C33" s="82" t="n">
        <v>1306.09</v>
      </c>
      <c r="D33" s="83" t="n">
        <f aca="false">(C33*$D$4)+C33</f>
        <v>1327.248658</v>
      </c>
      <c r="E33" s="83" t="n">
        <f aca="false">(D33*$E$4)+D33</f>
        <v>1327.248658</v>
      </c>
      <c r="F33" s="83" t="n">
        <f aca="false">(E33*$F$4)+E33</f>
        <v>1327.248658</v>
      </c>
      <c r="G33" s="83" t="n">
        <f aca="false">(F33*$G$4)+F33</f>
        <v>1327.248658</v>
      </c>
      <c r="H33" s="83" t="n">
        <f aca="false">(G33*$H$4)+G33</f>
        <v>1327.248658</v>
      </c>
      <c r="N33" s="0"/>
    </row>
    <row r="34" customFormat="false" ht="13.8" hidden="false" customHeight="false" outlineLevel="0" collapsed="false">
      <c r="A34" s="81" t="s">
        <v>359</v>
      </c>
      <c r="B34" s="82" t="n">
        <v>898.5</v>
      </c>
      <c r="C34" s="82" t="n">
        <v>1449.67</v>
      </c>
      <c r="D34" s="83" t="n">
        <f aca="false">(C34*$D$4)+C34</f>
        <v>1473.154654</v>
      </c>
      <c r="E34" s="83" t="n">
        <f aca="false">(D34*$E$4)+D34</f>
        <v>1473.154654</v>
      </c>
      <c r="F34" s="83" t="n">
        <f aca="false">(E34*$F$4)+E34</f>
        <v>1473.154654</v>
      </c>
      <c r="G34" s="83" t="n">
        <f aca="false">(F34*$G$4)+F34</f>
        <v>1473.154654</v>
      </c>
      <c r="H34" s="83" t="n">
        <f aca="false">(G34*$H$4)+G34</f>
        <v>1473.154654</v>
      </c>
      <c r="N34" s="0"/>
    </row>
    <row r="35" customFormat="false" ht="13.8" hidden="false" customHeight="false" outlineLevel="0" collapsed="false">
      <c r="A35" s="81" t="s">
        <v>341</v>
      </c>
      <c r="B35" s="82" t="n">
        <v>950.5</v>
      </c>
      <c r="C35" s="82" t="n">
        <v>1533.7</v>
      </c>
      <c r="D35" s="83" t="n">
        <f aca="false">(C35*$D$4)+C35</f>
        <v>1558.54594</v>
      </c>
      <c r="E35" s="83" t="n">
        <f aca="false">(D35*$E$4)+D35</f>
        <v>1558.54594</v>
      </c>
      <c r="F35" s="83" t="n">
        <f aca="false">(E35*$F$4)+E35</f>
        <v>1558.54594</v>
      </c>
      <c r="G35" s="83" t="n">
        <f aca="false">(F35*$G$4)+F35</f>
        <v>1558.54594</v>
      </c>
      <c r="H35" s="83" t="n">
        <f aca="false">(G35*$H$4)+G35</f>
        <v>1558.54594</v>
      </c>
      <c r="N35" s="0"/>
    </row>
    <row r="36" customFormat="false" ht="13.8" hidden="false" customHeight="false" outlineLevel="0" collapsed="false">
      <c r="A36" s="81" t="s">
        <v>174</v>
      </c>
      <c r="B36" s="82" t="n">
        <v>1042.5</v>
      </c>
      <c r="C36" s="82" t="n">
        <v>1681.88</v>
      </c>
      <c r="D36" s="83" t="n">
        <f aca="false">(C36*$D$4)+C36</f>
        <v>1709.126456</v>
      </c>
      <c r="E36" s="83" t="n">
        <f aca="false">(D36*$E$4)+D36</f>
        <v>1709.126456</v>
      </c>
      <c r="F36" s="83" t="n">
        <f aca="false">(E36*$F$4)+E36</f>
        <v>1709.126456</v>
      </c>
      <c r="G36" s="83" t="n">
        <f aca="false">(F36*$G$4)+F36</f>
        <v>1709.126456</v>
      </c>
      <c r="H36" s="83" t="n">
        <f aca="false">(G36*$H$4)+G36</f>
        <v>1709.126456</v>
      </c>
      <c r="N36" s="0"/>
    </row>
    <row r="37" customFormat="false" ht="13.8" hidden="false" customHeight="false" outlineLevel="0" collapsed="false">
      <c r="A37" s="81" t="s">
        <v>254</v>
      </c>
      <c r="B37" s="82" t="n">
        <v>1144</v>
      </c>
      <c r="C37" s="82" t="n">
        <v>1845.34</v>
      </c>
      <c r="D37" s="83" t="n">
        <f aca="false">(C37*$D$4)+C37</f>
        <v>1875.234508</v>
      </c>
      <c r="E37" s="83" t="n">
        <f aca="false">(D37*$E$4)+D37</f>
        <v>1875.234508</v>
      </c>
      <c r="F37" s="83" t="n">
        <f aca="false">(E37*$F$4)+E37</f>
        <v>1875.234508</v>
      </c>
      <c r="G37" s="83" t="n">
        <f aca="false">(F37*$G$4)+F37</f>
        <v>1875.234508</v>
      </c>
      <c r="H37" s="83" t="n">
        <f aca="false">(G37*$H$4)+G37</f>
        <v>1875.234508</v>
      </c>
      <c r="N37" s="0"/>
    </row>
    <row r="38" customFormat="false" ht="13.8" hidden="false" customHeight="false" outlineLevel="0" collapsed="false">
      <c r="A38" s="81" t="s">
        <v>745</v>
      </c>
      <c r="B38" s="82" t="n">
        <v>1185.5</v>
      </c>
      <c r="C38" s="82" t="n">
        <v>1912.54</v>
      </c>
      <c r="D38" s="83" t="n">
        <f aca="false">(C38*$D$4)+C38</f>
        <v>1943.523148</v>
      </c>
      <c r="E38" s="83" t="n">
        <f aca="false">(D38*$E$4)+D38</f>
        <v>1943.523148</v>
      </c>
      <c r="F38" s="83" t="n">
        <f aca="false">(E38*$F$4)+E38</f>
        <v>1943.523148</v>
      </c>
      <c r="G38" s="83" t="n">
        <f aca="false">(F38*$G$4)+F38</f>
        <v>1943.523148</v>
      </c>
      <c r="H38" s="83" t="n">
        <f aca="false">(G38*$H$4)+G38</f>
        <v>1943.523148</v>
      </c>
      <c r="N38" s="0"/>
    </row>
    <row r="39" customFormat="false" ht="13.8" hidden="false" customHeight="false" outlineLevel="0" collapsed="false">
      <c r="A39" s="81" t="s">
        <v>361</v>
      </c>
      <c r="B39" s="82" t="n">
        <v>1274.5</v>
      </c>
      <c r="C39" s="82" t="n">
        <v>2056.14</v>
      </c>
      <c r="D39" s="83" t="n">
        <f aca="false">(C39*$D$4)+C39</f>
        <v>2089.449468</v>
      </c>
      <c r="E39" s="83" t="n">
        <f aca="false">(D39*$E$4)+D39</f>
        <v>2089.449468</v>
      </c>
      <c r="F39" s="83" t="n">
        <f aca="false">(E39*$F$4)+E39</f>
        <v>2089.449468</v>
      </c>
      <c r="G39" s="83" t="n">
        <f aca="false">(F39*$G$4)+F39</f>
        <v>2089.449468</v>
      </c>
      <c r="H39" s="83" t="n">
        <f aca="false">(G39*$H$4)+G39</f>
        <v>2089.449468</v>
      </c>
      <c r="N39" s="0"/>
    </row>
    <row r="40" customFormat="false" ht="13.8" hidden="false" customHeight="false" outlineLevel="0" collapsed="false">
      <c r="A40" s="81" t="s">
        <v>805</v>
      </c>
      <c r="B40" s="82" t="n">
        <v>1561.5</v>
      </c>
      <c r="C40" s="82" t="n">
        <v>2518.99</v>
      </c>
      <c r="D40" s="83" t="n">
        <f aca="false">(C40*$D$4)+C40</f>
        <v>2559.797638</v>
      </c>
      <c r="E40" s="83" t="n">
        <f aca="false">(D40*$E$4)+D40</f>
        <v>2559.797638</v>
      </c>
      <c r="F40" s="83" t="n">
        <f aca="false">(E40*$F$4)+E40</f>
        <v>2559.797638</v>
      </c>
      <c r="G40" s="83" t="n">
        <f aca="false">(F40*$G$4)+F40</f>
        <v>2559.797638</v>
      </c>
      <c r="H40" s="83" t="n">
        <f aca="false">(G40*$H$4)+G40</f>
        <v>2559.797638</v>
      </c>
      <c r="N40" s="0"/>
    </row>
    <row r="41" customFormat="false" ht="13.8" hidden="false" customHeight="false" outlineLevel="0" collapsed="false">
      <c r="A41" s="81" t="s">
        <v>807</v>
      </c>
      <c r="B41" s="82" t="n">
        <v>1718.5</v>
      </c>
      <c r="C41" s="82" t="n">
        <v>2772.57</v>
      </c>
      <c r="D41" s="83" t="n">
        <f aca="false">(C41*$D$4)+C41</f>
        <v>2817.485634</v>
      </c>
      <c r="E41" s="83" t="n">
        <f aca="false">(D41*$E$4)+D41</f>
        <v>2817.485634</v>
      </c>
      <c r="F41" s="83" t="n">
        <f aca="false">(E41*$F$4)+E41</f>
        <v>2817.485634</v>
      </c>
      <c r="G41" s="83" t="n">
        <f aca="false">(F41*$G$4)+F41</f>
        <v>2817.485634</v>
      </c>
      <c r="H41" s="83" t="n">
        <f aca="false">(G41*$H$4)+G41</f>
        <v>2817.485634</v>
      </c>
      <c r="N41" s="0"/>
    </row>
    <row r="42" customFormat="false" ht="13.8" hidden="false" customHeight="false" outlineLevel="0" collapsed="false">
      <c r="A42" s="81" t="s">
        <v>945</v>
      </c>
      <c r="B42" s="82" t="n">
        <v>1885.5</v>
      </c>
      <c r="C42" s="82" t="n">
        <v>3041.43</v>
      </c>
      <c r="D42" s="83" t="n">
        <f aca="false">(C42*$D$4)+C42</f>
        <v>3090.701166</v>
      </c>
      <c r="E42" s="83" t="n">
        <f aca="false">(D42*$E$4)+D42</f>
        <v>3090.701166</v>
      </c>
      <c r="F42" s="83" t="n">
        <f aca="false">(E42*$F$4)+E42</f>
        <v>3090.701166</v>
      </c>
      <c r="G42" s="83" t="n">
        <f aca="false">(F42*$G$4)+F42</f>
        <v>3090.701166</v>
      </c>
      <c r="H42" s="83" t="n">
        <f aca="false">(G42*$H$4)+G42</f>
        <v>3090.701166</v>
      </c>
      <c r="N42" s="0"/>
    </row>
    <row r="43" customFormat="false" ht="13.8" hidden="false" customHeight="false" outlineLevel="0" collapsed="false">
      <c r="A43" s="81" t="s">
        <v>1442</v>
      </c>
      <c r="B43" s="82" t="n">
        <v>2085</v>
      </c>
      <c r="C43" s="82" t="n">
        <v>3363.75</v>
      </c>
      <c r="D43" s="83" t="n">
        <f aca="false">(C43*$D$4)+C43</f>
        <v>3418.24275</v>
      </c>
      <c r="E43" s="83" t="n">
        <f aca="false">(D43*$E$4)+D43</f>
        <v>3418.24275</v>
      </c>
      <c r="F43" s="83" t="n">
        <f aca="false">(E43*$F$4)+E43</f>
        <v>3418.24275</v>
      </c>
      <c r="G43" s="83" t="n">
        <f aca="false">(F43*$G$4)+F43</f>
        <v>3418.24275</v>
      </c>
      <c r="H43" s="83" t="n">
        <f aca="false">(G43*$H$4)+G43</f>
        <v>3418.24275</v>
      </c>
      <c r="N43" s="0"/>
    </row>
    <row r="44" customFormat="false" ht="13.8" hidden="false" customHeight="false" outlineLevel="0" collapsed="false">
      <c r="A44" s="81" t="s">
        <v>178</v>
      </c>
      <c r="B44" s="82" t="n">
        <v>2324</v>
      </c>
      <c r="C44" s="82" t="n">
        <v>3748.7</v>
      </c>
      <c r="D44" s="83" t="n">
        <f aca="false">(C44*$D$4)+C44</f>
        <v>3809.42894</v>
      </c>
      <c r="E44" s="83" t="n">
        <f aca="false">(D44*$E$4)+D44</f>
        <v>3809.42894</v>
      </c>
      <c r="F44" s="83" t="n">
        <f aca="false">(E44*$F$4)+E44</f>
        <v>3809.42894</v>
      </c>
      <c r="G44" s="83" t="n">
        <f aca="false">(F44*$G$4)+F44</f>
        <v>3809.42894</v>
      </c>
      <c r="H44" s="83" t="n">
        <f aca="false">(G44*$H$4)+G44</f>
        <v>3809.42894</v>
      </c>
      <c r="N44" s="0"/>
    </row>
    <row r="45" customFormat="false" ht="13.8" hidden="false" customHeight="false" outlineLevel="0" collapsed="false">
      <c r="A45" s="81" t="s">
        <v>1446</v>
      </c>
      <c r="B45" s="82" t="n">
        <v>2528</v>
      </c>
      <c r="C45" s="82" t="n">
        <v>4078.67</v>
      </c>
      <c r="D45" s="83" t="n">
        <f aca="false">(C45*$D$4)+C45</f>
        <v>4144.744454</v>
      </c>
      <c r="E45" s="83" t="n">
        <f aca="false">(D45*$E$4)+D45</f>
        <v>4144.744454</v>
      </c>
      <c r="F45" s="83" t="n">
        <f aca="false">(E45*$F$4)+E45</f>
        <v>4144.744454</v>
      </c>
      <c r="G45" s="83" t="n">
        <f aca="false">(F45*$G$4)+F45</f>
        <v>4144.744454</v>
      </c>
      <c r="H45" s="83" t="n">
        <f aca="false">(G45*$H$4)+G45</f>
        <v>4144.744454</v>
      </c>
      <c r="N45" s="0"/>
    </row>
    <row r="46" customFormat="false" ht="13.8" hidden="false" customHeight="false" outlineLevel="0" collapsed="false">
      <c r="A46" s="81" t="s">
        <v>2398</v>
      </c>
      <c r="B46" s="82" t="n">
        <v>2789</v>
      </c>
      <c r="C46" s="82" t="n">
        <v>4498.75</v>
      </c>
      <c r="D46" s="83" t="n">
        <f aca="false">(C46*$D$4)+C46</f>
        <v>4571.62975</v>
      </c>
      <c r="E46" s="83" t="n">
        <f aca="false">(D46*$E$4)+D46</f>
        <v>4571.62975</v>
      </c>
      <c r="F46" s="83" t="n">
        <f aca="false">(E46*$F$4)+E46</f>
        <v>4571.62975</v>
      </c>
      <c r="G46" s="83" t="n">
        <f aca="false">(F46*$G$4)+F46</f>
        <v>4571.62975</v>
      </c>
      <c r="H46" s="83" t="n">
        <f aca="false">(G46*$H$4)+G46</f>
        <v>4571.62975</v>
      </c>
      <c r="N46" s="0"/>
    </row>
    <row r="47" customFormat="false" ht="13.8" hidden="false" customHeight="false" outlineLevel="0" collapsed="false">
      <c r="A47" s="84"/>
      <c r="B47" s="84"/>
      <c r="C47" s="84"/>
      <c r="D47" s="84" t="n">
        <f aca="false">(C47*$D$4)+C47</f>
        <v>0</v>
      </c>
      <c r="E47" s="85"/>
      <c r="F47" s="85"/>
      <c r="G47" s="85"/>
      <c r="H47" s="85"/>
      <c r="N47" s="0"/>
    </row>
    <row r="48" customFormat="false" ht="13.8" hidden="false" customHeight="false" outlineLevel="0" collapsed="false">
      <c r="A48" s="86" t="s">
        <v>4317</v>
      </c>
      <c r="B48" s="82" t="n">
        <v>12</v>
      </c>
      <c r="C48" s="82" t="n">
        <v>19.36</v>
      </c>
      <c r="D48" s="83" t="n">
        <f aca="false">(C48*$D$4)+C48</f>
        <v>19.673632</v>
      </c>
      <c r="E48" s="83" t="n">
        <f aca="false">(D48*$E$4)+D48</f>
        <v>19.673632</v>
      </c>
      <c r="F48" s="83" t="n">
        <f aca="false">(E48*$F$4)+E48</f>
        <v>19.673632</v>
      </c>
      <c r="G48" s="83" t="n">
        <f aca="false">(F48*$G$4)+F48</f>
        <v>19.673632</v>
      </c>
      <c r="H48" s="83" t="n">
        <f aca="false">(G48*$H$4)+G48</f>
        <v>19.673632</v>
      </c>
      <c r="N48" s="0"/>
    </row>
    <row r="49" customFormat="false" ht="13.8" hidden="false" customHeight="false" outlineLevel="0" collapsed="false">
      <c r="N49" s="0"/>
    </row>
    <row r="50" customFormat="false" ht="13.8" hidden="false" customHeight="false" outlineLevel="0" collapsed="false">
      <c r="N50" s="0"/>
    </row>
    <row r="51" customFormat="false" ht="13.8" hidden="false" customHeight="false" outlineLevel="0" collapsed="false">
      <c r="N51" s="0"/>
    </row>
    <row r="52" customFormat="false" ht="13.8" hidden="false" customHeight="false" outlineLevel="0" collapsed="false">
      <c r="N52" s="0"/>
    </row>
    <row r="53" customFormat="false" ht="13.8" hidden="false" customHeight="false" outlineLevel="0" collapsed="false">
      <c r="N53" s="0"/>
    </row>
    <row r="54" customFormat="false" ht="13.8" hidden="false" customHeight="false" outlineLevel="0" collapsed="false">
      <c r="N54" s="0"/>
    </row>
    <row r="55" customFormat="false" ht="13.8" hidden="false" customHeight="false" outlineLevel="0" collapsed="false">
      <c r="N55" s="0"/>
    </row>
    <row r="56" customFormat="false" ht="13.8" hidden="false" customHeight="false" outlineLevel="0" collapsed="false">
      <c r="N56" s="0"/>
    </row>
    <row r="57" customFormat="false" ht="13.8" hidden="false" customHeight="false" outlineLevel="0" collapsed="false">
      <c r="N57" s="0"/>
    </row>
    <row r="58" customFormat="false" ht="13.8" hidden="false" customHeight="false" outlineLevel="0" collapsed="false">
      <c r="N58" s="0"/>
    </row>
    <row r="59" customFormat="false" ht="13.8" hidden="false" customHeight="false" outlineLevel="0" collapsed="false">
      <c r="N59" s="0"/>
    </row>
    <row r="60" customFormat="false" ht="13.8" hidden="false" customHeight="false" outlineLevel="0" collapsed="false">
      <c r="N60" s="0"/>
    </row>
    <row r="61" customFormat="false" ht="13.8" hidden="false" customHeight="false" outlineLevel="0" collapsed="false">
      <c r="N61" s="79"/>
    </row>
  </sheetData>
  <mergeCells count="3">
    <mergeCell ref="A1:A2"/>
    <mergeCell ref="B1:D1"/>
    <mergeCell ref="A47:D47"/>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C48"/>
  <sheetViews>
    <sheetView showFormulas="false" showGridLines="true" showRowColHeaders="true" showZeros="true" rightToLeft="false" tabSelected="true" showOutlineSymbols="true" defaultGridColor="true" view="normal" topLeftCell="A1" colorId="64" zoomScale="143" zoomScaleNormal="143" zoomScalePageLayoutView="100" workbookViewId="0">
      <selection pane="topLeft" activeCell="A1" activeCellId="0" sqref="A1"/>
    </sheetView>
  </sheetViews>
  <sheetFormatPr defaultRowHeight="13.8" zeroHeight="false" outlineLevelRow="0" outlineLevelCol="0"/>
  <cols>
    <col collapsed="false" customWidth="true" hidden="false" outlineLevel="0" max="1025" min="1" style="0" width="11.34"/>
  </cols>
  <sheetData>
    <row r="1" customFormat="false" ht="13.8" hidden="false" customHeight="false" outlineLevel="0" collapsed="false">
      <c r="A1" s="69"/>
      <c r="B1" s="70"/>
      <c r="C1" s="70"/>
    </row>
    <row r="2" customFormat="false" ht="13.8" hidden="false" customHeight="false" outlineLevel="0" collapsed="false">
      <c r="A2" s="69"/>
      <c r="B2" s="72" t="n">
        <v>2016</v>
      </c>
      <c r="C2" s="70" t="n">
        <v>2017</v>
      </c>
    </row>
    <row r="3" customFormat="false" ht="77.6" hidden="false" customHeight="false" outlineLevel="0" collapsed="false">
      <c r="A3" s="74" t="s">
        <v>4313</v>
      </c>
      <c r="B3" s="75" t="s">
        <v>4314</v>
      </c>
      <c r="C3" s="76" t="s">
        <v>4315</v>
      </c>
    </row>
    <row r="4" customFormat="false" ht="13.8" hidden="false" customHeight="false" outlineLevel="0" collapsed="false">
      <c r="A4" s="77"/>
      <c r="B4" s="79"/>
      <c r="C4" s="79" t="n">
        <v>0.0162</v>
      </c>
    </row>
    <row r="5" customFormat="false" ht="13.8" hidden="false" customHeight="false" outlineLevel="0" collapsed="false">
      <c r="A5" s="81" t="s">
        <v>50</v>
      </c>
      <c r="B5" s="82" t="n">
        <v>17.38</v>
      </c>
      <c r="C5" s="83" t="n">
        <f aca="false">(B5*$C$4)+B5</f>
        <v>17.661556</v>
      </c>
    </row>
    <row r="6" customFormat="false" ht="13.8" hidden="false" customHeight="false" outlineLevel="0" collapsed="false">
      <c r="A6" s="81" t="s">
        <v>54</v>
      </c>
      <c r="B6" s="82" t="n">
        <v>34.75</v>
      </c>
      <c r="C6" s="83" t="n">
        <f aca="false">(B6*$C$4)+B6</f>
        <v>35.31295</v>
      </c>
    </row>
    <row r="7" customFormat="false" ht="13.8" hidden="false" customHeight="false" outlineLevel="0" collapsed="false">
      <c r="A7" s="81" t="s">
        <v>39</v>
      </c>
      <c r="B7" s="82" t="n">
        <v>52.14</v>
      </c>
      <c r="C7" s="83" t="n">
        <f aca="false">(B7*$C$4)+B7</f>
        <v>52.984668</v>
      </c>
    </row>
    <row r="8" customFormat="false" ht="13.8" hidden="false" customHeight="false" outlineLevel="0" collapsed="false">
      <c r="A8" s="81" t="s">
        <v>20</v>
      </c>
      <c r="B8" s="82" t="n">
        <v>69.53</v>
      </c>
      <c r="C8" s="83" t="n">
        <f aca="false">(B8*$C$4)+B8</f>
        <v>70.656386</v>
      </c>
    </row>
    <row r="9" customFormat="false" ht="13.8" hidden="false" customHeight="false" outlineLevel="0" collapsed="false">
      <c r="A9" s="81" t="s">
        <v>15</v>
      </c>
      <c r="B9" s="82" t="n">
        <v>91.65</v>
      </c>
      <c r="C9" s="83" t="n">
        <f aca="false">(B9*$C$4)+B9</f>
        <v>93.13473</v>
      </c>
    </row>
    <row r="10" customFormat="false" ht="13.8" hidden="false" customHeight="false" outlineLevel="0" collapsed="false">
      <c r="A10" s="81" t="s">
        <v>64</v>
      </c>
      <c r="B10" s="82" t="n">
        <v>108.46</v>
      </c>
      <c r="C10" s="83" t="n">
        <f aca="false">(B10*$C$4)+B10</f>
        <v>110.217052</v>
      </c>
    </row>
    <row r="11" customFormat="false" ht="13.8" hidden="false" customHeight="false" outlineLevel="0" collapsed="false">
      <c r="A11" s="81" t="s">
        <v>17</v>
      </c>
      <c r="B11" s="82" t="n">
        <v>148.2</v>
      </c>
      <c r="C11" s="83" t="n">
        <f aca="false">(B11*$C$4)+B11</f>
        <v>150.60084</v>
      </c>
    </row>
    <row r="12" customFormat="false" ht="13.8" hidden="false" customHeight="false" outlineLevel="0" collapsed="false">
      <c r="A12" s="81" t="s">
        <v>37</v>
      </c>
      <c r="B12" s="82" t="n">
        <v>189.37</v>
      </c>
      <c r="C12" s="83" t="n">
        <f aca="false">(B12*$C$4)+B12</f>
        <v>192.437794</v>
      </c>
    </row>
    <row r="13" customFormat="false" ht="13.8" hidden="false" customHeight="false" outlineLevel="0" collapsed="false">
      <c r="A13" s="81" t="s">
        <v>22</v>
      </c>
      <c r="B13" s="82" t="n">
        <v>216.92</v>
      </c>
      <c r="C13" s="83" t="n">
        <f aca="false">(B13*$C$4)+B13</f>
        <v>220.434104</v>
      </c>
    </row>
    <row r="14" customFormat="false" ht="13.8" hidden="false" customHeight="false" outlineLevel="0" collapsed="false">
      <c r="A14" s="81" t="s">
        <v>31</v>
      </c>
      <c r="B14" s="82" t="n">
        <v>258.16</v>
      </c>
      <c r="C14" s="83" t="n">
        <f aca="false">(B14*$C$4)+B14</f>
        <v>262.342192</v>
      </c>
    </row>
    <row r="15" customFormat="false" ht="13.8" hidden="false" customHeight="false" outlineLevel="0" collapsed="false">
      <c r="A15" s="81" t="s">
        <v>171</v>
      </c>
      <c r="B15" s="82" t="n">
        <v>282.61</v>
      </c>
      <c r="C15" s="83" t="n">
        <f aca="false">(B15*$C$4)+B15</f>
        <v>287.188282</v>
      </c>
    </row>
    <row r="16" customFormat="false" ht="13.8" hidden="false" customHeight="false" outlineLevel="0" collapsed="false">
      <c r="A16" s="81" t="s">
        <v>26</v>
      </c>
      <c r="B16" s="82" t="n">
        <v>319.27</v>
      </c>
      <c r="C16" s="83" t="n">
        <f aca="false">(B16*$C$4)+B16</f>
        <v>324.442174</v>
      </c>
    </row>
    <row r="17" customFormat="false" ht="13.8" hidden="false" customHeight="false" outlineLevel="0" collapsed="false">
      <c r="A17" s="81" t="s">
        <v>59</v>
      </c>
      <c r="B17" s="82" t="n">
        <v>343.7</v>
      </c>
      <c r="C17" s="83" t="n">
        <f aca="false">(B17*$C$4)+B17</f>
        <v>349.26794</v>
      </c>
    </row>
    <row r="18" customFormat="false" ht="13.8" hidden="false" customHeight="false" outlineLevel="0" collapsed="false">
      <c r="A18" s="81" t="s">
        <v>24</v>
      </c>
      <c r="B18" s="82" t="n">
        <v>371.21</v>
      </c>
      <c r="C18" s="83" t="n">
        <f aca="false">(B18*$C$4)+B18</f>
        <v>377.223602</v>
      </c>
    </row>
    <row r="19" customFormat="false" ht="13.8" hidden="false" customHeight="false" outlineLevel="0" collapsed="false">
      <c r="A19" s="81" t="s">
        <v>257</v>
      </c>
      <c r="B19" s="82" t="n">
        <v>394.11</v>
      </c>
      <c r="C19" s="83" t="n">
        <f aca="false">(B19*$C$4)+B19</f>
        <v>400.494582</v>
      </c>
    </row>
    <row r="20" customFormat="false" ht="13.8" hidden="false" customHeight="false" outlineLevel="0" collapsed="false">
      <c r="A20" s="81" t="s">
        <v>223</v>
      </c>
      <c r="B20" s="82" t="n">
        <v>429.25</v>
      </c>
      <c r="C20" s="83" t="n">
        <f aca="false">(B20*$C$4)+B20</f>
        <v>436.20385</v>
      </c>
    </row>
    <row r="21" customFormat="false" ht="13.8" hidden="false" customHeight="false" outlineLevel="0" collapsed="false">
      <c r="A21" s="81" t="s">
        <v>350</v>
      </c>
      <c r="B21" s="82" t="n">
        <v>472.04</v>
      </c>
      <c r="C21" s="83" t="n">
        <f aca="false">(B21*$C$4)+B21</f>
        <v>479.687048</v>
      </c>
    </row>
    <row r="22" customFormat="false" ht="13.8" hidden="false" customHeight="false" outlineLevel="0" collapsed="false">
      <c r="A22" s="81" t="s">
        <v>62</v>
      </c>
      <c r="B22" s="82" t="n">
        <v>516.33</v>
      </c>
      <c r="C22" s="83" t="n">
        <f aca="false">(B22*$C$4)+B22</f>
        <v>524.694546</v>
      </c>
    </row>
    <row r="23" customFormat="false" ht="13.8" hidden="false" customHeight="false" outlineLevel="0" collapsed="false">
      <c r="A23" s="81" t="s">
        <v>167</v>
      </c>
      <c r="B23" s="82" t="n">
        <v>557.58</v>
      </c>
      <c r="C23" s="83" t="n">
        <f aca="false">(B23*$C$4)+B23</f>
        <v>566.612796</v>
      </c>
    </row>
    <row r="24" customFormat="false" ht="13.8" hidden="false" customHeight="false" outlineLevel="0" collapsed="false">
      <c r="A24" s="81" t="s">
        <v>460</v>
      </c>
      <c r="B24" s="82" t="n">
        <v>617.15</v>
      </c>
      <c r="C24" s="83" t="n">
        <f aca="false">(B24*$C$4)+B24</f>
        <v>627.14783</v>
      </c>
    </row>
    <row r="25" customFormat="false" ht="13.8" hidden="false" customHeight="false" outlineLevel="0" collapsed="false">
      <c r="A25" s="81" t="s">
        <v>195</v>
      </c>
      <c r="B25" s="82" t="n">
        <v>730.18</v>
      </c>
      <c r="C25" s="83" t="n">
        <f aca="false">(B25*$C$4)+B25</f>
        <v>742.008916</v>
      </c>
    </row>
    <row r="26" customFormat="false" ht="13.8" hidden="false" customHeight="false" outlineLevel="0" collapsed="false">
      <c r="A26" s="81" t="s">
        <v>272</v>
      </c>
      <c r="B26" s="82" t="n">
        <v>788.24</v>
      </c>
      <c r="C26" s="83" t="n">
        <f aca="false">(B26*$C$4)+B26</f>
        <v>801.009488</v>
      </c>
    </row>
    <row r="27" customFormat="false" ht="13.8" hidden="false" customHeight="false" outlineLevel="0" collapsed="false">
      <c r="A27" s="81" t="s">
        <v>206</v>
      </c>
      <c r="B27" s="82" t="n">
        <v>826.43</v>
      </c>
      <c r="C27" s="83" t="n">
        <f aca="false">(B27*$C$4)+B27</f>
        <v>839.818166</v>
      </c>
    </row>
    <row r="28" customFormat="false" ht="13.8" hidden="false" customHeight="false" outlineLevel="0" collapsed="false">
      <c r="A28" s="81" t="s">
        <v>176</v>
      </c>
      <c r="B28" s="82" t="n">
        <v>876.83</v>
      </c>
      <c r="C28" s="83" t="n">
        <f aca="false">(B28*$C$4)+B28</f>
        <v>891.034646</v>
      </c>
    </row>
    <row r="29" customFormat="false" ht="13.8" hidden="false" customHeight="false" outlineLevel="0" collapsed="false">
      <c r="A29" s="81" t="s">
        <v>229</v>
      </c>
      <c r="B29" s="82" t="n">
        <v>931.84</v>
      </c>
      <c r="C29" s="83" t="n">
        <f aca="false">(B29*$C$4)+B29</f>
        <v>946.935808</v>
      </c>
    </row>
    <row r="30" customFormat="false" ht="13.8" hidden="false" customHeight="false" outlineLevel="0" collapsed="false">
      <c r="A30" s="81" t="s">
        <v>225</v>
      </c>
      <c r="B30" s="82" t="n">
        <v>1018.91</v>
      </c>
      <c r="C30" s="83" t="n">
        <f aca="false">(B30*$C$4)+B30</f>
        <v>1035.416342</v>
      </c>
    </row>
    <row r="31" customFormat="false" ht="13.8" hidden="false" customHeight="false" outlineLevel="0" collapsed="false">
      <c r="A31" s="81" t="s">
        <v>221</v>
      </c>
      <c r="B31" s="82" t="n">
        <v>1122.76</v>
      </c>
      <c r="C31" s="83" t="n">
        <f aca="false">(B31*$C$4)+B31</f>
        <v>1140.948712</v>
      </c>
    </row>
    <row r="32" customFormat="false" ht="13.8" hidden="false" customHeight="false" outlineLevel="0" collapsed="false">
      <c r="A32" s="81" t="s">
        <v>320</v>
      </c>
      <c r="B32" s="82" t="n">
        <v>1205.27</v>
      </c>
      <c r="C32" s="83" t="n">
        <f aca="false">(B32*$C$4)+B32</f>
        <v>1224.795374</v>
      </c>
    </row>
    <row r="33" customFormat="false" ht="13.8" hidden="false" customHeight="false" outlineLevel="0" collapsed="false">
      <c r="A33" s="81" t="s">
        <v>308</v>
      </c>
      <c r="B33" s="82" t="n">
        <v>1306.09</v>
      </c>
      <c r="C33" s="83" t="n">
        <f aca="false">(B33*$C$4)+B33</f>
        <v>1327.248658</v>
      </c>
    </row>
    <row r="34" customFormat="false" ht="13.8" hidden="false" customHeight="false" outlineLevel="0" collapsed="false">
      <c r="A34" s="81" t="s">
        <v>359</v>
      </c>
      <c r="B34" s="82" t="n">
        <v>1449.67</v>
      </c>
      <c r="C34" s="83" t="n">
        <f aca="false">(B34*$C$4)+B34</f>
        <v>1473.154654</v>
      </c>
    </row>
    <row r="35" customFormat="false" ht="13.8" hidden="false" customHeight="false" outlineLevel="0" collapsed="false">
      <c r="A35" s="81" t="s">
        <v>341</v>
      </c>
      <c r="B35" s="82" t="n">
        <v>1533.7</v>
      </c>
      <c r="C35" s="83" t="n">
        <f aca="false">(B35*$C$4)+B35</f>
        <v>1558.54594</v>
      </c>
    </row>
    <row r="36" customFormat="false" ht="13.8" hidden="false" customHeight="false" outlineLevel="0" collapsed="false">
      <c r="A36" s="81" t="s">
        <v>174</v>
      </c>
      <c r="B36" s="82" t="n">
        <v>1681.88</v>
      </c>
      <c r="C36" s="83" t="n">
        <f aca="false">(B36*$C$4)+B36</f>
        <v>1709.126456</v>
      </c>
    </row>
    <row r="37" customFormat="false" ht="13.8" hidden="false" customHeight="false" outlineLevel="0" collapsed="false">
      <c r="A37" s="81" t="s">
        <v>254</v>
      </c>
      <c r="B37" s="82" t="n">
        <v>1845.34</v>
      </c>
      <c r="C37" s="83" t="n">
        <f aca="false">(B37*$C$4)+B37</f>
        <v>1875.234508</v>
      </c>
    </row>
    <row r="38" customFormat="false" ht="13.8" hidden="false" customHeight="false" outlineLevel="0" collapsed="false">
      <c r="A38" s="81" t="s">
        <v>745</v>
      </c>
      <c r="B38" s="82" t="n">
        <v>1912.54</v>
      </c>
      <c r="C38" s="83" t="n">
        <f aca="false">(B38*$C$4)+B38</f>
        <v>1943.523148</v>
      </c>
    </row>
    <row r="39" customFormat="false" ht="13.8" hidden="false" customHeight="false" outlineLevel="0" collapsed="false">
      <c r="A39" s="81" t="s">
        <v>361</v>
      </c>
      <c r="B39" s="82" t="n">
        <v>2056.14</v>
      </c>
      <c r="C39" s="83" t="n">
        <f aca="false">(B39*$C$4)+B39</f>
        <v>2089.449468</v>
      </c>
    </row>
    <row r="40" customFormat="false" ht="13.8" hidden="false" customHeight="false" outlineLevel="0" collapsed="false">
      <c r="A40" s="81" t="s">
        <v>805</v>
      </c>
      <c r="B40" s="82" t="n">
        <v>2518.99</v>
      </c>
      <c r="C40" s="83" t="n">
        <f aca="false">(B40*$C$4)+B40</f>
        <v>2559.797638</v>
      </c>
    </row>
    <row r="41" customFormat="false" ht="13.8" hidden="false" customHeight="false" outlineLevel="0" collapsed="false">
      <c r="A41" s="81" t="s">
        <v>807</v>
      </c>
      <c r="B41" s="82" t="n">
        <v>2772.57</v>
      </c>
      <c r="C41" s="83" t="n">
        <f aca="false">(B41*$C$4)+B41</f>
        <v>2817.485634</v>
      </c>
    </row>
    <row r="42" customFormat="false" ht="13.8" hidden="false" customHeight="false" outlineLevel="0" collapsed="false">
      <c r="A42" s="81" t="s">
        <v>945</v>
      </c>
      <c r="B42" s="82" t="n">
        <v>3041.43</v>
      </c>
      <c r="C42" s="83" t="n">
        <f aca="false">(B42*$C$4)+B42</f>
        <v>3090.701166</v>
      </c>
    </row>
    <row r="43" customFormat="false" ht="13.8" hidden="false" customHeight="false" outlineLevel="0" collapsed="false">
      <c r="A43" s="81" t="s">
        <v>1442</v>
      </c>
      <c r="B43" s="82" t="n">
        <v>3363.75</v>
      </c>
      <c r="C43" s="83" t="n">
        <f aca="false">(B43*$C$4)+B43</f>
        <v>3418.24275</v>
      </c>
    </row>
    <row r="44" customFormat="false" ht="13.8" hidden="false" customHeight="false" outlineLevel="0" collapsed="false">
      <c r="A44" s="81" t="s">
        <v>178</v>
      </c>
      <c r="B44" s="82" t="n">
        <v>3748.7</v>
      </c>
      <c r="C44" s="83" t="n">
        <f aca="false">(B44*$C$4)+B44</f>
        <v>3809.42894</v>
      </c>
    </row>
    <row r="45" customFormat="false" ht="13.8" hidden="false" customHeight="false" outlineLevel="0" collapsed="false">
      <c r="A45" s="81" t="s">
        <v>1446</v>
      </c>
      <c r="B45" s="82" t="n">
        <v>4078.67</v>
      </c>
      <c r="C45" s="83" t="n">
        <f aca="false">(B45*$C$4)+B45</f>
        <v>4144.744454</v>
      </c>
    </row>
    <row r="46" customFormat="false" ht="13.8" hidden="false" customHeight="false" outlineLevel="0" collapsed="false">
      <c r="A46" s="81" t="s">
        <v>2398</v>
      </c>
      <c r="B46" s="82" t="n">
        <v>4498.75</v>
      </c>
      <c r="C46" s="83" t="n">
        <f aca="false">(B46*$C$4)+B46</f>
        <v>4571.62975</v>
      </c>
    </row>
    <row r="47" customFormat="false" ht="13.8" hidden="false" customHeight="false" outlineLevel="0" collapsed="false">
      <c r="A47" s="84"/>
      <c r="B47" s="84"/>
      <c r="C47" s="84" t="n">
        <f aca="false">(B47*$C$4)+B47</f>
        <v>0</v>
      </c>
    </row>
    <row r="48" customFormat="false" ht="13.8" hidden="false" customHeight="false" outlineLevel="0" collapsed="false">
      <c r="A48" s="86" t="s">
        <v>4317</v>
      </c>
      <c r="B48" s="82" t="n">
        <v>19.36</v>
      </c>
      <c r="C48" s="83" t="n">
        <f aca="false">(B48*$C$4)+B48</f>
        <v>19.673632</v>
      </c>
    </row>
  </sheetData>
  <mergeCells count="2">
    <mergeCell ref="A1:A2"/>
    <mergeCell ref="A47:C47"/>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docProps/app.xml><?xml version="1.0" encoding="utf-8"?>
<Properties xmlns="http://schemas.openxmlformats.org/officeDocument/2006/extended-properties" xmlns:vt="http://schemas.openxmlformats.org/officeDocument/2006/docPropsVTypes">
  <Template/>
  <TotalTime>86</TotalTime>
  <Application>LibreOffice/5.3.6.1$Windows_X86_64 LibreOffice_project/686f202eff87ef707079aeb7f485847613344eb7</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2012-10-25T18:00:47Z</dcterms:created>
  <dc:creator>daniel</dc:creator>
  <dc:description/>
  <dc:language>pt-BR</dc:language>
  <cp:lastModifiedBy/>
  <dcterms:modified xsi:type="dcterms:W3CDTF">2017-11-07T10:03:43Z</dcterms:modified>
  <cp:revision>37</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